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olors41.xml" ContentType="application/vnd.ms-office.chartcolorstyle+xml"/>
  <Override PartName="/xl/charts/chart45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6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style41.xml" ContentType="application/vnd.ms-office.chartstyle+xml"/>
  <Override PartName="/xl/charts/chart44.xml" ContentType="application/vnd.openxmlformats-officedocument.drawingml.chart+xml"/>
  <Override PartName="/xl/charts/colors40.xml" ContentType="application/vnd.ms-office.chartcolorstyle+xml"/>
  <Override PartName="/xl/charts/colors38.xml" ContentType="application/vnd.ms-office.chartcolorstyle+xml"/>
  <Override PartName="/xl/charts/chart42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3.xml" ContentType="application/vnd.openxmlformats-officedocument.drawingml.chart+xml"/>
  <Override PartName="/xl/charts/style40.xml" ContentType="application/vnd.ms-office.chartstyle+xml"/>
  <Override PartName="/xl/charts/chart47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51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charts/colors47.xml" ContentType="application/vnd.ms-office.chartcolorstyle+xml"/>
  <Override PartName="/xl/charts/style47.xml" ContentType="application/vnd.ms-office.chartstyle+xml"/>
  <Override PartName="/xl/charts/chart50.xml" ContentType="application/vnd.openxmlformats-officedocument.drawingml.chart+xml"/>
  <Override PartName="/xl/charts/chart48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9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style38.xml" ContentType="application/vnd.ms-office.chartstyle+xml"/>
  <Override PartName="/xl/charts/chart41.xml" ContentType="application/vnd.openxmlformats-officedocument.drawingml.chart+xml"/>
  <Override PartName="/xl/charts/colors37.xml" ContentType="application/vnd.ms-office.chartcolorstyle+xml"/>
  <Override PartName="/xl/theme/themeOverride18.xml" ContentType="application/vnd.openxmlformats-officedocument.themeOverride+xml"/>
  <Override PartName="/xl/drawings/drawing8.xml" ContentType="application/vnd.openxmlformats-officedocument.drawing+xml"/>
  <Override PartName="/xl/charts/chart34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5.xml" ContentType="application/vnd.openxmlformats-officedocument.drawingml.chart+xml"/>
  <Override PartName="/xl/charts/style32.xml" ContentType="application/vnd.ms-office.chartstyle+xml"/>
  <Override PartName="/xl/charts/chart33.xml" ContentType="application/vnd.openxmlformats-officedocument.drawingml.chart+xml"/>
  <Override PartName="/xl/theme/themeOverride17.xml" ContentType="application/vnd.openxmlformats-officedocument.themeOverride+xml"/>
  <Override PartName="/xl/charts/chart32.xml" ContentType="application/vnd.openxmlformats-officedocument.drawingml.chart+xml"/>
  <Override PartName="/xl/worksheets/sheet1.xml" ContentType="application/vnd.openxmlformats-officedocument.spreadsheetml.worksheet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theme/themeOverride16.xml" ContentType="application/vnd.openxmlformats-officedocument.themeOverride+xml"/>
  <Override PartName="/xl/charts/colors32.xml" ContentType="application/vnd.ms-office.chartcolorstyle+xml"/>
  <Override PartName="/xl/drawings/drawing9.xml" ContentType="application/vnd.openxmlformats-officedocument.drawing+xml"/>
  <Override PartName="/xl/charts/chart36.xml" ContentType="application/vnd.openxmlformats-officedocument.drawingml.chart+xml"/>
  <Override PartName="/xl/charts/colors35.xml" ContentType="application/vnd.ms-office.chartcolorstyle+xml"/>
  <Override PartName="/xl/charts/chart39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40.xml" ContentType="application/vnd.openxmlformats-officedocument.drawingml.chart+xml"/>
  <Override PartName="/xl/charts/style37.xml" ContentType="application/vnd.ms-office.chartstyle+xml"/>
  <Override PartName="/xl/charts/style35.xml" ContentType="application/vnd.ms-office.chartstyle+xml"/>
  <Override PartName="/xl/charts/chart38.xml" ContentType="application/vnd.openxmlformats-officedocument.drawingml.chart+xml"/>
  <Override PartName="/xl/drawings/drawing11.xml" ContentType="application/vnd.openxmlformats-officedocument.drawing+xml"/>
  <Override PartName="/xl/charts/style33.xml" ContentType="application/vnd.ms-office.chartstyle+xml"/>
  <Override PartName="/xl/charts/colors33.xml" ContentType="application/vnd.ms-office.chartcolorstyle+xml"/>
  <Override PartName="/xl/drawings/drawing10.xml" ContentType="application/vnd.openxmlformats-officedocument.drawing+xml"/>
  <Override PartName="/xl/charts/chart37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style29.xml" ContentType="application/vnd.ms-office.chartstyle+xml"/>
  <Override PartName="/xl/charts/colors29.xml" ContentType="application/vnd.ms-office.chartcolorstyle+xml"/>
  <Override PartName="/xl/worksheets/sheet5.xml" ContentType="application/vnd.openxmlformats-officedocument.spreadsheetml.workshee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colors9.xml" ContentType="application/vnd.ms-office.chartcolorstyle+xml"/>
  <Override PartName="/xl/theme/themeOverride1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hart29.xml" ContentType="application/vnd.openxmlformats-officedocument.drawingml.chart+xml"/>
  <Override PartName="/xl/charts/chart11.xml" ContentType="application/vnd.openxmlformats-officedocument.drawingml.chart+xml"/>
  <Override PartName="/xl/charts/style9.xml" ContentType="application/vnd.ms-office.chartstyle+xml"/>
  <Override PartName="/xl/charts/chart9.xml" ContentType="application/vnd.openxmlformats-officedocument.drawingml.chart+xml"/>
  <Override PartName="/xl/drawings/drawing6.xml" ContentType="application/vnd.openxmlformats-officedocument.drawing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olors1.xml" ContentType="application/vnd.ms-office.chartcolorstyle+xml"/>
  <Override PartName="/xl/charts/style1.xml" ContentType="application/vnd.ms-office.chartstyle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worksheets/sheet32.xml" ContentType="application/vnd.openxmlformats-officedocument.spreadsheetml.worksheet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charts/style11.xml" ContentType="application/vnd.ms-office.chartstyle+xml"/>
  <Override PartName="/xl/charts/colors10.xml" ContentType="application/vnd.ms-office.chartcolorstyle+xml"/>
  <Override PartName="/xl/charts/style27.xml" ContentType="application/vnd.ms-office.chartstyle+xml"/>
  <Override PartName="/xl/charts/style28.xml" ContentType="application/vnd.ms-office.chartstyle+xml"/>
  <Override PartName="/xl/charts/chart22.xml" ContentType="application/vnd.openxmlformats-officedocument.drawingml.chart+xml"/>
  <Override PartName="/xl/charts/chart28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10.xml" ContentType="application/vnd.openxmlformats-officedocument.themeOverride+xml"/>
  <Override PartName="/xl/theme/themeOverride9.xml" ContentType="application/vnd.openxmlformats-officedocument.themeOverride+xml"/>
  <Override PartName="/xl/charts/colors21.xml" ContentType="application/vnd.ms-office.chartcolorstyle+xml"/>
  <Override PartName="/xl/charts/style21.xml" ContentType="application/vnd.ms-office.chartstyle+xml"/>
  <Override PartName="/xl/charts/colors28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8.xml" ContentType="application/vnd.openxmlformats-officedocument.themeOverride+xml"/>
  <Override PartName="/xl/charts/chart21.xml" ContentType="application/vnd.openxmlformats-officedocument.drawingml.chart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13.xml" ContentType="application/vnd.openxmlformats-officedocument.themeOverrid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14.xml" ContentType="application/vnd.openxmlformats-officedocument.themeOverride+xml"/>
  <Override PartName="/xl/charts/chart27.xml" ContentType="application/vnd.openxmlformats-officedocument.drawingml.chart+xml"/>
  <Override PartName="/xl/charts/colors25.xml" ContentType="application/vnd.ms-office.chartcolorstyle+xml"/>
  <Override PartName="/xl/charts/style25.xml" ContentType="application/vnd.ms-office.chartstyle+xml"/>
  <Override PartName="/xl/charts/chart25.xml" ContentType="application/vnd.openxmlformats-officedocument.drawingml.chart+xml"/>
  <Override PartName="/xl/theme/themeOverride11.xml" ContentType="application/vnd.openxmlformats-officedocument.themeOverride+xml"/>
  <Override PartName="/xl/charts/chart24.xml" ContentType="application/vnd.openxmlformats-officedocument.drawingml.chart+xml"/>
  <Override PartName="/xl/theme/themeOverride15.xml" ContentType="application/vnd.openxmlformats-officedocument.themeOverride+xml"/>
  <Override PartName="/xl/charts/style24.xml" ContentType="application/vnd.ms-office.chartstyle+xml"/>
  <Override PartName="/xl/charts/colors24.xml" ContentType="application/vnd.ms-office.chartcolorstyle+xml"/>
  <Override PartName="/xl/theme/themeOverride12.xml" ContentType="application/vnd.openxmlformats-officedocument.themeOverride+xml"/>
  <Override PartName="/xl/charts/colors27.xml" ContentType="application/vnd.ms-office.chartcolorstyle+xml"/>
  <Override PartName="/xl/theme/themeOverride7.xml" ContentType="application/vnd.openxmlformats-officedocument.themeOverride+xml"/>
  <Override PartName="/xl/charts/style19.xml" ContentType="application/vnd.ms-office.chartstyle+xml"/>
  <Override PartName="/xl/theme/themeOverride3.xml" ContentType="application/vnd.openxmlformats-officedocument.themeOverride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style14.xml" ContentType="application/vnd.ms-office.chartstyle+xml"/>
  <Override PartName="/xl/charts/colors14.xml" ContentType="application/vnd.ms-office.chartcolorstyle+xml"/>
  <Override PartName="/xl/charts/colors13.xml" ContentType="application/vnd.ms-office.chartcolorstyle+xml"/>
  <Override PartName="/xl/charts/style13.xml" ContentType="application/vnd.ms-office.chartstyle+xml"/>
  <Override PartName="/xl/charts/chart13.xml" ContentType="application/vnd.openxmlformats-officedocument.drawingml.chart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2.xml" ContentType="application/vnd.openxmlformats-officedocument.themeOverride+xml"/>
  <Override PartName="/xl/charts/colors19.xml" ContentType="application/vnd.ms-office.chartcolorstyle+xml"/>
  <Override PartName="/xl/charts/chart15.xml" ContentType="application/vnd.openxmlformats-officedocument.drawingml.chart+xml"/>
  <Override PartName="/xl/charts/colors15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6.xml" ContentType="application/vnd.openxmlformats-officedocument.themeOverride+xml"/>
  <Override PartName="/xl/charts/chart19.xml" ContentType="application/vnd.openxmlformats-officedocument.drawingml.chart+xml"/>
  <Override PartName="/xl/charts/style15.xml" ContentType="application/vnd.ms-office.chartstyle+xml"/>
  <Override PartName="/xl/theme/themeOverride5.xml" ContentType="application/vnd.openxmlformats-officedocument.themeOverride+xml"/>
  <Override PartName="/xl/charts/style17.xml" ContentType="application/vnd.ms-office.chartstyle+xml"/>
  <Override PartName="/xl/charts/chart16.xml" ContentType="application/vnd.openxmlformats-officedocument.drawingml.chart+xml"/>
  <Override PartName="/xl/charts/colors17.xml" ContentType="application/vnd.ms-office.chartcolorstyle+xml"/>
  <Override PartName="/xl/charts/style16.xml" ContentType="application/vnd.ms-office.chartstyle+xml"/>
  <Override PartName="/xl/theme/themeOverride4.xml" ContentType="application/vnd.openxmlformats-officedocument.themeOverride+xml"/>
  <Override PartName="/xl/charts/chart17.xml" ContentType="application/vnd.openxmlformats-officedocument.drawingml.chart+xml"/>
  <Override PartName="/xl/charts/colors16.xml" ContentType="application/vnd.ms-office.chartcolorstyle+xml"/>
  <Override PartName="/docProps/app.xml" ContentType="application/vnd.openxmlformats-officedocument.extended-properties+xml"/>
  <Override PartName="/xl/comments3.xml" ContentType="application/vnd.openxmlformats-officedocument.spreadsheetml.comment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eptiens\OneDrive - University of Kwazulu-Natal\Work\Project\BMGF TT5 - Drying project\Contribution to Standard Book\Addendum book\Data\Sources\Data Tendayi\"/>
    </mc:Choice>
  </mc:AlternateContent>
  <bookViews>
    <workbookView xWindow="0" yWindow="0" windowWidth="20490" windowHeight="7755" tabRatio="690" firstSheet="28" activeTab="31"/>
  </bookViews>
  <sheets>
    <sheet name="Experimental plan" sheetId="1" r:id="rId1"/>
    <sheet name="2017-09-27" sheetId="4" state="hidden" r:id="rId2"/>
    <sheet name="2017-09-27 treated" sheetId="2" state="hidden" r:id="rId3"/>
    <sheet name="2017-09-28" sheetId="3" state="hidden" r:id="rId4"/>
    <sheet name="2017-09-29" sheetId="5" state="hidden" r:id="rId5"/>
    <sheet name="2017-10-02" sheetId="6" state="hidden" r:id="rId6"/>
    <sheet name="2017-10-02 treated" sheetId="11" state="hidden" r:id="rId7"/>
    <sheet name="2017-10-03" sheetId="7" state="hidden" r:id="rId8"/>
    <sheet name="Mass summary" sheetId="17" state="hidden" r:id="rId9"/>
    <sheet name="Mass Ratio" sheetId="19" state="hidden" r:id="rId10"/>
    <sheet name="Density and Shrinkage" sheetId="18" state="hidden" r:id="rId11"/>
    <sheet name="0.5ms-S-0°C-5mm-1" sheetId="9" r:id="rId12"/>
    <sheet name="2017-10-04" sheetId="8" state="hidden" r:id="rId13"/>
    <sheet name="0.5ms-S-0°C-5mm-2" sheetId="10" r:id="rId14"/>
    <sheet name="2017-10-06" sheetId="14" state="hidden" r:id="rId15"/>
    <sheet name="0.5ms-C-0°C-5mm" sheetId="49" r:id="rId16"/>
    <sheet name="0.5ms-O-0°C-5mm-1" sheetId="13" r:id="rId17"/>
    <sheet name="0.5ms-O-0°C-5mm-2" sheetId="16" r:id="rId18"/>
    <sheet name="2017-10-09" sheetId="15" state="hidden" r:id="rId19"/>
    <sheet name="0.5ms-S-0°C-10mm-1" sheetId="20" r:id="rId20"/>
    <sheet name="0.5ms-S-0°C-10mm-2" sheetId="21" r:id="rId21"/>
    <sheet name="0.0ms-S-0°C-5mm-1" sheetId="23" r:id="rId22"/>
    <sheet name="0.0ms-S-0°C-5mm-2" sheetId="24" r:id="rId23"/>
    <sheet name="1ms-S-0°C-5mm-1" sheetId="45" r:id="rId24"/>
    <sheet name="1ms-S-0°C-5mm-2" sheetId="26" r:id="rId25"/>
    <sheet name="0.5ms-S-30°C-5mm-1" sheetId="27" r:id="rId26"/>
    <sheet name="0.5ms-S-30°C-5mm-2" sheetId="29" r:id="rId27"/>
    <sheet name="0.5ms-S-60°C-5mm-1" sheetId="48" r:id="rId28"/>
    <sheet name="0.5ms-S-60°C-5mm-2" sheetId="31" r:id="rId29"/>
    <sheet name="L-0.5ms-S-0°C-5mm" sheetId="28" r:id="rId30"/>
    <sheet name="Control" sheetId="44" r:id="rId31"/>
    <sheet name="Drying rates" sheetId="52" r:id="rId32"/>
  </sheets>
  <definedNames>
    <definedName name="_xlnm.Print_Area" localSheetId="0">'Experimental plan'!$A$1:$I$27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45" l="1"/>
  <c r="U4" i="45"/>
  <c r="U5" i="45"/>
  <c r="U6" i="45"/>
  <c r="U7" i="45"/>
  <c r="U8" i="45"/>
  <c r="U9" i="45"/>
  <c r="U10" i="45"/>
  <c r="U11" i="45"/>
  <c r="U12" i="45"/>
  <c r="U13" i="45"/>
  <c r="U14" i="45"/>
  <c r="U15" i="45"/>
  <c r="U16" i="45"/>
  <c r="U17" i="45"/>
  <c r="U18" i="45"/>
  <c r="U19" i="45"/>
  <c r="U20" i="45"/>
  <c r="U21" i="45"/>
  <c r="U22" i="45"/>
  <c r="U23" i="45"/>
  <c r="U24" i="45"/>
  <c r="U25" i="45"/>
  <c r="U26" i="45"/>
  <c r="U27" i="45"/>
  <c r="U28" i="45"/>
  <c r="U29" i="45"/>
  <c r="U30" i="45"/>
  <c r="U31" i="45"/>
  <c r="U32" i="45"/>
  <c r="U33" i="45"/>
  <c r="U34" i="45"/>
  <c r="U35" i="45"/>
  <c r="U36" i="45"/>
  <c r="U37" i="45"/>
  <c r="U38" i="45"/>
  <c r="U39" i="45"/>
  <c r="U40" i="45"/>
  <c r="U41" i="45"/>
  <c r="U42" i="45"/>
  <c r="U43" i="45"/>
  <c r="U44" i="45"/>
  <c r="U45" i="45"/>
  <c r="U46" i="45"/>
  <c r="U47" i="45"/>
  <c r="U48" i="45"/>
  <c r="U49" i="45"/>
  <c r="U50" i="45"/>
  <c r="U51" i="45"/>
  <c r="U52" i="45"/>
  <c r="U53" i="45"/>
  <c r="U54" i="45"/>
  <c r="U55" i="45"/>
  <c r="U56" i="45"/>
  <c r="U57" i="45"/>
  <c r="U58" i="45"/>
  <c r="U59" i="45"/>
  <c r="U60" i="45"/>
  <c r="U61" i="45"/>
  <c r="U62" i="45"/>
  <c r="U63" i="45"/>
  <c r="U64" i="45"/>
  <c r="U65" i="45"/>
  <c r="U66" i="45"/>
  <c r="U67" i="45"/>
  <c r="U68" i="45"/>
  <c r="U69" i="45"/>
  <c r="U70" i="45"/>
  <c r="U71" i="45"/>
  <c r="U72" i="45"/>
  <c r="U73" i="45"/>
  <c r="U74" i="45"/>
  <c r="U75" i="45"/>
  <c r="U76" i="45"/>
  <c r="U77" i="45"/>
  <c r="U78" i="45"/>
  <c r="U79" i="45"/>
  <c r="U80" i="45"/>
  <c r="U81" i="45"/>
  <c r="U82" i="45"/>
  <c r="U83" i="45"/>
  <c r="U84" i="45"/>
  <c r="U85" i="45"/>
  <c r="U86" i="45"/>
  <c r="U87" i="45"/>
  <c r="U88" i="45"/>
  <c r="U89" i="45"/>
  <c r="U90" i="45"/>
  <c r="U91" i="45"/>
  <c r="U92" i="45"/>
  <c r="U93" i="45"/>
  <c r="U94" i="45"/>
  <c r="U95" i="45"/>
  <c r="U96" i="45"/>
  <c r="U97" i="45"/>
  <c r="U98" i="45"/>
  <c r="U99" i="45"/>
  <c r="U100" i="45"/>
  <c r="U101" i="45"/>
  <c r="U102" i="45"/>
  <c r="U103" i="45"/>
  <c r="U104" i="45"/>
  <c r="U105" i="45"/>
  <c r="U106" i="45"/>
  <c r="U107" i="45"/>
  <c r="U108" i="45"/>
  <c r="U109" i="45"/>
  <c r="U110" i="45"/>
  <c r="U111" i="45"/>
  <c r="U112" i="45"/>
  <c r="U113" i="45"/>
  <c r="U114" i="45"/>
  <c r="U115" i="45"/>
  <c r="U116" i="45"/>
  <c r="U117" i="45"/>
  <c r="U118" i="45"/>
  <c r="U119" i="45"/>
  <c r="U120" i="45"/>
  <c r="U121" i="45"/>
  <c r="U122" i="45"/>
  <c r="U123" i="45"/>
  <c r="U124" i="45"/>
  <c r="U125" i="45"/>
  <c r="U126" i="45"/>
  <c r="U127" i="45"/>
  <c r="U128" i="45"/>
  <c r="U129" i="45"/>
  <c r="U130" i="45"/>
  <c r="U131" i="45"/>
  <c r="U132" i="45"/>
  <c r="U133" i="45"/>
  <c r="U134" i="45"/>
  <c r="U135" i="45"/>
  <c r="U136" i="45"/>
  <c r="U137" i="45"/>
  <c r="U138" i="45"/>
  <c r="U139" i="45"/>
  <c r="U140" i="45"/>
  <c r="U141" i="45"/>
  <c r="U142" i="45"/>
  <c r="U143" i="45"/>
  <c r="U144" i="45"/>
  <c r="U145" i="45"/>
  <c r="U146" i="45"/>
  <c r="U147" i="45"/>
  <c r="U148" i="45"/>
  <c r="U149" i="45"/>
  <c r="U150" i="45"/>
  <c r="U151" i="45"/>
  <c r="U152" i="45"/>
  <c r="U153" i="45"/>
  <c r="U154" i="45"/>
  <c r="U155" i="45"/>
  <c r="U156" i="45"/>
  <c r="U157" i="45"/>
  <c r="U158" i="45"/>
  <c r="U159" i="45"/>
  <c r="U160" i="45"/>
  <c r="U161" i="45"/>
  <c r="U162" i="45"/>
  <c r="U163" i="45"/>
  <c r="U164" i="45"/>
  <c r="U165" i="45"/>
  <c r="U166" i="45"/>
  <c r="U167" i="45"/>
  <c r="U168" i="45"/>
  <c r="U169" i="45"/>
  <c r="U170" i="45"/>
  <c r="U171" i="45"/>
  <c r="U172" i="45"/>
  <c r="U173" i="45"/>
  <c r="U174" i="45"/>
  <c r="U175" i="45"/>
  <c r="U176" i="45"/>
  <c r="U177" i="45"/>
  <c r="U178" i="45"/>
  <c r="U179" i="45"/>
  <c r="U180" i="45"/>
  <c r="U181" i="45"/>
  <c r="U182" i="45"/>
  <c r="U183" i="45"/>
  <c r="U184" i="45"/>
  <c r="U185" i="45"/>
  <c r="U186" i="45"/>
  <c r="U187" i="45"/>
  <c r="U188" i="45"/>
  <c r="U189" i="45"/>
  <c r="U190" i="45"/>
  <c r="U191" i="45"/>
  <c r="U192" i="45"/>
  <c r="U193" i="45"/>
  <c r="U194" i="45"/>
  <c r="U195" i="45"/>
  <c r="U196" i="45"/>
  <c r="U197" i="45"/>
  <c r="U198" i="45"/>
  <c r="U199" i="45"/>
  <c r="U200" i="45"/>
  <c r="U201" i="45"/>
  <c r="U202" i="45"/>
  <c r="U203" i="45"/>
  <c r="U204" i="45"/>
  <c r="U205" i="45"/>
  <c r="U206" i="45"/>
  <c r="U207" i="45"/>
  <c r="U208" i="45"/>
  <c r="U209" i="45"/>
  <c r="U210" i="45"/>
  <c r="U211" i="45"/>
  <c r="U212" i="45"/>
  <c r="U213" i="45"/>
  <c r="U214" i="45"/>
  <c r="U215" i="45"/>
  <c r="U216" i="45"/>
  <c r="U217" i="45"/>
  <c r="U218" i="45"/>
  <c r="U219" i="45"/>
  <c r="U220" i="45"/>
  <c r="U221" i="45"/>
  <c r="U222" i="45"/>
  <c r="U223" i="45"/>
  <c r="U224" i="45"/>
  <c r="U225" i="45"/>
  <c r="U226" i="45"/>
  <c r="U227" i="45"/>
  <c r="U228" i="45"/>
  <c r="U229" i="45"/>
  <c r="U230" i="45"/>
  <c r="U231" i="45"/>
  <c r="U232" i="45"/>
  <c r="U233" i="45"/>
  <c r="U234" i="45"/>
  <c r="U235" i="45"/>
  <c r="U236" i="45"/>
  <c r="U237" i="45"/>
  <c r="U238" i="45"/>
  <c r="U239" i="45"/>
  <c r="U240" i="45"/>
  <c r="U241" i="45"/>
  <c r="U242" i="45"/>
  <c r="U243" i="45"/>
  <c r="U244" i="45"/>
  <c r="U245" i="45"/>
  <c r="U246" i="45"/>
  <c r="U247" i="45"/>
  <c r="U248" i="45"/>
  <c r="U249" i="45"/>
  <c r="U250" i="45"/>
  <c r="U251" i="45"/>
  <c r="U252" i="45"/>
  <c r="U253" i="45"/>
  <c r="U254" i="45"/>
  <c r="U255" i="45"/>
  <c r="U256" i="45"/>
  <c r="U257" i="45"/>
  <c r="U258" i="45"/>
  <c r="U259" i="45"/>
  <c r="U260" i="45"/>
  <c r="U261" i="45"/>
  <c r="U262" i="45"/>
  <c r="U263" i="45"/>
  <c r="U264" i="45"/>
  <c r="U265" i="45"/>
  <c r="U266" i="45"/>
  <c r="U267" i="45"/>
  <c r="U268" i="45"/>
  <c r="U269" i="45"/>
  <c r="U270" i="45"/>
  <c r="U271" i="45"/>
  <c r="U272" i="45"/>
  <c r="U273" i="45"/>
  <c r="U274" i="45"/>
  <c r="U275" i="45"/>
  <c r="U276" i="45"/>
  <c r="U277" i="45"/>
  <c r="U278" i="45"/>
  <c r="U279" i="45"/>
  <c r="U280" i="45"/>
  <c r="U281" i="45"/>
  <c r="U282" i="45"/>
  <c r="U283" i="45"/>
  <c r="U284" i="45"/>
  <c r="U285" i="45"/>
  <c r="U286" i="45"/>
  <c r="U287" i="45"/>
  <c r="U288" i="45"/>
  <c r="U289" i="45"/>
  <c r="U290" i="45"/>
  <c r="U291" i="45"/>
  <c r="U292" i="45"/>
  <c r="U293" i="45"/>
  <c r="U294" i="45"/>
  <c r="U295" i="45"/>
  <c r="U296" i="45"/>
  <c r="U297" i="45"/>
  <c r="U298" i="45"/>
  <c r="U299" i="45"/>
  <c r="U300" i="45"/>
  <c r="U301" i="45"/>
  <c r="U302" i="45"/>
  <c r="U303" i="45"/>
  <c r="U304" i="45"/>
  <c r="U305" i="45"/>
  <c r="U306" i="45"/>
  <c r="U307" i="45"/>
  <c r="U308" i="45"/>
  <c r="U309" i="45"/>
  <c r="U310" i="45"/>
  <c r="U311" i="45"/>
  <c r="U312" i="45"/>
  <c r="U313" i="45"/>
  <c r="U314" i="45"/>
  <c r="U315" i="45"/>
  <c r="U316" i="45"/>
  <c r="U317" i="45"/>
  <c r="U318" i="45"/>
  <c r="U319" i="45"/>
  <c r="U320" i="45"/>
  <c r="U321" i="45"/>
  <c r="U322" i="45"/>
  <c r="U323" i="45"/>
  <c r="U324" i="45"/>
  <c r="U325" i="45"/>
  <c r="U326" i="45"/>
  <c r="U327" i="45"/>
  <c r="U328" i="45"/>
  <c r="U329" i="45"/>
  <c r="U330" i="45"/>
  <c r="U331" i="45"/>
  <c r="U332" i="45"/>
  <c r="U333" i="45"/>
  <c r="U334" i="45"/>
  <c r="U335" i="45"/>
  <c r="U336" i="45"/>
  <c r="U337" i="45"/>
  <c r="U338" i="45"/>
  <c r="U339" i="45"/>
  <c r="U340" i="45"/>
  <c r="U341" i="45"/>
  <c r="U342" i="45"/>
  <c r="U2" i="45"/>
  <c r="T3" i="45"/>
  <c r="T4" i="45"/>
  <c r="T5" i="45"/>
  <c r="T6" i="45"/>
  <c r="T7" i="45"/>
  <c r="T8" i="45"/>
  <c r="T9" i="45"/>
  <c r="T10" i="45"/>
  <c r="T11" i="45"/>
  <c r="T12" i="45"/>
  <c r="T13" i="45"/>
  <c r="T14" i="45"/>
  <c r="T15" i="45"/>
  <c r="T16" i="45"/>
  <c r="T17" i="45"/>
  <c r="T18" i="45"/>
  <c r="T19" i="45"/>
  <c r="T20" i="45"/>
  <c r="T21" i="45"/>
  <c r="T22" i="45"/>
  <c r="T23" i="45"/>
  <c r="T24" i="45"/>
  <c r="T25" i="45"/>
  <c r="T26" i="45"/>
  <c r="T27" i="45"/>
  <c r="T28" i="45"/>
  <c r="T29" i="45"/>
  <c r="T30" i="45"/>
  <c r="T31" i="45"/>
  <c r="T32" i="45"/>
  <c r="T33" i="45"/>
  <c r="T34" i="45"/>
  <c r="T35" i="45"/>
  <c r="T36" i="45"/>
  <c r="T37" i="45"/>
  <c r="T38" i="45"/>
  <c r="T39" i="45"/>
  <c r="T40" i="45"/>
  <c r="T41" i="45"/>
  <c r="T42" i="45"/>
  <c r="T43" i="45"/>
  <c r="T44" i="45"/>
  <c r="T45" i="45"/>
  <c r="T46" i="45"/>
  <c r="T47" i="45"/>
  <c r="T48" i="45"/>
  <c r="T49" i="45"/>
  <c r="T50" i="45"/>
  <c r="T51" i="45"/>
  <c r="T52" i="45"/>
  <c r="T53" i="45"/>
  <c r="T54" i="45"/>
  <c r="T55" i="45"/>
  <c r="T56" i="45"/>
  <c r="T57" i="45"/>
  <c r="T58" i="45"/>
  <c r="T59" i="45"/>
  <c r="T60" i="45"/>
  <c r="T61" i="45"/>
  <c r="T62" i="45"/>
  <c r="T63" i="45"/>
  <c r="T64" i="45"/>
  <c r="T65" i="45"/>
  <c r="T66" i="45"/>
  <c r="T67" i="45"/>
  <c r="T68" i="45"/>
  <c r="T69" i="45"/>
  <c r="T70" i="45"/>
  <c r="T71" i="45"/>
  <c r="T72" i="45"/>
  <c r="T73" i="45"/>
  <c r="T74" i="45"/>
  <c r="T75" i="45"/>
  <c r="T76" i="45"/>
  <c r="T77" i="45"/>
  <c r="T78" i="45"/>
  <c r="T79" i="45"/>
  <c r="T80" i="45"/>
  <c r="T81" i="45"/>
  <c r="T82" i="45"/>
  <c r="T83" i="45"/>
  <c r="T84" i="45"/>
  <c r="T85" i="45"/>
  <c r="T86" i="45"/>
  <c r="T87" i="45"/>
  <c r="T88" i="45"/>
  <c r="T89" i="45"/>
  <c r="T90" i="45"/>
  <c r="T91" i="45"/>
  <c r="T92" i="45"/>
  <c r="T93" i="45"/>
  <c r="T94" i="45"/>
  <c r="T95" i="45"/>
  <c r="T96" i="45"/>
  <c r="T97" i="45"/>
  <c r="T98" i="45"/>
  <c r="T99" i="45"/>
  <c r="T100" i="45"/>
  <c r="T101" i="45"/>
  <c r="T102" i="45"/>
  <c r="T103" i="45"/>
  <c r="T104" i="45"/>
  <c r="T105" i="45"/>
  <c r="T106" i="45"/>
  <c r="T107" i="45"/>
  <c r="T108" i="45"/>
  <c r="T109" i="45"/>
  <c r="T110" i="45"/>
  <c r="T111" i="45"/>
  <c r="T112" i="45"/>
  <c r="T113" i="45"/>
  <c r="T114" i="45"/>
  <c r="T115" i="45"/>
  <c r="T116" i="45"/>
  <c r="T117" i="45"/>
  <c r="T118" i="45"/>
  <c r="T119" i="45"/>
  <c r="T120" i="45"/>
  <c r="T121" i="45"/>
  <c r="T122" i="45"/>
  <c r="T123" i="45"/>
  <c r="T124" i="45"/>
  <c r="T125" i="45"/>
  <c r="T126" i="45"/>
  <c r="T127" i="45"/>
  <c r="T128" i="45"/>
  <c r="T129" i="45"/>
  <c r="T130" i="45"/>
  <c r="T131" i="45"/>
  <c r="T132" i="45"/>
  <c r="T133" i="45"/>
  <c r="T134" i="45"/>
  <c r="T135" i="45"/>
  <c r="T136" i="45"/>
  <c r="T137" i="45"/>
  <c r="T138" i="45"/>
  <c r="T139" i="45"/>
  <c r="T140" i="45"/>
  <c r="T141" i="45"/>
  <c r="T142" i="45"/>
  <c r="T143" i="45"/>
  <c r="T144" i="45"/>
  <c r="T145" i="45"/>
  <c r="T146" i="45"/>
  <c r="T147" i="45"/>
  <c r="T148" i="45"/>
  <c r="T149" i="45"/>
  <c r="T150" i="45"/>
  <c r="T151" i="45"/>
  <c r="T152" i="45"/>
  <c r="T153" i="45"/>
  <c r="T154" i="45"/>
  <c r="T155" i="45"/>
  <c r="T156" i="45"/>
  <c r="T157" i="45"/>
  <c r="T158" i="45"/>
  <c r="T159" i="45"/>
  <c r="T160" i="45"/>
  <c r="T161" i="45"/>
  <c r="T162" i="45"/>
  <c r="T163" i="45"/>
  <c r="T164" i="45"/>
  <c r="T165" i="45"/>
  <c r="T166" i="45"/>
  <c r="T167" i="45"/>
  <c r="T168" i="45"/>
  <c r="T169" i="45"/>
  <c r="T170" i="45"/>
  <c r="T171" i="45"/>
  <c r="T172" i="45"/>
  <c r="T173" i="45"/>
  <c r="T174" i="45"/>
  <c r="T175" i="45"/>
  <c r="T176" i="45"/>
  <c r="T177" i="45"/>
  <c r="T178" i="45"/>
  <c r="T179" i="45"/>
  <c r="T180" i="45"/>
  <c r="T181" i="45"/>
  <c r="T182" i="45"/>
  <c r="T183" i="45"/>
  <c r="T184" i="45"/>
  <c r="T185" i="45"/>
  <c r="T186" i="45"/>
  <c r="T187" i="45"/>
  <c r="T188" i="45"/>
  <c r="T189" i="45"/>
  <c r="T190" i="45"/>
  <c r="T191" i="45"/>
  <c r="T192" i="45"/>
  <c r="T193" i="45"/>
  <c r="T194" i="45"/>
  <c r="T195" i="45"/>
  <c r="T196" i="45"/>
  <c r="T197" i="45"/>
  <c r="T198" i="45"/>
  <c r="T199" i="45"/>
  <c r="T200" i="45"/>
  <c r="T201" i="45"/>
  <c r="T202" i="45"/>
  <c r="T203" i="45"/>
  <c r="T204" i="45"/>
  <c r="T205" i="45"/>
  <c r="T206" i="45"/>
  <c r="T207" i="45"/>
  <c r="T208" i="45"/>
  <c r="T209" i="45"/>
  <c r="T210" i="45"/>
  <c r="T211" i="45"/>
  <c r="T212" i="45"/>
  <c r="T213" i="45"/>
  <c r="T214" i="45"/>
  <c r="T215" i="45"/>
  <c r="T216" i="45"/>
  <c r="T217" i="45"/>
  <c r="T218" i="45"/>
  <c r="T219" i="45"/>
  <c r="T220" i="45"/>
  <c r="T221" i="45"/>
  <c r="T222" i="45"/>
  <c r="T223" i="45"/>
  <c r="T224" i="45"/>
  <c r="T225" i="45"/>
  <c r="T226" i="45"/>
  <c r="T227" i="45"/>
  <c r="T228" i="45"/>
  <c r="T229" i="45"/>
  <c r="T230" i="45"/>
  <c r="T231" i="45"/>
  <c r="T232" i="45"/>
  <c r="T233" i="45"/>
  <c r="T234" i="45"/>
  <c r="T235" i="45"/>
  <c r="T236" i="45"/>
  <c r="T237" i="45"/>
  <c r="T238" i="45"/>
  <c r="T239" i="45"/>
  <c r="T240" i="45"/>
  <c r="T241" i="45"/>
  <c r="T242" i="45"/>
  <c r="T243" i="45"/>
  <c r="T244" i="45"/>
  <c r="T245" i="45"/>
  <c r="T246" i="45"/>
  <c r="T247" i="45"/>
  <c r="T248" i="45"/>
  <c r="T249" i="45"/>
  <c r="T250" i="45"/>
  <c r="T251" i="45"/>
  <c r="T252" i="45"/>
  <c r="T253" i="45"/>
  <c r="T254" i="45"/>
  <c r="T255" i="45"/>
  <c r="T256" i="45"/>
  <c r="T257" i="45"/>
  <c r="T258" i="45"/>
  <c r="T259" i="45"/>
  <c r="T260" i="45"/>
  <c r="T261" i="45"/>
  <c r="T262" i="45"/>
  <c r="T263" i="45"/>
  <c r="T264" i="45"/>
  <c r="T265" i="45"/>
  <c r="T266" i="45"/>
  <c r="T267" i="45"/>
  <c r="T268" i="45"/>
  <c r="T269" i="45"/>
  <c r="T270" i="45"/>
  <c r="T271" i="45"/>
  <c r="T272" i="45"/>
  <c r="T273" i="45"/>
  <c r="T274" i="45"/>
  <c r="T275" i="45"/>
  <c r="T276" i="45"/>
  <c r="T277" i="45"/>
  <c r="T278" i="45"/>
  <c r="T279" i="45"/>
  <c r="T280" i="45"/>
  <c r="T281" i="45"/>
  <c r="T282" i="45"/>
  <c r="T283" i="45"/>
  <c r="T284" i="45"/>
  <c r="T285" i="45"/>
  <c r="T286" i="45"/>
  <c r="T287" i="45"/>
  <c r="T288" i="45"/>
  <c r="T289" i="45"/>
  <c r="T290" i="45"/>
  <c r="T291" i="45"/>
  <c r="T292" i="45"/>
  <c r="T293" i="45"/>
  <c r="T294" i="45"/>
  <c r="T295" i="45"/>
  <c r="T296" i="45"/>
  <c r="T297" i="45"/>
  <c r="T298" i="45"/>
  <c r="T299" i="45"/>
  <c r="T300" i="45"/>
  <c r="T301" i="45"/>
  <c r="T302" i="45"/>
  <c r="T303" i="45"/>
  <c r="T304" i="45"/>
  <c r="T305" i="45"/>
  <c r="T306" i="45"/>
  <c r="T307" i="45"/>
  <c r="T308" i="45"/>
  <c r="T309" i="45"/>
  <c r="T310" i="45"/>
  <c r="T311" i="45"/>
  <c r="T312" i="45"/>
  <c r="T313" i="45"/>
  <c r="T314" i="45"/>
  <c r="T315" i="45"/>
  <c r="T316" i="45"/>
  <c r="T317" i="45"/>
  <c r="T318" i="45"/>
  <c r="T319" i="45"/>
  <c r="T320" i="45"/>
  <c r="T321" i="45"/>
  <c r="T322" i="45"/>
  <c r="T323" i="45"/>
  <c r="T324" i="45"/>
  <c r="T325" i="45"/>
  <c r="T326" i="45"/>
  <c r="T327" i="45"/>
  <c r="T328" i="45"/>
  <c r="T329" i="45"/>
  <c r="T330" i="45"/>
  <c r="T331" i="45"/>
  <c r="T332" i="45"/>
  <c r="T333" i="45"/>
  <c r="T334" i="45"/>
  <c r="T335" i="45"/>
  <c r="T336" i="45"/>
  <c r="T337" i="45"/>
  <c r="T338" i="45"/>
  <c r="T339" i="45"/>
  <c r="T340" i="45"/>
  <c r="T341" i="45"/>
  <c r="T342" i="45"/>
  <c r="W8" i="45"/>
  <c r="T2" i="45" s="1"/>
  <c r="Q3" i="45"/>
  <c r="Q5" i="45"/>
  <c r="Q6" i="45"/>
  <c r="L2" i="10" l="1"/>
  <c r="S11" i="10" l="1"/>
  <c r="P2" i="10" s="1"/>
  <c r="M2" i="10" l="1"/>
  <c r="N2" i="10" s="1"/>
  <c r="Q2" i="10"/>
  <c r="M3" i="10"/>
  <c r="N3" i="10"/>
  <c r="P3" i="10"/>
  <c r="Q3" i="10"/>
  <c r="T3" i="10"/>
  <c r="M4" i="10"/>
  <c r="Q4" i="10" s="1"/>
  <c r="P4" i="10"/>
  <c r="M5" i="10"/>
  <c r="Q5" i="10" s="1"/>
  <c r="P5" i="10"/>
  <c r="T5" i="10"/>
  <c r="T6" i="10" s="1"/>
  <c r="M6" i="10"/>
  <c r="P6" i="10" s="1"/>
  <c r="N6" i="10"/>
  <c r="Q6" i="10"/>
  <c r="M7" i="10"/>
  <c r="N7" i="10" s="1"/>
  <c r="M8" i="10"/>
  <c r="N8" i="10" s="1"/>
  <c r="T8" i="10"/>
  <c r="M9" i="10"/>
  <c r="N9" i="10"/>
  <c r="P9" i="10"/>
  <c r="Q9" i="10"/>
  <c r="M10" i="10"/>
  <c r="N10" i="10"/>
  <c r="P10" i="10"/>
  <c r="Q10" i="10"/>
  <c r="M11" i="10"/>
  <c r="N11" i="10"/>
  <c r="P11" i="10"/>
  <c r="Q11" i="10"/>
  <c r="M12" i="10"/>
  <c r="N12" i="10"/>
  <c r="P12" i="10"/>
  <c r="Q12" i="10"/>
  <c r="M13" i="10"/>
  <c r="N13" i="10"/>
  <c r="P13" i="10"/>
  <c r="Q13" i="10"/>
  <c r="M14" i="10"/>
  <c r="N14" i="10"/>
  <c r="P14" i="10"/>
  <c r="Q14" i="10"/>
  <c r="M15" i="10"/>
  <c r="N15" i="10"/>
  <c r="P15" i="10"/>
  <c r="Q15" i="10"/>
  <c r="M16" i="10"/>
  <c r="N16" i="10"/>
  <c r="P16" i="10"/>
  <c r="Q16" i="10"/>
  <c r="M17" i="10"/>
  <c r="N17" i="10"/>
  <c r="P17" i="10"/>
  <c r="Q17" i="10"/>
  <c r="M18" i="10"/>
  <c r="N18" i="10"/>
  <c r="P18" i="10"/>
  <c r="Q18" i="10"/>
  <c r="M19" i="10"/>
  <c r="N19" i="10"/>
  <c r="P19" i="10"/>
  <c r="Q19" i="10"/>
  <c r="M20" i="10"/>
  <c r="N20" i="10"/>
  <c r="P20" i="10"/>
  <c r="Q20" i="10"/>
  <c r="M21" i="10"/>
  <c r="N21" i="10"/>
  <c r="P21" i="10"/>
  <c r="Q21" i="10"/>
  <c r="M22" i="10"/>
  <c r="N22" i="10"/>
  <c r="P22" i="10"/>
  <c r="Q22" i="10"/>
  <c r="M23" i="10"/>
  <c r="N23" i="10"/>
  <c r="P23" i="10"/>
  <c r="Q23" i="10"/>
  <c r="M24" i="10"/>
  <c r="N24" i="10"/>
  <c r="P24" i="10"/>
  <c r="Q24" i="10"/>
  <c r="M25" i="10"/>
  <c r="N25" i="10"/>
  <c r="P25" i="10"/>
  <c r="Q25" i="10"/>
  <c r="M26" i="10"/>
  <c r="N26" i="10"/>
  <c r="P26" i="10"/>
  <c r="Q26" i="10"/>
  <c r="M27" i="10"/>
  <c r="N27" i="10"/>
  <c r="P27" i="10"/>
  <c r="Q27" i="10"/>
  <c r="M28" i="10"/>
  <c r="N28" i="10"/>
  <c r="P28" i="10"/>
  <c r="Q28" i="10"/>
  <c r="M29" i="10"/>
  <c r="N29" i="10"/>
  <c r="P29" i="10"/>
  <c r="Q29" i="10"/>
  <c r="M30" i="10"/>
  <c r="N30" i="10"/>
  <c r="P30" i="10"/>
  <c r="Q30" i="10"/>
  <c r="M31" i="10"/>
  <c r="N31" i="10"/>
  <c r="P31" i="10"/>
  <c r="Q31" i="10"/>
  <c r="M32" i="10"/>
  <c r="N32" i="10"/>
  <c r="P32" i="10"/>
  <c r="Q32" i="10"/>
  <c r="M33" i="10"/>
  <c r="N33" i="10"/>
  <c r="P33" i="10"/>
  <c r="Q33" i="10"/>
  <c r="M34" i="10"/>
  <c r="N34" i="10"/>
  <c r="P34" i="10"/>
  <c r="Q34" i="10"/>
  <c r="M35" i="10"/>
  <c r="N35" i="10"/>
  <c r="P35" i="10"/>
  <c r="Q35" i="10"/>
  <c r="M36" i="10"/>
  <c r="N36" i="10"/>
  <c r="P36" i="10"/>
  <c r="Q36" i="10"/>
  <c r="M37" i="10"/>
  <c r="N37" i="10"/>
  <c r="P37" i="10"/>
  <c r="Q37" i="10"/>
  <c r="M38" i="10"/>
  <c r="N38" i="10"/>
  <c r="P38" i="10"/>
  <c r="Q38" i="10"/>
  <c r="M39" i="10"/>
  <c r="N39" i="10"/>
  <c r="P39" i="10"/>
  <c r="Q39" i="10"/>
  <c r="M40" i="10"/>
  <c r="N40" i="10"/>
  <c r="P40" i="10"/>
  <c r="Q40" i="10"/>
  <c r="M41" i="10"/>
  <c r="N41" i="10"/>
  <c r="P41" i="10"/>
  <c r="Q41" i="10"/>
  <c r="M42" i="10"/>
  <c r="N42" i="10"/>
  <c r="P42" i="10"/>
  <c r="Q42" i="10"/>
  <c r="M43" i="10"/>
  <c r="N43" i="10"/>
  <c r="P43" i="10"/>
  <c r="Q43" i="10"/>
  <c r="M44" i="10"/>
  <c r="N44" i="10"/>
  <c r="P44" i="10"/>
  <c r="Q44" i="10"/>
  <c r="M45" i="10"/>
  <c r="N45" i="10"/>
  <c r="P45" i="10"/>
  <c r="Q45" i="10"/>
  <c r="M46" i="10"/>
  <c r="N46" i="10"/>
  <c r="P46" i="10"/>
  <c r="Q46" i="10"/>
  <c r="M47" i="10"/>
  <c r="N47" i="10"/>
  <c r="P47" i="10"/>
  <c r="Q47" i="10"/>
  <c r="M48" i="10"/>
  <c r="N48" i="10"/>
  <c r="P48" i="10"/>
  <c r="Q48" i="10"/>
  <c r="M49" i="10"/>
  <c r="N49" i="10"/>
  <c r="P49" i="10"/>
  <c r="Q49" i="10"/>
  <c r="M50" i="10"/>
  <c r="N50" i="10"/>
  <c r="P50" i="10"/>
  <c r="Q50" i="10"/>
  <c r="M51" i="10"/>
  <c r="N51" i="10"/>
  <c r="P51" i="10"/>
  <c r="Q51" i="10"/>
  <c r="M52" i="10"/>
  <c r="N52" i="10"/>
  <c r="P52" i="10"/>
  <c r="Q52" i="10"/>
  <c r="M53" i="10"/>
  <c r="N53" i="10"/>
  <c r="P53" i="10"/>
  <c r="Q53" i="10"/>
  <c r="M54" i="10"/>
  <c r="N54" i="10"/>
  <c r="P54" i="10"/>
  <c r="Q54" i="10"/>
  <c r="M55" i="10"/>
  <c r="N55" i="10"/>
  <c r="P55" i="10"/>
  <c r="Q55" i="10"/>
  <c r="M56" i="10"/>
  <c r="N56" i="10"/>
  <c r="P56" i="10"/>
  <c r="Q56" i="10"/>
  <c r="M57" i="10"/>
  <c r="N57" i="10"/>
  <c r="P57" i="10"/>
  <c r="Q57" i="10"/>
  <c r="M58" i="10"/>
  <c r="N58" i="10"/>
  <c r="P58" i="10"/>
  <c r="Q58" i="10"/>
  <c r="M59" i="10"/>
  <c r="N59" i="10"/>
  <c r="P59" i="10"/>
  <c r="Q59" i="10"/>
  <c r="M60" i="10"/>
  <c r="N60" i="10"/>
  <c r="P60" i="10"/>
  <c r="Q60" i="10"/>
  <c r="M61" i="10"/>
  <c r="N61" i="10"/>
  <c r="P61" i="10"/>
  <c r="Q61" i="10"/>
  <c r="M62" i="10"/>
  <c r="N62" i="10"/>
  <c r="P62" i="10"/>
  <c r="Q62" i="10"/>
  <c r="M63" i="10"/>
  <c r="N63" i="10"/>
  <c r="P63" i="10"/>
  <c r="Q63" i="10"/>
  <c r="M64" i="10"/>
  <c r="N64" i="10"/>
  <c r="P64" i="10"/>
  <c r="Q64" i="10"/>
  <c r="M65" i="10"/>
  <c r="N65" i="10"/>
  <c r="P65" i="10"/>
  <c r="Q65" i="10"/>
  <c r="M66" i="10"/>
  <c r="N66" i="10"/>
  <c r="P66" i="10"/>
  <c r="Q66" i="10"/>
  <c r="M67" i="10"/>
  <c r="N67" i="10"/>
  <c r="P67" i="10"/>
  <c r="Q67" i="10"/>
  <c r="M68" i="10"/>
  <c r="N68" i="10"/>
  <c r="P68" i="10"/>
  <c r="Q68" i="10"/>
  <c r="M69" i="10"/>
  <c r="N69" i="10"/>
  <c r="P69" i="10"/>
  <c r="Q69" i="10"/>
  <c r="M70" i="10"/>
  <c r="N70" i="10"/>
  <c r="P70" i="10"/>
  <c r="Q70" i="10"/>
  <c r="M71" i="10"/>
  <c r="N71" i="10"/>
  <c r="P71" i="10"/>
  <c r="Q71" i="10"/>
  <c r="M72" i="10"/>
  <c r="N72" i="10"/>
  <c r="P72" i="10"/>
  <c r="Q72" i="10"/>
  <c r="M73" i="10"/>
  <c r="N73" i="10"/>
  <c r="P73" i="10"/>
  <c r="Q73" i="10"/>
  <c r="M74" i="10"/>
  <c r="N74" i="10"/>
  <c r="P74" i="10"/>
  <c r="Q74" i="10"/>
  <c r="M75" i="10"/>
  <c r="N75" i="10"/>
  <c r="P75" i="10"/>
  <c r="Q75" i="10"/>
  <c r="M76" i="10"/>
  <c r="N76" i="10"/>
  <c r="P76" i="10"/>
  <c r="Q76" i="10"/>
  <c r="M77" i="10"/>
  <c r="N77" i="10"/>
  <c r="P77" i="10"/>
  <c r="Q77" i="10"/>
  <c r="M78" i="10"/>
  <c r="N78" i="10"/>
  <c r="P78" i="10"/>
  <c r="Q78" i="10"/>
  <c r="M79" i="10"/>
  <c r="N79" i="10"/>
  <c r="P79" i="10"/>
  <c r="Q79" i="10"/>
  <c r="M80" i="10"/>
  <c r="N80" i="10"/>
  <c r="P80" i="10"/>
  <c r="Q80" i="10"/>
  <c r="M81" i="10"/>
  <c r="N81" i="10"/>
  <c r="P81" i="10"/>
  <c r="Q81" i="10"/>
  <c r="M82" i="10"/>
  <c r="N82" i="10"/>
  <c r="P82" i="10"/>
  <c r="Q82" i="10"/>
  <c r="M83" i="10"/>
  <c r="N83" i="10"/>
  <c r="P83" i="10"/>
  <c r="Q83" i="10"/>
  <c r="M84" i="10"/>
  <c r="N84" i="10"/>
  <c r="P84" i="10"/>
  <c r="Q84" i="10"/>
  <c r="M85" i="10"/>
  <c r="N85" i="10"/>
  <c r="P85" i="10"/>
  <c r="Q85" i="10"/>
  <c r="M86" i="10"/>
  <c r="N86" i="10"/>
  <c r="P86" i="10"/>
  <c r="Q86" i="10"/>
  <c r="M87" i="10"/>
  <c r="N87" i="10"/>
  <c r="P87" i="10"/>
  <c r="Q87" i="10"/>
  <c r="M88" i="10"/>
  <c r="N88" i="10"/>
  <c r="P88" i="10"/>
  <c r="Q88" i="10"/>
  <c r="M89" i="10"/>
  <c r="N89" i="10"/>
  <c r="P89" i="10"/>
  <c r="Q89" i="10"/>
  <c r="M90" i="10"/>
  <c r="N90" i="10"/>
  <c r="P90" i="10"/>
  <c r="Q90" i="10"/>
  <c r="M91" i="10"/>
  <c r="N91" i="10"/>
  <c r="P91" i="10"/>
  <c r="Q91" i="10"/>
  <c r="M92" i="10"/>
  <c r="N92" i="10"/>
  <c r="P92" i="10"/>
  <c r="Q92" i="10"/>
  <c r="M93" i="10"/>
  <c r="N93" i="10"/>
  <c r="P93" i="10"/>
  <c r="Q93" i="10"/>
  <c r="M94" i="10"/>
  <c r="N94" i="10"/>
  <c r="P94" i="10"/>
  <c r="Q94" i="10"/>
  <c r="M95" i="10"/>
  <c r="N95" i="10"/>
  <c r="P95" i="10"/>
  <c r="Q95" i="10"/>
  <c r="M96" i="10"/>
  <c r="N96" i="10"/>
  <c r="P96" i="10"/>
  <c r="Q96" i="10"/>
  <c r="M97" i="10"/>
  <c r="N97" i="10"/>
  <c r="P97" i="10"/>
  <c r="Q97" i="10"/>
  <c r="M98" i="10"/>
  <c r="N98" i="10"/>
  <c r="P98" i="10"/>
  <c r="Q98" i="10"/>
  <c r="M99" i="10"/>
  <c r="N99" i="10"/>
  <c r="P99" i="10"/>
  <c r="Q99" i="10"/>
  <c r="M100" i="10"/>
  <c r="N100" i="10"/>
  <c r="P100" i="10"/>
  <c r="Q100" i="10"/>
  <c r="W9" i="9"/>
  <c r="W6" i="9"/>
  <c r="W5" i="9"/>
  <c r="W3" i="9"/>
  <c r="V303" i="49"/>
  <c r="N303" i="49"/>
  <c r="M303" i="49"/>
  <c r="V302" i="49"/>
  <c r="N302" i="49"/>
  <c r="M302" i="49"/>
  <c r="W301" i="49"/>
  <c r="U301" i="49"/>
  <c r="M301" i="49"/>
  <c r="W300" i="49"/>
  <c r="U300" i="49"/>
  <c r="N300" i="49"/>
  <c r="M300" i="49"/>
  <c r="W299" i="49"/>
  <c r="U299" i="49"/>
  <c r="M299" i="49"/>
  <c r="W298" i="49"/>
  <c r="U298" i="49"/>
  <c r="N298" i="49"/>
  <c r="M298" i="49"/>
  <c r="W297" i="49"/>
  <c r="U297" i="49"/>
  <c r="M297" i="49"/>
  <c r="W296" i="49"/>
  <c r="U296" i="49"/>
  <c r="N296" i="49"/>
  <c r="M296" i="49"/>
  <c r="W295" i="49"/>
  <c r="U295" i="49"/>
  <c r="M295" i="49"/>
  <c r="W294" i="49"/>
  <c r="U294" i="49"/>
  <c r="N294" i="49"/>
  <c r="M294" i="49"/>
  <c r="W293" i="49"/>
  <c r="U293" i="49"/>
  <c r="M293" i="49"/>
  <c r="W292" i="49"/>
  <c r="U292" i="49"/>
  <c r="N292" i="49"/>
  <c r="M292" i="49"/>
  <c r="W291" i="49"/>
  <c r="U291" i="49"/>
  <c r="M291" i="49"/>
  <c r="W290" i="49"/>
  <c r="U290" i="49"/>
  <c r="N290" i="49"/>
  <c r="M290" i="49"/>
  <c r="W289" i="49"/>
  <c r="U289" i="49"/>
  <c r="M289" i="49"/>
  <c r="W288" i="49"/>
  <c r="U288" i="49"/>
  <c r="N288" i="49"/>
  <c r="M288" i="49"/>
  <c r="W287" i="49"/>
  <c r="U287" i="49"/>
  <c r="M287" i="49"/>
  <c r="W286" i="49"/>
  <c r="U286" i="49"/>
  <c r="M286" i="49"/>
  <c r="N286" i="49" s="1"/>
  <c r="W285" i="49"/>
  <c r="U285" i="49"/>
  <c r="M285" i="49"/>
  <c r="W284" i="49"/>
  <c r="U284" i="49"/>
  <c r="M284" i="49"/>
  <c r="N284" i="49" s="1"/>
  <c r="W283" i="49"/>
  <c r="U283" i="49"/>
  <c r="M283" i="49"/>
  <c r="N283" i="49" s="1"/>
  <c r="W282" i="49"/>
  <c r="U282" i="49"/>
  <c r="M282" i="49"/>
  <c r="N282" i="49" s="1"/>
  <c r="W281" i="49"/>
  <c r="U281" i="49"/>
  <c r="M281" i="49"/>
  <c r="W280" i="49"/>
  <c r="U280" i="49"/>
  <c r="M280" i="49"/>
  <c r="N280" i="49" s="1"/>
  <c r="W279" i="49"/>
  <c r="U279" i="49"/>
  <c r="M279" i="49"/>
  <c r="N279" i="49" s="1"/>
  <c r="W278" i="49"/>
  <c r="U278" i="49"/>
  <c r="M278" i="49"/>
  <c r="N278" i="49" s="1"/>
  <c r="W277" i="49"/>
  <c r="U277" i="49"/>
  <c r="M277" i="49"/>
  <c r="W276" i="49"/>
  <c r="U276" i="49"/>
  <c r="M276" i="49"/>
  <c r="N276" i="49" s="1"/>
  <c r="W275" i="49"/>
  <c r="U275" i="49"/>
  <c r="M275" i="49"/>
  <c r="N275" i="49" s="1"/>
  <c r="W274" i="49"/>
  <c r="U274" i="49"/>
  <c r="M274" i="49"/>
  <c r="N274" i="49" s="1"/>
  <c r="W273" i="49"/>
  <c r="U273" i="49"/>
  <c r="M273" i="49"/>
  <c r="W272" i="49"/>
  <c r="U272" i="49"/>
  <c r="M272" i="49"/>
  <c r="N272" i="49" s="1"/>
  <c r="W271" i="49"/>
  <c r="U271" i="49"/>
  <c r="M271" i="49"/>
  <c r="N271" i="49" s="1"/>
  <c r="W270" i="49"/>
  <c r="V270" i="49"/>
  <c r="M270" i="49"/>
  <c r="N270" i="49" s="1"/>
  <c r="W269" i="49"/>
  <c r="V269" i="49"/>
  <c r="M269" i="49"/>
  <c r="W268" i="49"/>
  <c r="V268" i="49"/>
  <c r="M268" i="49"/>
  <c r="N268" i="49" s="1"/>
  <c r="W267" i="49"/>
  <c r="V267" i="49"/>
  <c r="M267" i="49"/>
  <c r="N267" i="49" s="1"/>
  <c r="W266" i="49"/>
  <c r="V266" i="49"/>
  <c r="N266" i="49"/>
  <c r="M266" i="49"/>
  <c r="W265" i="49"/>
  <c r="V265" i="49"/>
  <c r="M265" i="49"/>
  <c r="W264" i="49"/>
  <c r="V264" i="49"/>
  <c r="N264" i="49"/>
  <c r="M264" i="49"/>
  <c r="W263" i="49"/>
  <c r="V263" i="49"/>
  <c r="M263" i="49"/>
  <c r="N263" i="49" s="1"/>
  <c r="W262" i="49"/>
  <c r="V262" i="49"/>
  <c r="N262" i="49"/>
  <c r="M262" i="49"/>
  <c r="W261" i="49"/>
  <c r="V261" i="49"/>
  <c r="M261" i="49"/>
  <c r="W260" i="49"/>
  <c r="V260" i="49"/>
  <c r="N260" i="49"/>
  <c r="M260" i="49"/>
  <c r="W259" i="49"/>
  <c r="V259" i="49"/>
  <c r="M259" i="49"/>
  <c r="N259" i="49" s="1"/>
  <c r="W258" i="49"/>
  <c r="V258" i="49"/>
  <c r="M258" i="49"/>
  <c r="N258" i="49" s="1"/>
  <c r="W257" i="49"/>
  <c r="V257" i="49"/>
  <c r="M257" i="49"/>
  <c r="W256" i="49"/>
  <c r="V256" i="49"/>
  <c r="N256" i="49"/>
  <c r="M256" i="49"/>
  <c r="W255" i="49"/>
  <c r="V255" i="49"/>
  <c r="M255" i="49"/>
  <c r="N255" i="49" s="1"/>
  <c r="W254" i="49"/>
  <c r="V254" i="49"/>
  <c r="N254" i="49"/>
  <c r="M254" i="49"/>
  <c r="W253" i="49"/>
  <c r="V253" i="49"/>
  <c r="M253" i="49"/>
  <c r="W252" i="49"/>
  <c r="V252" i="49"/>
  <c r="M252" i="49"/>
  <c r="W251" i="49"/>
  <c r="V251" i="49"/>
  <c r="M251" i="49"/>
  <c r="N251" i="49" s="1"/>
  <c r="W250" i="49"/>
  <c r="V250" i="49"/>
  <c r="N250" i="49"/>
  <c r="M250" i="49"/>
  <c r="W249" i="49"/>
  <c r="V249" i="49"/>
  <c r="M249" i="49"/>
  <c r="W248" i="49"/>
  <c r="V248" i="49"/>
  <c r="M248" i="49"/>
  <c r="N248" i="49" s="1"/>
  <c r="W247" i="49"/>
  <c r="V247" i="49"/>
  <c r="M247" i="49"/>
  <c r="N247" i="49" s="1"/>
  <c r="W246" i="49"/>
  <c r="V246" i="49"/>
  <c r="N246" i="49"/>
  <c r="M246" i="49"/>
  <c r="W245" i="49"/>
  <c r="V245" i="49"/>
  <c r="M245" i="49"/>
  <c r="W244" i="49"/>
  <c r="V244" i="49"/>
  <c r="N244" i="49"/>
  <c r="M244" i="49"/>
  <c r="W243" i="49"/>
  <c r="V243" i="49"/>
  <c r="M243" i="49"/>
  <c r="N243" i="49" s="1"/>
  <c r="W242" i="49"/>
  <c r="V242" i="49"/>
  <c r="N242" i="49"/>
  <c r="M242" i="49"/>
  <c r="W241" i="49"/>
  <c r="V241" i="49"/>
  <c r="M241" i="49"/>
  <c r="W240" i="49"/>
  <c r="V240" i="49"/>
  <c r="N240" i="49"/>
  <c r="M240" i="49"/>
  <c r="W239" i="49"/>
  <c r="V239" i="49"/>
  <c r="M239" i="49"/>
  <c r="N239" i="49" s="1"/>
  <c r="W238" i="49"/>
  <c r="V238" i="49"/>
  <c r="N238" i="49"/>
  <c r="M238" i="49"/>
  <c r="W237" i="49"/>
  <c r="V237" i="49"/>
  <c r="M237" i="49"/>
  <c r="W236" i="49"/>
  <c r="V236" i="49"/>
  <c r="M236" i="49"/>
  <c r="W235" i="49"/>
  <c r="V235" i="49"/>
  <c r="M235" i="49"/>
  <c r="N235" i="49" s="1"/>
  <c r="W234" i="49"/>
  <c r="V234" i="49"/>
  <c r="N234" i="49"/>
  <c r="M234" i="49"/>
  <c r="W233" i="49"/>
  <c r="V233" i="49"/>
  <c r="M233" i="49"/>
  <c r="W232" i="49"/>
  <c r="V232" i="49"/>
  <c r="M232" i="49"/>
  <c r="N232" i="49" s="1"/>
  <c r="W231" i="49"/>
  <c r="V231" i="49"/>
  <c r="M231" i="49"/>
  <c r="N231" i="49" s="1"/>
  <c r="W230" i="49"/>
  <c r="V230" i="49"/>
  <c r="N230" i="49"/>
  <c r="M230" i="49"/>
  <c r="W229" i="49"/>
  <c r="V229" i="49"/>
  <c r="M229" i="49"/>
  <c r="W228" i="49"/>
  <c r="V228" i="49"/>
  <c r="N228" i="49"/>
  <c r="M228" i="49"/>
  <c r="W227" i="49"/>
  <c r="V227" i="49"/>
  <c r="M227" i="49"/>
  <c r="N227" i="49" s="1"/>
  <c r="W226" i="49"/>
  <c r="V226" i="49"/>
  <c r="N226" i="49"/>
  <c r="M226" i="49"/>
  <c r="W225" i="49"/>
  <c r="V225" i="49"/>
  <c r="M225" i="49"/>
  <c r="W224" i="49"/>
  <c r="V224" i="49"/>
  <c r="N224" i="49"/>
  <c r="M224" i="49"/>
  <c r="W223" i="49"/>
  <c r="V223" i="49"/>
  <c r="M223" i="49"/>
  <c r="N223" i="49" s="1"/>
  <c r="W222" i="49"/>
  <c r="V222" i="49"/>
  <c r="N222" i="49"/>
  <c r="M222" i="49"/>
  <c r="W221" i="49"/>
  <c r="V221" i="49"/>
  <c r="M221" i="49"/>
  <c r="W220" i="49"/>
  <c r="V220" i="49"/>
  <c r="M220" i="49"/>
  <c r="W219" i="49"/>
  <c r="V219" i="49"/>
  <c r="M219" i="49"/>
  <c r="N219" i="49" s="1"/>
  <c r="W218" i="49"/>
  <c r="V218" i="49"/>
  <c r="M218" i="49"/>
  <c r="W217" i="49"/>
  <c r="V217" i="49"/>
  <c r="N217" i="49"/>
  <c r="M217" i="49"/>
  <c r="W216" i="49"/>
  <c r="V216" i="49"/>
  <c r="M216" i="49"/>
  <c r="W215" i="49"/>
  <c r="V215" i="49"/>
  <c r="N215" i="49"/>
  <c r="M215" i="49"/>
  <c r="W214" i="49"/>
  <c r="V214" i="49"/>
  <c r="M214" i="49"/>
  <c r="W213" i="49"/>
  <c r="V213" i="49"/>
  <c r="N213" i="49"/>
  <c r="M213" i="49"/>
  <c r="W212" i="49"/>
  <c r="V212" i="49"/>
  <c r="M212" i="49"/>
  <c r="W211" i="49"/>
  <c r="V211" i="49"/>
  <c r="N211" i="49"/>
  <c r="M211" i="49"/>
  <c r="W210" i="49"/>
  <c r="V210" i="49"/>
  <c r="M210" i="49"/>
  <c r="W209" i="49"/>
  <c r="V209" i="49"/>
  <c r="N209" i="49"/>
  <c r="M209" i="49"/>
  <c r="W208" i="49"/>
  <c r="V208" i="49"/>
  <c r="M208" i="49"/>
  <c r="W207" i="49"/>
  <c r="V207" i="49"/>
  <c r="N207" i="49"/>
  <c r="M207" i="49"/>
  <c r="W206" i="49"/>
  <c r="V206" i="49"/>
  <c r="M206" i="49"/>
  <c r="W205" i="49"/>
  <c r="V205" i="49"/>
  <c r="N205" i="49"/>
  <c r="M205" i="49"/>
  <c r="W204" i="49"/>
  <c r="V204" i="49"/>
  <c r="M204" i="49"/>
  <c r="W203" i="49"/>
  <c r="V203" i="49"/>
  <c r="N203" i="49"/>
  <c r="M203" i="49"/>
  <c r="W202" i="49"/>
  <c r="V202" i="49"/>
  <c r="M202" i="49"/>
  <c r="W201" i="49"/>
  <c r="V201" i="49"/>
  <c r="N201" i="49"/>
  <c r="M201" i="49"/>
  <c r="W200" i="49"/>
  <c r="V200" i="49"/>
  <c r="M200" i="49"/>
  <c r="W199" i="49"/>
  <c r="V199" i="49"/>
  <c r="N199" i="49"/>
  <c r="M199" i="49"/>
  <c r="W198" i="49"/>
  <c r="V198" i="49"/>
  <c r="M198" i="49"/>
  <c r="W197" i="49"/>
  <c r="V197" i="49"/>
  <c r="N197" i="49"/>
  <c r="M197" i="49"/>
  <c r="W196" i="49"/>
  <c r="V196" i="49"/>
  <c r="M196" i="49"/>
  <c r="W195" i="49"/>
  <c r="V195" i="49"/>
  <c r="N195" i="49"/>
  <c r="M195" i="49"/>
  <c r="W194" i="49"/>
  <c r="V194" i="49"/>
  <c r="M194" i="49"/>
  <c r="W193" i="49"/>
  <c r="V193" i="49"/>
  <c r="N193" i="49"/>
  <c r="M193" i="49"/>
  <c r="W192" i="49"/>
  <c r="V192" i="49"/>
  <c r="M192" i="49"/>
  <c r="W191" i="49"/>
  <c r="V191" i="49"/>
  <c r="N191" i="49"/>
  <c r="M191" i="49"/>
  <c r="W190" i="49"/>
  <c r="V190" i="49"/>
  <c r="M190" i="49"/>
  <c r="W189" i="49"/>
  <c r="V189" i="49"/>
  <c r="N189" i="49"/>
  <c r="M189" i="49"/>
  <c r="W188" i="49"/>
  <c r="V188" i="49"/>
  <c r="M188" i="49"/>
  <c r="W187" i="49"/>
  <c r="V187" i="49"/>
  <c r="N187" i="49"/>
  <c r="M187" i="49"/>
  <c r="W186" i="49"/>
  <c r="V186" i="49"/>
  <c r="M186" i="49"/>
  <c r="W185" i="49"/>
  <c r="V185" i="49"/>
  <c r="N185" i="49"/>
  <c r="M185" i="49"/>
  <c r="W184" i="49"/>
  <c r="V184" i="49"/>
  <c r="M184" i="49"/>
  <c r="W183" i="49"/>
  <c r="V183" i="49"/>
  <c r="N183" i="49"/>
  <c r="M183" i="49"/>
  <c r="W182" i="49"/>
  <c r="V182" i="49"/>
  <c r="M182" i="49"/>
  <c r="W181" i="49"/>
  <c r="V181" i="49"/>
  <c r="N181" i="49"/>
  <c r="M181" i="49"/>
  <c r="W180" i="49"/>
  <c r="V180" i="49"/>
  <c r="M180" i="49"/>
  <c r="W179" i="49"/>
  <c r="V179" i="49"/>
  <c r="N179" i="49"/>
  <c r="M179" i="49"/>
  <c r="W178" i="49"/>
  <c r="V178" i="49"/>
  <c r="M178" i="49"/>
  <c r="W177" i="49"/>
  <c r="V177" i="49"/>
  <c r="N177" i="49"/>
  <c r="M177" i="49"/>
  <c r="W176" i="49"/>
  <c r="V176" i="49"/>
  <c r="M176" i="49"/>
  <c r="W175" i="49"/>
  <c r="V175" i="49"/>
  <c r="N175" i="49"/>
  <c r="M175" i="49"/>
  <c r="W174" i="49"/>
  <c r="V174" i="49"/>
  <c r="M174" i="49"/>
  <c r="W173" i="49"/>
  <c r="V173" i="49"/>
  <c r="N173" i="49"/>
  <c r="M173" i="49"/>
  <c r="W172" i="49"/>
  <c r="V172" i="49"/>
  <c r="M172" i="49"/>
  <c r="W171" i="49"/>
  <c r="V171" i="49"/>
  <c r="N171" i="49"/>
  <c r="M171" i="49"/>
  <c r="W170" i="49"/>
  <c r="V170" i="49"/>
  <c r="M170" i="49"/>
  <c r="W169" i="49"/>
  <c r="V169" i="49"/>
  <c r="N169" i="49"/>
  <c r="M169" i="49"/>
  <c r="W168" i="49"/>
  <c r="V168" i="49"/>
  <c r="M168" i="49"/>
  <c r="W167" i="49"/>
  <c r="V167" i="49"/>
  <c r="N167" i="49"/>
  <c r="M167" i="49"/>
  <c r="W166" i="49"/>
  <c r="V166" i="49"/>
  <c r="M166" i="49"/>
  <c r="W165" i="49"/>
  <c r="V165" i="49"/>
  <c r="N165" i="49"/>
  <c r="M165" i="49"/>
  <c r="W164" i="49"/>
  <c r="V164" i="49"/>
  <c r="M164" i="49"/>
  <c r="W163" i="49"/>
  <c r="V163" i="49"/>
  <c r="N163" i="49"/>
  <c r="M163" i="49"/>
  <c r="W162" i="49"/>
  <c r="V162" i="49"/>
  <c r="M162" i="49"/>
  <c r="W161" i="49"/>
  <c r="V161" i="49"/>
  <c r="N161" i="49"/>
  <c r="M161" i="49"/>
  <c r="W160" i="49"/>
  <c r="V160" i="49"/>
  <c r="M160" i="49"/>
  <c r="W159" i="49"/>
  <c r="V159" i="49"/>
  <c r="N159" i="49"/>
  <c r="M159" i="49"/>
  <c r="W158" i="49"/>
  <c r="V158" i="49"/>
  <c r="M158" i="49"/>
  <c r="W157" i="49"/>
  <c r="V157" i="49"/>
  <c r="N157" i="49"/>
  <c r="M157" i="49"/>
  <c r="W156" i="49"/>
  <c r="V156" i="49"/>
  <c r="M156" i="49"/>
  <c r="W155" i="49"/>
  <c r="V155" i="49"/>
  <c r="N155" i="49"/>
  <c r="M155" i="49"/>
  <c r="W154" i="49"/>
  <c r="V154" i="49"/>
  <c r="M154" i="49"/>
  <c r="W153" i="49"/>
  <c r="V153" i="49"/>
  <c r="N153" i="49"/>
  <c r="M153" i="49"/>
  <c r="W152" i="49"/>
  <c r="V152" i="49"/>
  <c r="M152" i="49"/>
  <c r="W151" i="49"/>
  <c r="V151" i="49"/>
  <c r="N151" i="49"/>
  <c r="M151" i="49"/>
  <c r="W150" i="49"/>
  <c r="V150" i="49"/>
  <c r="M150" i="49"/>
  <c r="W149" i="49"/>
  <c r="V149" i="49"/>
  <c r="N149" i="49"/>
  <c r="M149" i="49"/>
  <c r="W148" i="49"/>
  <c r="V148" i="49"/>
  <c r="M148" i="49"/>
  <c r="W147" i="49"/>
  <c r="V147" i="49"/>
  <c r="N147" i="49"/>
  <c r="M147" i="49"/>
  <c r="W146" i="49"/>
  <c r="V146" i="49"/>
  <c r="M146" i="49"/>
  <c r="W145" i="49"/>
  <c r="V145" i="49"/>
  <c r="N145" i="49"/>
  <c r="M145" i="49"/>
  <c r="W144" i="49"/>
  <c r="V144" i="49"/>
  <c r="M144" i="49"/>
  <c r="W143" i="49"/>
  <c r="V143" i="49"/>
  <c r="N143" i="49"/>
  <c r="M143" i="49"/>
  <c r="W142" i="49"/>
  <c r="V142" i="49"/>
  <c r="M142" i="49"/>
  <c r="W141" i="49"/>
  <c r="V141" i="49"/>
  <c r="N141" i="49"/>
  <c r="M141" i="49"/>
  <c r="W140" i="49"/>
  <c r="V140" i="49"/>
  <c r="M140" i="49"/>
  <c r="W139" i="49"/>
  <c r="V139" i="49"/>
  <c r="N139" i="49"/>
  <c r="M139" i="49"/>
  <c r="W138" i="49"/>
  <c r="V138" i="49"/>
  <c r="M138" i="49"/>
  <c r="W137" i="49"/>
  <c r="V137" i="49"/>
  <c r="N137" i="49"/>
  <c r="M137" i="49"/>
  <c r="W136" i="49"/>
  <c r="V136" i="49"/>
  <c r="M136" i="49"/>
  <c r="W135" i="49"/>
  <c r="V135" i="49"/>
  <c r="N135" i="49"/>
  <c r="M135" i="49"/>
  <c r="W134" i="49"/>
  <c r="V134" i="49"/>
  <c r="M134" i="49"/>
  <c r="W133" i="49"/>
  <c r="V133" i="49"/>
  <c r="N133" i="49"/>
  <c r="M133" i="49"/>
  <c r="W132" i="49"/>
  <c r="V132" i="49"/>
  <c r="M132" i="49"/>
  <c r="W131" i="49"/>
  <c r="V131" i="49"/>
  <c r="N131" i="49"/>
  <c r="M131" i="49"/>
  <c r="W130" i="49"/>
  <c r="V130" i="49"/>
  <c r="M130" i="49"/>
  <c r="W129" i="49"/>
  <c r="V129" i="49"/>
  <c r="N129" i="49"/>
  <c r="M129" i="49"/>
  <c r="W128" i="49"/>
  <c r="V128" i="49"/>
  <c r="M128" i="49"/>
  <c r="W127" i="49"/>
  <c r="V127" i="49"/>
  <c r="M127" i="49"/>
  <c r="N127" i="49" s="1"/>
  <c r="W126" i="49"/>
  <c r="V126" i="49"/>
  <c r="M126" i="49"/>
  <c r="W125" i="49"/>
  <c r="V125" i="49"/>
  <c r="M125" i="49"/>
  <c r="N125" i="49" s="1"/>
  <c r="W124" i="49"/>
  <c r="V124" i="49"/>
  <c r="M124" i="49"/>
  <c r="W123" i="49"/>
  <c r="V123" i="49"/>
  <c r="M123" i="49"/>
  <c r="N123" i="49" s="1"/>
  <c r="W122" i="49"/>
  <c r="V122" i="49"/>
  <c r="M122" i="49"/>
  <c r="W121" i="49"/>
  <c r="V121" i="49"/>
  <c r="M121" i="49"/>
  <c r="W120" i="49"/>
  <c r="V120" i="49"/>
  <c r="M120" i="49"/>
  <c r="W119" i="49"/>
  <c r="V119" i="49"/>
  <c r="M119" i="49"/>
  <c r="W118" i="49"/>
  <c r="V118" i="49"/>
  <c r="M118" i="49"/>
  <c r="W117" i="49"/>
  <c r="V117" i="49"/>
  <c r="M117" i="49"/>
  <c r="W116" i="49"/>
  <c r="V116" i="49"/>
  <c r="M116" i="49"/>
  <c r="N116" i="49" s="1"/>
  <c r="W115" i="49"/>
  <c r="V115" i="49"/>
  <c r="M115" i="49"/>
  <c r="W114" i="49"/>
  <c r="V114" i="49"/>
  <c r="M114" i="49"/>
  <c r="N114" i="49" s="1"/>
  <c r="W113" i="49"/>
  <c r="V113" i="49"/>
  <c r="M113" i="49"/>
  <c r="W112" i="49"/>
  <c r="V112" i="49"/>
  <c r="M112" i="49"/>
  <c r="N112" i="49" s="1"/>
  <c r="W111" i="49"/>
  <c r="V111" i="49"/>
  <c r="M111" i="49"/>
  <c r="W110" i="49"/>
  <c r="V110" i="49"/>
  <c r="N110" i="49"/>
  <c r="M110" i="49"/>
  <c r="W109" i="49"/>
  <c r="V109" i="49"/>
  <c r="M109" i="49"/>
  <c r="W108" i="49"/>
  <c r="V108" i="49"/>
  <c r="N108" i="49"/>
  <c r="M108" i="49"/>
  <c r="W107" i="49"/>
  <c r="V107" i="49"/>
  <c r="M107" i="49"/>
  <c r="W106" i="49"/>
  <c r="V106" i="49"/>
  <c r="N106" i="49"/>
  <c r="M106" i="49"/>
  <c r="W105" i="49"/>
  <c r="V105" i="49"/>
  <c r="M105" i="49"/>
  <c r="W104" i="49"/>
  <c r="V104" i="49"/>
  <c r="N104" i="49"/>
  <c r="M104" i="49"/>
  <c r="W103" i="49"/>
  <c r="V103" i="49"/>
  <c r="M103" i="49"/>
  <c r="W102" i="49"/>
  <c r="V102" i="49"/>
  <c r="N102" i="49"/>
  <c r="M102" i="49"/>
  <c r="W101" i="49"/>
  <c r="V101" i="49"/>
  <c r="M101" i="49"/>
  <c r="W100" i="49"/>
  <c r="V100" i="49"/>
  <c r="N100" i="49"/>
  <c r="M100" i="49"/>
  <c r="W99" i="49"/>
  <c r="V99" i="49"/>
  <c r="M99" i="49"/>
  <c r="N99" i="49" s="1"/>
  <c r="W98" i="49"/>
  <c r="V98" i="49"/>
  <c r="N98" i="49"/>
  <c r="M98" i="49"/>
  <c r="W97" i="49"/>
  <c r="V97" i="49"/>
  <c r="M97" i="49"/>
  <c r="N97" i="49" s="1"/>
  <c r="W96" i="49"/>
  <c r="V96" i="49"/>
  <c r="N96" i="49"/>
  <c r="M96" i="49"/>
  <c r="W95" i="49"/>
  <c r="V95" i="49"/>
  <c r="M95" i="49"/>
  <c r="N95" i="49" s="1"/>
  <c r="W94" i="49"/>
  <c r="V94" i="49"/>
  <c r="N94" i="49"/>
  <c r="M94" i="49"/>
  <c r="W93" i="49"/>
  <c r="V93" i="49"/>
  <c r="M93" i="49"/>
  <c r="N93" i="49" s="1"/>
  <c r="W92" i="49"/>
  <c r="V92" i="49"/>
  <c r="M92" i="49"/>
  <c r="N92" i="49" s="1"/>
  <c r="W91" i="49"/>
  <c r="V91" i="49"/>
  <c r="M91" i="49"/>
  <c r="N91" i="49" s="1"/>
  <c r="W90" i="49"/>
  <c r="V90" i="49"/>
  <c r="M90" i="49"/>
  <c r="N90" i="49" s="1"/>
  <c r="W89" i="49"/>
  <c r="V89" i="49"/>
  <c r="M89" i="49"/>
  <c r="N89" i="49" s="1"/>
  <c r="W88" i="49"/>
  <c r="V88" i="49"/>
  <c r="M88" i="49"/>
  <c r="N88" i="49" s="1"/>
  <c r="W87" i="49"/>
  <c r="V87" i="49"/>
  <c r="M87" i="49"/>
  <c r="N87" i="49" s="1"/>
  <c r="W86" i="49"/>
  <c r="V86" i="49"/>
  <c r="M86" i="49"/>
  <c r="N86" i="49" s="1"/>
  <c r="W85" i="49"/>
  <c r="V85" i="49"/>
  <c r="M85" i="49"/>
  <c r="N85" i="49" s="1"/>
  <c r="W84" i="49"/>
  <c r="V84" i="49"/>
  <c r="M84" i="49"/>
  <c r="N84" i="49" s="1"/>
  <c r="W83" i="49"/>
  <c r="V83" i="49"/>
  <c r="M83" i="49"/>
  <c r="N83" i="49" s="1"/>
  <c r="W82" i="49"/>
  <c r="V82" i="49"/>
  <c r="M82" i="49"/>
  <c r="N82" i="49" s="1"/>
  <c r="W81" i="49"/>
  <c r="V81" i="49"/>
  <c r="M81" i="49"/>
  <c r="N81" i="49" s="1"/>
  <c r="W80" i="49"/>
  <c r="V80" i="49"/>
  <c r="M80" i="49"/>
  <c r="N80" i="49" s="1"/>
  <c r="W79" i="49"/>
  <c r="V79" i="49"/>
  <c r="M79" i="49"/>
  <c r="N79" i="49" s="1"/>
  <c r="W78" i="49"/>
  <c r="V78" i="49"/>
  <c r="M78" i="49"/>
  <c r="N78" i="49" s="1"/>
  <c r="W77" i="49"/>
  <c r="V77" i="49"/>
  <c r="M77" i="49"/>
  <c r="N77" i="49" s="1"/>
  <c r="W76" i="49"/>
  <c r="V76" i="49"/>
  <c r="M76" i="49"/>
  <c r="N76" i="49" s="1"/>
  <c r="W75" i="49"/>
  <c r="V75" i="49"/>
  <c r="M75" i="49"/>
  <c r="N75" i="49" s="1"/>
  <c r="W74" i="49"/>
  <c r="V74" i="49"/>
  <c r="M74" i="49"/>
  <c r="N74" i="49" s="1"/>
  <c r="W73" i="49"/>
  <c r="V73" i="49"/>
  <c r="M73" i="49"/>
  <c r="N73" i="49" s="1"/>
  <c r="W72" i="49"/>
  <c r="V72" i="49"/>
  <c r="M72" i="49"/>
  <c r="N72" i="49" s="1"/>
  <c r="W71" i="49"/>
  <c r="V71" i="49"/>
  <c r="M71" i="49"/>
  <c r="N71" i="49" s="1"/>
  <c r="W70" i="49"/>
  <c r="V70" i="49"/>
  <c r="M70" i="49"/>
  <c r="N70" i="49" s="1"/>
  <c r="W69" i="49"/>
  <c r="V69" i="49"/>
  <c r="M69" i="49"/>
  <c r="N69" i="49" s="1"/>
  <c r="W68" i="49"/>
  <c r="V68" i="49"/>
  <c r="M68" i="49"/>
  <c r="N68" i="49" s="1"/>
  <c r="W67" i="49"/>
  <c r="V67" i="49"/>
  <c r="M67" i="49"/>
  <c r="N67" i="49" s="1"/>
  <c r="W66" i="49"/>
  <c r="V66" i="49"/>
  <c r="M66" i="49"/>
  <c r="N66" i="49" s="1"/>
  <c r="W65" i="49"/>
  <c r="V65" i="49"/>
  <c r="M65" i="49"/>
  <c r="N65" i="49" s="1"/>
  <c r="W64" i="49"/>
  <c r="V64" i="49"/>
  <c r="M64" i="49"/>
  <c r="N64" i="49" s="1"/>
  <c r="W63" i="49"/>
  <c r="V63" i="49"/>
  <c r="M63" i="49"/>
  <c r="N63" i="49" s="1"/>
  <c r="W62" i="49"/>
  <c r="V62" i="49"/>
  <c r="M62" i="49"/>
  <c r="N62" i="49" s="1"/>
  <c r="W61" i="49"/>
  <c r="V61" i="49"/>
  <c r="M61" i="49"/>
  <c r="N61" i="49" s="1"/>
  <c r="W60" i="49"/>
  <c r="V60" i="49"/>
  <c r="M60" i="49"/>
  <c r="N60" i="49" s="1"/>
  <c r="W59" i="49"/>
  <c r="V59" i="49"/>
  <c r="M59" i="49"/>
  <c r="N59" i="49" s="1"/>
  <c r="W58" i="49"/>
  <c r="V58" i="49"/>
  <c r="M58" i="49"/>
  <c r="N58" i="49" s="1"/>
  <c r="W57" i="49"/>
  <c r="V57" i="49"/>
  <c r="M57" i="49"/>
  <c r="N57" i="49" s="1"/>
  <c r="W56" i="49"/>
  <c r="V56" i="49"/>
  <c r="M56" i="49"/>
  <c r="N56" i="49" s="1"/>
  <c r="W55" i="49"/>
  <c r="V55" i="49"/>
  <c r="M55" i="49"/>
  <c r="N55" i="49" s="1"/>
  <c r="W54" i="49"/>
  <c r="V54" i="49"/>
  <c r="M54" i="49"/>
  <c r="N54" i="49" s="1"/>
  <c r="W53" i="49"/>
  <c r="V53" i="49"/>
  <c r="M53" i="49"/>
  <c r="N53" i="49" s="1"/>
  <c r="W52" i="49"/>
  <c r="V52" i="49"/>
  <c r="M52" i="49"/>
  <c r="N52" i="49" s="1"/>
  <c r="W51" i="49"/>
  <c r="V51" i="49"/>
  <c r="M51" i="49"/>
  <c r="N51" i="49" s="1"/>
  <c r="W50" i="49"/>
  <c r="V50" i="49"/>
  <c r="M50" i="49"/>
  <c r="N50" i="49" s="1"/>
  <c r="W49" i="49"/>
  <c r="V49" i="49"/>
  <c r="M49" i="49"/>
  <c r="N49" i="49" s="1"/>
  <c r="W48" i="49"/>
  <c r="V48" i="49"/>
  <c r="M48" i="49"/>
  <c r="N48" i="49" s="1"/>
  <c r="W47" i="49"/>
  <c r="V47" i="49"/>
  <c r="N47" i="49"/>
  <c r="M47" i="49"/>
  <c r="W46" i="49"/>
  <c r="V46" i="49"/>
  <c r="M46" i="49"/>
  <c r="N46" i="49" s="1"/>
  <c r="W45" i="49"/>
  <c r="V45" i="49"/>
  <c r="M45" i="49"/>
  <c r="N45" i="49" s="1"/>
  <c r="W44" i="49"/>
  <c r="V44" i="49"/>
  <c r="M44" i="49"/>
  <c r="N44" i="49" s="1"/>
  <c r="W43" i="49"/>
  <c r="V43" i="49"/>
  <c r="M43" i="49"/>
  <c r="N43" i="49" s="1"/>
  <c r="W42" i="49"/>
  <c r="V42" i="49"/>
  <c r="M42" i="49"/>
  <c r="N42" i="49" s="1"/>
  <c r="W41" i="49"/>
  <c r="V41" i="49"/>
  <c r="M41" i="49"/>
  <c r="N41" i="49" s="1"/>
  <c r="W40" i="49"/>
  <c r="V40" i="49"/>
  <c r="M40" i="49"/>
  <c r="N40" i="49" s="1"/>
  <c r="W39" i="49"/>
  <c r="V39" i="49"/>
  <c r="M39" i="49"/>
  <c r="N39" i="49" s="1"/>
  <c r="W38" i="49"/>
  <c r="V38" i="49"/>
  <c r="M38" i="49"/>
  <c r="N38" i="49" s="1"/>
  <c r="W37" i="49"/>
  <c r="V37" i="49"/>
  <c r="M37" i="49"/>
  <c r="N37" i="49" s="1"/>
  <c r="W36" i="49"/>
  <c r="V36" i="49"/>
  <c r="M36" i="49"/>
  <c r="N36" i="49" s="1"/>
  <c r="W35" i="49"/>
  <c r="V35" i="49"/>
  <c r="M35" i="49"/>
  <c r="N35" i="49" s="1"/>
  <c r="W34" i="49"/>
  <c r="V34" i="49"/>
  <c r="M34" i="49"/>
  <c r="N34" i="49" s="1"/>
  <c r="W33" i="49"/>
  <c r="V33" i="49"/>
  <c r="M33" i="49"/>
  <c r="N33" i="49" s="1"/>
  <c r="W32" i="49"/>
  <c r="V32" i="49"/>
  <c r="M32" i="49"/>
  <c r="N32" i="49" s="1"/>
  <c r="W31" i="49"/>
  <c r="V31" i="49"/>
  <c r="M31" i="49"/>
  <c r="N31" i="49" s="1"/>
  <c r="W30" i="49"/>
  <c r="V30" i="49"/>
  <c r="M30" i="49"/>
  <c r="N30" i="49" s="1"/>
  <c r="W29" i="49"/>
  <c r="V29" i="49"/>
  <c r="M29" i="49"/>
  <c r="N29" i="49" s="1"/>
  <c r="W28" i="49"/>
  <c r="V28" i="49"/>
  <c r="M28" i="49"/>
  <c r="N28" i="49" s="1"/>
  <c r="W27" i="49"/>
  <c r="V27" i="49"/>
  <c r="N27" i="49"/>
  <c r="M27" i="49"/>
  <c r="W26" i="49"/>
  <c r="V26" i="49"/>
  <c r="M26" i="49"/>
  <c r="N26" i="49" s="1"/>
  <c r="W25" i="49"/>
  <c r="V25" i="49"/>
  <c r="M25" i="49"/>
  <c r="N25" i="49" s="1"/>
  <c r="W24" i="49"/>
  <c r="V24" i="49"/>
  <c r="M24" i="49"/>
  <c r="N24" i="49" s="1"/>
  <c r="W23" i="49"/>
  <c r="V23" i="49"/>
  <c r="M23" i="49"/>
  <c r="N23" i="49" s="1"/>
  <c r="W22" i="49"/>
  <c r="V22" i="49"/>
  <c r="M22" i="49"/>
  <c r="N22" i="49" s="1"/>
  <c r="W21" i="49"/>
  <c r="V21" i="49"/>
  <c r="M21" i="49"/>
  <c r="N21" i="49" s="1"/>
  <c r="W20" i="49"/>
  <c r="V20" i="49"/>
  <c r="M20" i="49"/>
  <c r="N20" i="49" s="1"/>
  <c r="W19" i="49"/>
  <c r="V19" i="49"/>
  <c r="M19" i="49"/>
  <c r="W18" i="49"/>
  <c r="V18" i="49"/>
  <c r="M18" i="49"/>
  <c r="N18" i="49" s="1"/>
  <c r="W17" i="49"/>
  <c r="V17" i="49"/>
  <c r="M17" i="49"/>
  <c r="Q17" i="49" s="1"/>
  <c r="R17" i="49" s="1"/>
  <c r="W16" i="49"/>
  <c r="V16" i="49"/>
  <c r="M16" i="49"/>
  <c r="N16" i="49" s="1"/>
  <c r="W15" i="49"/>
  <c r="V15" i="49"/>
  <c r="M15" i="49"/>
  <c r="N15" i="49" s="1"/>
  <c r="W14" i="49"/>
  <c r="V14" i="49"/>
  <c r="M14" i="49"/>
  <c r="N14" i="49" s="1"/>
  <c r="W13" i="49"/>
  <c r="V13" i="49"/>
  <c r="M13" i="49"/>
  <c r="Q13" i="49" s="1"/>
  <c r="R13" i="49" s="1"/>
  <c r="W12" i="49"/>
  <c r="V12" i="49"/>
  <c r="M12" i="49"/>
  <c r="N12" i="49" s="1"/>
  <c r="W11" i="49"/>
  <c r="V11" i="49"/>
  <c r="N11" i="49"/>
  <c r="M11" i="49"/>
  <c r="W10" i="49"/>
  <c r="V10" i="49"/>
  <c r="M10" i="49"/>
  <c r="W9" i="49"/>
  <c r="V9" i="49"/>
  <c r="M9" i="49"/>
  <c r="N9" i="49" s="1"/>
  <c r="W8" i="49"/>
  <c r="V8" i="49"/>
  <c r="N8" i="49"/>
  <c r="M8" i="49"/>
  <c r="W7" i="49"/>
  <c r="V7" i="49"/>
  <c r="M7" i="49"/>
  <c r="Q7" i="49" s="1"/>
  <c r="R7" i="49" s="1"/>
  <c r="W6" i="49"/>
  <c r="V6" i="49"/>
  <c r="M6" i="49"/>
  <c r="N6" i="49" s="1"/>
  <c r="W5" i="49"/>
  <c r="V5" i="49"/>
  <c r="T5" i="49"/>
  <c r="T6" i="49" s="1"/>
  <c r="N5" i="49"/>
  <c r="M5" i="49"/>
  <c r="W4" i="49"/>
  <c r="V4" i="49"/>
  <c r="M4" i="49"/>
  <c r="Q4" i="49" s="1"/>
  <c r="R4" i="49" s="1"/>
  <c r="W3" i="49"/>
  <c r="V3" i="49"/>
  <c r="T3" i="49"/>
  <c r="T8" i="49" s="1"/>
  <c r="T9" i="49" s="1"/>
  <c r="M3" i="49"/>
  <c r="N3" i="49" s="1"/>
  <c r="W2" i="49"/>
  <c r="V2" i="49"/>
  <c r="M2" i="49"/>
  <c r="S11" i="49" s="1"/>
  <c r="L2" i="49"/>
  <c r="L324" i="48"/>
  <c r="M324" i="48" s="1"/>
  <c r="L323" i="48"/>
  <c r="M323" i="48" s="1"/>
  <c r="M322" i="48"/>
  <c r="L322" i="48"/>
  <c r="M321" i="48"/>
  <c r="L321" i="48"/>
  <c r="M320" i="48"/>
  <c r="L320" i="48"/>
  <c r="M319" i="48"/>
  <c r="L319" i="48"/>
  <c r="M318" i="48"/>
  <c r="L318" i="48"/>
  <c r="M317" i="48"/>
  <c r="L317" i="48"/>
  <c r="M316" i="48"/>
  <c r="L316" i="48"/>
  <c r="M315" i="48"/>
  <c r="L315" i="48"/>
  <c r="M314" i="48"/>
  <c r="L314" i="48"/>
  <c r="M313" i="48"/>
  <c r="L313" i="48"/>
  <c r="M312" i="48"/>
  <c r="L312" i="48"/>
  <c r="M311" i="48"/>
  <c r="L311" i="48"/>
  <c r="M310" i="48"/>
  <c r="L310" i="48"/>
  <c r="M309" i="48"/>
  <c r="L309" i="48"/>
  <c r="M308" i="48"/>
  <c r="L308" i="48"/>
  <c r="M307" i="48"/>
  <c r="L307" i="48"/>
  <c r="M306" i="48"/>
  <c r="L306" i="48"/>
  <c r="M305" i="48"/>
  <c r="L305" i="48"/>
  <c r="M304" i="48"/>
  <c r="L304" i="48"/>
  <c r="M303" i="48"/>
  <c r="L303" i="48"/>
  <c r="M302" i="48"/>
  <c r="L302" i="48"/>
  <c r="M301" i="48"/>
  <c r="L301" i="48"/>
  <c r="M300" i="48"/>
  <c r="L300" i="48"/>
  <c r="M299" i="48"/>
  <c r="L299" i="48"/>
  <c r="M298" i="48"/>
  <c r="L298" i="48"/>
  <c r="M297" i="48"/>
  <c r="L297" i="48"/>
  <c r="M296" i="48"/>
  <c r="L296" i="48"/>
  <c r="M295" i="48"/>
  <c r="L295" i="48"/>
  <c r="M294" i="48"/>
  <c r="L294" i="48"/>
  <c r="M293" i="48"/>
  <c r="L293" i="48"/>
  <c r="M292" i="48"/>
  <c r="L292" i="48"/>
  <c r="M291" i="48"/>
  <c r="L291" i="48"/>
  <c r="M290" i="48"/>
  <c r="L290" i="48"/>
  <c r="M289" i="48"/>
  <c r="L289" i="48"/>
  <c r="M288" i="48"/>
  <c r="L288" i="48"/>
  <c r="M287" i="48"/>
  <c r="L287" i="48"/>
  <c r="M286" i="48"/>
  <c r="L286" i="48"/>
  <c r="M285" i="48"/>
  <c r="L285" i="48"/>
  <c r="M284" i="48"/>
  <c r="L284" i="48"/>
  <c r="M283" i="48"/>
  <c r="L283" i="48"/>
  <c r="M282" i="48"/>
  <c r="L282" i="48"/>
  <c r="M281" i="48"/>
  <c r="L281" i="48"/>
  <c r="M280" i="48"/>
  <c r="L280" i="48"/>
  <c r="M279" i="48"/>
  <c r="L279" i="48"/>
  <c r="M278" i="48"/>
  <c r="L278" i="48"/>
  <c r="M277" i="48"/>
  <c r="L277" i="48"/>
  <c r="M276" i="48"/>
  <c r="L276" i="48"/>
  <c r="M275" i="48"/>
  <c r="L275" i="48"/>
  <c r="M274" i="48"/>
  <c r="L274" i="48"/>
  <c r="M273" i="48"/>
  <c r="L273" i="48"/>
  <c r="M272" i="48"/>
  <c r="L272" i="48"/>
  <c r="M271" i="48"/>
  <c r="L271" i="48"/>
  <c r="M270" i="48"/>
  <c r="L270" i="48"/>
  <c r="M269" i="48"/>
  <c r="L269" i="48"/>
  <c r="M268" i="48"/>
  <c r="L268" i="48"/>
  <c r="M267" i="48"/>
  <c r="L267" i="48"/>
  <c r="M266" i="48"/>
  <c r="L266" i="48"/>
  <c r="M265" i="48"/>
  <c r="L265" i="48"/>
  <c r="M264" i="48"/>
  <c r="L264" i="48"/>
  <c r="M263" i="48"/>
  <c r="L263" i="48"/>
  <c r="M262" i="48"/>
  <c r="L262" i="48"/>
  <c r="M261" i="48"/>
  <c r="L261" i="48"/>
  <c r="M260" i="48"/>
  <c r="L260" i="48"/>
  <c r="M259" i="48"/>
  <c r="L259" i="48"/>
  <c r="M258" i="48"/>
  <c r="L258" i="48"/>
  <c r="M257" i="48"/>
  <c r="L257" i="48"/>
  <c r="M256" i="48"/>
  <c r="L256" i="48"/>
  <c r="M255" i="48"/>
  <c r="L255" i="48"/>
  <c r="M254" i="48"/>
  <c r="L254" i="48"/>
  <c r="M253" i="48"/>
  <c r="L253" i="48"/>
  <c r="M252" i="48"/>
  <c r="L252" i="48"/>
  <c r="M251" i="48"/>
  <c r="L251" i="48"/>
  <c r="M250" i="48"/>
  <c r="L250" i="48"/>
  <c r="M249" i="48"/>
  <c r="L249" i="48"/>
  <c r="M248" i="48"/>
  <c r="L248" i="48"/>
  <c r="M247" i="48"/>
  <c r="L247" i="48"/>
  <c r="M246" i="48"/>
  <c r="L246" i="48"/>
  <c r="M245" i="48"/>
  <c r="L245" i="48"/>
  <c r="M244" i="48"/>
  <c r="L244" i="48"/>
  <c r="M243" i="48"/>
  <c r="L243" i="48"/>
  <c r="M242" i="48"/>
  <c r="L242" i="48"/>
  <c r="M241" i="48"/>
  <c r="L241" i="48"/>
  <c r="M240" i="48"/>
  <c r="L240" i="48"/>
  <c r="M239" i="48"/>
  <c r="L239" i="48"/>
  <c r="M238" i="48"/>
  <c r="L238" i="48"/>
  <c r="M237" i="48"/>
  <c r="L237" i="48"/>
  <c r="M236" i="48"/>
  <c r="L236" i="48"/>
  <c r="M235" i="48"/>
  <c r="L235" i="48"/>
  <c r="M234" i="48"/>
  <c r="L234" i="48"/>
  <c r="M233" i="48"/>
  <c r="L233" i="48"/>
  <c r="M232" i="48"/>
  <c r="L232" i="48"/>
  <c r="M231" i="48"/>
  <c r="L231" i="48"/>
  <c r="M230" i="48"/>
  <c r="L230" i="48"/>
  <c r="M229" i="48"/>
  <c r="L229" i="48"/>
  <c r="M228" i="48"/>
  <c r="L228" i="48"/>
  <c r="M227" i="48"/>
  <c r="L227" i="48"/>
  <c r="M226" i="48"/>
  <c r="L226" i="48"/>
  <c r="M225" i="48"/>
  <c r="L225" i="48"/>
  <c r="M224" i="48"/>
  <c r="L224" i="48"/>
  <c r="M223" i="48"/>
  <c r="L223" i="48"/>
  <c r="M222" i="48"/>
  <c r="L222" i="48"/>
  <c r="M221" i="48"/>
  <c r="L221" i="48"/>
  <c r="M220" i="48"/>
  <c r="L220" i="48"/>
  <c r="M219" i="48"/>
  <c r="L219" i="48"/>
  <c r="M218" i="48"/>
  <c r="L218" i="48"/>
  <c r="M217" i="48"/>
  <c r="L217" i="48"/>
  <c r="M216" i="48"/>
  <c r="L216" i="48"/>
  <c r="M215" i="48"/>
  <c r="L215" i="48"/>
  <c r="M214" i="48"/>
  <c r="L214" i="48"/>
  <c r="M213" i="48"/>
  <c r="L213" i="48"/>
  <c r="M212" i="48"/>
  <c r="L212" i="48"/>
  <c r="M211" i="48"/>
  <c r="L211" i="48"/>
  <c r="M210" i="48"/>
  <c r="L210" i="48"/>
  <c r="M209" i="48"/>
  <c r="L209" i="48"/>
  <c r="M208" i="48"/>
  <c r="L208" i="48"/>
  <c r="M207" i="48"/>
  <c r="L207" i="48"/>
  <c r="M206" i="48"/>
  <c r="L206" i="48"/>
  <c r="M205" i="48"/>
  <c r="L205" i="48"/>
  <c r="M204" i="48"/>
  <c r="L204" i="48"/>
  <c r="M203" i="48"/>
  <c r="L203" i="48"/>
  <c r="M202" i="48"/>
  <c r="L202" i="48"/>
  <c r="M201" i="48"/>
  <c r="L201" i="48"/>
  <c r="M200" i="48"/>
  <c r="L200" i="48"/>
  <c r="M199" i="48"/>
  <c r="L199" i="48"/>
  <c r="M198" i="48"/>
  <c r="L198" i="48"/>
  <c r="M197" i="48"/>
  <c r="L197" i="48"/>
  <c r="M196" i="48"/>
  <c r="L196" i="48"/>
  <c r="M195" i="48"/>
  <c r="L195" i="48"/>
  <c r="M194" i="48"/>
  <c r="L194" i="48"/>
  <c r="M193" i="48"/>
  <c r="L193" i="48"/>
  <c r="M192" i="48"/>
  <c r="L192" i="48"/>
  <c r="M191" i="48"/>
  <c r="L191" i="48"/>
  <c r="M190" i="48"/>
  <c r="L190" i="48"/>
  <c r="M189" i="48"/>
  <c r="L189" i="48"/>
  <c r="M188" i="48"/>
  <c r="L188" i="48"/>
  <c r="M187" i="48"/>
  <c r="L187" i="48"/>
  <c r="M186" i="48"/>
  <c r="L186" i="48"/>
  <c r="M185" i="48"/>
  <c r="L185" i="48"/>
  <c r="M184" i="48"/>
  <c r="L184" i="48"/>
  <c r="M183" i="48"/>
  <c r="L183" i="48"/>
  <c r="M182" i="48"/>
  <c r="L182" i="48"/>
  <c r="M181" i="48"/>
  <c r="L181" i="48"/>
  <c r="M180" i="48"/>
  <c r="L180" i="48"/>
  <c r="M179" i="48"/>
  <c r="L179" i="48"/>
  <c r="M178" i="48"/>
  <c r="L178" i="48"/>
  <c r="M177" i="48"/>
  <c r="L177" i="48"/>
  <c r="M176" i="48"/>
  <c r="L176" i="48"/>
  <c r="M175" i="48"/>
  <c r="L175" i="48"/>
  <c r="M174" i="48"/>
  <c r="L174" i="48"/>
  <c r="M173" i="48"/>
  <c r="L173" i="48"/>
  <c r="M172" i="48"/>
  <c r="L172" i="48"/>
  <c r="M171" i="48"/>
  <c r="L171" i="48"/>
  <c r="M170" i="48"/>
  <c r="L170" i="48"/>
  <c r="M169" i="48"/>
  <c r="L169" i="48"/>
  <c r="M168" i="48"/>
  <c r="L168" i="48"/>
  <c r="M167" i="48"/>
  <c r="L167" i="48"/>
  <c r="M166" i="48"/>
  <c r="L166" i="48"/>
  <c r="M165" i="48"/>
  <c r="L165" i="48"/>
  <c r="M164" i="48"/>
  <c r="L164" i="48"/>
  <c r="M163" i="48"/>
  <c r="L163" i="48"/>
  <c r="M162" i="48"/>
  <c r="L162" i="48"/>
  <c r="M161" i="48"/>
  <c r="L161" i="48"/>
  <c r="M160" i="48"/>
  <c r="L160" i="48"/>
  <c r="M159" i="48"/>
  <c r="L159" i="48"/>
  <c r="M158" i="48"/>
  <c r="L158" i="48"/>
  <c r="M157" i="48"/>
  <c r="L157" i="48"/>
  <c r="M156" i="48"/>
  <c r="L156" i="48"/>
  <c r="M155" i="48"/>
  <c r="L155" i="48"/>
  <c r="M154" i="48"/>
  <c r="L154" i="48"/>
  <c r="M153" i="48"/>
  <c r="L153" i="48"/>
  <c r="M152" i="48"/>
  <c r="L152" i="48"/>
  <c r="M151" i="48"/>
  <c r="L151" i="48"/>
  <c r="M150" i="48"/>
  <c r="L150" i="48"/>
  <c r="M149" i="48"/>
  <c r="L149" i="48"/>
  <c r="M148" i="48"/>
  <c r="L148" i="48"/>
  <c r="M147" i="48"/>
  <c r="L147" i="48"/>
  <c r="M146" i="48"/>
  <c r="L146" i="48"/>
  <c r="M145" i="48"/>
  <c r="L145" i="48"/>
  <c r="M144" i="48"/>
  <c r="L144" i="48"/>
  <c r="M143" i="48"/>
  <c r="L143" i="48"/>
  <c r="M142" i="48"/>
  <c r="L142" i="48"/>
  <c r="M141" i="48"/>
  <c r="L141" i="48"/>
  <c r="M140" i="48"/>
  <c r="L140" i="48"/>
  <c r="M139" i="48"/>
  <c r="L139" i="48"/>
  <c r="M138" i="48"/>
  <c r="L138" i="48"/>
  <c r="M137" i="48"/>
  <c r="L137" i="48"/>
  <c r="M136" i="48"/>
  <c r="L136" i="48"/>
  <c r="M135" i="48"/>
  <c r="L135" i="48"/>
  <c r="M134" i="48"/>
  <c r="L134" i="48"/>
  <c r="M133" i="48"/>
  <c r="L133" i="48"/>
  <c r="M132" i="48"/>
  <c r="L132" i="48"/>
  <c r="M131" i="48"/>
  <c r="L131" i="48"/>
  <c r="M130" i="48"/>
  <c r="L130" i="48"/>
  <c r="M129" i="48"/>
  <c r="L129" i="48"/>
  <c r="M128" i="48"/>
  <c r="L128" i="48"/>
  <c r="M127" i="48"/>
  <c r="L127" i="48"/>
  <c r="M126" i="48"/>
  <c r="L126" i="48"/>
  <c r="M125" i="48"/>
  <c r="L125" i="48"/>
  <c r="M124" i="48"/>
  <c r="L124" i="48"/>
  <c r="M123" i="48"/>
  <c r="L123" i="48"/>
  <c r="M122" i="48"/>
  <c r="L122" i="48"/>
  <c r="M121" i="48"/>
  <c r="L121" i="48"/>
  <c r="M120" i="48"/>
  <c r="L120" i="48"/>
  <c r="M119" i="48"/>
  <c r="L119" i="48"/>
  <c r="M118" i="48"/>
  <c r="L118" i="48"/>
  <c r="M117" i="48"/>
  <c r="L117" i="48"/>
  <c r="M116" i="48"/>
  <c r="L116" i="48"/>
  <c r="M115" i="48"/>
  <c r="L115" i="48"/>
  <c r="M114" i="48"/>
  <c r="L114" i="48"/>
  <c r="M113" i="48"/>
  <c r="L113" i="48"/>
  <c r="M112" i="48"/>
  <c r="L112" i="48"/>
  <c r="M111" i="48"/>
  <c r="L111" i="48"/>
  <c r="M110" i="48"/>
  <c r="L110" i="48"/>
  <c r="M109" i="48"/>
  <c r="L109" i="48"/>
  <c r="M108" i="48"/>
  <c r="L108" i="48"/>
  <c r="M107" i="48"/>
  <c r="L107" i="48"/>
  <c r="M106" i="48"/>
  <c r="L106" i="48"/>
  <c r="M105" i="48"/>
  <c r="L105" i="48"/>
  <c r="M104" i="48"/>
  <c r="L104" i="48"/>
  <c r="M103" i="48"/>
  <c r="L103" i="48"/>
  <c r="M102" i="48"/>
  <c r="L102" i="48"/>
  <c r="M101" i="48"/>
  <c r="L101" i="48"/>
  <c r="M100" i="48"/>
  <c r="L100" i="48"/>
  <c r="M99" i="48"/>
  <c r="L99" i="48"/>
  <c r="M98" i="48"/>
  <c r="L98" i="48"/>
  <c r="M97" i="48"/>
  <c r="L97" i="48"/>
  <c r="M96" i="48"/>
  <c r="L96" i="48"/>
  <c r="M95" i="48"/>
  <c r="L95" i="48"/>
  <c r="M94" i="48"/>
  <c r="L94" i="48"/>
  <c r="M93" i="48"/>
  <c r="L93" i="48"/>
  <c r="M92" i="48"/>
  <c r="L92" i="48"/>
  <c r="M91" i="48"/>
  <c r="L91" i="48"/>
  <c r="M90" i="48"/>
  <c r="L90" i="48"/>
  <c r="M89" i="48"/>
  <c r="L89" i="48"/>
  <c r="M88" i="48"/>
  <c r="L88" i="48"/>
  <c r="M87" i="48"/>
  <c r="L87" i="48"/>
  <c r="M86" i="48"/>
  <c r="L86" i="48"/>
  <c r="M85" i="48"/>
  <c r="L85" i="48"/>
  <c r="M84" i="48"/>
  <c r="L84" i="48"/>
  <c r="M83" i="48"/>
  <c r="L83" i="48"/>
  <c r="M82" i="48"/>
  <c r="L82" i="48"/>
  <c r="M81" i="48"/>
  <c r="L81" i="48"/>
  <c r="M80" i="48"/>
  <c r="L80" i="48"/>
  <c r="M79" i="48"/>
  <c r="L79" i="48"/>
  <c r="M78" i="48"/>
  <c r="L78" i="48"/>
  <c r="M77" i="48"/>
  <c r="L77" i="48"/>
  <c r="M76" i="48"/>
  <c r="L76" i="48"/>
  <c r="M75" i="48"/>
  <c r="L75" i="48"/>
  <c r="M74" i="48"/>
  <c r="L74" i="48"/>
  <c r="M73" i="48"/>
  <c r="L73" i="48"/>
  <c r="M72" i="48"/>
  <c r="L72" i="48"/>
  <c r="M71" i="48"/>
  <c r="L71" i="48"/>
  <c r="M70" i="48"/>
  <c r="L70" i="48"/>
  <c r="M69" i="48"/>
  <c r="L69" i="48"/>
  <c r="M68" i="48"/>
  <c r="L68" i="48"/>
  <c r="M67" i="48"/>
  <c r="L67" i="48"/>
  <c r="M66" i="48"/>
  <c r="L66" i="48"/>
  <c r="M65" i="48"/>
  <c r="L65" i="48"/>
  <c r="M64" i="48"/>
  <c r="L64" i="48"/>
  <c r="M63" i="48"/>
  <c r="L63" i="48"/>
  <c r="M62" i="48"/>
  <c r="L62" i="48"/>
  <c r="M61" i="48"/>
  <c r="L61" i="48"/>
  <c r="M60" i="48"/>
  <c r="L60" i="48"/>
  <c r="M59" i="48"/>
  <c r="L59" i="48"/>
  <c r="M58" i="48"/>
  <c r="L58" i="48"/>
  <c r="M57" i="48"/>
  <c r="L57" i="48"/>
  <c r="M56" i="48"/>
  <c r="L56" i="48"/>
  <c r="M55" i="48"/>
  <c r="L55" i="48"/>
  <c r="M54" i="48"/>
  <c r="L54" i="48"/>
  <c r="M53" i="48"/>
  <c r="L53" i="48"/>
  <c r="M52" i="48"/>
  <c r="L52" i="48"/>
  <c r="M51" i="48"/>
  <c r="L51" i="48"/>
  <c r="M50" i="48"/>
  <c r="L50" i="48"/>
  <c r="M49" i="48"/>
  <c r="L49" i="48"/>
  <c r="M48" i="48"/>
  <c r="L48" i="48"/>
  <c r="M47" i="48"/>
  <c r="L47" i="48"/>
  <c r="M46" i="48"/>
  <c r="L46" i="48"/>
  <c r="M45" i="48"/>
  <c r="L45" i="48"/>
  <c r="M44" i="48"/>
  <c r="L44" i="48"/>
  <c r="M43" i="48"/>
  <c r="L43" i="48"/>
  <c r="M42" i="48"/>
  <c r="L42" i="48"/>
  <c r="M41" i="48"/>
  <c r="L41" i="48"/>
  <c r="M40" i="48"/>
  <c r="L40" i="48"/>
  <c r="M39" i="48"/>
  <c r="L39" i="48"/>
  <c r="M38" i="48"/>
  <c r="L38" i="48"/>
  <c r="M37" i="48"/>
  <c r="L37" i="48"/>
  <c r="M36" i="48"/>
  <c r="L36" i="48"/>
  <c r="M35" i="48"/>
  <c r="L35" i="48"/>
  <c r="M34" i="48"/>
  <c r="L34" i="48"/>
  <c r="M33" i="48"/>
  <c r="L33" i="48"/>
  <c r="M32" i="48"/>
  <c r="L32" i="48"/>
  <c r="M31" i="48"/>
  <c r="L31" i="48"/>
  <c r="M30" i="48"/>
  <c r="L30" i="48"/>
  <c r="M29" i="48"/>
  <c r="L29" i="48"/>
  <c r="M28" i="48"/>
  <c r="L28" i="48"/>
  <c r="M27" i="48"/>
  <c r="L27" i="48"/>
  <c r="M26" i="48"/>
  <c r="L26" i="48"/>
  <c r="M25" i="48"/>
  <c r="L25" i="48"/>
  <c r="M24" i="48"/>
  <c r="L24" i="48"/>
  <c r="M23" i="48"/>
  <c r="L23" i="48"/>
  <c r="M22" i="48"/>
  <c r="L22" i="48"/>
  <c r="M21" i="48"/>
  <c r="L21" i="48"/>
  <c r="M20" i="48"/>
  <c r="L20" i="48"/>
  <c r="M19" i="48"/>
  <c r="L19" i="48"/>
  <c r="M18" i="48"/>
  <c r="L18" i="48"/>
  <c r="M17" i="48"/>
  <c r="L17" i="48"/>
  <c r="M16" i="48"/>
  <c r="L16" i="48"/>
  <c r="M15" i="48"/>
  <c r="L15" i="48"/>
  <c r="M14" i="48"/>
  <c r="L14" i="48"/>
  <c r="M13" i="48"/>
  <c r="L13" i="48"/>
  <c r="M12" i="48"/>
  <c r="L12" i="48"/>
  <c r="M11" i="48"/>
  <c r="L11" i="48"/>
  <c r="L10" i="48"/>
  <c r="M10" i="48" s="1"/>
  <c r="L9" i="48"/>
  <c r="M9" i="48" s="1"/>
  <c r="L8" i="48"/>
  <c r="M8" i="48" s="1"/>
  <c r="L7" i="48"/>
  <c r="M7" i="48" s="1"/>
  <c r="L6" i="48"/>
  <c r="R5" i="48"/>
  <c r="R6" i="48" s="1"/>
  <c r="L5" i="48"/>
  <c r="M4" i="48"/>
  <c r="L4" i="48"/>
  <c r="R3" i="48"/>
  <c r="M3" i="48"/>
  <c r="L3" i="48"/>
  <c r="M2" i="48"/>
  <c r="L2" i="48"/>
  <c r="Q10" i="48" s="1"/>
  <c r="N307" i="45"/>
  <c r="M307" i="45"/>
  <c r="M306" i="45"/>
  <c r="N306" i="45" s="1"/>
  <c r="N305" i="45"/>
  <c r="M305" i="45"/>
  <c r="M304" i="45"/>
  <c r="N304" i="45" s="1"/>
  <c r="N303" i="45"/>
  <c r="M303" i="45"/>
  <c r="M302" i="45"/>
  <c r="N302" i="45" s="1"/>
  <c r="N301" i="45"/>
  <c r="M301" i="45"/>
  <c r="M300" i="45"/>
  <c r="N300" i="45" s="1"/>
  <c r="N299" i="45"/>
  <c r="M299" i="45"/>
  <c r="M298" i="45"/>
  <c r="N298" i="45" s="1"/>
  <c r="N297" i="45"/>
  <c r="M297" i="45"/>
  <c r="M296" i="45"/>
  <c r="N296" i="45" s="1"/>
  <c r="N295" i="45"/>
  <c r="M295" i="45"/>
  <c r="M294" i="45"/>
  <c r="N294" i="45" s="1"/>
  <c r="N293" i="45"/>
  <c r="M293" i="45"/>
  <c r="M292" i="45"/>
  <c r="N292" i="45" s="1"/>
  <c r="N291" i="45"/>
  <c r="M291" i="45"/>
  <c r="M290" i="45"/>
  <c r="N290" i="45" s="1"/>
  <c r="N289" i="45"/>
  <c r="M289" i="45"/>
  <c r="M288" i="45"/>
  <c r="N288" i="45" s="1"/>
  <c r="N287" i="45"/>
  <c r="M287" i="45"/>
  <c r="M286" i="45"/>
  <c r="N286" i="45" s="1"/>
  <c r="N285" i="45"/>
  <c r="M285" i="45"/>
  <c r="M284" i="45"/>
  <c r="N284" i="45" s="1"/>
  <c r="N283" i="45"/>
  <c r="M283" i="45"/>
  <c r="M282" i="45"/>
  <c r="N282" i="45" s="1"/>
  <c r="N281" i="45"/>
  <c r="M281" i="45"/>
  <c r="M280" i="45"/>
  <c r="N280" i="45" s="1"/>
  <c r="N279" i="45"/>
  <c r="M279" i="45"/>
  <c r="M278" i="45"/>
  <c r="N278" i="45" s="1"/>
  <c r="N277" i="45"/>
  <c r="M277" i="45"/>
  <c r="M276" i="45"/>
  <c r="N276" i="45" s="1"/>
  <c r="N275" i="45"/>
  <c r="M275" i="45"/>
  <c r="M274" i="45"/>
  <c r="N274" i="45" s="1"/>
  <c r="N273" i="45"/>
  <c r="M273" i="45"/>
  <c r="M272" i="45"/>
  <c r="N272" i="45" s="1"/>
  <c r="N271" i="45"/>
  <c r="M271" i="45"/>
  <c r="M270" i="45"/>
  <c r="N270" i="45" s="1"/>
  <c r="N269" i="45"/>
  <c r="M269" i="45"/>
  <c r="M268" i="45"/>
  <c r="N268" i="45" s="1"/>
  <c r="N267" i="45"/>
  <c r="M267" i="45"/>
  <c r="M266" i="45"/>
  <c r="N266" i="45" s="1"/>
  <c r="N265" i="45"/>
  <c r="M265" i="45"/>
  <c r="M264" i="45"/>
  <c r="N264" i="45" s="1"/>
  <c r="N263" i="45"/>
  <c r="M263" i="45"/>
  <c r="M262" i="45"/>
  <c r="N262" i="45" s="1"/>
  <c r="N261" i="45"/>
  <c r="M261" i="45"/>
  <c r="M260" i="45"/>
  <c r="N260" i="45" s="1"/>
  <c r="N259" i="45"/>
  <c r="M259" i="45"/>
  <c r="M258" i="45"/>
  <c r="N258" i="45" s="1"/>
  <c r="N257" i="45"/>
  <c r="M257" i="45"/>
  <c r="M256" i="45"/>
  <c r="N256" i="45" s="1"/>
  <c r="N255" i="45"/>
  <c r="M255" i="45"/>
  <c r="M254" i="45"/>
  <c r="N254" i="45" s="1"/>
  <c r="N253" i="45"/>
  <c r="M253" i="45"/>
  <c r="M252" i="45"/>
  <c r="N252" i="45" s="1"/>
  <c r="N251" i="45"/>
  <c r="M251" i="45"/>
  <c r="M250" i="45"/>
  <c r="N250" i="45" s="1"/>
  <c r="N249" i="45"/>
  <c r="M249" i="45"/>
  <c r="M248" i="45"/>
  <c r="N248" i="45" s="1"/>
  <c r="N247" i="45"/>
  <c r="M247" i="45"/>
  <c r="M246" i="45"/>
  <c r="N246" i="45" s="1"/>
  <c r="N245" i="45"/>
  <c r="M245" i="45"/>
  <c r="M244" i="45"/>
  <c r="N244" i="45" s="1"/>
  <c r="N243" i="45"/>
  <c r="M243" i="45"/>
  <c r="M242" i="45"/>
  <c r="N242" i="45" s="1"/>
  <c r="N241" i="45"/>
  <c r="M241" i="45"/>
  <c r="M240" i="45"/>
  <c r="N240" i="45" s="1"/>
  <c r="N239" i="45"/>
  <c r="M239" i="45"/>
  <c r="M238" i="45"/>
  <c r="N238" i="45" s="1"/>
  <c r="N237" i="45"/>
  <c r="M237" i="45"/>
  <c r="M236" i="45"/>
  <c r="N236" i="45" s="1"/>
  <c r="N235" i="45"/>
  <c r="M235" i="45"/>
  <c r="M234" i="45"/>
  <c r="N234" i="45" s="1"/>
  <c r="N233" i="45"/>
  <c r="M233" i="45"/>
  <c r="M232" i="45"/>
  <c r="N232" i="45" s="1"/>
  <c r="N231" i="45"/>
  <c r="M231" i="45"/>
  <c r="M230" i="45"/>
  <c r="N230" i="45" s="1"/>
  <c r="N229" i="45"/>
  <c r="M229" i="45"/>
  <c r="M228" i="45"/>
  <c r="N228" i="45" s="1"/>
  <c r="N227" i="45"/>
  <c r="M227" i="45"/>
  <c r="M226" i="45"/>
  <c r="N226" i="45" s="1"/>
  <c r="N225" i="45"/>
  <c r="M225" i="45"/>
  <c r="M224" i="45"/>
  <c r="N224" i="45" s="1"/>
  <c r="N223" i="45"/>
  <c r="M223" i="45"/>
  <c r="M222" i="45"/>
  <c r="N222" i="45" s="1"/>
  <c r="N221" i="45"/>
  <c r="M221" i="45"/>
  <c r="M220" i="45"/>
  <c r="N220" i="45" s="1"/>
  <c r="N219" i="45"/>
  <c r="M219" i="45"/>
  <c r="M218" i="45"/>
  <c r="N218" i="45" s="1"/>
  <c r="N217" i="45"/>
  <c r="M217" i="45"/>
  <c r="M216" i="45"/>
  <c r="N216" i="45" s="1"/>
  <c r="N215" i="45"/>
  <c r="M215" i="45"/>
  <c r="M214" i="45"/>
  <c r="N214" i="45" s="1"/>
  <c r="N213" i="45"/>
  <c r="M213" i="45"/>
  <c r="M212" i="45"/>
  <c r="N212" i="45" s="1"/>
  <c r="N211" i="45"/>
  <c r="M211" i="45"/>
  <c r="M210" i="45"/>
  <c r="N210" i="45" s="1"/>
  <c r="N209" i="45"/>
  <c r="M209" i="45"/>
  <c r="M208" i="45"/>
  <c r="N208" i="45" s="1"/>
  <c r="N207" i="45"/>
  <c r="M207" i="45"/>
  <c r="M206" i="45"/>
  <c r="N206" i="45" s="1"/>
  <c r="N205" i="45"/>
  <c r="M205" i="45"/>
  <c r="M204" i="45"/>
  <c r="N204" i="45" s="1"/>
  <c r="N203" i="45"/>
  <c r="M203" i="45"/>
  <c r="M202" i="45"/>
  <c r="N202" i="45" s="1"/>
  <c r="N201" i="45"/>
  <c r="M201" i="45"/>
  <c r="M200" i="45"/>
  <c r="N200" i="45" s="1"/>
  <c r="N199" i="45"/>
  <c r="M199" i="45"/>
  <c r="M198" i="45"/>
  <c r="N198" i="45" s="1"/>
  <c r="N197" i="45"/>
  <c r="M197" i="45"/>
  <c r="N196" i="45"/>
  <c r="M196" i="45"/>
  <c r="N195" i="45"/>
  <c r="M195" i="45"/>
  <c r="N194" i="45"/>
  <c r="M194" i="45"/>
  <c r="N193" i="45"/>
  <c r="M193" i="45"/>
  <c r="N192" i="45"/>
  <c r="M192" i="45"/>
  <c r="N191" i="45"/>
  <c r="M191" i="45"/>
  <c r="N190" i="45"/>
  <c r="M190" i="45"/>
  <c r="N189" i="45"/>
  <c r="M189" i="45"/>
  <c r="N188" i="45"/>
  <c r="M188" i="45"/>
  <c r="N187" i="45"/>
  <c r="M187" i="45"/>
  <c r="N186" i="45"/>
  <c r="M186" i="45"/>
  <c r="N185" i="45"/>
  <c r="M185" i="45"/>
  <c r="N184" i="45"/>
  <c r="M184" i="45"/>
  <c r="N183" i="45"/>
  <c r="M183" i="45"/>
  <c r="N182" i="45"/>
  <c r="M182" i="45"/>
  <c r="N181" i="45"/>
  <c r="M181" i="45"/>
  <c r="N180" i="45"/>
  <c r="M180" i="45"/>
  <c r="N179" i="45"/>
  <c r="M179" i="45"/>
  <c r="N178" i="45"/>
  <c r="M178" i="45"/>
  <c r="N177" i="45"/>
  <c r="M177" i="45"/>
  <c r="M176" i="45"/>
  <c r="N176" i="45" s="1"/>
  <c r="N175" i="45"/>
  <c r="M175" i="45"/>
  <c r="M174" i="45"/>
  <c r="N174" i="45" s="1"/>
  <c r="N173" i="45"/>
  <c r="M173" i="45"/>
  <c r="M172" i="45"/>
  <c r="N172" i="45" s="1"/>
  <c r="N171" i="45"/>
  <c r="M171" i="45"/>
  <c r="M170" i="45"/>
  <c r="N170" i="45" s="1"/>
  <c r="N169" i="45"/>
  <c r="M169" i="45"/>
  <c r="M168" i="45"/>
  <c r="N168" i="45" s="1"/>
  <c r="N167" i="45"/>
  <c r="M167" i="45"/>
  <c r="M166" i="45"/>
  <c r="N166" i="45" s="1"/>
  <c r="N165" i="45"/>
  <c r="M165" i="45"/>
  <c r="M164" i="45"/>
  <c r="N164" i="45" s="1"/>
  <c r="N163" i="45"/>
  <c r="M163" i="45"/>
  <c r="M162" i="45"/>
  <c r="N162" i="45" s="1"/>
  <c r="N161" i="45"/>
  <c r="M161" i="45"/>
  <c r="M160" i="45"/>
  <c r="N160" i="45" s="1"/>
  <c r="N159" i="45"/>
  <c r="M159" i="45"/>
  <c r="M158" i="45"/>
  <c r="N158" i="45" s="1"/>
  <c r="N157" i="45"/>
  <c r="M157" i="45"/>
  <c r="M156" i="45"/>
  <c r="N156" i="45" s="1"/>
  <c r="N155" i="45"/>
  <c r="M155" i="45"/>
  <c r="M154" i="45"/>
  <c r="N154" i="45" s="1"/>
  <c r="N153" i="45"/>
  <c r="M153" i="45"/>
  <c r="M152" i="45"/>
  <c r="N152" i="45" s="1"/>
  <c r="N151" i="45"/>
  <c r="M151" i="45"/>
  <c r="M150" i="45"/>
  <c r="N150" i="45" s="1"/>
  <c r="N149" i="45"/>
  <c r="M149" i="45"/>
  <c r="M148" i="45"/>
  <c r="N148" i="45" s="1"/>
  <c r="N147" i="45"/>
  <c r="M147" i="45"/>
  <c r="M146" i="45"/>
  <c r="N146" i="45" s="1"/>
  <c r="N145" i="45"/>
  <c r="M145" i="45"/>
  <c r="M144" i="45"/>
  <c r="N144" i="45" s="1"/>
  <c r="N143" i="45"/>
  <c r="M143" i="45"/>
  <c r="M142" i="45"/>
  <c r="N142" i="45" s="1"/>
  <c r="N141" i="45"/>
  <c r="M141" i="45"/>
  <c r="M140" i="45"/>
  <c r="N140" i="45" s="1"/>
  <c r="N139" i="45"/>
  <c r="M139" i="45"/>
  <c r="M138" i="45"/>
  <c r="N138" i="45" s="1"/>
  <c r="N137" i="45"/>
  <c r="M137" i="45"/>
  <c r="M136" i="45"/>
  <c r="N136" i="45" s="1"/>
  <c r="N135" i="45"/>
  <c r="M135" i="45"/>
  <c r="M134" i="45"/>
  <c r="N134" i="45" s="1"/>
  <c r="N133" i="45"/>
  <c r="M133" i="45"/>
  <c r="N132" i="45"/>
  <c r="M132" i="45"/>
  <c r="N131" i="45"/>
  <c r="M131" i="45"/>
  <c r="N130" i="45"/>
  <c r="M130" i="45"/>
  <c r="N129" i="45"/>
  <c r="M129" i="45"/>
  <c r="N128" i="45"/>
  <c r="M128" i="45"/>
  <c r="N127" i="45"/>
  <c r="M127" i="45"/>
  <c r="N126" i="45"/>
  <c r="M126" i="45"/>
  <c r="N125" i="45"/>
  <c r="M125" i="45"/>
  <c r="M124" i="45"/>
  <c r="N124" i="45" s="1"/>
  <c r="N123" i="45"/>
  <c r="M123" i="45"/>
  <c r="M122" i="45"/>
  <c r="N122" i="45" s="1"/>
  <c r="N121" i="45"/>
  <c r="M121" i="45"/>
  <c r="M120" i="45"/>
  <c r="N120" i="45" s="1"/>
  <c r="N119" i="45"/>
  <c r="M119" i="45"/>
  <c r="M118" i="45"/>
  <c r="N118" i="45" s="1"/>
  <c r="N117" i="45"/>
  <c r="M117" i="45"/>
  <c r="M116" i="45"/>
  <c r="N116" i="45" s="1"/>
  <c r="N115" i="45"/>
  <c r="M115" i="45"/>
  <c r="M114" i="45"/>
  <c r="N114" i="45" s="1"/>
  <c r="N113" i="45"/>
  <c r="M113" i="45"/>
  <c r="M112" i="45"/>
  <c r="N112" i="45" s="1"/>
  <c r="N111" i="45"/>
  <c r="M111" i="45"/>
  <c r="M110" i="45"/>
  <c r="N110" i="45" s="1"/>
  <c r="N109" i="45"/>
  <c r="M109" i="45"/>
  <c r="N108" i="45"/>
  <c r="M108" i="45"/>
  <c r="N107" i="45"/>
  <c r="M107" i="45"/>
  <c r="N106" i="45"/>
  <c r="M106" i="45"/>
  <c r="N105" i="45"/>
  <c r="M105" i="45"/>
  <c r="N104" i="45"/>
  <c r="M104" i="45"/>
  <c r="N103" i="45"/>
  <c r="M103" i="45"/>
  <c r="N102" i="45"/>
  <c r="M102" i="45"/>
  <c r="N101" i="45"/>
  <c r="M101" i="45"/>
  <c r="N100" i="45"/>
  <c r="M100" i="45"/>
  <c r="N99" i="45"/>
  <c r="M99" i="45"/>
  <c r="N98" i="45"/>
  <c r="M98" i="45"/>
  <c r="N97" i="45"/>
  <c r="M97" i="45"/>
  <c r="N96" i="45"/>
  <c r="M96" i="45"/>
  <c r="N95" i="45"/>
  <c r="M95" i="45"/>
  <c r="N94" i="45"/>
  <c r="M94" i="45"/>
  <c r="N93" i="45"/>
  <c r="M93" i="45"/>
  <c r="N92" i="45"/>
  <c r="M92" i="45"/>
  <c r="N91" i="45"/>
  <c r="M91" i="45"/>
  <c r="N90" i="45"/>
  <c r="M90" i="45"/>
  <c r="N89" i="45"/>
  <c r="M89" i="45"/>
  <c r="N88" i="45"/>
  <c r="M88" i="45"/>
  <c r="N87" i="45"/>
  <c r="M87" i="45"/>
  <c r="N86" i="45"/>
  <c r="M86" i="45"/>
  <c r="N85" i="45"/>
  <c r="M85" i="45"/>
  <c r="N84" i="45"/>
  <c r="M84" i="45"/>
  <c r="N83" i="45"/>
  <c r="M83" i="45"/>
  <c r="N82" i="45"/>
  <c r="M82" i="45"/>
  <c r="N81" i="45"/>
  <c r="M81" i="45"/>
  <c r="N80" i="45"/>
  <c r="M80" i="45"/>
  <c r="N79" i="45"/>
  <c r="M79" i="45"/>
  <c r="N78" i="45"/>
  <c r="M78" i="45"/>
  <c r="N77" i="45"/>
  <c r="M77" i="45"/>
  <c r="N76" i="45"/>
  <c r="M76" i="45"/>
  <c r="N75" i="45"/>
  <c r="M75" i="45"/>
  <c r="N74" i="45"/>
  <c r="M74" i="45"/>
  <c r="N73" i="45"/>
  <c r="M73" i="45"/>
  <c r="N72" i="45"/>
  <c r="M72" i="45"/>
  <c r="N71" i="45"/>
  <c r="M71" i="45"/>
  <c r="N70" i="45"/>
  <c r="M70" i="45"/>
  <c r="N69" i="45"/>
  <c r="M69" i="45"/>
  <c r="N68" i="45"/>
  <c r="M68" i="45"/>
  <c r="N67" i="45"/>
  <c r="M67" i="45"/>
  <c r="N66" i="45"/>
  <c r="M66" i="45"/>
  <c r="N65" i="45"/>
  <c r="M65" i="45"/>
  <c r="N64" i="45"/>
  <c r="M64" i="45"/>
  <c r="N63" i="45"/>
  <c r="M63" i="45"/>
  <c r="N62" i="45"/>
  <c r="M62" i="45"/>
  <c r="N61" i="45"/>
  <c r="M61" i="45"/>
  <c r="N60" i="45"/>
  <c r="M60" i="45"/>
  <c r="N59" i="45"/>
  <c r="M59" i="45"/>
  <c r="N58" i="45"/>
  <c r="M58" i="45"/>
  <c r="N57" i="45"/>
  <c r="M57" i="45"/>
  <c r="N56" i="45"/>
  <c r="M56" i="45"/>
  <c r="N55" i="45"/>
  <c r="M55" i="45"/>
  <c r="N54" i="45"/>
  <c r="M54" i="45"/>
  <c r="N53" i="45"/>
  <c r="M53" i="45"/>
  <c r="N52" i="45"/>
  <c r="M52" i="45"/>
  <c r="N51" i="45"/>
  <c r="M51" i="45"/>
  <c r="N50" i="45"/>
  <c r="M50" i="45"/>
  <c r="N49" i="45"/>
  <c r="M49" i="45"/>
  <c r="N48" i="45"/>
  <c r="M48" i="45"/>
  <c r="N47" i="45"/>
  <c r="M47" i="45"/>
  <c r="N46" i="45"/>
  <c r="M46" i="45"/>
  <c r="N45" i="45"/>
  <c r="M45" i="45"/>
  <c r="N44" i="45"/>
  <c r="M44" i="45"/>
  <c r="N43" i="45"/>
  <c r="M43" i="45"/>
  <c r="N42" i="45"/>
  <c r="M42" i="45"/>
  <c r="N41" i="45"/>
  <c r="M41" i="45"/>
  <c r="N40" i="45"/>
  <c r="M40" i="45"/>
  <c r="N39" i="45"/>
  <c r="M39" i="45"/>
  <c r="N38" i="45"/>
  <c r="M38" i="45"/>
  <c r="N37" i="45"/>
  <c r="M37" i="45"/>
  <c r="N36" i="45"/>
  <c r="M36" i="45"/>
  <c r="N35" i="45"/>
  <c r="M35" i="45"/>
  <c r="N34" i="45"/>
  <c r="M34" i="45"/>
  <c r="N33" i="45"/>
  <c r="M33" i="45"/>
  <c r="N32" i="45"/>
  <c r="M32" i="45"/>
  <c r="N31" i="45"/>
  <c r="M31" i="45"/>
  <c r="N30" i="45"/>
  <c r="M30" i="45"/>
  <c r="N29" i="45"/>
  <c r="M29" i="45"/>
  <c r="N28" i="45"/>
  <c r="M28" i="45"/>
  <c r="N27" i="45"/>
  <c r="M27" i="45"/>
  <c r="N26" i="45"/>
  <c r="M26" i="45"/>
  <c r="N25" i="45"/>
  <c r="M25" i="45"/>
  <c r="N24" i="45"/>
  <c r="M24" i="45"/>
  <c r="N23" i="45"/>
  <c r="M23" i="45"/>
  <c r="N22" i="45"/>
  <c r="M22" i="45"/>
  <c r="N21" i="45"/>
  <c r="M21" i="45"/>
  <c r="N20" i="45"/>
  <c r="M20" i="45"/>
  <c r="N19" i="45"/>
  <c r="M19" i="45"/>
  <c r="N18" i="45"/>
  <c r="M18" i="45"/>
  <c r="N17" i="45"/>
  <c r="M17" i="45"/>
  <c r="N16" i="45"/>
  <c r="M16" i="45"/>
  <c r="N15" i="45"/>
  <c r="M15" i="45"/>
  <c r="N14" i="45"/>
  <c r="M14" i="45"/>
  <c r="N13" i="45"/>
  <c r="M13" i="45"/>
  <c r="N12" i="45"/>
  <c r="M12" i="45"/>
  <c r="N11" i="45"/>
  <c r="M11" i="45"/>
  <c r="N10" i="45"/>
  <c r="M10" i="45"/>
  <c r="N9" i="45"/>
  <c r="M9" i="45"/>
  <c r="N8" i="45"/>
  <c r="M8" i="45"/>
  <c r="N7" i="45"/>
  <c r="M7" i="45"/>
  <c r="M6" i="45"/>
  <c r="N6" i="45" s="1"/>
  <c r="N5" i="45"/>
  <c r="M5" i="45"/>
  <c r="N4" i="45"/>
  <c r="M4" i="45"/>
  <c r="M3" i="45"/>
  <c r="N3" i="45" s="1"/>
  <c r="N2" i="45"/>
  <c r="M2" i="45"/>
  <c r="L2" i="45"/>
  <c r="Q8" i="10" l="1"/>
  <c r="Q7" i="10"/>
  <c r="N5" i="10"/>
  <c r="N4" i="10"/>
  <c r="P8" i="10"/>
  <c r="P7" i="10"/>
  <c r="Q302" i="49"/>
  <c r="R302" i="49" s="1"/>
  <c r="Q300" i="49"/>
  <c r="R300" i="49" s="1"/>
  <c r="Q298" i="49"/>
  <c r="R298" i="49" s="1"/>
  <c r="Q296" i="49"/>
  <c r="R296" i="49" s="1"/>
  <c r="Q294" i="49"/>
  <c r="R294" i="49" s="1"/>
  <c r="Q292" i="49"/>
  <c r="R292" i="49" s="1"/>
  <c r="Q290" i="49"/>
  <c r="R290" i="49" s="1"/>
  <c r="Q288" i="49"/>
  <c r="R288" i="49" s="1"/>
  <c r="Q286" i="49"/>
  <c r="R286" i="49" s="1"/>
  <c r="Q283" i="49"/>
  <c r="R283" i="49" s="1"/>
  <c r="Q282" i="49"/>
  <c r="R282" i="49" s="1"/>
  <c r="Q279" i="49"/>
  <c r="R279" i="49" s="1"/>
  <c r="Q278" i="49"/>
  <c r="R278" i="49" s="1"/>
  <c r="Q275" i="49"/>
  <c r="R275" i="49" s="1"/>
  <c r="Q274" i="49"/>
  <c r="R274" i="49" s="1"/>
  <c r="Q271" i="49"/>
  <c r="R271" i="49" s="1"/>
  <c r="Q270" i="49"/>
  <c r="R270" i="49" s="1"/>
  <c r="Q267" i="49"/>
  <c r="R267" i="49" s="1"/>
  <c r="Q266" i="49"/>
  <c r="R266" i="49" s="1"/>
  <c r="Q247" i="49"/>
  <c r="R247" i="49" s="1"/>
  <c r="Q246" i="49"/>
  <c r="R246" i="49" s="1"/>
  <c r="Q231" i="49"/>
  <c r="R231" i="49" s="1"/>
  <c r="Q230" i="49"/>
  <c r="R230" i="49" s="1"/>
  <c r="Q215" i="49"/>
  <c r="R215" i="49" s="1"/>
  <c r="Q207" i="49"/>
  <c r="R207" i="49" s="1"/>
  <c r="Q199" i="49"/>
  <c r="R199" i="49" s="1"/>
  <c r="Q191" i="49"/>
  <c r="R191" i="49" s="1"/>
  <c r="Q183" i="49"/>
  <c r="R183" i="49" s="1"/>
  <c r="Q175" i="49"/>
  <c r="R175" i="49" s="1"/>
  <c r="Q167" i="49"/>
  <c r="R167" i="49" s="1"/>
  <c r="Q165" i="49"/>
  <c r="R165" i="49" s="1"/>
  <c r="Q163" i="49"/>
  <c r="R163" i="49" s="1"/>
  <c r="Q161" i="49"/>
  <c r="R161" i="49" s="1"/>
  <c r="Q159" i="49"/>
  <c r="R159" i="49" s="1"/>
  <c r="Q157" i="49"/>
  <c r="R157" i="49" s="1"/>
  <c r="Q155" i="49"/>
  <c r="R155" i="49" s="1"/>
  <c r="Q153" i="49"/>
  <c r="R153" i="49" s="1"/>
  <c r="Q151" i="49"/>
  <c r="R151" i="49" s="1"/>
  <c r="Q149" i="49"/>
  <c r="R149" i="49" s="1"/>
  <c r="Q147" i="49"/>
  <c r="R147" i="49" s="1"/>
  <c r="Q145" i="49"/>
  <c r="R145" i="49" s="1"/>
  <c r="Q143" i="49"/>
  <c r="R143" i="49" s="1"/>
  <c r="Q141" i="49"/>
  <c r="R141" i="49" s="1"/>
  <c r="Q139" i="49"/>
  <c r="R139" i="49" s="1"/>
  <c r="Q137" i="49"/>
  <c r="R137" i="49" s="1"/>
  <c r="Q135" i="49"/>
  <c r="R135" i="49" s="1"/>
  <c r="Q133" i="49"/>
  <c r="R133" i="49" s="1"/>
  <c r="Q131" i="49"/>
  <c r="R131" i="49" s="1"/>
  <c r="Q129" i="49"/>
  <c r="R129" i="49" s="1"/>
  <c r="Q127" i="49"/>
  <c r="R127" i="49" s="1"/>
  <c r="Q125" i="49"/>
  <c r="R125" i="49" s="1"/>
  <c r="Q123" i="49"/>
  <c r="R123" i="49" s="1"/>
  <c r="Q263" i="49"/>
  <c r="R263" i="49" s="1"/>
  <c r="Q262" i="49"/>
  <c r="R262" i="49" s="1"/>
  <c r="Q243" i="49"/>
  <c r="R243" i="49" s="1"/>
  <c r="Q242" i="49"/>
  <c r="R242" i="49" s="1"/>
  <c r="Q227" i="49"/>
  <c r="R227" i="49" s="1"/>
  <c r="Q226" i="49"/>
  <c r="R226" i="49" s="1"/>
  <c r="Q213" i="49"/>
  <c r="R213" i="49" s="1"/>
  <c r="Q205" i="49"/>
  <c r="R205" i="49" s="1"/>
  <c r="Q197" i="49"/>
  <c r="R197" i="49" s="1"/>
  <c r="Q189" i="49"/>
  <c r="R189" i="49" s="1"/>
  <c r="Q181" i="49"/>
  <c r="R181" i="49" s="1"/>
  <c r="Q173" i="49"/>
  <c r="R173" i="49" s="1"/>
  <c r="Q259" i="49"/>
  <c r="R259" i="49" s="1"/>
  <c r="Q258" i="49"/>
  <c r="R258" i="49" s="1"/>
  <c r="Q255" i="49"/>
  <c r="R255" i="49" s="1"/>
  <c r="Q254" i="49"/>
  <c r="R254" i="49" s="1"/>
  <c r="Q239" i="49"/>
  <c r="R239" i="49" s="1"/>
  <c r="Q238" i="49"/>
  <c r="R238" i="49" s="1"/>
  <c r="Q223" i="49"/>
  <c r="R223" i="49" s="1"/>
  <c r="Q222" i="49"/>
  <c r="R222" i="49" s="1"/>
  <c r="Q211" i="49"/>
  <c r="R211" i="49" s="1"/>
  <c r="Q203" i="49"/>
  <c r="R203" i="49" s="1"/>
  <c r="Q195" i="49"/>
  <c r="R195" i="49" s="1"/>
  <c r="Q187" i="49"/>
  <c r="R187" i="49" s="1"/>
  <c r="Q179" i="49"/>
  <c r="R179" i="49" s="1"/>
  <c r="Q171" i="49"/>
  <c r="R171" i="49" s="1"/>
  <c r="Q116" i="49"/>
  <c r="R116" i="49" s="1"/>
  <c r="Q114" i="49"/>
  <c r="R114" i="49" s="1"/>
  <c r="Q112" i="49"/>
  <c r="R112" i="49" s="1"/>
  <c r="Q110" i="49"/>
  <c r="R110" i="49" s="1"/>
  <c r="Q108" i="49"/>
  <c r="R108" i="49" s="1"/>
  <c r="Q106" i="49"/>
  <c r="R106" i="49" s="1"/>
  <c r="Q251" i="49"/>
  <c r="R251" i="49" s="1"/>
  <c r="Q250" i="49"/>
  <c r="R250" i="49" s="1"/>
  <c r="Q235" i="49"/>
  <c r="R235" i="49" s="1"/>
  <c r="Q234" i="49"/>
  <c r="R234" i="49" s="1"/>
  <c r="Q219" i="49"/>
  <c r="R219" i="49" s="1"/>
  <c r="Q217" i="49"/>
  <c r="R217" i="49" s="1"/>
  <c r="Q209" i="49"/>
  <c r="R209" i="49" s="1"/>
  <c r="Q201" i="49"/>
  <c r="R201" i="49" s="1"/>
  <c r="Q193" i="49"/>
  <c r="R193" i="49" s="1"/>
  <c r="Q185" i="49"/>
  <c r="R185" i="49" s="1"/>
  <c r="Q177" i="49"/>
  <c r="R177" i="49" s="1"/>
  <c r="Q169" i="49"/>
  <c r="R169" i="49" s="1"/>
  <c r="Q104" i="49"/>
  <c r="R104" i="49" s="1"/>
  <c r="Q102" i="49"/>
  <c r="R102" i="49" s="1"/>
  <c r="Q100" i="49"/>
  <c r="R100" i="49" s="1"/>
  <c r="Q98" i="49"/>
  <c r="R98" i="49" s="1"/>
  <c r="Q96" i="49"/>
  <c r="R96" i="49" s="1"/>
  <c r="Q94" i="49"/>
  <c r="R94" i="49" s="1"/>
  <c r="Q92" i="49"/>
  <c r="R92" i="49" s="1"/>
  <c r="Q90" i="49"/>
  <c r="R90" i="49" s="1"/>
  <c r="Q88" i="49"/>
  <c r="R88" i="49" s="1"/>
  <c r="Q86" i="49"/>
  <c r="R86" i="49" s="1"/>
  <c r="Q84" i="49"/>
  <c r="R84" i="49" s="1"/>
  <c r="Q82" i="49"/>
  <c r="R82" i="49" s="1"/>
  <c r="Q80" i="49"/>
  <c r="R80" i="49" s="1"/>
  <c r="Q78" i="49"/>
  <c r="R78" i="49" s="1"/>
  <c r="Q76" i="49"/>
  <c r="R76" i="49" s="1"/>
  <c r="Q74" i="49"/>
  <c r="R74" i="49" s="1"/>
  <c r="Q72" i="49"/>
  <c r="R72" i="49" s="1"/>
  <c r="Q70" i="49"/>
  <c r="R70" i="49" s="1"/>
  <c r="Q68" i="49"/>
  <c r="R68" i="49" s="1"/>
  <c r="Q66" i="49"/>
  <c r="R66" i="49" s="1"/>
  <c r="Q64" i="49"/>
  <c r="R64" i="49" s="1"/>
  <c r="Q62" i="49"/>
  <c r="R62" i="49" s="1"/>
  <c r="Q60" i="49"/>
  <c r="R60" i="49" s="1"/>
  <c r="Q58" i="49"/>
  <c r="R58" i="49" s="1"/>
  <c r="Q56" i="49"/>
  <c r="R56" i="49" s="1"/>
  <c r="Q54" i="49"/>
  <c r="R54" i="49" s="1"/>
  <c r="Q52" i="49"/>
  <c r="R52" i="49" s="1"/>
  <c r="Q50" i="49"/>
  <c r="R50" i="49" s="1"/>
  <c r="Q48" i="49"/>
  <c r="R48" i="49" s="1"/>
  <c r="Q46" i="49"/>
  <c r="R46" i="49" s="1"/>
  <c r="Q44" i="49"/>
  <c r="R44" i="49" s="1"/>
  <c r="Q42" i="49"/>
  <c r="R42" i="49" s="1"/>
  <c r="Q40" i="49"/>
  <c r="R40" i="49" s="1"/>
  <c r="Q38" i="49"/>
  <c r="R38" i="49" s="1"/>
  <c r="Q36" i="49"/>
  <c r="R36" i="49" s="1"/>
  <c r="Q34" i="49"/>
  <c r="R34" i="49" s="1"/>
  <c r="Q32" i="49"/>
  <c r="R32" i="49" s="1"/>
  <c r="Q30" i="49"/>
  <c r="R30" i="49" s="1"/>
  <c r="Q28" i="49"/>
  <c r="R28" i="49" s="1"/>
  <c r="Q26" i="49"/>
  <c r="R26" i="49" s="1"/>
  <c r="Q24" i="49"/>
  <c r="R24" i="49" s="1"/>
  <c r="Q22" i="49"/>
  <c r="R22" i="49" s="1"/>
  <c r="Q20" i="49"/>
  <c r="R20" i="49" s="1"/>
  <c r="Q18" i="49"/>
  <c r="R18" i="49" s="1"/>
  <c r="Q16" i="49"/>
  <c r="R16" i="49" s="1"/>
  <c r="Q14" i="49"/>
  <c r="R14" i="49" s="1"/>
  <c r="Q12" i="49"/>
  <c r="R12" i="49" s="1"/>
  <c r="Q9" i="49"/>
  <c r="R9" i="49" s="1"/>
  <c r="Q6" i="49"/>
  <c r="R6" i="49" s="1"/>
  <c r="Q3" i="49"/>
  <c r="R3" i="49" s="1"/>
  <c r="Q11" i="49"/>
  <c r="R11" i="49" s="1"/>
  <c r="Q8" i="49"/>
  <c r="R8" i="49" s="1"/>
  <c r="Q5" i="49"/>
  <c r="R5" i="49" s="1"/>
  <c r="Q10" i="49"/>
  <c r="R10" i="49" s="1"/>
  <c r="Q19" i="49"/>
  <c r="R19" i="49" s="1"/>
  <c r="Q27" i="49"/>
  <c r="R27" i="49" s="1"/>
  <c r="Q47" i="49"/>
  <c r="R47" i="49" s="1"/>
  <c r="N13" i="49"/>
  <c r="N17" i="49"/>
  <c r="N19" i="49"/>
  <c r="Q2" i="49"/>
  <c r="R2" i="49" s="1"/>
  <c r="N4" i="49"/>
  <c r="N7" i="49"/>
  <c r="N10" i="49"/>
  <c r="Q15" i="49"/>
  <c r="R15" i="49" s="1"/>
  <c r="Q21" i="49"/>
  <c r="R21" i="49" s="1"/>
  <c r="Q23" i="49"/>
  <c r="R23" i="49" s="1"/>
  <c r="Q25" i="49"/>
  <c r="R25" i="49" s="1"/>
  <c r="Q29" i="49"/>
  <c r="R29" i="49" s="1"/>
  <c r="Q31" i="49"/>
  <c r="R31" i="49" s="1"/>
  <c r="Q33" i="49"/>
  <c r="R33" i="49" s="1"/>
  <c r="Q35" i="49"/>
  <c r="R35" i="49" s="1"/>
  <c r="Q37" i="49"/>
  <c r="R37" i="49" s="1"/>
  <c r="Q39" i="49"/>
  <c r="R39" i="49" s="1"/>
  <c r="Q41" i="49"/>
  <c r="R41" i="49" s="1"/>
  <c r="Q43" i="49"/>
  <c r="R43" i="49" s="1"/>
  <c r="Q45" i="49"/>
  <c r="R45" i="49" s="1"/>
  <c r="Q49" i="49"/>
  <c r="R49" i="49" s="1"/>
  <c r="Q51" i="49"/>
  <c r="R51" i="49" s="1"/>
  <c r="Q53" i="49"/>
  <c r="R53" i="49" s="1"/>
  <c r="Q55" i="49"/>
  <c r="R55" i="49" s="1"/>
  <c r="Q57" i="49"/>
  <c r="R57" i="49" s="1"/>
  <c r="Q59" i="49"/>
  <c r="R59" i="49" s="1"/>
  <c r="Q61" i="49"/>
  <c r="R61" i="49" s="1"/>
  <c r="Q63" i="49"/>
  <c r="R63" i="49" s="1"/>
  <c r="Q65" i="49"/>
  <c r="R65" i="49" s="1"/>
  <c r="Q67" i="49"/>
  <c r="R67" i="49" s="1"/>
  <c r="Q69" i="49"/>
  <c r="R69" i="49" s="1"/>
  <c r="Q71" i="49"/>
  <c r="R71" i="49" s="1"/>
  <c r="Q73" i="49"/>
  <c r="R73" i="49" s="1"/>
  <c r="Q75" i="49"/>
  <c r="R75" i="49" s="1"/>
  <c r="Q77" i="49"/>
  <c r="R77" i="49" s="1"/>
  <c r="Q79" i="49"/>
  <c r="R79" i="49" s="1"/>
  <c r="Q81" i="49"/>
  <c r="R81" i="49" s="1"/>
  <c r="Q83" i="49"/>
  <c r="R83" i="49" s="1"/>
  <c r="Q85" i="49"/>
  <c r="R85" i="49" s="1"/>
  <c r="Q87" i="49"/>
  <c r="R87" i="49" s="1"/>
  <c r="Q89" i="49"/>
  <c r="R89" i="49" s="1"/>
  <c r="Q91" i="49"/>
  <c r="R91" i="49" s="1"/>
  <c r="Q93" i="49"/>
  <c r="R93" i="49" s="1"/>
  <c r="Q95" i="49"/>
  <c r="R95" i="49" s="1"/>
  <c r="Q97" i="49"/>
  <c r="R97" i="49" s="1"/>
  <c r="Q99" i="49"/>
  <c r="R99" i="49" s="1"/>
  <c r="Q109" i="49"/>
  <c r="R109" i="49" s="1"/>
  <c r="Q118" i="49"/>
  <c r="R118" i="49" s="1"/>
  <c r="Q122" i="49"/>
  <c r="R122" i="49" s="1"/>
  <c r="Q126" i="49"/>
  <c r="R126" i="49" s="1"/>
  <c r="Q132" i="49"/>
  <c r="R132" i="49" s="1"/>
  <c r="Q140" i="49"/>
  <c r="R140" i="49" s="1"/>
  <c r="Q148" i="49"/>
  <c r="R148" i="49" s="1"/>
  <c r="Q156" i="49"/>
  <c r="R156" i="49" s="1"/>
  <c r="Q164" i="49"/>
  <c r="R164" i="49" s="1"/>
  <c r="N2" i="49"/>
  <c r="Q101" i="49"/>
  <c r="R101" i="49" s="1"/>
  <c r="N101" i="49"/>
  <c r="Q107" i="49"/>
  <c r="R107" i="49" s="1"/>
  <c r="Q113" i="49"/>
  <c r="R113" i="49" s="1"/>
  <c r="Q117" i="49"/>
  <c r="R117" i="49" s="1"/>
  <c r="Q121" i="49"/>
  <c r="R121" i="49" s="1"/>
  <c r="Q130" i="49"/>
  <c r="R130" i="49" s="1"/>
  <c r="Q138" i="49"/>
  <c r="R138" i="49" s="1"/>
  <c r="Q146" i="49"/>
  <c r="R146" i="49" s="1"/>
  <c r="Q154" i="49"/>
  <c r="R154" i="49" s="1"/>
  <c r="Q162" i="49"/>
  <c r="R162" i="49" s="1"/>
  <c r="Q103" i="49"/>
  <c r="R103" i="49" s="1"/>
  <c r="N103" i="49"/>
  <c r="Q105" i="49"/>
  <c r="R105" i="49" s="1"/>
  <c r="Q120" i="49"/>
  <c r="R120" i="49" s="1"/>
  <c r="Q124" i="49"/>
  <c r="R124" i="49" s="1"/>
  <c r="Q128" i="49"/>
  <c r="R128" i="49" s="1"/>
  <c r="Q136" i="49"/>
  <c r="R136" i="49" s="1"/>
  <c r="Q144" i="49"/>
  <c r="R144" i="49" s="1"/>
  <c r="Q152" i="49"/>
  <c r="R152" i="49" s="1"/>
  <c r="Q160" i="49"/>
  <c r="R160" i="49" s="1"/>
  <c r="Q111" i="49"/>
  <c r="R111" i="49" s="1"/>
  <c r="Q115" i="49"/>
  <c r="R115" i="49" s="1"/>
  <c r="Q119" i="49"/>
  <c r="R119" i="49" s="1"/>
  <c r="Q134" i="49"/>
  <c r="R134" i="49" s="1"/>
  <c r="Q142" i="49"/>
  <c r="R142" i="49" s="1"/>
  <c r="Q150" i="49"/>
  <c r="R150" i="49" s="1"/>
  <c r="Q158" i="49"/>
  <c r="R158" i="49" s="1"/>
  <c r="Q166" i="49"/>
  <c r="R166" i="49" s="1"/>
  <c r="N118" i="49"/>
  <c r="N120" i="49"/>
  <c r="N122" i="49"/>
  <c r="N124" i="49"/>
  <c r="N126" i="49"/>
  <c r="N128" i="49"/>
  <c r="N130" i="49"/>
  <c r="N132" i="49"/>
  <c r="N134" i="49"/>
  <c r="N136" i="49"/>
  <c r="N138" i="49"/>
  <c r="N140" i="49"/>
  <c r="N142" i="49"/>
  <c r="N144" i="49"/>
  <c r="N146" i="49"/>
  <c r="N148" i="49"/>
  <c r="N150" i="49"/>
  <c r="N152" i="49"/>
  <c r="N154" i="49"/>
  <c r="N156" i="49"/>
  <c r="N158" i="49"/>
  <c r="N160" i="49"/>
  <c r="N162" i="49"/>
  <c r="N164" i="49"/>
  <c r="N166" i="49"/>
  <c r="Q172" i="49"/>
  <c r="R172" i="49" s="1"/>
  <c r="N172" i="49"/>
  <c r="Q180" i="49"/>
  <c r="R180" i="49" s="1"/>
  <c r="N180" i="49"/>
  <c r="Q188" i="49"/>
  <c r="R188" i="49" s="1"/>
  <c r="N188" i="49"/>
  <c r="Q196" i="49"/>
  <c r="R196" i="49" s="1"/>
  <c r="N196" i="49"/>
  <c r="Q204" i="49"/>
  <c r="R204" i="49" s="1"/>
  <c r="N204" i="49"/>
  <c r="Q212" i="49"/>
  <c r="R212" i="49" s="1"/>
  <c r="N212" i="49"/>
  <c r="Q220" i="49"/>
  <c r="R220" i="49" s="1"/>
  <c r="N221" i="49"/>
  <c r="Q221" i="49"/>
  <c r="R221" i="49" s="1"/>
  <c r="Q236" i="49"/>
  <c r="R236" i="49" s="1"/>
  <c r="N237" i="49"/>
  <c r="Q237" i="49"/>
  <c r="R237" i="49" s="1"/>
  <c r="Q252" i="49"/>
  <c r="R252" i="49" s="1"/>
  <c r="N253" i="49"/>
  <c r="Q253" i="49"/>
  <c r="R253" i="49" s="1"/>
  <c r="Q174" i="49"/>
  <c r="R174" i="49" s="1"/>
  <c r="N174" i="49"/>
  <c r="Q182" i="49"/>
  <c r="R182" i="49" s="1"/>
  <c r="N182" i="49"/>
  <c r="Q190" i="49"/>
  <c r="R190" i="49" s="1"/>
  <c r="N190" i="49"/>
  <c r="Q198" i="49"/>
  <c r="R198" i="49" s="1"/>
  <c r="N198" i="49"/>
  <c r="Q206" i="49"/>
  <c r="R206" i="49" s="1"/>
  <c r="N206" i="49"/>
  <c r="Q214" i="49"/>
  <c r="R214" i="49" s="1"/>
  <c r="N214" i="49"/>
  <c r="N220" i="49"/>
  <c r="Q224" i="49"/>
  <c r="R224" i="49" s="1"/>
  <c r="N225" i="49"/>
  <c r="Q225" i="49"/>
  <c r="R225" i="49" s="1"/>
  <c r="N236" i="49"/>
  <c r="Q240" i="49"/>
  <c r="R240" i="49" s="1"/>
  <c r="N241" i="49"/>
  <c r="Q241" i="49"/>
  <c r="R241" i="49" s="1"/>
  <c r="N252" i="49"/>
  <c r="Q256" i="49"/>
  <c r="R256" i="49" s="1"/>
  <c r="N257" i="49"/>
  <c r="Q257" i="49"/>
  <c r="R257" i="49" s="1"/>
  <c r="Q260" i="49"/>
  <c r="R260" i="49" s="1"/>
  <c r="N261" i="49"/>
  <c r="Q261" i="49"/>
  <c r="R261" i="49" s="1"/>
  <c r="N105" i="49"/>
  <c r="N107" i="49"/>
  <c r="N109" i="49"/>
  <c r="N111" i="49"/>
  <c r="N113" i="49"/>
  <c r="N115" i="49"/>
  <c r="N117" i="49"/>
  <c r="N119" i="49"/>
  <c r="N121" i="49"/>
  <c r="Q168" i="49"/>
  <c r="R168" i="49" s="1"/>
  <c r="N168" i="49"/>
  <c r="Q176" i="49"/>
  <c r="R176" i="49" s="1"/>
  <c r="N176" i="49"/>
  <c r="Q184" i="49"/>
  <c r="R184" i="49" s="1"/>
  <c r="N184" i="49"/>
  <c r="Q192" i="49"/>
  <c r="R192" i="49" s="1"/>
  <c r="N192" i="49"/>
  <c r="Q200" i="49"/>
  <c r="R200" i="49" s="1"/>
  <c r="N200" i="49"/>
  <c r="Q208" i="49"/>
  <c r="R208" i="49" s="1"/>
  <c r="N208" i="49"/>
  <c r="Q216" i="49"/>
  <c r="R216" i="49" s="1"/>
  <c r="N216" i="49"/>
  <c r="Q228" i="49"/>
  <c r="R228" i="49" s="1"/>
  <c r="N229" i="49"/>
  <c r="Q229" i="49"/>
  <c r="R229" i="49" s="1"/>
  <c r="Q244" i="49"/>
  <c r="R244" i="49" s="1"/>
  <c r="N245" i="49"/>
  <c r="Q245" i="49"/>
  <c r="R245" i="49" s="1"/>
  <c r="Q264" i="49"/>
  <c r="R264" i="49" s="1"/>
  <c r="N265" i="49"/>
  <c r="Q265" i="49"/>
  <c r="R265" i="49" s="1"/>
  <c r="Q287" i="49"/>
  <c r="R287" i="49" s="1"/>
  <c r="N287" i="49"/>
  <c r="Q289" i="49"/>
  <c r="R289" i="49" s="1"/>
  <c r="N289" i="49"/>
  <c r="Q291" i="49"/>
  <c r="R291" i="49" s="1"/>
  <c r="N291" i="49"/>
  <c r="Q293" i="49"/>
  <c r="R293" i="49" s="1"/>
  <c r="N293" i="49"/>
  <c r="Q295" i="49"/>
  <c r="R295" i="49" s="1"/>
  <c r="N295" i="49"/>
  <c r="Q297" i="49"/>
  <c r="R297" i="49" s="1"/>
  <c r="N297" i="49"/>
  <c r="Q299" i="49"/>
  <c r="R299" i="49" s="1"/>
  <c r="N299" i="49"/>
  <c r="Q301" i="49"/>
  <c r="R301" i="49" s="1"/>
  <c r="N301" i="49"/>
  <c r="Q170" i="49"/>
  <c r="R170" i="49" s="1"/>
  <c r="N170" i="49"/>
  <c r="Q178" i="49"/>
  <c r="R178" i="49" s="1"/>
  <c r="N178" i="49"/>
  <c r="Q186" i="49"/>
  <c r="R186" i="49" s="1"/>
  <c r="N186" i="49"/>
  <c r="Q194" i="49"/>
  <c r="R194" i="49" s="1"/>
  <c r="N194" i="49"/>
  <c r="Q202" i="49"/>
  <c r="R202" i="49" s="1"/>
  <c r="N202" i="49"/>
  <c r="Q210" i="49"/>
  <c r="R210" i="49" s="1"/>
  <c r="N210" i="49"/>
  <c r="Q218" i="49"/>
  <c r="R218" i="49" s="1"/>
  <c r="N218" i="49"/>
  <c r="Q232" i="49"/>
  <c r="R232" i="49" s="1"/>
  <c r="N233" i="49"/>
  <c r="Q233" i="49"/>
  <c r="R233" i="49" s="1"/>
  <c r="Q248" i="49"/>
  <c r="R248" i="49" s="1"/>
  <c r="N249" i="49"/>
  <c r="Q249" i="49"/>
  <c r="R249" i="49" s="1"/>
  <c r="Q268" i="49"/>
  <c r="R268" i="49" s="1"/>
  <c r="N269" i="49"/>
  <c r="Q269" i="49"/>
  <c r="R269" i="49" s="1"/>
  <c r="Q272" i="49"/>
  <c r="R272" i="49" s="1"/>
  <c r="N273" i="49"/>
  <c r="Q273" i="49"/>
  <c r="R273" i="49" s="1"/>
  <c r="Q276" i="49"/>
  <c r="R276" i="49" s="1"/>
  <c r="N277" i="49"/>
  <c r="Q277" i="49"/>
  <c r="R277" i="49" s="1"/>
  <c r="Q280" i="49"/>
  <c r="R280" i="49" s="1"/>
  <c r="N281" i="49"/>
  <c r="Q281" i="49"/>
  <c r="R281" i="49" s="1"/>
  <c r="Q284" i="49"/>
  <c r="R284" i="49" s="1"/>
  <c r="Q285" i="49"/>
  <c r="R285" i="49" s="1"/>
  <c r="N285" i="49"/>
  <c r="Q303" i="49"/>
  <c r="R303" i="49" s="1"/>
  <c r="O324" i="48"/>
  <c r="O323" i="48"/>
  <c r="O322" i="48"/>
  <c r="O321" i="48"/>
  <c r="O320" i="48"/>
  <c r="O319" i="48"/>
  <c r="O318" i="48"/>
  <c r="O317" i="48"/>
  <c r="O316" i="48"/>
  <c r="O315" i="48"/>
  <c r="O314" i="48"/>
  <c r="O313" i="48"/>
  <c r="O312" i="48"/>
  <c r="O311" i="48"/>
  <c r="O310" i="48"/>
  <c r="O309" i="48"/>
  <c r="O308" i="48"/>
  <c r="O307" i="48"/>
  <c r="O306" i="48"/>
  <c r="O305" i="48"/>
  <c r="O304" i="48"/>
  <c r="O303" i="48"/>
  <c r="O302" i="48"/>
  <c r="O301" i="48"/>
  <c r="O300" i="48"/>
  <c r="O299" i="48"/>
  <c r="O298" i="48"/>
  <c r="O297" i="48"/>
  <c r="O296" i="48"/>
  <c r="O295" i="48"/>
  <c r="O294" i="48"/>
  <c r="O293" i="48"/>
  <c r="O292" i="48"/>
  <c r="O291" i="48"/>
  <c r="O290" i="48"/>
  <c r="O289" i="48"/>
  <c r="O288" i="48"/>
  <c r="O287" i="48"/>
  <c r="O286" i="48"/>
  <c r="O285" i="48"/>
  <c r="O284" i="48"/>
  <c r="O283" i="48"/>
  <c r="O282" i="48"/>
  <c r="O281" i="48"/>
  <c r="O280" i="48"/>
  <c r="O279" i="48"/>
  <c r="O278" i="48"/>
  <c r="O277" i="48"/>
  <c r="O276" i="48"/>
  <c r="O275" i="48"/>
  <c r="O274" i="48"/>
  <c r="O273" i="48"/>
  <c r="O272" i="48"/>
  <c r="O271" i="48"/>
  <c r="O270" i="48"/>
  <c r="O269" i="48"/>
  <c r="O268" i="48"/>
  <c r="O267" i="48"/>
  <c r="O266" i="48"/>
  <c r="O265" i="48"/>
  <c r="O264" i="48"/>
  <c r="O263" i="48"/>
  <c r="O262" i="48"/>
  <c r="O261" i="48"/>
  <c r="O260" i="48"/>
  <c r="O259" i="48"/>
  <c r="O258" i="48"/>
  <c r="O257" i="48"/>
  <c r="O256" i="48"/>
  <c r="O255" i="48"/>
  <c r="O254" i="48"/>
  <c r="O253" i="48"/>
  <c r="O252" i="48"/>
  <c r="O251" i="48"/>
  <c r="O250" i="48"/>
  <c r="O249" i="48"/>
  <c r="O248" i="48"/>
  <c r="O247" i="48"/>
  <c r="O246" i="48"/>
  <c r="O245" i="48"/>
  <c r="O244" i="48"/>
  <c r="O243" i="48"/>
  <c r="O242" i="48"/>
  <c r="O241" i="48"/>
  <c r="O240" i="48"/>
  <c r="P324" i="48"/>
  <c r="P322" i="48"/>
  <c r="P318" i="48"/>
  <c r="P314" i="48"/>
  <c r="P310" i="48"/>
  <c r="P306" i="48"/>
  <c r="P302" i="48"/>
  <c r="P298" i="48"/>
  <c r="P294" i="48"/>
  <c r="P290" i="48"/>
  <c r="P286" i="48"/>
  <c r="P282" i="48"/>
  <c r="P278" i="48"/>
  <c r="P274" i="48"/>
  <c r="P270" i="48"/>
  <c r="P266" i="48"/>
  <c r="P262" i="48"/>
  <c r="P258" i="48"/>
  <c r="P254" i="48"/>
  <c r="P250" i="48"/>
  <c r="P246" i="48"/>
  <c r="P242" i="48"/>
  <c r="P319" i="48"/>
  <c r="P315" i="48"/>
  <c r="P311" i="48"/>
  <c r="P307" i="48"/>
  <c r="P303" i="48"/>
  <c r="P299" i="48"/>
  <c r="P295" i="48"/>
  <c r="P291" i="48"/>
  <c r="P287" i="48"/>
  <c r="P283" i="48"/>
  <c r="P279" i="48"/>
  <c r="P275" i="48"/>
  <c r="P271" i="48"/>
  <c r="P267" i="48"/>
  <c r="P263" i="48"/>
  <c r="P259" i="48"/>
  <c r="P255" i="48"/>
  <c r="P251" i="48"/>
  <c r="P247" i="48"/>
  <c r="P243" i="48"/>
  <c r="P239" i="48"/>
  <c r="P238" i="48"/>
  <c r="P237" i="48"/>
  <c r="P236" i="48"/>
  <c r="P235" i="48"/>
  <c r="P234" i="48"/>
  <c r="P233" i="48"/>
  <c r="P232" i="48"/>
  <c r="P231" i="48"/>
  <c r="P230" i="48"/>
  <c r="P229" i="48"/>
  <c r="P228" i="48"/>
  <c r="P227" i="48"/>
  <c r="P226" i="48"/>
  <c r="P225" i="48"/>
  <c r="P224" i="48"/>
  <c r="P223" i="48"/>
  <c r="P222" i="48"/>
  <c r="P221" i="48"/>
  <c r="P220" i="48"/>
  <c r="P219" i="48"/>
  <c r="P218" i="48"/>
  <c r="P217" i="48"/>
  <c r="P216" i="48"/>
  <c r="P215" i="48"/>
  <c r="P214" i="48"/>
  <c r="P213" i="48"/>
  <c r="P212" i="48"/>
  <c r="P211" i="48"/>
  <c r="P210" i="48"/>
  <c r="P209" i="48"/>
  <c r="P208" i="48"/>
  <c r="P207" i="48"/>
  <c r="P206" i="48"/>
  <c r="P205" i="48"/>
  <c r="P204" i="48"/>
  <c r="P203" i="48"/>
  <c r="P202" i="48"/>
  <c r="P201" i="48"/>
  <c r="P200" i="48"/>
  <c r="P199" i="48"/>
  <c r="P198" i="48"/>
  <c r="P197" i="48"/>
  <c r="P196" i="48"/>
  <c r="P195" i="48"/>
  <c r="P194" i="48"/>
  <c r="P193" i="48"/>
  <c r="P192" i="48"/>
  <c r="P191" i="48"/>
  <c r="P190" i="48"/>
  <c r="P189" i="48"/>
  <c r="P188" i="48"/>
  <c r="P187" i="48"/>
  <c r="P186" i="48"/>
  <c r="P185" i="48"/>
  <c r="P184" i="48"/>
  <c r="P183" i="48"/>
  <c r="P182" i="48"/>
  <c r="P181" i="48"/>
  <c r="P180" i="48"/>
  <c r="P179" i="48"/>
  <c r="P178" i="48"/>
  <c r="P177" i="48"/>
  <c r="P176" i="48"/>
  <c r="P175" i="48"/>
  <c r="P174" i="48"/>
  <c r="P173" i="48"/>
  <c r="P172" i="48"/>
  <c r="P171" i="48"/>
  <c r="P170" i="48"/>
  <c r="P169" i="48"/>
  <c r="P168" i="48"/>
  <c r="P167" i="48"/>
  <c r="P166" i="48"/>
  <c r="P165" i="48"/>
  <c r="P164" i="48"/>
  <c r="P163" i="48"/>
  <c r="P162" i="48"/>
  <c r="P161" i="48"/>
  <c r="P160" i="48"/>
  <c r="P159" i="48"/>
  <c r="P158" i="48"/>
  <c r="P157" i="48"/>
  <c r="P156" i="48"/>
  <c r="P155" i="48"/>
  <c r="P154" i="48"/>
  <c r="P153" i="48"/>
  <c r="P152" i="48"/>
  <c r="P151" i="48"/>
  <c r="P150" i="48"/>
  <c r="P149" i="48"/>
  <c r="P148" i="48"/>
  <c r="P147" i="48"/>
  <c r="P146" i="48"/>
  <c r="P145" i="48"/>
  <c r="P320" i="48"/>
  <c r="P312" i="48"/>
  <c r="P304" i="48"/>
  <c r="P296" i="48"/>
  <c r="P288" i="48"/>
  <c r="P280" i="48"/>
  <c r="P272" i="48"/>
  <c r="P264" i="48"/>
  <c r="P256" i="48"/>
  <c r="P248" i="48"/>
  <c r="P240" i="48"/>
  <c r="O236" i="48"/>
  <c r="O232" i="48"/>
  <c r="O228" i="48"/>
  <c r="O224" i="48"/>
  <c r="O220" i="48"/>
  <c r="O216" i="48"/>
  <c r="O212" i="48"/>
  <c r="O208" i="48"/>
  <c r="O204" i="48"/>
  <c r="O200" i="48"/>
  <c r="O196" i="48"/>
  <c r="O192" i="48"/>
  <c r="O188" i="48"/>
  <c r="O184" i="48"/>
  <c r="O180" i="48"/>
  <c r="O176" i="48"/>
  <c r="O172" i="48"/>
  <c r="O168" i="48"/>
  <c r="O164" i="48"/>
  <c r="O160" i="48"/>
  <c r="O156" i="48"/>
  <c r="O152" i="48"/>
  <c r="O148" i="48"/>
  <c r="O144" i="48"/>
  <c r="O140" i="48"/>
  <c r="O136" i="48"/>
  <c r="O132" i="48"/>
  <c r="O128" i="48"/>
  <c r="O124" i="48"/>
  <c r="O120" i="48"/>
  <c r="O116" i="48"/>
  <c r="O112" i="48"/>
  <c r="O108" i="48"/>
  <c r="O104" i="48"/>
  <c r="O100" i="48"/>
  <c r="O96" i="48"/>
  <c r="O92" i="48"/>
  <c r="P316" i="48"/>
  <c r="P308" i="48"/>
  <c r="P284" i="48"/>
  <c r="P268" i="48"/>
  <c r="P252" i="48"/>
  <c r="O238" i="48"/>
  <c r="O214" i="48"/>
  <c r="O210" i="48"/>
  <c r="O206" i="48"/>
  <c r="O202" i="48"/>
  <c r="O174" i="48"/>
  <c r="O170" i="48"/>
  <c r="O166" i="48"/>
  <c r="O146" i="48"/>
  <c r="O142" i="48"/>
  <c r="P323" i="48"/>
  <c r="P321" i="48"/>
  <c r="P313" i="48"/>
  <c r="P305" i="48"/>
  <c r="P297" i="48"/>
  <c r="P289" i="48"/>
  <c r="P281" i="48"/>
  <c r="P273" i="48"/>
  <c r="P265" i="48"/>
  <c r="P257" i="48"/>
  <c r="P249" i="48"/>
  <c r="P241" i="48"/>
  <c r="O237" i="48"/>
  <c r="O233" i="48"/>
  <c r="O229" i="48"/>
  <c r="O225" i="48"/>
  <c r="O221" i="48"/>
  <c r="O217" i="48"/>
  <c r="O213" i="48"/>
  <c r="O209" i="48"/>
  <c r="O205" i="48"/>
  <c r="O201" i="48"/>
  <c r="O197" i="48"/>
  <c r="O193" i="48"/>
  <c r="O189" i="48"/>
  <c r="O185" i="48"/>
  <c r="O181" i="48"/>
  <c r="O177" i="48"/>
  <c r="O173" i="48"/>
  <c r="O169" i="48"/>
  <c r="O165" i="48"/>
  <c r="O161" i="48"/>
  <c r="O157" i="48"/>
  <c r="O153" i="48"/>
  <c r="O149" i="48"/>
  <c r="O145" i="48"/>
  <c r="O141" i="48"/>
  <c r="O137" i="48"/>
  <c r="O133" i="48"/>
  <c r="O129" i="48"/>
  <c r="O125" i="48"/>
  <c r="O121" i="48"/>
  <c r="O117" i="48"/>
  <c r="O113" i="48"/>
  <c r="O109" i="48"/>
  <c r="O105" i="48"/>
  <c r="O101" i="48"/>
  <c r="O97" i="48"/>
  <c r="O93" i="48"/>
  <c r="P89" i="48"/>
  <c r="P300" i="48"/>
  <c r="P292" i="48"/>
  <c r="P276" i="48"/>
  <c r="P260" i="48"/>
  <c r="P244" i="48"/>
  <c r="O234" i="48"/>
  <c r="O230" i="48"/>
  <c r="O226" i="48"/>
  <c r="O222" i="48"/>
  <c r="O218" i="48"/>
  <c r="O198" i="48"/>
  <c r="O194" i="48"/>
  <c r="O190" i="48"/>
  <c r="O186" i="48"/>
  <c r="O182" i="48"/>
  <c r="O178" i="48"/>
  <c r="O162" i="48"/>
  <c r="O158" i="48"/>
  <c r="O154" i="48"/>
  <c r="O150" i="48"/>
  <c r="O138" i="48"/>
  <c r="O7" i="48"/>
  <c r="O12" i="48"/>
  <c r="P18" i="48"/>
  <c r="O20" i="48"/>
  <c r="P26" i="48"/>
  <c r="O28" i="48"/>
  <c r="P34" i="48"/>
  <c r="O36" i="48"/>
  <c r="P42" i="48"/>
  <c r="P46" i="48"/>
  <c r="O48" i="48"/>
  <c r="P54" i="48"/>
  <c r="O56" i="48"/>
  <c r="P62" i="48"/>
  <c r="O64" i="48"/>
  <c r="P70" i="48"/>
  <c r="O72" i="48"/>
  <c r="O76" i="48"/>
  <c r="P82" i="48"/>
  <c r="O84" i="48"/>
  <c r="P93" i="48"/>
  <c r="P96" i="48"/>
  <c r="O102" i="48"/>
  <c r="P109" i="48"/>
  <c r="P112" i="48"/>
  <c r="O118" i="48"/>
  <c r="P125" i="48"/>
  <c r="P128" i="48"/>
  <c r="O134" i="48"/>
  <c r="O139" i="48"/>
  <c r="O171" i="48"/>
  <c r="O187" i="48"/>
  <c r="O203" i="48"/>
  <c r="O219" i="48"/>
  <c r="O235" i="48"/>
  <c r="P293" i="48"/>
  <c r="P5" i="48"/>
  <c r="O5" i="48"/>
  <c r="P7" i="48"/>
  <c r="O10" i="48"/>
  <c r="P13" i="48"/>
  <c r="O15" i="48"/>
  <c r="P21" i="48"/>
  <c r="O23" i="48"/>
  <c r="P29" i="48"/>
  <c r="P33" i="48"/>
  <c r="P37" i="48"/>
  <c r="O39" i="48"/>
  <c r="O43" i="48"/>
  <c r="P49" i="48"/>
  <c r="O51" i="48"/>
  <c r="P57" i="48"/>
  <c r="O59" i="48"/>
  <c r="P65" i="48"/>
  <c r="O67" i="48"/>
  <c r="P73" i="48"/>
  <c r="O75" i="48"/>
  <c r="P81" i="48"/>
  <c r="O83" i="48"/>
  <c r="O107" i="48"/>
  <c r="O131" i="48"/>
  <c r="O191" i="48"/>
  <c r="O207" i="48"/>
  <c r="O223" i="48"/>
  <c r="O239" i="48"/>
  <c r="P269" i="48"/>
  <c r="O2" i="48"/>
  <c r="M5" i="48"/>
  <c r="O9" i="48"/>
  <c r="P10" i="48"/>
  <c r="P12" i="48"/>
  <c r="O14" i="48"/>
  <c r="P16" i="48"/>
  <c r="O18" i="48"/>
  <c r="P20" i="48"/>
  <c r="O22" i="48"/>
  <c r="P24" i="48"/>
  <c r="O26" i="48"/>
  <c r="P28" i="48"/>
  <c r="O30" i="48"/>
  <c r="P32" i="48"/>
  <c r="O34" i="48"/>
  <c r="P36" i="48"/>
  <c r="O38" i="48"/>
  <c r="P40" i="48"/>
  <c r="O42" i="48"/>
  <c r="P44" i="48"/>
  <c r="O46" i="48"/>
  <c r="P48" i="48"/>
  <c r="O50" i="48"/>
  <c r="P52" i="48"/>
  <c r="O54" i="48"/>
  <c r="P56" i="48"/>
  <c r="O58" i="48"/>
  <c r="P60" i="48"/>
  <c r="O62" i="48"/>
  <c r="P64" i="48"/>
  <c r="O66" i="48"/>
  <c r="P68" i="48"/>
  <c r="O70" i="48"/>
  <c r="P72" i="48"/>
  <c r="O74" i="48"/>
  <c r="P76" i="48"/>
  <c r="O78" i="48"/>
  <c r="P80" i="48"/>
  <c r="O82" i="48"/>
  <c r="P84" i="48"/>
  <c r="O86" i="48"/>
  <c r="P88" i="48"/>
  <c r="O90" i="48"/>
  <c r="P92" i="48"/>
  <c r="P97" i="48"/>
  <c r="O98" i="48"/>
  <c r="P100" i="48"/>
  <c r="P105" i="48"/>
  <c r="O106" i="48"/>
  <c r="P108" i="48"/>
  <c r="P113" i="48"/>
  <c r="O114" i="48"/>
  <c r="P116" i="48"/>
  <c r="P121" i="48"/>
  <c r="O122" i="48"/>
  <c r="P124" i="48"/>
  <c r="P129" i="48"/>
  <c r="O130" i="48"/>
  <c r="P132" i="48"/>
  <c r="P137" i="48"/>
  <c r="O147" i="48"/>
  <c r="O163" i="48"/>
  <c r="O179" i="48"/>
  <c r="O195" i="48"/>
  <c r="O211" i="48"/>
  <c r="O227" i="48"/>
  <c r="P245" i="48"/>
  <c r="P277" i="48"/>
  <c r="P309" i="48"/>
  <c r="O6" i="48"/>
  <c r="M6" i="48"/>
  <c r="P8" i="48"/>
  <c r="P14" i="48"/>
  <c r="O16" i="48"/>
  <c r="P22" i="48"/>
  <c r="O24" i="48"/>
  <c r="P30" i="48"/>
  <c r="O32" i="48"/>
  <c r="P38" i="48"/>
  <c r="O40" i="48"/>
  <c r="O44" i="48"/>
  <c r="P50" i="48"/>
  <c r="O52" i="48"/>
  <c r="P58" i="48"/>
  <c r="O60" i="48"/>
  <c r="P66" i="48"/>
  <c r="O68" i="48"/>
  <c r="P74" i="48"/>
  <c r="P78" i="48"/>
  <c r="O80" i="48"/>
  <c r="P86" i="48"/>
  <c r="O88" i="48"/>
  <c r="O94" i="48"/>
  <c r="P101" i="48"/>
  <c r="P104" i="48"/>
  <c r="O110" i="48"/>
  <c r="P117" i="48"/>
  <c r="P120" i="48"/>
  <c r="O126" i="48"/>
  <c r="P133" i="48"/>
  <c r="P136" i="48"/>
  <c r="O155" i="48"/>
  <c r="P261" i="48"/>
  <c r="O3" i="48"/>
  <c r="P6" i="48"/>
  <c r="O11" i="48"/>
  <c r="P17" i="48"/>
  <c r="O19" i="48"/>
  <c r="P25" i="48"/>
  <c r="O27" i="48"/>
  <c r="O31" i="48"/>
  <c r="O35" i="48"/>
  <c r="P41" i="48"/>
  <c r="P45" i="48"/>
  <c r="O47" i="48"/>
  <c r="P53" i="48"/>
  <c r="O55" i="48"/>
  <c r="P61" i="48"/>
  <c r="O63" i="48"/>
  <c r="P69" i="48"/>
  <c r="O71" i="48"/>
  <c r="P77" i="48"/>
  <c r="O79" i="48"/>
  <c r="P85" i="48"/>
  <c r="O87" i="48"/>
  <c r="O91" i="48"/>
  <c r="O99" i="48"/>
  <c r="O115" i="48"/>
  <c r="O123" i="48"/>
  <c r="O143" i="48"/>
  <c r="O159" i="48"/>
  <c r="O175" i="48"/>
  <c r="P301" i="48"/>
  <c r="P3" i="48"/>
  <c r="P4" i="48"/>
  <c r="O4" i="48"/>
  <c r="O8" i="48"/>
  <c r="P9" i="48"/>
  <c r="P11" i="48"/>
  <c r="O13" i="48"/>
  <c r="P15" i="48"/>
  <c r="O17" i="48"/>
  <c r="P19" i="48"/>
  <c r="O21" i="48"/>
  <c r="P23" i="48"/>
  <c r="O25" i="48"/>
  <c r="P27" i="48"/>
  <c r="O29" i="48"/>
  <c r="P31" i="48"/>
  <c r="O33" i="48"/>
  <c r="P35" i="48"/>
  <c r="O37" i="48"/>
  <c r="P39" i="48"/>
  <c r="O41" i="48"/>
  <c r="P43" i="48"/>
  <c r="O45" i="48"/>
  <c r="P47" i="48"/>
  <c r="O49" i="48"/>
  <c r="P51" i="48"/>
  <c r="O53" i="48"/>
  <c r="P55" i="48"/>
  <c r="O57" i="48"/>
  <c r="P59" i="48"/>
  <c r="O61" i="48"/>
  <c r="P63" i="48"/>
  <c r="O65" i="48"/>
  <c r="P67" i="48"/>
  <c r="O69" i="48"/>
  <c r="P71" i="48"/>
  <c r="O73" i="48"/>
  <c r="P75" i="48"/>
  <c r="O77" i="48"/>
  <c r="P79" i="48"/>
  <c r="O81" i="48"/>
  <c r="P83" i="48"/>
  <c r="O85" i="48"/>
  <c r="P87" i="48"/>
  <c r="O89" i="48"/>
  <c r="O95" i="48"/>
  <c r="O103" i="48"/>
  <c r="O111" i="48"/>
  <c r="O119" i="48"/>
  <c r="O127" i="48"/>
  <c r="O135" i="48"/>
  <c r="P141" i="48"/>
  <c r="O151" i="48"/>
  <c r="O167" i="48"/>
  <c r="O183" i="48"/>
  <c r="O199" i="48"/>
  <c r="O215" i="48"/>
  <c r="O231" i="48"/>
  <c r="P253" i="48"/>
  <c r="P285" i="48"/>
  <c r="P317" i="48"/>
  <c r="P144" i="48"/>
  <c r="P2" i="48"/>
  <c r="P91" i="48"/>
  <c r="P95" i="48"/>
  <c r="P99" i="48"/>
  <c r="P103" i="48"/>
  <c r="P107" i="48"/>
  <c r="P111" i="48"/>
  <c r="P115" i="48"/>
  <c r="P119" i="48"/>
  <c r="P123" i="48"/>
  <c r="P127" i="48"/>
  <c r="P131" i="48"/>
  <c r="P135" i="48"/>
  <c r="P139" i="48"/>
  <c r="P143" i="48"/>
  <c r="P140" i="48"/>
  <c r="P90" i="48"/>
  <c r="P94" i="48"/>
  <c r="P98" i="48"/>
  <c r="P102" i="48"/>
  <c r="P106" i="48"/>
  <c r="P110" i="48"/>
  <c r="P114" i="48"/>
  <c r="P118" i="48"/>
  <c r="P122" i="48"/>
  <c r="P126" i="48"/>
  <c r="P130" i="48"/>
  <c r="P134" i="48"/>
  <c r="P138" i="48"/>
  <c r="P142" i="48"/>
  <c r="L2" i="27"/>
  <c r="L2" i="29"/>
  <c r="L3" i="31"/>
  <c r="Z13" i="44"/>
  <c r="Z12" i="44"/>
  <c r="Z11" i="44"/>
  <c r="Z10" i="44"/>
  <c r="Z9" i="44"/>
  <c r="Z8" i="44"/>
  <c r="Z7" i="44"/>
  <c r="Z6" i="44"/>
  <c r="Z5" i="44"/>
  <c r="Z4" i="44"/>
  <c r="Z3" i="44"/>
  <c r="U10" i="44"/>
  <c r="U9" i="44"/>
  <c r="U8" i="44"/>
  <c r="U7" i="44"/>
  <c r="U6" i="44"/>
  <c r="U5" i="44"/>
  <c r="U4" i="44"/>
  <c r="U3" i="44"/>
  <c r="P13" i="44"/>
  <c r="P12" i="44"/>
  <c r="P11" i="44"/>
  <c r="P10" i="44"/>
  <c r="P9" i="44"/>
  <c r="P8" i="44"/>
  <c r="P7" i="44"/>
  <c r="P6" i="44"/>
  <c r="P5" i="44"/>
  <c r="P4" i="44"/>
  <c r="P3" i="44"/>
  <c r="K13" i="44"/>
  <c r="K12" i="44"/>
  <c r="K11" i="44"/>
  <c r="K10" i="44"/>
  <c r="K9" i="44"/>
  <c r="K8" i="44"/>
  <c r="K7" i="44"/>
  <c r="K6" i="44"/>
  <c r="K5" i="44"/>
  <c r="K4" i="44"/>
  <c r="K3" i="44"/>
  <c r="F4" i="44"/>
  <c r="F5" i="44"/>
  <c r="F6" i="44"/>
  <c r="F7" i="44"/>
  <c r="F8" i="44"/>
  <c r="F9" i="44"/>
  <c r="F10" i="44"/>
  <c r="F11" i="44"/>
  <c r="F12" i="44"/>
  <c r="F13" i="44"/>
  <c r="F3" i="44"/>
  <c r="Y13" i="44"/>
  <c r="Y12" i="44"/>
  <c r="Y11" i="44"/>
  <c r="Y10" i="44"/>
  <c r="Y9" i="44"/>
  <c r="Y8" i="44"/>
  <c r="Y7" i="44"/>
  <c r="Y6" i="44"/>
  <c r="Y5" i="44"/>
  <c r="Y4" i="44"/>
  <c r="Y3" i="44"/>
  <c r="T10" i="44"/>
  <c r="T9" i="44"/>
  <c r="T8" i="44"/>
  <c r="T7" i="44"/>
  <c r="T6" i="44"/>
  <c r="T5" i="44"/>
  <c r="T4" i="44"/>
  <c r="T3" i="44"/>
  <c r="O13" i="44"/>
  <c r="O12" i="44"/>
  <c r="O11" i="44"/>
  <c r="O10" i="44"/>
  <c r="O9" i="44"/>
  <c r="O8" i="44"/>
  <c r="O7" i="44"/>
  <c r="O6" i="44"/>
  <c r="O5" i="44"/>
  <c r="O4" i="44"/>
  <c r="O3" i="44"/>
  <c r="J13" i="44"/>
  <c r="J12" i="44"/>
  <c r="J11" i="44"/>
  <c r="J10" i="44"/>
  <c r="J9" i="44"/>
  <c r="J8" i="44"/>
  <c r="J7" i="44"/>
  <c r="J6" i="44"/>
  <c r="J5" i="44"/>
  <c r="J4" i="44"/>
  <c r="J3" i="44"/>
  <c r="E4" i="44"/>
  <c r="E5" i="44"/>
  <c r="E6" i="44"/>
  <c r="E7" i="44"/>
  <c r="E8" i="44"/>
  <c r="E9" i="44"/>
  <c r="E10" i="44"/>
  <c r="E11" i="44"/>
  <c r="E12" i="44"/>
  <c r="E13" i="44"/>
  <c r="E3" i="44"/>
  <c r="X13" i="44"/>
  <c r="X12" i="44"/>
  <c r="X11" i="44"/>
  <c r="X10" i="44"/>
  <c r="X9" i="44"/>
  <c r="X8" i="44"/>
  <c r="X7" i="44"/>
  <c r="X6" i="44"/>
  <c r="X5" i="44"/>
  <c r="X4" i="44"/>
  <c r="L2" i="21" l="1"/>
  <c r="L2" i="20"/>
  <c r="L2" i="16"/>
  <c r="L2" i="13"/>
  <c r="S10" i="44"/>
  <c r="S9" i="44"/>
  <c r="S8" i="44"/>
  <c r="S7" i="44"/>
  <c r="S6" i="44"/>
  <c r="S5" i="44"/>
  <c r="S4" i="44"/>
  <c r="N13" i="44"/>
  <c r="N12" i="44"/>
  <c r="N11" i="44"/>
  <c r="N10" i="44"/>
  <c r="N9" i="44"/>
  <c r="N8" i="44"/>
  <c r="N7" i="44"/>
  <c r="N6" i="44"/>
  <c r="N5" i="44"/>
  <c r="N4" i="44"/>
  <c r="I13" i="44"/>
  <c r="I12" i="44"/>
  <c r="I11" i="44"/>
  <c r="I10" i="44"/>
  <c r="I9" i="44"/>
  <c r="I8" i="44"/>
  <c r="I7" i="44"/>
  <c r="I6" i="44"/>
  <c r="I5" i="44"/>
  <c r="I4" i="44"/>
  <c r="D4" i="44"/>
  <c r="D5" i="44"/>
  <c r="D6" i="44"/>
  <c r="D7" i="44"/>
  <c r="D8" i="44"/>
  <c r="D9" i="44"/>
  <c r="D10" i="44"/>
  <c r="D11" i="44"/>
  <c r="D12" i="44"/>
  <c r="D13" i="44"/>
  <c r="U10" i="9" l="1"/>
  <c r="U17" i="9"/>
  <c r="P13" i="9"/>
  <c r="T58" i="9"/>
  <c r="T18" i="9"/>
  <c r="T14" i="9"/>
  <c r="T11" i="9"/>
  <c r="T8" i="9"/>
  <c r="T3" i="9"/>
  <c r="V15" i="9"/>
  <c r="T2" i="9"/>
  <c r="T4" i="9"/>
  <c r="P2" i="9"/>
  <c r="M2" i="21" l="1"/>
  <c r="S12" i="21" l="1"/>
  <c r="Q2" i="21" l="1"/>
  <c r="R2" i="21"/>
  <c r="U2" i="9"/>
  <c r="J25" i="18" l="1"/>
  <c r="J24" i="18"/>
  <c r="J23" i="18"/>
  <c r="J22" i="18"/>
  <c r="J21" i="18"/>
  <c r="J20" i="18"/>
  <c r="L31" i="18"/>
  <c r="L30" i="18"/>
  <c r="L29" i="18"/>
  <c r="L28" i="18"/>
  <c r="L27" i="18"/>
  <c r="L26" i="18"/>
  <c r="L25" i="18"/>
  <c r="L21" i="18"/>
  <c r="J19" i="18"/>
  <c r="J18" i="18"/>
  <c r="L18" i="18" s="1"/>
  <c r="F31" i="18"/>
  <c r="H31" i="18" s="1"/>
  <c r="F30" i="18"/>
  <c r="H30" i="18" s="1"/>
  <c r="F29" i="18"/>
  <c r="H29" i="18" s="1"/>
  <c r="F28" i="18"/>
  <c r="H28" i="18" s="1"/>
  <c r="F27" i="18"/>
  <c r="H27" i="18" s="1"/>
  <c r="F26" i="18"/>
  <c r="H26" i="18" s="1"/>
  <c r="F25" i="18"/>
  <c r="H25" i="18" s="1"/>
  <c r="F24" i="18"/>
  <c r="H24" i="18" s="1"/>
  <c r="F23" i="18"/>
  <c r="H23" i="18" s="1"/>
  <c r="F22" i="18"/>
  <c r="H22" i="18" s="1"/>
  <c r="F21" i="18"/>
  <c r="H21" i="18" s="1"/>
  <c r="F20" i="18"/>
  <c r="H20" i="18" s="1"/>
  <c r="F19" i="18"/>
  <c r="H19" i="18" s="1"/>
  <c r="F18" i="18"/>
  <c r="H18" i="18" s="1"/>
  <c r="M20" i="18" l="1"/>
  <c r="M21" i="18"/>
  <c r="M19" i="18"/>
  <c r="M23" i="18"/>
  <c r="M24" i="18"/>
  <c r="L19" i="18"/>
  <c r="M25" i="18"/>
  <c r="M18" i="18"/>
  <c r="L20" i="18"/>
  <c r="M22" i="18"/>
  <c r="L24" i="18"/>
  <c r="L23" i="18"/>
  <c r="L22" i="18"/>
  <c r="AB262" i="19" l="1"/>
  <c r="AB319" i="19"/>
  <c r="O313" i="29"/>
  <c r="Z315" i="19" s="1"/>
  <c r="O305" i="29"/>
  <c r="Z307" i="19" s="1"/>
  <c r="O297" i="29"/>
  <c r="Z299" i="19" s="1"/>
  <c r="O289" i="29"/>
  <c r="Z291" i="19" s="1"/>
  <c r="O281" i="29"/>
  <c r="Z283" i="19" s="1"/>
  <c r="O273" i="29"/>
  <c r="Z275" i="19" s="1"/>
  <c r="O265" i="29"/>
  <c r="Z267" i="19" s="1"/>
  <c r="O257" i="29"/>
  <c r="Z259" i="19" s="1"/>
  <c r="O249" i="29"/>
  <c r="Z251" i="19" s="1"/>
  <c r="O241" i="29"/>
  <c r="Z243" i="19" s="1"/>
  <c r="O233" i="29"/>
  <c r="Z235" i="19" s="1"/>
  <c r="O225" i="29"/>
  <c r="Z227" i="19" s="1"/>
  <c r="O217" i="29"/>
  <c r="Z219" i="19" s="1"/>
  <c r="O209" i="29"/>
  <c r="Z211" i="19" s="1"/>
  <c r="O201" i="29"/>
  <c r="Z203" i="19" s="1"/>
  <c r="O193" i="29"/>
  <c r="Z195" i="19" s="1"/>
  <c r="O185" i="29"/>
  <c r="Z187" i="19" s="1"/>
  <c r="O177" i="29"/>
  <c r="Z179" i="19" s="1"/>
  <c r="O169" i="29"/>
  <c r="Z171" i="19" s="1"/>
  <c r="O161" i="29"/>
  <c r="Z163" i="19" s="1"/>
  <c r="O153" i="29"/>
  <c r="Z155" i="19" s="1"/>
  <c r="O145" i="29"/>
  <c r="Z147" i="19" s="1"/>
  <c r="O137" i="29"/>
  <c r="Z139" i="19" s="1"/>
  <c r="O129" i="29"/>
  <c r="Z131" i="19" s="1"/>
  <c r="O121" i="29"/>
  <c r="Z123" i="19" s="1"/>
  <c r="O113" i="29"/>
  <c r="Z115" i="19" s="1"/>
  <c r="O105" i="29"/>
  <c r="Z107" i="19" s="1"/>
  <c r="O97" i="29"/>
  <c r="Z99" i="19" s="1"/>
  <c r="O89" i="29"/>
  <c r="Z91" i="19" s="1"/>
  <c r="O81" i="29"/>
  <c r="Z83" i="19" s="1"/>
  <c r="O73" i="29"/>
  <c r="Z75" i="19" s="1"/>
  <c r="O65" i="29"/>
  <c r="Z67" i="19" s="1"/>
  <c r="O57" i="29"/>
  <c r="Z59" i="19" s="1"/>
  <c r="O49" i="29"/>
  <c r="Z51" i="19" s="1"/>
  <c r="O41" i="29"/>
  <c r="Z43" i="19" s="1"/>
  <c r="O33" i="29"/>
  <c r="Z35" i="19" s="1"/>
  <c r="O25" i="29"/>
  <c r="Z27" i="19" s="1"/>
  <c r="O17" i="29"/>
  <c r="Z19" i="19" s="1"/>
  <c r="O9" i="29"/>
  <c r="Z11" i="19" s="1"/>
  <c r="N314" i="29"/>
  <c r="N313" i="29"/>
  <c r="N312" i="29"/>
  <c r="N311" i="29"/>
  <c r="N310" i="29"/>
  <c r="N309" i="29"/>
  <c r="O309" i="29" s="1"/>
  <c r="Z311" i="19" s="1"/>
  <c r="N308" i="29"/>
  <c r="N307" i="29"/>
  <c r="N306" i="29"/>
  <c r="O306" i="29" s="1"/>
  <c r="Z308" i="19" s="1"/>
  <c r="N305" i="29"/>
  <c r="N304" i="29"/>
  <c r="N303" i="29"/>
  <c r="N302" i="29"/>
  <c r="N301" i="29"/>
  <c r="O301" i="29" s="1"/>
  <c r="Z303" i="19" s="1"/>
  <c r="N300" i="29"/>
  <c r="N299" i="29"/>
  <c r="N298" i="29"/>
  <c r="O298" i="29" s="1"/>
  <c r="Z300" i="19" s="1"/>
  <c r="N297" i="29"/>
  <c r="N296" i="29"/>
  <c r="N295" i="29"/>
  <c r="N294" i="29"/>
  <c r="N293" i="29"/>
  <c r="O293" i="29" s="1"/>
  <c r="Z295" i="19" s="1"/>
  <c r="N292" i="29"/>
  <c r="N291" i="29"/>
  <c r="N290" i="29"/>
  <c r="O290" i="29" s="1"/>
  <c r="Z292" i="19" s="1"/>
  <c r="N289" i="29"/>
  <c r="N288" i="29"/>
  <c r="N287" i="29"/>
  <c r="N286" i="29"/>
  <c r="N285" i="29"/>
  <c r="O285" i="29" s="1"/>
  <c r="Z287" i="19" s="1"/>
  <c r="N284" i="29"/>
  <c r="N283" i="29"/>
  <c r="N282" i="29"/>
  <c r="N281" i="29"/>
  <c r="N280" i="29"/>
  <c r="N279" i="29"/>
  <c r="N278" i="29"/>
  <c r="N277" i="29"/>
  <c r="O277" i="29" s="1"/>
  <c r="Z279" i="19" s="1"/>
  <c r="N276" i="29"/>
  <c r="N275" i="29"/>
  <c r="N274" i="29"/>
  <c r="O274" i="29" s="1"/>
  <c r="Z276" i="19" s="1"/>
  <c r="N273" i="29"/>
  <c r="N272" i="29"/>
  <c r="N271" i="29"/>
  <c r="N270" i="29"/>
  <c r="N269" i="29"/>
  <c r="O269" i="29" s="1"/>
  <c r="Z271" i="19" s="1"/>
  <c r="N268" i="29"/>
  <c r="N267" i="29"/>
  <c r="N266" i="29"/>
  <c r="O266" i="29" s="1"/>
  <c r="Z268" i="19" s="1"/>
  <c r="N265" i="29"/>
  <c r="N264" i="29"/>
  <c r="N263" i="29"/>
  <c r="N262" i="29"/>
  <c r="N261" i="29"/>
  <c r="O261" i="29" s="1"/>
  <c r="Z263" i="19" s="1"/>
  <c r="N260" i="29"/>
  <c r="N259" i="29"/>
  <c r="N258" i="29"/>
  <c r="N257" i="29"/>
  <c r="N256" i="29"/>
  <c r="N255" i="29"/>
  <c r="N254" i="29"/>
  <c r="N253" i="29"/>
  <c r="O253" i="29" s="1"/>
  <c r="Z255" i="19" s="1"/>
  <c r="N252" i="29"/>
  <c r="N251" i="29"/>
  <c r="N250" i="29"/>
  <c r="O250" i="29" s="1"/>
  <c r="Z252" i="19" s="1"/>
  <c r="N249" i="29"/>
  <c r="N248" i="29"/>
  <c r="N247" i="29"/>
  <c r="N246" i="29"/>
  <c r="N245" i="29"/>
  <c r="O245" i="29" s="1"/>
  <c r="Z247" i="19" s="1"/>
  <c r="N244" i="29"/>
  <c r="N243" i="29"/>
  <c r="N242" i="29"/>
  <c r="O242" i="29" s="1"/>
  <c r="Z244" i="19" s="1"/>
  <c r="N241" i="29"/>
  <c r="N240" i="29"/>
  <c r="N239" i="29"/>
  <c r="N238" i="29"/>
  <c r="N237" i="29"/>
  <c r="O237" i="29" s="1"/>
  <c r="Z239" i="19" s="1"/>
  <c r="N236" i="29"/>
  <c r="N235" i="29"/>
  <c r="N234" i="29"/>
  <c r="O234" i="29" s="1"/>
  <c r="Z236" i="19" s="1"/>
  <c r="N233" i="29"/>
  <c r="N232" i="29"/>
  <c r="N231" i="29"/>
  <c r="N230" i="29"/>
  <c r="N229" i="29"/>
  <c r="O229" i="29" s="1"/>
  <c r="Z231" i="19" s="1"/>
  <c r="N228" i="29"/>
  <c r="N227" i="29"/>
  <c r="N226" i="29"/>
  <c r="O226" i="29" s="1"/>
  <c r="Z228" i="19" s="1"/>
  <c r="N225" i="29"/>
  <c r="N224" i="29"/>
  <c r="N223" i="29"/>
  <c r="N222" i="29"/>
  <c r="N221" i="29"/>
  <c r="O221" i="29" s="1"/>
  <c r="Z223" i="19" s="1"/>
  <c r="N220" i="29"/>
  <c r="N219" i="29"/>
  <c r="N218" i="29"/>
  <c r="O218" i="29" s="1"/>
  <c r="Z220" i="19" s="1"/>
  <c r="N217" i="29"/>
  <c r="N216" i="29"/>
  <c r="N215" i="29"/>
  <c r="N214" i="29"/>
  <c r="N213" i="29"/>
  <c r="O213" i="29" s="1"/>
  <c r="Z215" i="19" s="1"/>
  <c r="N212" i="29"/>
  <c r="N211" i="29"/>
  <c r="N210" i="29"/>
  <c r="O210" i="29" s="1"/>
  <c r="Z212" i="19" s="1"/>
  <c r="N209" i="29"/>
  <c r="N208" i="29"/>
  <c r="N207" i="29"/>
  <c r="N206" i="29"/>
  <c r="N205" i="29"/>
  <c r="O205" i="29" s="1"/>
  <c r="Z207" i="19" s="1"/>
  <c r="N204" i="29"/>
  <c r="N203" i="29"/>
  <c r="N202" i="29"/>
  <c r="O202" i="29" s="1"/>
  <c r="Z204" i="19" s="1"/>
  <c r="N201" i="29"/>
  <c r="N200" i="29"/>
  <c r="N199" i="29"/>
  <c r="N198" i="29"/>
  <c r="N197" i="29"/>
  <c r="O197" i="29" s="1"/>
  <c r="Z199" i="19" s="1"/>
  <c r="N196" i="29"/>
  <c r="N195" i="29"/>
  <c r="N194" i="29"/>
  <c r="O194" i="29" s="1"/>
  <c r="Z196" i="19" s="1"/>
  <c r="N193" i="29"/>
  <c r="N192" i="29"/>
  <c r="N191" i="29"/>
  <c r="N190" i="29"/>
  <c r="N189" i="29"/>
  <c r="O189" i="29" s="1"/>
  <c r="Z191" i="19" s="1"/>
  <c r="N188" i="29"/>
  <c r="N187" i="29"/>
  <c r="N186" i="29"/>
  <c r="O186" i="29" s="1"/>
  <c r="Z188" i="19" s="1"/>
  <c r="N185" i="29"/>
  <c r="N184" i="29"/>
  <c r="N183" i="29"/>
  <c r="N182" i="29"/>
  <c r="N181" i="29"/>
  <c r="O181" i="29" s="1"/>
  <c r="Z183" i="19" s="1"/>
  <c r="N180" i="29"/>
  <c r="N179" i="29"/>
  <c r="N178" i="29"/>
  <c r="O178" i="29" s="1"/>
  <c r="Z180" i="19" s="1"/>
  <c r="N177" i="29"/>
  <c r="N176" i="29"/>
  <c r="N175" i="29"/>
  <c r="N174" i="29"/>
  <c r="N173" i="29"/>
  <c r="O173" i="29" s="1"/>
  <c r="Z175" i="19" s="1"/>
  <c r="N172" i="29"/>
  <c r="N171" i="29"/>
  <c r="N170" i="29"/>
  <c r="O170" i="29" s="1"/>
  <c r="Z172" i="19" s="1"/>
  <c r="N169" i="29"/>
  <c r="N168" i="29"/>
  <c r="N167" i="29"/>
  <c r="N166" i="29"/>
  <c r="N165" i="29"/>
  <c r="O165" i="29" s="1"/>
  <c r="Z167" i="19" s="1"/>
  <c r="N164" i="29"/>
  <c r="N163" i="29"/>
  <c r="N162" i="29"/>
  <c r="O162" i="29" s="1"/>
  <c r="Z164" i="19" s="1"/>
  <c r="N161" i="29"/>
  <c r="N160" i="29"/>
  <c r="N159" i="29"/>
  <c r="N158" i="29"/>
  <c r="N157" i="29"/>
  <c r="O157" i="29" s="1"/>
  <c r="Z159" i="19" s="1"/>
  <c r="N156" i="29"/>
  <c r="N155" i="29"/>
  <c r="N154" i="29"/>
  <c r="O154" i="29" s="1"/>
  <c r="Z156" i="19" s="1"/>
  <c r="N153" i="29"/>
  <c r="N152" i="29"/>
  <c r="N151" i="29"/>
  <c r="N150" i="29"/>
  <c r="N149" i="29"/>
  <c r="O149" i="29" s="1"/>
  <c r="Z151" i="19" s="1"/>
  <c r="N148" i="29"/>
  <c r="N147" i="29"/>
  <c r="N146" i="29"/>
  <c r="N145" i="29"/>
  <c r="N144" i="29"/>
  <c r="N143" i="29"/>
  <c r="N142" i="29"/>
  <c r="N141" i="29"/>
  <c r="O141" i="29" s="1"/>
  <c r="Z143" i="19" s="1"/>
  <c r="N140" i="29"/>
  <c r="N139" i="29"/>
  <c r="N138" i="29"/>
  <c r="O138" i="29" s="1"/>
  <c r="Z140" i="19" s="1"/>
  <c r="N137" i="29"/>
  <c r="N136" i="29"/>
  <c r="N135" i="29"/>
  <c r="N134" i="29"/>
  <c r="N133" i="29"/>
  <c r="O133" i="29" s="1"/>
  <c r="Z135" i="19" s="1"/>
  <c r="N132" i="29"/>
  <c r="N131" i="29"/>
  <c r="N130" i="29"/>
  <c r="O130" i="29" s="1"/>
  <c r="Z132" i="19" s="1"/>
  <c r="N129" i="29"/>
  <c r="N128" i="29"/>
  <c r="N127" i="29"/>
  <c r="N126" i="29"/>
  <c r="N125" i="29"/>
  <c r="O125" i="29" s="1"/>
  <c r="Z127" i="19" s="1"/>
  <c r="N124" i="29"/>
  <c r="N123" i="29"/>
  <c r="N122" i="29"/>
  <c r="N121" i="29"/>
  <c r="N120" i="29"/>
  <c r="N119" i="29"/>
  <c r="N118" i="29"/>
  <c r="N117" i="29"/>
  <c r="O117" i="29" s="1"/>
  <c r="Z119" i="19" s="1"/>
  <c r="N116" i="29"/>
  <c r="N115" i="29"/>
  <c r="N114" i="29"/>
  <c r="O114" i="29" s="1"/>
  <c r="Z116" i="19" s="1"/>
  <c r="N113" i="29"/>
  <c r="N112" i="29"/>
  <c r="N111" i="29"/>
  <c r="N110" i="29"/>
  <c r="N109" i="29"/>
  <c r="O109" i="29" s="1"/>
  <c r="Z111" i="19" s="1"/>
  <c r="N108" i="29"/>
  <c r="N107" i="29"/>
  <c r="N106" i="29"/>
  <c r="O106" i="29" s="1"/>
  <c r="Z108" i="19" s="1"/>
  <c r="N105" i="29"/>
  <c r="N104" i="29"/>
  <c r="N103" i="29"/>
  <c r="N102" i="29"/>
  <c r="N101" i="29"/>
  <c r="O101" i="29" s="1"/>
  <c r="Z103" i="19" s="1"/>
  <c r="N100" i="29"/>
  <c r="N99" i="29"/>
  <c r="N98" i="29"/>
  <c r="O98" i="29" s="1"/>
  <c r="Z100" i="19" s="1"/>
  <c r="N97" i="29"/>
  <c r="N96" i="29"/>
  <c r="N95" i="29"/>
  <c r="N94" i="29"/>
  <c r="N93" i="29"/>
  <c r="O93" i="29" s="1"/>
  <c r="Z95" i="19" s="1"/>
  <c r="N92" i="29"/>
  <c r="N91" i="29"/>
  <c r="N90" i="29"/>
  <c r="N89" i="29"/>
  <c r="N88" i="29"/>
  <c r="N87" i="29"/>
  <c r="N86" i="29"/>
  <c r="N85" i="29"/>
  <c r="O85" i="29" s="1"/>
  <c r="Z87" i="19" s="1"/>
  <c r="N84" i="29"/>
  <c r="N83" i="29"/>
  <c r="N82" i="29"/>
  <c r="O82" i="29" s="1"/>
  <c r="Z84" i="19" s="1"/>
  <c r="N81" i="29"/>
  <c r="N80" i="29"/>
  <c r="N79" i="29"/>
  <c r="N78" i="29"/>
  <c r="N77" i="29"/>
  <c r="O77" i="29" s="1"/>
  <c r="Z79" i="19" s="1"/>
  <c r="N76" i="29"/>
  <c r="N75" i="29"/>
  <c r="N74" i="29"/>
  <c r="O74" i="29" s="1"/>
  <c r="Z76" i="19" s="1"/>
  <c r="N73" i="29"/>
  <c r="N72" i="29"/>
  <c r="N71" i="29"/>
  <c r="N70" i="29"/>
  <c r="N69" i="29"/>
  <c r="O69" i="29" s="1"/>
  <c r="Z71" i="19" s="1"/>
  <c r="N68" i="29"/>
  <c r="N67" i="29"/>
  <c r="N66" i="29"/>
  <c r="O66" i="29" s="1"/>
  <c r="Z68" i="19" s="1"/>
  <c r="N65" i="29"/>
  <c r="N64" i="29"/>
  <c r="N63" i="29"/>
  <c r="N62" i="29"/>
  <c r="N61" i="29"/>
  <c r="O61" i="29" s="1"/>
  <c r="Z63" i="19" s="1"/>
  <c r="N60" i="29"/>
  <c r="N59" i="29"/>
  <c r="N58" i="29"/>
  <c r="O58" i="29" s="1"/>
  <c r="Z60" i="19" s="1"/>
  <c r="N57" i="29"/>
  <c r="N56" i="29"/>
  <c r="N55" i="29"/>
  <c r="N54" i="29"/>
  <c r="N53" i="29"/>
  <c r="O53" i="29" s="1"/>
  <c r="Z55" i="19" s="1"/>
  <c r="N52" i="29"/>
  <c r="N51" i="29"/>
  <c r="N50" i="29"/>
  <c r="O50" i="29" s="1"/>
  <c r="Z52" i="19" s="1"/>
  <c r="N49" i="29"/>
  <c r="N48" i="29"/>
  <c r="N47" i="29"/>
  <c r="N46" i="29"/>
  <c r="N45" i="29"/>
  <c r="O45" i="29" s="1"/>
  <c r="Z47" i="19" s="1"/>
  <c r="N44" i="29"/>
  <c r="N43" i="29"/>
  <c r="N42" i="29"/>
  <c r="O42" i="29" s="1"/>
  <c r="Z44" i="19" s="1"/>
  <c r="N41" i="29"/>
  <c r="N40" i="29"/>
  <c r="N39" i="29"/>
  <c r="N38" i="29"/>
  <c r="N37" i="29"/>
  <c r="O37" i="29" s="1"/>
  <c r="Z39" i="19" s="1"/>
  <c r="N36" i="29"/>
  <c r="N35" i="29"/>
  <c r="N34" i="29"/>
  <c r="O34" i="29" s="1"/>
  <c r="Z36" i="19" s="1"/>
  <c r="N33" i="29"/>
  <c r="N32" i="29"/>
  <c r="N31" i="29"/>
  <c r="N30" i="29"/>
  <c r="N29" i="29"/>
  <c r="O29" i="29" s="1"/>
  <c r="Z31" i="19" s="1"/>
  <c r="N28" i="29"/>
  <c r="N27" i="29"/>
  <c r="N26" i="29"/>
  <c r="O26" i="29" s="1"/>
  <c r="Z28" i="19" s="1"/>
  <c r="N25" i="29"/>
  <c r="N24" i="29"/>
  <c r="N23" i="29"/>
  <c r="N22" i="29"/>
  <c r="N21" i="29"/>
  <c r="O21" i="29" s="1"/>
  <c r="Z23" i="19" s="1"/>
  <c r="N20" i="29"/>
  <c r="N19" i="29"/>
  <c r="N18" i="29"/>
  <c r="N17" i="29"/>
  <c r="N16" i="29"/>
  <c r="N15" i="29"/>
  <c r="N14" i="29"/>
  <c r="N13" i="29"/>
  <c r="O13" i="29" s="1"/>
  <c r="Z15" i="19" s="1"/>
  <c r="N12" i="29"/>
  <c r="N11" i="29"/>
  <c r="N10" i="29"/>
  <c r="O10" i="29" s="1"/>
  <c r="Z12" i="19" s="1"/>
  <c r="N9" i="29"/>
  <c r="N8" i="29"/>
  <c r="N7" i="29"/>
  <c r="N6" i="29"/>
  <c r="N5" i="29"/>
  <c r="O5" i="29" s="1"/>
  <c r="Z7" i="19" s="1"/>
  <c r="N4" i="29"/>
  <c r="N3" i="29"/>
  <c r="N2" i="29"/>
  <c r="O2" i="29" s="1"/>
  <c r="Z4" i="19" s="1"/>
  <c r="U5" i="29"/>
  <c r="U3" i="29"/>
  <c r="P303" i="28"/>
  <c r="X305" i="19" s="1"/>
  <c r="P287" i="28"/>
  <c r="X289" i="19" s="1"/>
  <c r="P271" i="28"/>
  <c r="X273" i="19" s="1"/>
  <c r="P255" i="28"/>
  <c r="X257" i="19" s="1"/>
  <c r="P239" i="28"/>
  <c r="X241" i="19" s="1"/>
  <c r="P223" i="28"/>
  <c r="X225" i="19" s="1"/>
  <c r="P207" i="28"/>
  <c r="X209" i="19" s="1"/>
  <c r="P191" i="28"/>
  <c r="X193" i="19" s="1"/>
  <c r="P175" i="28"/>
  <c r="X177" i="19" s="1"/>
  <c r="P151" i="28"/>
  <c r="X153" i="19" s="1"/>
  <c r="P135" i="28"/>
  <c r="X137" i="19" s="1"/>
  <c r="P119" i="28"/>
  <c r="X121" i="19" s="1"/>
  <c r="P103" i="28"/>
  <c r="X105" i="19" s="1"/>
  <c r="P87" i="28"/>
  <c r="X89" i="19" s="1"/>
  <c r="P71" i="28"/>
  <c r="X73" i="19" s="1"/>
  <c r="P55" i="28"/>
  <c r="X57" i="19" s="1"/>
  <c r="P39" i="28"/>
  <c r="X41" i="19" s="1"/>
  <c r="P23" i="28"/>
  <c r="X25" i="19" s="1"/>
  <c r="P7" i="28"/>
  <c r="X9" i="19" s="1"/>
  <c r="O312" i="28"/>
  <c r="O311" i="28"/>
  <c r="O310" i="28"/>
  <c r="O309" i="28"/>
  <c r="O308" i="28"/>
  <c r="O307" i="28"/>
  <c r="O306" i="28"/>
  <c r="O305" i="28"/>
  <c r="O304" i="28"/>
  <c r="O303" i="28"/>
  <c r="O302" i="28"/>
  <c r="O301" i="28"/>
  <c r="O300" i="28"/>
  <c r="O299" i="28"/>
  <c r="O298" i="28"/>
  <c r="O297" i="28"/>
  <c r="O296" i="28"/>
  <c r="O295" i="28"/>
  <c r="O294" i="28"/>
  <c r="O293" i="28"/>
  <c r="O292" i="28"/>
  <c r="O291" i="28"/>
  <c r="O290" i="28"/>
  <c r="O289" i="28"/>
  <c r="O288" i="28"/>
  <c r="O287" i="28"/>
  <c r="O286" i="28"/>
  <c r="O285" i="28"/>
  <c r="O284" i="28"/>
  <c r="O283" i="28"/>
  <c r="O282" i="28"/>
  <c r="O281" i="28"/>
  <c r="O280" i="28"/>
  <c r="O279" i="28"/>
  <c r="O278" i="28"/>
  <c r="O277" i="28"/>
  <c r="O276" i="28"/>
  <c r="O275" i="28"/>
  <c r="O274" i="28"/>
  <c r="O273" i="28"/>
  <c r="O272" i="28"/>
  <c r="O271" i="28"/>
  <c r="O270" i="28"/>
  <c r="O269" i="28"/>
  <c r="O268" i="28"/>
  <c r="O267" i="28"/>
  <c r="O266" i="28"/>
  <c r="O265" i="28"/>
  <c r="O264" i="28"/>
  <c r="O263" i="28"/>
  <c r="O262" i="28"/>
  <c r="O261" i="28"/>
  <c r="O260" i="28"/>
  <c r="O259" i="28"/>
  <c r="O258" i="28"/>
  <c r="O257" i="28"/>
  <c r="O256" i="28"/>
  <c r="O255" i="28"/>
  <c r="O254" i="28"/>
  <c r="O253" i="28"/>
  <c r="O252" i="28"/>
  <c r="O251" i="28"/>
  <c r="O250" i="28"/>
  <c r="O249" i="28"/>
  <c r="O248" i="28"/>
  <c r="O247" i="28"/>
  <c r="O246" i="28"/>
  <c r="O245" i="28"/>
  <c r="O244" i="28"/>
  <c r="O243" i="28"/>
  <c r="O242" i="28"/>
  <c r="O241" i="28"/>
  <c r="O240" i="28"/>
  <c r="O239" i="28"/>
  <c r="O238" i="28"/>
  <c r="O237" i="28"/>
  <c r="O236" i="28"/>
  <c r="O235" i="28"/>
  <c r="O234" i="28"/>
  <c r="O233" i="28"/>
  <c r="O232" i="28"/>
  <c r="O231" i="28"/>
  <c r="O230" i="28"/>
  <c r="O229" i="28"/>
  <c r="O228" i="28"/>
  <c r="O227" i="28"/>
  <c r="O226" i="28"/>
  <c r="O225" i="28"/>
  <c r="O224" i="28"/>
  <c r="O223" i="28"/>
  <c r="O222" i="28"/>
  <c r="O221" i="28"/>
  <c r="O220" i="28"/>
  <c r="O219" i="28"/>
  <c r="O218" i="28"/>
  <c r="O217" i="28"/>
  <c r="O216" i="28"/>
  <c r="O215" i="28"/>
  <c r="O214" i="28"/>
  <c r="O213" i="28"/>
  <c r="O212" i="28"/>
  <c r="O211" i="28"/>
  <c r="O210" i="28"/>
  <c r="O209" i="28"/>
  <c r="O208" i="28"/>
  <c r="O207" i="28"/>
  <c r="O206" i="28"/>
  <c r="O205" i="28"/>
  <c r="O204" i="28"/>
  <c r="O203" i="28"/>
  <c r="O202" i="28"/>
  <c r="O201" i="28"/>
  <c r="O200" i="28"/>
  <c r="O199" i="28"/>
  <c r="O198" i="28"/>
  <c r="O197" i="28"/>
  <c r="O196" i="28"/>
  <c r="O195" i="28"/>
  <c r="O194" i="28"/>
  <c r="O193" i="28"/>
  <c r="O192" i="28"/>
  <c r="O191" i="28"/>
  <c r="O190" i="28"/>
  <c r="O189" i="28"/>
  <c r="O188" i="28"/>
  <c r="O187" i="28"/>
  <c r="O186" i="28"/>
  <c r="O185" i="28"/>
  <c r="O184" i="28"/>
  <c r="O183" i="28"/>
  <c r="O182" i="28"/>
  <c r="O181" i="28"/>
  <c r="O180" i="28"/>
  <c r="O179" i="28"/>
  <c r="O178" i="28"/>
  <c r="O177" i="28"/>
  <c r="O176" i="28"/>
  <c r="O175" i="28"/>
  <c r="O174" i="28"/>
  <c r="O173" i="28"/>
  <c r="O172" i="28"/>
  <c r="O171" i="28"/>
  <c r="O170" i="28"/>
  <c r="O169" i="28"/>
  <c r="O168" i="28"/>
  <c r="O167" i="28"/>
  <c r="O166" i="28"/>
  <c r="O165" i="28"/>
  <c r="O164" i="28"/>
  <c r="O163" i="28"/>
  <c r="O162" i="28"/>
  <c r="O161" i="28"/>
  <c r="O160" i="28"/>
  <c r="O159" i="28"/>
  <c r="O158" i="28"/>
  <c r="O157" i="28"/>
  <c r="O156" i="28"/>
  <c r="O155" i="28"/>
  <c r="O154" i="28"/>
  <c r="P154" i="28" s="1"/>
  <c r="X156" i="19" s="1"/>
  <c r="O153" i="28"/>
  <c r="O152" i="28"/>
  <c r="O151" i="28"/>
  <c r="O150" i="28"/>
  <c r="O149" i="28"/>
  <c r="O148" i="28"/>
  <c r="O147" i="28"/>
  <c r="O146" i="28"/>
  <c r="O145" i="28"/>
  <c r="O144" i="28"/>
  <c r="O143" i="28"/>
  <c r="O142" i="28"/>
  <c r="O141" i="28"/>
  <c r="O140" i="28"/>
  <c r="O139" i="28"/>
  <c r="O138" i="28"/>
  <c r="P138" i="28" s="1"/>
  <c r="X140" i="19" s="1"/>
  <c r="O137" i="28"/>
  <c r="O136" i="28"/>
  <c r="O135" i="28"/>
  <c r="O134" i="28"/>
  <c r="O133" i="28"/>
  <c r="O132" i="28"/>
  <c r="O131" i="28"/>
  <c r="O130" i="28"/>
  <c r="O129" i="28"/>
  <c r="O128" i="28"/>
  <c r="O127" i="28"/>
  <c r="O126" i="28"/>
  <c r="O125" i="28"/>
  <c r="O124" i="28"/>
  <c r="O123" i="28"/>
  <c r="O122" i="28"/>
  <c r="P122" i="28" s="1"/>
  <c r="X124" i="19" s="1"/>
  <c r="O121" i="28"/>
  <c r="O120" i="28"/>
  <c r="O119" i="28"/>
  <c r="O118" i="28"/>
  <c r="O117" i="28"/>
  <c r="O116" i="28"/>
  <c r="O115" i="28"/>
  <c r="O114" i="28"/>
  <c r="O113" i="28"/>
  <c r="O112" i="28"/>
  <c r="O111" i="28"/>
  <c r="O110" i="28"/>
  <c r="O109" i="28"/>
  <c r="O108" i="28"/>
  <c r="O107" i="28"/>
  <c r="O106" i="28"/>
  <c r="O105" i="28"/>
  <c r="O104" i="28"/>
  <c r="O103" i="28"/>
  <c r="O102" i="28"/>
  <c r="O101" i="28"/>
  <c r="O100" i="28"/>
  <c r="O99" i="28"/>
  <c r="O98" i="28"/>
  <c r="O97" i="28"/>
  <c r="O96" i="28"/>
  <c r="O95" i="28"/>
  <c r="O94" i="28"/>
  <c r="O93" i="28"/>
  <c r="O92" i="28"/>
  <c r="O91" i="28"/>
  <c r="O90" i="28"/>
  <c r="O89" i="28"/>
  <c r="O88" i="28"/>
  <c r="O87" i="28"/>
  <c r="O86" i="28"/>
  <c r="O85" i="28"/>
  <c r="O84" i="28"/>
  <c r="O83" i="28"/>
  <c r="O82" i="28"/>
  <c r="O81" i="28"/>
  <c r="O80" i="28"/>
  <c r="O79" i="28"/>
  <c r="O78" i="28"/>
  <c r="O77" i="28"/>
  <c r="O76" i="28"/>
  <c r="O75" i="28"/>
  <c r="O74" i="28"/>
  <c r="P74" i="28" s="1"/>
  <c r="X76" i="19" s="1"/>
  <c r="O73" i="28"/>
  <c r="O72" i="28"/>
  <c r="O71" i="28"/>
  <c r="O70" i="28"/>
  <c r="O69" i="28"/>
  <c r="O68" i="28"/>
  <c r="O67" i="28"/>
  <c r="O66" i="28"/>
  <c r="O65" i="28"/>
  <c r="O64" i="28"/>
  <c r="O63" i="28"/>
  <c r="O62" i="28"/>
  <c r="O61" i="28"/>
  <c r="O60" i="28"/>
  <c r="O59" i="28"/>
  <c r="O58" i="28"/>
  <c r="P58" i="28" s="1"/>
  <c r="X60" i="19" s="1"/>
  <c r="O57" i="28"/>
  <c r="O56" i="28"/>
  <c r="O55" i="28"/>
  <c r="O54" i="28"/>
  <c r="O53" i="28"/>
  <c r="O52" i="28"/>
  <c r="O51" i="28"/>
  <c r="O50" i="28"/>
  <c r="O49" i="28"/>
  <c r="O48" i="28"/>
  <c r="O47" i="28"/>
  <c r="O46" i="28"/>
  <c r="O45" i="28"/>
  <c r="O44" i="28"/>
  <c r="O43" i="28"/>
  <c r="O42" i="28"/>
  <c r="P42" i="28" s="1"/>
  <c r="X44" i="19" s="1"/>
  <c r="O41" i="28"/>
  <c r="O40" i="28"/>
  <c r="O39" i="28"/>
  <c r="O38" i="28"/>
  <c r="O37" i="28"/>
  <c r="O36" i="28"/>
  <c r="O35" i="28"/>
  <c r="O34" i="28"/>
  <c r="O33" i="28"/>
  <c r="O32" i="28"/>
  <c r="O31" i="28"/>
  <c r="O30" i="28"/>
  <c r="O29" i="28"/>
  <c r="O28" i="28"/>
  <c r="O27" i="28"/>
  <c r="O26" i="28"/>
  <c r="P26" i="28" s="1"/>
  <c r="X28" i="19" s="1"/>
  <c r="O25" i="28"/>
  <c r="O24" i="28"/>
  <c r="O23" i="28"/>
  <c r="O22" i="28"/>
  <c r="O21" i="28"/>
  <c r="O20" i="28"/>
  <c r="O19" i="28"/>
  <c r="O18" i="28"/>
  <c r="O17" i="28"/>
  <c r="O16" i="28"/>
  <c r="O15" i="28"/>
  <c r="O14" i="28"/>
  <c r="O13" i="28"/>
  <c r="O12" i="28"/>
  <c r="O11" i="28"/>
  <c r="O10" i="28"/>
  <c r="O9" i="28"/>
  <c r="O8" i="28"/>
  <c r="O7" i="28"/>
  <c r="O6" i="28"/>
  <c r="O5" i="28"/>
  <c r="O4" i="28"/>
  <c r="O3" i="28"/>
  <c r="O2" i="28"/>
  <c r="V5" i="28"/>
  <c r="V6" i="28" s="1"/>
  <c r="V3" i="28"/>
  <c r="N328" i="27"/>
  <c r="N327" i="27"/>
  <c r="N326" i="27"/>
  <c r="N325" i="27"/>
  <c r="N324" i="27"/>
  <c r="N323" i="27"/>
  <c r="N322" i="27"/>
  <c r="N321" i="27"/>
  <c r="N320" i="27"/>
  <c r="N319" i="27"/>
  <c r="N318" i="27"/>
  <c r="N317" i="27"/>
  <c r="N316" i="27"/>
  <c r="N315" i="27"/>
  <c r="N314" i="27"/>
  <c r="N313" i="27"/>
  <c r="N312" i="27"/>
  <c r="N311" i="27"/>
  <c r="N310" i="27"/>
  <c r="N309" i="27"/>
  <c r="N308" i="27"/>
  <c r="N307" i="27"/>
  <c r="N306" i="27"/>
  <c r="N305" i="27"/>
  <c r="N304" i="27"/>
  <c r="N303" i="27"/>
  <c r="N302" i="27"/>
  <c r="N301" i="27"/>
  <c r="N300" i="27"/>
  <c r="N299" i="27"/>
  <c r="N298" i="27"/>
  <c r="N297" i="27"/>
  <c r="N296" i="27"/>
  <c r="N295" i="27"/>
  <c r="N294" i="27"/>
  <c r="N293" i="27"/>
  <c r="N292" i="27"/>
  <c r="N291" i="27"/>
  <c r="N290" i="27"/>
  <c r="N289" i="27"/>
  <c r="N288" i="27"/>
  <c r="N287" i="27"/>
  <c r="N286" i="27"/>
  <c r="N285" i="27"/>
  <c r="N284" i="27"/>
  <c r="N283" i="27"/>
  <c r="N282" i="27"/>
  <c r="N281" i="27"/>
  <c r="N280" i="27"/>
  <c r="N279" i="27"/>
  <c r="N278" i="27"/>
  <c r="N277" i="27"/>
  <c r="N276" i="27"/>
  <c r="N275" i="27"/>
  <c r="N274" i="27"/>
  <c r="N273" i="27"/>
  <c r="N272" i="27"/>
  <c r="N271" i="27"/>
  <c r="N270" i="27"/>
  <c r="N269" i="27"/>
  <c r="N268" i="27"/>
  <c r="N267" i="27"/>
  <c r="N266" i="27"/>
  <c r="N265" i="27"/>
  <c r="N264" i="27"/>
  <c r="N263" i="27"/>
  <c r="N262" i="27"/>
  <c r="N261" i="27"/>
  <c r="N260" i="27"/>
  <c r="N259" i="27"/>
  <c r="N258" i="27"/>
  <c r="N257" i="27"/>
  <c r="N256" i="27"/>
  <c r="N255" i="27"/>
  <c r="N254" i="27"/>
  <c r="N253" i="27"/>
  <c r="N252" i="27"/>
  <c r="N251" i="27"/>
  <c r="N250" i="27"/>
  <c r="N249" i="27"/>
  <c r="N248" i="27"/>
  <c r="N247" i="27"/>
  <c r="N246" i="27"/>
  <c r="N245" i="27"/>
  <c r="N244" i="27"/>
  <c r="N243" i="27"/>
  <c r="N242" i="27"/>
  <c r="N241" i="27"/>
  <c r="N240" i="27"/>
  <c r="N239" i="27"/>
  <c r="N238" i="27"/>
  <c r="N237" i="27"/>
  <c r="N236" i="27"/>
  <c r="N235" i="27"/>
  <c r="N234" i="27"/>
  <c r="N233" i="27"/>
  <c r="N232" i="27"/>
  <c r="N231" i="27"/>
  <c r="N230" i="27"/>
  <c r="N229" i="27"/>
  <c r="N228" i="27"/>
  <c r="N227" i="27"/>
  <c r="N226" i="27"/>
  <c r="N225" i="27"/>
  <c r="N224" i="27"/>
  <c r="N223" i="27"/>
  <c r="N222" i="27"/>
  <c r="N221" i="27"/>
  <c r="N220" i="27"/>
  <c r="N219" i="27"/>
  <c r="N218" i="27"/>
  <c r="N217" i="27"/>
  <c r="N216" i="27"/>
  <c r="N215" i="27"/>
  <c r="N214" i="27"/>
  <c r="N213" i="27"/>
  <c r="N212" i="27"/>
  <c r="N211" i="27"/>
  <c r="N210" i="27"/>
  <c r="N209" i="27"/>
  <c r="N208" i="27"/>
  <c r="N207" i="27"/>
  <c r="N206" i="27"/>
  <c r="N205" i="27"/>
  <c r="N204" i="27"/>
  <c r="N203" i="27"/>
  <c r="N202" i="27"/>
  <c r="N201" i="27"/>
  <c r="N200" i="27"/>
  <c r="N199" i="27"/>
  <c r="N198" i="27"/>
  <c r="N197" i="27"/>
  <c r="N196" i="27"/>
  <c r="N195" i="27"/>
  <c r="N194" i="27"/>
  <c r="N193" i="27"/>
  <c r="N192" i="27"/>
  <c r="N191" i="27"/>
  <c r="N190" i="27"/>
  <c r="N189" i="27"/>
  <c r="N188" i="27"/>
  <c r="N187" i="27"/>
  <c r="N186" i="27"/>
  <c r="N185" i="27"/>
  <c r="N184" i="27"/>
  <c r="N183" i="27"/>
  <c r="N182" i="27"/>
  <c r="N181" i="27"/>
  <c r="N180" i="27"/>
  <c r="N179" i="27"/>
  <c r="N178" i="27"/>
  <c r="N177" i="27"/>
  <c r="N176" i="27"/>
  <c r="N175" i="27"/>
  <c r="N174" i="27"/>
  <c r="N173" i="27"/>
  <c r="N172" i="27"/>
  <c r="N171" i="27"/>
  <c r="N170" i="27"/>
  <c r="N169" i="27"/>
  <c r="N168" i="27"/>
  <c r="N167" i="27"/>
  <c r="N166" i="27"/>
  <c r="N165" i="27"/>
  <c r="N164" i="27"/>
  <c r="N163" i="27"/>
  <c r="N162" i="27"/>
  <c r="N161" i="27"/>
  <c r="N160" i="27"/>
  <c r="N159" i="27"/>
  <c r="N158" i="27"/>
  <c r="N157" i="27"/>
  <c r="N156" i="27"/>
  <c r="N155" i="27"/>
  <c r="N154" i="27"/>
  <c r="N153" i="27"/>
  <c r="N152" i="27"/>
  <c r="N151" i="27"/>
  <c r="N150" i="27"/>
  <c r="N149" i="27"/>
  <c r="N148" i="27"/>
  <c r="N147" i="27"/>
  <c r="N146" i="27"/>
  <c r="N145" i="27"/>
  <c r="N144" i="27"/>
  <c r="N143" i="27"/>
  <c r="N142" i="27"/>
  <c r="N141" i="27"/>
  <c r="N140" i="27"/>
  <c r="N139" i="27"/>
  <c r="N138" i="27"/>
  <c r="N137" i="27"/>
  <c r="N136" i="27"/>
  <c r="N135" i="27"/>
  <c r="N134" i="27"/>
  <c r="N133" i="27"/>
  <c r="N132" i="27"/>
  <c r="N131" i="27"/>
  <c r="N130" i="27"/>
  <c r="N129" i="27"/>
  <c r="N128" i="27"/>
  <c r="N127" i="27"/>
  <c r="N126" i="27"/>
  <c r="N125" i="27"/>
  <c r="N124" i="27"/>
  <c r="N123" i="27"/>
  <c r="N122" i="27"/>
  <c r="N121" i="27"/>
  <c r="N120" i="27"/>
  <c r="N119" i="27"/>
  <c r="N118" i="27"/>
  <c r="N117" i="27"/>
  <c r="N116" i="27"/>
  <c r="N115" i="27"/>
  <c r="N114" i="27"/>
  <c r="N113" i="27"/>
  <c r="N112" i="27"/>
  <c r="N111" i="27"/>
  <c r="N110" i="27"/>
  <c r="N109" i="27"/>
  <c r="N108" i="27"/>
  <c r="N107" i="27"/>
  <c r="N106" i="27"/>
  <c r="N105" i="27"/>
  <c r="N104" i="27"/>
  <c r="N103" i="27"/>
  <c r="N102" i="27"/>
  <c r="N101" i="27"/>
  <c r="N100" i="27"/>
  <c r="N99" i="27"/>
  <c r="N98" i="27"/>
  <c r="N97" i="27"/>
  <c r="N96" i="27"/>
  <c r="N95" i="27"/>
  <c r="N94" i="27"/>
  <c r="N93" i="27"/>
  <c r="N92" i="27"/>
  <c r="N91" i="27"/>
  <c r="N90" i="27"/>
  <c r="N89" i="27"/>
  <c r="N88" i="27"/>
  <c r="N87" i="27"/>
  <c r="N86" i="27"/>
  <c r="N85" i="27"/>
  <c r="N84" i="27"/>
  <c r="N83" i="27"/>
  <c r="N82" i="27"/>
  <c r="N81" i="27"/>
  <c r="N80" i="27"/>
  <c r="N79" i="27"/>
  <c r="N78" i="27"/>
  <c r="N77" i="27"/>
  <c r="N76" i="27"/>
  <c r="N75" i="27"/>
  <c r="N74" i="27"/>
  <c r="N73" i="27"/>
  <c r="N72" i="27"/>
  <c r="N71" i="27"/>
  <c r="N70" i="27"/>
  <c r="N69" i="27"/>
  <c r="N68" i="27"/>
  <c r="N67" i="27"/>
  <c r="N66" i="27"/>
  <c r="N65" i="27"/>
  <c r="N64" i="27"/>
  <c r="N63" i="27"/>
  <c r="N62" i="27"/>
  <c r="N61" i="27"/>
  <c r="N60" i="27"/>
  <c r="N59" i="27"/>
  <c r="N58" i="27"/>
  <c r="N57" i="27"/>
  <c r="N56" i="27"/>
  <c r="N55" i="27"/>
  <c r="N54" i="27"/>
  <c r="N53" i="27"/>
  <c r="N52" i="27"/>
  <c r="N51" i="27"/>
  <c r="N50" i="27"/>
  <c r="N49" i="27"/>
  <c r="N48" i="27"/>
  <c r="N47" i="27"/>
  <c r="N46" i="27"/>
  <c r="N45" i="27"/>
  <c r="N44" i="27"/>
  <c r="N43" i="27"/>
  <c r="N42" i="27"/>
  <c r="N41" i="27"/>
  <c r="N40" i="27"/>
  <c r="N39" i="27"/>
  <c r="N38" i="27"/>
  <c r="N37" i="27"/>
  <c r="N36" i="27"/>
  <c r="N35" i="27"/>
  <c r="N34" i="27"/>
  <c r="N33" i="27"/>
  <c r="N32" i="27"/>
  <c r="N31" i="27"/>
  <c r="N30" i="27"/>
  <c r="N29" i="27"/>
  <c r="N28" i="27"/>
  <c r="N27" i="27"/>
  <c r="N26" i="27"/>
  <c r="N25" i="27"/>
  <c r="N24" i="27"/>
  <c r="N23" i="27"/>
  <c r="N22" i="27"/>
  <c r="N21" i="27"/>
  <c r="N20" i="27"/>
  <c r="N19" i="27"/>
  <c r="N18" i="27"/>
  <c r="N17" i="27"/>
  <c r="N16" i="27"/>
  <c r="N15" i="27"/>
  <c r="N14" i="27"/>
  <c r="N13" i="27"/>
  <c r="N12" i="27"/>
  <c r="N11" i="27"/>
  <c r="N10" i="27"/>
  <c r="N9" i="27"/>
  <c r="N8" i="27"/>
  <c r="N7" i="27"/>
  <c r="N6" i="27"/>
  <c r="N5" i="27"/>
  <c r="N4" i="27"/>
  <c r="N3" i="27"/>
  <c r="N2" i="27"/>
  <c r="U5" i="27"/>
  <c r="U3" i="27"/>
  <c r="N303" i="26"/>
  <c r="N302" i="26"/>
  <c r="N301" i="26"/>
  <c r="N299" i="26"/>
  <c r="N298" i="26"/>
  <c r="N297" i="26"/>
  <c r="N295" i="26"/>
  <c r="N294" i="26"/>
  <c r="N293" i="26"/>
  <c r="N291" i="26"/>
  <c r="N290" i="26"/>
  <c r="N289" i="26"/>
  <c r="N287" i="26"/>
  <c r="N286" i="26"/>
  <c r="N285" i="26"/>
  <c r="N283" i="26"/>
  <c r="N282" i="26"/>
  <c r="N281" i="26"/>
  <c r="N279" i="26"/>
  <c r="N278" i="26"/>
  <c r="N277" i="26"/>
  <c r="N275" i="26"/>
  <c r="N274" i="26"/>
  <c r="N273" i="26"/>
  <c r="N271" i="26"/>
  <c r="N270" i="26"/>
  <c r="N269" i="26"/>
  <c r="N267" i="26"/>
  <c r="N266" i="26"/>
  <c r="N265" i="26"/>
  <c r="N263" i="26"/>
  <c r="N262" i="26"/>
  <c r="N261" i="26"/>
  <c r="N259" i="26"/>
  <c r="N258" i="26"/>
  <c r="N257" i="26"/>
  <c r="N255" i="26"/>
  <c r="N254" i="26"/>
  <c r="N253" i="26"/>
  <c r="N251" i="26"/>
  <c r="N250" i="26"/>
  <c r="N249" i="26"/>
  <c r="N247" i="26"/>
  <c r="N246" i="26"/>
  <c r="N245" i="26"/>
  <c r="N243" i="26"/>
  <c r="N242" i="26"/>
  <c r="N241" i="26"/>
  <c r="N239" i="26"/>
  <c r="N238" i="26"/>
  <c r="N237" i="26"/>
  <c r="N235" i="26"/>
  <c r="N234" i="26"/>
  <c r="N233" i="26"/>
  <c r="N231" i="26"/>
  <c r="N230" i="26"/>
  <c r="N229" i="26"/>
  <c r="N227" i="26"/>
  <c r="N226" i="26"/>
  <c r="N225" i="26"/>
  <c r="N223" i="26"/>
  <c r="N222" i="26"/>
  <c r="N221" i="26"/>
  <c r="N219" i="26"/>
  <c r="N218" i="26"/>
  <c r="N217" i="26"/>
  <c r="N215" i="26"/>
  <c r="N214" i="26"/>
  <c r="N213" i="26"/>
  <c r="N211" i="26"/>
  <c r="N210" i="26"/>
  <c r="N209" i="26"/>
  <c r="N207" i="26"/>
  <c r="N206" i="26"/>
  <c r="N205" i="26"/>
  <c r="N203" i="26"/>
  <c r="N202" i="26"/>
  <c r="N201" i="26"/>
  <c r="N199" i="26"/>
  <c r="N198" i="26"/>
  <c r="N197" i="26"/>
  <c r="N195" i="26"/>
  <c r="N194" i="26"/>
  <c r="N193" i="26"/>
  <c r="N191" i="26"/>
  <c r="N190" i="26"/>
  <c r="N189" i="26"/>
  <c r="N187" i="26"/>
  <c r="N186" i="26"/>
  <c r="N185" i="26"/>
  <c r="N183" i="26"/>
  <c r="N182" i="26"/>
  <c r="N181" i="26"/>
  <c r="N179" i="26"/>
  <c r="N178" i="26"/>
  <c r="N177" i="26"/>
  <c r="N175" i="26"/>
  <c r="N174" i="26"/>
  <c r="N173" i="26"/>
  <c r="N171" i="26"/>
  <c r="N170" i="26"/>
  <c r="N169" i="26"/>
  <c r="N167" i="26"/>
  <c r="N166" i="26"/>
  <c r="N165" i="26"/>
  <c r="N163" i="26"/>
  <c r="N162" i="26"/>
  <c r="N161" i="26"/>
  <c r="N159" i="26"/>
  <c r="N158" i="26"/>
  <c r="N157" i="26"/>
  <c r="N155" i="26"/>
  <c r="N154" i="26"/>
  <c r="N153" i="26"/>
  <c r="N151" i="26"/>
  <c r="N150" i="26"/>
  <c r="N149" i="26"/>
  <c r="N147" i="26"/>
  <c r="N146" i="26"/>
  <c r="N145" i="26"/>
  <c r="N143" i="26"/>
  <c r="N142" i="26"/>
  <c r="N141" i="26"/>
  <c r="N139" i="26"/>
  <c r="N138" i="26"/>
  <c r="N137" i="26"/>
  <c r="N135" i="26"/>
  <c r="N134" i="26"/>
  <c r="N133" i="26"/>
  <c r="N131" i="26"/>
  <c r="N130" i="26"/>
  <c r="N129" i="26"/>
  <c r="N127" i="26"/>
  <c r="N126" i="26"/>
  <c r="N125" i="26"/>
  <c r="N123" i="26"/>
  <c r="N122" i="26"/>
  <c r="N121" i="26"/>
  <c r="N119" i="26"/>
  <c r="N118" i="26"/>
  <c r="N117" i="26"/>
  <c r="N115" i="26"/>
  <c r="N114" i="26"/>
  <c r="N113" i="26"/>
  <c r="N111" i="26"/>
  <c r="N110" i="26"/>
  <c r="N109" i="26"/>
  <c r="N107" i="26"/>
  <c r="N106" i="26"/>
  <c r="N105" i="26"/>
  <c r="N103" i="26"/>
  <c r="N102" i="26"/>
  <c r="N101" i="26"/>
  <c r="N99" i="26"/>
  <c r="N98" i="26"/>
  <c r="N97" i="26"/>
  <c r="N95" i="26"/>
  <c r="N94" i="26"/>
  <c r="N93" i="26"/>
  <c r="N91" i="26"/>
  <c r="N90" i="26"/>
  <c r="N89" i="26"/>
  <c r="N87" i="26"/>
  <c r="N86" i="26"/>
  <c r="N85" i="26"/>
  <c r="N83" i="26"/>
  <c r="N82" i="26"/>
  <c r="N81" i="26"/>
  <c r="N79" i="26"/>
  <c r="N78" i="26"/>
  <c r="N77" i="26"/>
  <c r="N75" i="26"/>
  <c r="N74" i="26"/>
  <c r="N73" i="26"/>
  <c r="N72" i="26"/>
  <c r="N71" i="26"/>
  <c r="N70" i="26"/>
  <c r="N69" i="26"/>
  <c r="N68" i="26"/>
  <c r="N67" i="26"/>
  <c r="N66" i="26"/>
  <c r="N65" i="26"/>
  <c r="N64" i="26"/>
  <c r="N63" i="26"/>
  <c r="N62" i="26"/>
  <c r="N61" i="26"/>
  <c r="N60" i="26"/>
  <c r="N59" i="26"/>
  <c r="N58" i="26"/>
  <c r="N57" i="26"/>
  <c r="N56" i="26"/>
  <c r="N55" i="26"/>
  <c r="N54" i="26"/>
  <c r="N53" i="26"/>
  <c r="N52" i="26"/>
  <c r="N51" i="26"/>
  <c r="N50" i="26"/>
  <c r="N49" i="26"/>
  <c r="N48" i="26"/>
  <c r="N47" i="26"/>
  <c r="N46" i="26"/>
  <c r="N45" i="26"/>
  <c r="N44" i="26"/>
  <c r="N43" i="26"/>
  <c r="N42" i="26"/>
  <c r="N41" i="26"/>
  <c r="N40" i="26"/>
  <c r="N39" i="26"/>
  <c r="N38" i="26"/>
  <c r="N37" i="26"/>
  <c r="N36" i="26"/>
  <c r="N35" i="26"/>
  <c r="N34" i="26"/>
  <c r="N33" i="26"/>
  <c r="N32" i="26"/>
  <c r="N31" i="26"/>
  <c r="N30" i="26"/>
  <c r="N29" i="26"/>
  <c r="N28" i="26"/>
  <c r="N27" i="26"/>
  <c r="N26" i="26"/>
  <c r="N25" i="26"/>
  <c r="N24" i="26"/>
  <c r="N23" i="26"/>
  <c r="N22" i="26"/>
  <c r="N21" i="26"/>
  <c r="N20" i="26"/>
  <c r="N19" i="26"/>
  <c r="N18" i="26"/>
  <c r="N17" i="26"/>
  <c r="N16" i="26"/>
  <c r="N15" i="26"/>
  <c r="N14" i="26"/>
  <c r="N13" i="26"/>
  <c r="N12" i="26"/>
  <c r="N11" i="26"/>
  <c r="N10" i="26"/>
  <c r="N9" i="26"/>
  <c r="N8" i="26"/>
  <c r="N7" i="26"/>
  <c r="N6" i="26"/>
  <c r="N5" i="26"/>
  <c r="N4" i="26"/>
  <c r="N3" i="26"/>
  <c r="N2" i="26"/>
  <c r="U5" i="26"/>
  <c r="U3" i="26"/>
  <c r="K312" i="19"/>
  <c r="K300" i="19"/>
  <c r="K274" i="19"/>
  <c r="K244" i="19"/>
  <c r="K214" i="19"/>
  <c r="K184" i="19"/>
  <c r="K154" i="19"/>
  <c r="K124" i="19"/>
  <c r="K94" i="19"/>
  <c r="K64" i="19"/>
  <c r="K34" i="19"/>
  <c r="K4" i="19"/>
  <c r="E317" i="19"/>
  <c r="E300" i="19"/>
  <c r="E274" i="19"/>
  <c r="E244" i="19"/>
  <c r="E214" i="19"/>
  <c r="E184" i="19"/>
  <c r="E154" i="19"/>
  <c r="E124" i="19"/>
  <c r="E94" i="19"/>
  <c r="E64" i="19"/>
  <c r="E34" i="19"/>
  <c r="E4" i="19"/>
  <c r="R303" i="19"/>
  <c r="R294" i="19"/>
  <c r="R283" i="19"/>
  <c r="R271" i="19"/>
  <c r="R262" i="19"/>
  <c r="R251" i="19"/>
  <c r="R239" i="19"/>
  <c r="R230" i="19"/>
  <c r="R219" i="19"/>
  <c r="R207" i="19"/>
  <c r="R198" i="19"/>
  <c r="R187" i="19"/>
  <c r="R175" i="19"/>
  <c r="R166" i="19"/>
  <c r="R155" i="19"/>
  <c r="R143" i="19"/>
  <c r="R134" i="19"/>
  <c r="R123" i="19"/>
  <c r="R307" i="19"/>
  <c r="R299" i="19"/>
  <c r="R295" i="19"/>
  <c r="R287" i="19"/>
  <c r="R286" i="19"/>
  <c r="R275" i="19"/>
  <c r="R267" i="19"/>
  <c r="R263" i="19"/>
  <c r="R255" i="19"/>
  <c r="R254" i="19"/>
  <c r="R243" i="19"/>
  <c r="R235" i="19"/>
  <c r="R231" i="19"/>
  <c r="R223" i="19"/>
  <c r="R222" i="19"/>
  <c r="R211" i="19"/>
  <c r="R203" i="19"/>
  <c r="R199" i="19"/>
  <c r="R191" i="19"/>
  <c r="R190" i="19"/>
  <c r="R179" i="19"/>
  <c r="R171" i="19"/>
  <c r="R167" i="19"/>
  <c r="R159" i="19"/>
  <c r="R158" i="19"/>
  <c r="R147" i="19"/>
  <c r="R139" i="19"/>
  <c r="R135" i="19"/>
  <c r="R127" i="19"/>
  <c r="R126" i="19"/>
  <c r="R115" i="19"/>
  <c r="R112" i="19"/>
  <c r="R108" i="19"/>
  <c r="R107" i="19"/>
  <c r="R99" i="19"/>
  <c r="R96" i="19"/>
  <c r="R91" i="19"/>
  <c r="R88" i="19"/>
  <c r="R83" i="19"/>
  <c r="R75" i="19"/>
  <c r="R67" i="19"/>
  <c r="R64" i="19"/>
  <c r="R59" i="19"/>
  <c r="R56" i="19"/>
  <c r="R51" i="19"/>
  <c r="R44" i="19"/>
  <c r="R43" i="19"/>
  <c r="R35" i="19"/>
  <c r="R28" i="19"/>
  <c r="R27" i="19"/>
  <c r="R20" i="19"/>
  <c r="R19" i="19"/>
  <c r="R11" i="19"/>
  <c r="R4" i="19"/>
  <c r="T5" i="24"/>
  <c r="T3" i="24"/>
  <c r="T6" i="23"/>
  <c r="T7" i="23" s="1"/>
  <c r="T4" i="23"/>
  <c r="N247" i="24"/>
  <c r="P249" i="19" s="1"/>
  <c r="N203" i="24"/>
  <c r="P205" i="19" s="1"/>
  <c r="N75" i="24"/>
  <c r="P77" i="19" s="1"/>
  <c r="N23" i="24"/>
  <c r="P25" i="19" s="1"/>
  <c r="M342" i="24"/>
  <c r="M341" i="24"/>
  <c r="M340" i="24"/>
  <c r="M339" i="24"/>
  <c r="M338" i="24"/>
  <c r="M337" i="24"/>
  <c r="M336" i="24"/>
  <c r="M335" i="24"/>
  <c r="M334" i="24"/>
  <c r="M333" i="24"/>
  <c r="M332" i="24"/>
  <c r="M331" i="24"/>
  <c r="M330" i="24"/>
  <c r="M329" i="24"/>
  <c r="M328" i="24"/>
  <c r="M327" i="24"/>
  <c r="M326" i="24"/>
  <c r="M325" i="24"/>
  <c r="M324" i="24"/>
  <c r="M323" i="24"/>
  <c r="M322" i="24"/>
  <c r="M321" i="24"/>
  <c r="M320" i="24"/>
  <c r="M319" i="24"/>
  <c r="M318" i="24"/>
  <c r="M317" i="24"/>
  <c r="M316" i="24"/>
  <c r="M315" i="24"/>
  <c r="M314" i="24"/>
  <c r="M313" i="24"/>
  <c r="M312" i="24"/>
  <c r="M311" i="24"/>
  <c r="M310" i="24"/>
  <c r="M309" i="24"/>
  <c r="M308" i="24"/>
  <c r="M307" i="24"/>
  <c r="M306" i="24"/>
  <c r="M305" i="24"/>
  <c r="M304" i="24"/>
  <c r="M303" i="24"/>
  <c r="M302" i="24"/>
  <c r="M301" i="24"/>
  <c r="M300" i="24"/>
  <c r="M299" i="24"/>
  <c r="M298" i="24"/>
  <c r="M297" i="24"/>
  <c r="M296" i="24"/>
  <c r="M295" i="24"/>
  <c r="M294" i="24"/>
  <c r="M293" i="24"/>
  <c r="M292" i="24"/>
  <c r="M291" i="24"/>
  <c r="M290" i="24"/>
  <c r="M289" i="24"/>
  <c r="M288" i="24"/>
  <c r="M287" i="24"/>
  <c r="M286" i="24"/>
  <c r="M285" i="24"/>
  <c r="M284" i="24"/>
  <c r="M283" i="24"/>
  <c r="M282" i="24"/>
  <c r="M281" i="24"/>
  <c r="M280" i="24"/>
  <c r="M279" i="24"/>
  <c r="N279" i="24" s="1"/>
  <c r="P281" i="19" s="1"/>
  <c r="M278" i="24"/>
  <c r="M277" i="24"/>
  <c r="M276" i="24"/>
  <c r="M275" i="24"/>
  <c r="M274" i="24"/>
  <c r="M273" i="24"/>
  <c r="M272" i="24"/>
  <c r="M271" i="24"/>
  <c r="M270" i="24"/>
  <c r="M269" i="24"/>
  <c r="M268" i="24"/>
  <c r="M267" i="24"/>
  <c r="M266" i="24"/>
  <c r="M265" i="24"/>
  <c r="M264" i="24"/>
  <c r="M263" i="24"/>
  <c r="M262" i="24"/>
  <c r="M261" i="24"/>
  <c r="M260" i="24"/>
  <c r="M259" i="24"/>
  <c r="M258" i="24"/>
  <c r="M257" i="24"/>
  <c r="M256" i="24"/>
  <c r="M255" i="24"/>
  <c r="M254" i="24"/>
  <c r="M253" i="24"/>
  <c r="M252" i="24"/>
  <c r="M251" i="24"/>
  <c r="M250" i="24"/>
  <c r="M249" i="24"/>
  <c r="M248" i="24"/>
  <c r="M247" i="24"/>
  <c r="M246" i="24"/>
  <c r="M245" i="24"/>
  <c r="M244" i="24"/>
  <c r="M243" i="24"/>
  <c r="M242" i="24"/>
  <c r="M241" i="24"/>
  <c r="M240" i="24"/>
  <c r="M239" i="24"/>
  <c r="M238" i="24"/>
  <c r="M237" i="24"/>
  <c r="M236" i="24"/>
  <c r="M235" i="24"/>
  <c r="M234" i="24"/>
  <c r="M233" i="24"/>
  <c r="M232" i="24"/>
  <c r="M231" i="24"/>
  <c r="M230" i="24"/>
  <c r="M229" i="24"/>
  <c r="M228" i="24"/>
  <c r="M227" i="24"/>
  <c r="M226" i="24"/>
  <c r="M225" i="24"/>
  <c r="M224" i="24"/>
  <c r="M223" i="24"/>
  <c r="N223" i="24" s="1"/>
  <c r="P225" i="19" s="1"/>
  <c r="M222" i="24"/>
  <c r="M221" i="24"/>
  <c r="M220" i="24"/>
  <c r="M219" i="24"/>
  <c r="M218" i="24"/>
  <c r="M217" i="24"/>
  <c r="M216" i="24"/>
  <c r="N216" i="24" s="1"/>
  <c r="P218" i="19" s="1"/>
  <c r="M215" i="24"/>
  <c r="M214" i="24"/>
  <c r="M213" i="24"/>
  <c r="M212" i="24"/>
  <c r="M211" i="24"/>
  <c r="M210" i="24"/>
  <c r="M209" i="24"/>
  <c r="M208" i="24"/>
  <c r="M207" i="24"/>
  <c r="M206" i="24"/>
  <c r="M205" i="24"/>
  <c r="M204" i="24"/>
  <c r="M203" i="24"/>
  <c r="M202" i="24"/>
  <c r="M201" i="24"/>
  <c r="M200" i="24"/>
  <c r="M199" i="24"/>
  <c r="M198" i="24"/>
  <c r="M197" i="24"/>
  <c r="M196" i="24"/>
  <c r="M195" i="24"/>
  <c r="M194" i="24"/>
  <c r="M193" i="24"/>
  <c r="M192" i="24"/>
  <c r="M191" i="24"/>
  <c r="M190" i="24"/>
  <c r="M189" i="24"/>
  <c r="M188" i="24"/>
  <c r="M187" i="24"/>
  <c r="M186" i="24"/>
  <c r="M185" i="24"/>
  <c r="M184" i="24"/>
  <c r="M183" i="24"/>
  <c r="M182" i="24"/>
  <c r="M181" i="24"/>
  <c r="M180" i="24"/>
  <c r="M179" i="24"/>
  <c r="M178" i="24"/>
  <c r="M177" i="24"/>
  <c r="M176" i="24"/>
  <c r="M175" i="24"/>
  <c r="M174" i="24"/>
  <c r="M173" i="24"/>
  <c r="M172" i="24"/>
  <c r="M171" i="24"/>
  <c r="M170" i="24"/>
  <c r="M169" i="24"/>
  <c r="M168" i="24"/>
  <c r="N168" i="24" s="1"/>
  <c r="P170" i="19" s="1"/>
  <c r="M167" i="24"/>
  <c r="M166" i="24"/>
  <c r="M165" i="24"/>
  <c r="M164" i="24"/>
  <c r="M163" i="24"/>
  <c r="M162" i="24"/>
  <c r="M161" i="24"/>
  <c r="M160" i="24"/>
  <c r="N160" i="24" s="1"/>
  <c r="P162" i="19" s="1"/>
  <c r="M159" i="24"/>
  <c r="M158" i="24"/>
  <c r="M157" i="24"/>
  <c r="M156" i="24"/>
  <c r="M155" i="24"/>
  <c r="M154" i="24"/>
  <c r="M153" i="24"/>
  <c r="M152" i="24"/>
  <c r="M151" i="24"/>
  <c r="N151" i="24" s="1"/>
  <c r="P153" i="19" s="1"/>
  <c r="M150" i="24"/>
  <c r="M149" i="24"/>
  <c r="M148" i="24"/>
  <c r="M147" i="24"/>
  <c r="M146" i="24"/>
  <c r="M145" i="24"/>
  <c r="M144" i="24"/>
  <c r="M143" i="24"/>
  <c r="M142" i="24"/>
  <c r="M141" i="24"/>
  <c r="M140" i="24"/>
  <c r="M139" i="24"/>
  <c r="M138" i="24"/>
  <c r="M137" i="24"/>
  <c r="M136" i="24"/>
  <c r="N136" i="24" s="1"/>
  <c r="P138" i="19" s="1"/>
  <c r="M135" i="24"/>
  <c r="M134" i="24"/>
  <c r="M133" i="24"/>
  <c r="M132" i="24"/>
  <c r="M131" i="24"/>
  <c r="M130" i="24"/>
  <c r="M129" i="24"/>
  <c r="M128" i="24"/>
  <c r="N128" i="24" s="1"/>
  <c r="P130" i="19" s="1"/>
  <c r="M127" i="24"/>
  <c r="M126" i="24"/>
  <c r="M125" i="24"/>
  <c r="M124" i="24"/>
  <c r="M123" i="24"/>
  <c r="M122" i="24"/>
  <c r="M121" i="24"/>
  <c r="M120" i="24"/>
  <c r="M119" i="24"/>
  <c r="M118" i="24"/>
  <c r="M117" i="24"/>
  <c r="M116" i="24"/>
  <c r="M115" i="24"/>
  <c r="M114" i="24"/>
  <c r="M113" i="24"/>
  <c r="M112" i="24"/>
  <c r="M111" i="24"/>
  <c r="M110" i="24"/>
  <c r="M109" i="24"/>
  <c r="M108" i="24"/>
  <c r="M107" i="24"/>
  <c r="M106" i="24"/>
  <c r="M105" i="24"/>
  <c r="M104" i="24"/>
  <c r="M103" i="24"/>
  <c r="M102" i="24"/>
  <c r="M101" i="24"/>
  <c r="M100" i="24"/>
  <c r="M99" i="24"/>
  <c r="M98" i="24"/>
  <c r="M97" i="24"/>
  <c r="M96" i="24"/>
  <c r="M95" i="24"/>
  <c r="N95" i="24" s="1"/>
  <c r="P97" i="19" s="1"/>
  <c r="M94" i="24"/>
  <c r="M93" i="24"/>
  <c r="M92" i="24"/>
  <c r="M91" i="24"/>
  <c r="M90" i="24"/>
  <c r="M89" i="24"/>
  <c r="M88" i="24"/>
  <c r="M87" i="24"/>
  <c r="M86" i="24"/>
  <c r="M85" i="24"/>
  <c r="M84" i="24"/>
  <c r="M83" i="24"/>
  <c r="M82" i="24"/>
  <c r="M81" i="24"/>
  <c r="M80" i="24"/>
  <c r="M79" i="24"/>
  <c r="M78" i="24"/>
  <c r="M77" i="24"/>
  <c r="M76" i="24"/>
  <c r="M75" i="24"/>
  <c r="M74" i="24"/>
  <c r="M73" i="24"/>
  <c r="M72" i="24"/>
  <c r="M71" i="24"/>
  <c r="M70" i="24"/>
  <c r="M69" i="24"/>
  <c r="M68" i="24"/>
  <c r="M67" i="24"/>
  <c r="M66" i="24"/>
  <c r="M65" i="24"/>
  <c r="M64" i="24"/>
  <c r="M63" i="24"/>
  <c r="M62" i="24"/>
  <c r="M61" i="24"/>
  <c r="M60" i="24"/>
  <c r="M59" i="24"/>
  <c r="M58" i="24"/>
  <c r="M57" i="24"/>
  <c r="M56" i="24"/>
  <c r="M55" i="24"/>
  <c r="M54" i="24"/>
  <c r="M53" i="24"/>
  <c r="M52" i="24"/>
  <c r="M51" i="24"/>
  <c r="M50" i="24"/>
  <c r="M49" i="24"/>
  <c r="M48" i="24"/>
  <c r="M47" i="24"/>
  <c r="M46" i="24"/>
  <c r="M45" i="24"/>
  <c r="M44" i="24"/>
  <c r="M43" i="24"/>
  <c r="M42" i="24"/>
  <c r="M41" i="24"/>
  <c r="M40" i="24"/>
  <c r="N40" i="24" s="1"/>
  <c r="P42" i="19" s="1"/>
  <c r="M39" i="24"/>
  <c r="M38" i="24"/>
  <c r="M37" i="24"/>
  <c r="M36" i="24"/>
  <c r="M35" i="24"/>
  <c r="M34" i="24"/>
  <c r="M33" i="24"/>
  <c r="M32" i="24"/>
  <c r="M31" i="24"/>
  <c r="M30" i="24"/>
  <c r="M29" i="24"/>
  <c r="M28" i="24"/>
  <c r="M27" i="24"/>
  <c r="M26" i="24"/>
  <c r="M25" i="24"/>
  <c r="M24" i="24"/>
  <c r="N24" i="24" s="1"/>
  <c r="P26" i="19" s="1"/>
  <c r="M23" i="24"/>
  <c r="M22" i="24"/>
  <c r="M21" i="24"/>
  <c r="M20" i="24"/>
  <c r="M19" i="24"/>
  <c r="M18" i="24"/>
  <c r="M17" i="24"/>
  <c r="M16" i="24"/>
  <c r="M15" i="24"/>
  <c r="M14" i="24"/>
  <c r="M13" i="24"/>
  <c r="M12" i="24"/>
  <c r="M11" i="24"/>
  <c r="M10" i="24"/>
  <c r="M9" i="24"/>
  <c r="M8" i="24"/>
  <c r="M7" i="24"/>
  <c r="M6" i="24"/>
  <c r="M5" i="24"/>
  <c r="M4" i="24"/>
  <c r="M3" i="24"/>
  <c r="M2" i="24"/>
  <c r="N4" i="24" l="1"/>
  <c r="P6" i="19" s="1"/>
  <c r="N20" i="24"/>
  <c r="P22" i="19" s="1"/>
  <c r="N32" i="24"/>
  <c r="P34" i="19" s="1"/>
  <c r="P32" i="24"/>
  <c r="N44" i="24"/>
  <c r="P46" i="19" s="1"/>
  <c r="Q44" i="24"/>
  <c r="N64" i="24"/>
  <c r="P66" i="19" s="1"/>
  <c r="N92" i="24"/>
  <c r="P94" i="19" s="1"/>
  <c r="N112" i="24"/>
  <c r="P114" i="19" s="1"/>
  <c r="P112" i="24"/>
  <c r="N132" i="24"/>
  <c r="P134" i="19" s="1"/>
  <c r="Q132" i="24"/>
  <c r="N176" i="24"/>
  <c r="P178" i="19" s="1"/>
  <c r="P176" i="24"/>
  <c r="N220" i="24"/>
  <c r="P222" i="19" s="1"/>
  <c r="N240" i="24"/>
  <c r="P242" i="19" s="1"/>
  <c r="Q240" i="24"/>
  <c r="N260" i="24"/>
  <c r="P262" i="19" s="1"/>
  <c r="P260" i="24"/>
  <c r="N284" i="24"/>
  <c r="P286" i="19" s="1"/>
  <c r="N300" i="24"/>
  <c r="P302" i="19" s="1"/>
  <c r="N316" i="24"/>
  <c r="P318" i="19" s="1"/>
  <c r="Q316" i="24"/>
  <c r="N328" i="24"/>
  <c r="P330" i="19" s="1"/>
  <c r="Q328" i="24"/>
  <c r="N340" i="24"/>
  <c r="P342" i="19" s="1"/>
  <c r="R124" i="19"/>
  <c r="R140" i="19"/>
  <c r="R160" i="19"/>
  <c r="R184" i="19"/>
  <c r="R212" i="19"/>
  <c r="R232" i="19"/>
  <c r="R252" i="19"/>
  <c r="R272" i="19"/>
  <c r="R284" i="19"/>
  <c r="R304" i="19"/>
  <c r="R32" i="19"/>
  <c r="O18" i="26"/>
  <c r="T20" i="19" s="1"/>
  <c r="R18" i="26"/>
  <c r="O38" i="26"/>
  <c r="T40" i="19" s="1"/>
  <c r="Q38" i="26"/>
  <c r="O50" i="26"/>
  <c r="T52" i="19" s="1"/>
  <c r="O70" i="26"/>
  <c r="T72" i="19" s="1"/>
  <c r="O95" i="26"/>
  <c r="T97" i="19" s="1"/>
  <c r="R95" i="26"/>
  <c r="O122" i="26"/>
  <c r="T124" i="19" s="1"/>
  <c r="Q122" i="26"/>
  <c r="O149" i="26"/>
  <c r="T151" i="19" s="1"/>
  <c r="O165" i="26"/>
  <c r="T167" i="19" s="1"/>
  <c r="O181" i="26"/>
  <c r="T183" i="19" s="1"/>
  <c r="Q181" i="26"/>
  <c r="O197" i="26"/>
  <c r="T199" i="19" s="1"/>
  <c r="R197" i="26"/>
  <c r="O218" i="26"/>
  <c r="T220" i="19" s="1"/>
  <c r="O239" i="26"/>
  <c r="T241" i="19" s="1"/>
  <c r="O255" i="26"/>
  <c r="T257" i="19" s="1"/>
  <c r="R255" i="26"/>
  <c r="O287" i="26"/>
  <c r="T289" i="19" s="1"/>
  <c r="Q287" i="26"/>
  <c r="O7" i="27"/>
  <c r="V9" i="19" s="1"/>
  <c r="O19" i="27"/>
  <c r="V21" i="19" s="1"/>
  <c r="O39" i="27"/>
  <c r="V41" i="19" s="1"/>
  <c r="R39" i="27"/>
  <c r="O59" i="27"/>
  <c r="V61" i="19" s="1"/>
  <c r="Q59" i="27"/>
  <c r="O79" i="27"/>
  <c r="V81" i="19" s="1"/>
  <c r="O99" i="27"/>
  <c r="V101" i="19" s="1"/>
  <c r="O119" i="27"/>
  <c r="V121" i="19" s="1"/>
  <c r="R119" i="27"/>
  <c r="O135" i="27"/>
  <c r="V137" i="19" s="1"/>
  <c r="Q135" i="27"/>
  <c r="O155" i="27"/>
  <c r="V157" i="19" s="1"/>
  <c r="O175" i="27"/>
  <c r="V177" i="19" s="1"/>
  <c r="O191" i="27"/>
  <c r="V193" i="19" s="1"/>
  <c r="R191" i="27"/>
  <c r="O211" i="27"/>
  <c r="V213" i="19" s="1"/>
  <c r="Q211" i="27"/>
  <c r="O235" i="27"/>
  <c r="V237" i="19" s="1"/>
  <c r="O255" i="27"/>
  <c r="V257" i="19" s="1"/>
  <c r="O279" i="27"/>
  <c r="V281" i="19" s="1"/>
  <c r="R279" i="27"/>
  <c r="O299" i="27"/>
  <c r="V301" i="19" s="1"/>
  <c r="Q299" i="27"/>
  <c r="O319" i="27"/>
  <c r="V321" i="19" s="1"/>
  <c r="S10" i="28"/>
  <c r="P30" i="28"/>
  <c r="X32" i="19" s="1"/>
  <c r="R30" i="28"/>
  <c r="P54" i="28"/>
  <c r="X56" i="19" s="1"/>
  <c r="P70" i="28"/>
  <c r="X72" i="19" s="1"/>
  <c r="R90" i="28"/>
  <c r="P126" i="28"/>
  <c r="X128" i="19" s="1"/>
  <c r="S126" i="28"/>
  <c r="P142" i="28"/>
  <c r="X144" i="19" s="1"/>
  <c r="R142" i="28"/>
  <c r="P162" i="28"/>
  <c r="X164" i="19" s="1"/>
  <c r="P186" i="28"/>
  <c r="X188" i="19" s="1"/>
  <c r="P206" i="28"/>
  <c r="X208" i="19" s="1"/>
  <c r="S206" i="28"/>
  <c r="P226" i="28"/>
  <c r="X228" i="19" s="1"/>
  <c r="S226" i="28"/>
  <c r="P254" i="28"/>
  <c r="X256" i="19" s="1"/>
  <c r="P278" i="28"/>
  <c r="X280" i="19" s="1"/>
  <c r="P302" i="28"/>
  <c r="X304" i="19" s="1"/>
  <c r="R302" i="28"/>
  <c r="R134" i="29"/>
  <c r="R302" i="29"/>
  <c r="N5" i="24"/>
  <c r="P7" i="19" s="1"/>
  <c r="N9" i="24"/>
  <c r="P11" i="19" s="1"/>
  <c r="Q9" i="24"/>
  <c r="N13" i="24"/>
  <c r="P15" i="19" s="1"/>
  <c r="P13" i="24"/>
  <c r="N17" i="24"/>
  <c r="P19" i="19" s="1"/>
  <c r="N21" i="24"/>
  <c r="P23" i="19" s="1"/>
  <c r="N25" i="24"/>
  <c r="P27" i="19" s="1"/>
  <c r="Q25" i="24"/>
  <c r="N29" i="24"/>
  <c r="P31" i="19" s="1"/>
  <c r="P29" i="24"/>
  <c r="N33" i="24"/>
  <c r="P35" i="19" s="1"/>
  <c r="N37" i="24"/>
  <c r="P39" i="19" s="1"/>
  <c r="N41" i="24"/>
  <c r="P43" i="19" s="1"/>
  <c r="Q41" i="24"/>
  <c r="N45" i="24"/>
  <c r="P47" i="19" s="1"/>
  <c r="P45" i="24"/>
  <c r="N49" i="24"/>
  <c r="P51" i="19" s="1"/>
  <c r="N53" i="24"/>
  <c r="P55" i="19" s="1"/>
  <c r="N57" i="24"/>
  <c r="P59" i="19" s="1"/>
  <c r="Q57" i="24"/>
  <c r="N61" i="24"/>
  <c r="P63" i="19" s="1"/>
  <c r="P61" i="24"/>
  <c r="N65" i="24"/>
  <c r="P67" i="19" s="1"/>
  <c r="N69" i="24"/>
  <c r="P71" i="19" s="1"/>
  <c r="N73" i="24"/>
  <c r="P75" i="19" s="1"/>
  <c r="Q73" i="24"/>
  <c r="N77" i="24"/>
  <c r="P79" i="19" s="1"/>
  <c r="P77" i="24"/>
  <c r="N81" i="24"/>
  <c r="P83" i="19" s="1"/>
  <c r="N85" i="24"/>
  <c r="P87" i="19" s="1"/>
  <c r="N89" i="24"/>
  <c r="P91" i="19" s="1"/>
  <c r="Q89" i="24"/>
  <c r="N93" i="24"/>
  <c r="P95" i="19" s="1"/>
  <c r="P93" i="24"/>
  <c r="N97" i="24"/>
  <c r="P99" i="19" s="1"/>
  <c r="N101" i="24"/>
  <c r="P103" i="19" s="1"/>
  <c r="N105" i="24"/>
  <c r="P107" i="19" s="1"/>
  <c r="Q105" i="24"/>
  <c r="N109" i="24"/>
  <c r="P111" i="19" s="1"/>
  <c r="P109" i="24"/>
  <c r="N113" i="24"/>
  <c r="P115" i="19" s="1"/>
  <c r="N117" i="24"/>
  <c r="P119" i="19" s="1"/>
  <c r="N121" i="24"/>
  <c r="P123" i="19" s="1"/>
  <c r="Q121" i="24"/>
  <c r="N125" i="24"/>
  <c r="P127" i="19" s="1"/>
  <c r="P125" i="24"/>
  <c r="N129" i="24"/>
  <c r="P131" i="19" s="1"/>
  <c r="N133" i="24"/>
  <c r="P135" i="19" s="1"/>
  <c r="N137" i="24"/>
  <c r="P139" i="19" s="1"/>
  <c r="Q137" i="24"/>
  <c r="N141" i="24"/>
  <c r="P143" i="19" s="1"/>
  <c r="P141" i="24"/>
  <c r="N145" i="24"/>
  <c r="P147" i="19" s="1"/>
  <c r="N149" i="24"/>
  <c r="P151" i="19" s="1"/>
  <c r="N153" i="24"/>
  <c r="P155" i="19" s="1"/>
  <c r="Q153" i="24"/>
  <c r="N157" i="24"/>
  <c r="P159" i="19" s="1"/>
  <c r="P157" i="24"/>
  <c r="N161" i="24"/>
  <c r="P163" i="19" s="1"/>
  <c r="N165" i="24"/>
  <c r="P167" i="19" s="1"/>
  <c r="N169" i="24"/>
  <c r="P171" i="19" s="1"/>
  <c r="Q169" i="24"/>
  <c r="N173" i="24"/>
  <c r="P175" i="19" s="1"/>
  <c r="P173" i="24"/>
  <c r="N177" i="24"/>
  <c r="P179" i="19" s="1"/>
  <c r="N181" i="24"/>
  <c r="P183" i="19" s="1"/>
  <c r="N185" i="24"/>
  <c r="P187" i="19" s="1"/>
  <c r="Q185" i="24"/>
  <c r="N189" i="24"/>
  <c r="P191" i="19" s="1"/>
  <c r="P189" i="24"/>
  <c r="N193" i="24"/>
  <c r="P195" i="19" s="1"/>
  <c r="N197" i="24"/>
  <c r="P199" i="19" s="1"/>
  <c r="N201" i="24"/>
  <c r="P203" i="19" s="1"/>
  <c r="Q201" i="24"/>
  <c r="N205" i="24"/>
  <c r="P207" i="19" s="1"/>
  <c r="P205" i="24"/>
  <c r="N209" i="24"/>
  <c r="P211" i="19" s="1"/>
  <c r="N213" i="24"/>
  <c r="P215" i="19" s="1"/>
  <c r="N217" i="24"/>
  <c r="P219" i="19" s="1"/>
  <c r="Q217" i="24"/>
  <c r="N221" i="24"/>
  <c r="P223" i="19" s="1"/>
  <c r="P221" i="24"/>
  <c r="N225" i="24"/>
  <c r="P227" i="19" s="1"/>
  <c r="N229" i="24"/>
  <c r="P231" i="19" s="1"/>
  <c r="N233" i="24"/>
  <c r="P235" i="19" s="1"/>
  <c r="Q233" i="24"/>
  <c r="N237" i="24"/>
  <c r="P239" i="19" s="1"/>
  <c r="P237" i="24"/>
  <c r="N241" i="24"/>
  <c r="P243" i="19" s="1"/>
  <c r="N245" i="24"/>
  <c r="P247" i="19" s="1"/>
  <c r="N249" i="24"/>
  <c r="P251" i="19" s="1"/>
  <c r="Q249" i="24"/>
  <c r="N253" i="24"/>
  <c r="P255" i="19" s="1"/>
  <c r="P253" i="24"/>
  <c r="N257" i="24"/>
  <c r="P259" i="19" s="1"/>
  <c r="N261" i="24"/>
  <c r="P263" i="19" s="1"/>
  <c r="N265" i="24"/>
  <c r="P267" i="19" s="1"/>
  <c r="Q265" i="24"/>
  <c r="N269" i="24"/>
  <c r="P271" i="19" s="1"/>
  <c r="P269" i="24"/>
  <c r="N273" i="24"/>
  <c r="P275" i="19" s="1"/>
  <c r="N277" i="24"/>
  <c r="P279" i="19" s="1"/>
  <c r="N281" i="24"/>
  <c r="P283" i="19" s="1"/>
  <c r="Q281" i="24"/>
  <c r="N285" i="24"/>
  <c r="P287" i="19" s="1"/>
  <c r="P285" i="24"/>
  <c r="N289" i="24"/>
  <c r="P291" i="19" s="1"/>
  <c r="N293" i="24"/>
  <c r="P295" i="19" s="1"/>
  <c r="N297" i="24"/>
  <c r="P299" i="19" s="1"/>
  <c r="Q297" i="24"/>
  <c r="N301" i="24"/>
  <c r="P303" i="19" s="1"/>
  <c r="P301" i="24"/>
  <c r="N305" i="24"/>
  <c r="P307" i="19" s="1"/>
  <c r="N309" i="24"/>
  <c r="P311" i="19" s="1"/>
  <c r="N313" i="24"/>
  <c r="P315" i="19" s="1"/>
  <c r="Q313" i="24"/>
  <c r="N317" i="24"/>
  <c r="P319" i="19" s="1"/>
  <c r="P317" i="24"/>
  <c r="N321" i="24"/>
  <c r="P323" i="19" s="1"/>
  <c r="N325" i="24"/>
  <c r="P327" i="19" s="1"/>
  <c r="N329" i="24"/>
  <c r="P331" i="19" s="1"/>
  <c r="Q329" i="24"/>
  <c r="N333" i="24"/>
  <c r="P335" i="19" s="1"/>
  <c r="P333" i="24"/>
  <c r="N337" i="24"/>
  <c r="P339" i="19" s="1"/>
  <c r="N341" i="24"/>
  <c r="P343" i="19" s="1"/>
  <c r="R5" i="19"/>
  <c r="R9" i="19"/>
  <c r="R13" i="19"/>
  <c r="R17" i="19"/>
  <c r="R21" i="19"/>
  <c r="R25" i="19"/>
  <c r="R29" i="19"/>
  <c r="R33" i="19"/>
  <c r="R37" i="19"/>
  <c r="R41" i="19"/>
  <c r="R45" i="19"/>
  <c r="R49" i="19"/>
  <c r="R53" i="19"/>
  <c r="R57" i="19"/>
  <c r="R61" i="19"/>
  <c r="R65" i="19"/>
  <c r="R69" i="19"/>
  <c r="R73" i="19"/>
  <c r="R77" i="19"/>
  <c r="R81" i="19"/>
  <c r="R85" i="19"/>
  <c r="R89" i="19"/>
  <c r="R93" i="19"/>
  <c r="R97" i="19"/>
  <c r="R101" i="19"/>
  <c r="R105" i="19"/>
  <c r="R109" i="19"/>
  <c r="R113" i="19"/>
  <c r="R117" i="19"/>
  <c r="R121" i="19"/>
  <c r="R125" i="19"/>
  <c r="R129" i="19"/>
  <c r="R133" i="19"/>
  <c r="R137" i="19"/>
  <c r="R141" i="19"/>
  <c r="R145" i="19"/>
  <c r="R149" i="19"/>
  <c r="R153" i="19"/>
  <c r="R157" i="19"/>
  <c r="R161" i="19"/>
  <c r="R165" i="19"/>
  <c r="R169" i="19"/>
  <c r="R173" i="19"/>
  <c r="R177" i="19"/>
  <c r="R181" i="19"/>
  <c r="R185" i="19"/>
  <c r="R189" i="19"/>
  <c r="R193" i="19"/>
  <c r="R197" i="19"/>
  <c r="R201" i="19"/>
  <c r="R205" i="19"/>
  <c r="R209" i="19"/>
  <c r="R213" i="19"/>
  <c r="R217" i="19"/>
  <c r="R221" i="19"/>
  <c r="R225" i="19"/>
  <c r="R229" i="19"/>
  <c r="R233" i="19"/>
  <c r="R237" i="19"/>
  <c r="R241" i="19"/>
  <c r="R245" i="19"/>
  <c r="R249" i="19"/>
  <c r="R253" i="19"/>
  <c r="R257" i="19"/>
  <c r="R261" i="19"/>
  <c r="R265" i="19"/>
  <c r="R269" i="19"/>
  <c r="R273" i="19"/>
  <c r="R277" i="19"/>
  <c r="R281" i="19"/>
  <c r="R285" i="19"/>
  <c r="R289" i="19"/>
  <c r="R293" i="19"/>
  <c r="R297" i="19"/>
  <c r="R301" i="19"/>
  <c r="R305" i="19"/>
  <c r="R309" i="19"/>
  <c r="O3" i="26"/>
  <c r="T5" i="19" s="1"/>
  <c r="Q3" i="26"/>
  <c r="O7" i="26"/>
  <c r="T9" i="19" s="1"/>
  <c r="O11" i="26"/>
  <c r="T13" i="19" s="1"/>
  <c r="O15" i="26"/>
  <c r="T17" i="19" s="1"/>
  <c r="R15" i="26"/>
  <c r="O19" i="26"/>
  <c r="T21" i="19" s="1"/>
  <c r="Q19" i="26"/>
  <c r="O23" i="26"/>
  <c r="T25" i="19" s="1"/>
  <c r="O27" i="26"/>
  <c r="T29" i="19" s="1"/>
  <c r="O31" i="26"/>
  <c r="T33" i="19" s="1"/>
  <c r="R31" i="26"/>
  <c r="O35" i="26"/>
  <c r="T37" i="19" s="1"/>
  <c r="Q35" i="26"/>
  <c r="O39" i="26"/>
  <c r="T41" i="19" s="1"/>
  <c r="O43" i="26"/>
  <c r="T45" i="19" s="1"/>
  <c r="O47" i="26"/>
  <c r="T49" i="19" s="1"/>
  <c r="R47" i="26"/>
  <c r="O51" i="26"/>
  <c r="T53" i="19" s="1"/>
  <c r="Q51" i="26"/>
  <c r="O55" i="26"/>
  <c r="T57" i="19" s="1"/>
  <c r="O59" i="26"/>
  <c r="T61" i="19" s="1"/>
  <c r="O63" i="26"/>
  <c r="T65" i="19" s="1"/>
  <c r="R63" i="26"/>
  <c r="O67" i="26"/>
  <c r="T69" i="19" s="1"/>
  <c r="Q67" i="26"/>
  <c r="O71" i="26"/>
  <c r="T73" i="19" s="1"/>
  <c r="O75" i="26"/>
  <c r="T77" i="19" s="1"/>
  <c r="O81" i="26"/>
  <c r="T83" i="19" s="1"/>
  <c r="Q81" i="26"/>
  <c r="O86" i="26"/>
  <c r="T88" i="19" s="1"/>
  <c r="Q86" i="26"/>
  <c r="O91" i="26"/>
  <c r="T93" i="19" s="1"/>
  <c r="O97" i="26"/>
  <c r="T99" i="19" s="1"/>
  <c r="O102" i="26"/>
  <c r="T104" i="19" s="1"/>
  <c r="R102" i="26"/>
  <c r="O107" i="26"/>
  <c r="T109" i="19" s="1"/>
  <c r="Q107" i="26"/>
  <c r="O113" i="26"/>
  <c r="T115" i="19" s="1"/>
  <c r="O118" i="26"/>
  <c r="T120" i="19" s="1"/>
  <c r="O123" i="26"/>
  <c r="T125" i="19" s="1"/>
  <c r="R123" i="26"/>
  <c r="O129" i="26"/>
  <c r="T131" i="19" s="1"/>
  <c r="R129" i="26"/>
  <c r="O134" i="26"/>
  <c r="T136" i="19" s="1"/>
  <c r="O139" i="26"/>
  <c r="T141" i="19" s="1"/>
  <c r="O145" i="26"/>
  <c r="T147" i="19" s="1"/>
  <c r="Q145" i="26"/>
  <c r="O150" i="26"/>
  <c r="T152" i="19" s="1"/>
  <c r="Q150" i="26"/>
  <c r="O155" i="26"/>
  <c r="T157" i="19" s="1"/>
  <c r="O161" i="26"/>
  <c r="T163" i="19" s="1"/>
  <c r="O166" i="26"/>
  <c r="T168" i="19" s="1"/>
  <c r="R166" i="26"/>
  <c r="O171" i="26"/>
  <c r="T173" i="19" s="1"/>
  <c r="Q171" i="26"/>
  <c r="O177" i="26"/>
  <c r="T179" i="19" s="1"/>
  <c r="O182" i="26"/>
  <c r="T184" i="19" s="1"/>
  <c r="O187" i="26"/>
  <c r="T189" i="19" s="1"/>
  <c r="R187" i="26"/>
  <c r="O193" i="26"/>
  <c r="T195" i="19" s="1"/>
  <c r="R193" i="26"/>
  <c r="O198" i="26"/>
  <c r="T200" i="19" s="1"/>
  <c r="O203" i="26"/>
  <c r="T205" i="19" s="1"/>
  <c r="O209" i="26"/>
  <c r="T211" i="19" s="1"/>
  <c r="Q209" i="26"/>
  <c r="O214" i="26"/>
  <c r="T216" i="19" s="1"/>
  <c r="Q214" i="26"/>
  <c r="O219" i="26"/>
  <c r="T221" i="19" s="1"/>
  <c r="O225" i="26"/>
  <c r="T227" i="19" s="1"/>
  <c r="O230" i="26"/>
  <c r="T232" i="19" s="1"/>
  <c r="R230" i="26"/>
  <c r="O235" i="26"/>
  <c r="T237" i="19" s="1"/>
  <c r="Q235" i="26"/>
  <c r="O241" i="26"/>
  <c r="T243" i="19" s="1"/>
  <c r="O246" i="26"/>
  <c r="T248" i="19" s="1"/>
  <c r="O251" i="26"/>
  <c r="T253" i="19" s="1"/>
  <c r="R251" i="26"/>
  <c r="O257" i="26"/>
  <c r="T259" i="19" s="1"/>
  <c r="R257" i="26"/>
  <c r="O262" i="26"/>
  <c r="T264" i="19" s="1"/>
  <c r="O267" i="26"/>
  <c r="T269" i="19" s="1"/>
  <c r="O273" i="26"/>
  <c r="T275" i="19" s="1"/>
  <c r="Q273" i="26"/>
  <c r="O278" i="26"/>
  <c r="T280" i="19" s="1"/>
  <c r="Q278" i="26"/>
  <c r="O283" i="26"/>
  <c r="T285" i="19" s="1"/>
  <c r="O289" i="26"/>
  <c r="T291" i="19" s="1"/>
  <c r="O294" i="26"/>
  <c r="T296" i="19" s="1"/>
  <c r="R294" i="26"/>
  <c r="O299" i="26"/>
  <c r="T301" i="19" s="1"/>
  <c r="Q299" i="26"/>
  <c r="O4" i="27"/>
  <c r="V6" i="19" s="1"/>
  <c r="O8" i="27"/>
  <c r="V10" i="19" s="1"/>
  <c r="O12" i="27"/>
  <c r="V14" i="19" s="1"/>
  <c r="Q12" i="27"/>
  <c r="O16" i="27"/>
  <c r="V18" i="19" s="1"/>
  <c r="Q16" i="27"/>
  <c r="O20" i="27"/>
  <c r="V22" i="19" s="1"/>
  <c r="O24" i="27"/>
  <c r="V26" i="19" s="1"/>
  <c r="O28" i="27"/>
  <c r="V30" i="19" s="1"/>
  <c r="Q28" i="27"/>
  <c r="O32" i="27"/>
  <c r="V34" i="19" s="1"/>
  <c r="Q32" i="27"/>
  <c r="O36" i="27"/>
  <c r="V38" i="19" s="1"/>
  <c r="O40" i="27"/>
  <c r="V42" i="19" s="1"/>
  <c r="O44" i="27"/>
  <c r="V46" i="19" s="1"/>
  <c r="Q44" i="27"/>
  <c r="O48" i="27"/>
  <c r="V50" i="19" s="1"/>
  <c r="Q48" i="27"/>
  <c r="O52" i="27"/>
  <c r="V54" i="19" s="1"/>
  <c r="O56" i="27"/>
  <c r="V58" i="19" s="1"/>
  <c r="O60" i="27"/>
  <c r="V62" i="19" s="1"/>
  <c r="Q60" i="27"/>
  <c r="O64" i="27"/>
  <c r="V66" i="19" s="1"/>
  <c r="Q64" i="27"/>
  <c r="O68" i="27"/>
  <c r="V70" i="19" s="1"/>
  <c r="O72" i="27"/>
  <c r="V74" i="19" s="1"/>
  <c r="O76" i="27"/>
  <c r="V78" i="19" s="1"/>
  <c r="Q76" i="27"/>
  <c r="O80" i="27"/>
  <c r="V82" i="19" s="1"/>
  <c r="Q80" i="27"/>
  <c r="O84" i="27"/>
  <c r="V86" i="19" s="1"/>
  <c r="O88" i="27"/>
  <c r="V90" i="19" s="1"/>
  <c r="O92" i="27"/>
  <c r="V94" i="19" s="1"/>
  <c r="Q92" i="27"/>
  <c r="O96" i="27"/>
  <c r="V98" i="19" s="1"/>
  <c r="Q96" i="27"/>
  <c r="O100" i="27"/>
  <c r="V102" i="19" s="1"/>
  <c r="O104" i="27"/>
  <c r="V106" i="19" s="1"/>
  <c r="O108" i="27"/>
  <c r="V110" i="19" s="1"/>
  <c r="Q108" i="27"/>
  <c r="O112" i="27"/>
  <c r="V114" i="19" s="1"/>
  <c r="Q112" i="27"/>
  <c r="O116" i="27"/>
  <c r="V118" i="19" s="1"/>
  <c r="O120" i="27"/>
  <c r="V122" i="19" s="1"/>
  <c r="O124" i="27"/>
  <c r="V126" i="19" s="1"/>
  <c r="Q124" i="27"/>
  <c r="O128" i="27"/>
  <c r="V130" i="19" s="1"/>
  <c r="Q128" i="27"/>
  <c r="O132" i="27"/>
  <c r="V134" i="19" s="1"/>
  <c r="O136" i="27"/>
  <c r="V138" i="19" s="1"/>
  <c r="O140" i="27"/>
  <c r="V142" i="19" s="1"/>
  <c r="Q140" i="27"/>
  <c r="O144" i="27"/>
  <c r="V146" i="19" s="1"/>
  <c r="Q144" i="27"/>
  <c r="O148" i="27"/>
  <c r="V150" i="19" s="1"/>
  <c r="O152" i="27"/>
  <c r="V154" i="19" s="1"/>
  <c r="O156" i="27"/>
  <c r="V158" i="19" s="1"/>
  <c r="Q156" i="27"/>
  <c r="O160" i="27"/>
  <c r="V162" i="19" s="1"/>
  <c r="Q160" i="27"/>
  <c r="O164" i="27"/>
  <c r="V166" i="19" s="1"/>
  <c r="O168" i="27"/>
  <c r="V170" i="19" s="1"/>
  <c r="O172" i="27"/>
  <c r="V174" i="19" s="1"/>
  <c r="Q172" i="27"/>
  <c r="O176" i="27"/>
  <c r="V178" i="19" s="1"/>
  <c r="Q176" i="27"/>
  <c r="O180" i="27"/>
  <c r="V182" i="19" s="1"/>
  <c r="O184" i="27"/>
  <c r="V186" i="19" s="1"/>
  <c r="O188" i="27"/>
  <c r="V190" i="19" s="1"/>
  <c r="Q188" i="27"/>
  <c r="O192" i="27"/>
  <c r="V194" i="19" s="1"/>
  <c r="Q192" i="27"/>
  <c r="O196" i="27"/>
  <c r="V198" i="19" s="1"/>
  <c r="O200" i="27"/>
  <c r="V202" i="19" s="1"/>
  <c r="O204" i="27"/>
  <c r="V206" i="19" s="1"/>
  <c r="Q204" i="27"/>
  <c r="O208" i="27"/>
  <c r="V210" i="19" s="1"/>
  <c r="R208" i="27"/>
  <c r="O212" i="27"/>
  <c r="V214" i="19" s="1"/>
  <c r="O216" i="27"/>
  <c r="V218" i="19" s="1"/>
  <c r="O220" i="27"/>
  <c r="V222" i="19" s="1"/>
  <c r="Q220" i="27"/>
  <c r="O224" i="27"/>
  <c r="V226" i="19" s="1"/>
  <c r="R224" i="27"/>
  <c r="O228" i="27"/>
  <c r="V230" i="19" s="1"/>
  <c r="O232" i="27"/>
  <c r="V234" i="19" s="1"/>
  <c r="O236" i="27"/>
  <c r="V238" i="19" s="1"/>
  <c r="Q236" i="27"/>
  <c r="O240" i="27"/>
  <c r="V242" i="19" s="1"/>
  <c r="R240" i="27"/>
  <c r="O244" i="27"/>
  <c r="V246" i="19" s="1"/>
  <c r="O248" i="27"/>
  <c r="V250" i="19" s="1"/>
  <c r="O252" i="27"/>
  <c r="V254" i="19" s="1"/>
  <c r="Q252" i="27"/>
  <c r="O256" i="27"/>
  <c r="V258" i="19" s="1"/>
  <c r="R256" i="27"/>
  <c r="O260" i="27"/>
  <c r="V262" i="19" s="1"/>
  <c r="O264" i="27"/>
  <c r="V266" i="19" s="1"/>
  <c r="O268" i="27"/>
  <c r="V270" i="19" s="1"/>
  <c r="Q268" i="27"/>
  <c r="O272" i="27"/>
  <c r="V274" i="19" s="1"/>
  <c r="R272" i="27"/>
  <c r="O276" i="27"/>
  <c r="V278" i="19" s="1"/>
  <c r="O280" i="27"/>
  <c r="V282" i="19" s="1"/>
  <c r="O284" i="27"/>
  <c r="V286" i="19" s="1"/>
  <c r="Q284" i="27"/>
  <c r="O288" i="27"/>
  <c r="V290" i="19" s="1"/>
  <c r="R288" i="27"/>
  <c r="O292" i="27"/>
  <c r="V294" i="19" s="1"/>
  <c r="O296" i="27"/>
  <c r="V298" i="19" s="1"/>
  <c r="O300" i="27"/>
  <c r="V302" i="19" s="1"/>
  <c r="Q300" i="27"/>
  <c r="O304" i="27"/>
  <c r="V306" i="19" s="1"/>
  <c r="R304" i="27"/>
  <c r="O308" i="27"/>
  <c r="V310" i="19" s="1"/>
  <c r="O312" i="27"/>
  <c r="V314" i="19" s="1"/>
  <c r="O316" i="27"/>
  <c r="V318" i="19" s="1"/>
  <c r="Q316" i="27"/>
  <c r="O320" i="27"/>
  <c r="V322" i="19" s="1"/>
  <c r="R320" i="27"/>
  <c r="O324" i="27"/>
  <c r="V326" i="19" s="1"/>
  <c r="O328" i="27"/>
  <c r="V330" i="19" s="1"/>
  <c r="P3" i="28"/>
  <c r="X5" i="19" s="1"/>
  <c r="S3" i="28"/>
  <c r="P11" i="28"/>
  <c r="X13" i="19" s="1"/>
  <c r="R15" i="28"/>
  <c r="P19" i="28"/>
  <c r="X21" i="19" s="1"/>
  <c r="S23" i="28"/>
  <c r="P27" i="28"/>
  <c r="X29" i="19" s="1"/>
  <c r="S27" i="28"/>
  <c r="P35" i="28"/>
  <c r="X37" i="19" s="1"/>
  <c r="S35" i="28"/>
  <c r="P43" i="28"/>
  <c r="X45" i="19" s="1"/>
  <c r="R47" i="28"/>
  <c r="P51" i="28"/>
  <c r="X53" i="19" s="1"/>
  <c r="S55" i="28"/>
  <c r="P59" i="28"/>
  <c r="X61" i="19" s="1"/>
  <c r="S59" i="28"/>
  <c r="P67" i="28"/>
  <c r="X69" i="19" s="1"/>
  <c r="S67" i="28"/>
  <c r="P75" i="28"/>
  <c r="X77" i="19" s="1"/>
  <c r="R79" i="28"/>
  <c r="P83" i="28"/>
  <c r="X85" i="19" s="1"/>
  <c r="S87" i="28"/>
  <c r="P91" i="28"/>
  <c r="X93" i="19" s="1"/>
  <c r="S91" i="28"/>
  <c r="P99" i="28"/>
  <c r="X101" i="19" s="1"/>
  <c r="S99" i="28"/>
  <c r="P107" i="28"/>
  <c r="X109" i="19" s="1"/>
  <c r="R111" i="28"/>
  <c r="P115" i="28"/>
  <c r="X117" i="19" s="1"/>
  <c r="S119" i="28"/>
  <c r="P123" i="28"/>
  <c r="X125" i="19" s="1"/>
  <c r="S123" i="28"/>
  <c r="P131" i="28"/>
  <c r="X133" i="19" s="1"/>
  <c r="S131" i="28"/>
  <c r="P139" i="28"/>
  <c r="X141" i="19" s="1"/>
  <c r="R143" i="28"/>
  <c r="P147" i="28"/>
  <c r="X149" i="19" s="1"/>
  <c r="S151" i="28"/>
  <c r="P155" i="28"/>
  <c r="X157" i="19" s="1"/>
  <c r="S155" i="28"/>
  <c r="R163" i="28"/>
  <c r="P167" i="28"/>
  <c r="X169" i="19" s="1"/>
  <c r="P171" i="28"/>
  <c r="X173" i="19" s="1"/>
  <c r="R175" i="28"/>
  <c r="R183" i="28"/>
  <c r="R191" i="28"/>
  <c r="R199" i="28"/>
  <c r="R207" i="28"/>
  <c r="R215" i="28"/>
  <c r="R223" i="28"/>
  <c r="S231" i="28"/>
  <c r="S239" i="28"/>
  <c r="S247" i="28"/>
  <c r="S255" i="28"/>
  <c r="S263" i="28"/>
  <c r="S271" i="28"/>
  <c r="S279" i="28"/>
  <c r="S287" i="28"/>
  <c r="S295" i="28"/>
  <c r="S303" i="28"/>
  <c r="S311" i="28"/>
  <c r="P10" i="28"/>
  <c r="X12" i="19" s="1"/>
  <c r="P90" i="28"/>
  <c r="X92" i="19" s="1"/>
  <c r="P106" i="28"/>
  <c r="X108" i="19" s="1"/>
  <c r="P179" i="28"/>
  <c r="X181" i="19" s="1"/>
  <c r="P195" i="28"/>
  <c r="X197" i="19" s="1"/>
  <c r="P211" i="28"/>
  <c r="X213" i="19" s="1"/>
  <c r="P227" i="28"/>
  <c r="X229" i="19" s="1"/>
  <c r="P243" i="28"/>
  <c r="X245" i="19" s="1"/>
  <c r="P259" i="28"/>
  <c r="X261" i="19" s="1"/>
  <c r="P275" i="28"/>
  <c r="X277" i="19" s="1"/>
  <c r="P291" i="28"/>
  <c r="X293" i="19" s="1"/>
  <c r="P307" i="28"/>
  <c r="X309" i="19" s="1"/>
  <c r="O3" i="29"/>
  <c r="Z5" i="19" s="1"/>
  <c r="O7" i="29"/>
  <c r="Z9" i="19" s="1"/>
  <c r="O11" i="29"/>
  <c r="Z13" i="19" s="1"/>
  <c r="O15" i="29"/>
  <c r="Z17" i="19" s="1"/>
  <c r="Q15" i="29"/>
  <c r="O19" i="29"/>
  <c r="Z21" i="19" s="1"/>
  <c r="O23" i="29"/>
  <c r="Z25" i="19" s="1"/>
  <c r="O27" i="29"/>
  <c r="Z29" i="19" s="1"/>
  <c r="R27" i="29"/>
  <c r="O31" i="29"/>
  <c r="Z33" i="19" s="1"/>
  <c r="O35" i="29"/>
  <c r="Z37" i="19" s="1"/>
  <c r="O39" i="29"/>
  <c r="Z41" i="19" s="1"/>
  <c r="O43" i="29"/>
  <c r="Z45" i="19" s="1"/>
  <c r="O47" i="29"/>
  <c r="Z49" i="19" s="1"/>
  <c r="Q47" i="29"/>
  <c r="O51" i="29"/>
  <c r="Z53" i="19" s="1"/>
  <c r="O55" i="29"/>
  <c r="Z57" i="19" s="1"/>
  <c r="O59" i="29"/>
  <c r="Z61" i="19" s="1"/>
  <c r="R59" i="29"/>
  <c r="O63" i="29"/>
  <c r="Z65" i="19" s="1"/>
  <c r="O67" i="29"/>
  <c r="Z69" i="19" s="1"/>
  <c r="O71" i="29"/>
  <c r="Z73" i="19" s="1"/>
  <c r="O75" i="29"/>
  <c r="Z77" i="19" s="1"/>
  <c r="O79" i="29"/>
  <c r="Z81" i="19" s="1"/>
  <c r="Q79" i="29"/>
  <c r="O83" i="29"/>
  <c r="Z85" i="19" s="1"/>
  <c r="O87" i="29"/>
  <c r="Z89" i="19" s="1"/>
  <c r="O91" i="29"/>
  <c r="Z93" i="19" s="1"/>
  <c r="R91" i="29"/>
  <c r="O95" i="29"/>
  <c r="Z97" i="19" s="1"/>
  <c r="O99" i="29"/>
  <c r="Z101" i="19" s="1"/>
  <c r="O103" i="29"/>
  <c r="Z105" i="19" s="1"/>
  <c r="O107" i="29"/>
  <c r="Z109" i="19" s="1"/>
  <c r="O111" i="29"/>
  <c r="Z113" i="19" s="1"/>
  <c r="Q111" i="29"/>
  <c r="O115" i="29"/>
  <c r="Z117" i="19" s="1"/>
  <c r="O119" i="29"/>
  <c r="Z121" i="19" s="1"/>
  <c r="O123" i="29"/>
  <c r="Z125" i="19" s="1"/>
  <c r="R123" i="29"/>
  <c r="O127" i="29"/>
  <c r="Z129" i="19" s="1"/>
  <c r="O131" i="29"/>
  <c r="Z133" i="19" s="1"/>
  <c r="O135" i="29"/>
  <c r="Z137" i="19" s="1"/>
  <c r="O139" i="29"/>
  <c r="Z141" i="19" s="1"/>
  <c r="O143" i="29"/>
  <c r="Z145" i="19" s="1"/>
  <c r="Q143" i="29"/>
  <c r="O147" i="29"/>
  <c r="Z149" i="19" s="1"/>
  <c r="O151" i="29"/>
  <c r="Z153" i="19" s="1"/>
  <c r="O155" i="29"/>
  <c r="Z157" i="19" s="1"/>
  <c r="R155" i="29"/>
  <c r="O159" i="29"/>
  <c r="Z161" i="19" s="1"/>
  <c r="O163" i="29"/>
  <c r="Z165" i="19" s="1"/>
  <c r="O167" i="29"/>
  <c r="Z169" i="19" s="1"/>
  <c r="O171" i="29"/>
  <c r="Z173" i="19" s="1"/>
  <c r="O175" i="29"/>
  <c r="Z177" i="19" s="1"/>
  <c r="Q175" i="29"/>
  <c r="O179" i="29"/>
  <c r="Z181" i="19" s="1"/>
  <c r="O183" i="29"/>
  <c r="Z185" i="19" s="1"/>
  <c r="O187" i="29"/>
  <c r="Z189" i="19" s="1"/>
  <c r="R187" i="29"/>
  <c r="O191" i="29"/>
  <c r="Z193" i="19" s="1"/>
  <c r="O195" i="29"/>
  <c r="Z197" i="19" s="1"/>
  <c r="O199" i="29"/>
  <c r="Z201" i="19" s="1"/>
  <c r="O203" i="29"/>
  <c r="Z205" i="19" s="1"/>
  <c r="O207" i="29"/>
  <c r="Z209" i="19" s="1"/>
  <c r="Q207" i="29"/>
  <c r="O211" i="29"/>
  <c r="Z213" i="19" s="1"/>
  <c r="O215" i="29"/>
  <c r="Z217" i="19" s="1"/>
  <c r="O219" i="29"/>
  <c r="Z221" i="19" s="1"/>
  <c r="R219" i="29"/>
  <c r="O223" i="29"/>
  <c r="Z225" i="19" s="1"/>
  <c r="O227" i="29"/>
  <c r="Z229" i="19" s="1"/>
  <c r="O231" i="29"/>
  <c r="Z233" i="19" s="1"/>
  <c r="O235" i="29"/>
  <c r="Z237" i="19" s="1"/>
  <c r="O239" i="29"/>
  <c r="Z241" i="19" s="1"/>
  <c r="Q239" i="29"/>
  <c r="O243" i="29"/>
  <c r="Z245" i="19" s="1"/>
  <c r="O247" i="29"/>
  <c r="Z249" i="19" s="1"/>
  <c r="O251" i="29"/>
  <c r="Z253" i="19" s="1"/>
  <c r="R251" i="29"/>
  <c r="O255" i="29"/>
  <c r="Z257" i="19" s="1"/>
  <c r="O259" i="29"/>
  <c r="Z261" i="19" s="1"/>
  <c r="O263" i="29"/>
  <c r="Z265" i="19" s="1"/>
  <c r="O267" i="29"/>
  <c r="Z269" i="19" s="1"/>
  <c r="O271" i="29"/>
  <c r="Z273" i="19" s="1"/>
  <c r="Q271" i="29"/>
  <c r="O275" i="29"/>
  <c r="Z277" i="19" s="1"/>
  <c r="O279" i="29"/>
  <c r="Z281" i="19" s="1"/>
  <c r="O283" i="29"/>
  <c r="Z285" i="19" s="1"/>
  <c r="R283" i="29"/>
  <c r="O287" i="29"/>
  <c r="Z289" i="19" s="1"/>
  <c r="O291" i="29"/>
  <c r="Z293" i="19" s="1"/>
  <c r="O295" i="29"/>
  <c r="Z297" i="19" s="1"/>
  <c r="O299" i="29"/>
  <c r="Z301" i="19" s="1"/>
  <c r="O303" i="29"/>
  <c r="Z305" i="19" s="1"/>
  <c r="Q303" i="29"/>
  <c r="O307" i="29"/>
  <c r="Z309" i="19" s="1"/>
  <c r="O311" i="29"/>
  <c r="Z313" i="19" s="1"/>
  <c r="O18" i="29"/>
  <c r="Z20" i="19" s="1"/>
  <c r="O90" i="29"/>
  <c r="Z92" i="19" s="1"/>
  <c r="O122" i="29"/>
  <c r="Z124" i="19" s="1"/>
  <c r="O146" i="29"/>
  <c r="Z148" i="19" s="1"/>
  <c r="O258" i="29"/>
  <c r="Z260" i="19" s="1"/>
  <c r="O282" i="29"/>
  <c r="Z284" i="19" s="1"/>
  <c r="O314" i="29"/>
  <c r="Z316" i="19" s="1"/>
  <c r="N16" i="24"/>
  <c r="P18" i="19" s="1"/>
  <c r="Q24" i="24"/>
  <c r="N36" i="24"/>
  <c r="P38" i="19" s="1"/>
  <c r="N52" i="24"/>
  <c r="P54" i="19" s="1"/>
  <c r="N60" i="24"/>
  <c r="P62" i="19" s="1"/>
  <c r="P60" i="24"/>
  <c r="N72" i="24"/>
  <c r="P74" i="19" s="1"/>
  <c r="Q72" i="24"/>
  <c r="N76" i="24"/>
  <c r="P78" i="19" s="1"/>
  <c r="N84" i="24"/>
  <c r="P86" i="19" s="1"/>
  <c r="Q96" i="24"/>
  <c r="N104" i="24"/>
  <c r="P106" i="19" s="1"/>
  <c r="N116" i="24"/>
  <c r="P118" i="19" s="1"/>
  <c r="N124" i="24"/>
  <c r="P126" i="19" s="1"/>
  <c r="P124" i="24"/>
  <c r="N144" i="24"/>
  <c r="P146" i="19" s="1"/>
  <c r="N156" i="24"/>
  <c r="P158" i="19" s="1"/>
  <c r="P156" i="24"/>
  <c r="N164" i="24"/>
  <c r="P166" i="19" s="1"/>
  <c r="Q164" i="24"/>
  <c r="N172" i="24"/>
  <c r="P174" i="19" s="1"/>
  <c r="P184" i="24"/>
  <c r="N192" i="24"/>
  <c r="P194" i="19" s="1"/>
  <c r="Q192" i="24"/>
  <c r="N204" i="24"/>
  <c r="P206" i="19" s="1"/>
  <c r="N212" i="24"/>
  <c r="P214" i="19" s="1"/>
  <c r="P224" i="24"/>
  <c r="N232" i="24"/>
  <c r="P234" i="19" s="1"/>
  <c r="N244" i="24"/>
  <c r="P246" i="19" s="1"/>
  <c r="N252" i="24"/>
  <c r="P254" i="19" s="1"/>
  <c r="Q252" i="24"/>
  <c r="N264" i="24"/>
  <c r="P266" i="19" s="1"/>
  <c r="Q264" i="24"/>
  <c r="N272" i="24"/>
  <c r="P274" i="19" s="1"/>
  <c r="N280" i="24"/>
  <c r="P282" i="19" s="1"/>
  <c r="N292" i="24"/>
  <c r="P294" i="19" s="1"/>
  <c r="Q292" i="24"/>
  <c r="N304" i="24"/>
  <c r="P306" i="19" s="1"/>
  <c r="P304" i="24"/>
  <c r="N312" i="24"/>
  <c r="P314" i="19" s="1"/>
  <c r="N320" i="24"/>
  <c r="P322" i="19" s="1"/>
  <c r="N332" i="24"/>
  <c r="P334" i="19" s="1"/>
  <c r="Q332" i="24"/>
  <c r="N336" i="24"/>
  <c r="P338" i="19" s="1"/>
  <c r="P336" i="24"/>
  <c r="R120" i="19"/>
  <c r="R132" i="19"/>
  <c r="R136" i="19"/>
  <c r="R148" i="19"/>
  <c r="R156" i="19"/>
  <c r="R172" i="19"/>
  <c r="R180" i="19"/>
  <c r="R192" i="19"/>
  <c r="R200" i="19"/>
  <c r="R208" i="19"/>
  <c r="R220" i="19"/>
  <c r="R224" i="19"/>
  <c r="R236" i="19"/>
  <c r="R244" i="19"/>
  <c r="R256" i="19"/>
  <c r="R264" i="19"/>
  <c r="R280" i="19"/>
  <c r="R292" i="19"/>
  <c r="R300" i="19"/>
  <c r="R8" i="19"/>
  <c r="R24" i="19"/>
  <c r="R72" i="19"/>
  <c r="R104" i="19"/>
  <c r="O6" i="26"/>
  <c r="T8" i="19" s="1"/>
  <c r="Q6" i="26"/>
  <c r="O14" i="26"/>
  <c r="T16" i="19" s="1"/>
  <c r="O26" i="26"/>
  <c r="T28" i="19" s="1"/>
  <c r="O34" i="26"/>
  <c r="T36" i="19" s="1"/>
  <c r="R34" i="26"/>
  <c r="O46" i="26"/>
  <c r="T48" i="19" s="1"/>
  <c r="Q46" i="26"/>
  <c r="O58" i="26"/>
  <c r="T60" i="19" s="1"/>
  <c r="O66" i="26"/>
  <c r="T68" i="19" s="1"/>
  <c r="O79" i="26"/>
  <c r="T81" i="19" s="1"/>
  <c r="R79" i="26"/>
  <c r="O90" i="26"/>
  <c r="T92" i="19" s="1"/>
  <c r="Q90" i="26"/>
  <c r="O101" i="26"/>
  <c r="T103" i="19" s="1"/>
  <c r="O111" i="26"/>
  <c r="T113" i="19" s="1"/>
  <c r="O127" i="26"/>
  <c r="T129" i="19" s="1"/>
  <c r="R127" i="26"/>
  <c r="O138" i="26"/>
  <c r="T140" i="19" s="1"/>
  <c r="Q138" i="26"/>
  <c r="O159" i="26"/>
  <c r="T161" i="19" s="1"/>
  <c r="O175" i="26"/>
  <c r="T177" i="19" s="1"/>
  <c r="O186" i="26"/>
  <c r="T188" i="19" s="1"/>
  <c r="R186" i="26"/>
  <c r="O202" i="26"/>
  <c r="T204" i="19" s="1"/>
  <c r="Q202" i="26"/>
  <c r="O213" i="26"/>
  <c r="T215" i="19" s="1"/>
  <c r="O229" i="26"/>
  <c r="T231" i="19" s="1"/>
  <c r="O245" i="26"/>
  <c r="T247" i="19" s="1"/>
  <c r="Q245" i="26"/>
  <c r="O261" i="26"/>
  <c r="T263" i="19" s="1"/>
  <c r="R261" i="26"/>
  <c r="O271" i="26"/>
  <c r="T273" i="19" s="1"/>
  <c r="O282" i="26"/>
  <c r="T284" i="19" s="1"/>
  <c r="O298" i="26"/>
  <c r="T300" i="19" s="1"/>
  <c r="R298" i="26"/>
  <c r="O11" i="27"/>
  <c r="V13" i="19" s="1"/>
  <c r="Q11" i="27"/>
  <c r="O23" i="27"/>
  <c r="V25" i="19" s="1"/>
  <c r="O35" i="27"/>
  <c r="V37" i="19" s="1"/>
  <c r="O47" i="27"/>
  <c r="V49" i="19" s="1"/>
  <c r="R47" i="27"/>
  <c r="O55" i="27"/>
  <c r="V57" i="19" s="1"/>
  <c r="Q55" i="27"/>
  <c r="O67" i="27"/>
  <c r="V69" i="19" s="1"/>
  <c r="O71" i="27"/>
  <c r="V73" i="19" s="1"/>
  <c r="O83" i="27"/>
  <c r="V85" i="19" s="1"/>
  <c r="R83" i="27"/>
  <c r="O91" i="27"/>
  <c r="V93" i="19" s="1"/>
  <c r="Q91" i="27"/>
  <c r="O103" i="27"/>
  <c r="V105" i="19" s="1"/>
  <c r="O111" i="27"/>
  <c r="V113" i="19" s="1"/>
  <c r="O123" i="27"/>
  <c r="V125" i="19" s="1"/>
  <c r="R123" i="27"/>
  <c r="O131" i="27"/>
  <c r="V133" i="19" s="1"/>
  <c r="Q131" i="27"/>
  <c r="O143" i="27"/>
  <c r="V145" i="19" s="1"/>
  <c r="O151" i="27"/>
  <c r="V153" i="19" s="1"/>
  <c r="O163" i="27"/>
  <c r="V165" i="19" s="1"/>
  <c r="R163" i="27"/>
  <c r="O171" i="27"/>
  <c r="V173" i="19" s="1"/>
  <c r="Q171" i="27"/>
  <c r="O183" i="27"/>
  <c r="V185" i="19" s="1"/>
  <c r="O195" i="27"/>
  <c r="V197" i="19" s="1"/>
  <c r="O203" i="27"/>
  <c r="V205" i="19" s="1"/>
  <c r="R203" i="27"/>
  <c r="O215" i="27"/>
  <c r="V217" i="19" s="1"/>
  <c r="Q215" i="27"/>
  <c r="O223" i="27"/>
  <c r="V225" i="19" s="1"/>
  <c r="O231" i="27"/>
  <c r="V233" i="19" s="1"/>
  <c r="O243" i="27"/>
  <c r="V245" i="19" s="1"/>
  <c r="R243" i="27"/>
  <c r="O251" i="27"/>
  <c r="V253" i="19" s="1"/>
  <c r="Q251" i="27"/>
  <c r="O263" i="27"/>
  <c r="V265" i="19" s="1"/>
  <c r="O271" i="27"/>
  <c r="V273" i="19" s="1"/>
  <c r="O287" i="27"/>
  <c r="V289" i="19" s="1"/>
  <c r="R287" i="27"/>
  <c r="O295" i="27"/>
  <c r="V297" i="19" s="1"/>
  <c r="Q295" i="27"/>
  <c r="O307" i="27"/>
  <c r="V309" i="19" s="1"/>
  <c r="O315" i="27"/>
  <c r="V317" i="19" s="1"/>
  <c r="O327" i="27"/>
  <c r="V329" i="19" s="1"/>
  <c r="R327" i="27"/>
  <c r="P6" i="28"/>
  <c r="X8" i="19" s="1"/>
  <c r="R6" i="28"/>
  <c r="R26" i="28"/>
  <c r="P38" i="28"/>
  <c r="X40" i="19" s="1"/>
  <c r="P46" i="28"/>
  <c r="X48" i="19" s="1"/>
  <c r="P62" i="28"/>
  <c r="X64" i="19" s="1"/>
  <c r="S62" i="28"/>
  <c r="S82" i="28"/>
  <c r="P94" i="28"/>
  <c r="X96" i="19" s="1"/>
  <c r="R94" i="28"/>
  <c r="P102" i="28"/>
  <c r="X104" i="19" s="1"/>
  <c r="P110" i="28"/>
  <c r="X112" i="19" s="1"/>
  <c r="R122" i="28"/>
  <c r="P134" i="28"/>
  <c r="X136" i="19" s="1"/>
  <c r="S138" i="28"/>
  <c r="P150" i="28"/>
  <c r="X152" i="19" s="1"/>
  <c r="R150" i="28"/>
  <c r="P158" i="28"/>
  <c r="X160" i="19" s="1"/>
  <c r="P174" i="28"/>
  <c r="X176" i="19" s="1"/>
  <c r="P182" i="28"/>
  <c r="X184" i="19" s="1"/>
  <c r="S182" i="28"/>
  <c r="P194" i="28"/>
  <c r="X196" i="19" s="1"/>
  <c r="R194" i="28"/>
  <c r="P202" i="28"/>
  <c r="X204" i="19" s="1"/>
  <c r="P214" i="28"/>
  <c r="X216" i="19" s="1"/>
  <c r="P222" i="28"/>
  <c r="X224" i="19" s="1"/>
  <c r="S222" i="28"/>
  <c r="P234" i="28"/>
  <c r="X236" i="19" s="1"/>
  <c r="S234" i="28"/>
  <c r="P246" i="28"/>
  <c r="X248" i="19" s="1"/>
  <c r="P258" i="28"/>
  <c r="X260" i="19" s="1"/>
  <c r="P266" i="28"/>
  <c r="X268" i="19" s="1"/>
  <c r="R266" i="28"/>
  <c r="P274" i="28"/>
  <c r="X276" i="19" s="1"/>
  <c r="S274" i="28"/>
  <c r="P286" i="28"/>
  <c r="X288" i="19" s="1"/>
  <c r="P294" i="28"/>
  <c r="X296" i="19" s="1"/>
  <c r="P306" i="28"/>
  <c r="X308" i="19" s="1"/>
  <c r="R306" i="28"/>
  <c r="T11" i="29"/>
  <c r="R26" i="29"/>
  <c r="R82" i="29"/>
  <c r="Q106" i="29"/>
  <c r="Q170" i="29"/>
  <c r="Q186" i="29"/>
  <c r="Q234" i="29"/>
  <c r="Q262" i="29"/>
  <c r="N2" i="24"/>
  <c r="P4" i="19" s="1"/>
  <c r="Q2" i="24"/>
  <c r="P2" i="24"/>
  <c r="S11" i="24"/>
  <c r="P20" i="24" s="1"/>
  <c r="N6" i="24"/>
  <c r="P8" i="19" s="1"/>
  <c r="Q6" i="24"/>
  <c r="P6" i="24"/>
  <c r="N10" i="24"/>
  <c r="P12" i="19" s="1"/>
  <c r="Q10" i="24"/>
  <c r="P10" i="24"/>
  <c r="N14" i="24"/>
  <c r="P16" i="19" s="1"/>
  <c r="Q14" i="24"/>
  <c r="P14" i="24"/>
  <c r="N18" i="24"/>
  <c r="P20" i="19" s="1"/>
  <c r="Q18" i="24"/>
  <c r="P18" i="24"/>
  <c r="N22" i="24"/>
  <c r="P24" i="19" s="1"/>
  <c r="Q22" i="24"/>
  <c r="P22" i="24"/>
  <c r="N26" i="24"/>
  <c r="P28" i="19" s="1"/>
  <c r="Q26" i="24"/>
  <c r="P26" i="24"/>
  <c r="N30" i="24"/>
  <c r="P32" i="19" s="1"/>
  <c r="Q30" i="24"/>
  <c r="P30" i="24"/>
  <c r="N34" i="24"/>
  <c r="P36" i="19" s="1"/>
  <c r="Q34" i="24"/>
  <c r="P34" i="24"/>
  <c r="N38" i="24"/>
  <c r="P40" i="19" s="1"/>
  <c r="Q38" i="24"/>
  <c r="P38" i="24"/>
  <c r="N42" i="24"/>
  <c r="P44" i="19" s="1"/>
  <c r="Q42" i="24"/>
  <c r="P42" i="24"/>
  <c r="N46" i="24"/>
  <c r="P48" i="19" s="1"/>
  <c r="Q46" i="24"/>
  <c r="P46" i="24"/>
  <c r="N50" i="24"/>
  <c r="P52" i="19" s="1"/>
  <c r="Q50" i="24"/>
  <c r="P50" i="24"/>
  <c r="N54" i="24"/>
  <c r="P56" i="19" s="1"/>
  <c r="Q54" i="24"/>
  <c r="P54" i="24"/>
  <c r="N58" i="24"/>
  <c r="P60" i="19" s="1"/>
  <c r="Q58" i="24"/>
  <c r="P58" i="24"/>
  <c r="N62" i="24"/>
  <c r="P64" i="19" s="1"/>
  <c r="Q62" i="24"/>
  <c r="P62" i="24"/>
  <c r="N66" i="24"/>
  <c r="P68" i="19" s="1"/>
  <c r="Q66" i="24"/>
  <c r="P66" i="24"/>
  <c r="N70" i="24"/>
  <c r="P72" i="19" s="1"/>
  <c r="Q70" i="24"/>
  <c r="P70" i="24"/>
  <c r="N74" i="24"/>
  <c r="P76" i="19" s="1"/>
  <c r="Q74" i="24"/>
  <c r="P74" i="24"/>
  <c r="N78" i="24"/>
  <c r="P80" i="19" s="1"/>
  <c r="Q78" i="24"/>
  <c r="P78" i="24"/>
  <c r="N82" i="24"/>
  <c r="P84" i="19" s="1"/>
  <c r="Q82" i="24"/>
  <c r="P82" i="24"/>
  <c r="N86" i="24"/>
  <c r="P88" i="19" s="1"/>
  <c r="Q86" i="24"/>
  <c r="P86" i="24"/>
  <c r="N90" i="24"/>
  <c r="P92" i="19" s="1"/>
  <c r="Q90" i="24"/>
  <c r="P90" i="24"/>
  <c r="N94" i="24"/>
  <c r="P96" i="19" s="1"/>
  <c r="Q94" i="24"/>
  <c r="P94" i="24"/>
  <c r="N98" i="24"/>
  <c r="P100" i="19" s="1"/>
  <c r="Q98" i="24"/>
  <c r="P98" i="24"/>
  <c r="N102" i="24"/>
  <c r="P104" i="19" s="1"/>
  <c r="Q102" i="24"/>
  <c r="P102" i="24"/>
  <c r="N106" i="24"/>
  <c r="P108" i="19" s="1"/>
  <c r="Q106" i="24"/>
  <c r="P106" i="24"/>
  <c r="N110" i="24"/>
  <c r="P112" i="19" s="1"/>
  <c r="Q110" i="24"/>
  <c r="P110" i="24"/>
  <c r="N114" i="24"/>
  <c r="P116" i="19" s="1"/>
  <c r="Q114" i="24"/>
  <c r="P114" i="24"/>
  <c r="N118" i="24"/>
  <c r="P120" i="19" s="1"/>
  <c r="Q118" i="24"/>
  <c r="P118" i="24"/>
  <c r="N122" i="24"/>
  <c r="P124" i="19" s="1"/>
  <c r="Q122" i="24"/>
  <c r="P122" i="24"/>
  <c r="N126" i="24"/>
  <c r="P128" i="19" s="1"/>
  <c r="Q126" i="24"/>
  <c r="P126" i="24"/>
  <c r="N130" i="24"/>
  <c r="P132" i="19" s="1"/>
  <c r="Q130" i="24"/>
  <c r="P130" i="24"/>
  <c r="N134" i="24"/>
  <c r="P136" i="19" s="1"/>
  <c r="Q134" i="24"/>
  <c r="P134" i="24"/>
  <c r="N138" i="24"/>
  <c r="P140" i="19" s="1"/>
  <c r="Q138" i="24"/>
  <c r="P138" i="24"/>
  <c r="N142" i="24"/>
  <c r="P144" i="19" s="1"/>
  <c r="Q142" i="24"/>
  <c r="P142" i="24"/>
  <c r="N146" i="24"/>
  <c r="P148" i="19" s="1"/>
  <c r="Q146" i="24"/>
  <c r="P146" i="24"/>
  <c r="N150" i="24"/>
  <c r="P152" i="19" s="1"/>
  <c r="Q150" i="24"/>
  <c r="P150" i="24"/>
  <c r="N154" i="24"/>
  <c r="P156" i="19" s="1"/>
  <c r="Q154" i="24"/>
  <c r="P154" i="24"/>
  <c r="N158" i="24"/>
  <c r="P160" i="19" s="1"/>
  <c r="Q158" i="24"/>
  <c r="P158" i="24"/>
  <c r="N162" i="24"/>
  <c r="P164" i="19" s="1"/>
  <c r="Q162" i="24"/>
  <c r="P162" i="24"/>
  <c r="N166" i="24"/>
  <c r="P168" i="19" s="1"/>
  <c r="Q166" i="24"/>
  <c r="P166" i="24"/>
  <c r="N170" i="24"/>
  <c r="P172" i="19" s="1"/>
  <c r="Q170" i="24"/>
  <c r="P170" i="24"/>
  <c r="N174" i="24"/>
  <c r="P176" i="19" s="1"/>
  <c r="Q174" i="24"/>
  <c r="P174" i="24"/>
  <c r="N178" i="24"/>
  <c r="P180" i="19" s="1"/>
  <c r="Q178" i="24"/>
  <c r="P178" i="24"/>
  <c r="N182" i="24"/>
  <c r="P184" i="19" s="1"/>
  <c r="Q182" i="24"/>
  <c r="P182" i="24"/>
  <c r="N186" i="24"/>
  <c r="P188" i="19" s="1"/>
  <c r="Q186" i="24"/>
  <c r="P186" i="24"/>
  <c r="N190" i="24"/>
  <c r="P192" i="19" s="1"/>
  <c r="Q190" i="24"/>
  <c r="P190" i="24"/>
  <c r="N194" i="24"/>
  <c r="P196" i="19" s="1"/>
  <c r="Q194" i="24"/>
  <c r="P194" i="24"/>
  <c r="N198" i="24"/>
  <c r="P200" i="19" s="1"/>
  <c r="Q198" i="24"/>
  <c r="P198" i="24"/>
  <c r="N202" i="24"/>
  <c r="P204" i="19" s="1"/>
  <c r="Q202" i="24"/>
  <c r="P202" i="24"/>
  <c r="N206" i="24"/>
  <c r="P208" i="19" s="1"/>
  <c r="Q206" i="24"/>
  <c r="P206" i="24"/>
  <c r="N210" i="24"/>
  <c r="P212" i="19" s="1"/>
  <c r="Q210" i="24"/>
  <c r="P210" i="24"/>
  <c r="N214" i="24"/>
  <c r="P216" i="19" s="1"/>
  <c r="Q214" i="24"/>
  <c r="P214" i="24"/>
  <c r="N218" i="24"/>
  <c r="P220" i="19" s="1"/>
  <c r="Q218" i="24"/>
  <c r="P218" i="24"/>
  <c r="N222" i="24"/>
  <c r="P224" i="19" s="1"/>
  <c r="Q222" i="24"/>
  <c r="P222" i="24"/>
  <c r="N226" i="24"/>
  <c r="P228" i="19" s="1"/>
  <c r="Q226" i="24"/>
  <c r="P226" i="24"/>
  <c r="N230" i="24"/>
  <c r="P232" i="19" s="1"/>
  <c r="Q230" i="24"/>
  <c r="P230" i="24"/>
  <c r="N234" i="24"/>
  <c r="P236" i="19" s="1"/>
  <c r="Q234" i="24"/>
  <c r="P234" i="24"/>
  <c r="N238" i="24"/>
  <c r="P240" i="19" s="1"/>
  <c r="Q238" i="24"/>
  <c r="P238" i="24"/>
  <c r="N242" i="24"/>
  <c r="P244" i="19" s="1"/>
  <c r="Q242" i="24"/>
  <c r="P242" i="24"/>
  <c r="N246" i="24"/>
  <c r="P248" i="19" s="1"/>
  <c r="Q246" i="24"/>
  <c r="P246" i="24"/>
  <c r="N250" i="24"/>
  <c r="P252" i="19" s="1"/>
  <c r="Q250" i="24"/>
  <c r="P250" i="24"/>
  <c r="N254" i="24"/>
  <c r="P256" i="19" s="1"/>
  <c r="Q254" i="24"/>
  <c r="P254" i="24"/>
  <c r="N258" i="24"/>
  <c r="P260" i="19" s="1"/>
  <c r="Q258" i="24"/>
  <c r="P258" i="24"/>
  <c r="N262" i="24"/>
  <c r="P264" i="19" s="1"/>
  <c r="Q262" i="24"/>
  <c r="P262" i="24"/>
  <c r="N266" i="24"/>
  <c r="P268" i="19" s="1"/>
  <c r="Q266" i="24"/>
  <c r="P266" i="24"/>
  <c r="N270" i="24"/>
  <c r="P272" i="19" s="1"/>
  <c r="Q270" i="24"/>
  <c r="P270" i="24"/>
  <c r="N274" i="24"/>
  <c r="P276" i="19" s="1"/>
  <c r="Q274" i="24"/>
  <c r="P274" i="24"/>
  <c r="N278" i="24"/>
  <c r="P280" i="19" s="1"/>
  <c r="Q278" i="24"/>
  <c r="P278" i="24"/>
  <c r="N282" i="24"/>
  <c r="P284" i="19" s="1"/>
  <c r="Q282" i="24"/>
  <c r="P282" i="24"/>
  <c r="N286" i="24"/>
  <c r="P288" i="19" s="1"/>
  <c r="Q286" i="24"/>
  <c r="P286" i="24"/>
  <c r="N290" i="24"/>
  <c r="P292" i="19" s="1"/>
  <c r="Q290" i="24"/>
  <c r="P290" i="24"/>
  <c r="N294" i="24"/>
  <c r="P296" i="19" s="1"/>
  <c r="Q294" i="24"/>
  <c r="P294" i="24"/>
  <c r="N298" i="24"/>
  <c r="P300" i="19" s="1"/>
  <c r="Q298" i="24"/>
  <c r="P298" i="24"/>
  <c r="N302" i="24"/>
  <c r="P304" i="19" s="1"/>
  <c r="Q302" i="24"/>
  <c r="P302" i="24"/>
  <c r="N306" i="24"/>
  <c r="P308" i="19" s="1"/>
  <c r="Q306" i="24"/>
  <c r="P306" i="24"/>
  <c r="N310" i="24"/>
  <c r="P312" i="19" s="1"/>
  <c r="Q310" i="24"/>
  <c r="P310" i="24"/>
  <c r="N314" i="24"/>
  <c r="P316" i="19" s="1"/>
  <c r="Q314" i="24"/>
  <c r="P314" i="24"/>
  <c r="N318" i="24"/>
  <c r="P320" i="19" s="1"/>
  <c r="Q318" i="24"/>
  <c r="P318" i="24"/>
  <c r="N322" i="24"/>
  <c r="P324" i="19" s="1"/>
  <c r="Q322" i="24"/>
  <c r="P322" i="24"/>
  <c r="N326" i="24"/>
  <c r="P328" i="19" s="1"/>
  <c r="Q326" i="24"/>
  <c r="P326" i="24"/>
  <c r="N330" i="24"/>
  <c r="P332" i="19" s="1"/>
  <c r="Q330" i="24"/>
  <c r="P330" i="24"/>
  <c r="N334" i="24"/>
  <c r="P336" i="19" s="1"/>
  <c r="Q334" i="24"/>
  <c r="P334" i="24"/>
  <c r="N338" i="24"/>
  <c r="P340" i="19" s="1"/>
  <c r="Q338" i="24"/>
  <c r="P338" i="24"/>
  <c r="N342" i="24"/>
  <c r="P344" i="19" s="1"/>
  <c r="Q342" i="24"/>
  <c r="P342" i="24"/>
  <c r="N96" i="24"/>
  <c r="P98" i="19" s="1"/>
  <c r="N184" i="24"/>
  <c r="P186" i="19" s="1"/>
  <c r="R6" i="19"/>
  <c r="R10" i="19"/>
  <c r="R14" i="19"/>
  <c r="R18" i="19"/>
  <c r="R22" i="19"/>
  <c r="R26" i="19"/>
  <c r="R30" i="19"/>
  <c r="R34" i="19"/>
  <c r="R38" i="19"/>
  <c r="R42" i="19"/>
  <c r="R46" i="19"/>
  <c r="R50" i="19"/>
  <c r="R54" i="19"/>
  <c r="R58" i="19"/>
  <c r="R62" i="19"/>
  <c r="R66" i="19"/>
  <c r="R70" i="19"/>
  <c r="R74" i="19"/>
  <c r="R78" i="19"/>
  <c r="R82" i="19"/>
  <c r="R86" i="19"/>
  <c r="R90" i="19"/>
  <c r="R94" i="19"/>
  <c r="R98" i="19"/>
  <c r="R102" i="19"/>
  <c r="R106" i="19"/>
  <c r="R110" i="19"/>
  <c r="R114" i="19"/>
  <c r="R122" i="19"/>
  <c r="R130" i="19"/>
  <c r="R138" i="19"/>
  <c r="R146" i="19"/>
  <c r="R154" i="19"/>
  <c r="R162" i="19"/>
  <c r="R170" i="19"/>
  <c r="R178" i="19"/>
  <c r="R186" i="19"/>
  <c r="R194" i="19"/>
  <c r="R202" i="19"/>
  <c r="R210" i="19"/>
  <c r="R218" i="19"/>
  <c r="R226" i="19"/>
  <c r="R234" i="19"/>
  <c r="R242" i="19"/>
  <c r="R250" i="19"/>
  <c r="R258" i="19"/>
  <c r="R266" i="19"/>
  <c r="R274" i="19"/>
  <c r="R282" i="19"/>
  <c r="R290" i="19"/>
  <c r="R298" i="19"/>
  <c r="R306" i="19"/>
  <c r="R12" i="19"/>
  <c r="R36" i="19"/>
  <c r="R52" i="19"/>
  <c r="R60" i="19"/>
  <c r="R68" i="19"/>
  <c r="R76" i="19"/>
  <c r="R84" i="19"/>
  <c r="R92" i="19"/>
  <c r="R100" i="19"/>
  <c r="R118" i="19"/>
  <c r="R150" i="19"/>
  <c r="R182" i="19"/>
  <c r="R214" i="19"/>
  <c r="R246" i="19"/>
  <c r="R278" i="19"/>
  <c r="O4" i="26"/>
  <c r="T6" i="19" s="1"/>
  <c r="R4" i="26"/>
  <c r="O8" i="26"/>
  <c r="T10" i="19" s="1"/>
  <c r="Q8" i="26"/>
  <c r="O12" i="26"/>
  <c r="T14" i="19" s="1"/>
  <c r="O16" i="26"/>
  <c r="T18" i="19" s="1"/>
  <c r="O20" i="26"/>
  <c r="T22" i="19" s="1"/>
  <c r="R20" i="26"/>
  <c r="O24" i="26"/>
  <c r="T26" i="19" s="1"/>
  <c r="Q24" i="26"/>
  <c r="O28" i="26"/>
  <c r="T30" i="19" s="1"/>
  <c r="O32" i="26"/>
  <c r="T34" i="19" s="1"/>
  <c r="O36" i="26"/>
  <c r="T38" i="19" s="1"/>
  <c r="R36" i="26"/>
  <c r="O40" i="26"/>
  <c r="T42" i="19" s="1"/>
  <c r="Q40" i="26"/>
  <c r="O44" i="26"/>
  <c r="T46" i="19" s="1"/>
  <c r="O48" i="26"/>
  <c r="T50" i="19" s="1"/>
  <c r="O52" i="26"/>
  <c r="T54" i="19" s="1"/>
  <c r="Q52" i="26"/>
  <c r="O56" i="26"/>
  <c r="T58" i="19" s="1"/>
  <c r="R56" i="26"/>
  <c r="O60" i="26"/>
  <c r="T62" i="19" s="1"/>
  <c r="O64" i="26"/>
  <c r="T66" i="19" s="1"/>
  <c r="O68" i="26"/>
  <c r="T70" i="19" s="1"/>
  <c r="Q68" i="26"/>
  <c r="O72" i="26"/>
  <c r="T74" i="19" s="1"/>
  <c r="R72" i="26"/>
  <c r="O77" i="26"/>
  <c r="T79" i="19" s="1"/>
  <c r="O82" i="26"/>
  <c r="T84" i="19" s="1"/>
  <c r="O87" i="26"/>
  <c r="T89" i="19" s="1"/>
  <c r="R87" i="26"/>
  <c r="O93" i="26"/>
  <c r="T95" i="19" s="1"/>
  <c r="R93" i="26"/>
  <c r="O98" i="26"/>
  <c r="T100" i="19" s="1"/>
  <c r="O103" i="26"/>
  <c r="T105" i="19" s="1"/>
  <c r="O109" i="26"/>
  <c r="T111" i="19" s="1"/>
  <c r="Q109" i="26"/>
  <c r="O114" i="26"/>
  <c r="T116" i="19" s="1"/>
  <c r="Q114" i="26"/>
  <c r="O119" i="26"/>
  <c r="T121" i="19" s="1"/>
  <c r="O125" i="26"/>
  <c r="T127" i="19" s="1"/>
  <c r="O130" i="26"/>
  <c r="T132" i="19" s="1"/>
  <c r="R130" i="26"/>
  <c r="O135" i="26"/>
  <c r="T137" i="19" s="1"/>
  <c r="Q135" i="26"/>
  <c r="O141" i="26"/>
  <c r="T143" i="19" s="1"/>
  <c r="O146" i="26"/>
  <c r="T148" i="19" s="1"/>
  <c r="O151" i="26"/>
  <c r="T153" i="19" s="1"/>
  <c r="R151" i="26"/>
  <c r="O157" i="26"/>
  <c r="T159" i="19" s="1"/>
  <c r="R157" i="26"/>
  <c r="O162" i="26"/>
  <c r="T164" i="19" s="1"/>
  <c r="O167" i="26"/>
  <c r="T169" i="19" s="1"/>
  <c r="O173" i="26"/>
  <c r="T175" i="19" s="1"/>
  <c r="Q173" i="26"/>
  <c r="O178" i="26"/>
  <c r="T180" i="19" s="1"/>
  <c r="Q178" i="26"/>
  <c r="O183" i="26"/>
  <c r="T185" i="19" s="1"/>
  <c r="O189" i="26"/>
  <c r="T191" i="19" s="1"/>
  <c r="O194" i="26"/>
  <c r="T196" i="19" s="1"/>
  <c r="R194" i="26"/>
  <c r="O199" i="26"/>
  <c r="T201" i="19" s="1"/>
  <c r="Q199" i="26"/>
  <c r="O205" i="26"/>
  <c r="T207" i="19" s="1"/>
  <c r="O210" i="26"/>
  <c r="T212" i="19" s="1"/>
  <c r="O215" i="26"/>
  <c r="T217" i="19" s="1"/>
  <c r="R215" i="26"/>
  <c r="O221" i="26"/>
  <c r="T223" i="19" s="1"/>
  <c r="R221" i="26"/>
  <c r="O226" i="26"/>
  <c r="T228" i="19" s="1"/>
  <c r="O231" i="26"/>
  <c r="T233" i="19" s="1"/>
  <c r="O237" i="26"/>
  <c r="T239" i="19" s="1"/>
  <c r="Q237" i="26"/>
  <c r="O242" i="26"/>
  <c r="T244" i="19" s="1"/>
  <c r="Q242" i="26"/>
  <c r="O247" i="26"/>
  <c r="T249" i="19" s="1"/>
  <c r="O253" i="26"/>
  <c r="T255" i="19" s="1"/>
  <c r="O258" i="26"/>
  <c r="T260" i="19" s="1"/>
  <c r="R258" i="26"/>
  <c r="O263" i="26"/>
  <c r="T265" i="19" s="1"/>
  <c r="Q263" i="26"/>
  <c r="O269" i="26"/>
  <c r="T271" i="19" s="1"/>
  <c r="O274" i="26"/>
  <c r="T276" i="19" s="1"/>
  <c r="O279" i="26"/>
  <c r="T281" i="19" s="1"/>
  <c r="R279" i="26"/>
  <c r="O285" i="26"/>
  <c r="T287" i="19" s="1"/>
  <c r="Q285" i="26"/>
  <c r="O290" i="26"/>
  <c r="T292" i="19" s="1"/>
  <c r="O295" i="26"/>
  <c r="T297" i="19" s="1"/>
  <c r="O301" i="26"/>
  <c r="T303" i="19" s="1"/>
  <c r="R301" i="26"/>
  <c r="O5" i="27"/>
  <c r="V7" i="19" s="1"/>
  <c r="Q5" i="27"/>
  <c r="O9" i="27"/>
  <c r="V11" i="19" s="1"/>
  <c r="O13" i="27"/>
  <c r="V15" i="19" s="1"/>
  <c r="O17" i="27"/>
  <c r="V19" i="19" s="1"/>
  <c r="R17" i="27"/>
  <c r="O21" i="27"/>
  <c r="V23" i="19" s="1"/>
  <c r="Q21" i="27"/>
  <c r="O25" i="27"/>
  <c r="V27" i="19" s="1"/>
  <c r="O29" i="27"/>
  <c r="V31" i="19" s="1"/>
  <c r="O33" i="27"/>
  <c r="V35" i="19" s="1"/>
  <c r="R33" i="27"/>
  <c r="O37" i="27"/>
  <c r="V39" i="19" s="1"/>
  <c r="Q37" i="27"/>
  <c r="O41" i="27"/>
  <c r="V43" i="19" s="1"/>
  <c r="O45" i="27"/>
  <c r="V47" i="19" s="1"/>
  <c r="O49" i="27"/>
  <c r="V51" i="19" s="1"/>
  <c r="R49" i="27"/>
  <c r="O53" i="27"/>
  <c r="V55" i="19" s="1"/>
  <c r="Q53" i="27"/>
  <c r="O57" i="27"/>
  <c r="V59" i="19" s="1"/>
  <c r="O61" i="27"/>
  <c r="V63" i="19" s="1"/>
  <c r="O65" i="27"/>
  <c r="V67" i="19" s="1"/>
  <c r="R65" i="27"/>
  <c r="O69" i="27"/>
  <c r="V71" i="19" s="1"/>
  <c r="Q69" i="27"/>
  <c r="O73" i="27"/>
  <c r="V75" i="19" s="1"/>
  <c r="O77" i="27"/>
  <c r="V79" i="19" s="1"/>
  <c r="O81" i="27"/>
  <c r="V83" i="19" s="1"/>
  <c r="R81" i="27"/>
  <c r="O85" i="27"/>
  <c r="V87" i="19" s="1"/>
  <c r="Q85" i="27"/>
  <c r="O89" i="27"/>
  <c r="V91" i="19" s="1"/>
  <c r="O93" i="27"/>
  <c r="V95" i="19" s="1"/>
  <c r="O97" i="27"/>
  <c r="V99" i="19" s="1"/>
  <c r="R97" i="27"/>
  <c r="O101" i="27"/>
  <c r="V103" i="19" s="1"/>
  <c r="Q101" i="27"/>
  <c r="O105" i="27"/>
  <c r="V107" i="19" s="1"/>
  <c r="O109" i="27"/>
  <c r="V111" i="19" s="1"/>
  <c r="O113" i="27"/>
  <c r="V115" i="19" s="1"/>
  <c r="R113" i="27"/>
  <c r="O117" i="27"/>
  <c r="V119" i="19" s="1"/>
  <c r="Q117" i="27"/>
  <c r="O121" i="27"/>
  <c r="V123" i="19" s="1"/>
  <c r="O125" i="27"/>
  <c r="V127" i="19" s="1"/>
  <c r="O129" i="27"/>
  <c r="V131" i="19" s="1"/>
  <c r="R129" i="27"/>
  <c r="O133" i="27"/>
  <c r="V135" i="19" s="1"/>
  <c r="Q133" i="27"/>
  <c r="O137" i="27"/>
  <c r="V139" i="19" s="1"/>
  <c r="O141" i="27"/>
  <c r="V143" i="19" s="1"/>
  <c r="O145" i="27"/>
  <c r="V147" i="19" s="1"/>
  <c r="R145" i="27"/>
  <c r="O149" i="27"/>
  <c r="V151" i="19" s="1"/>
  <c r="Q149" i="27"/>
  <c r="O153" i="27"/>
  <c r="V155" i="19" s="1"/>
  <c r="O157" i="27"/>
  <c r="V159" i="19" s="1"/>
  <c r="O161" i="27"/>
  <c r="V163" i="19" s="1"/>
  <c r="R161" i="27"/>
  <c r="O165" i="27"/>
  <c r="V167" i="19" s="1"/>
  <c r="Q165" i="27"/>
  <c r="O169" i="27"/>
  <c r="V171" i="19" s="1"/>
  <c r="O173" i="27"/>
  <c r="V175" i="19" s="1"/>
  <c r="O177" i="27"/>
  <c r="V179" i="19" s="1"/>
  <c r="R177" i="27"/>
  <c r="O181" i="27"/>
  <c r="V183" i="19" s="1"/>
  <c r="Q181" i="27"/>
  <c r="O185" i="27"/>
  <c r="V187" i="19" s="1"/>
  <c r="O189" i="27"/>
  <c r="V191" i="19" s="1"/>
  <c r="O193" i="27"/>
  <c r="V195" i="19" s="1"/>
  <c r="R193" i="27"/>
  <c r="O197" i="27"/>
  <c r="V199" i="19" s="1"/>
  <c r="R197" i="27"/>
  <c r="O201" i="27"/>
  <c r="V203" i="19" s="1"/>
  <c r="O205" i="27"/>
  <c r="V207" i="19" s="1"/>
  <c r="O209" i="27"/>
  <c r="V211" i="19" s="1"/>
  <c r="Q209" i="27"/>
  <c r="O213" i="27"/>
  <c r="V215" i="19" s="1"/>
  <c r="R213" i="27"/>
  <c r="O217" i="27"/>
  <c r="V219" i="19" s="1"/>
  <c r="O221" i="27"/>
  <c r="V223" i="19" s="1"/>
  <c r="O225" i="27"/>
  <c r="V227" i="19" s="1"/>
  <c r="Q225" i="27"/>
  <c r="O229" i="27"/>
  <c r="V231" i="19" s="1"/>
  <c r="R229" i="27"/>
  <c r="O233" i="27"/>
  <c r="V235" i="19" s="1"/>
  <c r="O237" i="27"/>
  <c r="V239" i="19" s="1"/>
  <c r="O241" i="27"/>
  <c r="V243" i="19" s="1"/>
  <c r="Q241" i="27"/>
  <c r="O245" i="27"/>
  <c r="V247" i="19" s="1"/>
  <c r="R245" i="27"/>
  <c r="O249" i="27"/>
  <c r="V251" i="19" s="1"/>
  <c r="O253" i="27"/>
  <c r="V255" i="19" s="1"/>
  <c r="O257" i="27"/>
  <c r="V259" i="19" s="1"/>
  <c r="Q257" i="27"/>
  <c r="O261" i="27"/>
  <c r="V263" i="19" s="1"/>
  <c r="R261" i="27"/>
  <c r="O265" i="27"/>
  <c r="V267" i="19" s="1"/>
  <c r="O269" i="27"/>
  <c r="V271" i="19" s="1"/>
  <c r="O273" i="27"/>
  <c r="V275" i="19" s="1"/>
  <c r="Q273" i="27"/>
  <c r="O277" i="27"/>
  <c r="V279" i="19" s="1"/>
  <c r="R277" i="27"/>
  <c r="O281" i="27"/>
  <c r="V283" i="19" s="1"/>
  <c r="O285" i="27"/>
  <c r="V287" i="19" s="1"/>
  <c r="O289" i="27"/>
  <c r="V291" i="19" s="1"/>
  <c r="Q289" i="27"/>
  <c r="O293" i="27"/>
  <c r="V295" i="19" s="1"/>
  <c r="R293" i="27"/>
  <c r="O297" i="27"/>
  <c r="V299" i="19" s="1"/>
  <c r="O301" i="27"/>
  <c r="V303" i="19" s="1"/>
  <c r="O305" i="27"/>
  <c r="V307" i="19" s="1"/>
  <c r="Q305" i="27"/>
  <c r="O309" i="27"/>
  <c r="V311" i="19" s="1"/>
  <c r="R309" i="27"/>
  <c r="O313" i="27"/>
  <c r="V315" i="19" s="1"/>
  <c r="O317" i="27"/>
  <c r="V319" i="19" s="1"/>
  <c r="O321" i="27"/>
  <c r="V323" i="19" s="1"/>
  <c r="Q321" i="27"/>
  <c r="O325" i="27"/>
  <c r="V327" i="19" s="1"/>
  <c r="R325" i="27"/>
  <c r="P4" i="28"/>
  <c r="X6" i="19" s="1"/>
  <c r="P8" i="28"/>
  <c r="X10" i="19" s="1"/>
  <c r="P12" i="28"/>
  <c r="X14" i="19" s="1"/>
  <c r="S12" i="28"/>
  <c r="P16" i="28"/>
  <c r="X18" i="19" s="1"/>
  <c r="R16" i="28"/>
  <c r="P20" i="28"/>
  <c r="X22" i="19" s="1"/>
  <c r="P24" i="28"/>
  <c r="X26" i="19" s="1"/>
  <c r="P28" i="28"/>
  <c r="X30" i="19" s="1"/>
  <c r="S28" i="28"/>
  <c r="P32" i="28"/>
  <c r="X34" i="19" s="1"/>
  <c r="R32" i="28"/>
  <c r="P36" i="28"/>
  <c r="X38" i="19" s="1"/>
  <c r="P40" i="28"/>
  <c r="X42" i="19" s="1"/>
  <c r="P44" i="28"/>
  <c r="X46" i="19" s="1"/>
  <c r="S44" i="28"/>
  <c r="P48" i="28"/>
  <c r="X50" i="19" s="1"/>
  <c r="R48" i="28"/>
  <c r="P52" i="28"/>
  <c r="X54" i="19" s="1"/>
  <c r="P56" i="28"/>
  <c r="X58" i="19" s="1"/>
  <c r="P60" i="28"/>
  <c r="X62" i="19" s="1"/>
  <c r="S60" i="28"/>
  <c r="P64" i="28"/>
  <c r="X66" i="19" s="1"/>
  <c r="R64" i="28"/>
  <c r="P68" i="28"/>
  <c r="X70" i="19" s="1"/>
  <c r="P72" i="28"/>
  <c r="X74" i="19" s="1"/>
  <c r="P76" i="28"/>
  <c r="X78" i="19" s="1"/>
  <c r="S76" i="28"/>
  <c r="P80" i="28"/>
  <c r="X82" i="19" s="1"/>
  <c r="R80" i="28"/>
  <c r="P84" i="28"/>
  <c r="X86" i="19" s="1"/>
  <c r="P88" i="28"/>
  <c r="X90" i="19" s="1"/>
  <c r="P92" i="28"/>
  <c r="X94" i="19" s="1"/>
  <c r="S92" i="28"/>
  <c r="P96" i="28"/>
  <c r="X98" i="19" s="1"/>
  <c r="R96" i="28"/>
  <c r="P100" i="28"/>
  <c r="X102" i="19" s="1"/>
  <c r="P104" i="28"/>
  <c r="X106" i="19" s="1"/>
  <c r="P108" i="28"/>
  <c r="X110" i="19" s="1"/>
  <c r="S108" i="28"/>
  <c r="P112" i="28"/>
  <c r="X114" i="19" s="1"/>
  <c r="R112" i="28"/>
  <c r="P116" i="28"/>
  <c r="X118" i="19" s="1"/>
  <c r="P120" i="28"/>
  <c r="X122" i="19" s="1"/>
  <c r="P124" i="28"/>
  <c r="X126" i="19" s="1"/>
  <c r="S124" i="28"/>
  <c r="P128" i="28"/>
  <c r="X130" i="19" s="1"/>
  <c r="R128" i="28"/>
  <c r="P132" i="28"/>
  <c r="X134" i="19" s="1"/>
  <c r="P136" i="28"/>
  <c r="X138" i="19" s="1"/>
  <c r="P140" i="28"/>
  <c r="X142" i="19" s="1"/>
  <c r="S140" i="28"/>
  <c r="P144" i="28"/>
  <c r="X146" i="19" s="1"/>
  <c r="R144" i="28"/>
  <c r="P148" i="28"/>
  <c r="X150" i="19" s="1"/>
  <c r="P152" i="28"/>
  <c r="X154" i="19" s="1"/>
  <c r="P156" i="28"/>
  <c r="X158" i="19" s="1"/>
  <c r="S156" i="28"/>
  <c r="P160" i="28"/>
  <c r="X162" i="19" s="1"/>
  <c r="R160" i="28"/>
  <c r="P164" i="28"/>
  <c r="X166" i="19" s="1"/>
  <c r="P168" i="28"/>
  <c r="X170" i="19" s="1"/>
  <c r="P172" i="28"/>
  <c r="X174" i="19" s="1"/>
  <c r="S172" i="28"/>
  <c r="P176" i="28"/>
  <c r="X178" i="19" s="1"/>
  <c r="R176" i="28"/>
  <c r="P180" i="28"/>
  <c r="X182" i="19" s="1"/>
  <c r="P184" i="28"/>
  <c r="X186" i="19" s="1"/>
  <c r="P188" i="28"/>
  <c r="X190" i="19" s="1"/>
  <c r="S188" i="28"/>
  <c r="P192" i="28"/>
  <c r="X194" i="19" s="1"/>
  <c r="R192" i="28"/>
  <c r="P196" i="28"/>
  <c r="X198" i="19" s="1"/>
  <c r="P200" i="28"/>
  <c r="X202" i="19" s="1"/>
  <c r="P204" i="28"/>
  <c r="X206" i="19" s="1"/>
  <c r="S204" i="28"/>
  <c r="P208" i="28"/>
  <c r="X210" i="19" s="1"/>
  <c r="R208" i="28"/>
  <c r="P212" i="28"/>
  <c r="X214" i="19" s="1"/>
  <c r="P216" i="28"/>
  <c r="X218" i="19" s="1"/>
  <c r="P220" i="28"/>
  <c r="X222" i="19" s="1"/>
  <c r="S220" i="28"/>
  <c r="P224" i="28"/>
  <c r="X226" i="19" s="1"/>
  <c r="R224" i="28"/>
  <c r="P228" i="28"/>
  <c r="X230" i="19" s="1"/>
  <c r="P232" i="28"/>
  <c r="X234" i="19" s="1"/>
  <c r="P236" i="28"/>
  <c r="X238" i="19" s="1"/>
  <c r="S236" i="28"/>
  <c r="P240" i="28"/>
  <c r="X242" i="19" s="1"/>
  <c r="R240" i="28"/>
  <c r="P244" i="28"/>
  <c r="X246" i="19" s="1"/>
  <c r="P248" i="28"/>
  <c r="X250" i="19" s="1"/>
  <c r="P252" i="28"/>
  <c r="X254" i="19" s="1"/>
  <c r="S252" i="28"/>
  <c r="P256" i="28"/>
  <c r="X258" i="19" s="1"/>
  <c r="R256" i="28"/>
  <c r="P260" i="28"/>
  <c r="X262" i="19" s="1"/>
  <c r="P264" i="28"/>
  <c r="X266" i="19" s="1"/>
  <c r="P268" i="28"/>
  <c r="X270" i="19" s="1"/>
  <c r="S268" i="28"/>
  <c r="P272" i="28"/>
  <c r="X274" i="19" s="1"/>
  <c r="R272" i="28"/>
  <c r="P276" i="28"/>
  <c r="X278" i="19" s="1"/>
  <c r="P280" i="28"/>
  <c r="X282" i="19" s="1"/>
  <c r="P284" i="28"/>
  <c r="X286" i="19" s="1"/>
  <c r="S284" i="28"/>
  <c r="P288" i="28"/>
  <c r="X290" i="19" s="1"/>
  <c r="R288" i="28"/>
  <c r="P292" i="28"/>
  <c r="X294" i="19" s="1"/>
  <c r="P296" i="28"/>
  <c r="X298" i="19" s="1"/>
  <c r="P300" i="28"/>
  <c r="X302" i="19" s="1"/>
  <c r="S300" i="28"/>
  <c r="P304" i="28"/>
  <c r="X306" i="19" s="1"/>
  <c r="R304" i="28"/>
  <c r="P308" i="28"/>
  <c r="X310" i="19" s="1"/>
  <c r="P312" i="28"/>
  <c r="X314" i="19" s="1"/>
  <c r="P15" i="28"/>
  <c r="X17" i="19" s="1"/>
  <c r="P31" i="28"/>
  <c r="X33" i="19" s="1"/>
  <c r="P47" i="28"/>
  <c r="X49" i="19" s="1"/>
  <c r="P63" i="28"/>
  <c r="X65" i="19" s="1"/>
  <c r="P79" i="28"/>
  <c r="X81" i="19" s="1"/>
  <c r="P95" i="28"/>
  <c r="X97" i="19" s="1"/>
  <c r="P111" i="28"/>
  <c r="X113" i="19" s="1"/>
  <c r="P127" i="28"/>
  <c r="X129" i="19" s="1"/>
  <c r="P143" i="28"/>
  <c r="X145" i="19" s="1"/>
  <c r="P159" i="28"/>
  <c r="X161" i="19" s="1"/>
  <c r="P183" i="28"/>
  <c r="X185" i="19" s="1"/>
  <c r="P199" i="28"/>
  <c r="X201" i="19" s="1"/>
  <c r="P215" i="28"/>
  <c r="X217" i="19" s="1"/>
  <c r="P231" i="28"/>
  <c r="X233" i="19" s="1"/>
  <c r="P247" i="28"/>
  <c r="X249" i="19" s="1"/>
  <c r="P263" i="28"/>
  <c r="X265" i="19" s="1"/>
  <c r="P279" i="28"/>
  <c r="X281" i="19" s="1"/>
  <c r="P295" i="28"/>
  <c r="X297" i="19" s="1"/>
  <c r="P311" i="28"/>
  <c r="X313" i="19" s="1"/>
  <c r="O4" i="29"/>
  <c r="Z6" i="19" s="1"/>
  <c r="Q4" i="29"/>
  <c r="O8" i="29"/>
  <c r="Z10" i="19" s="1"/>
  <c r="O12" i="29"/>
  <c r="Z14" i="19" s="1"/>
  <c r="O16" i="29"/>
  <c r="Z18" i="19" s="1"/>
  <c r="R16" i="29"/>
  <c r="O20" i="29"/>
  <c r="Z22" i="19" s="1"/>
  <c r="O24" i="29"/>
  <c r="Z26" i="19" s="1"/>
  <c r="O28" i="29"/>
  <c r="Z30" i="19" s="1"/>
  <c r="O32" i="29"/>
  <c r="Z34" i="19" s="1"/>
  <c r="O36" i="29"/>
  <c r="Z38" i="19" s="1"/>
  <c r="Q36" i="29"/>
  <c r="O40" i="29"/>
  <c r="Z42" i="19" s="1"/>
  <c r="O44" i="29"/>
  <c r="Z46" i="19" s="1"/>
  <c r="O48" i="29"/>
  <c r="Z50" i="19" s="1"/>
  <c r="R48" i="29"/>
  <c r="O52" i="29"/>
  <c r="Z54" i="19" s="1"/>
  <c r="O56" i="29"/>
  <c r="Z58" i="19" s="1"/>
  <c r="O60" i="29"/>
  <c r="Z62" i="19" s="1"/>
  <c r="O64" i="29"/>
  <c r="Z66" i="19" s="1"/>
  <c r="O68" i="29"/>
  <c r="Z70" i="19" s="1"/>
  <c r="Q68" i="29"/>
  <c r="O72" i="29"/>
  <c r="Z74" i="19" s="1"/>
  <c r="O76" i="29"/>
  <c r="Z78" i="19" s="1"/>
  <c r="O80" i="29"/>
  <c r="Z82" i="19" s="1"/>
  <c r="R80" i="29"/>
  <c r="O84" i="29"/>
  <c r="Z86" i="19" s="1"/>
  <c r="O88" i="29"/>
  <c r="Z90" i="19" s="1"/>
  <c r="O92" i="29"/>
  <c r="Z94" i="19" s="1"/>
  <c r="O96" i="29"/>
  <c r="Z98" i="19" s="1"/>
  <c r="O100" i="29"/>
  <c r="Z102" i="19" s="1"/>
  <c r="Q100" i="29"/>
  <c r="O104" i="29"/>
  <c r="Z106" i="19" s="1"/>
  <c r="O108" i="29"/>
  <c r="Z110" i="19" s="1"/>
  <c r="O112" i="29"/>
  <c r="Z114" i="19" s="1"/>
  <c r="R112" i="29"/>
  <c r="O116" i="29"/>
  <c r="Z118" i="19" s="1"/>
  <c r="O120" i="29"/>
  <c r="Z122" i="19" s="1"/>
  <c r="O124" i="29"/>
  <c r="Z126" i="19" s="1"/>
  <c r="O128" i="29"/>
  <c r="Z130" i="19" s="1"/>
  <c r="O132" i="29"/>
  <c r="Z134" i="19" s="1"/>
  <c r="Q132" i="29"/>
  <c r="O136" i="29"/>
  <c r="Z138" i="19" s="1"/>
  <c r="O140" i="29"/>
  <c r="Z142" i="19" s="1"/>
  <c r="O144" i="29"/>
  <c r="Z146" i="19" s="1"/>
  <c r="R144" i="29"/>
  <c r="O148" i="29"/>
  <c r="Z150" i="19" s="1"/>
  <c r="O152" i="29"/>
  <c r="Z154" i="19" s="1"/>
  <c r="O156" i="29"/>
  <c r="Z158" i="19" s="1"/>
  <c r="O160" i="29"/>
  <c r="Z162" i="19" s="1"/>
  <c r="O164" i="29"/>
  <c r="Z166" i="19" s="1"/>
  <c r="Q164" i="29"/>
  <c r="O168" i="29"/>
  <c r="Z170" i="19" s="1"/>
  <c r="O172" i="29"/>
  <c r="Z174" i="19" s="1"/>
  <c r="O176" i="29"/>
  <c r="Z178" i="19" s="1"/>
  <c r="R176" i="29"/>
  <c r="O180" i="29"/>
  <c r="Z182" i="19" s="1"/>
  <c r="O184" i="29"/>
  <c r="Z186" i="19" s="1"/>
  <c r="O188" i="29"/>
  <c r="Z190" i="19" s="1"/>
  <c r="O192" i="29"/>
  <c r="Z194" i="19" s="1"/>
  <c r="O196" i="29"/>
  <c r="Z198" i="19" s="1"/>
  <c r="Q196" i="29"/>
  <c r="O200" i="29"/>
  <c r="Z202" i="19" s="1"/>
  <c r="O204" i="29"/>
  <c r="Z206" i="19" s="1"/>
  <c r="O208" i="29"/>
  <c r="Z210" i="19" s="1"/>
  <c r="R208" i="29"/>
  <c r="O212" i="29"/>
  <c r="Z214" i="19" s="1"/>
  <c r="O216" i="29"/>
  <c r="Z218" i="19" s="1"/>
  <c r="O220" i="29"/>
  <c r="Z222" i="19" s="1"/>
  <c r="O224" i="29"/>
  <c r="Z226" i="19" s="1"/>
  <c r="O228" i="29"/>
  <c r="Z230" i="19" s="1"/>
  <c r="Q228" i="29"/>
  <c r="O232" i="29"/>
  <c r="Z234" i="19" s="1"/>
  <c r="O236" i="29"/>
  <c r="Z238" i="19" s="1"/>
  <c r="O240" i="29"/>
  <c r="Z242" i="19" s="1"/>
  <c r="R240" i="29"/>
  <c r="O244" i="29"/>
  <c r="Z246" i="19" s="1"/>
  <c r="O248" i="29"/>
  <c r="Z250" i="19" s="1"/>
  <c r="O252" i="29"/>
  <c r="Z254" i="19" s="1"/>
  <c r="O256" i="29"/>
  <c r="Z258" i="19" s="1"/>
  <c r="O260" i="29"/>
  <c r="Z262" i="19" s="1"/>
  <c r="Q260" i="29"/>
  <c r="O264" i="29"/>
  <c r="Z266" i="19" s="1"/>
  <c r="O268" i="29"/>
  <c r="Z270" i="19" s="1"/>
  <c r="O272" i="29"/>
  <c r="Z274" i="19" s="1"/>
  <c r="R272" i="29"/>
  <c r="O276" i="29"/>
  <c r="Z278" i="19" s="1"/>
  <c r="O280" i="29"/>
  <c r="Z282" i="19" s="1"/>
  <c r="O284" i="29"/>
  <c r="Z286" i="19" s="1"/>
  <c r="O288" i="29"/>
  <c r="Z290" i="19" s="1"/>
  <c r="O292" i="29"/>
  <c r="Z294" i="19" s="1"/>
  <c r="Q292" i="29"/>
  <c r="O296" i="29"/>
  <c r="Z298" i="19" s="1"/>
  <c r="O300" i="29"/>
  <c r="Z302" i="19" s="1"/>
  <c r="O304" i="29"/>
  <c r="Z306" i="19" s="1"/>
  <c r="R304" i="29"/>
  <c r="O308" i="29"/>
  <c r="Z310" i="19" s="1"/>
  <c r="O312" i="29"/>
  <c r="Z314" i="19" s="1"/>
  <c r="N12" i="24"/>
  <c r="P14" i="19" s="1"/>
  <c r="P12" i="24"/>
  <c r="Q12" i="24"/>
  <c r="N28" i="24"/>
  <c r="P30" i="19" s="1"/>
  <c r="P28" i="24"/>
  <c r="Q28" i="24"/>
  <c r="P40" i="24"/>
  <c r="Q40" i="24"/>
  <c r="N48" i="24"/>
  <c r="P50" i="19" s="1"/>
  <c r="P48" i="24"/>
  <c r="Q48" i="24"/>
  <c r="P56" i="24"/>
  <c r="Q56" i="24"/>
  <c r="N68" i="24"/>
  <c r="P70" i="19" s="1"/>
  <c r="P68" i="24"/>
  <c r="Q68" i="24"/>
  <c r="N80" i="24"/>
  <c r="P82" i="19" s="1"/>
  <c r="P80" i="24"/>
  <c r="Q80" i="24"/>
  <c r="N88" i="24"/>
  <c r="P90" i="19" s="1"/>
  <c r="P88" i="24"/>
  <c r="Q88" i="24"/>
  <c r="N100" i="24"/>
  <c r="P102" i="19" s="1"/>
  <c r="P100" i="24"/>
  <c r="Q100" i="24"/>
  <c r="N108" i="24"/>
  <c r="P110" i="19" s="1"/>
  <c r="P108" i="24"/>
  <c r="Q108" i="24"/>
  <c r="N120" i="24"/>
  <c r="P122" i="19" s="1"/>
  <c r="P120" i="24"/>
  <c r="Q120" i="24"/>
  <c r="P128" i="24"/>
  <c r="Q128" i="24"/>
  <c r="N140" i="24"/>
  <c r="P142" i="19" s="1"/>
  <c r="P140" i="24"/>
  <c r="Q140" i="24"/>
  <c r="N148" i="24"/>
  <c r="P150" i="19" s="1"/>
  <c r="P148" i="24"/>
  <c r="Q148" i="24"/>
  <c r="P160" i="24"/>
  <c r="Q160" i="24"/>
  <c r="P168" i="24"/>
  <c r="Q168" i="24"/>
  <c r="N180" i="24"/>
  <c r="P182" i="19" s="1"/>
  <c r="Q180" i="24"/>
  <c r="P180" i="24"/>
  <c r="N188" i="24"/>
  <c r="P190" i="19" s="1"/>
  <c r="Q188" i="24"/>
  <c r="P188" i="24"/>
  <c r="N196" i="24"/>
  <c r="P198" i="19" s="1"/>
  <c r="Q196" i="24"/>
  <c r="P196" i="24"/>
  <c r="N208" i="24"/>
  <c r="P210" i="19" s="1"/>
  <c r="Q208" i="24"/>
  <c r="P208" i="24"/>
  <c r="P216" i="24"/>
  <c r="Q216" i="24"/>
  <c r="N228" i="24"/>
  <c r="P230" i="19" s="1"/>
  <c r="Q228" i="24"/>
  <c r="P228" i="24"/>
  <c r="N236" i="24"/>
  <c r="P238" i="19" s="1"/>
  <c r="Q236" i="24"/>
  <c r="P236" i="24"/>
  <c r="N248" i="24"/>
  <c r="P250" i="19" s="1"/>
  <c r="P248" i="24"/>
  <c r="Q248" i="24"/>
  <c r="N256" i="24"/>
  <c r="P258" i="19" s="1"/>
  <c r="Q256" i="24"/>
  <c r="P256" i="24"/>
  <c r="N268" i="24"/>
  <c r="P270" i="19" s="1"/>
  <c r="Q268" i="24"/>
  <c r="P268" i="24"/>
  <c r="N276" i="24"/>
  <c r="P278" i="19" s="1"/>
  <c r="Q276" i="24"/>
  <c r="P276" i="24"/>
  <c r="N288" i="24"/>
  <c r="P290" i="19" s="1"/>
  <c r="Q288" i="24"/>
  <c r="P288" i="24"/>
  <c r="N296" i="24"/>
  <c r="P298" i="19" s="1"/>
  <c r="P296" i="24"/>
  <c r="Q296" i="24"/>
  <c r="N308" i="24"/>
  <c r="P310" i="19" s="1"/>
  <c r="Q308" i="24"/>
  <c r="P308" i="24"/>
  <c r="N324" i="24"/>
  <c r="P326" i="19" s="1"/>
  <c r="Q324" i="24"/>
  <c r="P324" i="24"/>
  <c r="R116" i="19"/>
  <c r="R128" i="19"/>
  <c r="R144" i="19"/>
  <c r="R152" i="19"/>
  <c r="R164" i="19"/>
  <c r="R168" i="19"/>
  <c r="R176" i="19"/>
  <c r="R188" i="19"/>
  <c r="R196" i="19"/>
  <c r="R204" i="19"/>
  <c r="R216" i="19"/>
  <c r="R228" i="19"/>
  <c r="R240" i="19"/>
  <c r="R248" i="19"/>
  <c r="R260" i="19"/>
  <c r="R268" i="19"/>
  <c r="R276" i="19"/>
  <c r="R288" i="19"/>
  <c r="R296" i="19"/>
  <c r="R308" i="19"/>
  <c r="R16" i="19"/>
  <c r="R40" i="19"/>
  <c r="R48" i="19"/>
  <c r="R80" i="19"/>
  <c r="O2" i="26"/>
  <c r="T4" i="19" s="1"/>
  <c r="R2" i="26"/>
  <c r="T11" i="26"/>
  <c r="Q18" i="26" s="1"/>
  <c r="O10" i="26"/>
  <c r="T12" i="19" s="1"/>
  <c r="R10" i="26"/>
  <c r="Q10" i="26"/>
  <c r="O22" i="26"/>
  <c r="T24" i="19" s="1"/>
  <c r="R22" i="26"/>
  <c r="Q22" i="26"/>
  <c r="O30" i="26"/>
  <c r="T32" i="19" s="1"/>
  <c r="R30" i="26"/>
  <c r="Q30" i="26"/>
  <c r="O42" i="26"/>
  <c r="T44" i="19" s="1"/>
  <c r="R42" i="26"/>
  <c r="Q42" i="26"/>
  <c r="O54" i="26"/>
  <c r="T56" i="19" s="1"/>
  <c r="R54" i="26"/>
  <c r="Q54" i="26"/>
  <c r="O62" i="26"/>
  <c r="T64" i="19" s="1"/>
  <c r="R62" i="26"/>
  <c r="Q62" i="26"/>
  <c r="O74" i="26"/>
  <c r="T76" i="19" s="1"/>
  <c r="R74" i="26"/>
  <c r="Q74" i="26"/>
  <c r="O85" i="26"/>
  <c r="T87" i="19" s="1"/>
  <c r="Q85" i="26"/>
  <c r="R85" i="26"/>
  <c r="O106" i="26"/>
  <c r="T108" i="19" s="1"/>
  <c r="R106" i="26"/>
  <c r="Q106" i="26"/>
  <c r="O117" i="26"/>
  <c r="T119" i="19" s="1"/>
  <c r="Q117" i="26"/>
  <c r="R117" i="26"/>
  <c r="O133" i="26"/>
  <c r="T135" i="19" s="1"/>
  <c r="Q133" i="26"/>
  <c r="R133" i="26"/>
  <c r="O143" i="26"/>
  <c r="T145" i="19" s="1"/>
  <c r="R143" i="26"/>
  <c r="Q143" i="26"/>
  <c r="O154" i="26"/>
  <c r="T156" i="19" s="1"/>
  <c r="R154" i="26"/>
  <c r="Q154" i="26"/>
  <c r="O170" i="26"/>
  <c r="T172" i="19" s="1"/>
  <c r="R170" i="26"/>
  <c r="Q170" i="26"/>
  <c r="O191" i="26"/>
  <c r="T193" i="19" s="1"/>
  <c r="R191" i="26"/>
  <c r="Q191" i="26"/>
  <c r="O207" i="26"/>
  <c r="T209" i="19" s="1"/>
  <c r="R207" i="26"/>
  <c r="Q207" i="26"/>
  <c r="O223" i="26"/>
  <c r="T225" i="19" s="1"/>
  <c r="R223" i="26"/>
  <c r="Q223" i="26"/>
  <c r="O234" i="26"/>
  <c r="T236" i="19" s="1"/>
  <c r="R234" i="26"/>
  <c r="Q234" i="26"/>
  <c r="O250" i="26"/>
  <c r="T252" i="19" s="1"/>
  <c r="R250" i="26"/>
  <c r="Q250" i="26"/>
  <c r="O266" i="26"/>
  <c r="T268" i="19" s="1"/>
  <c r="R266" i="26"/>
  <c r="Q266" i="26"/>
  <c r="O277" i="26"/>
  <c r="T279" i="19" s="1"/>
  <c r="Q277" i="26"/>
  <c r="R277" i="26"/>
  <c r="O293" i="26"/>
  <c r="T295" i="19" s="1"/>
  <c r="Q293" i="26"/>
  <c r="R293" i="26"/>
  <c r="O303" i="26"/>
  <c r="T305" i="19" s="1"/>
  <c r="R303" i="26"/>
  <c r="Q303" i="26"/>
  <c r="O3" i="27"/>
  <c r="V5" i="19" s="1"/>
  <c r="O15" i="27"/>
  <c r="V17" i="19" s="1"/>
  <c r="O27" i="27"/>
  <c r="V29" i="19" s="1"/>
  <c r="R27" i="27"/>
  <c r="O31" i="27"/>
  <c r="V33" i="19" s="1"/>
  <c r="Q31" i="27"/>
  <c r="O43" i="27"/>
  <c r="V45" i="19" s="1"/>
  <c r="O51" i="27"/>
  <c r="V53" i="19" s="1"/>
  <c r="O63" i="27"/>
  <c r="V65" i="19" s="1"/>
  <c r="R63" i="27"/>
  <c r="O75" i="27"/>
  <c r="V77" i="19" s="1"/>
  <c r="Q75" i="27"/>
  <c r="O87" i="27"/>
  <c r="V89" i="19" s="1"/>
  <c r="O95" i="27"/>
  <c r="V97" i="19" s="1"/>
  <c r="O107" i="27"/>
  <c r="V109" i="19" s="1"/>
  <c r="R107" i="27"/>
  <c r="O115" i="27"/>
  <c r="V117" i="19" s="1"/>
  <c r="Q115" i="27"/>
  <c r="O127" i="27"/>
  <c r="V129" i="19" s="1"/>
  <c r="O139" i="27"/>
  <c r="V141" i="19" s="1"/>
  <c r="O147" i="27"/>
  <c r="V149" i="19" s="1"/>
  <c r="R147" i="27"/>
  <c r="O159" i="27"/>
  <c r="V161" i="19" s="1"/>
  <c r="Q159" i="27"/>
  <c r="O167" i="27"/>
  <c r="V169" i="19" s="1"/>
  <c r="O179" i="27"/>
  <c r="V181" i="19" s="1"/>
  <c r="O187" i="27"/>
  <c r="V189" i="19" s="1"/>
  <c r="R187" i="27"/>
  <c r="O199" i="27"/>
  <c r="V201" i="19" s="1"/>
  <c r="Q199" i="27"/>
  <c r="O207" i="27"/>
  <c r="V209" i="19" s="1"/>
  <c r="O219" i="27"/>
  <c r="V221" i="19" s="1"/>
  <c r="O227" i="27"/>
  <c r="V229" i="19" s="1"/>
  <c r="R227" i="27"/>
  <c r="O239" i="27"/>
  <c r="V241" i="19" s="1"/>
  <c r="Q239" i="27"/>
  <c r="O247" i="27"/>
  <c r="V249" i="19" s="1"/>
  <c r="O259" i="27"/>
  <c r="V261" i="19" s="1"/>
  <c r="O267" i="27"/>
  <c r="V269" i="19" s="1"/>
  <c r="R267" i="27"/>
  <c r="O275" i="27"/>
  <c r="V277" i="19" s="1"/>
  <c r="Q275" i="27"/>
  <c r="O283" i="27"/>
  <c r="V285" i="19" s="1"/>
  <c r="O291" i="27"/>
  <c r="V293" i="19" s="1"/>
  <c r="O303" i="27"/>
  <c r="V305" i="19" s="1"/>
  <c r="R303" i="27"/>
  <c r="O311" i="27"/>
  <c r="V313" i="19" s="1"/>
  <c r="Q311" i="27"/>
  <c r="O323" i="27"/>
  <c r="V325" i="19" s="1"/>
  <c r="R2" i="28"/>
  <c r="S2" i="28"/>
  <c r="U11" i="28"/>
  <c r="R10" i="28" s="1"/>
  <c r="P14" i="28"/>
  <c r="X16" i="19" s="1"/>
  <c r="S14" i="28"/>
  <c r="R14" i="28"/>
  <c r="P22" i="28"/>
  <c r="X24" i="19" s="1"/>
  <c r="S22" i="28"/>
  <c r="R22" i="28"/>
  <c r="S34" i="28"/>
  <c r="R34" i="28"/>
  <c r="S42" i="28"/>
  <c r="R42" i="28"/>
  <c r="S50" i="28"/>
  <c r="R50" i="28"/>
  <c r="S58" i="28"/>
  <c r="R58" i="28"/>
  <c r="S66" i="28"/>
  <c r="R66" i="28"/>
  <c r="P78" i="28"/>
  <c r="X80" i="19" s="1"/>
  <c r="S78" i="28"/>
  <c r="R78" i="28"/>
  <c r="P86" i="28"/>
  <c r="X88" i="19" s="1"/>
  <c r="S86" i="28"/>
  <c r="R86" i="28"/>
  <c r="S98" i="28"/>
  <c r="R98" i="28"/>
  <c r="S114" i="28"/>
  <c r="R114" i="28"/>
  <c r="P118" i="28"/>
  <c r="X120" i="19" s="1"/>
  <c r="S118" i="28"/>
  <c r="R118" i="28"/>
  <c r="S130" i="28"/>
  <c r="R130" i="28"/>
  <c r="S146" i="28"/>
  <c r="R146" i="28"/>
  <c r="S154" i="28"/>
  <c r="R154" i="28"/>
  <c r="P166" i="28"/>
  <c r="X168" i="19" s="1"/>
  <c r="S166" i="28"/>
  <c r="R166" i="28"/>
  <c r="P170" i="28"/>
  <c r="X172" i="19" s="1"/>
  <c r="S170" i="28"/>
  <c r="R170" i="28"/>
  <c r="P178" i="28"/>
  <c r="X180" i="19" s="1"/>
  <c r="S178" i="28"/>
  <c r="R178" i="28"/>
  <c r="P190" i="28"/>
  <c r="X192" i="19" s="1"/>
  <c r="S190" i="28"/>
  <c r="R190" i="28"/>
  <c r="P198" i="28"/>
  <c r="X200" i="19" s="1"/>
  <c r="S198" i="28"/>
  <c r="R198" i="28"/>
  <c r="P210" i="28"/>
  <c r="X212" i="19" s="1"/>
  <c r="S210" i="28"/>
  <c r="R210" i="28"/>
  <c r="P218" i="28"/>
  <c r="X220" i="19" s="1"/>
  <c r="S218" i="28"/>
  <c r="R218" i="28"/>
  <c r="P230" i="28"/>
  <c r="X232" i="19" s="1"/>
  <c r="R230" i="28"/>
  <c r="S230" i="28"/>
  <c r="P238" i="28"/>
  <c r="X240" i="19" s="1"/>
  <c r="R238" i="28"/>
  <c r="S238" i="28"/>
  <c r="P242" i="28"/>
  <c r="X244" i="19" s="1"/>
  <c r="R242" i="28"/>
  <c r="S242" i="28"/>
  <c r="P250" i="28"/>
  <c r="X252" i="19" s="1"/>
  <c r="R250" i="28"/>
  <c r="S250" i="28"/>
  <c r="P262" i="28"/>
  <c r="X264" i="19" s="1"/>
  <c r="R262" i="28"/>
  <c r="S262" i="28"/>
  <c r="P270" i="28"/>
  <c r="X272" i="19" s="1"/>
  <c r="R270" i="28"/>
  <c r="S270" i="28"/>
  <c r="P282" i="28"/>
  <c r="X284" i="19" s="1"/>
  <c r="R282" i="28"/>
  <c r="S282" i="28"/>
  <c r="P290" i="28"/>
  <c r="X292" i="19" s="1"/>
  <c r="R290" i="28"/>
  <c r="S290" i="28"/>
  <c r="P298" i="28"/>
  <c r="X300" i="19" s="1"/>
  <c r="R298" i="28"/>
  <c r="S298" i="28"/>
  <c r="P310" i="28"/>
  <c r="X312" i="19" s="1"/>
  <c r="R310" i="28"/>
  <c r="S310" i="28"/>
  <c r="R10" i="29"/>
  <c r="Q30" i="29"/>
  <c r="Q78" i="29"/>
  <c r="R98" i="29"/>
  <c r="R114" i="29"/>
  <c r="Q166" i="29"/>
  <c r="Q190" i="29"/>
  <c r="Q214" i="29"/>
  <c r="Q250" i="29"/>
  <c r="Q266" i="29"/>
  <c r="R290" i="29"/>
  <c r="N3" i="24"/>
  <c r="P5" i="19" s="1"/>
  <c r="Q3" i="24"/>
  <c r="P3" i="24"/>
  <c r="N7" i="24"/>
  <c r="P9" i="19" s="1"/>
  <c r="Q7" i="24"/>
  <c r="P7" i="24"/>
  <c r="N11" i="24"/>
  <c r="P13" i="19" s="1"/>
  <c r="Q11" i="24"/>
  <c r="P11" i="24"/>
  <c r="N15" i="24"/>
  <c r="P17" i="19" s="1"/>
  <c r="Q15" i="24"/>
  <c r="P15" i="24"/>
  <c r="N19" i="24"/>
  <c r="P21" i="19" s="1"/>
  <c r="Q19" i="24"/>
  <c r="P19" i="24"/>
  <c r="Q23" i="24"/>
  <c r="P23" i="24"/>
  <c r="N27" i="24"/>
  <c r="P29" i="19" s="1"/>
  <c r="Q27" i="24"/>
  <c r="P27" i="24"/>
  <c r="N31" i="24"/>
  <c r="P33" i="19" s="1"/>
  <c r="Q31" i="24"/>
  <c r="P31" i="24"/>
  <c r="N35" i="24"/>
  <c r="P37" i="19" s="1"/>
  <c r="Q35" i="24"/>
  <c r="P35" i="24"/>
  <c r="N39" i="24"/>
  <c r="P41" i="19" s="1"/>
  <c r="Q39" i="24"/>
  <c r="P39" i="24"/>
  <c r="N43" i="24"/>
  <c r="P45" i="19" s="1"/>
  <c r="Q43" i="24"/>
  <c r="P43" i="24"/>
  <c r="N47" i="24"/>
  <c r="P49" i="19" s="1"/>
  <c r="Q47" i="24"/>
  <c r="P47" i="24"/>
  <c r="N51" i="24"/>
  <c r="P53" i="19" s="1"/>
  <c r="Q51" i="24"/>
  <c r="P51" i="24"/>
  <c r="N55" i="24"/>
  <c r="P57" i="19" s="1"/>
  <c r="Q55" i="24"/>
  <c r="P55" i="24"/>
  <c r="N59" i="24"/>
  <c r="P61" i="19" s="1"/>
  <c r="Q59" i="24"/>
  <c r="P59" i="24"/>
  <c r="N63" i="24"/>
  <c r="P65" i="19" s="1"/>
  <c r="Q63" i="24"/>
  <c r="P63" i="24"/>
  <c r="N67" i="24"/>
  <c r="P69" i="19" s="1"/>
  <c r="Q67" i="24"/>
  <c r="P67" i="24"/>
  <c r="N71" i="24"/>
  <c r="P73" i="19" s="1"/>
  <c r="Q71" i="24"/>
  <c r="P71" i="24"/>
  <c r="Q75" i="24"/>
  <c r="P75" i="24"/>
  <c r="N79" i="24"/>
  <c r="P81" i="19" s="1"/>
  <c r="Q79" i="24"/>
  <c r="P79" i="24"/>
  <c r="N83" i="24"/>
  <c r="P85" i="19" s="1"/>
  <c r="Q83" i="24"/>
  <c r="P83" i="24"/>
  <c r="N87" i="24"/>
  <c r="P89" i="19" s="1"/>
  <c r="Q87" i="24"/>
  <c r="P87" i="24"/>
  <c r="N91" i="24"/>
  <c r="P93" i="19" s="1"/>
  <c r="Q91" i="24"/>
  <c r="P91" i="24"/>
  <c r="Q95" i="24"/>
  <c r="P95" i="24"/>
  <c r="N99" i="24"/>
  <c r="P101" i="19" s="1"/>
  <c r="Q99" i="24"/>
  <c r="P99" i="24"/>
  <c r="N103" i="24"/>
  <c r="P105" i="19" s="1"/>
  <c r="Q103" i="24"/>
  <c r="P103" i="24"/>
  <c r="N107" i="24"/>
  <c r="P109" i="19" s="1"/>
  <c r="Q107" i="24"/>
  <c r="P107" i="24"/>
  <c r="N111" i="24"/>
  <c r="P113" i="19" s="1"/>
  <c r="Q111" i="24"/>
  <c r="P111" i="24"/>
  <c r="Q115" i="24"/>
  <c r="P115" i="24"/>
  <c r="N119" i="24"/>
  <c r="P121" i="19" s="1"/>
  <c r="Q119" i="24"/>
  <c r="P119" i="24"/>
  <c r="N123" i="24"/>
  <c r="P125" i="19" s="1"/>
  <c r="Q123" i="24"/>
  <c r="P123" i="24"/>
  <c r="N127" i="24"/>
  <c r="P129" i="19" s="1"/>
  <c r="Q127" i="24"/>
  <c r="P127" i="24"/>
  <c r="N131" i="24"/>
  <c r="P133" i="19" s="1"/>
  <c r="Q131" i="24"/>
  <c r="P131" i="24"/>
  <c r="N135" i="24"/>
  <c r="P137" i="19" s="1"/>
  <c r="Q135" i="24"/>
  <c r="P135" i="24"/>
  <c r="N139" i="24"/>
  <c r="P141" i="19" s="1"/>
  <c r="Q139" i="24"/>
  <c r="P139" i="24"/>
  <c r="N143" i="24"/>
  <c r="P145" i="19" s="1"/>
  <c r="Q143" i="24"/>
  <c r="P143" i="24"/>
  <c r="N147" i="24"/>
  <c r="P149" i="19" s="1"/>
  <c r="Q147" i="24"/>
  <c r="P147" i="24"/>
  <c r="Q151" i="24"/>
  <c r="P151" i="24"/>
  <c r="N155" i="24"/>
  <c r="P157" i="19" s="1"/>
  <c r="Q155" i="24"/>
  <c r="P155" i="24"/>
  <c r="N159" i="24"/>
  <c r="P161" i="19" s="1"/>
  <c r="Q159" i="24"/>
  <c r="P159" i="24"/>
  <c r="N163" i="24"/>
  <c r="P165" i="19" s="1"/>
  <c r="Q163" i="24"/>
  <c r="P163" i="24"/>
  <c r="N167" i="24"/>
  <c r="P169" i="19" s="1"/>
  <c r="Q167" i="24"/>
  <c r="P167" i="24"/>
  <c r="N171" i="24"/>
  <c r="P173" i="19" s="1"/>
  <c r="Q171" i="24"/>
  <c r="P171" i="24"/>
  <c r="N175" i="24"/>
  <c r="P177" i="19" s="1"/>
  <c r="Q175" i="24"/>
  <c r="P175" i="24"/>
  <c r="N179" i="24"/>
  <c r="P181" i="19" s="1"/>
  <c r="Q179" i="24"/>
  <c r="P179" i="24"/>
  <c r="N183" i="24"/>
  <c r="P185" i="19" s="1"/>
  <c r="Q183" i="24"/>
  <c r="P183" i="24"/>
  <c r="N187" i="24"/>
  <c r="P189" i="19" s="1"/>
  <c r="Q187" i="24"/>
  <c r="P187" i="24"/>
  <c r="N191" i="24"/>
  <c r="P193" i="19" s="1"/>
  <c r="Q191" i="24"/>
  <c r="P191" i="24"/>
  <c r="N195" i="24"/>
  <c r="P197" i="19" s="1"/>
  <c r="Q195" i="24"/>
  <c r="P195" i="24"/>
  <c r="N199" i="24"/>
  <c r="P201" i="19" s="1"/>
  <c r="Q199" i="24"/>
  <c r="P199" i="24"/>
  <c r="Q203" i="24"/>
  <c r="P203" i="24"/>
  <c r="N207" i="24"/>
  <c r="P209" i="19" s="1"/>
  <c r="Q207" i="24"/>
  <c r="P207" i="24"/>
  <c r="N211" i="24"/>
  <c r="P213" i="19" s="1"/>
  <c r="Q211" i="24"/>
  <c r="P211" i="24"/>
  <c r="N215" i="24"/>
  <c r="P217" i="19" s="1"/>
  <c r="Q215" i="24"/>
  <c r="P215" i="24"/>
  <c r="N219" i="24"/>
  <c r="P221" i="19" s="1"/>
  <c r="Q219" i="24"/>
  <c r="P219" i="24"/>
  <c r="Q223" i="24"/>
  <c r="P223" i="24"/>
  <c r="N227" i="24"/>
  <c r="P229" i="19" s="1"/>
  <c r="Q227" i="24"/>
  <c r="P227" i="24"/>
  <c r="N231" i="24"/>
  <c r="P233" i="19" s="1"/>
  <c r="Q231" i="24"/>
  <c r="P231" i="24"/>
  <c r="N235" i="24"/>
  <c r="P237" i="19" s="1"/>
  <c r="Q235" i="24"/>
  <c r="P235" i="24"/>
  <c r="N239" i="24"/>
  <c r="P241" i="19" s="1"/>
  <c r="Q239" i="24"/>
  <c r="P239" i="24"/>
  <c r="N243" i="24"/>
  <c r="P245" i="19" s="1"/>
  <c r="Q243" i="24"/>
  <c r="P243" i="24"/>
  <c r="Q247" i="24"/>
  <c r="P247" i="24"/>
  <c r="N251" i="24"/>
  <c r="P253" i="19" s="1"/>
  <c r="Q251" i="24"/>
  <c r="P251" i="24"/>
  <c r="N255" i="24"/>
  <c r="P257" i="19" s="1"/>
  <c r="Q255" i="24"/>
  <c r="P255" i="24"/>
  <c r="N259" i="24"/>
  <c r="P261" i="19" s="1"/>
  <c r="Q259" i="24"/>
  <c r="P259" i="24"/>
  <c r="N263" i="24"/>
  <c r="P265" i="19" s="1"/>
  <c r="Q263" i="24"/>
  <c r="P263" i="24"/>
  <c r="N267" i="24"/>
  <c r="P269" i="19" s="1"/>
  <c r="Q267" i="24"/>
  <c r="P267" i="24"/>
  <c r="N271" i="24"/>
  <c r="P273" i="19" s="1"/>
  <c r="Q271" i="24"/>
  <c r="P271" i="24"/>
  <c r="N275" i="24"/>
  <c r="P277" i="19" s="1"/>
  <c r="Q275" i="24"/>
  <c r="P275" i="24"/>
  <c r="Q279" i="24"/>
  <c r="P279" i="24"/>
  <c r="N283" i="24"/>
  <c r="P285" i="19" s="1"/>
  <c r="Q283" i="24"/>
  <c r="P283" i="24"/>
  <c r="N287" i="24"/>
  <c r="P289" i="19" s="1"/>
  <c r="Q287" i="24"/>
  <c r="P287" i="24"/>
  <c r="N291" i="24"/>
  <c r="P293" i="19" s="1"/>
  <c r="Q291" i="24"/>
  <c r="P291" i="24"/>
  <c r="N295" i="24"/>
  <c r="P297" i="19" s="1"/>
  <c r="Q295" i="24"/>
  <c r="P295" i="24"/>
  <c r="N299" i="24"/>
  <c r="P301" i="19" s="1"/>
  <c r="Q299" i="24"/>
  <c r="P299" i="24"/>
  <c r="N303" i="24"/>
  <c r="P305" i="19" s="1"/>
  <c r="Q303" i="24"/>
  <c r="P303" i="24"/>
  <c r="N307" i="24"/>
  <c r="P309" i="19" s="1"/>
  <c r="Q307" i="24"/>
  <c r="P307" i="24"/>
  <c r="N311" i="24"/>
  <c r="P313" i="19" s="1"/>
  <c r="Q311" i="24"/>
  <c r="P311" i="24"/>
  <c r="N315" i="24"/>
  <c r="P317" i="19" s="1"/>
  <c r="Q315" i="24"/>
  <c r="P315" i="24"/>
  <c r="N319" i="24"/>
  <c r="P321" i="19" s="1"/>
  <c r="Q319" i="24"/>
  <c r="P319" i="24"/>
  <c r="N323" i="24"/>
  <c r="P325" i="19" s="1"/>
  <c r="Q323" i="24"/>
  <c r="P323" i="24"/>
  <c r="N327" i="24"/>
  <c r="P329" i="19" s="1"/>
  <c r="Q327" i="24"/>
  <c r="P327" i="24"/>
  <c r="N331" i="24"/>
  <c r="P333" i="19" s="1"/>
  <c r="Q331" i="24"/>
  <c r="P331" i="24"/>
  <c r="N335" i="24"/>
  <c r="P337" i="19" s="1"/>
  <c r="Q335" i="24"/>
  <c r="P335" i="24"/>
  <c r="N339" i="24"/>
  <c r="P341" i="19" s="1"/>
  <c r="Q339" i="24"/>
  <c r="P339" i="24"/>
  <c r="N8" i="24"/>
  <c r="P10" i="19" s="1"/>
  <c r="N56" i="24"/>
  <c r="P58" i="19" s="1"/>
  <c r="N115" i="24"/>
  <c r="P117" i="19" s="1"/>
  <c r="N152" i="24"/>
  <c r="P154" i="19" s="1"/>
  <c r="N200" i="24"/>
  <c r="P202" i="19" s="1"/>
  <c r="N224" i="24"/>
  <c r="P226" i="19" s="1"/>
  <c r="R7" i="19"/>
  <c r="R15" i="19"/>
  <c r="R23" i="19"/>
  <c r="R31" i="19"/>
  <c r="R39" i="19"/>
  <c r="R47" i="19"/>
  <c r="R55" i="19"/>
  <c r="R63" i="19"/>
  <c r="R71" i="19"/>
  <c r="R79" i="19"/>
  <c r="R87" i="19"/>
  <c r="R95" i="19"/>
  <c r="R103" i="19"/>
  <c r="R111" i="19"/>
  <c r="R119" i="19"/>
  <c r="R131" i="19"/>
  <c r="R142" i="19"/>
  <c r="R151" i="19"/>
  <c r="R163" i="19"/>
  <c r="R174" i="19"/>
  <c r="R183" i="19"/>
  <c r="R195" i="19"/>
  <c r="R206" i="19"/>
  <c r="R215" i="19"/>
  <c r="R227" i="19"/>
  <c r="R238" i="19"/>
  <c r="R247" i="19"/>
  <c r="R259" i="19"/>
  <c r="R270" i="19"/>
  <c r="R279" i="19"/>
  <c r="R291" i="19"/>
  <c r="R302" i="19"/>
  <c r="O5" i="26"/>
  <c r="T7" i="19" s="1"/>
  <c r="R5" i="26"/>
  <c r="Q5" i="26"/>
  <c r="O9" i="26"/>
  <c r="T11" i="19" s="1"/>
  <c r="R9" i="26"/>
  <c r="Q9" i="26"/>
  <c r="O13" i="26"/>
  <c r="T15" i="19" s="1"/>
  <c r="R13" i="26"/>
  <c r="Q13" i="26"/>
  <c r="O17" i="26"/>
  <c r="T19" i="19" s="1"/>
  <c r="R17" i="26"/>
  <c r="Q17" i="26"/>
  <c r="O21" i="26"/>
  <c r="T23" i="19" s="1"/>
  <c r="R21" i="26"/>
  <c r="Q21" i="26"/>
  <c r="O25" i="26"/>
  <c r="T27" i="19" s="1"/>
  <c r="R25" i="26"/>
  <c r="Q25" i="26"/>
  <c r="O29" i="26"/>
  <c r="T31" i="19" s="1"/>
  <c r="R29" i="26"/>
  <c r="Q29" i="26"/>
  <c r="O33" i="26"/>
  <c r="T35" i="19" s="1"/>
  <c r="R33" i="26"/>
  <c r="Q33" i="26"/>
  <c r="O37" i="26"/>
  <c r="T39" i="19" s="1"/>
  <c r="R37" i="26"/>
  <c r="Q37" i="26"/>
  <c r="O41" i="26"/>
  <c r="T43" i="19" s="1"/>
  <c r="R41" i="26"/>
  <c r="Q41" i="26"/>
  <c r="O45" i="26"/>
  <c r="T47" i="19" s="1"/>
  <c r="R45" i="26"/>
  <c r="Q45" i="26"/>
  <c r="O49" i="26"/>
  <c r="T51" i="19" s="1"/>
  <c r="R49" i="26"/>
  <c r="Q49" i="26"/>
  <c r="O53" i="26"/>
  <c r="T55" i="19" s="1"/>
  <c r="Q53" i="26"/>
  <c r="R53" i="26"/>
  <c r="O57" i="26"/>
  <c r="T59" i="19" s="1"/>
  <c r="Q57" i="26"/>
  <c r="R57" i="26"/>
  <c r="O61" i="26"/>
  <c r="T63" i="19" s="1"/>
  <c r="Q61" i="26"/>
  <c r="R61" i="26"/>
  <c r="O65" i="26"/>
  <c r="T67" i="19" s="1"/>
  <c r="Q65" i="26"/>
  <c r="R65" i="26"/>
  <c r="O69" i="26"/>
  <c r="T71" i="19" s="1"/>
  <c r="Q69" i="26"/>
  <c r="R69" i="26"/>
  <c r="O73" i="26"/>
  <c r="T75" i="19" s="1"/>
  <c r="Q73" i="26"/>
  <c r="R73" i="26"/>
  <c r="O78" i="26"/>
  <c r="T80" i="19" s="1"/>
  <c r="R78" i="26"/>
  <c r="Q78" i="26"/>
  <c r="O83" i="26"/>
  <c r="T85" i="19" s="1"/>
  <c r="R83" i="26"/>
  <c r="Q83" i="26"/>
  <c r="O89" i="26"/>
  <c r="T91" i="19" s="1"/>
  <c r="Q89" i="26"/>
  <c r="R89" i="26"/>
  <c r="O94" i="26"/>
  <c r="T96" i="19" s="1"/>
  <c r="R94" i="26"/>
  <c r="Q94" i="26"/>
  <c r="O99" i="26"/>
  <c r="T101" i="19" s="1"/>
  <c r="R99" i="26"/>
  <c r="Q99" i="26"/>
  <c r="O105" i="26"/>
  <c r="T107" i="19" s="1"/>
  <c r="Q105" i="26"/>
  <c r="R105" i="26"/>
  <c r="O110" i="26"/>
  <c r="T112" i="19" s="1"/>
  <c r="R110" i="26"/>
  <c r="Q110" i="26"/>
  <c r="O115" i="26"/>
  <c r="T117" i="19" s="1"/>
  <c r="R115" i="26"/>
  <c r="Q115" i="26"/>
  <c r="O121" i="26"/>
  <c r="T123" i="19" s="1"/>
  <c r="Q121" i="26"/>
  <c r="R121" i="26"/>
  <c r="O126" i="26"/>
  <c r="T128" i="19" s="1"/>
  <c r="R126" i="26"/>
  <c r="Q126" i="26"/>
  <c r="O131" i="26"/>
  <c r="T133" i="19" s="1"/>
  <c r="R131" i="26"/>
  <c r="Q131" i="26"/>
  <c r="O137" i="26"/>
  <c r="T139" i="19" s="1"/>
  <c r="Q137" i="26"/>
  <c r="R137" i="26"/>
  <c r="O142" i="26"/>
  <c r="T144" i="19" s="1"/>
  <c r="R142" i="26"/>
  <c r="Q142" i="26"/>
  <c r="O147" i="26"/>
  <c r="T149" i="19" s="1"/>
  <c r="R147" i="26"/>
  <c r="Q147" i="26"/>
  <c r="O153" i="26"/>
  <c r="T155" i="19" s="1"/>
  <c r="Q153" i="26"/>
  <c r="R153" i="26"/>
  <c r="O158" i="26"/>
  <c r="T160" i="19" s="1"/>
  <c r="R158" i="26"/>
  <c r="Q158" i="26"/>
  <c r="O163" i="26"/>
  <c r="T165" i="19" s="1"/>
  <c r="R163" i="26"/>
  <c r="Q163" i="26"/>
  <c r="O169" i="26"/>
  <c r="T171" i="19" s="1"/>
  <c r="Q169" i="26"/>
  <c r="R169" i="26"/>
  <c r="O174" i="26"/>
  <c r="T176" i="19" s="1"/>
  <c r="R174" i="26"/>
  <c r="Q174" i="26"/>
  <c r="O179" i="26"/>
  <c r="T181" i="19" s="1"/>
  <c r="R179" i="26"/>
  <c r="Q179" i="26"/>
  <c r="O185" i="26"/>
  <c r="T187" i="19" s="1"/>
  <c r="Q185" i="26"/>
  <c r="R185" i="26"/>
  <c r="O190" i="26"/>
  <c r="T192" i="19" s="1"/>
  <c r="R190" i="26"/>
  <c r="Q190" i="26"/>
  <c r="O195" i="26"/>
  <c r="T197" i="19" s="1"/>
  <c r="R195" i="26"/>
  <c r="Q195" i="26"/>
  <c r="O201" i="26"/>
  <c r="T203" i="19" s="1"/>
  <c r="Q201" i="26"/>
  <c r="R201" i="26"/>
  <c r="O206" i="26"/>
  <c r="T208" i="19" s="1"/>
  <c r="R206" i="26"/>
  <c r="Q206" i="26"/>
  <c r="O211" i="26"/>
  <c r="T213" i="19" s="1"/>
  <c r="R211" i="26"/>
  <c r="Q211" i="26"/>
  <c r="O217" i="26"/>
  <c r="T219" i="19" s="1"/>
  <c r="Q217" i="26"/>
  <c r="R217" i="26"/>
  <c r="O222" i="26"/>
  <c r="T224" i="19" s="1"/>
  <c r="R222" i="26"/>
  <c r="Q222" i="26"/>
  <c r="O227" i="26"/>
  <c r="T229" i="19" s="1"/>
  <c r="R227" i="26"/>
  <c r="Q227" i="26"/>
  <c r="O233" i="26"/>
  <c r="T235" i="19" s="1"/>
  <c r="Q233" i="26"/>
  <c r="R233" i="26"/>
  <c r="O238" i="26"/>
  <c r="T240" i="19" s="1"/>
  <c r="R238" i="26"/>
  <c r="Q238" i="26"/>
  <c r="O243" i="26"/>
  <c r="T245" i="19" s="1"/>
  <c r="R243" i="26"/>
  <c r="Q243" i="26"/>
  <c r="O249" i="26"/>
  <c r="T251" i="19" s="1"/>
  <c r="Q249" i="26"/>
  <c r="R249" i="26"/>
  <c r="O254" i="26"/>
  <c r="T256" i="19" s="1"/>
  <c r="R254" i="26"/>
  <c r="Q254" i="26"/>
  <c r="O259" i="26"/>
  <c r="T261" i="19" s="1"/>
  <c r="R259" i="26"/>
  <c r="Q259" i="26"/>
  <c r="O265" i="26"/>
  <c r="T267" i="19" s="1"/>
  <c r="Q265" i="26"/>
  <c r="R265" i="26"/>
  <c r="O270" i="26"/>
  <c r="T272" i="19" s="1"/>
  <c r="R270" i="26"/>
  <c r="Q270" i="26"/>
  <c r="O275" i="26"/>
  <c r="T277" i="19" s="1"/>
  <c r="R275" i="26"/>
  <c r="Q275" i="26"/>
  <c r="O281" i="26"/>
  <c r="T283" i="19" s="1"/>
  <c r="Q281" i="26"/>
  <c r="R281" i="26"/>
  <c r="O286" i="26"/>
  <c r="T288" i="19" s="1"/>
  <c r="R286" i="26"/>
  <c r="Q286" i="26"/>
  <c r="O291" i="26"/>
  <c r="T293" i="19" s="1"/>
  <c r="R291" i="26"/>
  <c r="Q291" i="26"/>
  <c r="O297" i="26"/>
  <c r="T299" i="19" s="1"/>
  <c r="Q297" i="26"/>
  <c r="R297" i="26"/>
  <c r="O302" i="26"/>
  <c r="T304" i="19" s="1"/>
  <c r="R302" i="26"/>
  <c r="Q302" i="26"/>
  <c r="O2" i="27"/>
  <c r="V4" i="19" s="1"/>
  <c r="Q2" i="27"/>
  <c r="T11" i="27"/>
  <c r="R19" i="27" s="1"/>
  <c r="O6" i="27"/>
  <c r="V8" i="19" s="1"/>
  <c r="R6" i="27"/>
  <c r="Q6" i="27"/>
  <c r="O10" i="27"/>
  <c r="V12" i="19" s="1"/>
  <c r="R10" i="27"/>
  <c r="Q10" i="27"/>
  <c r="O14" i="27"/>
  <c r="V16" i="19" s="1"/>
  <c r="R14" i="27"/>
  <c r="Q14" i="27"/>
  <c r="O18" i="27"/>
  <c r="V20" i="19" s="1"/>
  <c r="R18" i="27"/>
  <c r="Q18" i="27"/>
  <c r="O22" i="27"/>
  <c r="V24" i="19" s="1"/>
  <c r="R22" i="27"/>
  <c r="Q22" i="27"/>
  <c r="O26" i="27"/>
  <c r="V28" i="19" s="1"/>
  <c r="R26" i="27"/>
  <c r="Q26" i="27"/>
  <c r="O30" i="27"/>
  <c r="V32" i="19" s="1"/>
  <c r="R30" i="27"/>
  <c r="Q30" i="27"/>
  <c r="O34" i="27"/>
  <c r="V36" i="19" s="1"/>
  <c r="R34" i="27"/>
  <c r="Q34" i="27"/>
  <c r="O38" i="27"/>
  <c r="V40" i="19" s="1"/>
  <c r="R38" i="27"/>
  <c r="Q38" i="27"/>
  <c r="O42" i="27"/>
  <c r="V44" i="19" s="1"/>
  <c r="R42" i="27"/>
  <c r="Q42" i="27"/>
  <c r="O46" i="27"/>
  <c r="V48" i="19" s="1"/>
  <c r="R46" i="27"/>
  <c r="Q46" i="27"/>
  <c r="O50" i="27"/>
  <c r="V52" i="19" s="1"/>
  <c r="R50" i="27"/>
  <c r="Q50" i="27"/>
  <c r="O54" i="27"/>
  <c r="V56" i="19" s="1"/>
  <c r="R54" i="27"/>
  <c r="Q54" i="27"/>
  <c r="O58" i="27"/>
  <c r="V60" i="19" s="1"/>
  <c r="R58" i="27"/>
  <c r="Q58" i="27"/>
  <c r="O62" i="27"/>
  <c r="V64" i="19" s="1"/>
  <c r="R62" i="27"/>
  <c r="Q62" i="27"/>
  <c r="O66" i="27"/>
  <c r="V68" i="19" s="1"/>
  <c r="R66" i="27"/>
  <c r="Q66" i="27"/>
  <c r="O70" i="27"/>
  <c r="V72" i="19" s="1"/>
  <c r="R70" i="27"/>
  <c r="Q70" i="27"/>
  <c r="O74" i="27"/>
  <c r="V76" i="19" s="1"/>
  <c r="R74" i="27"/>
  <c r="Q74" i="27"/>
  <c r="O78" i="27"/>
  <c r="V80" i="19" s="1"/>
  <c r="R78" i="27"/>
  <c r="Q78" i="27"/>
  <c r="O82" i="27"/>
  <c r="V84" i="19" s="1"/>
  <c r="R82" i="27"/>
  <c r="Q82" i="27"/>
  <c r="O86" i="27"/>
  <c r="V88" i="19" s="1"/>
  <c r="R86" i="27"/>
  <c r="Q86" i="27"/>
  <c r="O90" i="27"/>
  <c r="V92" i="19" s="1"/>
  <c r="R90" i="27"/>
  <c r="Q90" i="27"/>
  <c r="O94" i="27"/>
  <c r="V96" i="19" s="1"/>
  <c r="R94" i="27"/>
  <c r="Q94" i="27"/>
  <c r="O98" i="27"/>
  <c r="V100" i="19" s="1"/>
  <c r="R98" i="27"/>
  <c r="Q98" i="27"/>
  <c r="O102" i="27"/>
  <c r="V104" i="19" s="1"/>
  <c r="R102" i="27"/>
  <c r="Q102" i="27"/>
  <c r="O106" i="27"/>
  <c r="V108" i="19" s="1"/>
  <c r="R106" i="27"/>
  <c r="Q106" i="27"/>
  <c r="O110" i="27"/>
  <c r="V112" i="19" s="1"/>
  <c r="R110" i="27"/>
  <c r="Q110" i="27"/>
  <c r="O114" i="27"/>
  <c r="V116" i="19" s="1"/>
  <c r="R114" i="27"/>
  <c r="Q114" i="27"/>
  <c r="O118" i="27"/>
  <c r="V120" i="19" s="1"/>
  <c r="R118" i="27"/>
  <c r="Q118" i="27"/>
  <c r="O122" i="27"/>
  <c r="V124" i="19" s="1"/>
  <c r="R122" i="27"/>
  <c r="Q122" i="27"/>
  <c r="O126" i="27"/>
  <c r="V128" i="19" s="1"/>
  <c r="R126" i="27"/>
  <c r="Q126" i="27"/>
  <c r="O130" i="27"/>
  <c r="V132" i="19" s="1"/>
  <c r="R130" i="27"/>
  <c r="Q130" i="27"/>
  <c r="O134" i="27"/>
  <c r="V136" i="19" s="1"/>
  <c r="R134" i="27"/>
  <c r="Q134" i="27"/>
  <c r="O138" i="27"/>
  <c r="V140" i="19" s="1"/>
  <c r="R138" i="27"/>
  <c r="Q138" i="27"/>
  <c r="O142" i="27"/>
  <c r="V144" i="19" s="1"/>
  <c r="R142" i="27"/>
  <c r="Q142" i="27"/>
  <c r="O146" i="27"/>
  <c r="V148" i="19" s="1"/>
  <c r="R146" i="27"/>
  <c r="Q146" i="27"/>
  <c r="O150" i="27"/>
  <c r="V152" i="19" s="1"/>
  <c r="R150" i="27"/>
  <c r="Q150" i="27"/>
  <c r="O154" i="27"/>
  <c r="V156" i="19" s="1"/>
  <c r="R154" i="27"/>
  <c r="Q154" i="27"/>
  <c r="O158" i="27"/>
  <c r="V160" i="19" s="1"/>
  <c r="R158" i="27"/>
  <c r="Q158" i="27"/>
  <c r="O162" i="27"/>
  <c r="V164" i="19" s="1"/>
  <c r="R162" i="27"/>
  <c r="Q162" i="27"/>
  <c r="O166" i="27"/>
  <c r="V168" i="19" s="1"/>
  <c r="R166" i="27"/>
  <c r="Q166" i="27"/>
  <c r="O170" i="27"/>
  <c r="V172" i="19" s="1"/>
  <c r="R170" i="27"/>
  <c r="Q170" i="27"/>
  <c r="O174" i="27"/>
  <c r="V176" i="19" s="1"/>
  <c r="R174" i="27"/>
  <c r="Q174" i="27"/>
  <c r="O178" i="27"/>
  <c r="V180" i="19" s="1"/>
  <c r="R178" i="27"/>
  <c r="Q178" i="27"/>
  <c r="O182" i="27"/>
  <c r="V184" i="19" s="1"/>
  <c r="R182" i="27"/>
  <c r="Q182" i="27"/>
  <c r="O186" i="27"/>
  <c r="V188" i="19" s="1"/>
  <c r="R186" i="27"/>
  <c r="Q186" i="27"/>
  <c r="O190" i="27"/>
  <c r="V192" i="19" s="1"/>
  <c r="R190" i="27"/>
  <c r="Q190" i="27"/>
  <c r="O194" i="27"/>
  <c r="V196" i="19" s="1"/>
  <c r="R194" i="27"/>
  <c r="Q194" i="27"/>
  <c r="O198" i="27"/>
  <c r="V200" i="19" s="1"/>
  <c r="Q198" i="27"/>
  <c r="R198" i="27"/>
  <c r="O202" i="27"/>
  <c r="V204" i="19" s="1"/>
  <c r="Q202" i="27"/>
  <c r="R202" i="27"/>
  <c r="O206" i="27"/>
  <c r="V208" i="19" s="1"/>
  <c r="Q206" i="27"/>
  <c r="R206" i="27"/>
  <c r="O210" i="27"/>
  <c r="V212" i="19" s="1"/>
  <c r="Q210" i="27"/>
  <c r="R210" i="27"/>
  <c r="O214" i="27"/>
  <c r="V216" i="19" s="1"/>
  <c r="Q214" i="27"/>
  <c r="R214" i="27"/>
  <c r="O218" i="27"/>
  <c r="V220" i="19" s="1"/>
  <c r="Q218" i="27"/>
  <c r="R218" i="27"/>
  <c r="O222" i="27"/>
  <c r="V224" i="19" s="1"/>
  <c r="Q222" i="27"/>
  <c r="R222" i="27"/>
  <c r="O226" i="27"/>
  <c r="V228" i="19" s="1"/>
  <c r="Q226" i="27"/>
  <c r="R226" i="27"/>
  <c r="O230" i="27"/>
  <c r="V232" i="19" s="1"/>
  <c r="Q230" i="27"/>
  <c r="R230" i="27"/>
  <c r="O234" i="27"/>
  <c r="V236" i="19" s="1"/>
  <c r="Q234" i="27"/>
  <c r="R234" i="27"/>
  <c r="O238" i="27"/>
  <c r="V240" i="19" s="1"/>
  <c r="Q238" i="27"/>
  <c r="R238" i="27"/>
  <c r="O242" i="27"/>
  <c r="V244" i="19" s="1"/>
  <c r="Q242" i="27"/>
  <c r="R242" i="27"/>
  <c r="O246" i="27"/>
  <c r="V248" i="19" s="1"/>
  <c r="Q246" i="27"/>
  <c r="R246" i="27"/>
  <c r="O250" i="27"/>
  <c r="V252" i="19" s="1"/>
  <c r="Q250" i="27"/>
  <c r="R250" i="27"/>
  <c r="O254" i="27"/>
  <c r="V256" i="19" s="1"/>
  <c r="Q254" i="27"/>
  <c r="R254" i="27"/>
  <c r="O258" i="27"/>
  <c r="V260" i="19" s="1"/>
  <c r="Q258" i="27"/>
  <c r="R258" i="27"/>
  <c r="O262" i="27"/>
  <c r="V264" i="19" s="1"/>
  <c r="Q262" i="27"/>
  <c r="R262" i="27"/>
  <c r="O266" i="27"/>
  <c r="V268" i="19" s="1"/>
  <c r="Q266" i="27"/>
  <c r="R266" i="27"/>
  <c r="O270" i="27"/>
  <c r="V272" i="19" s="1"/>
  <c r="Q270" i="27"/>
  <c r="R270" i="27"/>
  <c r="O274" i="27"/>
  <c r="V276" i="19" s="1"/>
  <c r="Q274" i="27"/>
  <c r="R274" i="27"/>
  <c r="O278" i="27"/>
  <c r="V280" i="19" s="1"/>
  <c r="Q278" i="27"/>
  <c r="R278" i="27"/>
  <c r="O282" i="27"/>
  <c r="V284" i="19" s="1"/>
  <c r="Q282" i="27"/>
  <c r="R282" i="27"/>
  <c r="O286" i="27"/>
  <c r="V288" i="19" s="1"/>
  <c r="Q286" i="27"/>
  <c r="R286" i="27"/>
  <c r="O290" i="27"/>
  <c r="V292" i="19" s="1"/>
  <c r="Q290" i="27"/>
  <c r="R290" i="27"/>
  <c r="O294" i="27"/>
  <c r="V296" i="19" s="1"/>
  <c r="Q294" i="27"/>
  <c r="R294" i="27"/>
  <c r="O298" i="27"/>
  <c r="V300" i="19" s="1"/>
  <c r="Q298" i="27"/>
  <c r="R298" i="27"/>
  <c r="O302" i="27"/>
  <c r="V304" i="19" s="1"/>
  <c r="Q302" i="27"/>
  <c r="R302" i="27"/>
  <c r="O306" i="27"/>
  <c r="V308" i="19" s="1"/>
  <c r="Q306" i="27"/>
  <c r="R306" i="27"/>
  <c r="O310" i="27"/>
  <c r="V312" i="19" s="1"/>
  <c r="Q310" i="27"/>
  <c r="R310" i="27"/>
  <c r="O314" i="27"/>
  <c r="V316" i="19" s="1"/>
  <c r="Q314" i="27"/>
  <c r="R314" i="27"/>
  <c r="O318" i="27"/>
  <c r="V320" i="19" s="1"/>
  <c r="Q318" i="27"/>
  <c r="R318" i="27"/>
  <c r="O322" i="27"/>
  <c r="V324" i="19" s="1"/>
  <c r="Q322" i="27"/>
  <c r="R322" i="27"/>
  <c r="O326" i="27"/>
  <c r="V328" i="19" s="1"/>
  <c r="Q326" i="27"/>
  <c r="R326" i="27"/>
  <c r="P5" i="28"/>
  <c r="X7" i="19" s="1"/>
  <c r="S5" i="28"/>
  <c r="R5" i="28"/>
  <c r="P9" i="28"/>
  <c r="X11" i="19" s="1"/>
  <c r="S9" i="28"/>
  <c r="R9" i="28"/>
  <c r="P13" i="28"/>
  <c r="X15" i="19" s="1"/>
  <c r="S13" i="28"/>
  <c r="R13" i="28"/>
  <c r="P17" i="28"/>
  <c r="X19" i="19" s="1"/>
  <c r="S17" i="28"/>
  <c r="R17" i="28"/>
  <c r="P21" i="28"/>
  <c r="X23" i="19" s="1"/>
  <c r="S21" i="28"/>
  <c r="R21" i="28"/>
  <c r="P25" i="28"/>
  <c r="X27" i="19" s="1"/>
  <c r="S25" i="28"/>
  <c r="R25" i="28"/>
  <c r="P29" i="28"/>
  <c r="X31" i="19" s="1"/>
  <c r="S29" i="28"/>
  <c r="R29" i="28"/>
  <c r="P33" i="28"/>
  <c r="X35" i="19" s="1"/>
  <c r="S33" i="28"/>
  <c r="R33" i="28"/>
  <c r="P37" i="28"/>
  <c r="X39" i="19" s="1"/>
  <c r="S37" i="28"/>
  <c r="R37" i="28"/>
  <c r="P41" i="28"/>
  <c r="X43" i="19" s="1"/>
  <c r="S41" i="28"/>
  <c r="R41" i="28"/>
  <c r="P45" i="28"/>
  <c r="X47" i="19" s="1"/>
  <c r="S45" i="28"/>
  <c r="R45" i="28"/>
  <c r="P49" i="28"/>
  <c r="X51" i="19" s="1"/>
  <c r="S49" i="28"/>
  <c r="R49" i="28"/>
  <c r="P53" i="28"/>
  <c r="X55" i="19" s="1"/>
  <c r="S53" i="28"/>
  <c r="R53" i="28"/>
  <c r="P57" i="28"/>
  <c r="X59" i="19" s="1"/>
  <c r="S57" i="28"/>
  <c r="R57" i="28"/>
  <c r="P61" i="28"/>
  <c r="X63" i="19" s="1"/>
  <c r="S61" i="28"/>
  <c r="R61" i="28"/>
  <c r="P65" i="28"/>
  <c r="X67" i="19" s="1"/>
  <c r="S65" i="28"/>
  <c r="R65" i="28"/>
  <c r="P69" i="28"/>
  <c r="X71" i="19" s="1"/>
  <c r="S69" i="28"/>
  <c r="R69" i="28"/>
  <c r="P73" i="28"/>
  <c r="X75" i="19" s="1"/>
  <c r="S73" i="28"/>
  <c r="R73" i="28"/>
  <c r="P77" i="28"/>
  <c r="X79" i="19" s="1"/>
  <c r="S77" i="28"/>
  <c r="R77" i="28"/>
  <c r="P81" i="28"/>
  <c r="X83" i="19" s="1"/>
  <c r="S81" i="28"/>
  <c r="R81" i="28"/>
  <c r="P85" i="28"/>
  <c r="X87" i="19" s="1"/>
  <c r="S85" i="28"/>
  <c r="R85" i="28"/>
  <c r="P89" i="28"/>
  <c r="X91" i="19" s="1"/>
  <c r="S89" i="28"/>
  <c r="R89" i="28"/>
  <c r="P93" i="28"/>
  <c r="X95" i="19" s="1"/>
  <c r="S93" i="28"/>
  <c r="R93" i="28"/>
  <c r="P97" i="28"/>
  <c r="X99" i="19" s="1"/>
  <c r="S97" i="28"/>
  <c r="R97" i="28"/>
  <c r="P101" i="28"/>
  <c r="X103" i="19" s="1"/>
  <c r="S101" i="28"/>
  <c r="R101" i="28"/>
  <c r="P105" i="28"/>
  <c r="X107" i="19" s="1"/>
  <c r="S105" i="28"/>
  <c r="R105" i="28"/>
  <c r="P109" i="28"/>
  <c r="X111" i="19" s="1"/>
  <c r="S109" i="28"/>
  <c r="R109" i="28"/>
  <c r="P113" i="28"/>
  <c r="X115" i="19" s="1"/>
  <c r="S113" i="28"/>
  <c r="R113" i="28"/>
  <c r="P117" i="28"/>
  <c r="X119" i="19" s="1"/>
  <c r="S117" i="28"/>
  <c r="R117" i="28"/>
  <c r="P121" i="28"/>
  <c r="X123" i="19" s="1"/>
  <c r="S121" i="28"/>
  <c r="R121" i="28"/>
  <c r="P125" i="28"/>
  <c r="X127" i="19" s="1"/>
  <c r="S125" i="28"/>
  <c r="R125" i="28"/>
  <c r="P129" i="28"/>
  <c r="X131" i="19" s="1"/>
  <c r="S129" i="28"/>
  <c r="R129" i="28"/>
  <c r="P133" i="28"/>
  <c r="X135" i="19" s="1"/>
  <c r="S133" i="28"/>
  <c r="R133" i="28"/>
  <c r="P137" i="28"/>
  <c r="X139" i="19" s="1"/>
  <c r="S137" i="28"/>
  <c r="R137" i="28"/>
  <c r="P141" i="28"/>
  <c r="X143" i="19" s="1"/>
  <c r="S141" i="28"/>
  <c r="R141" i="28"/>
  <c r="P145" i="28"/>
  <c r="X147" i="19" s="1"/>
  <c r="S145" i="28"/>
  <c r="R145" i="28"/>
  <c r="P149" i="28"/>
  <c r="X151" i="19" s="1"/>
  <c r="S149" i="28"/>
  <c r="R149" i="28"/>
  <c r="P153" i="28"/>
  <c r="X155" i="19" s="1"/>
  <c r="S153" i="28"/>
  <c r="R153" i="28"/>
  <c r="P157" i="28"/>
  <c r="X159" i="19" s="1"/>
  <c r="S157" i="28"/>
  <c r="R157" i="28"/>
  <c r="P161" i="28"/>
  <c r="X163" i="19" s="1"/>
  <c r="S161" i="28"/>
  <c r="R161" i="28"/>
  <c r="P165" i="28"/>
  <c r="X167" i="19" s="1"/>
  <c r="S165" i="28"/>
  <c r="R165" i="28"/>
  <c r="P169" i="28"/>
  <c r="X171" i="19" s="1"/>
  <c r="S169" i="28"/>
  <c r="R169" i="28"/>
  <c r="P173" i="28"/>
  <c r="X175" i="19" s="1"/>
  <c r="S173" i="28"/>
  <c r="R173" i="28"/>
  <c r="P177" i="28"/>
  <c r="X179" i="19" s="1"/>
  <c r="S177" i="28"/>
  <c r="R177" i="28"/>
  <c r="P181" i="28"/>
  <c r="X183" i="19" s="1"/>
  <c r="S181" i="28"/>
  <c r="R181" i="28"/>
  <c r="P185" i="28"/>
  <c r="X187" i="19" s="1"/>
  <c r="S185" i="28"/>
  <c r="R185" i="28"/>
  <c r="P189" i="28"/>
  <c r="X191" i="19" s="1"/>
  <c r="S189" i="28"/>
  <c r="R189" i="28"/>
  <c r="P193" i="28"/>
  <c r="X195" i="19" s="1"/>
  <c r="S193" i="28"/>
  <c r="R193" i="28"/>
  <c r="P197" i="28"/>
  <c r="X199" i="19" s="1"/>
  <c r="S197" i="28"/>
  <c r="R197" i="28"/>
  <c r="P201" i="28"/>
  <c r="X203" i="19" s="1"/>
  <c r="S201" i="28"/>
  <c r="R201" i="28"/>
  <c r="P205" i="28"/>
  <c r="X207" i="19" s="1"/>
  <c r="S205" i="28"/>
  <c r="R205" i="28"/>
  <c r="P209" i="28"/>
  <c r="X211" i="19" s="1"/>
  <c r="S209" i="28"/>
  <c r="R209" i="28"/>
  <c r="P213" i="28"/>
  <c r="X215" i="19" s="1"/>
  <c r="S213" i="28"/>
  <c r="R213" i="28"/>
  <c r="P217" i="28"/>
  <c r="X219" i="19" s="1"/>
  <c r="S217" i="28"/>
  <c r="R217" i="28"/>
  <c r="P221" i="28"/>
  <c r="X223" i="19" s="1"/>
  <c r="S221" i="28"/>
  <c r="R221" i="28"/>
  <c r="P225" i="28"/>
  <c r="X227" i="19" s="1"/>
  <c r="R225" i="28"/>
  <c r="S225" i="28"/>
  <c r="P229" i="28"/>
  <c r="X231" i="19" s="1"/>
  <c r="R229" i="28"/>
  <c r="S229" i="28"/>
  <c r="P233" i="28"/>
  <c r="X235" i="19" s="1"/>
  <c r="R233" i="28"/>
  <c r="S233" i="28"/>
  <c r="P237" i="28"/>
  <c r="X239" i="19" s="1"/>
  <c r="R237" i="28"/>
  <c r="S237" i="28"/>
  <c r="P241" i="28"/>
  <c r="X243" i="19" s="1"/>
  <c r="R241" i="28"/>
  <c r="S241" i="28"/>
  <c r="P245" i="28"/>
  <c r="X247" i="19" s="1"/>
  <c r="R245" i="28"/>
  <c r="S245" i="28"/>
  <c r="P249" i="28"/>
  <c r="X251" i="19" s="1"/>
  <c r="R249" i="28"/>
  <c r="S249" i="28"/>
  <c r="P253" i="28"/>
  <c r="X255" i="19" s="1"/>
  <c r="R253" i="28"/>
  <c r="S253" i="28"/>
  <c r="P257" i="28"/>
  <c r="X259" i="19" s="1"/>
  <c r="R257" i="28"/>
  <c r="S257" i="28"/>
  <c r="P261" i="28"/>
  <c r="X263" i="19" s="1"/>
  <c r="R261" i="28"/>
  <c r="S261" i="28"/>
  <c r="P265" i="28"/>
  <c r="X267" i="19" s="1"/>
  <c r="R265" i="28"/>
  <c r="S265" i="28"/>
  <c r="P269" i="28"/>
  <c r="X271" i="19" s="1"/>
  <c r="R269" i="28"/>
  <c r="S269" i="28"/>
  <c r="P273" i="28"/>
  <c r="X275" i="19" s="1"/>
  <c r="R273" i="28"/>
  <c r="S273" i="28"/>
  <c r="P277" i="28"/>
  <c r="X279" i="19" s="1"/>
  <c r="R277" i="28"/>
  <c r="S277" i="28"/>
  <c r="P281" i="28"/>
  <c r="X283" i="19" s="1"/>
  <c r="R281" i="28"/>
  <c r="S281" i="28"/>
  <c r="P285" i="28"/>
  <c r="X287" i="19" s="1"/>
  <c r="R285" i="28"/>
  <c r="S285" i="28"/>
  <c r="P289" i="28"/>
  <c r="X291" i="19" s="1"/>
  <c r="R289" i="28"/>
  <c r="S289" i="28"/>
  <c r="P293" i="28"/>
  <c r="X295" i="19" s="1"/>
  <c r="R293" i="28"/>
  <c r="S293" i="28"/>
  <c r="P297" i="28"/>
  <c r="X299" i="19" s="1"/>
  <c r="R297" i="28"/>
  <c r="S297" i="28"/>
  <c r="P301" i="28"/>
  <c r="X303" i="19" s="1"/>
  <c r="R301" i="28"/>
  <c r="S301" i="28"/>
  <c r="P305" i="28"/>
  <c r="X307" i="19" s="1"/>
  <c r="R305" i="28"/>
  <c r="S305" i="28"/>
  <c r="P309" i="28"/>
  <c r="X311" i="19" s="1"/>
  <c r="R309" i="28"/>
  <c r="S309" i="28"/>
  <c r="P2" i="28"/>
  <c r="X4" i="19" s="1"/>
  <c r="P18" i="28"/>
  <c r="X20" i="19" s="1"/>
  <c r="P34" i="28"/>
  <c r="X36" i="19" s="1"/>
  <c r="P50" i="28"/>
  <c r="X52" i="19" s="1"/>
  <c r="P66" i="28"/>
  <c r="X68" i="19" s="1"/>
  <c r="P82" i="28"/>
  <c r="X84" i="19" s="1"/>
  <c r="P98" i="28"/>
  <c r="X100" i="19" s="1"/>
  <c r="P114" i="28"/>
  <c r="X116" i="19" s="1"/>
  <c r="P130" i="28"/>
  <c r="X132" i="19" s="1"/>
  <c r="P146" i="28"/>
  <c r="X148" i="19" s="1"/>
  <c r="P163" i="28"/>
  <c r="X165" i="19" s="1"/>
  <c r="P187" i="28"/>
  <c r="X189" i="19" s="1"/>
  <c r="P203" i="28"/>
  <c r="X205" i="19" s="1"/>
  <c r="P219" i="28"/>
  <c r="X221" i="19" s="1"/>
  <c r="P235" i="28"/>
  <c r="X237" i="19" s="1"/>
  <c r="P251" i="28"/>
  <c r="X253" i="19" s="1"/>
  <c r="P267" i="28"/>
  <c r="X269" i="19" s="1"/>
  <c r="P283" i="28"/>
  <c r="X285" i="19" s="1"/>
  <c r="P299" i="28"/>
  <c r="X301" i="19" s="1"/>
  <c r="R5" i="29"/>
  <c r="Q9" i="29"/>
  <c r="R13" i="29"/>
  <c r="Q17" i="29"/>
  <c r="R21" i="29"/>
  <c r="Q25" i="29"/>
  <c r="R29" i="29"/>
  <c r="Q33" i="29"/>
  <c r="R37" i="29"/>
  <c r="Q41" i="29"/>
  <c r="R45" i="29"/>
  <c r="Q49" i="29"/>
  <c r="R53" i="29"/>
  <c r="Q57" i="29"/>
  <c r="R61" i="29"/>
  <c r="Q65" i="29"/>
  <c r="R69" i="29"/>
  <c r="Q73" i="29"/>
  <c r="R77" i="29"/>
  <c r="Q81" i="29"/>
  <c r="R85" i="29"/>
  <c r="Q89" i="29"/>
  <c r="R93" i="29"/>
  <c r="Q97" i="29"/>
  <c r="R101" i="29"/>
  <c r="Q105" i="29"/>
  <c r="R109" i="29"/>
  <c r="Q113" i="29"/>
  <c r="R117" i="29"/>
  <c r="Q121" i="29"/>
  <c r="R125" i="29"/>
  <c r="Q129" i="29"/>
  <c r="R133" i="29"/>
  <c r="Q137" i="29"/>
  <c r="R141" i="29"/>
  <c r="Q145" i="29"/>
  <c r="R149" i="29"/>
  <c r="Q153" i="29"/>
  <c r="R157" i="29"/>
  <c r="Q161" i="29"/>
  <c r="R165" i="29"/>
  <c r="Q169" i="29"/>
  <c r="R173" i="29"/>
  <c r="Q177" i="29"/>
  <c r="R181" i="29"/>
  <c r="Q185" i="29"/>
  <c r="R189" i="29"/>
  <c r="Q193" i="29"/>
  <c r="R197" i="29"/>
  <c r="Q201" i="29"/>
  <c r="R205" i="29"/>
  <c r="Q209" i="29"/>
  <c r="R213" i="29"/>
  <c r="Q217" i="29"/>
  <c r="R221" i="29"/>
  <c r="Q225" i="29"/>
  <c r="R229" i="29"/>
  <c r="Q233" i="29"/>
  <c r="R237" i="29"/>
  <c r="Q241" i="29"/>
  <c r="R245" i="29"/>
  <c r="Q249" i="29"/>
  <c r="R253" i="29"/>
  <c r="Q257" i="29"/>
  <c r="R261" i="29"/>
  <c r="Q265" i="29"/>
  <c r="R269" i="29"/>
  <c r="Q273" i="29"/>
  <c r="R277" i="29"/>
  <c r="R281" i="29"/>
  <c r="Q281" i="29"/>
  <c r="R285" i="29"/>
  <c r="Q285" i="29"/>
  <c r="R289" i="29"/>
  <c r="Q289" i="29"/>
  <c r="R293" i="29"/>
  <c r="Q293" i="29"/>
  <c r="R297" i="29"/>
  <c r="Q297" i="29"/>
  <c r="R301" i="29"/>
  <c r="Q301" i="29"/>
  <c r="R305" i="29"/>
  <c r="Q305" i="29"/>
  <c r="R309" i="29"/>
  <c r="Q309" i="29"/>
  <c r="R313" i="29"/>
  <c r="Q313" i="29"/>
  <c r="O6" i="29"/>
  <c r="Z8" i="19" s="1"/>
  <c r="O14" i="29"/>
  <c r="Z16" i="19" s="1"/>
  <c r="O22" i="29"/>
  <c r="Z24" i="19" s="1"/>
  <c r="O30" i="29"/>
  <c r="Z32" i="19" s="1"/>
  <c r="O38" i="29"/>
  <c r="Z40" i="19" s="1"/>
  <c r="O46" i="29"/>
  <c r="Z48" i="19" s="1"/>
  <c r="O54" i="29"/>
  <c r="Z56" i="19" s="1"/>
  <c r="O62" i="29"/>
  <c r="Z64" i="19" s="1"/>
  <c r="O70" i="29"/>
  <c r="Z72" i="19" s="1"/>
  <c r="O78" i="29"/>
  <c r="Z80" i="19" s="1"/>
  <c r="O86" i="29"/>
  <c r="Z88" i="19" s="1"/>
  <c r="O94" i="29"/>
  <c r="Z96" i="19" s="1"/>
  <c r="O102" i="29"/>
  <c r="Z104" i="19" s="1"/>
  <c r="O110" i="29"/>
  <c r="Z112" i="19" s="1"/>
  <c r="O118" i="29"/>
  <c r="Z120" i="19" s="1"/>
  <c r="O126" i="29"/>
  <c r="Z128" i="19" s="1"/>
  <c r="O134" i="29"/>
  <c r="Z136" i="19" s="1"/>
  <c r="O142" i="29"/>
  <c r="Z144" i="19" s="1"/>
  <c r="O150" i="29"/>
  <c r="Z152" i="19" s="1"/>
  <c r="O158" i="29"/>
  <c r="Z160" i="19" s="1"/>
  <c r="O166" i="29"/>
  <c r="Z168" i="19" s="1"/>
  <c r="O174" i="29"/>
  <c r="Z176" i="19" s="1"/>
  <c r="O182" i="29"/>
  <c r="Z184" i="19" s="1"/>
  <c r="O190" i="29"/>
  <c r="Z192" i="19" s="1"/>
  <c r="O198" i="29"/>
  <c r="Z200" i="19" s="1"/>
  <c r="O206" i="29"/>
  <c r="Z208" i="19" s="1"/>
  <c r="O214" i="29"/>
  <c r="Z216" i="19" s="1"/>
  <c r="O222" i="29"/>
  <c r="Z224" i="19" s="1"/>
  <c r="O230" i="29"/>
  <c r="Z232" i="19" s="1"/>
  <c r="O238" i="29"/>
  <c r="Z240" i="19" s="1"/>
  <c r="O246" i="29"/>
  <c r="Z248" i="19" s="1"/>
  <c r="O254" i="29"/>
  <c r="Z256" i="19" s="1"/>
  <c r="O262" i="29"/>
  <c r="Z264" i="19" s="1"/>
  <c r="O270" i="29"/>
  <c r="Z272" i="19" s="1"/>
  <c r="O278" i="29"/>
  <c r="Z280" i="19" s="1"/>
  <c r="O286" i="29"/>
  <c r="Z288" i="19" s="1"/>
  <c r="O294" i="29"/>
  <c r="Z296" i="19" s="1"/>
  <c r="O302" i="29"/>
  <c r="Z304" i="19" s="1"/>
  <c r="O310" i="29"/>
  <c r="Z312" i="19" s="1"/>
  <c r="AB10" i="19"/>
  <c r="AB18" i="19"/>
  <c r="AB26" i="19"/>
  <c r="AB38" i="19"/>
  <c r="AB46" i="19"/>
  <c r="AB54" i="19"/>
  <c r="AB66" i="19"/>
  <c r="AB70" i="19"/>
  <c r="AB78" i="19"/>
  <c r="AB86" i="19"/>
  <c r="AB94" i="19"/>
  <c r="AB102" i="19"/>
  <c r="AB110" i="19"/>
  <c r="AB122" i="19"/>
  <c r="AB130" i="19"/>
  <c r="AB138" i="19"/>
  <c r="AB142" i="19"/>
  <c r="AB150" i="19"/>
  <c r="AB158" i="19"/>
  <c r="AB166" i="19"/>
  <c r="AB174" i="19"/>
  <c r="AB182" i="19"/>
  <c r="AB190" i="19"/>
  <c r="AB198" i="19"/>
  <c r="AB206" i="19"/>
  <c r="AB214" i="19"/>
  <c r="AB226" i="19"/>
  <c r="AB323" i="19"/>
  <c r="AB7" i="19"/>
  <c r="AB15" i="19"/>
  <c r="AB19" i="19"/>
  <c r="AB27" i="19"/>
  <c r="AB35" i="19"/>
  <c r="AB47" i="19"/>
  <c r="AB55" i="19"/>
  <c r="AB63" i="19"/>
  <c r="AE63" i="19" s="1"/>
  <c r="AB71" i="19"/>
  <c r="AB75" i="19"/>
  <c r="AB83" i="19"/>
  <c r="AB91" i="19"/>
  <c r="AB99" i="19"/>
  <c r="AB107" i="19"/>
  <c r="AB115" i="19"/>
  <c r="AB123" i="19"/>
  <c r="AB131" i="19"/>
  <c r="AB143" i="19"/>
  <c r="AB147" i="19"/>
  <c r="AB155" i="19"/>
  <c r="AB163" i="19"/>
  <c r="AB175" i="19"/>
  <c r="AB183" i="19"/>
  <c r="AB191" i="19"/>
  <c r="AE190" i="19" s="1"/>
  <c r="AB203" i="19"/>
  <c r="AB211" i="19"/>
  <c r="AB219" i="19"/>
  <c r="AB231" i="19"/>
  <c r="AB235" i="19"/>
  <c r="AB247" i="19"/>
  <c r="AB251" i="19"/>
  <c r="AB264" i="19"/>
  <c r="AB272" i="19"/>
  <c r="AB280" i="19"/>
  <c r="AB288" i="19"/>
  <c r="AB296" i="19"/>
  <c r="AB304" i="19"/>
  <c r="AB308" i="19"/>
  <c r="AB316" i="19"/>
  <c r="AB4" i="19"/>
  <c r="AB8" i="19"/>
  <c r="AB12" i="19"/>
  <c r="AB16" i="19"/>
  <c r="AB20" i="19"/>
  <c r="AB24" i="19"/>
  <c r="AB28" i="19"/>
  <c r="AB32" i="19"/>
  <c r="AB36" i="19"/>
  <c r="AB40" i="19"/>
  <c r="AB44" i="19"/>
  <c r="AB48" i="19"/>
  <c r="AB52" i="19"/>
  <c r="AB56" i="19"/>
  <c r="AB60" i="19"/>
  <c r="AB64" i="19"/>
  <c r="AB68" i="19"/>
  <c r="AB72" i="19"/>
  <c r="AB76" i="19"/>
  <c r="AB80" i="19"/>
  <c r="AB84" i="19"/>
  <c r="AB88" i="19"/>
  <c r="AB92" i="19"/>
  <c r="AB96" i="19"/>
  <c r="AB100" i="19"/>
  <c r="AB104" i="19"/>
  <c r="AB108" i="19"/>
  <c r="AE107" i="19" s="1"/>
  <c r="AB112" i="19"/>
  <c r="AB116" i="19"/>
  <c r="AB120" i="19"/>
  <c r="AB124" i="19"/>
  <c r="AB128" i="19"/>
  <c r="AB132" i="19"/>
  <c r="AB136" i="19"/>
  <c r="AB140" i="19"/>
  <c r="AB144" i="19"/>
  <c r="AB148" i="19"/>
  <c r="AB152" i="19"/>
  <c r="AB156" i="19"/>
  <c r="AB160" i="19"/>
  <c r="AB164" i="19"/>
  <c r="AB168" i="19"/>
  <c r="AB172" i="19"/>
  <c r="AB176" i="19"/>
  <c r="AB180" i="19"/>
  <c r="AB184" i="19"/>
  <c r="AB188" i="19"/>
  <c r="AB192" i="19"/>
  <c r="AB196" i="19"/>
  <c r="AB200" i="19"/>
  <c r="AB204" i="19"/>
  <c r="AB208" i="19"/>
  <c r="AB212" i="19"/>
  <c r="AB216" i="19"/>
  <c r="AB220" i="19"/>
  <c r="AB224" i="19"/>
  <c r="AB228" i="19"/>
  <c r="AB232" i="19"/>
  <c r="AB236" i="19"/>
  <c r="AB240" i="19"/>
  <c r="AB244" i="19"/>
  <c r="AB248" i="19"/>
  <c r="AB252" i="19"/>
  <c r="AB256" i="19"/>
  <c r="AB260" i="19"/>
  <c r="AB265" i="19"/>
  <c r="AB269" i="19"/>
  <c r="AB273" i="19"/>
  <c r="AB277" i="19"/>
  <c r="AB281" i="19"/>
  <c r="AB285" i="19"/>
  <c r="AB289" i="19"/>
  <c r="AB293" i="19"/>
  <c r="AB297" i="19"/>
  <c r="AB301" i="19"/>
  <c r="AB305" i="19"/>
  <c r="AB309" i="19"/>
  <c r="AB313" i="19"/>
  <c r="AB317" i="19"/>
  <c r="AB321" i="19"/>
  <c r="AB325" i="19"/>
  <c r="AB6" i="19"/>
  <c r="AB14" i="19"/>
  <c r="AB22" i="19"/>
  <c r="AB30" i="19"/>
  <c r="AB34" i="19"/>
  <c r="AE34" i="19" s="1"/>
  <c r="AB42" i="19"/>
  <c r="AB50" i="19"/>
  <c r="AB58" i="19"/>
  <c r="AB62" i="19"/>
  <c r="AB74" i="19"/>
  <c r="AE74" i="19" s="1"/>
  <c r="AB82" i="19"/>
  <c r="AE82" i="19" s="1"/>
  <c r="AB90" i="19"/>
  <c r="AB98" i="19"/>
  <c r="AE98" i="19" s="1"/>
  <c r="AB106" i="19"/>
  <c r="AB114" i="19"/>
  <c r="AB118" i="19"/>
  <c r="AB126" i="19"/>
  <c r="AB134" i="19"/>
  <c r="AB146" i="19"/>
  <c r="AB154" i="19"/>
  <c r="AB162" i="19"/>
  <c r="AE162" i="19" s="1"/>
  <c r="AB170" i="19"/>
  <c r="AB178" i="19"/>
  <c r="AB186" i="19"/>
  <c r="AB194" i="19"/>
  <c r="AB202" i="19"/>
  <c r="AB210" i="19"/>
  <c r="AB218" i="19"/>
  <c r="AE218" i="19" s="1"/>
  <c r="AB222" i="19"/>
  <c r="AB230" i="19"/>
  <c r="AB234" i="19"/>
  <c r="AB238" i="19"/>
  <c r="AB242" i="19"/>
  <c r="AB246" i="19"/>
  <c r="AB250" i="19"/>
  <c r="AE250" i="19" s="1"/>
  <c r="AB254" i="19"/>
  <c r="AB258" i="19"/>
  <c r="AB263" i="19"/>
  <c r="AE262" i="19" s="1"/>
  <c r="AB267" i="19"/>
  <c r="AB271" i="19"/>
  <c r="AB275" i="19"/>
  <c r="AB279" i="19"/>
  <c r="AE279" i="19" s="1"/>
  <c r="AB283" i="19"/>
  <c r="AB287" i="19"/>
  <c r="AB291" i="19"/>
  <c r="AB295" i="19"/>
  <c r="AB303" i="19"/>
  <c r="AB307" i="19"/>
  <c r="AB311" i="19"/>
  <c r="AB315" i="19"/>
  <c r="AB299" i="19"/>
  <c r="AB11" i="19"/>
  <c r="AB23" i="19"/>
  <c r="AB31" i="19"/>
  <c r="AB39" i="19"/>
  <c r="AB43" i="19"/>
  <c r="AB51" i="19"/>
  <c r="AB59" i="19"/>
  <c r="AB67" i="19"/>
  <c r="AB79" i="19"/>
  <c r="AE79" i="19" s="1"/>
  <c r="AB87" i="19"/>
  <c r="AB95" i="19"/>
  <c r="AB103" i="19"/>
  <c r="AB111" i="19"/>
  <c r="AB119" i="19"/>
  <c r="AE119" i="19" s="1"/>
  <c r="AB127" i="19"/>
  <c r="AB135" i="19"/>
  <c r="AB139" i="19"/>
  <c r="AB151" i="19"/>
  <c r="AB159" i="19"/>
  <c r="AB167" i="19"/>
  <c r="AB171" i="19"/>
  <c r="AB179" i="19"/>
  <c r="AB187" i="19"/>
  <c r="AB195" i="19"/>
  <c r="AB199" i="19"/>
  <c r="AB207" i="19"/>
  <c r="AB215" i="19"/>
  <c r="AB223" i="19"/>
  <c r="AE223" i="19" s="1"/>
  <c r="AB227" i="19"/>
  <c r="AB239" i="19"/>
  <c r="AB243" i="19"/>
  <c r="AB255" i="19"/>
  <c r="AE255" i="19" s="1"/>
  <c r="AB259" i="19"/>
  <c r="AB268" i="19"/>
  <c r="AB276" i="19"/>
  <c r="AB284" i="19"/>
  <c r="AB292" i="19"/>
  <c r="AB300" i="19"/>
  <c r="AB312" i="19"/>
  <c r="AB320" i="19"/>
  <c r="AE319" i="19" s="1"/>
  <c r="AB324" i="19"/>
  <c r="AE324" i="19" s="1"/>
  <c r="AB5" i="19"/>
  <c r="AE5" i="19" s="1"/>
  <c r="AB9" i="19"/>
  <c r="AB13" i="19"/>
  <c r="AB17" i="19"/>
  <c r="AB21" i="19"/>
  <c r="AB25" i="19"/>
  <c r="AB29" i="19"/>
  <c r="AB33" i="19"/>
  <c r="AB37" i="19"/>
  <c r="AB41" i="19"/>
  <c r="AB45" i="19"/>
  <c r="AB49" i="19"/>
  <c r="AB53" i="19"/>
  <c r="AB57" i="19"/>
  <c r="AB61" i="19"/>
  <c r="AB65" i="19"/>
  <c r="AB69" i="19"/>
  <c r="AB73" i="19"/>
  <c r="AE73" i="19" s="1"/>
  <c r="AB77" i="19"/>
  <c r="AB81" i="19"/>
  <c r="AE81" i="19" s="1"/>
  <c r="AB85" i="19"/>
  <c r="AB89" i="19"/>
  <c r="AB93" i="19"/>
  <c r="AB97" i="19"/>
  <c r="AB101" i="19"/>
  <c r="AB105" i="19"/>
  <c r="AB109" i="19"/>
  <c r="AB113" i="19"/>
  <c r="AE112" i="19" s="1"/>
  <c r="AB117" i="19"/>
  <c r="AB121" i="19"/>
  <c r="AE121" i="19" s="1"/>
  <c r="AB125" i="19"/>
  <c r="AB129" i="19"/>
  <c r="AB133" i="19"/>
  <c r="AB137" i="19"/>
  <c r="AB141" i="19"/>
  <c r="AB145" i="19"/>
  <c r="AE145" i="19" s="1"/>
  <c r="AB149" i="19"/>
  <c r="AB153" i="19"/>
  <c r="AB157" i="19"/>
  <c r="AB161" i="19"/>
  <c r="AB165" i="19"/>
  <c r="AB169" i="19"/>
  <c r="AB173" i="19"/>
  <c r="AB177" i="19"/>
  <c r="AB181" i="19"/>
  <c r="AB185" i="19"/>
  <c r="AB189" i="19"/>
  <c r="AB193" i="19"/>
  <c r="AB197" i="19"/>
  <c r="AB201" i="19"/>
  <c r="AE201" i="19" s="1"/>
  <c r="AB205" i="19"/>
  <c r="AB209" i="19"/>
  <c r="AE209" i="19" s="1"/>
  <c r="AB213" i="19"/>
  <c r="AB217" i="19"/>
  <c r="AB221" i="19"/>
  <c r="AB225" i="19"/>
  <c r="AB229" i="19"/>
  <c r="AB233" i="19"/>
  <c r="AB237" i="19"/>
  <c r="AB241" i="19"/>
  <c r="AE240" i="19" s="1"/>
  <c r="AB245" i="19"/>
  <c r="AB249" i="19"/>
  <c r="AB253" i="19"/>
  <c r="AB257" i="19"/>
  <c r="AB261" i="19"/>
  <c r="AE261" i="19" s="1"/>
  <c r="AB266" i="19"/>
  <c r="AB270" i="19"/>
  <c r="AB274" i="19"/>
  <c r="AE273" i="19" s="1"/>
  <c r="AB278" i="19"/>
  <c r="AB282" i="19"/>
  <c r="AB286" i="19"/>
  <c r="AB290" i="19"/>
  <c r="AB294" i="19"/>
  <c r="AB298" i="19"/>
  <c r="AB302" i="19"/>
  <c r="AE302" i="19" s="1"/>
  <c r="AB306" i="19"/>
  <c r="AE306" i="19" s="1"/>
  <c r="AB310" i="19"/>
  <c r="AE310" i="19" s="1"/>
  <c r="AB314" i="19"/>
  <c r="AE314" i="19" s="1"/>
  <c r="AB318" i="19"/>
  <c r="AE318" i="19" s="1"/>
  <c r="AB322" i="19"/>
  <c r="AE322" i="19" s="1"/>
  <c r="AB326" i="19"/>
  <c r="U6" i="26"/>
  <c r="U6" i="27"/>
  <c r="U6" i="29"/>
  <c r="N164" i="26"/>
  <c r="N168" i="26"/>
  <c r="N172" i="26"/>
  <c r="N176" i="26"/>
  <c r="N180" i="26"/>
  <c r="N184" i="26"/>
  <c r="N188" i="26"/>
  <c r="N192" i="26"/>
  <c r="N196" i="26"/>
  <c r="N200" i="26"/>
  <c r="N204" i="26"/>
  <c r="N208" i="26"/>
  <c r="N212" i="26"/>
  <c r="N216" i="26"/>
  <c r="N220" i="26"/>
  <c r="N224" i="26"/>
  <c r="N228" i="26"/>
  <c r="N232" i="26"/>
  <c r="N236" i="26"/>
  <c r="N240" i="26"/>
  <c r="N244" i="26"/>
  <c r="N248" i="26"/>
  <c r="N252" i="26"/>
  <c r="N256" i="26"/>
  <c r="N260" i="26"/>
  <c r="N264" i="26"/>
  <c r="N268" i="26"/>
  <c r="N272" i="26"/>
  <c r="N276" i="26"/>
  <c r="N280" i="26"/>
  <c r="N284" i="26"/>
  <c r="N288" i="26"/>
  <c r="N292" i="26"/>
  <c r="N296" i="26"/>
  <c r="N300" i="26"/>
  <c r="N76" i="26"/>
  <c r="N80" i="26"/>
  <c r="N84" i="26"/>
  <c r="N88" i="26"/>
  <c r="N92" i="26"/>
  <c r="N96" i="26"/>
  <c r="N100" i="26"/>
  <c r="N104" i="26"/>
  <c r="N108" i="26"/>
  <c r="N112" i="26"/>
  <c r="N116" i="26"/>
  <c r="N120" i="26"/>
  <c r="N124" i="26"/>
  <c r="N128" i="26"/>
  <c r="N132" i="26"/>
  <c r="N136" i="26"/>
  <c r="N140" i="26"/>
  <c r="N144" i="26"/>
  <c r="N148" i="26"/>
  <c r="N152" i="26"/>
  <c r="N156" i="26"/>
  <c r="N160" i="26"/>
  <c r="T6" i="24"/>
  <c r="AE110" i="19" l="1"/>
  <c r="AE232" i="19"/>
  <c r="AE168" i="19"/>
  <c r="AE136" i="19"/>
  <c r="AE104" i="19"/>
  <c r="AE40" i="19"/>
  <c r="AE9" i="19"/>
  <c r="AE215" i="19"/>
  <c r="AE202" i="19"/>
  <c r="AE235" i="19"/>
  <c r="AE323" i="19"/>
  <c r="AE144" i="19"/>
  <c r="AE251" i="19"/>
  <c r="AE123" i="19"/>
  <c r="AE71" i="19"/>
  <c r="AE290" i="19"/>
  <c r="AE258" i="19"/>
  <c r="AE35" i="19"/>
  <c r="AE170" i="19"/>
  <c r="AE60" i="19"/>
  <c r="AE293" i="19"/>
  <c r="AE68" i="19"/>
  <c r="AE191" i="19"/>
  <c r="AE294" i="19"/>
  <c r="AE229" i="19"/>
  <c r="AE11" i="19"/>
  <c r="AE211" i="19"/>
  <c r="AE198" i="19"/>
  <c r="AE38" i="19"/>
  <c r="AE171" i="19"/>
  <c r="AE19" i="19"/>
  <c r="AE266" i="19"/>
  <c r="AE217" i="19"/>
  <c r="AE153" i="19"/>
  <c r="AE137" i="19"/>
  <c r="AE89" i="19"/>
  <c r="AE276" i="19"/>
  <c r="AE243" i="19"/>
  <c r="AE159" i="19"/>
  <c r="AE127" i="19"/>
  <c r="AE295" i="19"/>
  <c r="AE316" i="19"/>
  <c r="AE212" i="19"/>
  <c r="AE196" i="19"/>
  <c r="AE180" i="19"/>
  <c r="AE164" i="19"/>
  <c r="AE148" i="19"/>
  <c r="AE117" i="19"/>
  <c r="AE101" i="19"/>
  <c r="AE52" i="19"/>
  <c r="AE37" i="19"/>
  <c r="AE21" i="19"/>
  <c r="AE299" i="19"/>
  <c r="AE267" i="19"/>
  <c r="AE239" i="19"/>
  <c r="AE178" i="19"/>
  <c r="AE22" i="19"/>
  <c r="AE291" i="19"/>
  <c r="AE134" i="19"/>
  <c r="AE313" i="19"/>
  <c r="AE304" i="19"/>
  <c r="AE272" i="19"/>
  <c r="AE165" i="19"/>
  <c r="AE42" i="19"/>
  <c r="AE300" i="19"/>
  <c r="AE188" i="19"/>
  <c r="AE43" i="19"/>
  <c r="AE28" i="19"/>
  <c r="AE307" i="19"/>
  <c r="AE247" i="19"/>
  <c r="AE175" i="19"/>
  <c r="AE143" i="19"/>
  <c r="AE18" i="19"/>
  <c r="AE265" i="19"/>
  <c r="AE131" i="19"/>
  <c r="AE206" i="19"/>
  <c r="AE174" i="19"/>
  <c r="AE142" i="19"/>
  <c r="AE78" i="19"/>
  <c r="AE10" i="19"/>
  <c r="AE238" i="19"/>
  <c r="AE195" i="19"/>
  <c r="AE36" i="19"/>
  <c r="AE155" i="19"/>
  <c r="AE166" i="19"/>
  <c r="AE233" i="19"/>
  <c r="AE245" i="19"/>
  <c r="AE169" i="19"/>
  <c r="AE213" i="19"/>
  <c r="AE85" i="19"/>
  <c r="AE161" i="19"/>
  <c r="AE118" i="19"/>
  <c r="AE132" i="19"/>
  <c r="AE99" i="19"/>
  <c r="AE230" i="19"/>
  <c r="AE69" i="19"/>
  <c r="AE106" i="19"/>
  <c r="AE214" i="19"/>
  <c r="AE278" i="19"/>
  <c r="AE280" i="19"/>
  <c r="AE203" i="19"/>
  <c r="AE7" i="19"/>
  <c r="AE84" i="19"/>
  <c r="AE105" i="19"/>
  <c r="AE271" i="19"/>
  <c r="AE257" i="19"/>
  <c r="AE97" i="19"/>
  <c r="AE33" i="19"/>
  <c r="AE139" i="19"/>
  <c r="AE292" i="19"/>
  <c r="AE227" i="19"/>
  <c r="AE163" i="19"/>
  <c r="AE264" i="19"/>
  <c r="AE91" i="19"/>
  <c r="AE27" i="19"/>
  <c r="AE197" i="19"/>
  <c r="AE138" i="19"/>
  <c r="AE41" i="19"/>
  <c r="AE317" i="19"/>
  <c r="AE285" i="19"/>
  <c r="AE252" i="19"/>
  <c r="AE221" i="19"/>
  <c r="AE205" i="19"/>
  <c r="AE156" i="19"/>
  <c r="AE141" i="19"/>
  <c r="AE124" i="19"/>
  <c r="AE92" i="19"/>
  <c r="AE77" i="19"/>
  <c r="AE284" i="19"/>
  <c r="AE194" i="19"/>
  <c r="AE167" i="19"/>
  <c r="AE103" i="19"/>
  <c r="AE67" i="19"/>
  <c r="AE39" i="19"/>
  <c r="AE283" i="19"/>
  <c r="AE234" i="19"/>
  <c r="AE305" i="19"/>
  <c r="AE208" i="19"/>
  <c r="AE176" i="19"/>
  <c r="AE111" i="19"/>
  <c r="AE80" i="19"/>
  <c r="AE48" i="19"/>
  <c r="AE16" i="19"/>
  <c r="AE288" i="19"/>
  <c r="AE183" i="19"/>
  <c r="AE115" i="19"/>
  <c r="AE55" i="19"/>
  <c r="AE225" i="19"/>
  <c r="AE26" i="19"/>
  <c r="O152" i="26"/>
  <c r="T154" i="19" s="1"/>
  <c r="Q152" i="26"/>
  <c r="R152" i="26"/>
  <c r="O300" i="26"/>
  <c r="T302" i="19" s="1"/>
  <c r="R300" i="26"/>
  <c r="Q300" i="26"/>
  <c r="O204" i="26"/>
  <c r="T206" i="19" s="1"/>
  <c r="Q204" i="26"/>
  <c r="R204" i="26"/>
  <c r="O280" i="26"/>
  <c r="T282" i="19" s="1"/>
  <c r="R280" i="26"/>
  <c r="Q280" i="26"/>
  <c r="AE220" i="19"/>
  <c r="Q38" i="29"/>
  <c r="Q70" i="29"/>
  <c r="Q110" i="29"/>
  <c r="Q134" i="29"/>
  <c r="Q158" i="29"/>
  <c r="Q206" i="29"/>
  <c r="R258" i="29"/>
  <c r="Q302" i="29"/>
  <c r="R7" i="29"/>
  <c r="Q11" i="29"/>
  <c r="R23" i="29"/>
  <c r="Q27" i="29"/>
  <c r="R39" i="29"/>
  <c r="Q43" i="29"/>
  <c r="R55" i="29"/>
  <c r="Q59" i="29"/>
  <c r="R71" i="29"/>
  <c r="Q75" i="29"/>
  <c r="R87" i="29"/>
  <c r="Q91" i="29"/>
  <c r="R103" i="29"/>
  <c r="Q107" i="29"/>
  <c r="R119" i="29"/>
  <c r="Q123" i="29"/>
  <c r="R135" i="29"/>
  <c r="Q139" i="29"/>
  <c r="R151" i="29"/>
  <c r="Q155" i="29"/>
  <c r="R167" i="29"/>
  <c r="Q171" i="29"/>
  <c r="R183" i="29"/>
  <c r="Q187" i="29"/>
  <c r="R199" i="29"/>
  <c r="Q203" i="29"/>
  <c r="R215" i="29"/>
  <c r="Q219" i="29"/>
  <c r="R231" i="29"/>
  <c r="Q235" i="29"/>
  <c r="R247" i="29"/>
  <c r="Q251" i="29"/>
  <c r="R263" i="29"/>
  <c r="Q267" i="29"/>
  <c r="R279" i="29"/>
  <c r="Q283" i="29"/>
  <c r="R295" i="29"/>
  <c r="Q299" i="29"/>
  <c r="R311" i="29"/>
  <c r="Q14" i="29"/>
  <c r="Q34" i="29"/>
  <c r="R58" i="29"/>
  <c r="R74" i="29"/>
  <c r="R94" i="29"/>
  <c r="R118" i="29"/>
  <c r="R142" i="29"/>
  <c r="Q162" i="29"/>
  <c r="Q178" i="29"/>
  <c r="Q194" i="29"/>
  <c r="Q210" i="29"/>
  <c r="Q226" i="29"/>
  <c r="R246" i="29"/>
  <c r="R270" i="29"/>
  <c r="R286" i="29"/>
  <c r="R310" i="29"/>
  <c r="R12" i="29"/>
  <c r="Q16" i="29"/>
  <c r="R28" i="29"/>
  <c r="Q32" i="29"/>
  <c r="R44" i="29"/>
  <c r="Q48" i="29"/>
  <c r="R60" i="29"/>
  <c r="Q64" i="29"/>
  <c r="R76" i="29"/>
  <c r="Q80" i="29"/>
  <c r="R92" i="29"/>
  <c r="Q96" i="29"/>
  <c r="R108" i="29"/>
  <c r="Q112" i="29"/>
  <c r="R124" i="29"/>
  <c r="Q128" i="29"/>
  <c r="R140" i="29"/>
  <c r="Q144" i="29"/>
  <c r="R156" i="29"/>
  <c r="Q160" i="29"/>
  <c r="R172" i="29"/>
  <c r="Q176" i="29"/>
  <c r="R188" i="29"/>
  <c r="Q192" i="29"/>
  <c r="R204" i="29"/>
  <c r="Q208" i="29"/>
  <c r="R220" i="29"/>
  <c r="Q224" i="29"/>
  <c r="R236" i="29"/>
  <c r="Q240" i="29"/>
  <c r="R252" i="29"/>
  <c r="Q256" i="29"/>
  <c r="R268" i="29"/>
  <c r="Q272" i="29"/>
  <c r="R284" i="29"/>
  <c r="Q288" i="29"/>
  <c r="R300" i="29"/>
  <c r="Q304" i="29"/>
  <c r="Q6" i="29"/>
  <c r="Q22" i="29"/>
  <c r="R42" i="29"/>
  <c r="R62" i="29"/>
  <c r="R86" i="29"/>
  <c r="R102" i="29"/>
  <c r="R126" i="29"/>
  <c r="R154" i="29"/>
  <c r="R174" i="29"/>
  <c r="R198" i="29"/>
  <c r="R222" i="29"/>
  <c r="Q242" i="29"/>
  <c r="R254" i="29"/>
  <c r="R278" i="29"/>
  <c r="R294" i="29"/>
  <c r="Q18" i="29"/>
  <c r="R54" i="29"/>
  <c r="R90" i="29"/>
  <c r="R122" i="29"/>
  <c r="Q146" i="29"/>
  <c r="R182" i="29"/>
  <c r="R238" i="29"/>
  <c r="R282" i="29"/>
  <c r="R314" i="29"/>
  <c r="R3" i="29"/>
  <c r="Q7" i="29"/>
  <c r="R19" i="29"/>
  <c r="Q23" i="29"/>
  <c r="R35" i="29"/>
  <c r="Q39" i="29"/>
  <c r="R51" i="29"/>
  <c r="Q55" i="29"/>
  <c r="R67" i="29"/>
  <c r="Q71" i="29"/>
  <c r="R83" i="29"/>
  <c r="Q87" i="29"/>
  <c r="R99" i="29"/>
  <c r="Q103" i="29"/>
  <c r="R115" i="29"/>
  <c r="Q119" i="29"/>
  <c r="R131" i="29"/>
  <c r="Q135" i="29"/>
  <c r="R147" i="29"/>
  <c r="Q151" i="29"/>
  <c r="R163" i="29"/>
  <c r="Q167" i="29"/>
  <c r="R179" i="29"/>
  <c r="Q183" i="29"/>
  <c r="R195" i="29"/>
  <c r="Q199" i="29"/>
  <c r="R211" i="29"/>
  <c r="Q215" i="29"/>
  <c r="R227" i="29"/>
  <c r="Q231" i="29"/>
  <c r="R243" i="29"/>
  <c r="Q247" i="29"/>
  <c r="R259" i="29"/>
  <c r="Q263" i="29"/>
  <c r="R275" i="29"/>
  <c r="Q279" i="29"/>
  <c r="R291" i="29"/>
  <c r="Q295" i="29"/>
  <c r="R307" i="29"/>
  <c r="Q311" i="29"/>
  <c r="R2" i="29"/>
  <c r="R14" i="29"/>
  <c r="R34" i="29"/>
  <c r="Q58" i="29"/>
  <c r="Q74" i="29"/>
  <c r="Q94" i="29"/>
  <c r="Q118" i="29"/>
  <c r="Q142" i="29"/>
  <c r="R162" i="29"/>
  <c r="R178" i="29"/>
  <c r="R194" i="29"/>
  <c r="R210" i="29"/>
  <c r="R226" i="29"/>
  <c r="Q246" i="29"/>
  <c r="Q270" i="29"/>
  <c r="Q286" i="29"/>
  <c r="Q310" i="29"/>
  <c r="R8" i="29"/>
  <c r="Q12" i="29"/>
  <c r="R24" i="29"/>
  <c r="Q28" i="29"/>
  <c r="R40" i="29"/>
  <c r="Q44" i="29"/>
  <c r="R56" i="29"/>
  <c r="Q60" i="29"/>
  <c r="R72" i="29"/>
  <c r="Q76" i="29"/>
  <c r="R88" i="29"/>
  <c r="Q92" i="29"/>
  <c r="R104" i="29"/>
  <c r="Q108" i="29"/>
  <c r="R120" i="29"/>
  <c r="Q124" i="29"/>
  <c r="R136" i="29"/>
  <c r="Q140" i="29"/>
  <c r="R152" i="29"/>
  <c r="Q156" i="29"/>
  <c r="R168" i="29"/>
  <c r="Q172" i="29"/>
  <c r="R184" i="29"/>
  <c r="Q188" i="29"/>
  <c r="R200" i="29"/>
  <c r="Q204" i="29"/>
  <c r="R216" i="29"/>
  <c r="Q220" i="29"/>
  <c r="R232" i="29"/>
  <c r="Q236" i="29"/>
  <c r="R248" i="29"/>
  <c r="Q252" i="29"/>
  <c r="R264" i="29"/>
  <c r="Q268" i="29"/>
  <c r="R280" i="29"/>
  <c r="Q284" i="29"/>
  <c r="R296" i="29"/>
  <c r="Q300" i="29"/>
  <c r="R312" i="29"/>
  <c r="R6" i="29"/>
  <c r="R22" i="29"/>
  <c r="Q42" i="29"/>
  <c r="Q62" i="29"/>
  <c r="Q86" i="29"/>
  <c r="Q102" i="29"/>
  <c r="Q126" i="29"/>
  <c r="Q154" i="29"/>
  <c r="Q174" i="29"/>
  <c r="Q198" i="29"/>
  <c r="Q222" i="29"/>
  <c r="R242" i="29"/>
  <c r="Q254" i="29"/>
  <c r="Q278" i="29"/>
  <c r="Q294" i="29"/>
  <c r="Q5" i="29"/>
  <c r="Q13" i="29"/>
  <c r="Q21" i="29"/>
  <c r="Q29" i="29"/>
  <c r="Q37" i="29"/>
  <c r="Q45" i="29"/>
  <c r="Q53" i="29"/>
  <c r="Q61" i="29"/>
  <c r="Q69" i="29"/>
  <c r="Q77" i="29"/>
  <c r="Q85" i="29"/>
  <c r="Q93" i="29"/>
  <c r="Q101" i="29"/>
  <c r="Q109" i="29"/>
  <c r="Q117" i="29"/>
  <c r="Q125" i="29"/>
  <c r="Q133" i="29"/>
  <c r="Q141" i="29"/>
  <c r="Q149" i="29"/>
  <c r="Q157" i="29"/>
  <c r="Q165" i="29"/>
  <c r="Q173" i="29"/>
  <c r="Q181" i="29"/>
  <c r="Q189" i="29"/>
  <c r="Q197" i="29"/>
  <c r="Q205" i="29"/>
  <c r="Q213" i="29"/>
  <c r="Q221" i="29"/>
  <c r="Q229" i="29"/>
  <c r="Q237" i="29"/>
  <c r="Q245" i="29"/>
  <c r="Q253" i="29"/>
  <c r="Q261" i="29"/>
  <c r="Q269" i="29"/>
  <c r="Q277" i="29"/>
  <c r="R18" i="29"/>
  <c r="Q54" i="29"/>
  <c r="Q90" i="29"/>
  <c r="Q122" i="29"/>
  <c r="R146" i="29"/>
  <c r="Q182" i="29"/>
  <c r="Q238" i="29"/>
  <c r="Q282" i="29"/>
  <c r="Q314" i="29"/>
  <c r="Q3" i="29"/>
  <c r="R15" i="29"/>
  <c r="Q19" i="29"/>
  <c r="R31" i="29"/>
  <c r="Q35" i="29"/>
  <c r="R47" i="29"/>
  <c r="Q51" i="29"/>
  <c r="R63" i="29"/>
  <c r="Q67" i="29"/>
  <c r="R79" i="29"/>
  <c r="Q83" i="29"/>
  <c r="R95" i="29"/>
  <c r="Q99" i="29"/>
  <c r="R111" i="29"/>
  <c r="Q115" i="29"/>
  <c r="R127" i="29"/>
  <c r="Q131" i="29"/>
  <c r="R143" i="29"/>
  <c r="Q147" i="29"/>
  <c r="R159" i="29"/>
  <c r="Q163" i="29"/>
  <c r="R175" i="29"/>
  <c r="Q179" i="29"/>
  <c r="R191" i="29"/>
  <c r="Q195" i="29"/>
  <c r="R207" i="29"/>
  <c r="Q211" i="29"/>
  <c r="R223" i="29"/>
  <c r="Q227" i="29"/>
  <c r="R239" i="29"/>
  <c r="Q243" i="29"/>
  <c r="R255" i="29"/>
  <c r="Q259" i="29"/>
  <c r="R271" i="29"/>
  <c r="Q275" i="29"/>
  <c r="R287" i="29"/>
  <c r="Q291" i="29"/>
  <c r="R303" i="29"/>
  <c r="Q307" i="29"/>
  <c r="Q2" i="29"/>
  <c r="Q26" i="29"/>
  <c r="R46" i="29"/>
  <c r="Q66" i="29"/>
  <c r="Q82" i="29"/>
  <c r="R106" i="29"/>
  <c r="Q130" i="29"/>
  <c r="R150" i="29"/>
  <c r="R170" i="29"/>
  <c r="R186" i="29"/>
  <c r="R202" i="29"/>
  <c r="R218" i="29"/>
  <c r="R234" i="29"/>
  <c r="R262" i="29"/>
  <c r="Q274" i="29"/>
  <c r="R298" i="29"/>
  <c r="R4" i="29"/>
  <c r="Q8" i="29"/>
  <c r="R20" i="29"/>
  <c r="Q24" i="29"/>
  <c r="R36" i="29"/>
  <c r="Q40" i="29"/>
  <c r="R52" i="29"/>
  <c r="Q56" i="29"/>
  <c r="R68" i="29"/>
  <c r="Q72" i="29"/>
  <c r="R84" i="29"/>
  <c r="Q88" i="29"/>
  <c r="R100" i="29"/>
  <c r="Q104" i="29"/>
  <c r="R116" i="29"/>
  <c r="Q120" i="29"/>
  <c r="R132" i="29"/>
  <c r="Q136" i="29"/>
  <c r="R148" i="29"/>
  <c r="Q152" i="29"/>
  <c r="R164" i="29"/>
  <c r="Q168" i="29"/>
  <c r="R180" i="29"/>
  <c r="Q184" i="29"/>
  <c r="R196" i="29"/>
  <c r="Q200" i="29"/>
  <c r="R212" i="29"/>
  <c r="Q216" i="29"/>
  <c r="R228" i="29"/>
  <c r="Q232" i="29"/>
  <c r="R244" i="29"/>
  <c r="Q248" i="29"/>
  <c r="R260" i="29"/>
  <c r="Q264" i="29"/>
  <c r="R276" i="29"/>
  <c r="Q280" i="29"/>
  <c r="R292" i="29"/>
  <c r="Q296" i="29"/>
  <c r="R308" i="29"/>
  <c r="Q312" i="29"/>
  <c r="Q10" i="29"/>
  <c r="R30" i="29"/>
  <c r="Q50" i="29"/>
  <c r="R78" i="29"/>
  <c r="Q98" i="29"/>
  <c r="Q114" i="29"/>
  <c r="R138" i="29"/>
  <c r="R166" i="29"/>
  <c r="R190" i="29"/>
  <c r="R214" i="29"/>
  <c r="R230" i="29"/>
  <c r="R250" i="29"/>
  <c r="R266" i="29"/>
  <c r="Q290" i="29"/>
  <c r="Q306" i="29"/>
  <c r="R9" i="29"/>
  <c r="R17" i="29"/>
  <c r="R25" i="29"/>
  <c r="R33" i="29"/>
  <c r="R41" i="29"/>
  <c r="R49" i="29"/>
  <c r="R57" i="29"/>
  <c r="R65" i="29"/>
  <c r="R73" i="29"/>
  <c r="R81" i="29"/>
  <c r="R89" i="29"/>
  <c r="R97" i="29"/>
  <c r="R105" i="29"/>
  <c r="R113" i="29"/>
  <c r="R121" i="29"/>
  <c r="R129" i="29"/>
  <c r="R137" i="29"/>
  <c r="R145" i="29"/>
  <c r="R153" i="29"/>
  <c r="R161" i="29"/>
  <c r="R169" i="29"/>
  <c r="R177" i="29"/>
  <c r="R185" i="29"/>
  <c r="R193" i="29"/>
  <c r="R201" i="29"/>
  <c r="R209" i="29"/>
  <c r="R217" i="29"/>
  <c r="R225" i="29"/>
  <c r="R233" i="29"/>
  <c r="R241" i="29"/>
  <c r="R249" i="29"/>
  <c r="R257" i="29"/>
  <c r="R265" i="29"/>
  <c r="R273" i="29"/>
  <c r="Q258" i="29"/>
  <c r="R110" i="29"/>
  <c r="O136" i="26"/>
  <c r="T138" i="19" s="1"/>
  <c r="Q136" i="26"/>
  <c r="R136" i="26"/>
  <c r="O88" i="26"/>
  <c r="T90" i="19" s="1"/>
  <c r="Q88" i="26"/>
  <c r="R88" i="26"/>
  <c r="O284" i="26"/>
  <c r="T286" i="19" s="1"/>
  <c r="R284" i="26"/>
  <c r="Q284" i="26"/>
  <c r="O252" i="26"/>
  <c r="T254" i="19" s="1"/>
  <c r="Q252" i="26"/>
  <c r="R252" i="26"/>
  <c r="O220" i="26"/>
  <c r="T222" i="19" s="1"/>
  <c r="Q220" i="26"/>
  <c r="R220" i="26"/>
  <c r="O172" i="26"/>
  <c r="T174" i="19" s="1"/>
  <c r="Q172" i="26"/>
  <c r="R172" i="26"/>
  <c r="O116" i="26"/>
  <c r="T118" i="19" s="1"/>
  <c r="Q116" i="26"/>
  <c r="R116" i="26"/>
  <c r="O100" i="26"/>
  <c r="T102" i="19" s="1"/>
  <c r="Q100" i="26"/>
  <c r="R100" i="26"/>
  <c r="O296" i="26"/>
  <c r="T298" i="19" s="1"/>
  <c r="R296" i="26"/>
  <c r="Q296" i="26"/>
  <c r="O232" i="26"/>
  <c r="T234" i="19" s="1"/>
  <c r="Q232" i="26"/>
  <c r="R232" i="26"/>
  <c r="O200" i="26"/>
  <c r="T202" i="19" s="1"/>
  <c r="Q200" i="26"/>
  <c r="R200" i="26"/>
  <c r="O168" i="26"/>
  <c r="T170" i="19" s="1"/>
  <c r="Q168" i="26"/>
  <c r="R168" i="26"/>
  <c r="AE116" i="19"/>
  <c r="AE244" i="19"/>
  <c r="AE149" i="19"/>
  <c r="AE114" i="19"/>
  <c r="AE259" i="19"/>
  <c r="AE46" i="19"/>
  <c r="O144" i="26"/>
  <c r="T146" i="19" s="1"/>
  <c r="Q144" i="26"/>
  <c r="R144" i="26"/>
  <c r="O96" i="26"/>
  <c r="T98" i="19" s="1"/>
  <c r="Q96" i="26"/>
  <c r="R96" i="26"/>
  <c r="O80" i="26"/>
  <c r="T82" i="19" s="1"/>
  <c r="Q80" i="26"/>
  <c r="R80" i="26"/>
  <c r="O276" i="26"/>
  <c r="T278" i="19" s="1"/>
  <c r="R276" i="26"/>
  <c r="Q276" i="26"/>
  <c r="O260" i="26"/>
  <c r="T262" i="19" s="1"/>
  <c r="Q260" i="26"/>
  <c r="R260" i="26"/>
  <c r="O244" i="26"/>
  <c r="T246" i="19" s="1"/>
  <c r="Q244" i="26"/>
  <c r="R244" i="26"/>
  <c r="O228" i="26"/>
  <c r="T230" i="19" s="1"/>
  <c r="Q228" i="26"/>
  <c r="R228" i="26"/>
  <c r="O212" i="26"/>
  <c r="T214" i="19" s="1"/>
  <c r="Q212" i="26"/>
  <c r="R212" i="26"/>
  <c r="O196" i="26"/>
  <c r="T198" i="19" s="1"/>
  <c r="Q196" i="26"/>
  <c r="R196" i="26"/>
  <c r="O180" i="26"/>
  <c r="T182" i="19" s="1"/>
  <c r="Q180" i="26"/>
  <c r="R180" i="26"/>
  <c r="O164" i="26"/>
  <c r="T166" i="19" s="1"/>
  <c r="Q164" i="26"/>
  <c r="R164" i="26"/>
  <c r="AE72" i="19"/>
  <c r="AE100" i="19"/>
  <c r="AE200" i="19"/>
  <c r="AE228" i="19"/>
  <c r="AE70" i="19"/>
  <c r="AE226" i="19"/>
  <c r="AE179" i="19"/>
  <c r="AE207" i="19"/>
  <c r="AE133" i="19"/>
  <c r="AE277" i="19"/>
  <c r="AE320" i="19"/>
  <c r="AE47" i="19"/>
  <c r="AE325" i="19"/>
  <c r="AE281" i="19"/>
  <c r="AE269" i="19"/>
  <c r="AE249" i="19"/>
  <c r="AE237" i="19"/>
  <c r="AE185" i="19"/>
  <c r="AE173" i="19"/>
  <c r="AE109" i="19"/>
  <c r="AE57" i="19"/>
  <c r="AE45" i="19"/>
  <c r="AE25" i="19"/>
  <c r="AE13" i="19"/>
  <c r="AE311" i="19"/>
  <c r="AE222" i="19"/>
  <c r="AE186" i="19"/>
  <c r="AE151" i="19"/>
  <c r="AE86" i="19"/>
  <c r="AE58" i="19"/>
  <c r="AE23" i="19"/>
  <c r="AE298" i="19"/>
  <c r="AE315" i="19"/>
  <c r="AE303" i="19"/>
  <c r="AE20" i="19"/>
  <c r="AE308" i="19"/>
  <c r="AE219" i="19"/>
  <c r="AE147" i="19"/>
  <c r="AE83" i="19"/>
  <c r="AE189" i="19"/>
  <c r="AE129" i="19"/>
  <c r="AE65" i="19"/>
  <c r="R306" i="29"/>
  <c r="Q230" i="29"/>
  <c r="Q138" i="29"/>
  <c r="R50" i="29"/>
  <c r="Q298" i="29"/>
  <c r="Q218" i="29"/>
  <c r="Q150" i="29"/>
  <c r="R66" i="29"/>
  <c r="R299" i="29"/>
  <c r="Q287" i="29"/>
  <c r="R267" i="29"/>
  <c r="Q255" i="29"/>
  <c r="R235" i="29"/>
  <c r="Q223" i="29"/>
  <c r="R203" i="29"/>
  <c r="Q191" i="29"/>
  <c r="R171" i="29"/>
  <c r="Q159" i="29"/>
  <c r="R139" i="29"/>
  <c r="Q127" i="29"/>
  <c r="R107" i="29"/>
  <c r="Q95" i="29"/>
  <c r="R75" i="29"/>
  <c r="Q63" i="29"/>
  <c r="R43" i="29"/>
  <c r="Q31" i="29"/>
  <c r="R11" i="29"/>
  <c r="R206" i="29"/>
  <c r="R70" i="29"/>
  <c r="O120" i="26"/>
  <c r="T122" i="19" s="1"/>
  <c r="Q120" i="26"/>
  <c r="R120" i="26"/>
  <c r="O104" i="26"/>
  <c r="T106" i="19" s="1"/>
  <c r="Q104" i="26"/>
  <c r="R104" i="26"/>
  <c r="O268" i="26"/>
  <c r="T270" i="19" s="1"/>
  <c r="R268" i="26"/>
  <c r="Q268" i="26"/>
  <c r="O236" i="26"/>
  <c r="T238" i="19" s="1"/>
  <c r="Q236" i="26"/>
  <c r="R236" i="26"/>
  <c r="O188" i="26"/>
  <c r="T190" i="19" s="1"/>
  <c r="Q188" i="26"/>
  <c r="R188" i="26"/>
  <c r="AE158" i="19"/>
  <c r="AE94" i="19"/>
  <c r="O148" i="26"/>
  <c r="T150" i="19" s="1"/>
  <c r="Q148" i="26"/>
  <c r="R148" i="26"/>
  <c r="O132" i="26"/>
  <c r="T134" i="19" s="1"/>
  <c r="Q132" i="26"/>
  <c r="R132" i="26"/>
  <c r="O84" i="26"/>
  <c r="T86" i="19" s="1"/>
  <c r="Q84" i="26"/>
  <c r="R84" i="26"/>
  <c r="O264" i="26"/>
  <c r="T266" i="19" s="1"/>
  <c r="Q264" i="26"/>
  <c r="R264" i="26"/>
  <c r="O248" i="26"/>
  <c r="T250" i="19" s="1"/>
  <c r="Q248" i="26"/>
  <c r="R248" i="26"/>
  <c r="O216" i="26"/>
  <c r="T218" i="19" s="1"/>
  <c r="Q216" i="26"/>
  <c r="R216" i="26"/>
  <c r="O184" i="26"/>
  <c r="T186" i="19" s="1"/>
  <c r="Q184" i="26"/>
  <c r="R184" i="26"/>
  <c r="AE54" i="19"/>
  <c r="AE53" i="19"/>
  <c r="AE181" i="19"/>
  <c r="AE8" i="19"/>
  <c r="O160" i="26"/>
  <c r="T162" i="19" s="1"/>
  <c r="Q160" i="26"/>
  <c r="R160" i="26"/>
  <c r="O128" i="26"/>
  <c r="T130" i="19" s="1"/>
  <c r="Q128" i="26"/>
  <c r="R128" i="26"/>
  <c r="O112" i="26"/>
  <c r="T114" i="19" s="1"/>
  <c r="Q112" i="26"/>
  <c r="R112" i="26"/>
  <c r="O292" i="26"/>
  <c r="T294" i="19" s="1"/>
  <c r="R292" i="26"/>
  <c r="Q292" i="26"/>
  <c r="O156" i="26"/>
  <c r="T158" i="19" s="1"/>
  <c r="Q156" i="26"/>
  <c r="R156" i="26"/>
  <c r="O140" i="26"/>
  <c r="T142" i="19" s="1"/>
  <c r="Q140" i="26"/>
  <c r="R140" i="26"/>
  <c r="O124" i="26"/>
  <c r="T126" i="19" s="1"/>
  <c r="Q124" i="26"/>
  <c r="R124" i="26"/>
  <c r="O108" i="26"/>
  <c r="T110" i="19" s="1"/>
  <c r="Q108" i="26"/>
  <c r="R108" i="26"/>
  <c r="O92" i="26"/>
  <c r="T94" i="19" s="1"/>
  <c r="Q92" i="26"/>
  <c r="R92" i="26"/>
  <c r="O76" i="26"/>
  <c r="T78" i="19" s="1"/>
  <c r="Q76" i="26"/>
  <c r="R76" i="26"/>
  <c r="O288" i="26"/>
  <c r="T290" i="19" s="1"/>
  <c r="R288" i="26"/>
  <c r="Q288" i="26"/>
  <c r="O272" i="26"/>
  <c r="T274" i="19" s="1"/>
  <c r="R272" i="26"/>
  <c r="Q272" i="26"/>
  <c r="O256" i="26"/>
  <c r="T258" i="19" s="1"/>
  <c r="Q256" i="26"/>
  <c r="R256" i="26"/>
  <c r="O240" i="26"/>
  <c r="T242" i="19" s="1"/>
  <c r="Q240" i="26"/>
  <c r="R240" i="26"/>
  <c r="O224" i="26"/>
  <c r="T226" i="19" s="1"/>
  <c r="Q224" i="26"/>
  <c r="R224" i="26"/>
  <c r="O208" i="26"/>
  <c r="T210" i="19" s="1"/>
  <c r="Q208" i="26"/>
  <c r="R208" i="26"/>
  <c r="O192" i="26"/>
  <c r="T194" i="19" s="1"/>
  <c r="Q192" i="26"/>
  <c r="R192" i="26"/>
  <c r="O176" i="26"/>
  <c r="T178" i="19" s="1"/>
  <c r="Q176" i="26"/>
  <c r="R176" i="26"/>
  <c r="AE260" i="19"/>
  <c r="AE6" i="19"/>
  <c r="AE263" i="19"/>
  <c r="AE286" i="19"/>
  <c r="AE275" i="19"/>
  <c r="AE254" i="19"/>
  <c r="AE241" i="19"/>
  <c r="AE193" i="19"/>
  <c r="AE177" i="19"/>
  <c r="AE154" i="19"/>
  <c r="AE126" i="19"/>
  <c r="AE113" i="19"/>
  <c r="AE90" i="19"/>
  <c r="AE61" i="19"/>
  <c r="AE49" i="19"/>
  <c r="AE29" i="19"/>
  <c r="AE321" i="19"/>
  <c r="AE309" i="19"/>
  <c r="AE297" i="19"/>
  <c r="AE289" i="19"/>
  <c r="AE256" i="19"/>
  <c r="AE231" i="19"/>
  <c r="AE224" i="19"/>
  <c r="AE199" i="19"/>
  <c r="AE192" i="19"/>
  <c r="AE160" i="19"/>
  <c r="AE135" i="19"/>
  <c r="AE128" i="19"/>
  <c r="AE95" i="19"/>
  <c r="AE64" i="19"/>
  <c r="AE51" i="19"/>
  <c r="AE31" i="19"/>
  <c r="AE210" i="19"/>
  <c r="AE75" i="19"/>
  <c r="AE15" i="19"/>
  <c r="AE182" i="19"/>
  <c r="AE122" i="19"/>
  <c r="Q308" i="29"/>
  <c r="R288" i="29"/>
  <c r="Q276" i="29"/>
  <c r="R256" i="29"/>
  <c r="Q244" i="29"/>
  <c r="R224" i="29"/>
  <c r="Q212" i="29"/>
  <c r="R192" i="29"/>
  <c r="Q180" i="29"/>
  <c r="R160" i="29"/>
  <c r="Q148" i="29"/>
  <c r="R128" i="29"/>
  <c r="Q116" i="29"/>
  <c r="R96" i="29"/>
  <c r="Q84" i="29"/>
  <c r="R64" i="29"/>
  <c r="Q52" i="29"/>
  <c r="R32" i="29"/>
  <c r="Q20" i="29"/>
  <c r="R274" i="29"/>
  <c r="Q202" i="29"/>
  <c r="R130" i="29"/>
  <c r="Q46" i="29"/>
  <c r="R158" i="29"/>
  <c r="R38" i="29"/>
  <c r="Q323" i="27"/>
  <c r="R311" i="27"/>
  <c r="Q283" i="27"/>
  <c r="R275" i="27"/>
  <c r="Q247" i="27"/>
  <c r="R239" i="27"/>
  <c r="Q207" i="27"/>
  <c r="R199" i="27"/>
  <c r="Q167" i="27"/>
  <c r="R159" i="27"/>
  <c r="Q127" i="27"/>
  <c r="R115" i="27"/>
  <c r="Q87" i="27"/>
  <c r="R75" i="27"/>
  <c r="Q43" i="27"/>
  <c r="R31" i="27"/>
  <c r="Q3" i="27"/>
  <c r="Q2" i="26"/>
  <c r="R308" i="28"/>
  <c r="S304" i="28"/>
  <c r="R292" i="28"/>
  <c r="S288" i="28"/>
  <c r="R276" i="28"/>
  <c r="S272" i="28"/>
  <c r="R260" i="28"/>
  <c r="S256" i="28"/>
  <c r="R244" i="28"/>
  <c r="S240" i="28"/>
  <c r="R228" i="28"/>
  <c r="S224" i="28"/>
  <c r="R212" i="28"/>
  <c r="S208" i="28"/>
  <c r="R196" i="28"/>
  <c r="S192" i="28"/>
  <c r="R180" i="28"/>
  <c r="S176" i="28"/>
  <c r="R164" i="28"/>
  <c r="S160" i="28"/>
  <c r="R148" i="28"/>
  <c r="S144" i="28"/>
  <c r="R132" i="28"/>
  <c r="S128" i="28"/>
  <c r="R116" i="28"/>
  <c r="S112" i="28"/>
  <c r="R100" i="28"/>
  <c r="S96" i="28"/>
  <c r="R84" i="28"/>
  <c r="S80" i="28"/>
  <c r="R68" i="28"/>
  <c r="S64" i="28"/>
  <c r="R52" i="28"/>
  <c r="S48" i="28"/>
  <c r="R36" i="28"/>
  <c r="S32" i="28"/>
  <c r="R20" i="28"/>
  <c r="S16" i="28"/>
  <c r="R4" i="28"/>
  <c r="Q325" i="27"/>
  <c r="R313" i="27"/>
  <c r="Q309" i="27"/>
  <c r="R297" i="27"/>
  <c r="Q293" i="27"/>
  <c r="R281" i="27"/>
  <c r="Q277" i="27"/>
  <c r="R265" i="27"/>
  <c r="Q261" i="27"/>
  <c r="R249" i="27"/>
  <c r="Q245" i="27"/>
  <c r="R233" i="27"/>
  <c r="Q229" i="27"/>
  <c r="R217" i="27"/>
  <c r="Q213" i="27"/>
  <c r="R201" i="27"/>
  <c r="Q197" i="27"/>
  <c r="Q185" i="27"/>
  <c r="R181" i="27"/>
  <c r="Q169" i="27"/>
  <c r="R165" i="27"/>
  <c r="Q153" i="27"/>
  <c r="R149" i="27"/>
  <c r="Q137" i="27"/>
  <c r="R133" i="27"/>
  <c r="Q121" i="27"/>
  <c r="R117" i="27"/>
  <c r="Q105" i="27"/>
  <c r="R101" i="27"/>
  <c r="Q89" i="27"/>
  <c r="R85" i="27"/>
  <c r="Q73" i="27"/>
  <c r="R69" i="27"/>
  <c r="Q57" i="27"/>
  <c r="R53" i="27"/>
  <c r="Q41" i="27"/>
  <c r="R37" i="27"/>
  <c r="Q25" i="27"/>
  <c r="R21" i="27"/>
  <c r="Q9" i="27"/>
  <c r="R5" i="27"/>
  <c r="Q290" i="26"/>
  <c r="R285" i="26"/>
  <c r="Q269" i="26"/>
  <c r="R263" i="26"/>
  <c r="Q247" i="26"/>
  <c r="R242" i="26"/>
  <c r="Q226" i="26"/>
  <c r="Q221" i="26"/>
  <c r="R205" i="26"/>
  <c r="R199" i="26"/>
  <c r="Q183" i="26"/>
  <c r="R178" i="26"/>
  <c r="Q162" i="26"/>
  <c r="Q157" i="26"/>
  <c r="R141" i="26"/>
  <c r="R135" i="26"/>
  <c r="Q119" i="26"/>
  <c r="R114" i="26"/>
  <c r="Q98" i="26"/>
  <c r="Q93" i="26"/>
  <c r="R77" i="26"/>
  <c r="Q72" i="26"/>
  <c r="R60" i="26"/>
  <c r="Q56" i="26"/>
  <c r="Q44" i="26"/>
  <c r="R40" i="26"/>
  <c r="Q28" i="26"/>
  <c r="R24" i="26"/>
  <c r="Q12" i="26"/>
  <c r="R8" i="26"/>
  <c r="S286" i="28"/>
  <c r="R274" i="28"/>
  <c r="S246" i="28"/>
  <c r="R234" i="28"/>
  <c r="R202" i="28"/>
  <c r="S194" i="28"/>
  <c r="R158" i="28"/>
  <c r="S150" i="28"/>
  <c r="R134" i="28"/>
  <c r="S122" i="28"/>
  <c r="R102" i="28"/>
  <c r="S94" i="28"/>
  <c r="R74" i="28"/>
  <c r="R38" i="28"/>
  <c r="S26" i="28"/>
  <c r="S6" i="28"/>
  <c r="Q307" i="27"/>
  <c r="R295" i="27"/>
  <c r="Q263" i="27"/>
  <c r="R251" i="27"/>
  <c r="Q223" i="27"/>
  <c r="R215" i="27"/>
  <c r="Q183" i="27"/>
  <c r="R171" i="27"/>
  <c r="Q143" i="27"/>
  <c r="R131" i="27"/>
  <c r="Q103" i="27"/>
  <c r="R91" i="27"/>
  <c r="Q67" i="27"/>
  <c r="R55" i="27"/>
  <c r="Q23" i="27"/>
  <c r="R11" i="27"/>
  <c r="Q271" i="26"/>
  <c r="Q261" i="26"/>
  <c r="R213" i="26"/>
  <c r="R202" i="26"/>
  <c r="Q159" i="26"/>
  <c r="R138" i="26"/>
  <c r="R101" i="26"/>
  <c r="R90" i="26"/>
  <c r="Q58" i="26"/>
  <c r="R46" i="26"/>
  <c r="Q14" i="26"/>
  <c r="R6" i="26"/>
  <c r="Q336" i="24"/>
  <c r="Q312" i="24"/>
  <c r="Q304" i="24"/>
  <c r="P272" i="24"/>
  <c r="P264" i="24"/>
  <c r="Q232" i="24"/>
  <c r="Q224" i="24"/>
  <c r="P204" i="24"/>
  <c r="P192" i="24"/>
  <c r="P172" i="24"/>
  <c r="P164" i="24"/>
  <c r="Q136" i="24"/>
  <c r="Q104" i="24"/>
  <c r="P96" i="24"/>
  <c r="Q76" i="24"/>
  <c r="P72" i="24"/>
  <c r="Q36" i="24"/>
  <c r="P24" i="24"/>
  <c r="Q8" i="24"/>
  <c r="R311" i="28"/>
  <c r="R303" i="28"/>
  <c r="R295" i="28"/>
  <c r="R287" i="28"/>
  <c r="R279" i="28"/>
  <c r="R271" i="28"/>
  <c r="R263" i="28"/>
  <c r="R255" i="28"/>
  <c r="R247" i="28"/>
  <c r="R239" i="28"/>
  <c r="R231" i="28"/>
  <c r="S223" i="28"/>
  <c r="S215" i="28"/>
  <c r="S207" i="28"/>
  <c r="S199" i="28"/>
  <c r="S191" i="28"/>
  <c r="S183" i="28"/>
  <c r="S175" i="28"/>
  <c r="R167" i="28"/>
  <c r="S163" i="28"/>
  <c r="R155" i="28"/>
  <c r="R147" i="28"/>
  <c r="S143" i="28"/>
  <c r="R135" i="28"/>
  <c r="R123" i="28"/>
  <c r="R115" i="28"/>
  <c r="S111" i="28"/>
  <c r="R103" i="28"/>
  <c r="R91" i="28"/>
  <c r="R83" i="28"/>
  <c r="S79" i="28"/>
  <c r="R71" i="28"/>
  <c r="R59" i="28"/>
  <c r="R51" i="28"/>
  <c r="S47" i="28"/>
  <c r="R39" i="28"/>
  <c r="R27" i="28"/>
  <c r="R19" i="28"/>
  <c r="S15" i="28"/>
  <c r="R7" i="28"/>
  <c r="R324" i="27"/>
  <c r="Q320" i="27"/>
  <c r="R308" i="27"/>
  <c r="Q304" i="27"/>
  <c r="R292" i="27"/>
  <c r="Q288" i="27"/>
  <c r="R276" i="27"/>
  <c r="Q272" i="27"/>
  <c r="R260" i="27"/>
  <c r="Q256" i="27"/>
  <c r="R244" i="27"/>
  <c r="Q240" i="27"/>
  <c r="R228" i="27"/>
  <c r="Q224" i="27"/>
  <c r="R212" i="27"/>
  <c r="Q208" i="27"/>
  <c r="R196" i="27"/>
  <c r="R192" i="27"/>
  <c r="R180" i="27"/>
  <c r="R176" i="27"/>
  <c r="R164" i="27"/>
  <c r="R160" i="27"/>
  <c r="R148" i="27"/>
  <c r="R144" i="27"/>
  <c r="R132" i="27"/>
  <c r="R128" i="27"/>
  <c r="R116" i="27"/>
  <c r="R112" i="27"/>
  <c r="R100" i="27"/>
  <c r="R96" i="27"/>
  <c r="R84" i="27"/>
  <c r="R80" i="27"/>
  <c r="R68" i="27"/>
  <c r="R64" i="27"/>
  <c r="R52" i="27"/>
  <c r="R48" i="27"/>
  <c r="R36" i="27"/>
  <c r="R32" i="27"/>
  <c r="R20" i="27"/>
  <c r="R16" i="27"/>
  <c r="R4" i="27"/>
  <c r="R299" i="26"/>
  <c r="Q283" i="26"/>
  <c r="R278" i="26"/>
  <c r="Q262" i="26"/>
  <c r="Q257" i="26"/>
  <c r="R241" i="26"/>
  <c r="R235" i="26"/>
  <c r="Q219" i="26"/>
  <c r="R214" i="26"/>
  <c r="Q198" i="26"/>
  <c r="Q193" i="26"/>
  <c r="R177" i="26"/>
  <c r="R171" i="26"/>
  <c r="Q155" i="26"/>
  <c r="R150" i="26"/>
  <c r="Q134" i="26"/>
  <c r="Q129" i="26"/>
  <c r="R113" i="26"/>
  <c r="R107" i="26"/>
  <c r="Q91" i="26"/>
  <c r="R86" i="26"/>
  <c r="Q71" i="26"/>
  <c r="R67" i="26"/>
  <c r="Q55" i="26"/>
  <c r="R51" i="26"/>
  <c r="Q39" i="26"/>
  <c r="R35" i="26"/>
  <c r="Q23" i="26"/>
  <c r="R19" i="26"/>
  <c r="Q7" i="26"/>
  <c r="R3" i="26"/>
  <c r="P337" i="24"/>
  <c r="Q333" i="24"/>
  <c r="P321" i="24"/>
  <c r="Q317" i="24"/>
  <c r="P305" i="24"/>
  <c r="Q301" i="24"/>
  <c r="P289" i="24"/>
  <c r="Q285" i="24"/>
  <c r="P273" i="24"/>
  <c r="Q269" i="24"/>
  <c r="P257" i="24"/>
  <c r="Q253" i="24"/>
  <c r="P241" i="24"/>
  <c r="Q237" i="24"/>
  <c r="P225" i="24"/>
  <c r="Q221" i="24"/>
  <c r="P209" i="24"/>
  <c r="Q205" i="24"/>
  <c r="P193" i="24"/>
  <c r="Q189" i="24"/>
  <c r="P177" i="24"/>
  <c r="Q173" i="24"/>
  <c r="P161" i="24"/>
  <c r="Q157" i="24"/>
  <c r="P145" i="24"/>
  <c r="Q141" i="24"/>
  <c r="P129" i="24"/>
  <c r="Q125" i="24"/>
  <c r="P113" i="24"/>
  <c r="Q109" i="24"/>
  <c r="P97" i="24"/>
  <c r="Q93" i="24"/>
  <c r="P81" i="24"/>
  <c r="Q77" i="24"/>
  <c r="P65" i="24"/>
  <c r="Q61" i="24"/>
  <c r="P49" i="24"/>
  <c r="Q45" i="24"/>
  <c r="P33" i="24"/>
  <c r="Q29" i="24"/>
  <c r="P17" i="24"/>
  <c r="Q13" i="24"/>
  <c r="S254" i="28"/>
  <c r="R226" i="28"/>
  <c r="R162" i="28"/>
  <c r="S142" i="28"/>
  <c r="S90" i="28"/>
  <c r="R54" i="28"/>
  <c r="S30" i="28"/>
  <c r="Q319" i="27"/>
  <c r="R299" i="27"/>
  <c r="Q235" i="27"/>
  <c r="R211" i="27"/>
  <c r="Q155" i="27"/>
  <c r="R135" i="27"/>
  <c r="Q79" i="27"/>
  <c r="R59" i="27"/>
  <c r="Q7" i="27"/>
  <c r="R287" i="26"/>
  <c r="Q218" i="26"/>
  <c r="Q197" i="26"/>
  <c r="R149" i="26"/>
  <c r="R122" i="26"/>
  <c r="Q50" i="26"/>
  <c r="R38" i="26"/>
  <c r="P340" i="24"/>
  <c r="P328" i="24"/>
  <c r="P284" i="24"/>
  <c r="Q260" i="24"/>
  <c r="Q200" i="24"/>
  <c r="P132" i="24"/>
  <c r="Q64" i="24"/>
  <c r="P44" i="24"/>
  <c r="Q4" i="24"/>
  <c r="R2" i="27"/>
  <c r="R323" i="27"/>
  <c r="Q291" i="27"/>
  <c r="R283" i="27"/>
  <c r="Q259" i="27"/>
  <c r="R247" i="27"/>
  <c r="Q219" i="27"/>
  <c r="R207" i="27"/>
  <c r="Q179" i="27"/>
  <c r="R167" i="27"/>
  <c r="Q139" i="27"/>
  <c r="R127" i="27"/>
  <c r="Q95" i="27"/>
  <c r="R87" i="27"/>
  <c r="Q51" i="27"/>
  <c r="R43" i="27"/>
  <c r="Q15" i="27"/>
  <c r="R3" i="27"/>
  <c r="R312" i="28"/>
  <c r="S308" i="28"/>
  <c r="R296" i="28"/>
  <c r="S292" i="28"/>
  <c r="R280" i="28"/>
  <c r="S276" i="28"/>
  <c r="R264" i="28"/>
  <c r="S260" i="28"/>
  <c r="R248" i="28"/>
  <c r="S244" i="28"/>
  <c r="R232" i="28"/>
  <c r="S228" i="28"/>
  <c r="R216" i="28"/>
  <c r="S212" i="28"/>
  <c r="R200" i="28"/>
  <c r="S196" i="28"/>
  <c r="R184" i="28"/>
  <c r="S180" i="28"/>
  <c r="R168" i="28"/>
  <c r="S164" i="28"/>
  <c r="R152" i="28"/>
  <c r="S148" i="28"/>
  <c r="R136" i="28"/>
  <c r="S132" i="28"/>
  <c r="R120" i="28"/>
  <c r="S116" i="28"/>
  <c r="R104" i="28"/>
  <c r="S100" i="28"/>
  <c r="R88" i="28"/>
  <c r="S84" i="28"/>
  <c r="R72" i="28"/>
  <c r="S68" i="28"/>
  <c r="R56" i="28"/>
  <c r="S52" i="28"/>
  <c r="R40" i="28"/>
  <c r="S36" i="28"/>
  <c r="R24" i="28"/>
  <c r="S20" i="28"/>
  <c r="R8" i="28"/>
  <c r="S4" i="28"/>
  <c r="R317" i="27"/>
  <c r="Q313" i="27"/>
  <c r="R301" i="27"/>
  <c r="Q297" i="27"/>
  <c r="R285" i="27"/>
  <c r="Q281" i="27"/>
  <c r="R269" i="27"/>
  <c r="Q265" i="27"/>
  <c r="R253" i="27"/>
  <c r="Q249" i="27"/>
  <c r="R237" i="27"/>
  <c r="Q233" i="27"/>
  <c r="R221" i="27"/>
  <c r="Q217" i="27"/>
  <c r="R205" i="27"/>
  <c r="Q201" i="27"/>
  <c r="Q189" i="27"/>
  <c r="R185" i="27"/>
  <c r="Q173" i="27"/>
  <c r="R169" i="27"/>
  <c r="Q157" i="27"/>
  <c r="R153" i="27"/>
  <c r="Q141" i="27"/>
  <c r="R137" i="27"/>
  <c r="Q125" i="27"/>
  <c r="R121" i="27"/>
  <c r="Q109" i="27"/>
  <c r="R105" i="27"/>
  <c r="Q93" i="27"/>
  <c r="R89" i="27"/>
  <c r="Q77" i="27"/>
  <c r="R73" i="27"/>
  <c r="Q61" i="27"/>
  <c r="R57" i="27"/>
  <c r="Q45" i="27"/>
  <c r="R41" i="27"/>
  <c r="Q29" i="27"/>
  <c r="R25" i="27"/>
  <c r="Q13" i="27"/>
  <c r="R9" i="27"/>
  <c r="Q295" i="26"/>
  <c r="R290" i="26"/>
  <c r="Q274" i="26"/>
  <c r="R269" i="26"/>
  <c r="R253" i="26"/>
  <c r="R247" i="26"/>
  <c r="Q231" i="26"/>
  <c r="R226" i="26"/>
  <c r="Q210" i="26"/>
  <c r="Q205" i="26"/>
  <c r="R189" i="26"/>
  <c r="R183" i="26"/>
  <c r="Q167" i="26"/>
  <c r="R162" i="26"/>
  <c r="Q146" i="26"/>
  <c r="Q141" i="26"/>
  <c r="R125" i="26"/>
  <c r="R119" i="26"/>
  <c r="Q103" i="26"/>
  <c r="R98" i="26"/>
  <c r="Q82" i="26"/>
  <c r="Q77" i="26"/>
  <c r="R64" i="26"/>
  <c r="Q60" i="26"/>
  <c r="Q48" i="26"/>
  <c r="R44" i="26"/>
  <c r="Q32" i="26"/>
  <c r="R28" i="26"/>
  <c r="Q16" i="26"/>
  <c r="R12" i="26"/>
  <c r="S294" i="28"/>
  <c r="R286" i="28"/>
  <c r="S258" i="28"/>
  <c r="R246" i="28"/>
  <c r="R214" i="28"/>
  <c r="S202" i="28"/>
  <c r="R174" i="28"/>
  <c r="S158" i="28"/>
  <c r="S134" i="28"/>
  <c r="R110" i="28"/>
  <c r="S102" i="28"/>
  <c r="S74" i="28"/>
  <c r="R46" i="28"/>
  <c r="S38" i="28"/>
  <c r="R18" i="28"/>
  <c r="Q315" i="27"/>
  <c r="R307" i="27"/>
  <c r="Q271" i="27"/>
  <c r="R263" i="27"/>
  <c r="Q231" i="27"/>
  <c r="R223" i="27"/>
  <c r="Q195" i="27"/>
  <c r="R183" i="27"/>
  <c r="Q151" i="27"/>
  <c r="R143" i="27"/>
  <c r="Q111" i="27"/>
  <c r="R103" i="27"/>
  <c r="Q71" i="27"/>
  <c r="R67" i="27"/>
  <c r="Q35" i="27"/>
  <c r="R23" i="27"/>
  <c r="Q282" i="26"/>
  <c r="R271" i="26"/>
  <c r="R229" i="26"/>
  <c r="Q213" i="26"/>
  <c r="Q175" i="26"/>
  <c r="R159" i="26"/>
  <c r="Q111" i="26"/>
  <c r="Q101" i="26"/>
  <c r="Q66" i="26"/>
  <c r="R58" i="26"/>
  <c r="Q26" i="26"/>
  <c r="R14" i="26"/>
  <c r="P320" i="24"/>
  <c r="P312" i="24"/>
  <c r="Q280" i="24"/>
  <c r="Q272" i="24"/>
  <c r="P244" i="24"/>
  <c r="P232" i="24"/>
  <c r="P212" i="24"/>
  <c r="Q204" i="24"/>
  <c r="Q172" i="24"/>
  <c r="Q144" i="24"/>
  <c r="P136" i="24"/>
  <c r="Q116" i="24"/>
  <c r="P104" i="24"/>
  <c r="Q84" i="24"/>
  <c r="P76" i="24"/>
  <c r="Q52" i="24"/>
  <c r="P36" i="24"/>
  <c r="Q16" i="24"/>
  <c r="P8" i="24"/>
  <c r="S307" i="28"/>
  <c r="S299" i="28"/>
  <c r="S291" i="28"/>
  <c r="S283" i="28"/>
  <c r="S275" i="28"/>
  <c r="S267" i="28"/>
  <c r="S259" i="28"/>
  <c r="S251" i="28"/>
  <c r="S243" i="28"/>
  <c r="S235" i="28"/>
  <c r="S227" i="28"/>
  <c r="S219" i="28"/>
  <c r="R211" i="28"/>
  <c r="S203" i="28"/>
  <c r="R195" i="28"/>
  <c r="S187" i="28"/>
  <c r="R179" i="28"/>
  <c r="S171" i="28"/>
  <c r="S167" i="28"/>
  <c r="R159" i="28"/>
  <c r="S147" i="28"/>
  <c r="S139" i="28"/>
  <c r="S135" i="28"/>
  <c r="R127" i="28"/>
  <c r="S115" i="28"/>
  <c r="S107" i="28"/>
  <c r="S103" i="28"/>
  <c r="R95" i="28"/>
  <c r="S83" i="28"/>
  <c r="S75" i="28"/>
  <c r="S71" i="28"/>
  <c r="R63" i="28"/>
  <c r="S51" i="28"/>
  <c r="S43" i="28"/>
  <c r="S39" i="28"/>
  <c r="R31" i="28"/>
  <c r="S19" i="28"/>
  <c r="S11" i="28"/>
  <c r="S7" i="28"/>
  <c r="R328" i="27"/>
  <c r="Q324" i="27"/>
  <c r="R312" i="27"/>
  <c r="Q308" i="27"/>
  <c r="R296" i="27"/>
  <c r="Q292" i="27"/>
  <c r="R280" i="27"/>
  <c r="Q276" i="27"/>
  <c r="R264" i="27"/>
  <c r="Q260" i="27"/>
  <c r="R248" i="27"/>
  <c r="Q244" i="27"/>
  <c r="R232" i="27"/>
  <c r="Q228" i="27"/>
  <c r="R216" i="27"/>
  <c r="Q212" i="27"/>
  <c r="R200" i="27"/>
  <c r="Q196" i="27"/>
  <c r="R184" i="27"/>
  <c r="Q180" i="27"/>
  <c r="R168" i="27"/>
  <c r="Q164" i="27"/>
  <c r="R152" i="27"/>
  <c r="Q148" i="27"/>
  <c r="R136" i="27"/>
  <c r="Q132" i="27"/>
  <c r="R120" i="27"/>
  <c r="Q116" i="27"/>
  <c r="R104" i="27"/>
  <c r="Q100" i="27"/>
  <c r="R88" i="27"/>
  <c r="Q84" i="27"/>
  <c r="R72" i="27"/>
  <c r="Q68" i="27"/>
  <c r="R56" i="27"/>
  <c r="Q52" i="27"/>
  <c r="R40" i="27"/>
  <c r="Q36" i="27"/>
  <c r="R24" i="27"/>
  <c r="Q20" i="27"/>
  <c r="R8" i="27"/>
  <c r="Q4" i="27"/>
  <c r="R289" i="26"/>
  <c r="R283" i="26"/>
  <c r="Q267" i="26"/>
  <c r="R262" i="26"/>
  <c r="Q246" i="26"/>
  <c r="Q241" i="26"/>
  <c r="R225" i="26"/>
  <c r="R219" i="26"/>
  <c r="Q203" i="26"/>
  <c r="R198" i="26"/>
  <c r="Q182" i="26"/>
  <c r="Q177" i="26"/>
  <c r="R161" i="26"/>
  <c r="R155" i="26"/>
  <c r="Q139" i="26"/>
  <c r="R134" i="26"/>
  <c r="Q118" i="26"/>
  <c r="Q113" i="26"/>
  <c r="R97" i="26"/>
  <c r="R91" i="26"/>
  <c r="Q75" i="26"/>
  <c r="R71" i="26"/>
  <c r="Q59" i="26"/>
  <c r="R55" i="26"/>
  <c r="Q43" i="26"/>
  <c r="R39" i="26"/>
  <c r="Q27" i="26"/>
  <c r="R23" i="26"/>
  <c r="Q11" i="26"/>
  <c r="R7" i="26"/>
  <c r="P341" i="24"/>
  <c r="Q337" i="24"/>
  <c r="P325" i="24"/>
  <c r="Q321" i="24"/>
  <c r="P309" i="24"/>
  <c r="Q305" i="24"/>
  <c r="P293" i="24"/>
  <c r="Q289" i="24"/>
  <c r="P277" i="24"/>
  <c r="Q273" i="24"/>
  <c r="P261" i="24"/>
  <c r="Q257" i="24"/>
  <c r="P245" i="24"/>
  <c r="Q241" i="24"/>
  <c r="P229" i="24"/>
  <c r="Q225" i="24"/>
  <c r="P213" i="24"/>
  <c r="Q209" i="24"/>
  <c r="P197" i="24"/>
  <c r="Q193" i="24"/>
  <c r="P181" i="24"/>
  <c r="Q177" i="24"/>
  <c r="P165" i="24"/>
  <c r="Q161" i="24"/>
  <c r="P149" i="24"/>
  <c r="Q145" i="24"/>
  <c r="P133" i="24"/>
  <c r="Q129" i="24"/>
  <c r="P117" i="24"/>
  <c r="Q113" i="24"/>
  <c r="P101" i="24"/>
  <c r="Q97" i="24"/>
  <c r="P85" i="24"/>
  <c r="Q81" i="24"/>
  <c r="P69" i="24"/>
  <c r="Q65" i="24"/>
  <c r="P53" i="24"/>
  <c r="Q49" i="24"/>
  <c r="P37" i="24"/>
  <c r="Q33" i="24"/>
  <c r="P21" i="24"/>
  <c r="Q17" i="24"/>
  <c r="P5" i="24"/>
  <c r="S278" i="28"/>
  <c r="R254" i="28"/>
  <c r="R186" i="28"/>
  <c r="S162" i="28"/>
  <c r="R106" i="28"/>
  <c r="R70" i="28"/>
  <c r="S54" i="28"/>
  <c r="R319" i="27"/>
  <c r="Q255" i="27"/>
  <c r="R235" i="27"/>
  <c r="Q175" i="27"/>
  <c r="R155" i="27"/>
  <c r="Q99" i="27"/>
  <c r="R79" i="27"/>
  <c r="Q19" i="27"/>
  <c r="R7" i="27"/>
  <c r="Q239" i="26"/>
  <c r="R218" i="26"/>
  <c r="R165" i="26"/>
  <c r="Q149" i="26"/>
  <c r="Q70" i="26"/>
  <c r="R50" i="26"/>
  <c r="Q340" i="24"/>
  <c r="P300" i="24"/>
  <c r="Q284" i="24"/>
  <c r="P220" i="24"/>
  <c r="P200" i="24"/>
  <c r="Q152" i="24"/>
  <c r="Q92" i="24"/>
  <c r="P64" i="24"/>
  <c r="Q20" i="24"/>
  <c r="P4" i="24"/>
  <c r="Q303" i="27"/>
  <c r="R291" i="27"/>
  <c r="Q267" i="27"/>
  <c r="R259" i="27"/>
  <c r="Q227" i="27"/>
  <c r="R219" i="27"/>
  <c r="Q187" i="27"/>
  <c r="R179" i="27"/>
  <c r="Q147" i="27"/>
  <c r="R139" i="27"/>
  <c r="Q107" i="27"/>
  <c r="R95" i="27"/>
  <c r="Q63" i="27"/>
  <c r="R51" i="27"/>
  <c r="Q27" i="27"/>
  <c r="R15" i="27"/>
  <c r="S312" i="28"/>
  <c r="R300" i="28"/>
  <c r="S296" i="28"/>
  <c r="R284" i="28"/>
  <c r="S280" i="28"/>
  <c r="R268" i="28"/>
  <c r="S264" i="28"/>
  <c r="R252" i="28"/>
  <c r="S248" i="28"/>
  <c r="R236" i="28"/>
  <c r="S232" i="28"/>
  <c r="R220" i="28"/>
  <c r="S216" i="28"/>
  <c r="R204" i="28"/>
  <c r="S200" i="28"/>
  <c r="R188" i="28"/>
  <c r="S184" i="28"/>
  <c r="R172" i="28"/>
  <c r="S168" i="28"/>
  <c r="R156" i="28"/>
  <c r="S152" i="28"/>
  <c r="R140" i="28"/>
  <c r="S136" i="28"/>
  <c r="R124" i="28"/>
  <c r="S120" i="28"/>
  <c r="R108" i="28"/>
  <c r="S104" i="28"/>
  <c r="R92" i="28"/>
  <c r="S88" i="28"/>
  <c r="R76" i="28"/>
  <c r="S72" i="28"/>
  <c r="R60" i="28"/>
  <c r="S56" i="28"/>
  <c r="R44" i="28"/>
  <c r="S40" i="28"/>
  <c r="R28" i="28"/>
  <c r="S24" i="28"/>
  <c r="R12" i="28"/>
  <c r="S8" i="28"/>
  <c r="R321" i="27"/>
  <c r="Q317" i="27"/>
  <c r="R305" i="27"/>
  <c r="Q301" i="27"/>
  <c r="R289" i="27"/>
  <c r="Q285" i="27"/>
  <c r="R273" i="27"/>
  <c r="Q269" i="27"/>
  <c r="R257" i="27"/>
  <c r="Q253" i="27"/>
  <c r="R241" i="27"/>
  <c r="Q237" i="27"/>
  <c r="R225" i="27"/>
  <c r="Q221" i="27"/>
  <c r="R209" i="27"/>
  <c r="Q205" i="27"/>
  <c r="Q193" i="27"/>
  <c r="R189" i="27"/>
  <c r="Q177" i="27"/>
  <c r="R173" i="27"/>
  <c r="Q161" i="27"/>
  <c r="R157" i="27"/>
  <c r="Q145" i="27"/>
  <c r="R141" i="27"/>
  <c r="Q129" i="27"/>
  <c r="R125" i="27"/>
  <c r="Q113" i="27"/>
  <c r="R109" i="27"/>
  <c r="Q97" i="27"/>
  <c r="R93" i="27"/>
  <c r="Q81" i="27"/>
  <c r="R77" i="27"/>
  <c r="Q65" i="27"/>
  <c r="R61" i="27"/>
  <c r="Q49" i="27"/>
  <c r="R45" i="27"/>
  <c r="Q33" i="27"/>
  <c r="R29" i="27"/>
  <c r="Q17" i="27"/>
  <c r="R13" i="27"/>
  <c r="Q301" i="26"/>
  <c r="R295" i="26"/>
  <c r="Q279" i="26"/>
  <c r="R274" i="26"/>
  <c r="Q258" i="26"/>
  <c r="Q253" i="26"/>
  <c r="R237" i="26"/>
  <c r="R231" i="26"/>
  <c r="Q215" i="26"/>
  <c r="R210" i="26"/>
  <c r="Q194" i="26"/>
  <c r="Q189" i="26"/>
  <c r="R173" i="26"/>
  <c r="R167" i="26"/>
  <c r="Q151" i="26"/>
  <c r="R146" i="26"/>
  <c r="Q130" i="26"/>
  <c r="Q125" i="26"/>
  <c r="R109" i="26"/>
  <c r="R103" i="26"/>
  <c r="Q87" i="26"/>
  <c r="R82" i="26"/>
  <c r="R68" i="26"/>
  <c r="Q64" i="26"/>
  <c r="R52" i="26"/>
  <c r="R48" i="26"/>
  <c r="Q36" i="26"/>
  <c r="R32" i="26"/>
  <c r="Q20" i="26"/>
  <c r="R16" i="26"/>
  <c r="Q4" i="26"/>
  <c r="S306" i="28"/>
  <c r="R294" i="28"/>
  <c r="S266" i="28"/>
  <c r="R258" i="28"/>
  <c r="R222" i="28"/>
  <c r="S214" i="28"/>
  <c r="R182" i="28"/>
  <c r="S174" i="28"/>
  <c r="R138" i="28"/>
  <c r="S110" i="28"/>
  <c r="R82" i="28"/>
  <c r="R62" i="28"/>
  <c r="S46" i="28"/>
  <c r="S18" i="28"/>
  <c r="Q327" i="27"/>
  <c r="R315" i="27"/>
  <c r="Q287" i="27"/>
  <c r="R271" i="27"/>
  <c r="Q243" i="27"/>
  <c r="R231" i="27"/>
  <c r="Q203" i="27"/>
  <c r="R195" i="27"/>
  <c r="Q163" i="27"/>
  <c r="R151" i="27"/>
  <c r="Q123" i="27"/>
  <c r="R111" i="27"/>
  <c r="Q83" i="27"/>
  <c r="R71" i="27"/>
  <c r="Q47" i="27"/>
  <c r="R35" i="27"/>
  <c r="Q298" i="26"/>
  <c r="R282" i="26"/>
  <c r="R245" i="26"/>
  <c r="Q229" i="26"/>
  <c r="Q186" i="26"/>
  <c r="R175" i="26"/>
  <c r="Q127" i="26"/>
  <c r="R111" i="26"/>
  <c r="Q79" i="26"/>
  <c r="R66" i="26"/>
  <c r="Q34" i="26"/>
  <c r="R26" i="26"/>
  <c r="P332" i="24"/>
  <c r="Q320" i="24"/>
  <c r="P292" i="24"/>
  <c r="P280" i="24"/>
  <c r="P252" i="24"/>
  <c r="Q244" i="24"/>
  <c r="Q212" i="24"/>
  <c r="Q184" i="24"/>
  <c r="Q156" i="24"/>
  <c r="P144" i="24"/>
  <c r="Q124" i="24"/>
  <c r="P116" i="24"/>
  <c r="P84" i="24"/>
  <c r="Q60" i="24"/>
  <c r="P52" i="24"/>
  <c r="P16" i="24"/>
  <c r="R307" i="28"/>
  <c r="R299" i="28"/>
  <c r="R291" i="28"/>
  <c r="R283" i="28"/>
  <c r="R275" i="28"/>
  <c r="R267" i="28"/>
  <c r="R259" i="28"/>
  <c r="R251" i="28"/>
  <c r="R243" i="28"/>
  <c r="R235" i="28"/>
  <c r="R227" i="28"/>
  <c r="R219" i="28"/>
  <c r="S211" i="28"/>
  <c r="R203" i="28"/>
  <c r="S195" i="28"/>
  <c r="R187" i="28"/>
  <c r="S179" i="28"/>
  <c r="R171" i="28"/>
  <c r="S159" i="28"/>
  <c r="R151" i="28"/>
  <c r="R139" i="28"/>
  <c r="R131" i="28"/>
  <c r="S127" i="28"/>
  <c r="R119" i="28"/>
  <c r="R107" i="28"/>
  <c r="R99" i="28"/>
  <c r="S95" i="28"/>
  <c r="R87" i="28"/>
  <c r="R75" i="28"/>
  <c r="R67" i="28"/>
  <c r="S63" i="28"/>
  <c r="R55" i="28"/>
  <c r="R43" i="28"/>
  <c r="R35" i="28"/>
  <c r="S31" i="28"/>
  <c r="R23" i="28"/>
  <c r="R11" i="28"/>
  <c r="R3" i="28"/>
  <c r="Q328" i="27"/>
  <c r="R316" i="27"/>
  <c r="Q312" i="27"/>
  <c r="R300" i="27"/>
  <c r="Q296" i="27"/>
  <c r="R284" i="27"/>
  <c r="Q280" i="27"/>
  <c r="R268" i="27"/>
  <c r="Q264" i="27"/>
  <c r="R252" i="27"/>
  <c r="Q248" i="27"/>
  <c r="R236" i="27"/>
  <c r="Q232" i="27"/>
  <c r="R220" i="27"/>
  <c r="Q216" i="27"/>
  <c r="R204" i="27"/>
  <c r="Q200" i="27"/>
  <c r="R188" i="27"/>
  <c r="Q184" i="27"/>
  <c r="R172" i="27"/>
  <c r="Q168" i="27"/>
  <c r="R156" i="27"/>
  <c r="Q152" i="27"/>
  <c r="R140" i="27"/>
  <c r="Q136" i="27"/>
  <c r="R124" i="27"/>
  <c r="Q120" i="27"/>
  <c r="R108" i="27"/>
  <c r="Q104" i="27"/>
  <c r="R92" i="27"/>
  <c r="Q88" i="27"/>
  <c r="R76" i="27"/>
  <c r="Q72" i="27"/>
  <c r="R60" i="27"/>
  <c r="Q56" i="27"/>
  <c r="R44" i="27"/>
  <c r="Q40" i="27"/>
  <c r="R28" i="27"/>
  <c r="Q24" i="27"/>
  <c r="R12" i="27"/>
  <c r="Q8" i="27"/>
  <c r="Q294" i="26"/>
  <c r="Q289" i="26"/>
  <c r="R273" i="26"/>
  <c r="R267" i="26"/>
  <c r="Q251" i="26"/>
  <c r="R246" i="26"/>
  <c r="Q230" i="26"/>
  <c r="Q225" i="26"/>
  <c r="R209" i="26"/>
  <c r="R203" i="26"/>
  <c r="Q187" i="26"/>
  <c r="R182" i="26"/>
  <c r="Q166" i="26"/>
  <c r="Q161" i="26"/>
  <c r="R145" i="26"/>
  <c r="R139" i="26"/>
  <c r="Q123" i="26"/>
  <c r="R118" i="26"/>
  <c r="Q102" i="26"/>
  <c r="Q97" i="26"/>
  <c r="R81" i="26"/>
  <c r="R75" i="26"/>
  <c r="Q63" i="26"/>
  <c r="R59" i="26"/>
  <c r="Q47" i="26"/>
  <c r="R43" i="26"/>
  <c r="Q31" i="26"/>
  <c r="R27" i="26"/>
  <c r="Q15" i="26"/>
  <c r="R11" i="26"/>
  <c r="Q341" i="24"/>
  <c r="P329" i="24"/>
  <c r="Q325" i="24"/>
  <c r="P313" i="24"/>
  <c r="Q309" i="24"/>
  <c r="P297" i="24"/>
  <c r="Q293" i="24"/>
  <c r="P281" i="24"/>
  <c r="Q277" i="24"/>
  <c r="P265" i="24"/>
  <c r="Q261" i="24"/>
  <c r="P249" i="24"/>
  <c r="Q245" i="24"/>
  <c r="P233" i="24"/>
  <c r="Q229" i="24"/>
  <c r="P217" i="24"/>
  <c r="Q213" i="24"/>
  <c r="P201" i="24"/>
  <c r="Q197" i="24"/>
  <c r="P185" i="24"/>
  <c r="Q181" i="24"/>
  <c r="P169" i="24"/>
  <c r="Q165" i="24"/>
  <c r="P153" i="24"/>
  <c r="Q149" i="24"/>
  <c r="P137" i="24"/>
  <c r="Q133" i="24"/>
  <c r="P121" i="24"/>
  <c r="Q117" i="24"/>
  <c r="P105" i="24"/>
  <c r="Q101" i="24"/>
  <c r="P89" i="24"/>
  <c r="Q85" i="24"/>
  <c r="P73" i="24"/>
  <c r="Q69" i="24"/>
  <c r="P57" i="24"/>
  <c r="Q53" i="24"/>
  <c r="P41" i="24"/>
  <c r="Q37" i="24"/>
  <c r="P25" i="24"/>
  <c r="Q21" i="24"/>
  <c r="P9" i="24"/>
  <c r="Q5" i="24"/>
  <c r="S302" i="28"/>
  <c r="R278" i="28"/>
  <c r="R206" i="28"/>
  <c r="S186" i="28"/>
  <c r="R126" i="28"/>
  <c r="S106" i="28"/>
  <c r="S70" i="28"/>
  <c r="Q279" i="27"/>
  <c r="R255" i="27"/>
  <c r="Q191" i="27"/>
  <c r="R175" i="27"/>
  <c r="Q119" i="27"/>
  <c r="R99" i="27"/>
  <c r="Q39" i="27"/>
  <c r="Q255" i="26"/>
  <c r="R239" i="26"/>
  <c r="R181" i="26"/>
  <c r="Q165" i="26"/>
  <c r="Q95" i="26"/>
  <c r="R70" i="26"/>
  <c r="P316" i="24"/>
  <c r="Q300" i="24"/>
  <c r="P240" i="24"/>
  <c r="Q220" i="24"/>
  <c r="Q176" i="24"/>
  <c r="P152" i="24"/>
  <c r="Q112" i="24"/>
  <c r="P92" i="24"/>
  <c r="Q32" i="24"/>
  <c r="AE4" i="19"/>
  <c r="AE56" i="19"/>
  <c r="AE88" i="19"/>
  <c r="AE120" i="19"/>
  <c r="AE152" i="19"/>
  <c r="AE184" i="19"/>
  <c r="AE216" i="19"/>
  <c r="AE248" i="19"/>
  <c r="AE301" i="19"/>
  <c r="AE102" i="19"/>
  <c r="AE150" i="19"/>
  <c r="AE246" i="19"/>
  <c r="AE287" i="19"/>
  <c r="AE87" i="19"/>
  <c r="AE44" i="19"/>
  <c r="AE76" i="19"/>
  <c r="AE108" i="19"/>
  <c r="AE140" i="19"/>
  <c r="AE172" i="19"/>
  <c r="AE204" i="19"/>
  <c r="AE236" i="19"/>
  <c r="AE268" i="19"/>
  <c r="AE14" i="19"/>
  <c r="AE30" i="19"/>
  <c r="AE62" i="19"/>
  <c r="AE146" i="19"/>
  <c r="AE242" i="19"/>
  <c r="AE270" i="19"/>
  <c r="AE296" i="19"/>
  <c r="AE93" i="19"/>
  <c r="AE125" i="19"/>
  <c r="AE157" i="19"/>
  <c r="AE253" i="19"/>
  <c r="AE312" i="19"/>
  <c r="AE59" i="19"/>
  <c r="AE282" i="19"/>
  <c r="AE32" i="19"/>
  <c r="AE96" i="19"/>
  <c r="AE17" i="19"/>
  <c r="AE50" i="19"/>
  <c r="AE66" i="19"/>
  <c r="AE130" i="19"/>
  <c r="AE274" i="19"/>
  <c r="AE187" i="19"/>
  <c r="AE24" i="19"/>
  <c r="AE12" i="19"/>
  <c r="M315" i="23"/>
  <c r="M314" i="23"/>
  <c r="M313" i="23"/>
  <c r="M312" i="23"/>
  <c r="M311" i="23"/>
  <c r="M310" i="23"/>
  <c r="M309" i="23"/>
  <c r="M308" i="23"/>
  <c r="M307" i="23"/>
  <c r="M306" i="23"/>
  <c r="M305" i="23"/>
  <c r="M304" i="23"/>
  <c r="M303" i="23"/>
  <c r="M302" i="23"/>
  <c r="M301" i="23"/>
  <c r="M300" i="23"/>
  <c r="M299" i="23"/>
  <c r="M298" i="23"/>
  <c r="M297" i="23"/>
  <c r="M296" i="23"/>
  <c r="M295" i="23"/>
  <c r="M294" i="23"/>
  <c r="M293" i="23"/>
  <c r="M292" i="23"/>
  <c r="M291" i="23"/>
  <c r="M290" i="23"/>
  <c r="M289" i="23"/>
  <c r="M288" i="23"/>
  <c r="M287" i="23"/>
  <c r="M286" i="23"/>
  <c r="M285" i="23"/>
  <c r="M284" i="23"/>
  <c r="M283" i="23"/>
  <c r="M282" i="23"/>
  <c r="M281" i="23"/>
  <c r="M280" i="23"/>
  <c r="M279" i="23"/>
  <c r="M278" i="23"/>
  <c r="M277" i="23"/>
  <c r="M276" i="23"/>
  <c r="M275" i="23"/>
  <c r="M274" i="23"/>
  <c r="M273" i="23"/>
  <c r="M272" i="23"/>
  <c r="M271" i="23"/>
  <c r="M270" i="23"/>
  <c r="M269" i="23"/>
  <c r="M268" i="23"/>
  <c r="M267" i="23"/>
  <c r="M266" i="23"/>
  <c r="M265" i="23"/>
  <c r="M264" i="23"/>
  <c r="M263" i="23"/>
  <c r="M262" i="23"/>
  <c r="M261" i="23"/>
  <c r="M260" i="23"/>
  <c r="M259" i="23"/>
  <c r="M258" i="23"/>
  <c r="M257" i="23"/>
  <c r="M256" i="23"/>
  <c r="M255" i="23"/>
  <c r="M254" i="23"/>
  <c r="M253" i="23"/>
  <c r="M252" i="23"/>
  <c r="M251" i="23"/>
  <c r="M250" i="23"/>
  <c r="M249" i="23"/>
  <c r="M248" i="23"/>
  <c r="M247" i="23"/>
  <c r="M246" i="23"/>
  <c r="M245" i="23"/>
  <c r="M244" i="23"/>
  <c r="M243" i="23"/>
  <c r="M242" i="23"/>
  <c r="M241" i="23"/>
  <c r="M240" i="23"/>
  <c r="M239" i="23"/>
  <c r="M238" i="23"/>
  <c r="M237" i="23"/>
  <c r="M236" i="23"/>
  <c r="M235" i="23"/>
  <c r="M234" i="23"/>
  <c r="M233" i="23"/>
  <c r="M232" i="23"/>
  <c r="M231" i="23"/>
  <c r="M230" i="23"/>
  <c r="M229" i="23"/>
  <c r="M228" i="23"/>
  <c r="M227" i="23"/>
  <c r="M226" i="23"/>
  <c r="M225" i="23"/>
  <c r="M224" i="23"/>
  <c r="M223" i="23"/>
  <c r="M222" i="23"/>
  <c r="M221" i="23"/>
  <c r="M220" i="23"/>
  <c r="M219" i="23"/>
  <c r="M218" i="23"/>
  <c r="M217" i="23"/>
  <c r="M216" i="23"/>
  <c r="M215" i="23"/>
  <c r="M214" i="23"/>
  <c r="M213" i="23"/>
  <c r="M212" i="23"/>
  <c r="M211" i="23"/>
  <c r="M210" i="23"/>
  <c r="M209" i="23"/>
  <c r="M208" i="23"/>
  <c r="M207" i="23"/>
  <c r="M206" i="23"/>
  <c r="M205" i="23"/>
  <c r="M204" i="23"/>
  <c r="M203" i="23"/>
  <c r="M202" i="23"/>
  <c r="M201" i="23"/>
  <c r="M200" i="23"/>
  <c r="M199" i="23"/>
  <c r="M198" i="23"/>
  <c r="M197" i="23"/>
  <c r="M196" i="23"/>
  <c r="M195" i="23"/>
  <c r="M194" i="23"/>
  <c r="M193" i="23"/>
  <c r="M192" i="23"/>
  <c r="M191" i="23"/>
  <c r="M190" i="23"/>
  <c r="M189" i="23"/>
  <c r="M188" i="23"/>
  <c r="M187" i="23"/>
  <c r="M186" i="23"/>
  <c r="M185" i="23"/>
  <c r="M184" i="23"/>
  <c r="M183" i="23"/>
  <c r="M182" i="23"/>
  <c r="M181" i="23"/>
  <c r="M180" i="23"/>
  <c r="M179" i="23"/>
  <c r="M178" i="23"/>
  <c r="M177" i="23"/>
  <c r="M176" i="23"/>
  <c r="M175" i="23"/>
  <c r="M174" i="23"/>
  <c r="M173" i="23"/>
  <c r="M172" i="23"/>
  <c r="M171" i="23"/>
  <c r="M170" i="23"/>
  <c r="M169" i="23"/>
  <c r="M168" i="23"/>
  <c r="M167" i="23"/>
  <c r="M166" i="23"/>
  <c r="M165" i="23"/>
  <c r="M164" i="23"/>
  <c r="M163" i="23"/>
  <c r="M162" i="23"/>
  <c r="M161" i="23"/>
  <c r="M160" i="23"/>
  <c r="M159" i="23"/>
  <c r="M158" i="23"/>
  <c r="M157" i="23"/>
  <c r="M156" i="23"/>
  <c r="M155" i="23"/>
  <c r="M154" i="23"/>
  <c r="M153" i="23"/>
  <c r="M152" i="23"/>
  <c r="M151" i="23"/>
  <c r="M150" i="23"/>
  <c r="M149" i="23"/>
  <c r="M148" i="23"/>
  <c r="M147" i="23"/>
  <c r="M146" i="23"/>
  <c r="M145" i="23"/>
  <c r="M144" i="23"/>
  <c r="M143" i="23"/>
  <c r="M142" i="23"/>
  <c r="M141" i="23"/>
  <c r="M140" i="23"/>
  <c r="M139" i="23"/>
  <c r="M138" i="23"/>
  <c r="M137" i="23"/>
  <c r="M136" i="23"/>
  <c r="M135" i="23"/>
  <c r="M134" i="23"/>
  <c r="M133" i="23"/>
  <c r="M132" i="23"/>
  <c r="M131" i="23"/>
  <c r="M130" i="23"/>
  <c r="M129" i="23"/>
  <c r="M128" i="23"/>
  <c r="M127" i="23"/>
  <c r="M126" i="23"/>
  <c r="M125" i="23"/>
  <c r="M124" i="23"/>
  <c r="M123" i="23"/>
  <c r="M122" i="23"/>
  <c r="M121" i="23"/>
  <c r="M120" i="23"/>
  <c r="M119" i="23"/>
  <c r="M118" i="23"/>
  <c r="M117" i="23"/>
  <c r="M116" i="23"/>
  <c r="M115" i="23"/>
  <c r="M114" i="23"/>
  <c r="M113" i="23"/>
  <c r="M112" i="23"/>
  <c r="M111" i="23"/>
  <c r="M110" i="23"/>
  <c r="M109" i="23"/>
  <c r="M108" i="23"/>
  <c r="M107" i="23"/>
  <c r="M106" i="23"/>
  <c r="M105" i="23"/>
  <c r="M104" i="23"/>
  <c r="M103" i="23"/>
  <c r="M102" i="23"/>
  <c r="M101" i="23"/>
  <c r="M100" i="23"/>
  <c r="M99" i="23"/>
  <c r="M98" i="23"/>
  <c r="M97" i="23"/>
  <c r="M96" i="23"/>
  <c r="M95" i="23"/>
  <c r="M94" i="23"/>
  <c r="M93" i="23"/>
  <c r="M92" i="23"/>
  <c r="M91" i="23"/>
  <c r="M90" i="23"/>
  <c r="M89" i="23"/>
  <c r="M88" i="23"/>
  <c r="M87" i="23"/>
  <c r="M86" i="23"/>
  <c r="M85" i="23"/>
  <c r="M84" i="23"/>
  <c r="M83" i="23"/>
  <c r="M82" i="23"/>
  <c r="M81" i="23"/>
  <c r="M80" i="23"/>
  <c r="M79" i="23"/>
  <c r="M78" i="23"/>
  <c r="M77" i="23"/>
  <c r="M76" i="23"/>
  <c r="M75" i="23"/>
  <c r="M74" i="23"/>
  <c r="M73" i="23"/>
  <c r="M72" i="23"/>
  <c r="M71" i="23"/>
  <c r="M70" i="23"/>
  <c r="M69" i="23"/>
  <c r="M68" i="23"/>
  <c r="M67" i="23"/>
  <c r="M66" i="23"/>
  <c r="M65" i="23"/>
  <c r="M64" i="23"/>
  <c r="M63" i="23"/>
  <c r="M62" i="23"/>
  <c r="M61" i="23"/>
  <c r="M60" i="23"/>
  <c r="M59" i="23"/>
  <c r="M58" i="23"/>
  <c r="M57" i="23"/>
  <c r="M56" i="23"/>
  <c r="M55" i="23"/>
  <c r="M54" i="23"/>
  <c r="M53" i="23"/>
  <c r="M52" i="23"/>
  <c r="M51" i="23"/>
  <c r="M50" i="23"/>
  <c r="M49" i="23"/>
  <c r="M48" i="23"/>
  <c r="M47" i="23"/>
  <c r="M46" i="23"/>
  <c r="M45" i="23"/>
  <c r="M44" i="23"/>
  <c r="M43" i="23"/>
  <c r="M42" i="23"/>
  <c r="M41" i="23"/>
  <c r="M40" i="23"/>
  <c r="M39" i="23"/>
  <c r="M38" i="23"/>
  <c r="M37" i="23"/>
  <c r="M36" i="23"/>
  <c r="M35" i="23"/>
  <c r="M34" i="23"/>
  <c r="M33" i="23"/>
  <c r="M32" i="23"/>
  <c r="M31" i="23"/>
  <c r="M30" i="23"/>
  <c r="M29" i="23"/>
  <c r="M28" i="23"/>
  <c r="M27" i="23"/>
  <c r="M26" i="23"/>
  <c r="M25" i="23"/>
  <c r="M24" i="23"/>
  <c r="M23" i="23"/>
  <c r="M22" i="23"/>
  <c r="M21" i="23"/>
  <c r="M20" i="23"/>
  <c r="M19" i="23"/>
  <c r="M18" i="23"/>
  <c r="M17" i="23"/>
  <c r="M16" i="23"/>
  <c r="M15" i="23"/>
  <c r="M14" i="23"/>
  <c r="M13" i="23"/>
  <c r="M12" i="23"/>
  <c r="M11" i="23"/>
  <c r="M10" i="23"/>
  <c r="M9" i="23"/>
  <c r="M8" i="23"/>
  <c r="M7" i="23"/>
  <c r="M6" i="23"/>
  <c r="M5" i="23"/>
  <c r="M4" i="23"/>
  <c r="M3" i="23"/>
  <c r="M2" i="23"/>
  <c r="R299" i="23"/>
  <c r="J25" i="17"/>
  <c r="K25" i="17" s="1"/>
  <c r="F25" i="17"/>
  <c r="J21" i="17"/>
  <c r="K21" i="17" s="1"/>
  <c r="F21" i="17"/>
  <c r="J19" i="17"/>
  <c r="K19" i="17" s="1"/>
  <c r="F19" i="17"/>
  <c r="N13" i="23" l="1"/>
  <c r="N37" i="23"/>
  <c r="N57" i="23"/>
  <c r="P57" i="23"/>
  <c r="N73" i="23"/>
  <c r="Q73" i="23"/>
  <c r="N89" i="23"/>
  <c r="N105" i="23"/>
  <c r="N125" i="23"/>
  <c r="P125" i="23"/>
  <c r="N149" i="23"/>
  <c r="Q149" i="23"/>
  <c r="N169" i="23"/>
  <c r="N189" i="23"/>
  <c r="N205" i="23"/>
  <c r="P205" i="23"/>
  <c r="N229" i="23"/>
  <c r="Q229" i="23"/>
  <c r="N249" i="23"/>
  <c r="N265" i="23"/>
  <c r="N281" i="23"/>
  <c r="P281" i="23"/>
  <c r="N305" i="23"/>
  <c r="Q305" i="23"/>
  <c r="N26" i="23"/>
  <c r="N62" i="23"/>
  <c r="N86" i="23"/>
  <c r="P86" i="23"/>
  <c r="N114" i="23"/>
  <c r="Q114" i="23"/>
  <c r="N138" i="23"/>
  <c r="N166" i="23"/>
  <c r="N194" i="23"/>
  <c r="P194" i="23"/>
  <c r="N218" i="23"/>
  <c r="Q218" i="23"/>
  <c r="N270" i="23"/>
  <c r="N306" i="23"/>
  <c r="N9" i="23"/>
  <c r="P9" i="23"/>
  <c r="N17" i="23"/>
  <c r="Q17" i="23"/>
  <c r="N25" i="23"/>
  <c r="N33" i="23"/>
  <c r="N41" i="23"/>
  <c r="P41" i="23"/>
  <c r="N49" i="23"/>
  <c r="Q49" i="23"/>
  <c r="N61" i="23"/>
  <c r="N69" i="23"/>
  <c r="N85" i="23"/>
  <c r="P85" i="23"/>
  <c r="N97" i="23"/>
  <c r="Q97" i="23"/>
  <c r="N109" i="23"/>
  <c r="N117" i="23"/>
  <c r="N129" i="23"/>
  <c r="P129" i="23"/>
  <c r="N137" i="23"/>
  <c r="Q137" i="23"/>
  <c r="N145" i="23"/>
  <c r="N157" i="23"/>
  <c r="N165" i="23"/>
  <c r="P165" i="23"/>
  <c r="N177" i="23"/>
  <c r="Q177" i="23"/>
  <c r="N181" i="23"/>
  <c r="N193" i="23"/>
  <c r="N201" i="23"/>
  <c r="P201" i="23"/>
  <c r="N209" i="23"/>
  <c r="Q209" i="23"/>
  <c r="N217" i="23"/>
  <c r="N225" i="23"/>
  <c r="N233" i="23"/>
  <c r="P233" i="23"/>
  <c r="N241" i="23"/>
  <c r="Q241" i="23"/>
  <c r="N253" i="23"/>
  <c r="N261" i="23"/>
  <c r="N273" i="23"/>
  <c r="P273" i="23"/>
  <c r="N285" i="23"/>
  <c r="Q285" i="23"/>
  <c r="N293" i="23"/>
  <c r="N301" i="23"/>
  <c r="N309" i="23"/>
  <c r="P309" i="23"/>
  <c r="N6" i="23"/>
  <c r="Q6" i="23"/>
  <c r="N14" i="23"/>
  <c r="N22" i="23"/>
  <c r="N34" i="23"/>
  <c r="P34" i="23"/>
  <c r="N42" i="23"/>
  <c r="Q42" i="23"/>
  <c r="N50" i="23"/>
  <c r="N58" i="23"/>
  <c r="N70" i="23"/>
  <c r="P70" i="23"/>
  <c r="N78" i="23"/>
  <c r="Q78" i="23"/>
  <c r="N90" i="23"/>
  <c r="N98" i="23"/>
  <c r="N110" i="23"/>
  <c r="P110" i="23"/>
  <c r="N118" i="23"/>
  <c r="Q118" i="23"/>
  <c r="N126" i="23"/>
  <c r="N134" i="23"/>
  <c r="N142" i="23"/>
  <c r="P142" i="23"/>
  <c r="N150" i="23"/>
  <c r="Q150" i="23"/>
  <c r="N158" i="23"/>
  <c r="N170" i="23"/>
  <c r="N178" i="23"/>
  <c r="P178" i="23"/>
  <c r="N186" i="23"/>
  <c r="Q186" i="23"/>
  <c r="N198" i="23"/>
  <c r="N206" i="23"/>
  <c r="N214" i="23"/>
  <c r="P214" i="23"/>
  <c r="N226" i="23"/>
  <c r="Q226" i="23"/>
  <c r="N234" i="23"/>
  <c r="N242" i="23"/>
  <c r="N250" i="23"/>
  <c r="P250" i="23"/>
  <c r="N258" i="23"/>
  <c r="Q258" i="23"/>
  <c r="N266" i="23"/>
  <c r="N278" i="23"/>
  <c r="N282" i="23"/>
  <c r="P282" i="23"/>
  <c r="N290" i="23"/>
  <c r="Q290" i="23"/>
  <c r="N298" i="23"/>
  <c r="N310" i="23"/>
  <c r="N3" i="23"/>
  <c r="P3" i="23"/>
  <c r="N7" i="23"/>
  <c r="Q7" i="23"/>
  <c r="N11" i="23"/>
  <c r="N15" i="23"/>
  <c r="N19" i="23"/>
  <c r="P19" i="23"/>
  <c r="N23" i="23"/>
  <c r="Q23" i="23"/>
  <c r="N27" i="23"/>
  <c r="N31" i="23"/>
  <c r="N35" i="23"/>
  <c r="P35" i="23"/>
  <c r="N39" i="23"/>
  <c r="Q39" i="23"/>
  <c r="N43" i="23"/>
  <c r="N47" i="23"/>
  <c r="N51" i="23"/>
  <c r="P51" i="23"/>
  <c r="N55" i="23"/>
  <c r="Q55" i="23"/>
  <c r="N59" i="23"/>
  <c r="N63" i="23"/>
  <c r="N67" i="23"/>
  <c r="P67" i="23"/>
  <c r="N71" i="23"/>
  <c r="Q71" i="23"/>
  <c r="N75" i="23"/>
  <c r="N79" i="23"/>
  <c r="N83" i="23"/>
  <c r="P83" i="23"/>
  <c r="N87" i="23"/>
  <c r="Q87" i="23"/>
  <c r="N91" i="23"/>
  <c r="N95" i="23"/>
  <c r="N99" i="23"/>
  <c r="P99" i="23"/>
  <c r="N103" i="23"/>
  <c r="Q103" i="23"/>
  <c r="N107" i="23"/>
  <c r="N111" i="23"/>
  <c r="N115" i="23"/>
  <c r="P115" i="23"/>
  <c r="N119" i="23"/>
  <c r="Q119" i="23"/>
  <c r="N123" i="23"/>
  <c r="N127" i="23"/>
  <c r="N131" i="23"/>
  <c r="P131" i="23"/>
  <c r="N135" i="23"/>
  <c r="Q135" i="23"/>
  <c r="N139" i="23"/>
  <c r="N143" i="23"/>
  <c r="N147" i="23"/>
  <c r="P147" i="23"/>
  <c r="N151" i="23"/>
  <c r="Q151" i="23"/>
  <c r="N155" i="23"/>
  <c r="N159" i="23"/>
  <c r="N163" i="23"/>
  <c r="P163" i="23"/>
  <c r="N167" i="23"/>
  <c r="Q167" i="23"/>
  <c r="N171" i="23"/>
  <c r="N175" i="23"/>
  <c r="N179" i="23"/>
  <c r="P179" i="23"/>
  <c r="N183" i="23"/>
  <c r="Q183" i="23"/>
  <c r="N187" i="23"/>
  <c r="N191" i="23"/>
  <c r="N195" i="23"/>
  <c r="P195" i="23"/>
  <c r="N199" i="23"/>
  <c r="Q199" i="23"/>
  <c r="N203" i="23"/>
  <c r="N207" i="23"/>
  <c r="N211" i="23"/>
  <c r="P211" i="23"/>
  <c r="N215" i="23"/>
  <c r="Q215" i="23"/>
  <c r="N219" i="23"/>
  <c r="N223" i="23"/>
  <c r="N227" i="23"/>
  <c r="P227" i="23"/>
  <c r="N231" i="23"/>
  <c r="Q231" i="23"/>
  <c r="N235" i="23"/>
  <c r="N239" i="23"/>
  <c r="N243" i="23"/>
  <c r="P243" i="23"/>
  <c r="N247" i="23"/>
  <c r="Q247" i="23"/>
  <c r="N251" i="23"/>
  <c r="N255" i="23"/>
  <c r="N259" i="23"/>
  <c r="P259" i="23"/>
  <c r="N263" i="23"/>
  <c r="Q263" i="23"/>
  <c r="N267" i="23"/>
  <c r="N271" i="23"/>
  <c r="N275" i="23"/>
  <c r="P275" i="23"/>
  <c r="N279" i="23"/>
  <c r="Q279" i="23"/>
  <c r="N283" i="23"/>
  <c r="N287" i="23"/>
  <c r="N291" i="23"/>
  <c r="P291" i="23"/>
  <c r="N295" i="23"/>
  <c r="Q295" i="23"/>
  <c r="N299" i="23"/>
  <c r="N303" i="23"/>
  <c r="N307" i="23"/>
  <c r="P307" i="23"/>
  <c r="N311" i="23"/>
  <c r="Q311" i="23"/>
  <c r="N315" i="23"/>
  <c r="N5" i="23"/>
  <c r="P5" i="23"/>
  <c r="N21" i="23"/>
  <c r="P21" i="23"/>
  <c r="Q21" i="23"/>
  <c r="N29" i="23"/>
  <c r="Q29" i="23"/>
  <c r="N45" i="23"/>
  <c r="N53" i="23"/>
  <c r="P53" i="23"/>
  <c r="N65" i="23"/>
  <c r="P65" i="23"/>
  <c r="Q65" i="23"/>
  <c r="N77" i="23"/>
  <c r="Q77" i="23"/>
  <c r="N81" i="23"/>
  <c r="N93" i="23"/>
  <c r="P93" i="23"/>
  <c r="N101" i="23"/>
  <c r="P101" i="23"/>
  <c r="Q101" i="23"/>
  <c r="N113" i="23"/>
  <c r="Q113" i="23"/>
  <c r="N121" i="23"/>
  <c r="N133" i="23"/>
  <c r="P133" i="23"/>
  <c r="N141" i="23"/>
  <c r="P141" i="23"/>
  <c r="Q141" i="23"/>
  <c r="N153" i="23"/>
  <c r="Q153" i="23"/>
  <c r="N161" i="23"/>
  <c r="N173" i="23"/>
  <c r="P173" i="23"/>
  <c r="N185" i="23"/>
  <c r="P185" i="23"/>
  <c r="Q185" i="23"/>
  <c r="N197" i="23"/>
  <c r="Q197" i="23"/>
  <c r="N213" i="23"/>
  <c r="N221" i="23"/>
  <c r="P221" i="23"/>
  <c r="N237" i="23"/>
  <c r="P237" i="23"/>
  <c r="Q237" i="23"/>
  <c r="N245" i="23"/>
  <c r="Q245" i="23"/>
  <c r="N257" i="23"/>
  <c r="N269" i="23"/>
  <c r="P269" i="23"/>
  <c r="N277" i="23"/>
  <c r="P277" i="23"/>
  <c r="Q277" i="23"/>
  <c r="N289" i="23"/>
  <c r="Q289" i="23"/>
  <c r="N297" i="23"/>
  <c r="N313" i="23"/>
  <c r="P313" i="23"/>
  <c r="N2" i="23"/>
  <c r="Q2" i="23"/>
  <c r="P2" i="23"/>
  <c r="S12" i="23"/>
  <c r="P37" i="23" s="1"/>
  <c r="N10" i="23"/>
  <c r="P10" i="23"/>
  <c r="Q10" i="23"/>
  <c r="N18" i="23"/>
  <c r="P18" i="23"/>
  <c r="Q18" i="23"/>
  <c r="N30" i="23"/>
  <c r="P30" i="23"/>
  <c r="Q30" i="23"/>
  <c r="N38" i="23"/>
  <c r="P38" i="23"/>
  <c r="Q38" i="23"/>
  <c r="N46" i="23"/>
  <c r="P46" i="23"/>
  <c r="Q46" i="23"/>
  <c r="N54" i="23"/>
  <c r="P54" i="23"/>
  <c r="Q54" i="23"/>
  <c r="N66" i="23"/>
  <c r="P66" i="23"/>
  <c r="Q66" i="23"/>
  <c r="N74" i="23"/>
  <c r="P74" i="23"/>
  <c r="Q74" i="23"/>
  <c r="N82" i="23"/>
  <c r="P82" i="23"/>
  <c r="Q82" i="23"/>
  <c r="N94" i="23"/>
  <c r="P94" i="23"/>
  <c r="Q94" i="23"/>
  <c r="N102" i="23"/>
  <c r="P102" i="23"/>
  <c r="Q102" i="23"/>
  <c r="N106" i="23"/>
  <c r="P106" i="23"/>
  <c r="Q106" i="23"/>
  <c r="N122" i="23"/>
  <c r="P122" i="23"/>
  <c r="Q122" i="23"/>
  <c r="N130" i="23"/>
  <c r="P130" i="23"/>
  <c r="Q130" i="23"/>
  <c r="N146" i="23"/>
  <c r="P146" i="23"/>
  <c r="Q146" i="23"/>
  <c r="N154" i="23"/>
  <c r="P154" i="23"/>
  <c r="Q154" i="23"/>
  <c r="N162" i="23"/>
  <c r="P162" i="23"/>
  <c r="Q162" i="23"/>
  <c r="N174" i="23"/>
  <c r="P174" i="23"/>
  <c r="Q174" i="23"/>
  <c r="N182" i="23"/>
  <c r="P182" i="23"/>
  <c r="Q182" i="23"/>
  <c r="N190" i="23"/>
  <c r="P190" i="23"/>
  <c r="Q190" i="23"/>
  <c r="N202" i="23"/>
  <c r="P202" i="23"/>
  <c r="Q202" i="23"/>
  <c r="N210" i="23"/>
  <c r="P210" i="23"/>
  <c r="Q210" i="23"/>
  <c r="N222" i="23"/>
  <c r="P222" i="23"/>
  <c r="Q222" i="23"/>
  <c r="N230" i="23"/>
  <c r="P230" i="23"/>
  <c r="Q230" i="23"/>
  <c r="N238" i="23"/>
  <c r="P238" i="23"/>
  <c r="Q238" i="23"/>
  <c r="N246" i="23"/>
  <c r="P246" i="23"/>
  <c r="Q246" i="23"/>
  <c r="N254" i="23"/>
  <c r="P254" i="23"/>
  <c r="Q254" i="23"/>
  <c r="N262" i="23"/>
  <c r="P262" i="23"/>
  <c r="Q262" i="23"/>
  <c r="N274" i="23"/>
  <c r="P274" i="23"/>
  <c r="Q274" i="23"/>
  <c r="N286" i="23"/>
  <c r="P286" i="23"/>
  <c r="Q286" i="23"/>
  <c r="N294" i="23"/>
  <c r="P294" i="23"/>
  <c r="Q294" i="23"/>
  <c r="N302" i="23"/>
  <c r="P302" i="23"/>
  <c r="Q302" i="23"/>
  <c r="N314" i="23"/>
  <c r="P314" i="23"/>
  <c r="Q314" i="23"/>
  <c r="N4" i="23"/>
  <c r="Q4" i="23"/>
  <c r="P4" i="23"/>
  <c r="N8" i="23"/>
  <c r="Q8" i="23"/>
  <c r="P8" i="23"/>
  <c r="N12" i="23"/>
  <c r="Q12" i="23"/>
  <c r="P12" i="23"/>
  <c r="N16" i="23"/>
  <c r="Q16" i="23"/>
  <c r="P16" i="23"/>
  <c r="N20" i="23"/>
  <c r="Q20" i="23"/>
  <c r="P20" i="23"/>
  <c r="N24" i="23"/>
  <c r="Q24" i="23"/>
  <c r="P24" i="23"/>
  <c r="N28" i="23"/>
  <c r="Q28" i="23"/>
  <c r="P28" i="23"/>
  <c r="N32" i="23"/>
  <c r="Q32" i="23"/>
  <c r="P32" i="23"/>
  <c r="N36" i="23"/>
  <c r="Q36" i="23"/>
  <c r="P36" i="23"/>
  <c r="N40" i="23"/>
  <c r="Q40" i="23"/>
  <c r="P40" i="23"/>
  <c r="N44" i="23"/>
  <c r="Q44" i="23"/>
  <c r="P44" i="23"/>
  <c r="N48" i="23"/>
  <c r="Q48" i="23"/>
  <c r="P48" i="23"/>
  <c r="N52" i="23"/>
  <c r="Q52" i="23"/>
  <c r="P52" i="23"/>
  <c r="N56" i="23"/>
  <c r="Q56" i="23"/>
  <c r="P56" i="23"/>
  <c r="N60" i="23"/>
  <c r="Q60" i="23"/>
  <c r="P60" i="23"/>
  <c r="N64" i="23"/>
  <c r="Q64" i="23"/>
  <c r="P64" i="23"/>
  <c r="N68" i="23"/>
  <c r="Q68" i="23"/>
  <c r="P68" i="23"/>
  <c r="N72" i="23"/>
  <c r="Q72" i="23"/>
  <c r="P72" i="23"/>
  <c r="N76" i="23"/>
  <c r="Q76" i="23"/>
  <c r="P76" i="23"/>
  <c r="N80" i="23"/>
  <c r="Q80" i="23"/>
  <c r="P80" i="23"/>
  <c r="N84" i="23"/>
  <c r="Q84" i="23"/>
  <c r="P84" i="23"/>
  <c r="N88" i="23"/>
  <c r="Q88" i="23"/>
  <c r="P88" i="23"/>
  <c r="N92" i="23"/>
  <c r="Q92" i="23"/>
  <c r="P92" i="23"/>
  <c r="N96" i="23"/>
  <c r="Q96" i="23"/>
  <c r="P96" i="23"/>
  <c r="N100" i="23"/>
  <c r="Q100" i="23"/>
  <c r="P100" i="23"/>
  <c r="N104" i="23"/>
  <c r="Q104" i="23"/>
  <c r="P104" i="23"/>
  <c r="N108" i="23"/>
  <c r="Q108" i="23"/>
  <c r="P108" i="23"/>
  <c r="N112" i="23"/>
  <c r="Q112" i="23"/>
  <c r="P112" i="23"/>
  <c r="N116" i="23"/>
  <c r="Q116" i="23"/>
  <c r="P116" i="23"/>
  <c r="N120" i="23"/>
  <c r="Q120" i="23"/>
  <c r="P120" i="23"/>
  <c r="N124" i="23"/>
  <c r="Q124" i="23"/>
  <c r="P124" i="23"/>
  <c r="N128" i="23"/>
  <c r="Q128" i="23"/>
  <c r="P128" i="23"/>
  <c r="N132" i="23"/>
  <c r="Q132" i="23"/>
  <c r="P132" i="23"/>
  <c r="N136" i="23"/>
  <c r="Q136" i="23"/>
  <c r="P136" i="23"/>
  <c r="N140" i="23"/>
  <c r="Q140" i="23"/>
  <c r="P140" i="23"/>
  <c r="N144" i="23"/>
  <c r="Q144" i="23"/>
  <c r="P144" i="23"/>
  <c r="N148" i="23"/>
  <c r="Q148" i="23"/>
  <c r="P148" i="23"/>
  <c r="N152" i="23"/>
  <c r="Q152" i="23"/>
  <c r="P152" i="23"/>
  <c r="N156" i="23"/>
  <c r="Q156" i="23"/>
  <c r="P156" i="23"/>
  <c r="N160" i="23"/>
  <c r="Q160" i="23"/>
  <c r="P160" i="23"/>
  <c r="N164" i="23"/>
  <c r="Q164" i="23"/>
  <c r="P164" i="23"/>
  <c r="N168" i="23"/>
  <c r="Q168" i="23"/>
  <c r="P168" i="23"/>
  <c r="N172" i="23"/>
  <c r="Q172" i="23"/>
  <c r="P172" i="23"/>
  <c r="N176" i="23"/>
  <c r="Q176" i="23"/>
  <c r="P176" i="23"/>
  <c r="N180" i="23"/>
  <c r="Q180" i="23"/>
  <c r="P180" i="23"/>
  <c r="N184" i="23"/>
  <c r="Q184" i="23"/>
  <c r="P184" i="23"/>
  <c r="N188" i="23"/>
  <c r="Q188" i="23"/>
  <c r="P188" i="23"/>
  <c r="N192" i="23"/>
  <c r="Q192" i="23"/>
  <c r="P192" i="23"/>
  <c r="N196" i="23"/>
  <c r="Q196" i="23"/>
  <c r="P196" i="23"/>
  <c r="N200" i="23"/>
  <c r="Q200" i="23"/>
  <c r="P200" i="23"/>
  <c r="N204" i="23"/>
  <c r="Q204" i="23"/>
  <c r="P204" i="23"/>
  <c r="N208" i="23"/>
  <c r="Q208" i="23"/>
  <c r="P208" i="23"/>
  <c r="N212" i="23"/>
  <c r="Q212" i="23"/>
  <c r="P212" i="23"/>
  <c r="N216" i="23"/>
  <c r="Q216" i="23"/>
  <c r="P216" i="23"/>
  <c r="N220" i="23"/>
  <c r="Q220" i="23"/>
  <c r="P220" i="23"/>
  <c r="N224" i="23"/>
  <c r="Q224" i="23"/>
  <c r="P224" i="23"/>
  <c r="N228" i="23"/>
  <c r="Q228" i="23"/>
  <c r="P228" i="23"/>
  <c r="N232" i="23"/>
  <c r="Q232" i="23"/>
  <c r="P232" i="23"/>
  <c r="N236" i="23"/>
  <c r="Q236" i="23"/>
  <c r="P236" i="23"/>
  <c r="N240" i="23"/>
  <c r="Q240" i="23"/>
  <c r="P240" i="23"/>
  <c r="N244" i="23"/>
  <c r="Q244" i="23"/>
  <c r="P244" i="23"/>
  <c r="N248" i="23"/>
  <c r="Q248" i="23"/>
  <c r="P248" i="23"/>
  <c r="N252" i="23"/>
  <c r="Q252" i="23"/>
  <c r="P252" i="23"/>
  <c r="N256" i="23"/>
  <c r="Q256" i="23"/>
  <c r="P256" i="23"/>
  <c r="N260" i="23"/>
  <c r="Q260" i="23"/>
  <c r="P260" i="23"/>
  <c r="N264" i="23"/>
  <c r="Q264" i="23"/>
  <c r="P264" i="23"/>
  <c r="N268" i="23"/>
  <c r="Q268" i="23"/>
  <c r="P268" i="23"/>
  <c r="N272" i="23"/>
  <c r="Q272" i="23"/>
  <c r="P272" i="23"/>
  <c r="N276" i="23"/>
  <c r="Q276" i="23"/>
  <c r="P276" i="23"/>
  <c r="N280" i="23"/>
  <c r="Q280" i="23"/>
  <c r="P280" i="23"/>
  <c r="N284" i="23"/>
  <c r="Q284" i="23"/>
  <c r="P284" i="23"/>
  <c r="N288" i="23"/>
  <c r="Q288" i="23"/>
  <c r="P288" i="23"/>
  <c r="N292" i="23"/>
  <c r="Q292" i="23"/>
  <c r="P292" i="23"/>
  <c r="N296" i="23"/>
  <c r="Q296" i="23"/>
  <c r="P296" i="23"/>
  <c r="N300" i="23"/>
  <c r="Q300" i="23"/>
  <c r="P300" i="23"/>
  <c r="N304" i="23"/>
  <c r="Q304" i="23"/>
  <c r="P304" i="23"/>
  <c r="N308" i="23"/>
  <c r="Q308" i="23"/>
  <c r="P308" i="23"/>
  <c r="N312" i="23"/>
  <c r="Q312" i="23"/>
  <c r="P312" i="23"/>
  <c r="T3" i="21"/>
  <c r="T8" i="21" s="1"/>
  <c r="T9" i="21" s="1"/>
  <c r="T5" i="16"/>
  <c r="T3" i="16"/>
  <c r="T8" i="16" s="1"/>
  <c r="T9" i="16" s="1"/>
  <c r="X12" i="9"/>
  <c r="M304" i="19"/>
  <c r="M364" i="19"/>
  <c r="M334" i="19"/>
  <c r="M383" i="19"/>
  <c r="I304" i="19"/>
  <c r="M274" i="19"/>
  <c r="I274" i="19"/>
  <c r="M244" i="19"/>
  <c r="M214" i="19"/>
  <c r="M184" i="19"/>
  <c r="M154" i="19"/>
  <c r="M124" i="19"/>
  <c r="M94" i="19"/>
  <c r="M64" i="19"/>
  <c r="M34" i="19"/>
  <c r="M4" i="19"/>
  <c r="I4" i="19"/>
  <c r="C311" i="19"/>
  <c r="C300" i="19"/>
  <c r="C274" i="19"/>
  <c r="C244" i="19"/>
  <c r="C214" i="19"/>
  <c r="C184" i="19"/>
  <c r="C154" i="19"/>
  <c r="C124" i="19"/>
  <c r="C94" i="19"/>
  <c r="C64" i="19"/>
  <c r="C34" i="19"/>
  <c r="C4" i="19"/>
  <c r="N4" i="19"/>
  <c r="M378" i="21"/>
  <c r="M377" i="21"/>
  <c r="M376" i="21"/>
  <c r="M375" i="21"/>
  <c r="M374" i="21"/>
  <c r="M373" i="21"/>
  <c r="M372" i="21"/>
  <c r="M371" i="21"/>
  <c r="M370" i="21"/>
  <c r="M369" i="21"/>
  <c r="M368" i="21"/>
  <c r="M367" i="21"/>
  <c r="M366" i="21"/>
  <c r="M365" i="21"/>
  <c r="M364" i="21"/>
  <c r="M363" i="21"/>
  <c r="M362" i="21"/>
  <c r="M361" i="21"/>
  <c r="M360" i="21"/>
  <c r="M359" i="21"/>
  <c r="M358" i="21"/>
  <c r="M357" i="21"/>
  <c r="M356" i="21"/>
  <c r="M355" i="21"/>
  <c r="M354" i="21"/>
  <c r="M353" i="21"/>
  <c r="M352" i="21"/>
  <c r="M351" i="21"/>
  <c r="M350" i="21"/>
  <c r="M349" i="21"/>
  <c r="M348" i="21"/>
  <c r="M347" i="21"/>
  <c r="M346" i="21"/>
  <c r="M345" i="21"/>
  <c r="M344" i="21"/>
  <c r="M343" i="21"/>
  <c r="M342" i="21"/>
  <c r="M341" i="21"/>
  <c r="M340" i="21"/>
  <c r="M339" i="21"/>
  <c r="M338" i="21"/>
  <c r="M337" i="21"/>
  <c r="M336" i="21"/>
  <c r="M335" i="21"/>
  <c r="M334" i="21"/>
  <c r="M333" i="21"/>
  <c r="M332" i="21"/>
  <c r="M331" i="21"/>
  <c r="M330" i="21"/>
  <c r="M329" i="21"/>
  <c r="M328" i="21"/>
  <c r="M327" i="21"/>
  <c r="M326" i="21"/>
  <c r="M325" i="21"/>
  <c r="M324" i="21"/>
  <c r="M323" i="21"/>
  <c r="M322" i="21"/>
  <c r="M321" i="21"/>
  <c r="M320" i="21"/>
  <c r="M319" i="21"/>
  <c r="M318" i="21"/>
  <c r="M317" i="21"/>
  <c r="M316" i="21"/>
  <c r="M315" i="21"/>
  <c r="M314" i="21"/>
  <c r="M313" i="21"/>
  <c r="M312" i="21"/>
  <c r="M311" i="21"/>
  <c r="M310" i="21"/>
  <c r="M309" i="21"/>
  <c r="M308" i="21"/>
  <c r="M307" i="21"/>
  <c r="M306" i="21"/>
  <c r="M305" i="21"/>
  <c r="M304" i="21"/>
  <c r="M303" i="21"/>
  <c r="M302" i="21"/>
  <c r="M301" i="21"/>
  <c r="M300" i="21"/>
  <c r="M299" i="21"/>
  <c r="M298" i="21"/>
  <c r="M297" i="21"/>
  <c r="M296" i="21"/>
  <c r="M295" i="21"/>
  <c r="M294" i="21"/>
  <c r="M293" i="21"/>
  <c r="M292" i="21"/>
  <c r="M291" i="21"/>
  <c r="M290" i="21"/>
  <c r="M289" i="21"/>
  <c r="M288" i="21"/>
  <c r="M287" i="21"/>
  <c r="M286" i="21"/>
  <c r="M285" i="21"/>
  <c r="M284" i="21"/>
  <c r="M283" i="21"/>
  <c r="M282" i="21"/>
  <c r="M281" i="21"/>
  <c r="M280" i="21"/>
  <c r="M279" i="21"/>
  <c r="M278" i="21"/>
  <c r="M277" i="21"/>
  <c r="M276" i="21"/>
  <c r="M275" i="21"/>
  <c r="M274" i="21"/>
  <c r="M273" i="21"/>
  <c r="M272" i="21"/>
  <c r="M271" i="21"/>
  <c r="M270" i="21"/>
  <c r="M269" i="21"/>
  <c r="M268" i="21"/>
  <c r="M267" i="21"/>
  <c r="M266" i="21"/>
  <c r="M265" i="21"/>
  <c r="M264" i="21"/>
  <c r="M263" i="21"/>
  <c r="M262" i="21"/>
  <c r="M261" i="21"/>
  <c r="M260" i="21"/>
  <c r="M259" i="21"/>
  <c r="M258" i="21"/>
  <c r="M257" i="21"/>
  <c r="M256" i="21"/>
  <c r="M255" i="21"/>
  <c r="M254" i="21"/>
  <c r="M253" i="21"/>
  <c r="M252" i="21"/>
  <c r="M251" i="21"/>
  <c r="M250" i="21"/>
  <c r="M249" i="21"/>
  <c r="M248" i="21"/>
  <c r="M247" i="21"/>
  <c r="M246" i="21"/>
  <c r="M245" i="21"/>
  <c r="M244" i="21"/>
  <c r="M243" i="21"/>
  <c r="M242" i="21"/>
  <c r="M241" i="21"/>
  <c r="M240" i="21"/>
  <c r="M239" i="21"/>
  <c r="M238" i="21"/>
  <c r="M237" i="21"/>
  <c r="M236" i="21"/>
  <c r="M235" i="21"/>
  <c r="M234" i="21"/>
  <c r="M233" i="21"/>
  <c r="M232" i="21"/>
  <c r="M231" i="21"/>
  <c r="M230" i="21"/>
  <c r="M229" i="21"/>
  <c r="M228" i="21"/>
  <c r="M227" i="21"/>
  <c r="M226" i="21"/>
  <c r="M225" i="21"/>
  <c r="M224" i="21"/>
  <c r="M223" i="21"/>
  <c r="M222" i="21"/>
  <c r="M221" i="21"/>
  <c r="M220" i="21"/>
  <c r="M219" i="21"/>
  <c r="M218" i="21"/>
  <c r="M217" i="21"/>
  <c r="M216" i="21"/>
  <c r="M215" i="21"/>
  <c r="M214" i="21"/>
  <c r="M213" i="21"/>
  <c r="M212" i="21"/>
  <c r="M211" i="21"/>
  <c r="M210" i="21"/>
  <c r="M209" i="21"/>
  <c r="M208" i="21"/>
  <c r="M207" i="21"/>
  <c r="M206" i="21"/>
  <c r="M205" i="21"/>
  <c r="M204" i="21"/>
  <c r="M203" i="21"/>
  <c r="M202" i="21"/>
  <c r="M201" i="21"/>
  <c r="M200" i="21"/>
  <c r="M199" i="21"/>
  <c r="M198" i="21"/>
  <c r="M197" i="21"/>
  <c r="M196" i="21"/>
  <c r="M195" i="21"/>
  <c r="M194" i="21"/>
  <c r="M193" i="21"/>
  <c r="M192" i="21"/>
  <c r="M191" i="21"/>
  <c r="M190" i="21"/>
  <c r="M189" i="21"/>
  <c r="M188" i="21"/>
  <c r="M187" i="21"/>
  <c r="M186" i="21"/>
  <c r="M185" i="21"/>
  <c r="M184" i="21"/>
  <c r="M183" i="21"/>
  <c r="M182" i="21"/>
  <c r="M181" i="21"/>
  <c r="M180" i="21"/>
  <c r="M179" i="21"/>
  <c r="M178" i="21"/>
  <c r="M177" i="21"/>
  <c r="M176" i="21"/>
  <c r="M175" i="21"/>
  <c r="M174" i="21"/>
  <c r="M173" i="21"/>
  <c r="M172" i="21"/>
  <c r="M171" i="21"/>
  <c r="M170" i="21"/>
  <c r="M169" i="21"/>
  <c r="M168" i="21"/>
  <c r="M167" i="21"/>
  <c r="M166" i="21"/>
  <c r="M165" i="21"/>
  <c r="M164" i="21"/>
  <c r="M163" i="21"/>
  <c r="M162" i="21"/>
  <c r="M161" i="21"/>
  <c r="M160" i="21"/>
  <c r="M159" i="21"/>
  <c r="M158" i="21"/>
  <c r="M157" i="21"/>
  <c r="M156" i="21"/>
  <c r="M155" i="21"/>
  <c r="M154" i="21"/>
  <c r="M153" i="21"/>
  <c r="M152" i="21"/>
  <c r="M151" i="21"/>
  <c r="M150" i="21"/>
  <c r="M149" i="21"/>
  <c r="M148" i="21"/>
  <c r="M147" i="21"/>
  <c r="M146" i="21"/>
  <c r="M145" i="21"/>
  <c r="M144" i="21"/>
  <c r="M143" i="21"/>
  <c r="M142" i="21"/>
  <c r="M141" i="21"/>
  <c r="M140" i="21"/>
  <c r="M139" i="21"/>
  <c r="M138" i="21"/>
  <c r="M137" i="21"/>
  <c r="M136" i="21"/>
  <c r="M135" i="21"/>
  <c r="M134" i="21"/>
  <c r="M133" i="21"/>
  <c r="M132" i="21"/>
  <c r="M131" i="21"/>
  <c r="M130" i="21"/>
  <c r="M129" i="21"/>
  <c r="M128" i="21"/>
  <c r="M127" i="21"/>
  <c r="M126" i="21"/>
  <c r="M125" i="21"/>
  <c r="M124" i="21"/>
  <c r="M123" i="21"/>
  <c r="M122" i="21"/>
  <c r="M121" i="21"/>
  <c r="M120" i="21"/>
  <c r="M119" i="21"/>
  <c r="M118" i="21"/>
  <c r="M117" i="21"/>
  <c r="M116" i="21"/>
  <c r="M115" i="21"/>
  <c r="M114" i="21"/>
  <c r="M113" i="21"/>
  <c r="M112" i="21"/>
  <c r="M111" i="21"/>
  <c r="M110" i="21"/>
  <c r="M109" i="21"/>
  <c r="M108" i="21"/>
  <c r="M107" i="21"/>
  <c r="M106" i="21"/>
  <c r="M105" i="21"/>
  <c r="M104" i="21"/>
  <c r="M103" i="21"/>
  <c r="M102" i="21"/>
  <c r="M101" i="21"/>
  <c r="M100" i="21"/>
  <c r="M99" i="21"/>
  <c r="M98" i="21"/>
  <c r="M97" i="21"/>
  <c r="M96" i="21"/>
  <c r="M95" i="21"/>
  <c r="M94" i="21"/>
  <c r="M93" i="21"/>
  <c r="M92" i="21"/>
  <c r="M91" i="21"/>
  <c r="M90" i="21"/>
  <c r="M89" i="21"/>
  <c r="M88" i="21"/>
  <c r="M87" i="21"/>
  <c r="M86" i="21"/>
  <c r="M85" i="21"/>
  <c r="M84" i="21"/>
  <c r="M83" i="21"/>
  <c r="M82" i="21"/>
  <c r="M81" i="21"/>
  <c r="M80" i="21"/>
  <c r="M79" i="21"/>
  <c r="M78" i="21"/>
  <c r="M77" i="21"/>
  <c r="M76" i="21"/>
  <c r="M75" i="21"/>
  <c r="M74" i="21"/>
  <c r="M73" i="21"/>
  <c r="M72" i="21"/>
  <c r="M71" i="21"/>
  <c r="M70" i="21"/>
  <c r="M69" i="21"/>
  <c r="M68" i="21"/>
  <c r="M67" i="21"/>
  <c r="M66" i="21"/>
  <c r="M65" i="21"/>
  <c r="M64" i="21"/>
  <c r="M63" i="21"/>
  <c r="M62" i="21"/>
  <c r="M61" i="21"/>
  <c r="M60" i="21"/>
  <c r="M59" i="21"/>
  <c r="M58" i="21"/>
  <c r="M57" i="21"/>
  <c r="M56" i="21"/>
  <c r="M55" i="21"/>
  <c r="M54" i="21"/>
  <c r="M53" i="21"/>
  <c r="M52" i="21"/>
  <c r="M51" i="21"/>
  <c r="M50" i="21"/>
  <c r="M49" i="21"/>
  <c r="M48" i="21"/>
  <c r="M47" i="21"/>
  <c r="M46" i="21"/>
  <c r="M45" i="21"/>
  <c r="M44" i="21"/>
  <c r="M43" i="21"/>
  <c r="M42" i="21"/>
  <c r="M41" i="21"/>
  <c r="M40" i="21"/>
  <c r="M39" i="21"/>
  <c r="M38" i="21"/>
  <c r="M37" i="21"/>
  <c r="M36" i="21"/>
  <c r="M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M9" i="21"/>
  <c r="M8" i="21"/>
  <c r="M7" i="21"/>
  <c r="M6" i="21"/>
  <c r="M5" i="21"/>
  <c r="M4" i="21"/>
  <c r="M3" i="21"/>
  <c r="N2" i="21"/>
  <c r="L4" i="19" s="1"/>
  <c r="N291" i="20"/>
  <c r="J293" i="19" s="1"/>
  <c r="N267" i="20"/>
  <c r="J269" i="19" s="1"/>
  <c r="N259" i="20"/>
  <c r="J261" i="19" s="1"/>
  <c r="N235" i="20"/>
  <c r="J237" i="19" s="1"/>
  <c r="N227" i="20"/>
  <c r="J229" i="19" s="1"/>
  <c r="N203" i="20"/>
  <c r="J205" i="19" s="1"/>
  <c r="N195" i="20"/>
  <c r="J197" i="19" s="1"/>
  <c r="N171" i="20"/>
  <c r="J173" i="19" s="1"/>
  <c r="N163" i="20"/>
  <c r="J165" i="19" s="1"/>
  <c r="N139" i="20"/>
  <c r="J141" i="19" s="1"/>
  <c r="N131" i="20"/>
  <c r="J133" i="19" s="1"/>
  <c r="N107" i="20"/>
  <c r="J109" i="19" s="1"/>
  <c r="N99" i="20"/>
  <c r="J101" i="19" s="1"/>
  <c r="N75" i="20"/>
  <c r="J77" i="19" s="1"/>
  <c r="N67" i="20"/>
  <c r="J69" i="19" s="1"/>
  <c r="N43" i="20"/>
  <c r="J45" i="19" s="1"/>
  <c r="N11" i="20"/>
  <c r="J13" i="19" s="1"/>
  <c r="M296" i="20"/>
  <c r="M295" i="20"/>
  <c r="M294" i="20"/>
  <c r="M293" i="20"/>
  <c r="M292" i="20"/>
  <c r="M291" i="20"/>
  <c r="M290" i="20"/>
  <c r="M289" i="20"/>
  <c r="M288" i="20"/>
  <c r="M287" i="20"/>
  <c r="M286" i="20"/>
  <c r="M285" i="20"/>
  <c r="M284" i="20"/>
  <c r="M283" i="20"/>
  <c r="M282" i="20"/>
  <c r="M281" i="20"/>
  <c r="M280" i="20"/>
  <c r="M279" i="20"/>
  <c r="M278" i="20"/>
  <c r="M277" i="20"/>
  <c r="M276" i="20"/>
  <c r="M275" i="20"/>
  <c r="M274" i="20"/>
  <c r="M273" i="20"/>
  <c r="M272" i="20"/>
  <c r="M271" i="20"/>
  <c r="M270" i="20"/>
  <c r="M269" i="20"/>
  <c r="M268" i="20"/>
  <c r="M267" i="20"/>
  <c r="M266" i="20"/>
  <c r="M265" i="20"/>
  <c r="M264" i="20"/>
  <c r="M263" i="20"/>
  <c r="M262" i="20"/>
  <c r="M261" i="20"/>
  <c r="M260" i="20"/>
  <c r="M259" i="20"/>
  <c r="M258" i="20"/>
  <c r="M257" i="20"/>
  <c r="M256" i="20"/>
  <c r="M255" i="20"/>
  <c r="M254" i="20"/>
  <c r="M253" i="20"/>
  <c r="M252" i="20"/>
  <c r="M251" i="20"/>
  <c r="M250" i="20"/>
  <c r="M249" i="20"/>
  <c r="M248" i="20"/>
  <c r="M247" i="20"/>
  <c r="M246" i="20"/>
  <c r="M245" i="20"/>
  <c r="M244" i="20"/>
  <c r="M243" i="20"/>
  <c r="M242" i="20"/>
  <c r="M241" i="20"/>
  <c r="M240" i="20"/>
  <c r="M239" i="20"/>
  <c r="M238" i="20"/>
  <c r="M237" i="20"/>
  <c r="M236" i="20"/>
  <c r="M235" i="20"/>
  <c r="M234" i="20"/>
  <c r="M233" i="20"/>
  <c r="M232" i="20"/>
  <c r="M231" i="20"/>
  <c r="M230" i="20"/>
  <c r="M229" i="20"/>
  <c r="M228" i="20"/>
  <c r="M227" i="20"/>
  <c r="M226" i="20"/>
  <c r="M225" i="20"/>
  <c r="M224" i="20"/>
  <c r="M223" i="20"/>
  <c r="M222" i="20"/>
  <c r="M221" i="20"/>
  <c r="M220" i="20"/>
  <c r="M219" i="20"/>
  <c r="M218" i="20"/>
  <c r="M217" i="20"/>
  <c r="M216" i="20"/>
  <c r="M215" i="20"/>
  <c r="M214" i="20"/>
  <c r="M213" i="20"/>
  <c r="M212" i="20"/>
  <c r="M211" i="20"/>
  <c r="M210" i="20"/>
  <c r="M209" i="20"/>
  <c r="M208" i="20"/>
  <c r="M207" i="20"/>
  <c r="M206" i="20"/>
  <c r="M205" i="20"/>
  <c r="M204" i="20"/>
  <c r="M203" i="20"/>
  <c r="M202" i="20"/>
  <c r="M201" i="20"/>
  <c r="M200" i="20"/>
  <c r="M199" i="20"/>
  <c r="M198" i="20"/>
  <c r="M197" i="20"/>
  <c r="M196" i="20"/>
  <c r="M195" i="20"/>
  <c r="M194" i="20"/>
  <c r="M193" i="20"/>
  <c r="M192" i="20"/>
  <c r="M191" i="20"/>
  <c r="M190" i="20"/>
  <c r="M189" i="20"/>
  <c r="M188" i="20"/>
  <c r="M187" i="20"/>
  <c r="M186" i="20"/>
  <c r="M185" i="20"/>
  <c r="M184" i="20"/>
  <c r="M183" i="20"/>
  <c r="M182" i="20"/>
  <c r="M181" i="20"/>
  <c r="M180" i="20"/>
  <c r="M179" i="20"/>
  <c r="M178" i="20"/>
  <c r="M177" i="20"/>
  <c r="M176" i="20"/>
  <c r="M175" i="20"/>
  <c r="M174" i="20"/>
  <c r="M173" i="20"/>
  <c r="M172" i="20"/>
  <c r="M171" i="20"/>
  <c r="M170" i="20"/>
  <c r="M169" i="20"/>
  <c r="M168" i="20"/>
  <c r="M167" i="20"/>
  <c r="M166" i="20"/>
  <c r="M165" i="20"/>
  <c r="M164" i="20"/>
  <c r="M163" i="20"/>
  <c r="M162" i="20"/>
  <c r="M161" i="20"/>
  <c r="M160" i="20"/>
  <c r="M159" i="20"/>
  <c r="M158" i="20"/>
  <c r="M157" i="20"/>
  <c r="M156" i="20"/>
  <c r="M155" i="20"/>
  <c r="M154" i="20"/>
  <c r="M153" i="20"/>
  <c r="M152" i="20"/>
  <c r="M151" i="20"/>
  <c r="M150" i="20"/>
  <c r="M149" i="20"/>
  <c r="M148" i="20"/>
  <c r="M147" i="20"/>
  <c r="M146" i="20"/>
  <c r="M145" i="20"/>
  <c r="M144" i="20"/>
  <c r="M143" i="20"/>
  <c r="M142" i="20"/>
  <c r="M141" i="20"/>
  <c r="M140" i="20"/>
  <c r="M139" i="20"/>
  <c r="M138" i="20"/>
  <c r="M137" i="20"/>
  <c r="M136" i="20"/>
  <c r="M135" i="20"/>
  <c r="M134" i="20"/>
  <c r="M133" i="20"/>
  <c r="M132" i="20"/>
  <c r="M131" i="20"/>
  <c r="M130" i="20"/>
  <c r="M129" i="20"/>
  <c r="M128" i="20"/>
  <c r="M127" i="20"/>
  <c r="M126" i="20"/>
  <c r="M125" i="20"/>
  <c r="M124" i="20"/>
  <c r="M123" i="20"/>
  <c r="M122" i="20"/>
  <c r="M121" i="20"/>
  <c r="M120" i="20"/>
  <c r="M119" i="20"/>
  <c r="M118" i="20"/>
  <c r="M117" i="20"/>
  <c r="M116" i="20"/>
  <c r="M115" i="20"/>
  <c r="M114" i="20"/>
  <c r="M113" i="20"/>
  <c r="M112" i="20"/>
  <c r="M111" i="20"/>
  <c r="M110" i="20"/>
  <c r="M109" i="20"/>
  <c r="M108" i="20"/>
  <c r="M107" i="20"/>
  <c r="M106" i="20"/>
  <c r="M105" i="20"/>
  <c r="M104" i="20"/>
  <c r="M103" i="20"/>
  <c r="M102" i="20"/>
  <c r="M101" i="20"/>
  <c r="M100" i="20"/>
  <c r="M99" i="20"/>
  <c r="M98" i="20"/>
  <c r="M97" i="20"/>
  <c r="M96" i="20"/>
  <c r="M95" i="20"/>
  <c r="M94" i="20"/>
  <c r="M93" i="20"/>
  <c r="M92" i="20"/>
  <c r="M91" i="20"/>
  <c r="M90" i="20"/>
  <c r="M89" i="20"/>
  <c r="M88" i="20"/>
  <c r="M87" i="20"/>
  <c r="M86" i="20"/>
  <c r="M85" i="20"/>
  <c r="M84" i="20"/>
  <c r="M83" i="20"/>
  <c r="M82" i="20"/>
  <c r="M81" i="20"/>
  <c r="M80" i="20"/>
  <c r="M79" i="20"/>
  <c r="M78" i="20"/>
  <c r="M77" i="20"/>
  <c r="M76" i="20"/>
  <c r="M75" i="20"/>
  <c r="M74" i="20"/>
  <c r="M73" i="20"/>
  <c r="M72" i="20"/>
  <c r="M71" i="20"/>
  <c r="M70" i="20"/>
  <c r="M69" i="20"/>
  <c r="M68" i="20"/>
  <c r="M67" i="20"/>
  <c r="M66" i="20"/>
  <c r="M65" i="20"/>
  <c r="M64" i="20"/>
  <c r="M63" i="20"/>
  <c r="M62" i="20"/>
  <c r="M61" i="20"/>
  <c r="M60" i="20"/>
  <c r="M59" i="20"/>
  <c r="M58" i="20"/>
  <c r="M57" i="20"/>
  <c r="M56" i="20"/>
  <c r="M55" i="20"/>
  <c r="M54" i="20"/>
  <c r="M53" i="20"/>
  <c r="M52" i="20"/>
  <c r="M51" i="20"/>
  <c r="M50" i="20"/>
  <c r="M49" i="20"/>
  <c r="M48" i="20"/>
  <c r="M47" i="20"/>
  <c r="M46" i="20"/>
  <c r="M45" i="20"/>
  <c r="M44" i="20"/>
  <c r="M43" i="20"/>
  <c r="M42" i="20"/>
  <c r="M41" i="20"/>
  <c r="M40" i="20"/>
  <c r="M39" i="20"/>
  <c r="M38" i="20"/>
  <c r="M37" i="20"/>
  <c r="M36" i="20"/>
  <c r="M35" i="20"/>
  <c r="M34" i="20"/>
  <c r="M33" i="20"/>
  <c r="M32" i="20"/>
  <c r="M31" i="20"/>
  <c r="M30" i="20"/>
  <c r="M29" i="20"/>
  <c r="M28" i="20"/>
  <c r="M27" i="20"/>
  <c r="M26" i="20"/>
  <c r="M25" i="20"/>
  <c r="M24" i="20"/>
  <c r="M23" i="20"/>
  <c r="M22" i="20"/>
  <c r="M21" i="20"/>
  <c r="M20" i="20"/>
  <c r="M19" i="20"/>
  <c r="M18" i="20"/>
  <c r="M17" i="20"/>
  <c r="M16" i="20"/>
  <c r="M15" i="20"/>
  <c r="M14" i="20"/>
  <c r="M13" i="20"/>
  <c r="M12" i="20"/>
  <c r="M11" i="20"/>
  <c r="M10" i="20"/>
  <c r="M9" i="20"/>
  <c r="M8" i="20"/>
  <c r="M7" i="20"/>
  <c r="M6" i="20"/>
  <c r="M5" i="20"/>
  <c r="M4" i="20"/>
  <c r="M3" i="20"/>
  <c r="M2" i="20"/>
  <c r="M217" i="16"/>
  <c r="M216" i="16"/>
  <c r="M215" i="16"/>
  <c r="M214" i="16"/>
  <c r="M213" i="16"/>
  <c r="M212" i="16"/>
  <c r="M211" i="16"/>
  <c r="M210" i="16"/>
  <c r="M209" i="16"/>
  <c r="M208" i="16"/>
  <c r="M207" i="16"/>
  <c r="M206" i="16"/>
  <c r="M205" i="16"/>
  <c r="M204" i="16"/>
  <c r="M203" i="16"/>
  <c r="M202" i="16"/>
  <c r="M201" i="16"/>
  <c r="M200" i="16"/>
  <c r="M199" i="16"/>
  <c r="M198" i="16"/>
  <c r="M197" i="16"/>
  <c r="M196" i="16"/>
  <c r="M195" i="16"/>
  <c r="M194" i="16"/>
  <c r="M193" i="16"/>
  <c r="M192" i="16"/>
  <c r="M191" i="16"/>
  <c r="M190" i="16"/>
  <c r="M189" i="16"/>
  <c r="M188" i="16"/>
  <c r="M187" i="16"/>
  <c r="M186" i="16"/>
  <c r="M185" i="16"/>
  <c r="M184" i="16"/>
  <c r="M183" i="16"/>
  <c r="M182" i="16"/>
  <c r="M181" i="16"/>
  <c r="M180" i="16"/>
  <c r="M179" i="16"/>
  <c r="M178" i="16"/>
  <c r="M177" i="16"/>
  <c r="M176" i="16"/>
  <c r="M175" i="16"/>
  <c r="M174" i="16"/>
  <c r="M173" i="16"/>
  <c r="M172" i="16"/>
  <c r="M171" i="16"/>
  <c r="M170" i="16"/>
  <c r="M169" i="16"/>
  <c r="M168" i="16"/>
  <c r="M167" i="16"/>
  <c r="M166" i="16"/>
  <c r="M165" i="16"/>
  <c r="M164" i="16"/>
  <c r="M163" i="16"/>
  <c r="M162" i="16"/>
  <c r="M161" i="16"/>
  <c r="M160" i="16"/>
  <c r="M159" i="16"/>
  <c r="M158" i="16"/>
  <c r="M157" i="16"/>
  <c r="M156" i="16"/>
  <c r="M155" i="16"/>
  <c r="M154" i="16"/>
  <c r="M153" i="16"/>
  <c r="M152" i="16"/>
  <c r="M151" i="16"/>
  <c r="M150" i="16"/>
  <c r="M149" i="16"/>
  <c r="M148" i="16"/>
  <c r="M147" i="16"/>
  <c r="M146" i="16"/>
  <c r="M145" i="16"/>
  <c r="M144" i="16"/>
  <c r="M143" i="16"/>
  <c r="M142" i="16"/>
  <c r="M141" i="16"/>
  <c r="M140" i="16"/>
  <c r="M139" i="16"/>
  <c r="M138" i="16"/>
  <c r="M137" i="16"/>
  <c r="M136" i="16"/>
  <c r="M135" i="16"/>
  <c r="M134" i="16"/>
  <c r="M133" i="16"/>
  <c r="M132" i="16"/>
  <c r="M131" i="16"/>
  <c r="M130" i="16"/>
  <c r="M129" i="16"/>
  <c r="M128" i="16"/>
  <c r="M127" i="16"/>
  <c r="M126" i="16"/>
  <c r="M125" i="16"/>
  <c r="M124" i="16"/>
  <c r="M123" i="16"/>
  <c r="M122" i="16"/>
  <c r="M121" i="16"/>
  <c r="M120" i="16"/>
  <c r="M119" i="16"/>
  <c r="M118" i="16"/>
  <c r="M117" i="16"/>
  <c r="M116" i="16"/>
  <c r="M115" i="16"/>
  <c r="M114" i="16"/>
  <c r="M113" i="16"/>
  <c r="M112" i="16"/>
  <c r="M111" i="16"/>
  <c r="M110" i="16"/>
  <c r="M109" i="16"/>
  <c r="M108" i="16"/>
  <c r="M107" i="16"/>
  <c r="M106" i="16"/>
  <c r="M105" i="16"/>
  <c r="M104" i="16"/>
  <c r="M103" i="16"/>
  <c r="M102" i="16"/>
  <c r="M101" i="16"/>
  <c r="M100" i="16"/>
  <c r="M99" i="16"/>
  <c r="M98" i="16"/>
  <c r="M97" i="16"/>
  <c r="M96" i="16"/>
  <c r="M95" i="16"/>
  <c r="M94" i="16"/>
  <c r="M93" i="16"/>
  <c r="M92" i="16"/>
  <c r="M91" i="16"/>
  <c r="M90" i="16"/>
  <c r="M89" i="16"/>
  <c r="M88" i="16"/>
  <c r="M87" i="16"/>
  <c r="M86" i="16"/>
  <c r="M85" i="16"/>
  <c r="M84" i="16"/>
  <c r="M83" i="16"/>
  <c r="M82" i="16"/>
  <c r="M81" i="16"/>
  <c r="M80" i="16"/>
  <c r="M79" i="16"/>
  <c r="M78" i="16"/>
  <c r="M77" i="16"/>
  <c r="M76" i="16"/>
  <c r="M75" i="16"/>
  <c r="M74" i="16"/>
  <c r="M73" i="16"/>
  <c r="M72" i="16"/>
  <c r="M71" i="16"/>
  <c r="M70" i="16"/>
  <c r="M69" i="16"/>
  <c r="M68" i="16"/>
  <c r="M67" i="16"/>
  <c r="M66" i="16"/>
  <c r="M65" i="16"/>
  <c r="M64" i="16"/>
  <c r="M63" i="16"/>
  <c r="M62" i="16"/>
  <c r="M61" i="16"/>
  <c r="M60" i="16"/>
  <c r="M59" i="16"/>
  <c r="M58" i="16"/>
  <c r="M57" i="16"/>
  <c r="M56" i="16"/>
  <c r="M55" i="16"/>
  <c r="M54" i="16"/>
  <c r="M53" i="16"/>
  <c r="M52" i="16"/>
  <c r="M51" i="16"/>
  <c r="M50" i="16"/>
  <c r="M49" i="16"/>
  <c r="M48" i="16"/>
  <c r="M47" i="16"/>
  <c r="M46" i="16"/>
  <c r="M45" i="16"/>
  <c r="M44" i="16"/>
  <c r="M43" i="16"/>
  <c r="M42" i="16"/>
  <c r="M41" i="16"/>
  <c r="M40" i="16"/>
  <c r="M39" i="16"/>
  <c r="M38" i="16"/>
  <c r="M37" i="16"/>
  <c r="M36" i="16"/>
  <c r="M35" i="16"/>
  <c r="M34" i="16"/>
  <c r="M33" i="16"/>
  <c r="M32" i="16"/>
  <c r="M31" i="16"/>
  <c r="M30" i="16"/>
  <c r="M29" i="16"/>
  <c r="M28" i="16"/>
  <c r="M27" i="16"/>
  <c r="M26" i="16"/>
  <c r="M25" i="16"/>
  <c r="M24" i="16"/>
  <c r="M23" i="16"/>
  <c r="M22" i="16"/>
  <c r="M21" i="16"/>
  <c r="M20" i="16"/>
  <c r="M19" i="16"/>
  <c r="M18" i="16"/>
  <c r="M17" i="16"/>
  <c r="M16" i="16"/>
  <c r="M15" i="16"/>
  <c r="M14" i="16"/>
  <c r="M13" i="16"/>
  <c r="M12" i="16"/>
  <c r="M11" i="16"/>
  <c r="M10" i="16"/>
  <c r="M9" i="16"/>
  <c r="M8" i="16"/>
  <c r="M7" i="16"/>
  <c r="M6" i="16"/>
  <c r="M5" i="16"/>
  <c r="M4" i="16"/>
  <c r="M3" i="16"/>
  <c r="M2" i="16"/>
  <c r="M291" i="13"/>
  <c r="M290" i="13"/>
  <c r="M289" i="13"/>
  <c r="M288" i="13"/>
  <c r="M287" i="13"/>
  <c r="M286" i="13"/>
  <c r="M285" i="13"/>
  <c r="M284" i="13"/>
  <c r="M283" i="13"/>
  <c r="M282" i="13"/>
  <c r="M281" i="13"/>
  <c r="M280" i="13"/>
  <c r="M279" i="13"/>
  <c r="M278" i="13"/>
  <c r="M277" i="13"/>
  <c r="M276" i="13"/>
  <c r="M275" i="13"/>
  <c r="M274" i="13"/>
  <c r="M273" i="13"/>
  <c r="M272" i="13"/>
  <c r="M271" i="13"/>
  <c r="M270" i="13"/>
  <c r="M269" i="13"/>
  <c r="M268" i="13"/>
  <c r="M267" i="13"/>
  <c r="M266" i="13"/>
  <c r="M265" i="13"/>
  <c r="M264" i="13"/>
  <c r="M263" i="13"/>
  <c r="M262" i="13"/>
  <c r="M261" i="13"/>
  <c r="M260" i="13"/>
  <c r="M259" i="13"/>
  <c r="M258" i="13"/>
  <c r="M257" i="13"/>
  <c r="M256" i="13"/>
  <c r="M255" i="13"/>
  <c r="M254" i="13"/>
  <c r="M253" i="13"/>
  <c r="M252" i="13"/>
  <c r="M251" i="13"/>
  <c r="M250" i="13"/>
  <c r="M249" i="13"/>
  <c r="M248" i="13"/>
  <c r="M247" i="13"/>
  <c r="M246" i="13"/>
  <c r="M245" i="13"/>
  <c r="M244" i="13"/>
  <c r="M243" i="13"/>
  <c r="M242" i="13"/>
  <c r="M241" i="13"/>
  <c r="M240" i="13"/>
  <c r="M239" i="13"/>
  <c r="M238" i="13"/>
  <c r="M237" i="13"/>
  <c r="M236" i="13"/>
  <c r="M235" i="13"/>
  <c r="M234" i="13"/>
  <c r="M233" i="13"/>
  <c r="M232" i="13"/>
  <c r="M231" i="13"/>
  <c r="M230" i="13"/>
  <c r="M229" i="13"/>
  <c r="M228" i="13"/>
  <c r="M227" i="13"/>
  <c r="M226" i="13"/>
  <c r="M225" i="13"/>
  <c r="M224" i="13"/>
  <c r="M223" i="13"/>
  <c r="M222" i="13"/>
  <c r="M221" i="13"/>
  <c r="M220" i="13"/>
  <c r="M219" i="13"/>
  <c r="M218" i="13"/>
  <c r="M217" i="13"/>
  <c r="M216" i="13"/>
  <c r="M215" i="13"/>
  <c r="M214" i="13"/>
  <c r="M213" i="13"/>
  <c r="M212" i="13"/>
  <c r="M211" i="13"/>
  <c r="M210" i="13"/>
  <c r="M209" i="13"/>
  <c r="M208" i="13"/>
  <c r="M207" i="13"/>
  <c r="M206" i="13"/>
  <c r="M205" i="13"/>
  <c r="M204" i="13"/>
  <c r="M203" i="13"/>
  <c r="M202" i="13"/>
  <c r="M201" i="13"/>
  <c r="M200" i="13"/>
  <c r="M199" i="13"/>
  <c r="M198" i="13"/>
  <c r="M197" i="13"/>
  <c r="M196" i="13"/>
  <c r="M195" i="13"/>
  <c r="M194" i="13"/>
  <c r="M193" i="13"/>
  <c r="M192" i="13"/>
  <c r="M191" i="13"/>
  <c r="M190" i="13"/>
  <c r="M189" i="13"/>
  <c r="M188" i="13"/>
  <c r="M187" i="13"/>
  <c r="M186" i="13"/>
  <c r="M185" i="13"/>
  <c r="M184" i="13"/>
  <c r="M183" i="13"/>
  <c r="M182" i="13"/>
  <c r="M181" i="13"/>
  <c r="M180" i="13"/>
  <c r="M179" i="13"/>
  <c r="M178" i="13"/>
  <c r="M177" i="13"/>
  <c r="M176" i="13"/>
  <c r="M175" i="13"/>
  <c r="M174" i="13"/>
  <c r="M173" i="13"/>
  <c r="M172" i="13"/>
  <c r="M171" i="13"/>
  <c r="M170" i="13"/>
  <c r="M169" i="13"/>
  <c r="M168" i="13"/>
  <c r="M167" i="13"/>
  <c r="M166" i="13"/>
  <c r="M165" i="13"/>
  <c r="M164" i="13"/>
  <c r="M163" i="13"/>
  <c r="M162" i="13"/>
  <c r="M161" i="13"/>
  <c r="M160" i="13"/>
  <c r="M159" i="13"/>
  <c r="M158" i="13"/>
  <c r="M157" i="13"/>
  <c r="M156" i="13"/>
  <c r="M155" i="13"/>
  <c r="M154" i="13"/>
  <c r="M153" i="13"/>
  <c r="M152" i="13"/>
  <c r="M151" i="13"/>
  <c r="M150" i="13"/>
  <c r="M149" i="13"/>
  <c r="M148" i="13"/>
  <c r="M147" i="13"/>
  <c r="M146" i="13"/>
  <c r="M145" i="13"/>
  <c r="M144" i="13"/>
  <c r="M143" i="13"/>
  <c r="M142" i="13"/>
  <c r="M141" i="13"/>
  <c r="M140" i="13"/>
  <c r="M139" i="13"/>
  <c r="M138" i="13"/>
  <c r="M137" i="13"/>
  <c r="M136" i="13"/>
  <c r="M135" i="13"/>
  <c r="M134" i="13"/>
  <c r="M133" i="13"/>
  <c r="M132" i="13"/>
  <c r="M131" i="13"/>
  <c r="M130" i="13"/>
  <c r="M129" i="13"/>
  <c r="M128" i="13"/>
  <c r="M127" i="13"/>
  <c r="M126" i="13"/>
  <c r="M125" i="13"/>
  <c r="M124" i="13"/>
  <c r="M123" i="13"/>
  <c r="M122" i="13"/>
  <c r="M121" i="13"/>
  <c r="M120" i="13"/>
  <c r="M119" i="13"/>
  <c r="M118" i="13"/>
  <c r="M117" i="13"/>
  <c r="M116" i="13"/>
  <c r="M115" i="13"/>
  <c r="M114" i="13"/>
  <c r="M113" i="13"/>
  <c r="M112" i="13"/>
  <c r="M111" i="13"/>
  <c r="M110" i="13"/>
  <c r="M109" i="13"/>
  <c r="M108" i="13"/>
  <c r="M107" i="13"/>
  <c r="M106" i="13"/>
  <c r="M105" i="13"/>
  <c r="M104" i="13"/>
  <c r="M103" i="13"/>
  <c r="M102" i="13"/>
  <c r="M101" i="13"/>
  <c r="M100" i="13"/>
  <c r="M99" i="13"/>
  <c r="M98" i="13"/>
  <c r="M97" i="13"/>
  <c r="M96" i="13"/>
  <c r="M95" i="13"/>
  <c r="M94" i="13"/>
  <c r="M93" i="13"/>
  <c r="M92" i="13"/>
  <c r="M91" i="13"/>
  <c r="M90" i="13"/>
  <c r="M89" i="13"/>
  <c r="M88" i="13"/>
  <c r="M87" i="13"/>
  <c r="M86" i="13"/>
  <c r="M85" i="13"/>
  <c r="M84" i="13"/>
  <c r="M83" i="13"/>
  <c r="M82" i="13"/>
  <c r="M81" i="13"/>
  <c r="M80" i="13"/>
  <c r="M79" i="13"/>
  <c r="M78" i="13"/>
  <c r="M77" i="13"/>
  <c r="M76" i="13"/>
  <c r="M75" i="13"/>
  <c r="M74" i="13"/>
  <c r="M73" i="13"/>
  <c r="M72" i="13"/>
  <c r="M71" i="13"/>
  <c r="M70" i="13"/>
  <c r="M69" i="13"/>
  <c r="M68" i="13"/>
  <c r="M67" i="13"/>
  <c r="M66" i="13"/>
  <c r="M65" i="13"/>
  <c r="M64" i="13"/>
  <c r="M63" i="13"/>
  <c r="M62" i="13"/>
  <c r="M61" i="13"/>
  <c r="M60" i="13"/>
  <c r="M59" i="13"/>
  <c r="M58" i="13"/>
  <c r="M57" i="13"/>
  <c r="M56" i="13"/>
  <c r="M55" i="13"/>
  <c r="M54" i="13"/>
  <c r="M53" i="13"/>
  <c r="M52" i="13"/>
  <c r="M51" i="13"/>
  <c r="M50" i="13"/>
  <c r="M49" i="13"/>
  <c r="M48" i="13"/>
  <c r="M47" i="13"/>
  <c r="M46" i="13"/>
  <c r="M45" i="13"/>
  <c r="M44" i="13"/>
  <c r="M43" i="13"/>
  <c r="M42" i="13"/>
  <c r="M41" i="13"/>
  <c r="M40" i="13"/>
  <c r="M39" i="13"/>
  <c r="M38" i="13"/>
  <c r="M37" i="13"/>
  <c r="M36" i="13"/>
  <c r="M35" i="13"/>
  <c r="M34" i="13"/>
  <c r="M33" i="13"/>
  <c r="M32" i="13"/>
  <c r="M31" i="13"/>
  <c r="M30" i="13"/>
  <c r="M29" i="13"/>
  <c r="M28" i="13"/>
  <c r="M27" i="13"/>
  <c r="M26" i="13"/>
  <c r="M25" i="13"/>
  <c r="M24" i="13"/>
  <c r="M23" i="13"/>
  <c r="M22" i="13"/>
  <c r="M21" i="13"/>
  <c r="M20" i="13"/>
  <c r="M19" i="13"/>
  <c r="M18" i="13"/>
  <c r="M17" i="13"/>
  <c r="M16" i="13"/>
  <c r="M15" i="13"/>
  <c r="M14" i="13"/>
  <c r="M13" i="13"/>
  <c r="M12" i="13"/>
  <c r="M11" i="13"/>
  <c r="M10" i="13"/>
  <c r="M9" i="13"/>
  <c r="M8" i="13"/>
  <c r="M7" i="13"/>
  <c r="M6" i="13"/>
  <c r="M5" i="13"/>
  <c r="M4" i="13"/>
  <c r="M3" i="13"/>
  <c r="M2" i="13"/>
  <c r="M370" i="10"/>
  <c r="M369" i="10"/>
  <c r="M368" i="10"/>
  <c r="M367" i="10"/>
  <c r="M366" i="10"/>
  <c r="M365" i="10"/>
  <c r="M364" i="10"/>
  <c r="M363" i="10"/>
  <c r="M362" i="10"/>
  <c r="M361" i="10"/>
  <c r="M360" i="10"/>
  <c r="M359" i="10"/>
  <c r="M358" i="10"/>
  <c r="M357" i="10"/>
  <c r="M356" i="10"/>
  <c r="M355" i="10"/>
  <c r="M354" i="10"/>
  <c r="M353" i="10"/>
  <c r="M352" i="10"/>
  <c r="M351" i="10"/>
  <c r="M350" i="10"/>
  <c r="M349" i="10"/>
  <c r="M348" i="10"/>
  <c r="M347" i="10"/>
  <c r="M346" i="10"/>
  <c r="M345" i="10"/>
  <c r="M344" i="10"/>
  <c r="M343" i="10"/>
  <c r="M342" i="10"/>
  <c r="M341" i="10"/>
  <c r="M340" i="10"/>
  <c r="M339" i="10"/>
  <c r="M338" i="10"/>
  <c r="M337" i="10"/>
  <c r="M336" i="10"/>
  <c r="M335" i="10"/>
  <c r="M334" i="10"/>
  <c r="M333" i="10"/>
  <c r="M332" i="10"/>
  <c r="M331" i="10"/>
  <c r="M330" i="10"/>
  <c r="M329" i="10"/>
  <c r="M328" i="10"/>
  <c r="M327" i="10"/>
  <c r="M326" i="10"/>
  <c r="M325" i="10"/>
  <c r="M324" i="10"/>
  <c r="M323" i="10"/>
  <c r="M322" i="10"/>
  <c r="M321" i="10"/>
  <c r="M320" i="10"/>
  <c r="M319" i="10"/>
  <c r="M318" i="10"/>
  <c r="M317" i="10"/>
  <c r="M316" i="10"/>
  <c r="M315" i="10"/>
  <c r="M314" i="10"/>
  <c r="M313" i="10"/>
  <c r="M312" i="10"/>
  <c r="M311" i="10"/>
  <c r="M310" i="10"/>
  <c r="M309" i="10"/>
  <c r="M308" i="10"/>
  <c r="M307" i="10"/>
  <c r="M306" i="10"/>
  <c r="M305" i="10"/>
  <c r="M304" i="10"/>
  <c r="M303" i="10"/>
  <c r="M302" i="10"/>
  <c r="M301" i="10"/>
  <c r="M300" i="10"/>
  <c r="M299" i="10"/>
  <c r="M298" i="10"/>
  <c r="M297" i="10"/>
  <c r="M296" i="10"/>
  <c r="M295" i="10"/>
  <c r="M294" i="10"/>
  <c r="M293" i="10"/>
  <c r="M292" i="10"/>
  <c r="M291" i="10"/>
  <c r="M290" i="10"/>
  <c r="M289" i="10"/>
  <c r="M288" i="10"/>
  <c r="M287" i="10"/>
  <c r="M286" i="10"/>
  <c r="M285" i="10"/>
  <c r="M284" i="10"/>
  <c r="M283" i="10"/>
  <c r="M282" i="10"/>
  <c r="M281" i="10"/>
  <c r="M280" i="10"/>
  <c r="M279" i="10"/>
  <c r="M278" i="10"/>
  <c r="M277" i="10"/>
  <c r="M276" i="10"/>
  <c r="M275" i="10"/>
  <c r="M274" i="10"/>
  <c r="M273" i="10"/>
  <c r="M272" i="10"/>
  <c r="M271" i="10"/>
  <c r="M270" i="10"/>
  <c r="M269" i="10"/>
  <c r="M268" i="10"/>
  <c r="M267" i="10"/>
  <c r="M266" i="10"/>
  <c r="M265" i="10"/>
  <c r="M264" i="10"/>
  <c r="M263" i="10"/>
  <c r="M262" i="10"/>
  <c r="M261" i="10"/>
  <c r="M260" i="10"/>
  <c r="M259" i="10"/>
  <c r="M258" i="10"/>
  <c r="M257" i="10"/>
  <c r="M256" i="10"/>
  <c r="M255" i="10"/>
  <c r="M254" i="10"/>
  <c r="M253" i="10"/>
  <c r="M252" i="10"/>
  <c r="M251" i="10"/>
  <c r="M250" i="10"/>
  <c r="M249" i="10"/>
  <c r="M248" i="10"/>
  <c r="M247" i="10"/>
  <c r="M246" i="10"/>
  <c r="M245" i="10"/>
  <c r="M244" i="10"/>
  <c r="M243" i="10"/>
  <c r="M242" i="10"/>
  <c r="M241" i="10"/>
  <c r="M240" i="10"/>
  <c r="M239" i="10"/>
  <c r="M238" i="10"/>
  <c r="M237" i="10"/>
  <c r="M236" i="10"/>
  <c r="M235" i="10"/>
  <c r="M234" i="10"/>
  <c r="M233" i="10"/>
  <c r="M232" i="10"/>
  <c r="M231" i="10"/>
  <c r="M230" i="10"/>
  <c r="M229" i="10"/>
  <c r="M228" i="10"/>
  <c r="M227" i="10"/>
  <c r="M226" i="10"/>
  <c r="M225" i="10"/>
  <c r="M224" i="10"/>
  <c r="M223" i="10"/>
  <c r="M222" i="10"/>
  <c r="M221" i="10"/>
  <c r="M220" i="10"/>
  <c r="M219" i="10"/>
  <c r="M218" i="10"/>
  <c r="M217" i="10"/>
  <c r="M216" i="10"/>
  <c r="M215" i="10"/>
  <c r="M214" i="10"/>
  <c r="M213" i="10"/>
  <c r="M212" i="10"/>
  <c r="M211" i="10"/>
  <c r="M210" i="10"/>
  <c r="M209" i="10"/>
  <c r="M208" i="10"/>
  <c r="M207" i="10"/>
  <c r="M206" i="10"/>
  <c r="M205" i="10"/>
  <c r="M204" i="10"/>
  <c r="M203" i="10"/>
  <c r="M202" i="10"/>
  <c r="M201" i="10"/>
  <c r="M200" i="10"/>
  <c r="M199" i="10"/>
  <c r="M198" i="10"/>
  <c r="M197" i="10"/>
  <c r="M196" i="10"/>
  <c r="M195" i="10"/>
  <c r="M194" i="10"/>
  <c r="M193" i="10"/>
  <c r="M192" i="10"/>
  <c r="M191" i="10"/>
  <c r="M190" i="10"/>
  <c r="M189" i="10"/>
  <c r="M188" i="10"/>
  <c r="M187" i="10"/>
  <c r="M186" i="10"/>
  <c r="M185" i="10"/>
  <c r="M184" i="10"/>
  <c r="M183" i="10"/>
  <c r="M182" i="10"/>
  <c r="M181" i="10"/>
  <c r="M180" i="10"/>
  <c r="M179" i="10"/>
  <c r="M178" i="10"/>
  <c r="M177" i="10"/>
  <c r="M176" i="10"/>
  <c r="M175" i="10"/>
  <c r="M174" i="10"/>
  <c r="M173" i="10"/>
  <c r="M172" i="10"/>
  <c r="M171" i="10"/>
  <c r="M170" i="10"/>
  <c r="M169" i="10"/>
  <c r="M168" i="10"/>
  <c r="M167" i="10"/>
  <c r="M166" i="10"/>
  <c r="M165" i="10"/>
  <c r="M164" i="10"/>
  <c r="M163" i="10"/>
  <c r="M162" i="10"/>
  <c r="M161" i="10"/>
  <c r="M160" i="10"/>
  <c r="M159" i="10"/>
  <c r="M158" i="10"/>
  <c r="M157" i="10"/>
  <c r="M156" i="10"/>
  <c r="M155" i="10"/>
  <c r="M154" i="10"/>
  <c r="M153" i="10"/>
  <c r="M152" i="10"/>
  <c r="M151" i="10"/>
  <c r="M150" i="10"/>
  <c r="M149" i="10"/>
  <c r="M148" i="10"/>
  <c r="M147" i="10"/>
  <c r="M146" i="10"/>
  <c r="M145" i="10"/>
  <c r="M144" i="10"/>
  <c r="M143" i="10"/>
  <c r="M142" i="10"/>
  <c r="M141" i="10"/>
  <c r="M140" i="10"/>
  <c r="M139" i="10"/>
  <c r="M138" i="10"/>
  <c r="M137" i="10"/>
  <c r="M136" i="10"/>
  <c r="M135" i="10"/>
  <c r="M134" i="10"/>
  <c r="M133" i="10"/>
  <c r="M132" i="10"/>
  <c r="M131" i="10"/>
  <c r="M130" i="10"/>
  <c r="M129" i="10"/>
  <c r="M128" i="10"/>
  <c r="M127" i="10"/>
  <c r="M126" i="10"/>
  <c r="M125" i="10"/>
  <c r="M124" i="10"/>
  <c r="M123" i="10"/>
  <c r="M122" i="10"/>
  <c r="M121" i="10"/>
  <c r="M120" i="10"/>
  <c r="M119" i="10"/>
  <c r="M118" i="10"/>
  <c r="M117" i="10"/>
  <c r="M116" i="10"/>
  <c r="M115" i="10"/>
  <c r="M114" i="10"/>
  <c r="M113" i="10"/>
  <c r="M112" i="10"/>
  <c r="M111" i="10"/>
  <c r="M110" i="10"/>
  <c r="M109" i="10"/>
  <c r="M108" i="10"/>
  <c r="M107" i="10"/>
  <c r="M106" i="10"/>
  <c r="M105" i="10"/>
  <c r="M104" i="10"/>
  <c r="M103" i="10"/>
  <c r="M102" i="10"/>
  <c r="M101" i="10"/>
  <c r="A5" i="19"/>
  <c r="A6" i="19" s="1"/>
  <c r="A7" i="19" s="1"/>
  <c r="A8" i="19" s="1"/>
  <c r="P329" i="9"/>
  <c r="P328" i="9"/>
  <c r="P327" i="9"/>
  <c r="P326" i="9"/>
  <c r="P325" i="9"/>
  <c r="P324" i="9"/>
  <c r="P323" i="9"/>
  <c r="P322" i="9"/>
  <c r="P321" i="9"/>
  <c r="P320" i="9"/>
  <c r="P319" i="9"/>
  <c r="P318" i="9"/>
  <c r="P317" i="9"/>
  <c r="P316" i="9"/>
  <c r="P315" i="9"/>
  <c r="P314" i="9"/>
  <c r="P313" i="9"/>
  <c r="P312" i="9"/>
  <c r="P311" i="9"/>
  <c r="P310" i="9"/>
  <c r="P309" i="9"/>
  <c r="P308" i="9"/>
  <c r="P307" i="9"/>
  <c r="P306" i="9"/>
  <c r="P305" i="9"/>
  <c r="P304" i="9"/>
  <c r="P303" i="9"/>
  <c r="P302" i="9"/>
  <c r="P301" i="9"/>
  <c r="P300" i="9"/>
  <c r="P299" i="9"/>
  <c r="P298" i="9"/>
  <c r="P297" i="9"/>
  <c r="P296" i="9"/>
  <c r="P295" i="9"/>
  <c r="P294" i="9"/>
  <c r="P293" i="9"/>
  <c r="P292" i="9"/>
  <c r="P291" i="9"/>
  <c r="P290" i="9"/>
  <c r="P289" i="9"/>
  <c r="P288" i="9"/>
  <c r="P287" i="9"/>
  <c r="P286" i="9"/>
  <c r="P285" i="9"/>
  <c r="P284" i="9"/>
  <c r="P283" i="9"/>
  <c r="P282" i="9"/>
  <c r="P281" i="9"/>
  <c r="P280" i="9"/>
  <c r="P279" i="9"/>
  <c r="P278" i="9"/>
  <c r="P277" i="9"/>
  <c r="P276" i="9"/>
  <c r="P275" i="9"/>
  <c r="P274" i="9"/>
  <c r="P273" i="9"/>
  <c r="P272" i="9"/>
  <c r="P271" i="9"/>
  <c r="P270" i="9"/>
  <c r="P269" i="9"/>
  <c r="P268" i="9"/>
  <c r="P267" i="9"/>
  <c r="P266" i="9"/>
  <c r="P265" i="9"/>
  <c r="P264" i="9"/>
  <c r="P263" i="9"/>
  <c r="P262" i="9"/>
  <c r="P261" i="9"/>
  <c r="P260" i="9"/>
  <c r="P259" i="9"/>
  <c r="P258" i="9"/>
  <c r="P257" i="9"/>
  <c r="P256" i="9"/>
  <c r="P255" i="9"/>
  <c r="P254" i="9"/>
  <c r="P253" i="9"/>
  <c r="P252" i="9"/>
  <c r="P251" i="9"/>
  <c r="P250" i="9"/>
  <c r="P249" i="9"/>
  <c r="P248" i="9"/>
  <c r="P247" i="9"/>
  <c r="P246" i="9"/>
  <c r="P245" i="9"/>
  <c r="P244" i="9"/>
  <c r="P243" i="9"/>
  <c r="P242" i="9"/>
  <c r="P241" i="9"/>
  <c r="P240" i="9"/>
  <c r="P239" i="9"/>
  <c r="P238" i="9"/>
  <c r="P237" i="9"/>
  <c r="P236" i="9"/>
  <c r="P235" i="9"/>
  <c r="P234" i="9"/>
  <c r="P233" i="9"/>
  <c r="P232" i="9"/>
  <c r="P231" i="9"/>
  <c r="P230" i="9"/>
  <c r="P229" i="9"/>
  <c r="P228" i="9"/>
  <c r="P227" i="9"/>
  <c r="P226" i="9"/>
  <c r="P225" i="9"/>
  <c r="P224" i="9"/>
  <c r="P223" i="9"/>
  <c r="P222" i="9"/>
  <c r="P221" i="9"/>
  <c r="P220" i="9"/>
  <c r="P219" i="9"/>
  <c r="P218" i="9"/>
  <c r="P217" i="9"/>
  <c r="P216" i="9"/>
  <c r="P215" i="9"/>
  <c r="P214" i="9"/>
  <c r="P213" i="9"/>
  <c r="P212" i="9"/>
  <c r="P211" i="9"/>
  <c r="P210" i="9"/>
  <c r="P209" i="9"/>
  <c r="P208" i="9"/>
  <c r="P207" i="9"/>
  <c r="P206" i="9"/>
  <c r="P205" i="9"/>
  <c r="P204" i="9"/>
  <c r="P203" i="9"/>
  <c r="P202" i="9"/>
  <c r="P201" i="9"/>
  <c r="P200" i="9"/>
  <c r="P199" i="9"/>
  <c r="P198" i="9"/>
  <c r="P197" i="9"/>
  <c r="P196" i="9"/>
  <c r="P195" i="9"/>
  <c r="P194" i="9"/>
  <c r="P193" i="9"/>
  <c r="P192" i="9"/>
  <c r="P191" i="9"/>
  <c r="P190" i="9"/>
  <c r="P189" i="9"/>
  <c r="P188" i="9"/>
  <c r="P187" i="9"/>
  <c r="P186" i="9"/>
  <c r="P185" i="9"/>
  <c r="P184" i="9"/>
  <c r="P183" i="9"/>
  <c r="P182" i="9"/>
  <c r="P181" i="9"/>
  <c r="P180" i="9"/>
  <c r="P179" i="9"/>
  <c r="P178" i="9"/>
  <c r="P177" i="9"/>
  <c r="P176" i="9"/>
  <c r="P175" i="9"/>
  <c r="P174" i="9"/>
  <c r="P173" i="9"/>
  <c r="P172" i="9"/>
  <c r="P171" i="9"/>
  <c r="P170" i="9"/>
  <c r="P169" i="9"/>
  <c r="P168" i="9"/>
  <c r="P167" i="9"/>
  <c r="P166" i="9"/>
  <c r="P165" i="9"/>
  <c r="P164" i="9"/>
  <c r="P163" i="9"/>
  <c r="P162" i="9"/>
  <c r="P161" i="9"/>
  <c r="P160" i="9"/>
  <c r="P159" i="9"/>
  <c r="P158" i="9"/>
  <c r="P157" i="9"/>
  <c r="P156" i="9"/>
  <c r="P155" i="9"/>
  <c r="P154" i="9"/>
  <c r="P153" i="9"/>
  <c r="P152" i="9"/>
  <c r="P151" i="9"/>
  <c r="P150" i="9"/>
  <c r="P149" i="9"/>
  <c r="P148" i="9"/>
  <c r="P147" i="9"/>
  <c r="P146" i="9"/>
  <c r="P145" i="9"/>
  <c r="P144" i="9"/>
  <c r="P143" i="9"/>
  <c r="P142" i="9"/>
  <c r="P141" i="9"/>
  <c r="P140" i="9"/>
  <c r="P139" i="9"/>
  <c r="P138" i="9"/>
  <c r="P137" i="9"/>
  <c r="P136" i="9"/>
  <c r="P135" i="9"/>
  <c r="P134" i="9"/>
  <c r="P133" i="9"/>
  <c r="P132" i="9"/>
  <c r="P131" i="9"/>
  <c r="P130" i="9"/>
  <c r="P129" i="9"/>
  <c r="P128" i="9"/>
  <c r="P127" i="9"/>
  <c r="P126" i="9"/>
  <c r="P125" i="9"/>
  <c r="P124" i="9"/>
  <c r="P123" i="9"/>
  <c r="P122" i="9"/>
  <c r="P121" i="9"/>
  <c r="P120" i="9"/>
  <c r="P119" i="9"/>
  <c r="P118" i="9"/>
  <c r="P117" i="9"/>
  <c r="P116" i="9"/>
  <c r="P115" i="9"/>
  <c r="P114" i="9"/>
  <c r="P113" i="9"/>
  <c r="P112" i="9"/>
  <c r="P111" i="9"/>
  <c r="P110" i="9"/>
  <c r="P109" i="9"/>
  <c r="P108" i="9"/>
  <c r="P107" i="9"/>
  <c r="P106" i="9"/>
  <c r="P105" i="9"/>
  <c r="P104" i="9"/>
  <c r="P103" i="9"/>
  <c r="P102" i="9"/>
  <c r="P101" i="9"/>
  <c r="P100" i="9"/>
  <c r="P99" i="9"/>
  <c r="P98" i="9"/>
  <c r="P97" i="9"/>
  <c r="P96" i="9"/>
  <c r="P95" i="9"/>
  <c r="P94" i="9"/>
  <c r="P93" i="9"/>
  <c r="P92" i="9"/>
  <c r="P91" i="9"/>
  <c r="P90" i="9"/>
  <c r="P89" i="9"/>
  <c r="P88" i="9"/>
  <c r="P87" i="9"/>
  <c r="P86" i="9"/>
  <c r="P85" i="9"/>
  <c r="P84" i="9"/>
  <c r="P83" i="9"/>
  <c r="P82" i="9"/>
  <c r="P81" i="9"/>
  <c r="P80" i="9"/>
  <c r="P79" i="9"/>
  <c r="P78" i="9"/>
  <c r="P77" i="9"/>
  <c r="P76" i="9"/>
  <c r="P75" i="9"/>
  <c r="P74" i="9"/>
  <c r="P73" i="9"/>
  <c r="P72" i="9"/>
  <c r="P71" i="9"/>
  <c r="P70" i="9"/>
  <c r="P69" i="9"/>
  <c r="P68" i="9"/>
  <c r="P67" i="9"/>
  <c r="P66" i="9"/>
  <c r="P65" i="9"/>
  <c r="P64" i="9"/>
  <c r="P63" i="9"/>
  <c r="P62" i="9"/>
  <c r="P61" i="9"/>
  <c r="P60" i="9"/>
  <c r="P59" i="9"/>
  <c r="P58" i="9"/>
  <c r="P57" i="9"/>
  <c r="P56" i="9"/>
  <c r="P55" i="9"/>
  <c r="P54" i="9"/>
  <c r="P53" i="9"/>
  <c r="P52" i="9"/>
  <c r="P51" i="9"/>
  <c r="P50" i="9"/>
  <c r="P49" i="9"/>
  <c r="P48" i="9"/>
  <c r="P47" i="9"/>
  <c r="P46" i="9"/>
  <c r="P45" i="9"/>
  <c r="P44" i="9"/>
  <c r="P43" i="9"/>
  <c r="P42" i="9"/>
  <c r="P41" i="9"/>
  <c r="P40" i="9"/>
  <c r="P39" i="9"/>
  <c r="P38" i="9"/>
  <c r="P37" i="9"/>
  <c r="P36" i="9"/>
  <c r="P35" i="9"/>
  <c r="P34" i="9"/>
  <c r="P33" i="9"/>
  <c r="P32" i="9"/>
  <c r="P31" i="9"/>
  <c r="P30" i="9"/>
  <c r="P29" i="9"/>
  <c r="P28" i="9"/>
  <c r="P27" i="9"/>
  <c r="P26" i="9"/>
  <c r="P25" i="9"/>
  <c r="P24" i="9"/>
  <c r="P23" i="9"/>
  <c r="P22" i="9"/>
  <c r="P21" i="9"/>
  <c r="P20" i="9"/>
  <c r="P19" i="9"/>
  <c r="P18" i="9"/>
  <c r="P17" i="9"/>
  <c r="P16" i="9"/>
  <c r="P15" i="9"/>
  <c r="P14" i="9"/>
  <c r="P12" i="9"/>
  <c r="P11" i="9"/>
  <c r="P10" i="9"/>
  <c r="P9" i="9"/>
  <c r="P8" i="9"/>
  <c r="P7" i="9"/>
  <c r="P6" i="9"/>
  <c r="P5" i="9"/>
  <c r="P4" i="9"/>
  <c r="P3" i="9"/>
  <c r="R2" i="9"/>
  <c r="B4" i="19" s="1"/>
  <c r="N329" i="9"/>
  <c r="N226" i="9"/>
  <c r="N218" i="9"/>
  <c r="N173" i="9"/>
  <c r="N143" i="9"/>
  <c r="N168" i="9"/>
  <c r="N234" i="9"/>
  <c r="N142" i="9"/>
  <c r="N76" i="9"/>
  <c r="N160" i="9"/>
  <c r="N200" i="9"/>
  <c r="N233" i="9"/>
  <c r="N328" i="9"/>
  <c r="N151" i="9"/>
  <c r="N267" i="9"/>
  <c r="N247" i="9"/>
  <c r="N176" i="9"/>
  <c r="N327" i="9"/>
  <c r="N273" i="9"/>
  <c r="N98" i="9"/>
  <c r="N289" i="9"/>
  <c r="N232" i="9"/>
  <c r="N175" i="9"/>
  <c r="N272" i="9"/>
  <c r="N316" i="9"/>
  <c r="N326" i="9"/>
  <c r="N325" i="9"/>
  <c r="N237" i="9"/>
  <c r="N284" i="9"/>
  <c r="N22" i="9"/>
  <c r="N279" i="9"/>
  <c r="N314" i="9"/>
  <c r="N215" i="9"/>
  <c r="N119" i="9"/>
  <c r="N165" i="9"/>
  <c r="N250" i="9"/>
  <c r="N313" i="9"/>
  <c r="N129" i="9"/>
  <c r="N35" i="9"/>
  <c r="N310" i="9"/>
  <c r="N148" i="9"/>
  <c r="N190" i="9"/>
  <c r="N110" i="9"/>
  <c r="N188" i="9"/>
  <c r="N202" i="9"/>
  <c r="N214" i="9"/>
  <c r="N315" i="9"/>
  <c r="N219" i="9"/>
  <c r="N79" i="9"/>
  <c r="N155" i="9"/>
  <c r="N54" i="9"/>
  <c r="N157" i="9"/>
  <c r="N229" i="9"/>
  <c r="N236" i="9"/>
  <c r="N91" i="9"/>
  <c r="N174" i="9"/>
  <c r="N167" i="9"/>
  <c r="N277" i="9"/>
  <c r="N266" i="9"/>
  <c r="N271" i="9"/>
  <c r="N308" i="9"/>
  <c r="N73" i="9"/>
  <c r="N84" i="9"/>
  <c r="N120" i="9"/>
  <c r="N265" i="9"/>
  <c r="N264" i="9"/>
  <c r="N244" i="9"/>
  <c r="N259" i="9"/>
  <c r="N69" i="9"/>
  <c r="N14" i="9"/>
  <c r="N118" i="9"/>
  <c r="N306" i="9"/>
  <c r="N246" i="9"/>
  <c r="N249" i="9"/>
  <c r="N80" i="9"/>
  <c r="N123" i="9"/>
  <c r="N196" i="9"/>
  <c r="N193" i="9"/>
  <c r="N324" i="9"/>
  <c r="N312" i="9"/>
  <c r="N323" i="9"/>
  <c r="N248" i="9"/>
  <c r="N85" i="9"/>
  <c r="N278" i="9"/>
  <c r="N206" i="9"/>
  <c r="N141" i="9"/>
  <c r="N230" i="9"/>
  <c r="N192" i="9"/>
  <c r="N32" i="9"/>
  <c r="N146" i="9"/>
  <c r="N322" i="9"/>
  <c r="N298" i="9"/>
  <c r="N286" i="9"/>
  <c r="N30" i="9"/>
  <c r="N116" i="9"/>
  <c r="N24" i="9"/>
  <c r="N44" i="9"/>
  <c r="N153" i="9"/>
  <c r="N199" i="9"/>
  <c r="N152" i="9"/>
  <c r="N63" i="9"/>
  <c r="N42" i="9"/>
  <c r="N20" i="9"/>
  <c r="N26" i="9"/>
  <c r="N111" i="9"/>
  <c r="N159" i="9"/>
  <c r="N189" i="9"/>
  <c r="N183" i="9"/>
  <c r="N321" i="9"/>
  <c r="N23" i="9"/>
  <c r="N320" i="9"/>
  <c r="N134" i="9"/>
  <c r="N4" i="9"/>
  <c r="N72" i="9"/>
  <c r="N97" i="9"/>
  <c r="N132" i="9"/>
  <c r="N108" i="9"/>
  <c r="N105" i="9"/>
  <c r="N305" i="9"/>
  <c r="N90" i="9"/>
  <c r="N107" i="9"/>
  <c r="N57" i="9"/>
  <c r="N27" i="9"/>
  <c r="N128" i="9"/>
  <c r="N138" i="9"/>
  <c r="N62" i="9"/>
  <c r="N156" i="9"/>
  <c r="N93" i="9"/>
  <c r="N48" i="9"/>
  <c r="N231" i="9"/>
  <c r="N185" i="9"/>
  <c r="N288" i="9"/>
  <c r="N40" i="9"/>
  <c r="N6" i="9"/>
  <c r="N109" i="9"/>
  <c r="N163" i="9"/>
  <c r="N64" i="9"/>
  <c r="N46" i="9"/>
  <c r="N274" i="9"/>
  <c r="N179" i="9"/>
  <c r="N172" i="9"/>
  <c r="N136" i="9"/>
  <c r="N243" i="9"/>
  <c r="N53" i="9"/>
  <c r="N29" i="9"/>
  <c r="N201" i="9"/>
  <c r="N319" i="9"/>
  <c r="N21" i="9"/>
  <c r="N140" i="9"/>
  <c r="N94" i="9"/>
  <c r="N17" i="9"/>
  <c r="N158" i="9"/>
  <c r="N137" i="9"/>
  <c r="N58" i="9"/>
  <c r="N86" i="9"/>
  <c r="N5" i="9"/>
  <c r="N301" i="9"/>
  <c r="N7" i="9"/>
  <c r="N82" i="9"/>
  <c r="N100" i="9"/>
  <c r="N287" i="9"/>
  <c r="N101" i="9"/>
  <c r="N55" i="9"/>
  <c r="N171" i="9"/>
  <c r="N170" i="9"/>
  <c r="N34" i="9"/>
  <c r="N208" i="9"/>
  <c r="N33" i="9"/>
  <c r="N112" i="9"/>
  <c r="N227" i="9"/>
  <c r="N203" i="9"/>
  <c r="N268" i="9"/>
  <c r="N99" i="9"/>
  <c r="N182" i="9"/>
  <c r="N104" i="9"/>
  <c r="N292" i="9"/>
  <c r="N75" i="9"/>
  <c r="N205" i="9"/>
  <c r="N187" i="9"/>
  <c r="N122" i="9"/>
  <c r="N149" i="9"/>
  <c r="N39" i="9"/>
  <c r="N60" i="9"/>
  <c r="N239" i="9"/>
  <c r="N216" i="9"/>
  <c r="N89" i="9"/>
  <c r="N83" i="9"/>
  <c r="N49" i="9"/>
  <c r="N263" i="9"/>
  <c r="N36" i="9"/>
  <c r="N282" i="9"/>
  <c r="N221" i="9"/>
  <c r="N270" i="9"/>
  <c r="N71" i="9"/>
  <c r="N181" i="9"/>
  <c r="N240" i="9"/>
  <c r="N125" i="9"/>
  <c r="N276" i="9"/>
  <c r="N180" i="9"/>
  <c r="N65" i="9"/>
  <c r="N285" i="9"/>
  <c r="N164" i="9"/>
  <c r="N8" i="9"/>
  <c r="N281" i="9"/>
  <c r="N318" i="9"/>
  <c r="N51" i="9"/>
  <c r="N225" i="9"/>
  <c r="N209" i="9"/>
  <c r="N52" i="9"/>
  <c r="N317" i="9"/>
  <c r="N121" i="9"/>
  <c r="N127" i="9"/>
  <c r="N304" i="9"/>
  <c r="N224" i="9"/>
  <c r="N19" i="9"/>
  <c r="N11" i="9"/>
  <c r="N31" i="9"/>
  <c r="N241" i="9"/>
  <c r="N3" i="9"/>
  <c r="N275" i="9"/>
  <c r="N10" i="9"/>
  <c r="N113" i="9"/>
  <c r="N126" i="9"/>
  <c r="N37" i="9"/>
  <c r="N228" i="9"/>
  <c r="N38" i="9"/>
  <c r="N67" i="9"/>
  <c r="N217" i="9"/>
  <c r="N103" i="9"/>
  <c r="N16" i="9"/>
  <c r="N102" i="9"/>
  <c r="N74" i="9"/>
  <c r="N150" i="9"/>
  <c r="N262" i="9"/>
  <c r="N283" i="9"/>
  <c r="N50" i="9"/>
  <c r="N96" i="9"/>
  <c r="N28" i="9"/>
  <c r="N66" i="9"/>
  <c r="N77" i="9"/>
  <c r="N258" i="9"/>
  <c r="N297" i="9"/>
  <c r="N12" i="9"/>
  <c r="N169" i="9"/>
  <c r="N235" i="9"/>
  <c r="N303" i="9"/>
  <c r="N223" i="9"/>
  <c r="N198" i="9"/>
  <c r="N161" i="9"/>
  <c r="N294" i="9"/>
  <c r="N242" i="9"/>
  <c r="N114" i="9"/>
  <c r="N43" i="9"/>
  <c r="N92" i="9"/>
  <c r="N186" i="9"/>
  <c r="N139" i="9"/>
  <c r="N254" i="9"/>
  <c r="N178" i="9"/>
  <c r="N269" i="9"/>
  <c r="N25" i="9"/>
  <c r="N88" i="9"/>
  <c r="N61" i="9"/>
  <c r="N290" i="9"/>
  <c r="N177" i="9"/>
  <c r="N207" i="9"/>
  <c r="N245" i="9"/>
  <c r="N45" i="9"/>
  <c r="N302" i="9"/>
  <c r="N135" i="9"/>
  <c r="N2" i="9"/>
  <c r="N213" i="9"/>
  <c r="N204" i="9"/>
  <c r="N56" i="9"/>
  <c r="N106" i="9"/>
  <c r="N295" i="9"/>
  <c r="N220" i="9"/>
  <c r="N222" i="9"/>
  <c r="N154" i="9"/>
  <c r="N117" i="9"/>
  <c r="N296" i="9"/>
  <c r="N15" i="9"/>
  <c r="N81" i="9"/>
  <c r="N210" i="9"/>
  <c r="N293" i="9"/>
  <c r="N68" i="9"/>
  <c r="N184" i="9"/>
  <c r="N300" i="9"/>
  <c r="N291" i="9"/>
  <c r="N255" i="9"/>
  <c r="N147" i="9"/>
  <c r="N299" i="9"/>
  <c r="N9" i="9"/>
  <c r="N238" i="9"/>
  <c r="N307" i="9"/>
  <c r="N13" i="9"/>
  <c r="N162" i="9"/>
  <c r="N195" i="9"/>
  <c r="N115" i="9"/>
  <c r="N133" i="9"/>
  <c r="N261" i="9"/>
  <c r="N70" i="9"/>
  <c r="N253" i="9"/>
  <c r="N41" i="9"/>
  <c r="N145" i="9"/>
  <c r="N166" i="9"/>
  <c r="N18" i="9"/>
  <c r="N47" i="9"/>
  <c r="N257" i="9"/>
  <c r="N124" i="9"/>
  <c r="N144" i="9"/>
  <c r="N252" i="9"/>
  <c r="N260" i="9"/>
  <c r="N197" i="9"/>
  <c r="N280" i="9"/>
  <c r="N131" i="9"/>
  <c r="N311" i="9"/>
  <c r="N78" i="9"/>
  <c r="N256" i="9"/>
  <c r="N87" i="9"/>
  <c r="N251" i="9"/>
  <c r="N211" i="9"/>
  <c r="N309" i="9"/>
  <c r="N191" i="9"/>
  <c r="N194" i="9"/>
  <c r="N212" i="9"/>
  <c r="N59" i="9"/>
  <c r="N130" i="9"/>
  <c r="N95" i="9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G2" i="18"/>
  <c r="U9" i="9" l="1"/>
  <c r="R9" i="9"/>
  <c r="B11" i="19" s="1"/>
  <c r="T9" i="9"/>
  <c r="R17" i="9"/>
  <c r="B19" i="19" s="1"/>
  <c r="T17" i="9"/>
  <c r="U25" i="9"/>
  <c r="R25" i="9"/>
  <c r="B27" i="19" s="1"/>
  <c r="T25" i="9"/>
  <c r="U33" i="9"/>
  <c r="R33" i="9"/>
  <c r="B35" i="19" s="1"/>
  <c r="T33" i="9"/>
  <c r="U41" i="9"/>
  <c r="R41" i="9"/>
  <c r="B43" i="19" s="1"/>
  <c r="T41" i="9"/>
  <c r="U49" i="9"/>
  <c r="R49" i="9"/>
  <c r="B51" i="19" s="1"/>
  <c r="T49" i="9"/>
  <c r="U57" i="9"/>
  <c r="R57" i="9"/>
  <c r="B59" i="19" s="1"/>
  <c r="T57" i="9"/>
  <c r="U61" i="9"/>
  <c r="R61" i="9"/>
  <c r="B63" i="19" s="1"/>
  <c r="T61" i="9"/>
  <c r="U69" i="9"/>
  <c r="R69" i="9"/>
  <c r="B71" i="19" s="1"/>
  <c r="T69" i="9"/>
  <c r="U77" i="9"/>
  <c r="R77" i="9"/>
  <c r="B79" i="19" s="1"/>
  <c r="T77" i="9"/>
  <c r="U85" i="9"/>
  <c r="R85" i="9"/>
  <c r="B87" i="19" s="1"/>
  <c r="T85" i="9"/>
  <c r="U93" i="9"/>
  <c r="R93" i="9"/>
  <c r="B95" i="19" s="1"/>
  <c r="T93" i="9"/>
  <c r="U101" i="9"/>
  <c r="R101" i="9"/>
  <c r="B103" i="19" s="1"/>
  <c r="T101" i="9"/>
  <c r="U109" i="9"/>
  <c r="R109" i="9"/>
  <c r="B111" i="19" s="1"/>
  <c r="T109" i="9"/>
  <c r="U117" i="9"/>
  <c r="R117" i="9"/>
  <c r="B119" i="19" s="1"/>
  <c r="T117" i="9"/>
  <c r="U121" i="9"/>
  <c r="R121" i="9"/>
  <c r="B123" i="19" s="1"/>
  <c r="T121" i="9"/>
  <c r="U125" i="9"/>
  <c r="R125" i="9"/>
  <c r="B127" i="19" s="1"/>
  <c r="T125" i="9"/>
  <c r="U133" i="9"/>
  <c r="R133" i="9"/>
  <c r="B135" i="19" s="1"/>
  <c r="T133" i="9"/>
  <c r="U141" i="9"/>
  <c r="R141" i="9"/>
  <c r="B143" i="19" s="1"/>
  <c r="T141" i="9"/>
  <c r="U145" i="9"/>
  <c r="R145" i="9"/>
  <c r="B147" i="19" s="1"/>
  <c r="T145" i="9"/>
  <c r="U153" i="9"/>
  <c r="R153" i="9"/>
  <c r="B155" i="19" s="1"/>
  <c r="T153" i="9"/>
  <c r="U157" i="9"/>
  <c r="R157" i="9"/>
  <c r="B159" i="19" s="1"/>
  <c r="T157" i="9"/>
  <c r="U165" i="9"/>
  <c r="R165" i="9"/>
  <c r="B167" i="19" s="1"/>
  <c r="T165" i="9"/>
  <c r="U173" i="9"/>
  <c r="R173" i="9"/>
  <c r="B175" i="19" s="1"/>
  <c r="T173" i="9"/>
  <c r="U181" i="9"/>
  <c r="R181" i="9"/>
  <c r="B183" i="19" s="1"/>
  <c r="T181" i="9"/>
  <c r="U185" i="9"/>
  <c r="R185" i="9"/>
  <c r="B187" i="19" s="1"/>
  <c r="T185" i="9"/>
  <c r="U193" i="9"/>
  <c r="R193" i="9"/>
  <c r="B195" i="19" s="1"/>
  <c r="T193" i="9"/>
  <c r="U201" i="9"/>
  <c r="R201" i="9"/>
  <c r="B203" i="19" s="1"/>
  <c r="T201" i="9"/>
  <c r="U209" i="9"/>
  <c r="R209" i="9"/>
  <c r="B211" i="19" s="1"/>
  <c r="T209" i="9"/>
  <c r="U221" i="9"/>
  <c r="R221" i="9"/>
  <c r="B223" i="19" s="1"/>
  <c r="T221" i="9"/>
  <c r="U229" i="9"/>
  <c r="R229" i="9"/>
  <c r="B231" i="19" s="1"/>
  <c r="T229" i="9"/>
  <c r="U237" i="9"/>
  <c r="R237" i="9"/>
  <c r="B239" i="19" s="1"/>
  <c r="T237" i="9"/>
  <c r="U245" i="9"/>
  <c r="R245" i="9"/>
  <c r="B247" i="19" s="1"/>
  <c r="T245" i="9"/>
  <c r="U253" i="9"/>
  <c r="R253" i="9"/>
  <c r="B255" i="19" s="1"/>
  <c r="T253" i="9"/>
  <c r="U261" i="9"/>
  <c r="R261" i="9"/>
  <c r="B263" i="19" s="1"/>
  <c r="T261" i="9"/>
  <c r="U269" i="9"/>
  <c r="R269" i="9"/>
  <c r="B271" i="19" s="1"/>
  <c r="T269" i="9"/>
  <c r="U277" i="9"/>
  <c r="R277" i="9"/>
  <c r="B279" i="19" s="1"/>
  <c r="T277" i="9"/>
  <c r="U285" i="9"/>
  <c r="R285" i="9"/>
  <c r="B287" i="19" s="1"/>
  <c r="T285" i="9"/>
  <c r="U293" i="9"/>
  <c r="R293" i="9"/>
  <c r="B295" i="19" s="1"/>
  <c r="T293" i="9"/>
  <c r="U301" i="9"/>
  <c r="R301" i="9"/>
  <c r="B303" i="19" s="1"/>
  <c r="T301" i="9"/>
  <c r="U313" i="9"/>
  <c r="R313" i="9"/>
  <c r="B315" i="19" s="1"/>
  <c r="T313" i="9"/>
  <c r="U325" i="9"/>
  <c r="R325" i="9"/>
  <c r="B327" i="19" s="1"/>
  <c r="T325" i="9"/>
  <c r="D5" i="19"/>
  <c r="D13" i="19"/>
  <c r="D21" i="19"/>
  <c r="D29" i="19"/>
  <c r="D37" i="19"/>
  <c r="D45" i="19"/>
  <c r="D53" i="19"/>
  <c r="D61" i="19"/>
  <c r="D69" i="19"/>
  <c r="D77" i="19"/>
  <c r="D85" i="19"/>
  <c r="D93" i="19"/>
  <c r="N103" i="10"/>
  <c r="D105" i="19" s="1"/>
  <c r="N115" i="10"/>
  <c r="D117" i="19" s="1"/>
  <c r="N119" i="10"/>
  <c r="D121" i="19" s="1"/>
  <c r="P119" i="10"/>
  <c r="N127" i="10"/>
  <c r="D129" i="19" s="1"/>
  <c r="Q127" i="10"/>
  <c r="N135" i="10"/>
  <c r="D137" i="19" s="1"/>
  <c r="N143" i="10"/>
  <c r="D145" i="19" s="1"/>
  <c r="N147" i="10"/>
  <c r="D149" i="19" s="1"/>
  <c r="Q147" i="10"/>
  <c r="N155" i="10"/>
  <c r="D157" i="19" s="1"/>
  <c r="P155" i="10"/>
  <c r="N163" i="10"/>
  <c r="D165" i="19" s="1"/>
  <c r="N171" i="10"/>
  <c r="D173" i="19" s="1"/>
  <c r="N179" i="10"/>
  <c r="D181" i="19" s="1"/>
  <c r="Q179" i="10"/>
  <c r="N187" i="10"/>
  <c r="D189" i="19" s="1"/>
  <c r="P187" i="10"/>
  <c r="N195" i="10"/>
  <c r="D197" i="19" s="1"/>
  <c r="N203" i="10"/>
  <c r="D205" i="19" s="1"/>
  <c r="N215" i="10"/>
  <c r="D217" i="19" s="1"/>
  <c r="P215" i="10"/>
  <c r="N227" i="10"/>
  <c r="D229" i="19" s="1"/>
  <c r="P227" i="10"/>
  <c r="N231" i="10"/>
  <c r="D233" i="19" s="1"/>
  <c r="N239" i="10"/>
  <c r="D241" i="19" s="1"/>
  <c r="N247" i="10"/>
  <c r="D249" i="19" s="1"/>
  <c r="P247" i="10"/>
  <c r="N255" i="10"/>
  <c r="D257" i="19" s="1"/>
  <c r="Q255" i="10"/>
  <c r="N263" i="10"/>
  <c r="D265" i="19" s="1"/>
  <c r="N271" i="10"/>
  <c r="D273" i="19" s="1"/>
  <c r="N279" i="10"/>
  <c r="D281" i="19" s="1"/>
  <c r="Q279" i="10"/>
  <c r="N291" i="10"/>
  <c r="D293" i="19" s="1"/>
  <c r="Q291" i="10"/>
  <c r="N299" i="10"/>
  <c r="D301" i="19" s="1"/>
  <c r="N307" i="10"/>
  <c r="D309" i="19" s="1"/>
  <c r="N315" i="10"/>
  <c r="D317" i="19" s="1"/>
  <c r="P315" i="10"/>
  <c r="N323" i="10"/>
  <c r="D325" i="19" s="1"/>
  <c r="Q323" i="10"/>
  <c r="N331" i="10"/>
  <c r="D333" i="19" s="1"/>
  <c r="N339" i="10"/>
  <c r="D341" i="19" s="1"/>
  <c r="N347" i="10"/>
  <c r="D349" i="19" s="1"/>
  <c r="P347" i="10"/>
  <c r="N355" i="10"/>
  <c r="D357" i="19" s="1"/>
  <c r="Q355" i="10"/>
  <c r="N359" i="10"/>
  <c r="D361" i="19" s="1"/>
  <c r="N367" i="10"/>
  <c r="D369" i="19" s="1"/>
  <c r="N5" i="13"/>
  <c r="F7" i="19" s="1"/>
  <c r="R5" i="13"/>
  <c r="N13" i="13"/>
  <c r="F15" i="19" s="1"/>
  <c r="R13" i="13"/>
  <c r="Q13" i="13"/>
  <c r="N21" i="13"/>
  <c r="F23" i="19" s="1"/>
  <c r="Q21" i="13"/>
  <c r="N29" i="13"/>
  <c r="F31" i="19" s="1"/>
  <c r="N37" i="13"/>
  <c r="F39" i="19" s="1"/>
  <c r="R37" i="13"/>
  <c r="N45" i="13"/>
  <c r="F47" i="19" s="1"/>
  <c r="R45" i="13"/>
  <c r="Q45" i="13"/>
  <c r="N53" i="13"/>
  <c r="F55" i="19" s="1"/>
  <c r="Q53" i="13"/>
  <c r="N57" i="13"/>
  <c r="F59" i="19" s="1"/>
  <c r="N65" i="13"/>
  <c r="F67" i="19" s="1"/>
  <c r="R65" i="13"/>
  <c r="N77" i="13"/>
  <c r="F79" i="19" s="1"/>
  <c r="R77" i="13"/>
  <c r="Q77" i="13"/>
  <c r="N85" i="13"/>
  <c r="F87" i="19" s="1"/>
  <c r="Q85" i="13"/>
  <c r="N89" i="13"/>
  <c r="F91" i="19" s="1"/>
  <c r="N97" i="13"/>
  <c r="F99" i="19" s="1"/>
  <c r="R97" i="13"/>
  <c r="N105" i="13"/>
  <c r="F107" i="19" s="1"/>
  <c r="R105" i="13"/>
  <c r="Q105" i="13"/>
  <c r="N113" i="13"/>
  <c r="F115" i="19" s="1"/>
  <c r="Q113" i="13"/>
  <c r="N121" i="13"/>
  <c r="F123" i="19" s="1"/>
  <c r="N129" i="13"/>
  <c r="F131" i="19" s="1"/>
  <c r="R129" i="13"/>
  <c r="N137" i="13"/>
  <c r="F139" i="19" s="1"/>
  <c r="R137" i="13"/>
  <c r="Q137" i="13"/>
  <c r="N145" i="13"/>
  <c r="F147" i="19" s="1"/>
  <c r="Q145" i="13"/>
  <c r="N153" i="13"/>
  <c r="F155" i="19" s="1"/>
  <c r="N165" i="13"/>
  <c r="F167" i="19" s="1"/>
  <c r="R165" i="13"/>
  <c r="N173" i="13"/>
  <c r="F175" i="19" s="1"/>
  <c r="R173" i="13"/>
  <c r="Q173" i="13"/>
  <c r="N177" i="13"/>
  <c r="F179" i="19" s="1"/>
  <c r="Q177" i="13"/>
  <c r="N185" i="13"/>
  <c r="F187" i="19" s="1"/>
  <c r="N193" i="13"/>
  <c r="F195" i="19" s="1"/>
  <c r="R193" i="13"/>
  <c r="N201" i="13"/>
  <c r="F203" i="19" s="1"/>
  <c r="R201" i="13"/>
  <c r="Q201" i="13"/>
  <c r="N209" i="13"/>
  <c r="F211" i="19" s="1"/>
  <c r="Q209" i="13"/>
  <c r="N213" i="13"/>
  <c r="F215" i="19" s="1"/>
  <c r="N221" i="13"/>
  <c r="F223" i="19" s="1"/>
  <c r="R221" i="13"/>
  <c r="N229" i="13"/>
  <c r="F231" i="19" s="1"/>
  <c r="R229" i="13"/>
  <c r="Q229" i="13"/>
  <c r="N237" i="13"/>
  <c r="F239" i="19" s="1"/>
  <c r="Q237" i="13"/>
  <c r="N245" i="13"/>
  <c r="F247" i="19" s="1"/>
  <c r="N253" i="13"/>
  <c r="F255" i="19" s="1"/>
  <c r="R253" i="13"/>
  <c r="N261" i="13"/>
  <c r="F263" i="19" s="1"/>
  <c r="R261" i="13"/>
  <c r="Q261" i="13"/>
  <c r="N269" i="13"/>
  <c r="F271" i="19" s="1"/>
  <c r="Q269" i="13"/>
  <c r="N281" i="13"/>
  <c r="F283" i="19" s="1"/>
  <c r="N289" i="13"/>
  <c r="F291" i="19" s="1"/>
  <c r="R289" i="13"/>
  <c r="N7" i="16"/>
  <c r="H9" i="19" s="1"/>
  <c r="Q7" i="16"/>
  <c r="N19" i="16"/>
  <c r="H21" i="19" s="1"/>
  <c r="N27" i="16"/>
  <c r="H29" i="19" s="1"/>
  <c r="N35" i="16"/>
  <c r="H37" i="19" s="1"/>
  <c r="R35" i="16"/>
  <c r="N43" i="16"/>
  <c r="H45" i="19" s="1"/>
  <c r="Q43" i="16"/>
  <c r="N55" i="16"/>
  <c r="H57" i="19" s="1"/>
  <c r="N63" i="16"/>
  <c r="H65" i="19" s="1"/>
  <c r="N67" i="16"/>
  <c r="H69" i="19" s="1"/>
  <c r="R67" i="16"/>
  <c r="N79" i="16"/>
  <c r="H81" i="19" s="1"/>
  <c r="Q79" i="16"/>
  <c r="N87" i="16"/>
  <c r="H89" i="19" s="1"/>
  <c r="N95" i="16"/>
  <c r="H97" i="19" s="1"/>
  <c r="N103" i="16"/>
  <c r="H105" i="19" s="1"/>
  <c r="R103" i="16"/>
  <c r="N111" i="16"/>
  <c r="H113" i="19" s="1"/>
  <c r="Q111" i="16"/>
  <c r="N119" i="16"/>
  <c r="H121" i="19" s="1"/>
  <c r="N127" i="16"/>
  <c r="H129" i="19" s="1"/>
  <c r="N135" i="16"/>
  <c r="H137" i="19" s="1"/>
  <c r="R135" i="16"/>
  <c r="N139" i="16"/>
  <c r="H141" i="19" s="1"/>
  <c r="Q139" i="16"/>
  <c r="N147" i="16"/>
  <c r="H149" i="19" s="1"/>
  <c r="N159" i="16"/>
  <c r="H161" i="19" s="1"/>
  <c r="N167" i="16"/>
  <c r="H169" i="19" s="1"/>
  <c r="R167" i="16"/>
  <c r="N175" i="16"/>
  <c r="H177" i="19" s="1"/>
  <c r="Q175" i="16"/>
  <c r="N183" i="16"/>
  <c r="H185" i="19" s="1"/>
  <c r="N191" i="16"/>
  <c r="H193" i="19" s="1"/>
  <c r="N199" i="16"/>
  <c r="H201" i="19" s="1"/>
  <c r="R199" i="16"/>
  <c r="N211" i="16"/>
  <c r="H213" i="19" s="1"/>
  <c r="Q211" i="16"/>
  <c r="N2" i="20"/>
  <c r="J4" i="19" s="1"/>
  <c r="S2" i="20"/>
  <c r="Q18" i="20" s="1"/>
  <c r="Q2" i="20"/>
  <c r="N10" i="20"/>
  <c r="J12" i="19" s="1"/>
  <c r="R10" i="20"/>
  <c r="N18" i="20"/>
  <c r="J20" i="19" s="1"/>
  <c r="N26" i="20"/>
  <c r="J28" i="19" s="1"/>
  <c r="Q26" i="20"/>
  <c r="N34" i="20"/>
  <c r="J36" i="19" s="1"/>
  <c r="Q34" i="20"/>
  <c r="R34" i="20"/>
  <c r="N42" i="20"/>
  <c r="J44" i="19" s="1"/>
  <c r="R42" i="20"/>
  <c r="N46" i="20"/>
  <c r="J48" i="19" s="1"/>
  <c r="N54" i="20"/>
  <c r="J56" i="19" s="1"/>
  <c r="Q54" i="20"/>
  <c r="N58" i="20"/>
  <c r="J60" i="19" s="1"/>
  <c r="Q58" i="20"/>
  <c r="R58" i="20"/>
  <c r="N66" i="20"/>
  <c r="J68" i="19" s="1"/>
  <c r="R66" i="20"/>
  <c r="N74" i="20"/>
  <c r="J76" i="19" s="1"/>
  <c r="N82" i="20"/>
  <c r="J84" i="19" s="1"/>
  <c r="Q82" i="20"/>
  <c r="N90" i="20"/>
  <c r="J92" i="19" s="1"/>
  <c r="Q90" i="20"/>
  <c r="R90" i="20"/>
  <c r="N98" i="20"/>
  <c r="J100" i="19" s="1"/>
  <c r="R98" i="20"/>
  <c r="N106" i="20"/>
  <c r="J108" i="19" s="1"/>
  <c r="N114" i="20"/>
  <c r="J116" i="19" s="1"/>
  <c r="Q114" i="20"/>
  <c r="N122" i="20"/>
  <c r="J124" i="19" s="1"/>
  <c r="Q122" i="20"/>
  <c r="R122" i="20"/>
  <c r="N130" i="20"/>
  <c r="J132" i="19" s="1"/>
  <c r="R130" i="20"/>
  <c r="N138" i="20"/>
  <c r="J140" i="19" s="1"/>
  <c r="N146" i="20"/>
  <c r="J148" i="19" s="1"/>
  <c r="Q146" i="20"/>
  <c r="N154" i="20"/>
  <c r="J156" i="19" s="1"/>
  <c r="Q154" i="20"/>
  <c r="R154" i="20"/>
  <c r="N162" i="20"/>
  <c r="J164" i="19" s="1"/>
  <c r="R162" i="20"/>
  <c r="N170" i="20"/>
  <c r="J172" i="19" s="1"/>
  <c r="N178" i="20"/>
  <c r="J180" i="19" s="1"/>
  <c r="Q178" i="20"/>
  <c r="N186" i="20"/>
  <c r="J188" i="19" s="1"/>
  <c r="Q186" i="20"/>
  <c r="R186" i="20"/>
  <c r="N194" i="20"/>
  <c r="J196" i="19" s="1"/>
  <c r="R194" i="20"/>
  <c r="N202" i="20"/>
  <c r="J204" i="19" s="1"/>
  <c r="N210" i="20"/>
  <c r="J212" i="19" s="1"/>
  <c r="Q210" i="20"/>
  <c r="N214" i="20"/>
  <c r="J216" i="19" s="1"/>
  <c r="Q214" i="20"/>
  <c r="R214" i="20"/>
  <c r="N222" i="20"/>
  <c r="J224" i="19" s="1"/>
  <c r="R222" i="20"/>
  <c r="N230" i="20"/>
  <c r="J232" i="19" s="1"/>
  <c r="N238" i="20"/>
  <c r="J240" i="19" s="1"/>
  <c r="Q238" i="20"/>
  <c r="N246" i="20"/>
  <c r="J248" i="19" s="1"/>
  <c r="Q246" i="20"/>
  <c r="R246" i="20"/>
  <c r="N250" i="20"/>
  <c r="J252" i="19" s="1"/>
  <c r="R250" i="20"/>
  <c r="N258" i="20"/>
  <c r="J260" i="19" s="1"/>
  <c r="N262" i="20"/>
  <c r="J264" i="19" s="1"/>
  <c r="Q262" i="20"/>
  <c r="N270" i="20"/>
  <c r="J272" i="19" s="1"/>
  <c r="Q270" i="20"/>
  <c r="R270" i="20"/>
  <c r="N278" i="20"/>
  <c r="J280" i="19" s="1"/>
  <c r="R278" i="20"/>
  <c r="N286" i="20"/>
  <c r="J288" i="19" s="1"/>
  <c r="N294" i="20"/>
  <c r="J296" i="19" s="1"/>
  <c r="Q294" i="20"/>
  <c r="N11" i="21"/>
  <c r="L13" i="19" s="1"/>
  <c r="R11" i="21"/>
  <c r="Q11" i="21"/>
  <c r="N23" i="21"/>
  <c r="L25" i="19" s="1"/>
  <c r="R23" i="21"/>
  <c r="Q23" i="21"/>
  <c r="N31" i="21"/>
  <c r="L33" i="19" s="1"/>
  <c r="R31" i="21"/>
  <c r="Q31" i="21"/>
  <c r="N39" i="21"/>
  <c r="L41" i="19" s="1"/>
  <c r="R39" i="21"/>
  <c r="Q39" i="21"/>
  <c r="N47" i="21"/>
  <c r="L49" i="19" s="1"/>
  <c r="R47" i="21"/>
  <c r="Q47" i="21"/>
  <c r="N55" i="21"/>
  <c r="L57" i="19" s="1"/>
  <c r="R55" i="21"/>
  <c r="Q55" i="21"/>
  <c r="N63" i="21"/>
  <c r="L65" i="19" s="1"/>
  <c r="R63" i="21"/>
  <c r="Q63" i="21"/>
  <c r="N71" i="21"/>
  <c r="L73" i="19" s="1"/>
  <c r="R71" i="21"/>
  <c r="Q71" i="21"/>
  <c r="N75" i="21"/>
  <c r="L77" i="19" s="1"/>
  <c r="R75" i="21"/>
  <c r="Q75" i="21"/>
  <c r="N83" i="21"/>
  <c r="L85" i="19" s="1"/>
  <c r="R83" i="21"/>
  <c r="Q83" i="21"/>
  <c r="N91" i="21"/>
  <c r="L93" i="19" s="1"/>
  <c r="R91" i="21"/>
  <c r="Q91" i="21"/>
  <c r="N99" i="21"/>
  <c r="L101" i="19" s="1"/>
  <c r="R99" i="21"/>
  <c r="Q99" i="21"/>
  <c r="N103" i="21"/>
  <c r="L105" i="19" s="1"/>
  <c r="R103" i="21"/>
  <c r="Q103" i="21"/>
  <c r="N111" i="21"/>
  <c r="L113" i="19" s="1"/>
  <c r="R111" i="21"/>
  <c r="Q111" i="21"/>
  <c r="N115" i="21"/>
  <c r="L117" i="19" s="1"/>
  <c r="R115" i="21"/>
  <c r="Q115" i="21"/>
  <c r="N123" i="21"/>
  <c r="L125" i="19" s="1"/>
  <c r="R123" i="21"/>
  <c r="Q123" i="21"/>
  <c r="N135" i="21"/>
  <c r="L137" i="19" s="1"/>
  <c r="R135" i="21"/>
  <c r="Q135" i="21"/>
  <c r="N143" i="21"/>
  <c r="L145" i="19" s="1"/>
  <c r="R143" i="21"/>
  <c r="Q143" i="21"/>
  <c r="N151" i="21"/>
  <c r="L153" i="19" s="1"/>
  <c r="R151" i="21"/>
  <c r="Q151" i="21"/>
  <c r="N159" i="21"/>
  <c r="L161" i="19" s="1"/>
  <c r="R159" i="21"/>
  <c r="Q159" i="21"/>
  <c r="N167" i="21"/>
  <c r="L169" i="19" s="1"/>
  <c r="R167" i="21"/>
  <c r="Q167" i="21"/>
  <c r="N175" i="21"/>
  <c r="L177" i="19" s="1"/>
  <c r="R175" i="21"/>
  <c r="Q175" i="21"/>
  <c r="N183" i="21"/>
  <c r="L185" i="19" s="1"/>
  <c r="R183" i="21"/>
  <c r="Q183" i="21"/>
  <c r="N187" i="21"/>
  <c r="L189" i="19" s="1"/>
  <c r="R187" i="21"/>
  <c r="Q187" i="21"/>
  <c r="N195" i="21"/>
  <c r="L197" i="19" s="1"/>
  <c r="R195" i="21"/>
  <c r="Q195" i="21"/>
  <c r="N203" i="21"/>
  <c r="L205" i="19" s="1"/>
  <c r="R203" i="21"/>
  <c r="Q203" i="21"/>
  <c r="N211" i="21"/>
  <c r="L213" i="19" s="1"/>
  <c r="R211" i="21"/>
  <c r="Q211" i="21"/>
  <c r="N219" i="21"/>
  <c r="L221" i="19" s="1"/>
  <c r="R219" i="21"/>
  <c r="Q219" i="21"/>
  <c r="N227" i="21"/>
  <c r="L229" i="19" s="1"/>
  <c r="R227" i="21"/>
  <c r="Q227" i="21"/>
  <c r="N231" i="21"/>
  <c r="L233" i="19" s="1"/>
  <c r="R231" i="21"/>
  <c r="Q231" i="21"/>
  <c r="N239" i="21"/>
  <c r="L241" i="19" s="1"/>
  <c r="R239" i="21"/>
  <c r="Q239" i="21"/>
  <c r="N247" i="21"/>
  <c r="L249" i="19" s="1"/>
  <c r="R247" i="21"/>
  <c r="Q247" i="21"/>
  <c r="N255" i="21"/>
  <c r="L257" i="19" s="1"/>
  <c r="R255" i="21"/>
  <c r="Q255" i="21"/>
  <c r="N263" i="21"/>
  <c r="L265" i="19" s="1"/>
  <c r="R263" i="21"/>
  <c r="Q263" i="21"/>
  <c r="N271" i="21"/>
  <c r="L273" i="19" s="1"/>
  <c r="R271" i="21"/>
  <c r="Q271" i="21"/>
  <c r="N283" i="21"/>
  <c r="L285" i="19" s="1"/>
  <c r="R283" i="21"/>
  <c r="Q283" i="21"/>
  <c r="N291" i="21"/>
  <c r="L293" i="19" s="1"/>
  <c r="R291" i="21"/>
  <c r="Q291" i="21"/>
  <c r="N299" i="21"/>
  <c r="L301" i="19" s="1"/>
  <c r="R299" i="21"/>
  <c r="Q299" i="21"/>
  <c r="N307" i="21"/>
  <c r="L309" i="19" s="1"/>
  <c r="R307" i="21"/>
  <c r="Q307" i="21"/>
  <c r="N315" i="21"/>
  <c r="L317" i="19" s="1"/>
  <c r="R315" i="21"/>
  <c r="Q315" i="21"/>
  <c r="N323" i="21"/>
  <c r="L325" i="19" s="1"/>
  <c r="R323" i="21"/>
  <c r="Q323" i="21"/>
  <c r="N327" i="21"/>
  <c r="L329" i="19" s="1"/>
  <c r="R327" i="21"/>
  <c r="Q327" i="21"/>
  <c r="N335" i="21"/>
  <c r="L337" i="19" s="1"/>
  <c r="R335" i="21"/>
  <c r="Q335" i="21"/>
  <c r="N343" i="21"/>
  <c r="L345" i="19" s="1"/>
  <c r="R343" i="21"/>
  <c r="Q343" i="21"/>
  <c r="N351" i="21"/>
  <c r="L353" i="19" s="1"/>
  <c r="R351" i="21"/>
  <c r="Q351" i="21"/>
  <c r="N359" i="21"/>
  <c r="L361" i="19" s="1"/>
  <c r="R359" i="21"/>
  <c r="Q359" i="21"/>
  <c r="N363" i="21"/>
  <c r="L365" i="19" s="1"/>
  <c r="R363" i="21"/>
  <c r="Q363" i="21"/>
  <c r="N371" i="21"/>
  <c r="L373" i="19" s="1"/>
  <c r="R371" i="21"/>
  <c r="Q371" i="21"/>
  <c r="N375" i="21"/>
  <c r="L377" i="19" s="1"/>
  <c r="R375" i="21"/>
  <c r="Q375" i="21"/>
  <c r="N8" i="19"/>
  <c r="N16" i="19"/>
  <c r="N20" i="19"/>
  <c r="N28" i="19"/>
  <c r="N36" i="19"/>
  <c r="N48" i="19"/>
  <c r="N56" i="19"/>
  <c r="N64" i="19"/>
  <c r="N72" i="19"/>
  <c r="N80" i="19"/>
  <c r="N88" i="19"/>
  <c r="N96" i="19"/>
  <c r="N104" i="19"/>
  <c r="N112" i="19"/>
  <c r="N120" i="19"/>
  <c r="N128" i="19"/>
  <c r="N136" i="19"/>
  <c r="N144" i="19"/>
  <c r="N148" i="19"/>
  <c r="N160" i="19"/>
  <c r="N168" i="19"/>
  <c r="N176" i="19"/>
  <c r="N180" i="19"/>
  <c r="N192" i="19"/>
  <c r="N204" i="19"/>
  <c r="N212" i="19"/>
  <c r="N220" i="19"/>
  <c r="N236" i="19"/>
  <c r="N244" i="19"/>
  <c r="N252" i="19"/>
  <c r="N264" i="19"/>
  <c r="N272" i="19"/>
  <c r="N280" i="19"/>
  <c r="N288" i="19"/>
  <c r="N300" i="19"/>
  <c r="U6" i="9"/>
  <c r="R6" i="9"/>
  <c r="B8" i="19" s="1"/>
  <c r="T6" i="9"/>
  <c r="R10" i="9"/>
  <c r="B12" i="19" s="1"/>
  <c r="T10" i="9"/>
  <c r="U14" i="9"/>
  <c r="R14" i="9"/>
  <c r="B16" i="19" s="1"/>
  <c r="U18" i="9"/>
  <c r="R18" i="9"/>
  <c r="B20" i="19" s="1"/>
  <c r="U22" i="9"/>
  <c r="R22" i="9"/>
  <c r="B24" i="19" s="1"/>
  <c r="T22" i="9"/>
  <c r="U26" i="9"/>
  <c r="R26" i="9"/>
  <c r="B28" i="19" s="1"/>
  <c r="T26" i="9"/>
  <c r="U30" i="9"/>
  <c r="R30" i="9"/>
  <c r="B32" i="19" s="1"/>
  <c r="T30" i="9"/>
  <c r="U34" i="9"/>
  <c r="R34" i="9"/>
  <c r="B36" i="19" s="1"/>
  <c r="T34" i="9"/>
  <c r="U38" i="9"/>
  <c r="R38" i="9"/>
  <c r="B40" i="19" s="1"/>
  <c r="T38" i="9"/>
  <c r="U42" i="9"/>
  <c r="R42" i="9"/>
  <c r="B44" i="19" s="1"/>
  <c r="T42" i="9"/>
  <c r="U46" i="9"/>
  <c r="R46" i="9"/>
  <c r="B48" i="19" s="1"/>
  <c r="T46" i="9"/>
  <c r="U50" i="9"/>
  <c r="R50" i="9"/>
  <c r="B52" i="19" s="1"/>
  <c r="T50" i="9"/>
  <c r="U54" i="9"/>
  <c r="R54" i="9"/>
  <c r="B56" i="19" s="1"/>
  <c r="T54" i="9"/>
  <c r="U58" i="9"/>
  <c r="R58" i="9"/>
  <c r="B60" i="19" s="1"/>
  <c r="U62" i="9"/>
  <c r="R62" i="9"/>
  <c r="B64" i="19" s="1"/>
  <c r="T62" i="9"/>
  <c r="U66" i="9"/>
  <c r="R66" i="9"/>
  <c r="B68" i="19" s="1"/>
  <c r="T66" i="9"/>
  <c r="U70" i="9"/>
  <c r="R70" i="9"/>
  <c r="B72" i="19" s="1"/>
  <c r="T70" i="9"/>
  <c r="U74" i="9"/>
  <c r="R74" i="9"/>
  <c r="B76" i="19" s="1"/>
  <c r="T74" i="9"/>
  <c r="U78" i="9"/>
  <c r="R78" i="9"/>
  <c r="B80" i="19" s="1"/>
  <c r="T78" i="9"/>
  <c r="U82" i="9"/>
  <c r="R82" i="9"/>
  <c r="B84" i="19" s="1"/>
  <c r="T82" i="9"/>
  <c r="U86" i="9"/>
  <c r="R86" i="9"/>
  <c r="B88" i="19" s="1"/>
  <c r="T86" i="9"/>
  <c r="U90" i="9"/>
  <c r="R90" i="9"/>
  <c r="B92" i="19" s="1"/>
  <c r="T90" i="9"/>
  <c r="U94" i="9"/>
  <c r="R94" i="9"/>
  <c r="B96" i="19" s="1"/>
  <c r="T94" i="9"/>
  <c r="U98" i="9"/>
  <c r="R98" i="9"/>
  <c r="B100" i="19" s="1"/>
  <c r="T98" i="9"/>
  <c r="U102" i="9"/>
  <c r="R102" i="9"/>
  <c r="B104" i="19" s="1"/>
  <c r="T102" i="9"/>
  <c r="U106" i="9"/>
  <c r="R106" i="9"/>
  <c r="B108" i="19" s="1"/>
  <c r="T106" i="9"/>
  <c r="U110" i="9"/>
  <c r="R110" i="9"/>
  <c r="B112" i="19" s="1"/>
  <c r="T110" i="9"/>
  <c r="U114" i="9"/>
  <c r="R114" i="9"/>
  <c r="B116" i="19" s="1"/>
  <c r="T114" i="9"/>
  <c r="U118" i="9"/>
  <c r="R118" i="9"/>
  <c r="B120" i="19" s="1"/>
  <c r="T118" i="9"/>
  <c r="U122" i="9"/>
  <c r="R122" i="9"/>
  <c r="B124" i="19" s="1"/>
  <c r="T122" i="9"/>
  <c r="U126" i="9"/>
  <c r="R126" i="9"/>
  <c r="B128" i="19" s="1"/>
  <c r="T126" i="9"/>
  <c r="U130" i="9"/>
  <c r="R130" i="9"/>
  <c r="B132" i="19" s="1"/>
  <c r="T130" i="9"/>
  <c r="U134" i="9"/>
  <c r="R134" i="9"/>
  <c r="B136" i="19" s="1"/>
  <c r="T134" i="9"/>
  <c r="U138" i="9"/>
  <c r="R138" i="9"/>
  <c r="B140" i="19" s="1"/>
  <c r="T138" i="9"/>
  <c r="U142" i="9"/>
  <c r="R142" i="9"/>
  <c r="B144" i="19" s="1"/>
  <c r="T142" i="9"/>
  <c r="U146" i="9"/>
  <c r="R146" i="9"/>
  <c r="B148" i="19" s="1"/>
  <c r="T146" i="9"/>
  <c r="U150" i="9"/>
  <c r="R150" i="9"/>
  <c r="B152" i="19" s="1"/>
  <c r="T150" i="9"/>
  <c r="U154" i="9"/>
  <c r="R154" i="9"/>
  <c r="B156" i="19" s="1"/>
  <c r="T154" i="9"/>
  <c r="U158" i="9"/>
  <c r="R158" i="9"/>
  <c r="B160" i="19" s="1"/>
  <c r="T158" i="9"/>
  <c r="U162" i="9"/>
  <c r="R162" i="9"/>
  <c r="B164" i="19" s="1"/>
  <c r="T162" i="9"/>
  <c r="U166" i="9"/>
  <c r="R166" i="9"/>
  <c r="B168" i="19" s="1"/>
  <c r="T166" i="9"/>
  <c r="U170" i="9"/>
  <c r="R170" i="9"/>
  <c r="B172" i="19" s="1"/>
  <c r="T170" i="9"/>
  <c r="U174" i="9"/>
  <c r="R174" i="9"/>
  <c r="B176" i="19" s="1"/>
  <c r="T174" i="9"/>
  <c r="U178" i="9"/>
  <c r="R178" i="9"/>
  <c r="B180" i="19" s="1"/>
  <c r="T178" i="9"/>
  <c r="U182" i="9"/>
  <c r="R182" i="9"/>
  <c r="B184" i="19" s="1"/>
  <c r="T182" i="9"/>
  <c r="U186" i="9"/>
  <c r="R186" i="9"/>
  <c r="B188" i="19" s="1"/>
  <c r="T186" i="9"/>
  <c r="U190" i="9"/>
  <c r="R190" i="9"/>
  <c r="B192" i="19" s="1"/>
  <c r="T190" i="9"/>
  <c r="U194" i="9"/>
  <c r="R194" i="9"/>
  <c r="B196" i="19" s="1"/>
  <c r="T194" i="9"/>
  <c r="U198" i="9"/>
  <c r="R198" i="9"/>
  <c r="B200" i="19" s="1"/>
  <c r="T198" i="9"/>
  <c r="U202" i="9"/>
  <c r="R202" i="9"/>
  <c r="B204" i="19" s="1"/>
  <c r="T202" i="9"/>
  <c r="U206" i="9"/>
  <c r="R206" i="9"/>
  <c r="B208" i="19" s="1"/>
  <c r="T206" i="9"/>
  <c r="U210" i="9"/>
  <c r="R210" i="9"/>
  <c r="B212" i="19" s="1"/>
  <c r="T210" i="9"/>
  <c r="U214" i="9"/>
  <c r="R214" i="9"/>
  <c r="B216" i="19" s="1"/>
  <c r="T214" i="9"/>
  <c r="U218" i="9"/>
  <c r="R218" i="9"/>
  <c r="B220" i="19" s="1"/>
  <c r="T218" i="9"/>
  <c r="U222" i="9"/>
  <c r="R222" i="9"/>
  <c r="B224" i="19" s="1"/>
  <c r="T222" i="9"/>
  <c r="U226" i="9"/>
  <c r="R226" i="9"/>
  <c r="B228" i="19" s="1"/>
  <c r="T226" i="9"/>
  <c r="U230" i="9"/>
  <c r="R230" i="9"/>
  <c r="B232" i="19" s="1"/>
  <c r="T230" i="9"/>
  <c r="U234" i="9"/>
  <c r="R234" i="9"/>
  <c r="B236" i="19" s="1"/>
  <c r="T234" i="9"/>
  <c r="U238" i="9"/>
  <c r="R238" i="9"/>
  <c r="B240" i="19" s="1"/>
  <c r="T238" i="9"/>
  <c r="U242" i="9"/>
  <c r="R242" i="9"/>
  <c r="B244" i="19" s="1"/>
  <c r="T242" i="9"/>
  <c r="U246" i="9"/>
  <c r="R246" i="9"/>
  <c r="B248" i="19" s="1"/>
  <c r="T246" i="9"/>
  <c r="U250" i="9"/>
  <c r="R250" i="9"/>
  <c r="B252" i="19" s="1"/>
  <c r="T250" i="9"/>
  <c r="U254" i="9"/>
  <c r="R254" i="9"/>
  <c r="B256" i="19" s="1"/>
  <c r="T254" i="9"/>
  <c r="U258" i="9"/>
  <c r="R258" i="9"/>
  <c r="B260" i="19" s="1"/>
  <c r="T258" i="9"/>
  <c r="U262" i="9"/>
  <c r="R262" i="9"/>
  <c r="B264" i="19" s="1"/>
  <c r="T262" i="9"/>
  <c r="U266" i="9"/>
  <c r="R266" i="9"/>
  <c r="B268" i="19" s="1"/>
  <c r="T266" i="9"/>
  <c r="U270" i="9"/>
  <c r="R270" i="9"/>
  <c r="B272" i="19" s="1"/>
  <c r="T270" i="9"/>
  <c r="U274" i="9"/>
  <c r="R274" i="9"/>
  <c r="B276" i="19" s="1"/>
  <c r="T274" i="9"/>
  <c r="U278" i="9"/>
  <c r="R278" i="9"/>
  <c r="B280" i="19" s="1"/>
  <c r="T278" i="9"/>
  <c r="U282" i="9"/>
  <c r="R282" i="9"/>
  <c r="B284" i="19" s="1"/>
  <c r="T282" i="9"/>
  <c r="U286" i="9"/>
  <c r="R286" i="9"/>
  <c r="B288" i="19" s="1"/>
  <c r="T286" i="9"/>
  <c r="U290" i="9"/>
  <c r="R290" i="9"/>
  <c r="B292" i="19" s="1"/>
  <c r="T290" i="9"/>
  <c r="U294" i="9"/>
  <c r="R294" i="9"/>
  <c r="B296" i="19" s="1"/>
  <c r="T294" i="9"/>
  <c r="U298" i="9"/>
  <c r="R298" i="9"/>
  <c r="B300" i="19" s="1"/>
  <c r="T298" i="9"/>
  <c r="U302" i="9"/>
  <c r="R302" i="9"/>
  <c r="B304" i="19" s="1"/>
  <c r="T302" i="9"/>
  <c r="U306" i="9"/>
  <c r="R306" i="9"/>
  <c r="B308" i="19" s="1"/>
  <c r="T306" i="9"/>
  <c r="U310" i="9"/>
  <c r="R310" i="9"/>
  <c r="B312" i="19" s="1"/>
  <c r="T310" i="9"/>
  <c r="U314" i="9"/>
  <c r="R314" i="9"/>
  <c r="B316" i="19" s="1"/>
  <c r="T314" i="9"/>
  <c r="U318" i="9"/>
  <c r="R318" i="9"/>
  <c r="B320" i="19" s="1"/>
  <c r="T318" i="9"/>
  <c r="U322" i="9"/>
  <c r="R322" i="9"/>
  <c r="B324" i="19" s="1"/>
  <c r="T322" i="9"/>
  <c r="U326" i="9"/>
  <c r="R326" i="9"/>
  <c r="B328" i="19" s="1"/>
  <c r="T326" i="9"/>
  <c r="D6" i="19"/>
  <c r="D10" i="19"/>
  <c r="D14" i="19"/>
  <c r="D18" i="19"/>
  <c r="D22" i="19"/>
  <c r="D26" i="19"/>
  <c r="D30" i="19"/>
  <c r="D34" i="19"/>
  <c r="D38" i="19"/>
  <c r="D42" i="19"/>
  <c r="D46" i="19"/>
  <c r="D50" i="19"/>
  <c r="D54" i="19"/>
  <c r="D58" i="19"/>
  <c r="D62" i="19"/>
  <c r="D66" i="19"/>
  <c r="D70" i="19"/>
  <c r="D74" i="19"/>
  <c r="D78" i="19"/>
  <c r="D82" i="19"/>
  <c r="D86" i="19"/>
  <c r="D90" i="19"/>
  <c r="D94" i="19"/>
  <c r="D98" i="19"/>
  <c r="D102" i="19"/>
  <c r="N104" i="10"/>
  <c r="D106" i="19" s="1"/>
  <c r="P104" i="10"/>
  <c r="N108" i="10"/>
  <c r="D110" i="19" s="1"/>
  <c r="N112" i="10"/>
  <c r="D114" i="19" s="1"/>
  <c r="Q112" i="10"/>
  <c r="N116" i="10"/>
  <c r="D118" i="19" s="1"/>
  <c r="Q116" i="10"/>
  <c r="P116" i="10"/>
  <c r="N120" i="10"/>
  <c r="D122" i="19" s="1"/>
  <c r="P120" i="10"/>
  <c r="N124" i="10"/>
  <c r="D126" i="19" s="1"/>
  <c r="N128" i="10"/>
  <c r="D130" i="19" s="1"/>
  <c r="Q128" i="10"/>
  <c r="N132" i="10"/>
  <c r="D134" i="19" s="1"/>
  <c r="Q132" i="10"/>
  <c r="P132" i="10"/>
  <c r="N136" i="10"/>
  <c r="D138" i="19" s="1"/>
  <c r="P136" i="10"/>
  <c r="N140" i="10"/>
  <c r="D142" i="19" s="1"/>
  <c r="N144" i="10"/>
  <c r="D146" i="19" s="1"/>
  <c r="Q144" i="10"/>
  <c r="N148" i="10"/>
  <c r="D150" i="19" s="1"/>
  <c r="Q148" i="10"/>
  <c r="P148" i="10"/>
  <c r="N152" i="10"/>
  <c r="D154" i="19" s="1"/>
  <c r="P152" i="10"/>
  <c r="N156" i="10"/>
  <c r="D158" i="19" s="1"/>
  <c r="N160" i="10"/>
  <c r="D162" i="19" s="1"/>
  <c r="Q160" i="10"/>
  <c r="N164" i="10"/>
  <c r="D166" i="19" s="1"/>
  <c r="Q164" i="10"/>
  <c r="P164" i="10"/>
  <c r="N168" i="10"/>
  <c r="D170" i="19" s="1"/>
  <c r="P168" i="10"/>
  <c r="N172" i="10"/>
  <c r="D174" i="19" s="1"/>
  <c r="N176" i="10"/>
  <c r="D178" i="19" s="1"/>
  <c r="Q176" i="10"/>
  <c r="N180" i="10"/>
  <c r="D182" i="19" s="1"/>
  <c r="Q180" i="10"/>
  <c r="P180" i="10"/>
  <c r="N184" i="10"/>
  <c r="D186" i="19" s="1"/>
  <c r="P184" i="10"/>
  <c r="N188" i="10"/>
  <c r="D190" i="19" s="1"/>
  <c r="N192" i="10"/>
  <c r="D194" i="19" s="1"/>
  <c r="Q192" i="10"/>
  <c r="N196" i="10"/>
  <c r="D198" i="19" s="1"/>
  <c r="Q196" i="10"/>
  <c r="P196" i="10"/>
  <c r="N200" i="10"/>
  <c r="D202" i="19" s="1"/>
  <c r="P200" i="10"/>
  <c r="N204" i="10"/>
  <c r="D206" i="19" s="1"/>
  <c r="N208" i="10"/>
  <c r="D210" i="19" s="1"/>
  <c r="Q208" i="10"/>
  <c r="N212" i="10"/>
  <c r="D214" i="19" s="1"/>
  <c r="Q212" i="10"/>
  <c r="P212" i="10"/>
  <c r="N216" i="10"/>
  <c r="D218" i="19" s="1"/>
  <c r="P216" i="10"/>
  <c r="N220" i="10"/>
  <c r="D222" i="19" s="1"/>
  <c r="N224" i="10"/>
  <c r="D226" i="19" s="1"/>
  <c r="Q224" i="10"/>
  <c r="N228" i="10"/>
  <c r="D230" i="19" s="1"/>
  <c r="Q228" i="10"/>
  <c r="P228" i="10"/>
  <c r="N232" i="10"/>
  <c r="D234" i="19" s="1"/>
  <c r="P232" i="10"/>
  <c r="N236" i="10"/>
  <c r="D238" i="19" s="1"/>
  <c r="N240" i="10"/>
  <c r="D242" i="19" s="1"/>
  <c r="Q240" i="10"/>
  <c r="N244" i="10"/>
  <c r="D246" i="19" s="1"/>
  <c r="Q244" i="10"/>
  <c r="P244" i="10"/>
  <c r="N248" i="10"/>
  <c r="D250" i="19" s="1"/>
  <c r="P248" i="10"/>
  <c r="N252" i="10"/>
  <c r="D254" i="19" s="1"/>
  <c r="N256" i="10"/>
  <c r="D258" i="19" s="1"/>
  <c r="Q256" i="10"/>
  <c r="N260" i="10"/>
  <c r="D262" i="19" s="1"/>
  <c r="Q260" i="10"/>
  <c r="P260" i="10"/>
  <c r="N264" i="10"/>
  <c r="D266" i="19" s="1"/>
  <c r="P264" i="10"/>
  <c r="N268" i="10"/>
  <c r="D270" i="19" s="1"/>
  <c r="N272" i="10"/>
  <c r="D274" i="19" s="1"/>
  <c r="P272" i="10"/>
  <c r="N276" i="10"/>
  <c r="D278" i="19" s="1"/>
  <c r="P276" i="10"/>
  <c r="Q276" i="10"/>
  <c r="N280" i="10"/>
  <c r="D282" i="19" s="1"/>
  <c r="P280" i="10"/>
  <c r="N284" i="10"/>
  <c r="D286" i="19" s="1"/>
  <c r="N288" i="10"/>
  <c r="D290" i="19" s="1"/>
  <c r="P288" i="10"/>
  <c r="N292" i="10"/>
  <c r="D294" i="19" s="1"/>
  <c r="P292" i="10"/>
  <c r="Q292" i="10"/>
  <c r="N296" i="10"/>
  <c r="D298" i="19" s="1"/>
  <c r="P296" i="10"/>
  <c r="N300" i="10"/>
  <c r="D302" i="19" s="1"/>
  <c r="N304" i="10"/>
  <c r="D306" i="19" s="1"/>
  <c r="P304" i="10"/>
  <c r="N308" i="10"/>
  <c r="D310" i="19" s="1"/>
  <c r="P308" i="10"/>
  <c r="Q308" i="10"/>
  <c r="N312" i="10"/>
  <c r="D314" i="19" s="1"/>
  <c r="P312" i="10"/>
  <c r="N316" i="10"/>
  <c r="D318" i="19" s="1"/>
  <c r="N320" i="10"/>
  <c r="D322" i="19" s="1"/>
  <c r="P320" i="10"/>
  <c r="N324" i="10"/>
  <c r="D326" i="19" s="1"/>
  <c r="P324" i="10"/>
  <c r="Q324" i="10"/>
  <c r="N328" i="10"/>
  <c r="D330" i="19" s="1"/>
  <c r="P328" i="10"/>
  <c r="N332" i="10"/>
  <c r="D334" i="19" s="1"/>
  <c r="N336" i="10"/>
  <c r="D338" i="19" s="1"/>
  <c r="P336" i="10"/>
  <c r="N340" i="10"/>
  <c r="D342" i="19" s="1"/>
  <c r="P340" i="10"/>
  <c r="Q340" i="10"/>
  <c r="N344" i="10"/>
  <c r="D346" i="19" s="1"/>
  <c r="P344" i="10"/>
  <c r="N348" i="10"/>
  <c r="D350" i="19" s="1"/>
  <c r="N352" i="10"/>
  <c r="D354" i="19" s="1"/>
  <c r="P352" i="10"/>
  <c r="N356" i="10"/>
  <c r="D358" i="19" s="1"/>
  <c r="P356" i="10"/>
  <c r="Q356" i="10"/>
  <c r="N360" i="10"/>
  <c r="D362" i="19" s="1"/>
  <c r="P360" i="10"/>
  <c r="N364" i="10"/>
  <c r="D366" i="19" s="1"/>
  <c r="N368" i="10"/>
  <c r="D370" i="19" s="1"/>
  <c r="Q368" i="10"/>
  <c r="N2" i="13"/>
  <c r="F4" i="19" s="1"/>
  <c r="Q2" i="13"/>
  <c r="R2" i="13"/>
  <c r="S3" i="13"/>
  <c r="Q5" i="13" s="1"/>
  <c r="N6" i="13"/>
  <c r="F8" i="19" s="1"/>
  <c r="R6" i="13"/>
  <c r="Q6" i="13"/>
  <c r="N10" i="13"/>
  <c r="F12" i="19" s="1"/>
  <c r="Q10" i="13"/>
  <c r="N14" i="13"/>
  <c r="F16" i="19" s="1"/>
  <c r="R14" i="13"/>
  <c r="N18" i="13"/>
  <c r="F20" i="19" s="1"/>
  <c r="R18" i="13"/>
  <c r="Q18" i="13"/>
  <c r="N22" i="13"/>
  <c r="F24" i="19" s="1"/>
  <c r="R22" i="13"/>
  <c r="Q22" i="13"/>
  <c r="N26" i="13"/>
  <c r="F28" i="19" s="1"/>
  <c r="Q26" i="13"/>
  <c r="N30" i="13"/>
  <c r="F32" i="19" s="1"/>
  <c r="R30" i="13"/>
  <c r="N34" i="13"/>
  <c r="F36" i="19" s="1"/>
  <c r="R34" i="13"/>
  <c r="Q34" i="13"/>
  <c r="N38" i="13"/>
  <c r="F40" i="19" s="1"/>
  <c r="R38" i="13"/>
  <c r="Q38" i="13"/>
  <c r="N42" i="13"/>
  <c r="F44" i="19" s="1"/>
  <c r="Q42" i="13"/>
  <c r="N46" i="13"/>
  <c r="F48" i="19" s="1"/>
  <c r="R46" i="13"/>
  <c r="N50" i="13"/>
  <c r="F52" i="19" s="1"/>
  <c r="R50" i="13"/>
  <c r="Q50" i="13"/>
  <c r="N54" i="13"/>
  <c r="F56" i="19" s="1"/>
  <c r="R54" i="13"/>
  <c r="Q54" i="13"/>
  <c r="N58" i="13"/>
  <c r="F60" i="19" s="1"/>
  <c r="Q58" i="13"/>
  <c r="N62" i="13"/>
  <c r="F64" i="19" s="1"/>
  <c r="R62" i="13"/>
  <c r="N66" i="13"/>
  <c r="F68" i="19" s="1"/>
  <c r="R66" i="13"/>
  <c r="Q66" i="13"/>
  <c r="N70" i="13"/>
  <c r="F72" i="19" s="1"/>
  <c r="R70" i="13"/>
  <c r="Q70" i="13"/>
  <c r="N74" i="13"/>
  <c r="F76" i="19" s="1"/>
  <c r="Q74" i="13"/>
  <c r="N78" i="13"/>
  <c r="F80" i="19" s="1"/>
  <c r="R78" i="13"/>
  <c r="N82" i="13"/>
  <c r="F84" i="19" s="1"/>
  <c r="R82" i="13"/>
  <c r="Q82" i="13"/>
  <c r="N86" i="13"/>
  <c r="F88" i="19" s="1"/>
  <c r="R86" i="13"/>
  <c r="Q86" i="13"/>
  <c r="N90" i="13"/>
  <c r="F92" i="19" s="1"/>
  <c r="Q90" i="13"/>
  <c r="N94" i="13"/>
  <c r="F96" i="19" s="1"/>
  <c r="R94" i="13"/>
  <c r="N98" i="13"/>
  <c r="F100" i="19" s="1"/>
  <c r="R98" i="13"/>
  <c r="Q98" i="13"/>
  <c r="N102" i="13"/>
  <c r="F104" i="19" s="1"/>
  <c r="R102" i="13"/>
  <c r="Q102" i="13"/>
  <c r="N106" i="13"/>
  <c r="F108" i="19" s="1"/>
  <c r="Q106" i="13"/>
  <c r="N110" i="13"/>
  <c r="F112" i="19" s="1"/>
  <c r="R110" i="13"/>
  <c r="N114" i="13"/>
  <c r="F116" i="19" s="1"/>
  <c r="R114" i="13"/>
  <c r="Q114" i="13"/>
  <c r="N118" i="13"/>
  <c r="F120" i="19" s="1"/>
  <c r="R118" i="13"/>
  <c r="Q118" i="13"/>
  <c r="N122" i="13"/>
  <c r="F124" i="19" s="1"/>
  <c r="Q122" i="13"/>
  <c r="N126" i="13"/>
  <c r="F128" i="19" s="1"/>
  <c r="R126" i="13"/>
  <c r="N130" i="13"/>
  <c r="F132" i="19" s="1"/>
  <c r="R130" i="13"/>
  <c r="Q130" i="13"/>
  <c r="N134" i="13"/>
  <c r="F136" i="19" s="1"/>
  <c r="R134" i="13"/>
  <c r="Q134" i="13"/>
  <c r="N138" i="13"/>
  <c r="F140" i="19" s="1"/>
  <c r="Q138" i="13"/>
  <c r="N142" i="13"/>
  <c r="F144" i="19" s="1"/>
  <c r="R142" i="13"/>
  <c r="N146" i="13"/>
  <c r="F148" i="19" s="1"/>
  <c r="R146" i="13"/>
  <c r="Q146" i="13"/>
  <c r="N150" i="13"/>
  <c r="F152" i="19" s="1"/>
  <c r="R150" i="13"/>
  <c r="Q150" i="13"/>
  <c r="N154" i="13"/>
  <c r="F156" i="19" s="1"/>
  <c r="R154" i="13"/>
  <c r="Q154" i="13"/>
  <c r="N158" i="13"/>
  <c r="F160" i="19" s="1"/>
  <c r="R158" i="13"/>
  <c r="Q158" i="13"/>
  <c r="N162" i="13"/>
  <c r="F164" i="19" s="1"/>
  <c r="R162" i="13"/>
  <c r="Q162" i="13"/>
  <c r="N166" i="13"/>
  <c r="F168" i="19" s="1"/>
  <c r="R166" i="13"/>
  <c r="Q166" i="13"/>
  <c r="N170" i="13"/>
  <c r="F172" i="19" s="1"/>
  <c r="R170" i="13"/>
  <c r="Q170" i="13"/>
  <c r="N174" i="13"/>
  <c r="F176" i="19" s="1"/>
  <c r="R174" i="13"/>
  <c r="Q174" i="13"/>
  <c r="N178" i="13"/>
  <c r="F180" i="19" s="1"/>
  <c r="R178" i="13"/>
  <c r="Q178" i="13"/>
  <c r="N182" i="13"/>
  <c r="F184" i="19" s="1"/>
  <c r="R182" i="13"/>
  <c r="Q182" i="13"/>
  <c r="N186" i="13"/>
  <c r="F188" i="19" s="1"/>
  <c r="R186" i="13"/>
  <c r="Q186" i="13"/>
  <c r="N190" i="13"/>
  <c r="F192" i="19" s="1"/>
  <c r="R190" i="13"/>
  <c r="Q190" i="13"/>
  <c r="N194" i="13"/>
  <c r="F196" i="19" s="1"/>
  <c r="R194" i="13"/>
  <c r="Q194" i="13"/>
  <c r="N198" i="13"/>
  <c r="F200" i="19" s="1"/>
  <c r="R198" i="13"/>
  <c r="Q198" i="13"/>
  <c r="N202" i="13"/>
  <c r="F204" i="19" s="1"/>
  <c r="R202" i="13"/>
  <c r="Q202" i="13"/>
  <c r="N206" i="13"/>
  <c r="F208" i="19" s="1"/>
  <c r="R206" i="13"/>
  <c r="Q206" i="13"/>
  <c r="N210" i="13"/>
  <c r="F212" i="19" s="1"/>
  <c r="R210" i="13"/>
  <c r="Q210" i="13"/>
  <c r="N214" i="13"/>
  <c r="F216" i="19" s="1"/>
  <c r="R214" i="13"/>
  <c r="Q214" i="13"/>
  <c r="N218" i="13"/>
  <c r="F220" i="19" s="1"/>
  <c r="R218" i="13"/>
  <c r="Q218" i="13"/>
  <c r="N222" i="13"/>
  <c r="F224" i="19" s="1"/>
  <c r="R222" i="13"/>
  <c r="Q222" i="13"/>
  <c r="N226" i="13"/>
  <c r="F228" i="19" s="1"/>
  <c r="R226" i="13"/>
  <c r="Q226" i="13"/>
  <c r="N230" i="13"/>
  <c r="F232" i="19" s="1"/>
  <c r="R230" i="13"/>
  <c r="Q230" i="13"/>
  <c r="N234" i="13"/>
  <c r="F236" i="19" s="1"/>
  <c r="R234" i="13"/>
  <c r="Q234" i="13"/>
  <c r="N238" i="13"/>
  <c r="F240" i="19" s="1"/>
  <c r="R238" i="13"/>
  <c r="Q238" i="13"/>
  <c r="N242" i="13"/>
  <c r="F244" i="19" s="1"/>
  <c r="R242" i="13"/>
  <c r="Q242" i="13"/>
  <c r="N246" i="13"/>
  <c r="F248" i="19" s="1"/>
  <c r="R246" i="13"/>
  <c r="Q246" i="13"/>
  <c r="N250" i="13"/>
  <c r="F252" i="19" s="1"/>
  <c r="R250" i="13"/>
  <c r="Q250" i="13"/>
  <c r="N254" i="13"/>
  <c r="F256" i="19" s="1"/>
  <c r="R254" i="13"/>
  <c r="Q254" i="13"/>
  <c r="N258" i="13"/>
  <c r="F260" i="19" s="1"/>
  <c r="R258" i="13"/>
  <c r="Q258" i="13"/>
  <c r="N262" i="13"/>
  <c r="F264" i="19" s="1"/>
  <c r="R262" i="13"/>
  <c r="Q262" i="13"/>
  <c r="N266" i="13"/>
  <c r="F268" i="19" s="1"/>
  <c r="R266" i="13"/>
  <c r="Q266" i="13"/>
  <c r="N270" i="13"/>
  <c r="F272" i="19" s="1"/>
  <c r="R270" i="13"/>
  <c r="Q270" i="13"/>
  <c r="N274" i="13"/>
  <c r="F276" i="19" s="1"/>
  <c r="R274" i="13"/>
  <c r="Q274" i="13"/>
  <c r="N278" i="13"/>
  <c r="F280" i="19" s="1"/>
  <c r="R278" i="13"/>
  <c r="Q278" i="13"/>
  <c r="N282" i="13"/>
  <c r="F284" i="19" s="1"/>
  <c r="R282" i="13"/>
  <c r="Q282" i="13"/>
  <c r="N286" i="13"/>
  <c r="F288" i="19" s="1"/>
  <c r="R286" i="13"/>
  <c r="Q286" i="13"/>
  <c r="N290" i="13"/>
  <c r="F292" i="19" s="1"/>
  <c r="R290" i="13"/>
  <c r="Q290" i="13"/>
  <c r="N4" i="16"/>
  <c r="H6" i="19" s="1"/>
  <c r="Q4" i="16"/>
  <c r="R4" i="16"/>
  <c r="N8" i="16"/>
  <c r="H10" i="19" s="1"/>
  <c r="R8" i="16"/>
  <c r="N12" i="16"/>
  <c r="H14" i="19" s="1"/>
  <c r="N16" i="16"/>
  <c r="H18" i="19" s="1"/>
  <c r="Q16" i="16"/>
  <c r="N20" i="16"/>
  <c r="H22" i="19" s="1"/>
  <c r="Q20" i="16"/>
  <c r="R20" i="16"/>
  <c r="N24" i="16"/>
  <c r="H26" i="19" s="1"/>
  <c r="R24" i="16"/>
  <c r="N28" i="16"/>
  <c r="H30" i="19" s="1"/>
  <c r="N32" i="16"/>
  <c r="H34" i="19" s="1"/>
  <c r="Q32" i="16"/>
  <c r="N36" i="16"/>
  <c r="H38" i="19" s="1"/>
  <c r="Q36" i="16"/>
  <c r="R36" i="16"/>
  <c r="N40" i="16"/>
  <c r="H42" i="19" s="1"/>
  <c r="R40" i="16"/>
  <c r="N44" i="16"/>
  <c r="H46" i="19" s="1"/>
  <c r="N48" i="16"/>
  <c r="H50" i="19" s="1"/>
  <c r="Q48" i="16"/>
  <c r="N52" i="16"/>
  <c r="H54" i="19" s="1"/>
  <c r="Q52" i="16"/>
  <c r="R52" i="16"/>
  <c r="N56" i="16"/>
  <c r="H58" i="19" s="1"/>
  <c r="R56" i="16"/>
  <c r="N60" i="16"/>
  <c r="H62" i="19" s="1"/>
  <c r="N64" i="16"/>
  <c r="H66" i="19" s="1"/>
  <c r="Q64" i="16"/>
  <c r="N68" i="16"/>
  <c r="H70" i="19" s="1"/>
  <c r="Q68" i="16"/>
  <c r="R68" i="16"/>
  <c r="N72" i="16"/>
  <c r="H74" i="19" s="1"/>
  <c r="R72" i="16"/>
  <c r="N76" i="16"/>
  <c r="H78" i="19" s="1"/>
  <c r="N80" i="16"/>
  <c r="H82" i="19" s="1"/>
  <c r="Q80" i="16"/>
  <c r="N84" i="16"/>
  <c r="H86" i="19" s="1"/>
  <c r="Q84" i="16"/>
  <c r="R84" i="16"/>
  <c r="N88" i="16"/>
  <c r="H90" i="19" s="1"/>
  <c r="R88" i="16"/>
  <c r="N92" i="16"/>
  <c r="H94" i="19" s="1"/>
  <c r="N96" i="16"/>
  <c r="H98" i="19" s="1"/>
  <c r="Q96" i="16"/>
  <c r="N100" i="16"/>
  <c r="H102" i="19" s="1"/>
  <c r="Q100" i="16"/>
  <c r="R100" i="16"/>
  <c r="N104" i="16"/>
  <c r="H106" i="19" s="1"/>
  <c r="R104" i="16"/>
  <c r="N108" i="16"/>
  <c r="H110" i="19" s="1"/>
  <c r="N112" i="16"/>
  <c r="H114" i="19" s="1"/>
  <c r="Q112" i="16"/>
  <c r="N116" i="16"/>
  <c r="H118" i="19" s="1"/>
  <c r="Q116" i="16"/>
  <c r="R116" i="16"/>
  <c r="N120" i="16"/>
  <c r="H122" i="19" s="1"/>
  <c r="R120" i="16"/>
  <c r="N124" i="16"/>
  <c r="H126" i="19" s="1"/>
  <c r="N128" i="16"/>
  <c r="H130" i="19" s="1"/>
  <c r="Q128" i="16"/>
  <c r="N132" i="16"/>
  <c r="H134" i="19" s="1"/>
  <c r="Q132" i="16"/>
  <c r="R132" i="16"/>
  <c r="N136" i="16"/>
  <c r="H138" i="19" s="1"/>
  <c r="R136" i="16"/>
  <c r="N140" i="16"/>
  <c r="H142" i="19" s="1"/>
  <c r="N144" i="16"/>
  <c r="H146" i="19" s="1"/>
  <c r="Q144" i="16"/>
  <c r="N148" i="16"/>
  <c r="H150" i="19" s="1"/>
  <c r="Q148" i="16"/>
  <c r="R148" i="16"/>
  <c r="N152" i="16"/>
  <c r="H154" i="19" s="1"/>
  <c r="R152" i="16"/>
  <c r="N156" i="16"/>
  <c r="H158" i="19" s="1"/>
  <c r="N160" i="16"/>
  <c r="H162" i="19" s="1"/>
  <c r="Q160" i="16"/>
  <c r="N164" i="16"/>
  <c r="H166" i="19" s="1"/>
  <c r="Q164" i="16"/>
  <c r="R164" i="16"/>
  <c r="N168" i="16"/>
  <c r="H170" i="19" s="1"/>
  <c r="R168" i="16"/>
  <c r="N172" i="16"/>
  <c r="H174" i="19" s="1"/>
  <c r="N176" i="16"/>
  <c r="H178" i="19" s="1"/>
  <c r="Q176" i="16"/>
  <c r="N180" i="16"/>
  <c r="H182" i="19" s="1"/>
  <c r="Q180" i="16"/>
  <c r="R180" i="16"/>
  <c r="N184" i="16"/>
  <c r="H186" i="19" s="1"/>
  <c r="R184" i="16"/>
  <c r="N188" i="16"/>
  <c r="H190" i="19" s="1"/>
  <c r="N192" i="16"/>
  <c r="H194" i="19" s="1"/>
  <c r="Q192" i="16"/>
  <c r="N196" i="16"/>
  <c r="H198" i="19" s="1"/>
  <c r="Q196" i="16"/>
  <c r="R196" i="16"/>
  <c r="N200" i="16"/>
  <c r="H202" i="19" s="1"/>
  <c r="R200" i="16"/>
  <c r="N204" i="16"/>
  <c r="H206" i="19" s="1"/>
  <c r="N208" i="16"/>
  <c r="H210" i="19" s="1"/>
  <c r="Q208" i="16"/>
  <c r="N212" i="16"/>
  <c r="H214" i="19" s="1"/>
  <c r="Q212" i="16"/>
  <c r="R212" i="16"/>
  <c r="N216" i="16"/>
  <c r="H218" i="19" s="1"/>
  <c r="R216" i="16"/>
  <c r="Q3" i="20"/>
  <c r="N7" i="20"/>
  <c r="J9" i="19" s="1"/>
  <c r="Q7" i="20"/>
  <c r="R7" i="20"/>
  <c r="N15" i="20"/>
  <c r="J17" i="19" s="1"/>
  <c r="R15" i="20"/>
  <c r="Q19" i="20"/>
  <c r="N23" i="20"/>
  <c r="J25" i="19" s="1"/>
  <c r="R27" i="20"/>
  <c r="Q27" i="20"/>
  <c r="N31" i="20"/>
  <c r="J33" i="19" s="1"/>
  <c r="Q31" i="20"/>
  <c r="R35" i="20"/>
  <c r="N39" i="20"/>
  <c r="J41" i="19" s="1"/>
  <c r="R39" i="20"/>
  <c r="Q39" i="20"/>
  <c r="N47" i="20"/>
  <c r="J49" i="19" s="1"/>
  <c r="R47" i="20"/>
  <c r="Q51" i="20"/>
  <c r="N55" i="20"/>
  <c r="J57" i="19" s="1"/>
  <c r="R59" i="20"/>
  <c r="Q59" i="20"/>
  <c r="N63" i="20"/>
  <c r="J65" i="19" s="1"/>
  <c r="Q63" i="20"/>
  <c r="R67" i="20"/>
  <c r="N71" i="20"/>
  <c r="J73" i="19" s="1"/>
  <c r="R71" i="20"/>
  <c r="Q71" i="20"/>
  <c r="N79" i="20"/>
  <c r="J81" i="19" s="1"/>
  <c r="R79" i="20"/>
  <c r="Q83" i="20"/>
  <c r="N87" i="20"/>
  <c r="J89" i="19" s="1"/>
  <c r="R91" i="20"/>
  <c r="Q91" i="20"/>
  <c r="N95" i="20"/>
  <c r="J97" i="19" s="1"/>
  <c r="Q95" i="20"/>
  <c r="R99" i="20"/>
  <c r="N103" i="20"/>
  <c r="J105" i="19" s="1"/>
  <c r="R103" i="20"/>
  <c r="Q103" i="20"/>
  <c r="N111" i="20"/>
  <c r="J113" i="19" s="1"/>
  <c r="R111" i="20"/>
  <c r="Q115" i="20"/>
  <c r="N119" i="20"/>
  <c r="J121" i="19" s="1"/>
  <c r="R123" i="20"/>
  <c r="Q123" i="20"/>
  <c r="N127" i="20"/>
  <c r="J129" i="19" s="1"/>
  <c r="Q127" i="20"/>
  <c r="R131" i="20"/>
  <c r="N135" i="20"/>
  <c r="J137" i="19" s="1"/>
  <c r="R135" i="20"/>
  <c r="Q135" i="20"/>
  <c r="N143" i="20"/>
  <c r="J145" i="19" s="1"/>
  <c r="R143" i="20"/>
  <c r="Q147" i="20"/>
  <c r="N151" i="20"/>
  <c r="J153" i="19" s="1"/>
  <c r="R155" i="20"/>
  <c r="Q155" i="20"/>
  <c r="N159" i="20"/>
  <c r="J161" i="19" s="1"/>
  <c r="Q159" i="20"/>
  <c r="R163" i="20"/>
  <c r="N167" i="20"/>
  <c r="J169" i="19" s="1"/>
  <c r="R167" i="20"/>
  <c r="Q167" i="20"/>
  <c r="N175" i="20"/>
  <c r="J177" i="19" s="1"/>
  <c r="R175" i="20"/>
  <c r="Q179" i="20"/>
  <c r="N183" i="20"/>
  <c r="J185" i="19" s="1"/>
  <c r="R187" i="20"/>
  <c r="Q187" i="20"/>
  <c r="N191" i="20"/>
  <c r="J193" i="19" s="1"/>
  <c r="Q191" i="20"/>
  <c r="R195" i="20"/>
  <c r="N199" i="20"/>
  <c r="J201" i="19" s="1"/>
  <c r="R199" i="20"/>
  <c r="Q199" i="20"/>
  <c r="N207" i="20"/>
  <c r="J209" i="19" s="1"/>
  <c r="R207" i="20"/>
  <c r="Q211" i="20"/>
  <c r="N215" i="20"/>
  <c r="J217" i="19" s="1"/>
  <c r="R219" i="20"/>
  <c r="Q219" i="20"/>
  <c r="N223" i="20"/>
  <c r="J225" i="19" s="1"/>
  <c r="Q223" i="20"/>
  <c r="R227" i="20"/>
  <c r="N231" i="20"/>
  <c r="J233" i="19" s="1"/>
  <c r="R231" i="20"/>
  <c r="Q231" i="20"/>
  <c r="N239" i="20"/>
  <c r="J241" i="19" s="1"/>
  <c r="R239" i="20"/>
  <c r="Q243" i="20"/>
  <c r="N247" i="20"/>
  <c r="J249" i="19" s="1"/>
  <c r="R251" i="20"/>
  <c r="Q251" i="20"/>
  <c r="N255" i="20"/>
  <c r="J257" i="19" s="1"/>
  <c r="Q255" i="20"/>
  <c r="R259" i="20"/>
  <c r="N263" i="20"/>
  <c r="J265" i="19" s="1"/>
  <c r="R263" i="20"/>
  <c r="Q263" i="20"/>
  <c r="N271" i="20"/>
  <c r="J273" i="19" s="1"/>
  <c r="R271" i="20"/>
  <c r="Q275" i="20"/>
  <c r="N279" i="20"/>
  <c r="J281" i="19" s="1"/>
  <c r="R283" i="20"/>
  <c r="Q283" i="20"/>
  <c r="N287" i="20"/>
  <c r="J289" i="19" s="1"/>
  <c r="Q287" i="20"/>
  <c r="R291" i="20"/>
  <c r="N295" i="20"/>
  <c r="J297" i="19" s="1"/>
  <c r="R295" i="20"/>
  <c r="Q295" i="20"/>
  <c r="N19" i="20"/>
  <c r="J21" i="19" s="1"/>
  <c r="N51" i="20"/>
  <c r="J53" i="19" s="1"/>
  <c r="N83" i="20"/>
  <c r="J85" i="19" s="1"/>
  <c r="N115" i="20"/>
  <c r="J117" i="19" s="1"/>
  <c r="N147" i="20"/>
  <c r="J149" i="19" s="1"/>
  <c r="N179" i="20"/>
  <c r="J181" i="19" s="1"/>
  <c r="N211" i="20"/>
  <c r="J213" i="19" s="1"/>
  <c r="N243" i="20"/>
  <c r="J245" i="19" s="1"/>
  <c r="N275" i="20"/>
  <c r="J277" i="19" s="1"/>
  <c r="N4" i="21"/>
  <c r="L6" i="19" s="1"/>
  <c r="Q4" i="21"/>
  <c r="R4" i="21"/>
  <c r="N8" i="21"/>
  <c r="L10" i="19" s="1"/>
  <c r="R8" i="21"/>
  <c r="Q8" i="21"/>
  <c r="N12" i="21"/>
  <c r="L14" i="19" s="1"/>
  <c r="Q12" i="21"/>
  <c r="R12" i="21"/>
  <c r="N16" i="21"/>
  <c r="L18" i="19" s="1"/>
  <c r="R16" i="21"/>
  <c r="Q16" i="21"/>
  <c r="N20" i="21"/>
  <c r="L22" i="19" s="1"/>
  <c r="Q20" i="21"/>
  <c r="R20" i="21"/>
  <c r="N24" i="21"/>
  <c r="L26" i="19" s="1"/>
  <c r="R24" i="21"/>
  <c r="Q24" i="21"/>
  <c r="N28" i="21"/>
  <c r="L30" i="19" s="1"/>
  <c r="Q28" i="21"/>
  <c r="R28" i="21"/>
  <c r="N32" i="21"/>
  <c r="L34" i="19" s="1"/>
  <c r="R32" i="21"/>
  <c r="Q32" i="21"/>
  <c r="N36" i="21"/>
  <c r="L38" i="19" s="1"/>
  <c r="Q36" i="21"/>
  <c r="R36" i="21"/>
  <c r="N40" i="21"/>
  <c r="L42" i="19" s="1"/>
  <c r="R40" i="21"/>
  <c r="Q40" i="21"/>
  <c r="N44" i="21"/>
  <c r="L46" i="19" s="1"/>
  <c r="Q44" i="21"/>
  <c r="R44" i="21"/>
  <c r="N48" i="21"/>
  <c r="L50" i="19" s="1"/>
  <c r="R48" i="21"/>
  <c r="Q48" i="21"/>
  <c r="N52" i="21"/>
  <c r="L54" i="19" s="1"/>
  <c r="Q52" i="21"/>
  <c r="R52" i="21"/>
  <c r="N56" i="21"/>
  <c r="L58" i="19" s="1"/>
  <c r="R56" i="21"/>
  <c r="Q56" i="21"/>
  <c r="N60" i="21"/>
  <c r="L62" i="19" s="1"/>
  <c r="Q60" i="21"/>
  <c r="R60" i="21"/>
  <c r="N64" i="21"/>
  <c r="L66" i="19" s="1"/>
  <c r="R64" i="21"/>
  <c r="Q64" i="21"/>
  <c r="N68" i="21"/>
  <c r="L70" i="19" s="1"/>
  <c r="Q68" i="21"/>
  <c r="R68" i="21"/>
  <c r="N72" i="21"/>
  <c r="L74" i="19" s="1"/>
  <c r="R72" i="21"/>
  <c r="Q72" i="21"/>
  <c r="N76" i="21"/>
  <c r="L78" i="19" s="1"/>
  <c r="Q76" i="21"/>
  <c r="R76" i="21"/>
  <c r="N80" i="21"/>
  <c r="L82" i="19" s="1"/>
  <c r="R80" i="21"/>
  <c r="Q80" i="21"/>
  <c r="N84" i="21"/>
  <c r="L86" i="19" s="1"/>
  <c r="Q84" i="21"/>
  <c r="R84" i="21"/>
  <c r="N88" i="21"/>
  <c r="L90" i="19" s="1"/>
  <c r="R88" i="21"/>
  <c r="Q88" i="21"/>
  <c r="N92" i="21"/>
  <c r="L94" i="19" s="1"/>
  <c r="Q92" i="21"/>
  <c r="R92" i="21"/>
  <c r="N96" i="21"/>
  <c r="L98" i="19" s="1"/>
  <c r="R96" i="21"/>
  <c r="Q96" i="21"/>
  <c r="N100" i="21"/>
  <c r="L102" i="19" s="1"/>
  <c r="Q100" i="21"/>
  <c r="R100" i="21"/>
  <c r="N104" i="21"/>
  <c r="L106" i="19" s="1"/>
  <c r="R104" i="21"/>
  <c r="Q104" i="21"/>
  <c r="N108" i="21"/>
  <c r="L110" i="19" s="1"/>
  <c r="Q108" i="21"/>
  <c r="R108" i="21"/>
  <c r="N112" i="21"/>
  <c r="L114" i="19" s="1"/>
  <c r="R112" i="21"/>
  <c r="Q112" i="21"/>
  <c r="N116" i="21"/>
  <c r="L118" i="19" s="1"/>
  <c r="Q116" i="21"/>
  <c r="R116" i="21"/>
  <c r="N120" i="21"/>
  <c r="L122" i="19" s="1"/>
  <c r="R120" i="21"/>
  <c r="Q120" i="21"/>
  <c r="N124" i="21"/>
  <c r="L126" i="19" s="1"/>
  <c r="Q124" i="21"/>
  <c r="R124" i="21"/>
  <c r="N128" i="21"/>
  <c r="L130" i="19" s="1"/>
  <c r="R128" i="21"/>
  <c r="Q128" i="21"/>
  <c r="N132" i="21"/>
  <c r="L134" i="19" s="1"/>
  <c r="Q132" i="21"/>
  <c r="R132" i="21"/>
  <c r="N136" i="21"/>
  <c r="L138" i="19" s="1"/>
  <c r="R136" i="21"/>
  <c r="Q136" i="21"/>
  <c r="N140" i="21"/>
  <c r="L142" i="19" s="1"/>
  <c r="Q140" i="21"/>
  <c r="R140" i="21"/>
  <c r="N144" i="21"/>
  <c r="L146" i="19" s="1"/>
  <c r="R144" i="21"/>
  <c r="Q144" i="21"/>
  <c r="N148" i="21"/>
  <c r="L150" i="19" s="1"/>
  <c r="Q148" i="21"/>
  <c r="R148" i="21"/>
  <c r="N152" i="21"/>
  <c r="L154" i="19" s="1"/>
  <c r="R152" i="21"/>
  <c r="Q152" i="21"/>
  <c r="N156" i="21"/>
  <c r="L158" i="19" s="1"/>
  <c r="Q156" i="21"/>
  <c r="R156" i="21"/>
  <c r="N160" i="21"/>
  <c r="L162" i="19" s="1"/>
  <c r="R160" i="21"/>
  <c r="Q160" i="21"/>
  <c r="N164" i="21"/>
  <c r="L166" i="19" s="1"/>
  <c r="Q164" i="21"/>
  <c r="R164" i="21"/>
  <c r="N168" i="21"/>
  <c r="L170" i="19" s="1"/>
  <c r="R168" i="21"/>
  <c r="Q168" i="21"/>
  <c r="N172" i="21"/>
  <c r="L174" i="19" s="1"/>
  <c r="Q172" i="21"/>
  <c r="R172" i="21"/>
  <c r="N176" i="21"/>
  <c r="L178" i="19" s="1"/>
  <c r="R176" i="21"/>
  <c r="Q176" i="21"/>
  <c r="N180" i="21"/>
  <c r="L182" i="19" s="1"/>
  <c r="Q180" i="21"/>
  <c r="R180" i="21"/>
  <c r="N184" i="21"/>
  <c r="L186" i="19" s="1"/>
  <c r="R184" i="21"/>
  <c r="Q184" i="21"/>
  <c r="N188" i="21"/>
  <c r="L190" i="19" s="1"/>
  <c r="Q188" i="21"/>
  <c r="R188" i="21"/>
  <c r="N192" i="21"/>
  <c r="L194" i="19" s="1"/>
  <c r="R192" i="21"/>
  <c r="Q192" i="21"/>
  <c r="N196" i="21"/>
  <c r="L198" i="19" s="1"/>
  <c r="Q196" i="21"/>
  <c r="R196" i="21"/>
  <c r="N200" i="21"/>
  <c r="L202" i="19" s="1"/>
  <c r="R200" i="21"/>
  <c r="Q200" i="21"/>
  <c r="N204" i="21"/>
  <c r="L206" i="19" s="1"/>
  <c r="Q204" i="21"/>
  <c r="R204" i="21"/>
  <c r="N208" i="21"/>
  <c r="L210" i="19" s="1"/>
  <c r="R208" i="21"/>
  <c r="Q208" i="21"/>
  <c r="N212" i="21"/>
  <c r="L214" i="19" s="1"/>
  <c r="Q212" i="21"/>
  <c r="R212" i="21"/>
  <c r="N216" i="21"/>
  <c r="L218" i="19" s="1"/>
  <c r="R216" i="21"/>
  <c r="Q216" i="21"/>
  <c r="N220" i="21"/>
  <c r="L222" i="19" s="1"/>
  <c r="Q220" i="21"/>
  <c r="R220" i="21"/>
  <c r="N224" i="21"/>
  <c r="L226" i="19" s="1"/>
  <c r="R224" i="21"/>
  <c r="Q224" i="21"/>
  <c r="N228" i="21"/>
  <c r="L230" i="19" s="1"/>
  <c r="Q228" i="21"/>
  <c r="R228" i="21"/>
  <c r="N232" i="21"/>
  <c r="L234" i="19" s="1"/>
  <c r="R232" i="21"/>
  <c r="Q232" i="21"/>
  <c r="N236" i="21"/>
  <c r="L238" i="19" s="1"/>
  <c r="Q236" i="21"/>
  <c r="R236" i="21"/>
  <c r="N240" i="21"/>
  <c r="L242" i="19" s="1"/>
  <c r="R240" i="21"/>
  <c r="Q240" i="21"/>
  <c r="N244" i="21"/>
  <c r="L246" i="19" s="1"/>
  <c r="Q244" i="21"/>
  <c r="R244" i="21"/>
  <c r="N248" i="21"/>
  <c r="L250" i="19" s="1"/>
  <c r="R248" i="21"/>
  <c r="Q248" i="21"/>
  <c r="N252" i="21"/>
  <c r="L254" i="19" s="1"/>
  <c r="Q252" i="21"/>
  <c r="R252" i="21"/>
  <c r="N256" i="21"/>
  <c r="L258" i="19" s="1"/>
  <c r="R256" i="21"/>
  <c r="Q256" i="21"/>
  <c r="N260" i="21"/>
  <c r="L262" i="19" s="1"/>
  <c r="Q260" i="21"/>
  <c r="R260" i="21"/>
  <c r="N264" i="21"/>
  <c r="L266" i="19" s="1"/>
  <c r="Q264" i="21"/>
  <c r="R264" i="21"/>
  <c r="N268" i="21"/>
  <c r="L270" i="19" s="1"/>
  <c r="Q268" i="21"/>
  <c r="R268" i="21"/>
  <c r="N272" i="21"/>
  <c r="L274" i="19" s="1"/>
  <c r="R272" i="21"/>
  <c r="Q272" i="21"/>
  <c r="N276" i="21"/>
  <c r="L278" i="19" s="1"/>
  <c r="Q276" i="21"/>
  <c r="R276" i="21"/>
  <c r="N280" i="21"/>
  <c r="L282" i="19" s="1"/>
  <c r="R280" i="21"/>
  <c r="Q280" i="21"/>
  <c r="N284" i="21"/>
  <c r="L286" i="19" s="1"/>
  <c r="Q284" i="21"/>
  <c r="R284" i="21"/>
  <c r="N288" i="21"/>
  <c r="L290" i="19" s="1"/>
  <c r="R288" i="21"/>
  <c r="Q288" i="21"/>
  <c r="N292" i="21"/>
  <c r="L294" i="19" s="1"/>
  <c r="Q292" i="21"/>
  <c r="R292" i="21"/>
  <c r="N296" i="21"/>
  <c r="L298" i="19" s="1"/>
  <c r="R296" i="21"/>
  <c r="Q296" i="21"/>
  <c r="N300" i="21"/>
  <c r="L302" i="19" s="1"/>
  <c r="Q300" i="21"/>
  <c r="R300" i="21"/>
  <c r="N304" i="21"/>
  <c r="L306" i="19" s="1"/>
  <c r="R304" i="21"/>
  <c r="Q304" i="21"/>
  <c r="N308" i="21"/>
  <c r="L310" i="19" s="1"/>
  <c r="Q308" i="21"/>
  <c r="R308" i="21"/>
  <c r="N312" i="21"/>
  <c r="L314" i="19" s="1"/>
  <c r="R312" i="21"/>
  <c r="Q312" i="21"/>
  <c r="N316" i="21"/>
  <c r="L318" i="19" s="1"/>
  <c r="Q316" i="21"/>
  <c r="R316" i="21"/>
  <c r="N320" i="21"/>
  <c r="L322" i="19" s="1"/>
  <c r="R320" i="21"/>
  <c r="Q320" i="21"/>
  <c r="N324" i="21"/>
  <c r="L326" i="19" s="1"/>
  <c r="Q324" i="21"/>
  <c r="R324" i="21"/>
  <c r="N328" i="21"/>
  <c r="L330" i="19" s="1"/>
  <c r="R328" i="21"/>
  <c r="Q328" i="21"/>
  <c r="N332" i="21"/>
  <c r="L334" i="19" s="1"/>
  <c r="Q332" i="21"/>
  <c r="R332" i="21"/>
  <c r="N336" i="21"/>
  <c r="L338" i="19" s="1"/>
  <c r="R336" i="21"/>
  <c r="Q336" i="21"/>
  <c r="N340" i="21"/>
  <c r="L342" i="19" s="1"/>
  <c r="Q340" i="21"/>
  <c r="R340" i="21"/>
  <c r="N344" i="21"/>
  <c r="L346" i="19" s="1"/>
  <c r="R344" i="21"/>
  <c r="Q344" i="21"/>
  <c r="N348" i="21"/>
  <c r="L350" i="19" s="1"/>
  <c r="Q348" i="21"/>
  <c r="R348" i="21"/>
  <c r="N352" i="21"/>
  <c r="L354" i="19" s="1"/>
  <c r="R352" i="21"/>
  <c r="Q352" i="21"/>
  <c r="N356" i="21"/>
  <c r="L358" i="19" s="1"/>
  <c r="Q356" i="21"/>
  <c r="R356" i="21"/>
  <c r="N360" i="21"/>
  <c r="L362" i="19" s="1"/>
  <c r="Q360" i="21"/>
  <c r="R360" i="21"/>
  <c r="N364" i="21"/>
  <c r="L366" i="19" s="1"/>
  <c r="Q364" i="21"/>
  <c r="R364" i="21"/>
  <c r="N368" i="21"/>
  <c r="L370" i="19" s="1"/>
  <c r="R368" i="21"/>
  <c r="Q368" i="21"/>
  <c r="N372" i="21"/>
  <c r="L374" i="19" s="1"/>
  <c r="Q372" i="21"/>
  <c r="R372" i="21"/>
  <c r="N376" i="21"/>
  <c r="L378" i="19" s="1"/>
  <c r="R376" i="21"/>
  <c r="Q376" i="21"/>
  <c r="N5" i="19"/>
  <c r="N9" i="19"/>
  <c r="N13" i="19"/>
  <c r="N17" i="19"/>
  <c r="N21" i="19"/>
  <c r="N25" i="19"/>
  <c r="N29" i="19"/>
  <c r="N33" i="19"/>
  <c r="N37" i="19"/>
  <c r="N41" i="19"/>
  <c r="N45" i="19"/>
  <c r="N49" i="19"/>
  <c r="N53" i="19"/>
  <c r="N57" i="19"/>
  <c r="N61" i="19"/>
  <c r="N65" i="19"/>
  <c r="N69" i="19"/>
  <c r="N73" i="19"/>
  <c r="N77" i="19"/>
  <c r="N81" i="19"/>
  <c r="N85" i="19"/>
  <c r="N89" i="19"/>
  <c r="N93" i="19"/>
  <c r="N97" i="19"/>
  <c r="N101" i="19"/>
  <c r="N105" i="19"/>
  <c r="N109" i="19"/>
  <c r="N113" i="19"/>
  <c r="N117" i="19"/>
  <c r="N121" i="19"/>
  <c r="N125" i="19"/>
  <c r="N129" i="19"/>
  <c r="N133" i="19"/>
  <c r="N137" i="19"/>
  <c r="N141" i="19"/>
  <c r="N145" i="19"/>
  <c r="N149" i="19"/>
  <c r="N153" i="19"/>
  <c r="N157" i="19"/>
  <c r="N161" i="19"/>
  <c r="N165" i="19"/>
  <c r="N169" i="19"/>
  <c r="N173" i="19"/>
  <c r="N177" i="19"/>
  <c r="N181" i="19"/>
  <c r="N185" i="19"/>
  <c r="N189" i="19"/>
  <c r="N193" i="19"/>
  <c r="N197" i="19"/>
  <c r="N201" i="19"/>
  <c r="N205" i="19"/>
  <c r="N209" i="19"/>
  <c r="N213" i="19"/>
  <c r="N217" i="19"/>
  <c r="N221" i="19"/>
  <c r="N225" i="19"/>
  <c r="N229" i="19"/>
  <c r="N233" i="19"/>
  <c r="N237" i="19"/>
  <c r="N241" i="19"/>
  <c r="N245" i="19"/>
  <c r="N249" i="19"/>
  <c r="N253" i="19"/>
  <c r="N257" i="19"/>
  <c r="N261" i="19"/>
  <c r="N265" i="19"/>
  <c r="N269" i="19"/>
  <c r="N273" i="19"/>
  <c r="N277" i="19"/>
  <c r="N281" i="19"/>
  <c r="N285" i="19"/>
  <c r="N289" i="19"/>
  <c r="N293" i="19"/>
  <c r="N297" i="19"/>
  <c r="N301" i="19"/>
  <c r="N305" i="19"/>
  <c r="Q297" i="23"/>
  <c r="P289" i="23"/>
  <c r="Q257" i="23"/>
  <c r="P245" i="23"/>
  <c r="Q213" i="23"/>
  <c r="P197" i="23"/>
  <c r="Q161" i="23"/>
  <c r="P153" i="23"/>
  <c r="Q121" i="23"/>
  <c r="P113" i="23"/>
  <c r="Q81" i="23"/>
  <c r="P77" i="23"/>
  <c r="Q45" i="23"/>
  <c r="P29" i="23"/>
  <c r="Q315" i="23"/>
  <c r="P311" i="23"/>
  <c r="Q299" i="23"/>
  <c r="P295" i="23"/>
  <c r="Q283" i="23"/>
  <c r="P279" i="23"/>
  <c r="Q267" i="23"/>
  <c r="P263" i="23"/>
  <c r="Q251" i="23"/>
  <c r="P247" i="23"/>
  <c r="Q235" i="23"/>
  <c r="P231" i="23"/>
  <c r="Q219" i="23"/>
  <c r="P215" i="23"/>
  <c r="Q203" i="23"/>
  <c r="P199" i="23"/>
  <c r="Q187" i="23"/>
  <c r="P183" i="23"/>
  <c r="Q171" i="23"/>
  <c r="P167" i="23"/>
  <c r="Q155" i="23"/>
  <c r="P151" i="23"/>
  <c r="Q139" i="23"/>
  <c r="P135" i="23"/>
  <c r="Q123" i="23"/>
  <c r="P119" i="23"/>
  <c r="Q107" i="23"/>
  <c r="P103" i="23"/>
  <c r="Q91" i="23"/>
  <c r="P87" i="23"/>
  <c r="Q75" i="23"/>
  <c r="P71" i="23"/>
  <c r="Q59" i="23"/>
  <c r="P55" i="23"/>
  <c r="Q43" i="23"/>
  <c r="P39" i="23"/>
  <c r="Q27" i="23"/>
  <c r="P23" i="23"/>
  <c r="Q11" i="23"/>
  <c r="P7" i="23"/>
  <c r="Q298" i="23"/>
  <c r="P290" i="23"/>
  <c r="Q266" i="23"/>
  <c r="P258" i="23"/>
  <c r="Q234" i="23"/>
  <c r="P226" i="23"/>
  <c r="Q198" i="23"/>
  <c r="P186" i="23"/>
  <c r="Q158" i="23"/>
  <c r="P150" i="23"/>
  <c r="Q126" i="23"/>
  <c r="P118" i="23"/>
  <c r="Q90" i="23"/>
  <c r="P78" i="23"/>
  <c r="Q50" i="23"/>
  <c r="P42" i="23"/>
  <c r="Q14" i="23"/>
  <c r="P6" i="23"/>
  <c r="Q293" i="23"/>
  <c r="P285" i="23"/>
  <c r="Q253" i="23"/>
  <c r="P241" i="23"/>
  <c r="Q217" i="23"/>
  <c r="P209" i="23"/>
  <c r="Q181" i="23"/>
  <c r="P177" i="23"/>
  <c r="Q145" i="23"/>
  <c r="P137" i="23"/>
  <c r="Q109" i="23"/>
  <c r="P97" i="23"/>
  <c r="Q61" i="23"/>
  <c r="P49" i="23"/>
  <c r="Q25" i="23"/>
  <c r="P17" i="23"/>
  <c r="Q270" i="23"/>
  <c r="P218" i="23"/>
  <c r="Q138" i="23"/>
  <c r="P114" i="23"/>
  <c r="Q26" i="23"/>
  <c r="P305" i="23"/>
  <c r="Q249" i="23"/>
  <c r="P229" i="23"/>
  <c r="Q169" i="23"/>
  <c r="P149" i="23"/>
  <c r="Q89" i="23"/>
  <c r="P73" i="23"/>
  <c r="Q13" i="23"/>
  <c r="N121" i="10"/>
  <c r="D123" i="19" s="1"/>
  <c r="P121" i="10"/>
  <c r="N125" i="10"/>
  <c r="D127" i="19" s="1"/>
  <c r="N129" i="10"/>
  <c r="D131" i="19" s="1"/>
  <c r="Q129" i="10"/>
  <c r="N133" i="10"/>
  <c r="D135" i="19" s="1"/>
  <c r="Q133" i="10"/>
  <c r="P133" i="10"/>
  <c r="N137" i="10"/>
  <c r="D139" i="19" s="1"/>
  <c r="P137" i="10"/>
  <c r="N141" i="10"/>
  <c r="D143" i="19" s="1"/>
  <c r="N145" i="10"/>
  <c r="D147" i="19" s="1"/>
  <c r="Q145" i="10"/>
  <c r="N149" i="10"/>
  <c r="D151" i="19" s="1"/>
  <c r="Q149" i="10"/>
  <c r="P149" i="10"/>
  <c r="N153" i="10"/>
  <c r="D155" i="19" s="1"/>
  <c r="P153" i="10"/>
  <c r="N157" i="10"/>
  <c r="D159" i="19" s="1"/>
  <c r="N161" i="10"/>
  <c r="D163" i="19" s="1"/>
  <c r="Q161" i="10"/>
  <c r="N165" i="10"/>
  <c r="D167" i="19" s="1"/>
  <c r="Q165" i="10"/>
  <c r="P165" i="10"/>
  <c r="N169" i="10"/>
  <c r="D171" i="19" s="1"/>
  <c r="P169" i="10"/>
  <c r="N173" i="10"/>
  <c r="D175" i="19" s="1"/>
  <c r="N177" i="10"/>
  <c r="D179" i="19" s="1"/>
  <c r="Q177" i="10"/>
  <c r="N181" i="10"/>
  <c r="D183" i="19" s="1"/>
  <c r="Q181" i="10"/>
  <c r="P181" i="10"/>
  <c r="N185" i="10"/>
  <c r="D187" i="19" s="1"/>
  <c r="P185" i="10"/>
  <c r="N189" i="10"/>
  <c r="D191" i="19" s="1"/>
  <c r="N193" i="10"/>
  <c r="D195" i="19" s="1"/>
  <c r="Q193" i="10"/>
  <c r="N197" i="10"/>
  <c r="D199" i="19" s="1"/>
  <c r="Q197" i="10"/>
  <c r="P197" i="10"/>
  <c r="N201" i="10"/>
  <c r="D203" i="19" s="1"/>
  <c r="P201" i="10"/>
  <c r="N205" i="10"/>
  <c r="D207" i="19" s="1"/>
  <c r="N209" i="10"/>
  <c r="D211" i="19" s="1"/>
  <c r="Q209" i="10"/>
  <c r="N213" i="10"/>
  <c r="D215" i="19" s="1"/>
  <c r="Q213" i="10"/>
  <c r="P213" i="10"/>
  <c r="N217" i="10"/>
  <c r="D219" i="19" s="1"/>
  <c r="P217" i="10"/>
  <c r="N221" i="10"/>
  <c r="D223" i="19" s="1"/>
  <c r="N225" i="10"/>
  <c r="D227" i="19" s="1"/>
  <c r="Q225" i="10"/>
  <c r="N229" i="10"/>
  <c r="D231" i="19" s="1"/>
  <c r="Q229" i="10"/>
  <c r="P229" i="10"/>
  <c r="N233" i="10"/>
  <c r="D235" i="19" s="1"/>
  <c r="P233" i="10"/>
  <c r="N237" i="10"/>
  <c r="D239" i="19" s="1"/>
  <c r="N241" i="10"/>
  <c r="D243" i="19" s="1"/>
  <c r="Q241" i="10"/>
  <c r="N245" i="10"/>
  <c r="D247" i="19" s="1"/>
  <c r="Q245" i="10"/>
  <c r="P245" i="10"/>
  <c r="N249" i="10"/>
  <c r="D251" i="19" s="1"/>
  <c r="P249" i="10"/>
  <c r="N253" i="10"/>
  <c r="D255" i="19" s="1"/>
  <c r="N257" i="10"/>
  <c r="D259" i="19" s="1"/>
  <c r="Q257" i="10"/>
  <c r="N261" i="10"/>
  <c r="D263" i="19" s="1"/>
  <c r="Q261" i="10"/>
  <c r="P261" i="10"/>
  <c r="N265" i="10"/>
  <c r="D267" i="19" s="1"/>
  <c r="P265" i="10"/>
  <c r="N269" i="10"/>
  <c r="D271" i="19" s="1"/>
  <c r="N273" i="10"/>
  <c r="D275" i="19" s="1"/>
  <c r="Q273" i="10"/>
  <c r="N277" i="10"/>
  <c r="D279" i="19" s="1"/>
  <c r="Q277" i="10"/>
  <c r="P277" i="10"/>
  <c r="N281" i="10"/>
  <c r="D283" i="19" s="1"/>
  <c r="P281" i="10"/>
  <c r="N285" i="10"/>
  <c r="D287" i="19" s="1"/>
  <c r="N289" i="10"/>
  <c r="D291" i="19" s="1"/>
  <c r="Q289" i="10"/>
  <c r="N293" i="10"/>
  <c r="D295" i="19" s="1"/>
  <c r="Q293" i="10"/>
  <c r="P293" i="10"/>
  <c r="N297" i="10"/>
  <c r="D299" i="19" s="1"/>
  <c r="P297" i="10"/>
  <c r="N301" i="10"/>
  <c r="D303" i="19" s="1"/>
  <c r="N305" i="10"/>
  <c r="D307" i="19" s="1"/>
  <c r="Q305" i="10"/>
  <c r="N309" i="10"/>
  <c r="D311" i="19" s="1"/>
  <c r="Q309" i="10"/>
  <c r="P309" i="10"/>
  <c r="N313" i="10"/>
  <c r="D315" i="19" s="1"/>
  <c r="P313" i="10"/>
  <c r="N317" i="10"/>
  <c r="D319" i="19" s="1"/>
  <c r="N321" i="10"/>
  <c r="D323" i="19" s="1"/>
  <c r="Q321" i="10"/>
  <c r="N325" i="10"/>
  <c r="D327" i="19" s="1"/>
  <c r="Q325" i="10"/>
  <c r="P325" i="10"/>
  <c r="N329" i="10"/>
  <c r="D331" i="19" s="1"/>
  <c r="P329" i="10"/>
  <c r="N333" i="10"/>
  <c r="D335" i="19" s="1"/>
  <c r="N337" i="10"/>
  <c r="D339" i="19" s="1"/>
  <c r="Q337" i="10"/>
  <c r="N341" i="10"/>
  <c r="D343" i="19" s="1"/>
  <c r="Q341" i="10"/>
  <c r="P341" i="10"/>
  <c r="N345" i="10"/>
  <c r="D347" i="19" s="1"/>
  <c r="P345" i="10"/>
  <c r="N349" i="10"/>
  <c r="D351" i="19" s="1"/>
  <c r="N353" i="10"/>
  <c r="D355" i="19" s="1"/>
  <c r="Q353" i="10"/>
  <c r="N357" i="10"/>
  <c r="D359" i="19" s="1"/>
  <c r="Q357" i="10"/>
  <c r="P357" i="10"/>
  <c r="N361" i="10"/>
  <c r="D363" i="19" s="1"/>
  <c r="P361" i="10"/>
  <c r="N365" i="10"/>
  <c r="D367" i="19" s="1"/>
  <c r="N369" i="10"/>
  <c r="D371" i="19" s="1"/>
  <c r="Q369" i="10"/>
  <c r="N3" i="13"/>
  <c r="F5" i="19" s="1"/>
  <c r="Q3" i="13"/>
  <c r="R3" i="13"/>
  <c r="N7" i="13"/>
  <c r="F9" i="19" s="1"/>
  <c r="Q7" i="13"/>
  <c r="R7" i="13"/>
  <c r="N11" i="13"/>
  <c r="F13" i="19" s="1"/>
  <c r="Q11" i="13"/>
  <c r="R11" i="13"/>
  <c r="N15" i="13"/>
  <c r="F17" i="19" s="1"/>
  <c r="Q15" i="13"/>
  <c r="R15" i="13"/>
  <c r="N19" i="13"/>
  <c r="F21" i="19" s="1"/>
  <c r="Q19" i="13"/>
  <c r="R19" i="13"/>
  <c r="N23" i="13"/>
  <c r="F25" i="19" s="1"/>
  <c r="Q23" i="13"/>
  <c r="R23" i="13"/>
  <c r="N27" i="13"/>
  <c r="F29" i="19" s="1"/>
  <c r="Q27" i="13"/>
  <c r="R27" i="13"/>
  <c r="N31" i="13"/>
  <c r="F33" i="19" s="1"/>
  <c r="Q31" i="13"/>
  <c r="R31" i="13"/>
  <c r="N35" i="13"/>
  <c r="F37" i="19" s="1"/>
  <c r="Q35" i="13"/>
  <c r="R35" i="13"/>
  <c r="N39" i="13"/>
  <c r="F41" i="19" s="1"/>
  <c r="Q39" i="13"/>
  <c r="R39" i="13"/>
  <c r="N43" i="13"/>
  <c r="F45" i="19" s="1"/>
  <c r="Q43" i="13"/>
  <c r="R43" i="13"/>
  <c r="N47" i="13"/>
  <c r="F49" i="19" s="1"/>
  <c r="Q47" i="13"/>
  <c r="R47" i="13"/>
  <c r="N51" i="13"/>
  <c r="F53" i="19" s="1"/>
  <c r="Q51" i="13"/>
  <c r="R51" i="13"/>
  <c r="N55" i="13"/>
  <c r="F57" i="19" s="1"/>
  <c r="Q55" i="13"/>
  <c r="R55" i="13"/>
  <c r="N59" i="13"/>
  <c r="F61" i="19" s="1"/>
  <c r="Q59" i="13"/>
  <c r="R59" i="13"/>
  <c r="N63" i="13"/>
  <c r="F65" i="19" s="1"/>
  <c r="Q63" i="13"/>
  <c r="R63" i="13"/>
  <c r="N67" i="13"/>
  <c r="F69" i="19" s="1"/>
  <c r="Q67" i="13"/>
  <c r="R67" i="13"/>
  <c r="N71" i="13"/>
  <c r="F73" i="19" s="1"/>
  <c r="Q71" i="13"/>
  <c r="R71" i="13"/>
  <c r="N75" i="13"/>
  <c r="F77" i="19" s="1"/>
  <c r="Q75" i="13"/>
  <c r="R75" i="13"/>
  <c r="N79" i="13"/>
  <c r="F81" i="19" s="1"/>
  <c r="Q79" i="13"/>
  <c r="R79" i="13"/>
  <c r="N83" i="13"/>
  <c r="F85" i="19" s="1"/>
  <c r="Q83" i="13"/>
  <c r="R83" i="13"/>
  <c r="N87" i="13"/>
  <c r="F89" i="19" s="1"/>
  <c r="Q87" i="13"/>
  <c r="R87" i="13"/>
  <c r="N91" i="13"/>
  <c r="F93" i="19" s="1"/>
  <c r="Q91" i="13"/>
  <c r="R91" i="13"/>
  <c r="N95" i="13"/>
  <c r="F97" i="19" s="1"/>
  <c r="Q95" i="13"/>
  <c r="R95" i="13"/>
  <c r="N99" i="13"/>
  <c r="F101" i="19" s="1"/>
  <c r="Q99" i="13"/>
  <c r="R99" i="13"/>
  <c r="N103" i="13"/>
  <c r="F105" i="19" s="1"/>
  <c r="Q103" i="13"/>
  <c r="R103" i="13"/>
  <c r="N107" i="13"/>
  <c r="F109" i="19" s="1"/>
  <c r="Q107" i="13"/>
  <c r="R107" i="13"/>
  <c r="N111" i="13"/>
  <c r="F113" i="19" s="1"/>
  <c r="Q111" i="13"/>
  <c r="R111" i="13"/>
  <c r="N115" i="13"/>
  <c r="F117" i="19" s="1"/>
  <c r="Q115" i="13"/>
  <c r="R115" i="13"/>
  <c r="N119" i="13"/>
  <c r="F121" i="19" s="1"/>
  <c r="Q119" i="13"/>
  <c r="R119" i="13"/>
  <c r="N123" i="13"/>
  <c r="F125" i="19" s="1"/>
  <c r="Q123" i="13"/>
  <c r="R123" i="13"/>
  <c r="N127" i="13"/>
  <c r="F129" i="19" s="1"/>
  <c r="Q127" i="13"/>
  <c r="R127" i="13"/>
  <c r="N131" i="13"/>
  <c r="F133" i="19" s="1"/>
  <c r="Q131" i="13"/>
  <c r="R131" i="13"/>
  <c r="N135" i="13"/>
  <c r="F137" i="19" s="1"/>
  <c r="Q135" i="13"/>
  <c r="R135" i="13"/>
  <c r="N139" i="13"/>
  <c r="F141" i="19" s="1"/>
  <c r="Q139" i="13"/>
  <c r="R139" i="13"/>
  <c r="N143" i="13"/>
  <c r="F145" i="19" s="1"/>
  <c r="Q143" i="13"/>
  <c r="R143" i="13"/>
  <c r="N147" i="13"/>
  <c r="F149" i="19" s="1"/>
  <c r="Q147" i="13"/>
  <c r="R147" i="13"/>
  <c r="N151" i="13"/>
  <c r="F153" i="19" s="1"/>
  <c r="Q151" i="13"/>
  <c r="R151" i="13"/>
  <c r="N155" i="13"/>
  <c r="F157" i="19" s="1"/>
  <c r="Q155" i="13"/>
  <c r="R155" i="13"/>
  <c r="N159" i="13"/>
  <c r="F161" i="19" s="1"/>
  <c r="Q159" i="13"/>
  <c r="R159" i="13"/>
  <c r="N163" i="13"/>
  <c r="F165" i="19" s="1"/>
  <c r="Q163" i="13"/>
  <c r="R163" i="13"/>
  <c r="N167" i="13"/>
  <c r="F169" i="19" s="1"/>
  <c r="Q167" i="13"/>
  <c r="R167" i="13"/>
  <c r="N171" i="13"/>
  <c r="F173" i="19" s="1"/>
  <c r="Q171" i="13"/>
  <c r="R171" i="13"/>
  <c r="N175" i="13"/>
  <c r="F177" i="19" s="1"/>
  <c r="Q175" i="13"/>
  <c r="R175" i="13"/>
  <c r="N179" i="13"/>
  <c r="F181" i="19" s="1"/>
  <c r="Q179" i="13"/>
  <c r="R179" i="13"/>
  <c r="N183" i="13"/>
  <c r="F185" i="19" s="1"/>
  <c r="Q183" i="13"/>
  <c r="R183" i="13"/>
  <c r="N187" i="13"/>
  <c r="F189" i="19" s="1"/>
  <c r="Q187" i="13"/>
  <c r="R187" i="13"/>
  <c r="N191" i="13"/>
  <c r="F193" i="19" s="1"/>
  <c r="Q191" i="13"/>
  <c r="R191" i="13"/>
  <c r="N195" i="13"/>
  <c r="F197" i="19" s="1"/>
  <c r="Q195" i="13"/>
  <c r="R195" i="13"/>
  <c r="N199" i="13"/>
  <c r="F201" i="19" s="1"/>
  <c r="Q199" i="13"/>
  <c r="R199" i="13"/>
  <c r="N203" i="13"/>
  <c r="F205" i="19" s="1"/>
  <c r="Q203" i="13"/>
  <c r="R203" i="13"/>
  <c r="N207" i="13"/>
  <c r="F209" i="19" s="1"/>
  <c r="Q207" i="13"/>
  <c r="R207" i="13"/>
  <c r="N211" i="13"/>
  <c r="F213" i="19" s="1"/>
  <c r="Q211" i="13"/>
  <c r="R211" i="13"/>
  <c r="N215" i="13"/>
  <c r="F217" i="19" s="1"/>
  <c r="Q215" i="13"/>
  <c r="R215" i="13"/>
  <c r="N219" i="13"/>
  <c r="F221" i="19" s="1"/>
  <c r="Q219" i="13"/>
  <c r="R219" i="13"/>
  <c r="N223" i="13"/>
  <c r="F225" i="19" s="1"/>
  <c r="Q223" i="13"/>
  <c r="R223" i="13"/>
  <c r="N227" i="13"/>
  <c r="F229" i="19" s="1"/>
  <c r="Q227" i="13"/>
  <c r="R227" i="13"/>
  <c r="N231" i="13"/>
  <c r="F233" i="19" s="1"/>
  <c r="Q231" i="13"/>
  <c r="R231" i="13"/>
  <c r="N235" i="13"/>
  <c r="F237" i="19" s="1"/>
  <c r="Q235" i="13"/>
  <c r="R235" i="13"/>
  <c r="N239" i="13"/>
  <c r="F241" i="19" s="1"/>
  <c r="Q239" i="13"/>
  <c r="R239" i="13"/>
  <c r="N243" i="13"/>
  <c r="F245" i="19" s="1"/>
  <c r="Q243" i="13"/>
  <c r="R243" i="13"/>
  <c r="N247" i="13"/>
  <c r="F249" i="19" s="1"/>
  <c r="Q247" i="13"/>
  <c r="R247" i="13"/>
  <c r="N251" i="13"/>
  <c r="F253" i="19" s="1"/>
  <c r="Q251" i="13"/>
  <c r="R251" i="13"/>
  <c r="N255" i="13"/>
  <c r="F257" i="19" s="1"/>
  <c r="Q255" i="13"/>
  <c r="R255" i="13"/>
  <c r="N259" i="13"/>
  <c r="F261" i="19" s="1"/>
  <c r="Q259" i="13"/>
  <c r="R259" i="13"/>
  <c r="N263" i="13"/>
  <c r="F265" i="19" s="1"/>
  <c r="Q263" i="13"/>
  <c r="R263" i="13"/>
  <c r="N267" i="13"/>
  <c r="F269" i="19" s="1"/>
  <c r="Q267" i="13"/>
  <c r="R267" i="13"/>
  <c r="N271" i="13"/>
  <c r="F273" i="19" s="1"/>
  <c r="Q271" i="13"/>
  <c r="R271" i="13"/>
  <c r="N275" i="13"/>
  <c r="F277" i="19" s="1"/>
  <c r="Q275" i="13"/>
  <c r="R275" i="13"/>
  <c r="N279" i="13"/>
  <c r="F281" i="19" s="1"/>
  <c r="Q279" i="13"/>
  <c r="R279" i="13"/>
  <c r="N283" i="13"/>
  <c r="F285" i="19" s="1"/>
  <c r="Q283" i="13"/>
  <c r="R283" i="13"/>
  <c r="N287" i="13"/>
  <c r="F289" i="19" s="1"/>
  <c r="Q287" i="13"/>
  <c r="R287" i="13"/>
  <c r="N291" i="13"/>
  <c r="F293" i="19" s="1"/>
  <c r="Q291" i="13"/>
  <c r="R291" i="13"/>
  <c r="N5" i="16"/>
  <c r="H7" i="19" s="1"/>
  <c r="R5" i="16"/>
  <c r="N9" i="16"/>
  <c r="H11" i="19" s="1"/>
  <c r="N13" i="16"/>
  <c r="H15" i="19" s="1"/>
  <c r="Q13" i="16"/>
  <c r="N17" i="16"/>
  <c r="H19" i="19" s="1"/>
  <c r="Q17" i="16"/>
  <c r="R17" i="16"/>
  <c r="N21" i="16"/>
  <c r="H23" i="19" s="1"/>
  <c r="R21" i="16"/>
  <c r="N25" i="16"/>
  <c r="H27" i="19" s="1"/>
  <c r="N29" i="16"/>
  <c r="H31" i="19" s="1"/>
  <c r="Q29" i="16"/>
  <c r="N33" i="16"/>
  <c r="H35" i="19" s="1"/>
  <c r="Q33" i="16"/>
  <c r="R33" i="16"/>
  <c r="N37" i="16"/>
  <c r="H39" i="19" s="1"/>
  <c r="R37" i="16"/>
  <c r="N41" i="16"/>
  <c r="H43" i="19" s="1"/>
  <c r="N45" i="16"/>
  <c r="H47" i="19" s="1"/>
  <c r="Q45" i="16"/>
  <c r="N49" i="16"/>
  <c r="H51" i="19" s="1"/>
  <c r="Q49" i="16"/>
  <c r="R49" i="16"/>
  <c r="N53" i="16"/>
  <c r="H55" i="19" s="1"/>
  <c r="R53" i="16"/>
  <c r="N57" i="16"/>
  <c r="H59" i="19" s="1"/>
  <c r="N61" i="16"/>
  <c r="H63" i="19" s="1"/>
  <c r="Q61" i="16"/>
  <c r="N65" i="16"/>
  <c r="H67" i="19" s="1"/>
  <c r="Q65" i="16"/>
  <c r="R65" i="16"/>
  <c r="N69" i="16"/>
  <c r="H71" i="19" s="1"/>
  <c r="R69" i="16"/>
  <c r="N73" i="16"/>
  <c r="H75" i="19" s="1"/>
  <c r="N77" i="16"/>
  <c r="H79" i="19" s="1"/>
  <c r="Q77" i="16"/>
  <c r="N81" i="16"/>
  <c r="H83" i="19" s="1"/>
  <c r="Q81" i="16"/>
  <c r="R81" i="16"/>
  <c r="N85" i="16"/>
  <c r="H87" i="19" s="1"/>
  <c r="R85" i="16"/>
  <c r="N89" i="16"/>
  <c r="H91" i="19" s="1"/>
  <c r="N93" i="16"/>
  <c r="H95" i="19" s="1"/>
  <c r="Q93" i="16"/>
  <c r="N97" i="16"/>
  <c r="H99" i="19" s="1"/>
  <c r="Q97" i="16"/>
  <c r="R97" i="16"/>
  <c r="N101" i="16"/>
  <c r="H103" i="19" s="1"/>
  <c r="R101" i="16"/>
  <c r="N105" i="16"/>
  <c r="H107" i="19" s="1"/>
  <c r="N109" i="16"/>
  <c r="H111" i="19" s="1"/>
  <c r="Q109" i="16"/>
  <c r="N113" i="16"/>
  <c r="H115" i="19" s="1"/>
  <c r="Q113" i="16"/>
  <c r="R113" i="16"/>
  <c r="N117" i="16"/>
  <c r="H119" i="19" s="1"/>
  <c r="R117" i="16"/>
  <c r="N121" i="16"/>
  <c r="H123" i="19" s="1"/>
  <c r="N125" i="16"/>
  <c r="H127" i="19" s="1"/>
  <c r="Q125" i="16"/>
  <c r="N129" i="16"/>
  <c r="H131" i="19" s="1"/>
  <c r="Q129" i="16"/>
  <c r="R129" i="16"/>
  <c r="N133" i="16"/>
  <c r="H135" i="19" s="1"/>
  <c r="R133" i="16"/>
  <c r="N137" i="16"/>
  <c r="H139" i="19" s="1"/>
  <c r="N141" i="16"/>
  <c r="H143" i="19" s="1"/>
  <c r="Q141" i="16"/>
  <c r="N145" i="16"/>
  <c r="H147" i="19" s="1"/>
  <c r="Q145" i="16"/>
  <c r="R145" i="16"/>
  <c r="N149" i="16"/>
  <c r="H151" i="19" s="1"/>
  <c r="R149" i="16"/>
  <c r="N153" i="16"/>
  <c r="H155" i="19" s="1"/>
  <c r="N157" i="16"/>
  <c r="H159" i="19" s="1"/>
  <c r="Q157" i="16"/>
  <c r="N161" i="16"/>
  <c r="H163" i="19" s="1"/>
  <c r="Q161" i="16"/>
  <c r="R161" i="16"/>
  <c r="N165" i="16"/>
  <c r="H167" i="19" s="1"/>
  <c r="R165" i="16"/>
  <c r="N169" i="16"/>
  <c r="H171" i="19" s="1"/>
  <c r="N173" i="16"/>
  <c r="H175" i="19" s="1"/>
  <c r="Q173" i="16"/>
  <c r="N177" i="16"/>
  <c r="H179" i="19" s="1"/>
  <c r="Q177" i="16"/>
  <c r="R177" i="16"/>
  <c r="N181" i="16"/>
  <c r="H183" i="19" s="1"/>
  <c r="R181" i="16"/>
  <c r="N185" i="16"/>
  <c r="H187" i="19" s="1"/>
  <c r="N189" i="16"/>
  <c r="H191" i="19" s="1"/>
  <c r="Q189" i="16"/>
  <c r="N193" i="16"/>
  <c r="H195" i="19" s="1"/>
  <c r="Q193" i="16"/>
  <c r="R193" i="16"/>
  <c r="N197" i="16"/>
  <c r="H199" i="19" s="1"/>
  <c r="R197" i="16"/>
  <c r="N201" i="16"/>
  <c r="H203" i="19" s="1"/>
  <c r="N205" i="16"/>
  <c r="H207" i="19" s="1"/>
  <c r="Q205" i="16"/>
  <c r="N209" i="16"/>
  <c r="H211" i="19" s="1"/>
  <c r="Q209" i="16"/>
  <c r="R209" i="16"/>
  <c r="N213" i="16"/>
  <c r="H215" i="19" s="1"/>
  <c r="R213" i="16"/>
  <c r="N4" i="20"/>
  <c r="J6" i="19" s="1"/>
  <c r="R4" i="20"/>
  <c r="Q4" i="20"/>
  <c r="N8" i="20"/>
  <c r="J10" i="19" s="1"/>
  <c r="Q8" i="20"/>
  <c r="N12" i="20"/>
  <c r="J14" i="19" s="1"/>
  <c r="N16" i="20"/>
  <c r="J18" i="19" s="1"/>
  <c r="R16" i="20"/>
  <c r="N20" i="20"/>
  <c r="J22" i="19" s="1"/>
  <c r="R20" i="20"/>
  <c r="Q20" i="20"/>
  <c r="N24" i="20"/>
  <c r="J26" i="19" s="1"/>
  <c r="Q24" i="20"/>
  <c r="N28" i="20"/>
  <c r="J30" i="19" s="1"/>
  <c r="N32" i="20"/>
  <c r="J34" i="19" s="1"/>
  <c r="R32" i="20"/>
  <c r="N36" i="20"/>
  <c r="J38" i="19" s="1"/>
  <c r="R36" i="20"/>
  <c r="Q36" i="20"/>
  <c r="N40" i="20"/>
  <c r="J42" i="19" s="1"/>
  <c r="Q40" i="20"/>
  <c r="N44" i="20"/>
  <c r="J46" i="19" s="1"/>
  <c r="N48" i="20"/>
  <c r="J50" i="19" s="1"/>
  <c r="R48" i="20"/>
  <c r="N52" i="20"/>
  <c r="J54" i="19" s="1"/>
  <c r="R52" i="20"/>
  <c r="Q52" i="20"/>
  <c r="N56" i="20"/>
  <c r="J58" i="19" s="1"/>
  <c r="Q56" i="20"/>
  <c r="N60" i="20"/>
  <c r="J62" i="19" s="1"/>
  <c r="N64" i="20"/>
  <c r="J66" i="19" s="1"/>
  <c r="R64" i="20"/>
  <c r="N68" i="20"/>
  <c r="J70" i="19" s="1"/>
  <c r="R68" i="20"/>
  <c r="Q68" i="20"/>
  <c r="N72" i="20"/>
  <c r="J74" i="19" s="1"/>
  <c r="Q72" i="20"/>
  <c r="N76" i="20"/>
  <c r="J78" i="19" s="1"/>
  <c r="N80" i="20"/>
  <c r="J82" i="19" s="1"/>
  <c r="R80" i="20"/>
  <c r="N84" i="20"/>
  <c r="J86" i="19" s="1"/>
  <c r="R84" i="20"/>
  <c r="Q84" i="20"/>
  <c r="N88" i="20"/>
  <c r="J90" i="19" s="1"/>
  <c r="Q88" i="20"/>
  <c r="N92" i="20"/>
  <c r="J94" i="19" s="1"/>
  <c r="N96" i="20"/>
  <c r="J98" i="19" s="1"/>
  <c r="R96" i="20"/>
  <c r="N100" i="20"/>
  <c r="J102" i="19" s="1"/>
  <c r="R100" i="20"/>
  <c r="Q100" i="20"/>
  <c r="N104" i="20"/>
  <c r="J106" i="19" s="1"/>
  <c r="Q104" i="20"/>
  <c r="N108" i="20"/>
  <c r="J110" i="19" s="1"/>
  <c r="N112" i="20"/>
  <c r="J114" i="19" s="1"/>
  <c r="R112" i="20"/>
  <c r="N116" i="20"/>
  <c r="J118" i="19" s="1"/>
  <c r="R116" i="20"/>
  <c r="Q116" i="20"/>
  <c r="N120" i="20"/>
  <c r="J122" i="19" s="1"/>
  <c r="Q120" i="20"/>
  <c r="N124" i="20"/>
  <c r="J126" i="19" s="1"/>
  <c r="N128" i="20"/>
  <c r="J130" i="19" s="1"/>
  <c r="R128" i="20"/>
  <c r="N132" i="20"/>
  <c r="J134" i="19" s="1"/>
  <c r="R132" i="20"/>
  <c r="Q132" i="20"/>
  <c r="N136" i="20"/>
  <c r="J138" i="19" s="1"/>
  <c r="Q136" i="20"/>
  <c r="N140" i="20"/>
  <c r="J142" i="19" s="1"/>
  <c r="N144" i="20"/>
  <c r="J146" i="19" s="1"/>
  <c r="R144" i="20"/>
  <c r="N148" i="20"/>
  <c r="J150" i="19" s="1"/>
  <c r="R148" i="20"/>
  <c r="Q148" i="20"/>
  <c r="N152" i="20"/>
  <c r="J154" i="19" s="1"/>
  <c r="Q152" i="20"/>
  <c r="N156" i="20"/>
  <c r="J158" i="19" s="1"/>
  <c r="N160" i="20"/>
  <c r="J162" i="19" s="1"/>
  <c r="R160" i="20"/>
  <c r="N164" i="20"/>
  <c r="J166" i="19" s="1"/>
  <c r="R164" i="20"/>
  <c r="Q164" i="20"/>
  <c r="N168" i="20"/>
  <c r="J170" i="19" s="1"/>
  <c r="Q168" i="20"/>
  <c r="N172" i="20"/>
  <c r="J174" i="19" s="1"/>
  <c r="N176" i="20"/>
  <c r="J178" i="19" s="1"/>
  <c r="R176" i="20"/>
  <c r="N180" i="20"/>
  <c r="J182" i="19" s="1"/>
  <c r="R180" i="20"/>
  <c r="Q180" i="20"/>
  <c r="N184" i="20"/>
  <c r="J186" i="19" s="1"/>
  <c r="Q184" i="20"/>
  <c r="N188" i="20"/>
  <c r="J190" i="19" s="1"/>
  <c r="N192" i="20"/>
  <c r="J194" i="19" s="1"/>
  <c r="R192" i="20"/>
  <c r="N196" i="20"/>
  <c r="J198" i="19" s="1"/>
  <c r="R196" i="20"/>
  <c r="Q196" i="20"/>
  <c r="N200" i="20"/>
  <c r="J202" i="19" s="1"/>
  <c r="Q200" i="20"/>
  <c r="N204" i="20"/>
  <c r="J206" i="19" s="1"/>
  <c r="N208" i="20"/>
  <c r="J210" i="19" s="1"/>
  <c r="R208" i="20"/>
  <c r="N212" i="20"/>
  <c r="J214" i="19" s="1"/>
  <c r="R212" i="20"/>
  <c r="Q212" i="20"/>
  <c r="N216" i="20"/>
  <c r="J218" i="19" s="1"/>
  <c r="Q216" i="20"/>
  <c r="N220" i="20"/>
  <c r="J222" i="19" s="1"/>
  <c r="N224" i="20"/>
  <c r="J226" i="19" s="1"/>
  <c r="R224" i="20"/>
  <c r="N228" i="20"/>
  <c r="J230" i="19" s="1"/>
  <c r="R228" i="20"/>
  <c r="Q228" i="20"/>
  <c r="N232" i="20"/>
  <c r="J234" i="19" s="1"/>
  <c r="Q232" i="20"/>
  <c r="N236" i="20"/>
  <c r="J238" i="19" s="1"/>
  <c r="N240" i="20"/>
  <c r="J242" i="19" s="1"/>
  <c r="R240" i="20"/>
  <c r="N244" i="20"/>
  <c r="J246" i="19" s="1"/>
  <c r="R244" i="20"/>
  <c r="Q244" i="20"/>
  <c r="N248" i="20"/>
  <c r="J250" i="19" s="1"/>
  <c r="Q248" i="20"/>
  <c r="N252" i="20"/>
  <c r="J254" i="19" s="1"/>
  <c r="N256" i="20"/>
  <c r="J258" i="19" s="1"/>
  <c r="R256" i="20"/>
  <c r="N260" i="20"/>
  <c r="J262" i="19" s="1"/>
  <c r="R260" i="20"/>
  <c r="Q260" i="20"/>
  <c r="N264" i="20"/>
  <c r="J266" i="19" s="1"/>
  <c r="Q264" i="20"/>
  <c r="N268" i="20"/>
  <c r="J270" i="19" s="1"/>
  <c r="N272" i="20"/>
  <c r="J274" i="19" s="1"/>
  <c r="R272" i="20"/>
  <c r="N276" i="20"/>
  <c r="J278" i="19" s="1"/>
  <c r="R276" i="20"/>
  <c r="Q276" i="20"/>
  <c r="N280" i="20"/>
  <c r="J282" i="19" s="1"/>
  <c r="Q280" i="20"/>
  <c r="N284" i="20"/>
  <c r="J286" i="19" s="1"/>
  <c r="N288" i="20"/>
  <c r="J290" i="19" s="1"/>
  <c r="R288" i="20"/>
  <c r="N292" i="20"/>
  <c r="J294" i="19" s="1"/>
  <c r="R292" i="20"/>
  <c r="Q292" i="20"/>
  <c r="N296" i="20"/>
  <c r="J298" i="19" s="1"/>
  <c r="Q296" i="20"/>
  <c r="N27" i="20"/>
  <c r="J29" i="19" s="1"/>
  <c r="N59" i="20"/>
  <c r="J61" i="19" s="1"/>
  <c r="N91" i="20"/>
  <c r="J93" i="19" s="1"/>
  <c r="N123" i="20"/>
  <c r="J125" i="19" s="1"/>
  <c r="N155" i="20"/>
  <c r="J157" i="19" s="1"/>
  <c r="N187" i="20"/>
  <c r="J189" i="19" s="1"/>
  <c r="N219" i="20"/>
  <c r="J221" i="19" s="1"/>
  <c r="N251" i="20"/>
  <c r="J253" i="19" s="1"/>
  <c r="N283" i="20"/>
  <c r="J285" i="19" s="1"/>
  <c r="N5" i="21"/>
  <c r="L7" i="19" s="1"/>
  <c r="Q5" i="21"/>
  <c r="R5" i="21"/>
  <c r="N9" i="21"/>
  <c r="L11" i="19" s="1"/>
  <c r="Q9" i="21"/>
  <c r="R9" i="21"/>
  <c r="N13" i="21"/>
  <c r="L15" i="19" s="1"/>
  <c r="Q13" i="21"/>
  <c r="R13" i="21"/>
  <c r="N17" i="21"/>
  <c r="L19" i="19" s="1"/>
  <c r="Q17" i="21"/>
  <c r="R17" i="21"/>
  <c r="N21" i="21"/>
  <c r="L23" i="19" s="1"/>
  <c r="Q21" i="21"/>
  <c r="R21" i="21"/>
  <c r="N25" i="21"/>
  <c r="L27" i="19" s="1"/>
  <c r="Q25" i="21"/>
  <c r="R25" i="21"/>
  <c r="N29" i="21"/>
  <c r="L31" i="19" s="1"/>
  <c r="Q29" i="21"/>
  <c r="R29" i="21"/>
  <c r="N33" i="21"/>
  <c r="L35" i="19" s="1"/>
  <c r="Q33" i="21"/>
  <c r="R33" i="21"/>
  <c r="N37" i="21"/>
  <c r="L39" i="19" s="1"/>
  <c r="Q37" i="21"/>
  <c r="R37" i="21"/>
  <c r="N41" i="21"/>
  <c r="L43" i="19" s="1"/>
  <c r="Q41" i="21"/>
  <c r="R41" i="21"/>
  <c r="N45" i="21"/>
  <c r="L47" i="19" s="1"/>
  <c r="Q45" i="21"/>
  <c r="R45" i="21"/>
  <c r="N49" i="21"/>
  <c r="L51" i="19" s="1"/>
  <c r="Q49" i="21"/>
  <c r="R49" i="21"/>
  <c r="N53" i="21"/>
  <c r="L55" i="19" s="1"/>
  <c r="Q53" i="21"/>
  <c r="R53" i="21"/>
  <c r="N57" i="21"/>
  <c r="L59" i="19" s="1"/>
  <c r="Q57" i="21"/>
  <c r="R57" i="21"/>
  <c r="N61" i="21"/>
  <c r="L63" i="19" s="1"/>
  <c r="Q61" i="21"/>
  <c r="R61" i="21"/>
  <c r="N65" i="21"/>
  <c r="L67" i="19" s="1"/>
  <c r="Q65" i="21"/>
  <c r="R65" i="21"/>
  <c r="N69" i="21"/>
  <c r="L71" i="19" s="1"/>
  <c r="Q69" i="21"/>
  <c r="R69" i="21"/>
  <c r="N73" i="21"/>
  <c r="L75" i="19" s="1"/>
  <c r="Q73" i="21"/>
  <c r="R73" i="21"/>
  <c r="N77" i="21"/>
  <c r="L79" i="19" s="1"/>
  <c r="Q77" i="21"/>
  <c r="R77" i="21"/>
  <c r="N81" i="21"/>
  <c r="L83" i="19" s="1"/>
  <c r="Q81" i="21"/>
  <c r="R81" i="21"/>
  <c r="N85" i="21"/>
  <c r="L87" i="19" s="1"/>
  <c r="Q85" i="21"/>
  <c r="R85" i="21"/>
  <c r="N89" i="21"/>
  <c r="L91" i="19" s="1"/>
  <c r="Q89" i="21"/>
  <c r="R89" i="21"/>
  <c r="N93" i="21"/>
  <c r="L95" i="19" s="1"/>
  <c r="Q93" i="21"/>
  <c r="R93" i="21"/>
  <c r="N97" i="21"/>
  <c r="L99" i="19" s="1"/>
  <c r="Q97" i="21"/>
  <c r="R97" i="21"/>
  <c r="N101" i="21"/>
  <c r="L103" i="19" s="1"/>
  <c r="Q101" i="21"/>
  <c r="R101" i="21"/>
  <c r="N105" i="21"/>
  <c r="L107" i="19" s="1"/>
  <c r="Q105" i="21"/>
  <c r="R105" i="21"/>
  <c r="N109" i="21"/>
  <c r="L111" i="19" s="1"/>
  <c r="Q109" i="21"/>
  <c r="R109" i="21"/>
  <c r="N113" i="21"/>
  <c r="L115" i="19" s="1"/>
  <c r="Q113" i="21"/>
  <c r="R113" i="21"/>
  <c r="N117" i="21"/>
  <c r="L119" i="19" s="1"/>
  <c r="Q117" i="21"/>
  <c r="R117" i="21"/>
  <c r="N121" i="21"/>
  <c r="L123" i="19" s="1"/>
  <c r="Q121" i="21"/>
  <c r="R121" i="21"/>
  <c r="N125" i="21"/>
  <c r="L127" i="19" s="1"/>
  <c r="Q125" i="21"/>
  <c r="R125" i="21"/>
  <c r="N129" i="21"/>
  <c r="L131" i="19" s="1"/>
  <c r="Q129" i="21"/>
  <c r="R129" i="21"/>
  <c r="N133" i="21"/>
  <c r="L135" i="19" s="1"/>
  <c r="Q133" i="21"/>
  <c r="R133" i="21"/>
  <c r="N137" i="21"/>
  <c r="L139" i="19" s="1"/>
  <c r="Q137" i="21"/>
  <c r="R137" i="21"/>
  <c r="N141" i="21"/>
  <c r="L143" i="19" s="1"/>
  <c r="Q141" i="21"/>
  <c r="R141" i="21"/>
  <c r="N145" i="21"/>
  <c r="L147" i="19" s="1"/>
  <c r="Q145" i="21"/>
  <c r="R145" i="21"/>
  <c r="N149" i="21"/>
  <c r="L151" i="19" s="1"/>
  <c r="Q149" i="21"/>
  <c r="R149" i="21"/>
  <c r="N153" i="21"/>
  <c r="L155" i="19" s="1"/>
  <c r="Q153" i="21"/>
  <c r="R153" i="21"/>
  <c r="N157" i="21"/>
  <c r="L159" i="19" s="1"/>
  <c r="Q157" i="21"/>
  <c r="R157" i="21"/>
  <c r="N161" i="21"/>
  <c r="L163" i="19" s="1"/>
  <c r="Q161" i="21"/>
  <c r="R161" i="21"/>
  <c r="N165" i="21"/>
  <c r="L167" i="19" s="1"/>
  <c r="Q165" i="21"/>
  <c r="R165" i="21"/>
  <c r="N169" i="21"/>
  <c r="L171" i="19" s="1"/>
  <c r="Q169" i="21"/>
  <c r="R169" i="21"/>
  <c r="N173" i="21"/>
  <c r="L175" i="19" s="1"/>
  <c r="Q173" i="21"/>
  <c r="R173" i="21"/>
  <c r="N177" i="21"/>
  <c r="L179" i="19" s="1"/>
  <c r="Q177" i="21"/>
  <c r="R177" i="21"/>
  <c r="N181" i="21"/>
  <c r="L183" i="19" s="1"/>
  <c r="Q181" i="21"/>
  <c r="R181" i="21"/>
  <c r="N185" i="21"/>
  <c r="L187" i="19" s="1"/>
  <c r="Q185" i="21"/>
  <c r="R185" i="21"/>
  <c r="N189" i="21"/>
  <c r="L191" i="19" s="1"/>
  <c r="Q189" i="21"/>
  <c r="R189" i="21"/>
  <c r="N193" i="21"/>
  <c r="L195" i="19" s="1"/>
  <c r="Q193" i="21"/>
  <c r="R193" i="21"/>
  <c r="N197" i="21"/>
  <c r="L199" i="19" s="1"/>
  <c r="Q197" i="21"/>
  <c r="R197" i="21"/>
  <c r="N201" i="21"/>
  <c r="L203" i="19" s="1"/>
  <c r="Q201" i="21"/>
  <c r="R201" i="21"/>
  <c r="N205" i="21"/>
  <c r="L207" i="19" s="1"/>
  <c r="Q205" i="21"/>
  <c r="R205" i="21"/>
  <c r="N209" i="21"/>
  <c r="L211" i="19" s="1"/>
  <c r="Q209" i="21"/>
  <c r="R209" i="21"/>
  <c r="N213" i="21"/>
  <c r="L215" i="19" s="1"/>
  <c r="Q213" i="21"/>
  <c r="R213" i="21"/>
  <c r="N217" i="21"/>
  <c r="L219" i="19" s="1"/>
  <c r="Q217" i="21"/>
  <c r="R217" i="21"/>
  <c r="N221" i="21"/>
  <c r="L223" i="19" s="1"/>
  <c r="Q221" i="21"/>
  <c r="R221" i="21"/>
  <c r="N225" i="21"/>
  <c r="L227" i="19" s="1"/>
  <c r="Q225" i="21"/>
  <c r="R225" i="21"/>
  <c r="N229" i="21"/>
  <c r="L231" i="19" s="1"/>
  <c r="Q229" i="21"/>
  <c r="R229" i="21"/>
  <c r="N233" i="21"/>
  <c r="L235" i="19" s="1"/>
  <c r="Q233" i="21"/>
  <c r="R233" i="21"/>
  <c r="N237" i="21"/>
  <c r="L239" i="19" s="1"/>
  <c r="Q237" i="21"/>
  <c r="R237" i="21"/>
  <c r="N241" i="21"/>
  <c r="L243" i="19" s="1"/>
  <c r="Q241" i="21"/>
  <c r="R241" i="21"/>
  <c r="N245" i="21"/>
  <c r="L247" i="19" s="1"/>
  <c r="Q245" i="21"/>
  <c r="R245" i="21"/>
  <c r="N249" i="21"/>
  <c r="L251" i="19" s="1"/>
  <c r="Q249" i="21"/>
  <c r="R249" i="21"/>
  <c r="N253" i="21"/>
  <c r="L255" i="19" s="1"/>
  <c r="Q253" i="21"/>
  <c r="R253" i="21"/>
  <c r="N257" i="21"/>
  <c r="L259" i="19" s="1"/>
  <c r="Q257" i="21"/>
  <c r="R257" i="21"/>
  <c r="N261" i="21"/>
  <c r="L263" i="19" s="1"/>
  <c r="Q261" i="21"/>
  <c r="R261" i="21"/>
  <c r="N265" i="21"/>
  <c r="L267" i="19" s="1"/>
  <c r="Q265" i="21"/>
  <c r="R265" i="21"/>
  <c r="N269" i="21"/>
  <c r="L271" i="19" s="1"/>
  <c r="Q269" i="21"/>
  <c r="R269" i="21"/>
  <c r="N273" i="21"/>
  <c r="L275" i="19" s="1"/>
  <c r="Q273" i="21"/>
  <c r="R273" i="21"/>
  <c r="N277" i="21"/>
  <c r="L279" i="19" s="1"/>
  <c r="Q277" i="21"/>
  <c r="R277" i="21"/>
  <c r="N281" i="21"/>
  <c r="L283" i="19" s="1"/>
  <c r="Q281" i="21"/>
  <c r="R281" i="21"/>
  <c r="N285" i="21"/>
  <c r="L287" i="19" s="1"/>
  <c r="Q285" i="21"/>
  <c r="R285" i="21"/>
  <c r="N289" i="21"/>
  <c r="L291" i="19" s="1"/>
  <c r="Q289" i="21"/>
  <c r="R289" i="21"/>
  <c r="N293" i="21"/>
  <c r="L295" i="19" s="1"/>
  <c r="Q293" i="21"/>
  <c r="R293" i="21"/>
  <c r="N297" i="21"/>
  <c r="L299" i="19" s="1"/>
  <c r="Q297" i="21"/>
  <c r="R297" i="21"/>
  <c r="N301" i="21"/>
  <c r="L303" i="19" s="1"/>
  <c r="Q301" i="21"/>
  <c r="R301" i="21"/>
  <c r="N305" i="21"/>
  <c r="L307" i="19" s="1"/>
  <c r="Q305" i="21"/>
  <c r="R305" i="21"/>
  <c r="N309" i="21"/>
  <c r="L311" i="19" s="1"/>
  <c r="Q309" i="21"/>
  <c r="R309" i="21"/>
  <c r="N313" i="21"/>
  <c r="L315" i="19" s="1"/>
  <c r="Q313" i="21"/>
  <c r="R313" i="21"/>
  <c r="N317" i="21"/>
  <c r="L319" i="19" s="1"/>
  <c r="Q317" i="21"/>
  <c r="R317" i="21"/>
  <c r="N321" i="21"/>
  <c r="L323" i="19" s="1"/>
  <c r="Q321" i="21"/>
  <c r="R321" i="21"/>
  <c r="N325" i="21"/>
  <c r="L327" i="19" s="1"/>
  <c r="Q325" i="21"/>
  <c r="R325" i="21"/>
  <c r="N329" i="21"/>
  <c r="L331" i="19" s="1"/>
  <c r="Q329" i="21"/>
  <c r="R329" i="21"/>
  <c r="N333" i="21"/>
  <c r="L335" i="19" s="1"/>
  <c r="Q333" i="21"/>
  <c r="R333" i="21"/>
  <c r="N337" i="21"/>
  <c r="L339" i="19" s="1"/>
  <c r="Q337" i="21"/>
  <c r="R337" i="21"/>
  <c r="N341" i="21"/>
  <c r="L343" i="19" s="1"/>
  <c r="Q341" i="21"/>
  <c r="R341" i="21"/>
  <c r="N345" i="21"/>
  <c r="L347" i="19" s="1"/>
  <c r="Q345" i="21"/>
  <c r="R345" i="21"/>
  <c r="N349" i="21"/>
  <c r="L351" i="19" s="1"/>
  <c r="Q349" i="21"/>
  <c r="R349" i="21"/>
  <c r="N353" i="21"/>
  <c r="L355" i="19" s="1"/>
  <c r="Q353" i="21"/>
  <c r="R353" i="21"/>
  <c r="N357" i="21"/>
  <c r="L359" i="19" s="1"/>
  <c r="Q357" i="21"/>
  <c r="R357" i="21"/>
  <c r="N361" i="21"/>
  <c r="L363" i="19" s="1"/>
  <c r="Q361" i="21"/>
  <c r="R361" i="21"/>
  <c r="N365" i="21"/>
  <c r="L367" i="19" s="1"/>
  <c r="Q365" i="21"/>
  <c r="R365" i="21"/>
  <c r="N369" i="21"/>
  <c r="L371" i="19" s="1"/>
  <c r="Q369" i="21"/>
  <c r="R369" i="21"/>
  <c r="N373" i="21"/>
  <c r="L375" i="19" s="1"/>
  <c r="Q373" i="21"/>
  <c r="R373" i="21"/>
  <c r="N377" i="21"/>
  <c r="L379" i="19" s="1"/>
  <c r="Q377" i="21"/>
  <c r="R377" i="21"/>
  <c r="N6" i="19"/>
  <c r="N10" i="19"/>
  <c r="N14" i="19"/>
  <c r="N18" i="19"/>
  <c r="N22" i="19"/>
  <c r="N26" i="19"/>
  <c r="N30" i="19"/>
  <c r="N34" i="19"/>
  <c r="N38" i="19"/>
  <c r="N42" i="19"/>
  <c r="N46" i="19"/>
  <c r="N50" i="19"/>
  <c r="N54" i="19"/>
  <c r="N58" i="19"/>
  <c r="N62" i="19"/>
  <c r="N66" i="19"/>
  <c r="N70" i="19"/>
  <c r="N74" i="19"/>
  <c r="N78" i="19"/>
  <c r="N82" i="19"/>
  <c r="N86" i="19"/>
  <c r="N90" i="19"/>
  <c r="N94" i="19"/>
  <c r="N98" i="19"/>
  <c r="N102" i="19"/>
  <c r="N106" i="19"/>
  <c r="N110" i="19"/>
  <c r="N114" i="19"/>
  <c r="N118" i="19"/>
  <c r="N122" i="19"/>
  <c r="N126" i="19"/>
  <c r="N130" i="19"/>
  <c r="N134" i="19"/>
  <c r="N138" i="19"/>
  <c r="N142" i="19"/>
  <c r="N146" i="19"/>
  <c r="N150" i="19"/>
  <c r="N154" i="19"/>
  <c r="N158" i="19"/>
  <c r="N162" i="19"/>
  <c r="N166" i="19"/>
  <c r="N170" i="19"/>
  <c r="N174" i="19"/>
  <c r="N178" i="19"/>
  <c r="N182" i="19"/>
  <c r="N186" i="19"/>
  <c r="N190" i="19"/>
  <c r="N194" i="19"/>
  <c r="N198" i="19"/>
  <c r="N202" i="19"/>
  <c r="N206" i="19"/>
  <c r="N210" i="19"/>
  <c r="N214" i="19"/>
  <c r="N218" i="19"/>
  <c r="N222" i="19"/>
  <c r="N226" i="19"/>
  <c r="N230" i="19"/>
  <c r="N234" i="19"/>
  <c r="N238" i="19"/>
  <c r="N242" i="19"/>
  <c r="N246" i="19"/>
  <c r="N250" i="19"/>
  <c r="N254" i="19"/>
  <c r="N258" i="19"/>
  <c r="N262" i="19"/>
  <c r="N266" i="19"/>
  <c r="N270" i="19"/>
  <c r="N274" i="19"/>
  <c r="N278" i="19"/>
  <c r="N282" i="19"/>
  <c r="N286" i="19"/>
  <c r="N290" i="19"/>
  <c r="N294" i="19"/>
  <c r="N298" i="19"/>
  <c r="N302" i="19"/>
  <c r="Q313" i="23"/>
  <c r="P297" i="23"/>
  <c r="Q269" i="23"/>
  <c r="P257" i="23"/>
  <c r="Q221" i="23"/>
  <c r="P213" i="23"/>
  <c r="Q173" i="23"/>
  <c r="P161" i="23"/>
  <c r="Q133" i="23"/>
  <c r="P121" i="23"/>
  <c r="Q93" i="23"/>
  <c r="P81" i="23"/>
  <c r="Q53" i="23"/>
  <c r="P45" i="23"/>
  <c r="Q5" i="23"/>
  <c r="P315" i="23"/>
  <c r="Q303" i="23"/>
  <c r="P299" i="23"/>
  <c r="Q287" i="23"/>
  <c r="P283" i="23"/>
  <c r="Q271" i="23"/>
  <c r="P267" i="23"/>
  <c r="Q255" i="23"/>
  <c r="P251" i="23"/>
  <c r="Q239" i="23"/>
  <c r="P235" i="23"/>
  <c r="Q223" i="23"/>
  <c r="P219" i="23"/>
  <c r="Q207" i="23"/>
  <c r="P203" i="23"/>
  <c r="Q191" i="23"/>
  <c r="P187" i="23"/>
  <c r="Q175" i="23"/>
  <c r="P171" i="23"/>
  <c r="Q159" i="23"/>
  <c r="P155" i="23"/>
  <c r="Q143" i="23"/>
  <c r="P139" i="23"/>
  <c r="Q127" i="23"/>
  <c r="P123" i="23"/>
  <c r="Q111" i="23"/>
  <c r="P107" i="23"/>
  <c r="Q95" i="23"/>
  <c r="P91" i="23"/>
  <c r="Q79" i="23"/>
  <c r="P75" i="23"/>
  <c r="Q63" i="23"/>
  <c r="P59" i="23"/>
  <c r="Q47" i="23"/>
  <c r="P43" i="23"/>
  <c r="Q31" i="23"/>
  <c r="P27" i="23"/>
  <c r="Q15" i="23"/>
  <c r="P11" i="23"/>
  <c r="Q310" i="23"/>
  <c r="P298" i="23"/>
  <c r="Q278" i="23"/>
  <c r="P266" i="23"/>
  <c r="Q242" i="23"/>
  <c r="P234" i="23"/>
  <c r="Q206" i="23"/>
  <c r="P198" i="23"/>
  <c r="Q170" i="23"/>
  <c r="P158" i="23"/>
  <c r="Q134" i="23"/>
  <c r="P126" i="23"/>
  <c r="Q98" i="23"/>
  <c r="P90" i="23"/>
  <c r="Q58" i="23"/>
  <c r="P50" i="23"/>
  <c r="Q22" i="23"/>
  <c r="P14" i="23"/>
  <c r="Q301" i="23"/>
  <c r="P293" i="23"/>
  <c r="Q261" i="23"/>
  <c r="P253" i="23"/>
  <c r="Q225" i="23"/>
  <c r="P217" i="23"/>
  <c r="Q193" i="23"/>
  <c r="P181" i="23"/>
  <c r="Q157" i="23"/>
  <c r="P145" i="23"/>
  <c r="Q117" i="23"/>
  <c r="P109" i="23"/>
  <c r="Q69" i="23"/>
  <c r="P61" i="23"/>
  <c r="Q33" i="23"/>
  <c r="P25" i="23"/>
  <c r="Q306" i="23"/>
  <c r="P270" i="23"/>
  <c r="Q166" i="23"/>
  <c r="P138" i="23"/>
  <c r="Q62" i="23"/>
  <c r="P26" i="23"/>
  <c r="Q265" i="23"/>
  <c r="P249" i="23"/>
  <c r="Q189" i="23"/>
  <c r="P169" i="23"/>
  <c r="Q105" i="23"/>
  <c r="P89" i="23"/>
  <c r="Q37" i="23"/>
  <c r="P13" i="23"/>
  <c r="U5" i="9"/>
  <c r="R5" i="9"/>
  <c r="B7" i="19" s="1"/>
  <c r="T5" i="9"/>
  <c r="U13" i="9"/>
  <c r="R13" i="9"/>
  <c r="B15" i="19" s="1"/>
  <c r="T13" i="9"/>
  <c r="U21" i="9"/>
  <c r="R21" i="9"/>
  <c r="B23" i="19" s="1"/>
  <c r="T21" i="9"/>
  <c r="U29" i="9"/>
  <c r="R29" i="9"/>
  <c r="B31" i="19" s="1"/>
  <c r="T29" i="9"/>
  <c r="U37" i="9"/>
  <c r="R37" i="9"/>
  <c r="B39" i="19" s="1"/>
  <c r="T37" i="9"/>
  <c r="U45" i="9"/>
  <c r="R45" i="9"/>
  <c r="B47" i="19" s="1"/>
  <c r="T45" i="9"/>
  <c r="U53" i="9"/>
  <c r="R53" i="9"/>
  <c r="B55" i="19" s="1"/>
  <c r="T53" i="9"/>
  <c r="U65" i="9"/>
  <c r="R65" i="9"/>
  <c r="B67" i="19" s="1"/>
  <c r="T65" i="9"/>
  <c r="U73" i="9"/>
  <c r="R73" i="9"/>
  <c r="B75" i="19" s="1"/>
  <c r="T73" i="9"/>
  <c r="U81" i="9"/>
  <c r="R81" i="9"/>
  <c r="B83" i="19" s="1"/>
  <c r="T81" i="9"/>
  <c r="U89" i="9"/>
  <c r="R89" i="9"/>
  <c r="B91" i="19" s="1"/>
  <c r="T89" i="9"/>
  <c r="U97" i="9"/>
  <c r="R97" i="9"/>
  <c r="B99" i="19" s="1"/>
  <c r="T97" i="9"/>
  <c r="U105" i="9"/>
  <c r="R105" i="9"/>
  <c r="B107" i="19" s="1"/>
  <c r="T105" i="9"/>
  <c r="U113" i="9"/>
  <c r="R113" i="9"/>
  <c r="B115" i="19" s="1"/>
  <c r="T113" i="9"/>
  <c r="U129" i="9"/>
  <c r="R129" i="9"/>
  <c r="B131" i="19" s="1"/>
  <c r="T129" i="9"/>
  <c r="U137" i="9"/>
  <c r="R137" i="9"/>
  <c r="B139" i="19" s="1"/>
  <c r="T137" i="9"/>
  <c r="U149" i="9"/>
  <c r="R149" i="9"/>
  <c r="B151" i="19" s="1"/>
  <c r="T149" i="9"/>
  <c r="U161" i="9"/>
  <c r="R161" i="9"/>
  <c r="B163" i="19" s="1"/>
  <c r="T161" i="9"/>
  <c r="U169" i="9"/>
  <c r="R169" i="9"/>
  <c r="B171" i="19" s="1"/>
  <c r="T169" i="9"/>
  <c r="U177" i="9"/>
  <c r="R177" i="9"/>
  <c r="B179" i="19" s="1"/>
  <c r="T177" i="9"/>
  <c r="U189" i="9"/>
  <c r="R189" i="9"/>
  <c r="B191" i="19" s="1"/>
  <c r="T189" i="9"/>
  <c r="U197" i="9"/>
  <c r="R197" i="9"/>
  <c r="B199" i="19" s="1"/>
  <c r="T197" i="9"/>
  <c r="U205" i="9"/>
  <c r="R205" i="9"/>
  <c r="B207" i="19" s="1"/>
  <c r="T205" i="9"/>
  <c r="U213" i="9"/>
  <c r="R213" i="9"/>
  <c r="B215" i="19" s="1"/>
  <c r="T213" i="9"/>
  <c r="U217" i="9"/>
  <c r="R217" i="9"/>
  <c r="B219" i="19" s="1"/>
  <c r="T217" i="9"/>
  <c r="U225" i="9"/>
  <c r="R225" i="9"/>
  <c r="B227" i="19" s="1"/>
  <c r="T225" i="9"/>
  <c r="U233" i="9"/>
  <c r="R233" i="9"/>
  <c r="B235" i="19" s="1"/>
  <c r="T233" i="9"/>
  <c r="U241" i="9"/>
  <c r="R241" i="9"/>
  <c r="B243" i="19" s="1"/>
  <c r="T241" i="9"/>
  <c r="U249" i="9"/>
  <c r="R249" i="9"/>
  <c r="B251" i="19" s="1"/>
  <c r="T249" i="9"/>
  <c r="U257" i="9"/>
  <c r="R257" i="9"/>
  <c r="B259" i="19" s="1"/>
  <c r="T257" i="9"/>
  <c r="U265" i="9"/>
  <c r="R265" i="9"/>
  <c r="B267" i="19" s="1"/>
  <c r="T265" i="9"/>
  <c r="U273" i="9"/>
  <c r="R273" i="9"/>
  <c r="B275" i="19" s="1"/>
  <c r="T273" i="9"/>
  <c r="U281" i="9"/>
  <c r="R281" i="9"/>
  <c r="B283" i="19" s="1"/>
  <c r="T281" i="9"/>
  <c r="U289" i="9"/>
  <c r="R289" i="9"/>
  <c r="B291" i="19" s="1"/>
  <c r="T289" i="9"/>
  <c r="U297" i="9"/>
  <c r="R297" i="9"/>
  <c r="B299" i="19" s="1"/>
  <c r="T297" i="9"/>
  <c r="U305" i="9"/>
  <c r="R305" i="9"/>
  <c r="B307" i="19" s="1"/>
  <c r="T305" i="9"/>
  <c r="U309" i="9"/>
  <c r="R309" i="9"/>
  <c r="B311" i="19" s="1"/>
  <c r="T309" i="9"/>
  <c r="U317" i="9"/>
  <c r="R317" i="9"/>
  <c r="B319" i="19" s="1"/>
  <c r="T317" i="9"/>
  <c r="U321" i="9"/>
  <c r="R321" i="9"/>
  <c r="B323" i="19" s="1"/>
  <c r="T321" i="9"/>
  <c r="U329" i="9"/>
  <c r="R329" i="9"/>
  <c r="B331" i="19" s="1"/>
  <c r="T329" i="9"/>
  <c r="D9" i="19"/>
  <c r="D17" i="19"/>
  <c r="D33" i="19"/>
  <c r="D41" i="19"/>
  <c r="D49" i="19"/>
  <c r="D57" i="19"/>
  <c r="D65" i="19"/>
  <c r="D73" i="19"/>
  <c r="D81" i="19"/>
  <c r="D89" i="19"/>
  <c r="D97" i="19"/>
  <c r="D101" i="19"/>
  <c r="N107" i="10"/>
  <c r="D109" i="19" s="1"/>
  <c r="N111" i="10"/>
  <c r="D113" i="19" s="1"/>
  <c r="P111" i="10"/>
  <c r="N123" i="10"/>
  <c r="D125" i="19" s="1"/>
  <c r="Q123" i="10"/>
  <c r="P123" i="10"/>
  <c r="N131" i="10"/>
  <c r="D133" i="19" s="1"/>
  <c r="P131" i="10"/>
  <c r="N139" i="10"/>
  <c r="D141" i="19" s="1"/>
  <c r="N151" i="10"/>
  <c r="D153" i="19" s="1"/>
  <c r="P151" i="10"/>
  <c r="N159" i="10"/>
  <c r="D161" i="19" s="1"/>
  <c r="P159" i="10"/>
  <c r="Q159" i="10"/>
  <c r="N167" i="10"/>
  <c r="D169" i="19" s="1"/>
  <c r="Q167" i="10"/>
  <c r="N175" i="10"/>
  <c r="D177" i="19" s="1"/>
  <c r="N183" i="10"/>
  <c r="D185" i="19" s="1"/>
  <c r="P183" i="10"/>
  <c r="N191" i="10"/>
  <c r="D193" i="19" s="1"/>
  <c r="P191" i="10"/>
  <c r="Q191" i="10"/>
  <c r="N199" i="10"/>
  <c r="D201" i="19" s="1"/>
  <c r="Q199" i="10"/>
  <c r="N207" i="10"/>
  <c r="D209" i="19" s="1"/>
  <c r="N211" i="10"/>
  <c r="D213" i="19" s="1"/>
  <c r="Q211" i="10"/>
  <c r="N219" i="10"/>
  <c r="D221" i="19" s="1"/>
  <c r="Q219" i="10"/>
  <c r="P219" i="10"/>
  <c r="N223" i="10"/>
  <c r="D225" i="19" s="1"/>
  <c r="Q223" i="10"/>
  <c r="N235" i="10"/>
  <c r="D237" i="19" s="1"/>
  <c r="N243" i="10"/>
  <c r="D245" i="19" s="1"/>
  <c r="Q243" i="10"/>
  <c r="N251" i="10"/>
  <c r="D253" i="19" s="1"/>
  <c r="Q251" i="10"/>
  <c r="P251" i="10"/>
  <c r="N259" i="10"/>
  <c r="D261" i="19" s="1"/>
  <c r="P259" i="10"/>
  <c r="N267" i="10"/>
  <c r="D269" i="19" s="1"/>
  <c r="N275" i="10"/>
  <c r="D277" i="19" s="1"/>
  <c r="P275" i="10"/>
  <c r="N283" i="10"/>
  <c r="D285" i="19" s="1"/>
  <c r="P283" i="10"/>
  <c r="Q283" i="10"/>
  <c r="N287" i="10"/>
  <c r="D289" i="19" s="1"/>
  <c r="Q287" i="10"/>
  <c r="N295" i="10"/>
  <c r="D297" i="19" s="1"/>
  <c r="N303" i="10"/>
  <c r="D305" i="19" s="1"/>
  <c r="P303" i="10"/>
  <c r="N311" i="10"/>
  <c r="D313" i="19" s="1"/>
  <c r="Q311" i="10"/>
  <c r="P311" i="10"/>
  <c r="N319" i="10"/>
  <c r="D321" i="19" s="1"/>
  <c r="Q319" i="10"/>
  <c r="N327" i="10"/>
  <c r="D329" i="19" s="1"/>
  <c r="N335" i="10"/>
  <c r="D337" i="19" s="1"/>
  <c r="P335" i="10"/>
  <c r="N343" i="10"/>
  <c r="D345" i="19" s="1"/>
  <c r="Q343" i="10"/>
  <c r="P343" i="10"/>
  <c r="N351" i="10"/>
  <c r="D353" i="19" s="1"/>
  <c r="Q351" i="10"/>
  <c r="N363" i="10"/>
  <c r="D365" i="19" s="1"/>
  <c r="D25" i="19"/>
  <c r="N9" i="13"/>
  <c r="F11" i="19" s="1"/>
  <c r="R9" i="13"/>
  <c r="Q9" i="13"/>
  <c r="N17" i="13"/>
  <c r="F19" i="19" s="1"/>
  <c r="R17" i="13"/>
  <c r="Q17" i="13"/>
  <c r="N25" i="13"/>
  <c r="F27" i="19" s="1"/>
  <c r="R25" i="13"/>
  <c r="Q25" i="13"/>
  <c r="N33" i="13"/>
  <c r="F35" i="19" s="1"/>
  <c r="R33" i="13"/>
  <c r="Q33" i="13"/>
  <c r="N41" i="13"/>
  <c r="F43" i="19" s="1"/>
  <c r="R41" i="13"/>
  <c r="Q41" i="13"/>
  <c r="N49" i="13"/>
  <c r="F51" i="19" s="1"/>
  <c r="R49" i="13"/>
  <c r="Q49" i="13"/>
  <c r="N61" i="13"/>
  <c r="F63" i="19" s="1"/>
  <c r="R61" i="13"/>
  <c r="Q61" i="13"/>
  <c r="N69" i="13"/>
  <c r="F71" i="19" s="1"/>
  <c r="R69" i="13"/>
  <c r="Q69" i="13"/>
  <c r="N73" i="13"/>
  <c r="F75" i="19" s="1"/>
  <c r="R73" i="13"/>
  <c r="Q73" i="13"/>
  <c r="N81" i="13"/>
  <c r="F83" i="19" s="1"/>
  <c r="R81" i="13"/>
  <c r="Q81" i="13"/>
  <c r="N93" i="13"/>
  <c r="F95" i="19" s="1"/>
  <c r="R93" i="13"/>
  <c r="Q93" i="13"/>
  <c r="N101" i="13"/>
  <c r="F103" i="19" s="1"/>
  <c r="R101" i="13"/>
  <c r="Q101" i="13"/>
  <c r="N109" i="13"/>
  <c r="F111" i="19" s="1"/>
  <c r="R109" i="13"/>
  <c r="Q109" i="13"/>
  <c r="N117" i="13"/>
  <c r="F119" i="19" s="1"/>
  <c r="R117" i="13"/>
  <c r="Q117" i="13"/>
  <c r="N125" i="13"/>
  <c r="F127" i="19" s="1"/>
  <c r="R125" i="13"/>
  <c r="Q125" i="13"/>
  <c r="N133" i="13"/>
  <c r="F135" i="19" s="1"/>
  <c r="R133" i="13"/>
  <c r="Q133" i="13"/>
  <c r="N141" i="13"/>
  <c r="F143" i="19" s="1"/>
  <c r="R141" i="13"/>
  <c r="Q141" i="13"/>
  <c r="N149" i="13"/>
  <c r="F151" i="19" s="1"/>
  <c r="R149" i="13"/>
  <c r="Q149" i="13"/>
  <c r="N157" i="13"/>
  <c r="F159" i="19" s="1"/>
  <c r="R157" i="13"/>
  <c r="Q157" i="13"/>
  <c r="N161" i="13"/>
  <c r="F163" i="19" s="1"/>
  <c r="R161" i="13"/>
  <c r="Q161" i="13"/>
  <c r="N169" i="13"/>
  <c r="F171" i="19" s="1"/>
  <c r="R169" i="13"/>
  <c r="Q169" i="13"/>
  <c r="N181" i="13"/>
  <c r="F183" i="19" s="1"/>
  <c r="R181" i="13"/>
  <c r="Q181" i="13"/>
  <c r="N189" i="13"/>
  <c r="F191" i="19" s="1"/>
  <c r="R189" i="13"/>
  <c r="Q189" i="13"/>
  <c r="N197" i="13"/>
  <c r="F199" i="19" s="1"/>
  <c r="R197" i="13"/>
  <c r="Q197" i="13"/>
  <c r="N205" i="13"/>
  <c r="F207" i="19" s="1"/>
  <c r="R205" i="13"/>
  <c r="Q205" i="13"/>
  <c r="N217" i="13"/>
  <c r="F219" i="19" s="1"/>
  <c r="R217" i="13"/>
  <c r="Q217" i="13"/>
  <c r="N225" i="13"/>
  <c r="F227" i="19" s="1"/>
  <c r="R225" i="13"/>
  <c r="Q225" i="13"/>
  <c r="N233" i="13"/>
  <c r="F235" i="19" s="1"/>
  <c r="R233" i="13"/>
  <c r="Q233" i="13"/>
  <c r="N241" i="13"/>
  <c r="F243" i="19" s="1"/>
  <c r="R241" i="13"/>
  <c r="Q241" i="13"/>
  <c r="N249" i="13"/>
  <c r="F251" i="19" s="1"/>
  <c r="R249" i="13"/>
  <c r="Q249" i="13"/>
  <c r="N257" i="13"/>
  <c r="F259" i="19" s="1"/>
  <c r="R257" i="13"/>
  <c r="Q257" i="13"/>
  <c r="N265" i="13"/>
  <c r="F267" i="19" s="1"/>
  <c r="R265" i="13"/>
  <c r="Q265" i="13"/>
  <c r="N273" i="13"/>
  <c r="F275" i="19" s="1"/>
  <c r="R273" i="13"/>
  <c r="Q273" i="13"/>
  <c r="N277" i="13"/>
  <c r="F279" i="19" s="1"/>
  <c r="R277" i="13"/>
  <c r="Q277" i="13"/>
  <c r="N285" i="13"/>
  <c r="F287" i="19" s="1"/>
  <c r="R285" i="13"/>
  <c r="Q285" i="13"/>
  <c r="N3" i="16"/>
  <c r="H5" i="19" s="1"/>
  <c r="Q3" i="16"/>
  <c r="N11" i="16"/>
  <c r="H13" i="19" s="1"/>
  <c r="N15" i="16"/>
  <c r="H17" i="19" s="1"/>
  <c r="R15" i="16"/>
  <c r="N23" i="16"/>
  <c r="H25" i="19" s="1"/>
  <c r="R23" i="16"/>
  <c r="Q23" i="16"/>
  <c r="N31" i="16"/>
  <c r="H33" i="19" s="1"/>
  <c r="Q31" i="16"/>
  <c r="N39" i="16"/>
  <c r="H41" i="19" s="1"/>
  <c r="N47" i="16"/>
  <c r="H49" i="19" s="1"/>
  <c r="R47" i="16"/>
  <c r="N51" i="16"/>
  <c r="H53" i="19" s="1"/>
  <c r="R51" i="16"/>
  <c r="Q51" i="16"/>
  <c r="N59" i="16"/>
  <c r="H61" i="19" s="1"/>
  <c r="Q59" i="16"/>
  <c r="N71" i="16"/>
  <c r="H73" i="19" s="1"/>
  <c r="N75" i="16"/>
  <c r="H77" i="19" s="1"/>
  <c r="R75" i="16"/>
  <c r="N83" i="16"/>
  <c r="H85" i="19" s="1"/>
  <c r="R83" i="16"/>
  <c r="Q83" i="16"/>
  <c r="N91" i="16"/>
  <c r="H93" i="19" s="1"/>
  <c r="Q91" i="16"/>
  <c r="N99" i="16"/>
  <c r="H101" i="19" s="1"/>
  <c r="N107" i="16"/>
  <c r="H109" i="19" s="1"/>
  <c r="R107" i="16"/>
  <c r="N115" i="16"/>
  <c r="H117" i="19" s="1"/>
  <c r="R115" i="16"/>
  <c r="Q115" i="16"/>
  <c r="N123" i="16"/>
  <c r="H125" i="19" s="1"/>
  <c r="Q123" i="16"/>
  <c r="N131" i="16"/>
  <c r="H133" i="19" s="1"/>
  <c r="N143" i="16"/>
  <c r="H145" i="19" s="1"/>
  <c r="R143" i="16"/>
  <c r="N151" i="16"/>
  <c r="H153" i="19" s="1"/>
  <c r="R151" i="16"/>
  <c r="Q151" i="16"/>
  <c r="N155" i="16"/>
  <c r="H157" i="19" s="1"/>
  <c r="Q155" i="16"/>
  <c r="N163" i="16"/>
  <c r="H165" i="19" s="1"/>
  <c r="N171" i="16"/>
  <c r="H173" i="19" s="1"/>
  <c r="R171" i="16"/>
  <c r="N179" i="16"/>
  <c r="H181" i="19" s="1"/>
  <c r="R179" i="16"/>
  <c r="Q179" i="16"/>
  <c r="N187" i="16"/>
  <c r="H189" i="19" s="1"/>
  <c r="Q187" i="16"/>
  <c r="N195" i="16"/>
  <c r="H197" i="19" s="1"/>
  <c r="N203" i="16"/>
  <c r="H205" i="19" s="1"/>
  <c r="R203" i="16"/>
  <c r="N207" i="16"/>
  <c r="H209" i="19" s="1"/>
  <c r="R207" i="16"/>
  <c r="Q207" i="16"/>
  <c r="N215" i="16"/>
  <c r="H217" i="19" s="1"/>
  <c r="Q215" i="16"/>
  <c r="N6" i="20"/>
  <c r="J8" i="19" s="1"/>
  <c r="N14" i="20"/>
  <c r="J16" i="19" s="1"/>
  <c r="Q14" i="20"/>
  <c r="N22" i="20"/>
  <c r="J24" i="19" s="1"/>
  <c r="Q22" i="20"/>
  <c r="R22" i="20"/>
  <c r="N30" i="20"/>
  <c r="J32" i="19" s="1"/>
  <c r="R30" i="20"/>
  <c r="N38" i="20"/>
  <c r="J40" i="19" s="1"/>
  <c r="N50" i="20"/>
  <c r="J52" i="19" s="1"/>
  <c r="Q50" i="20"/>
  <c r="N62" i="20"/>
  <c r="J64" i="19" s="1"/>
  <c r="Q62" i="20"/>
  <c r="R62" i="20"/>
  <c r="N70" i="20"/>
  <c r="J72" i="19" s="1"/>
  <c r="R70" i="20"/>
  <c r="N78" i="20"/>
  <c r="J80" i="19" s="1"/>
  <c r="N86" i="20"/>
  <c r="J88" i="19" s="1"/>
  <c r="Q86" i="20"/>
  <c r="N94" i="20"/>
  <c r="J96" i="19" s="1"/>
  <c r="Q94" i="20"/>
  <c r="R94" i="20"/>
  <c r="N102" i="20"/>
  <c r="J104" i="19" s="1"/>
  <c r="R102" i="20"/>
  <c r="N110" i="20"/>
  <c r="J112" i="19" s="1"/>
  <c r="N118" i="20"/>
  <c r="J120" i="19" s="1"/>
  <c r="Q118" i="20"/>
  <c r="N126" i="20"/>
  <c r="J128" i="19" s="1"/>
  <c r="Q126" i="20"/>
  <c r="R126" i="20"/>
  <c r="N134" i="20"/>
  <c r="J136" i="19" s="1"/>
  <c r="R134" i="20"/>
  <c r="N142" i="20"/>
  <c r="J144" i="19" s="1"/>
  <c r="N150" i="20"/>
  <c r="J152" i="19" s="1"/>
  <c r="Q150" i="20"/>
  <c r="N158" i="20"/>
  <c r="J160" i="19" s="1"/>
  <c r="Q158" i="20"/>
  <c r="R158" i="20"/>
  <c r="N166" i="20"/>
  <c r="J168" i="19" s="1"/>
  <c r="R166" i="20"/>
  <c r="N174" i="20"/>
  <c r="J176" i="19" s="1"/>
  <c r="N182" i="20"/>
  <c r="J184" i="19" s="1"/>
  <c r="Q182" i="20"/>
  <c r="N190" i="20"/>
  <c r="J192" i="19" s="1"/>
  <c r="Q190" i="20"/>
  <c r="R190" i="20"/>
  <c r="N198" i="20"/>
  <c r="J200" i="19" s="1"/>
  <c r="R198" i="20"/>
  <c r="N206" i="20"/>
  <c r="J208" i="19" s="1"/>
  <c r="N218" i="20"/>
  <c r="J220" i="19" s="1"/>
  <c r="Q218" i="20"/>
  <c r="N226" i="20"/>
  <c r="J228" i="19" s="1"/>
  <c r="Q226" i="20"/>
  <c r="R226" i="20"/>
  <c r="N234" i="20"/>
  <c r="J236" i="19" s="1"/>
  <c r="R234" i="20"/>
  <c r="N242" i="20"/>
  <c r="J244" i="19" s="1"/>
  <c r="N254" i="20"/>
  <c r="J256" i="19" s="1"/>
  <c r="Q254" i="20"/>
  <c r="N266" i="20"/>
  <c r="J268" i="19" s="1"/>
  <c r="Q266" i="20"/>
  <c r="R266" i="20"/>
  <c r="N274" i="20"/>
  <c r="J276" i="19" s="1"/>
  <c r="R274" i="20"/>
  <c r="N282" i="20"/>
  <c r="J284" i="19" s="1"/>
  <c r="N290" i="20"/>
  <c r="J292" i="19" s="1"/>
  <c r="Q290" i="20"/>
  <c r="N3" i="21"/>
  <c r="L5" i="19" s="1"/>
  <c r="R3" i="21"/>
  <c r="Q3" i="21"/>
  <c r="N7" i="21"/>
  <c r="L9" i="19" s="1"/>
  <c r="R7" i="21"/>
  <c r="Q7" i="21"/>
  <c r="N15" i="21"/>
  <c r="L17" i="19" s="1"/>
  <c r="R15" i="21"/>
  <c r="Q15" i="21"/>
  <c r="N19" i="21"/>
  <c r="L21" i="19" s="1"/>
  <c r="R19" i="21"/>
  <c r="Q19" i="21"/>
  <c r="N27" i="21"/>
  <c r="L29" i="19" s="1"/>
  <c r="R27" i="21"/>
  <c r="Q27" i="21"/>
  <c r="N35" i="21"/>
  <c r="L37" i="19" s="1"/>
  <c r="R35" i="21"/>
  <c r="Q35" i="21"/>
  <c r="N43" i="21"/>
  <c r="L45" i="19" s="1"/>
  <c r="R43" i="21"/>
  <c r="Q43" i="21"/>
  <c r="N51" i="21"/>
  <c r="L53" i="19" s="1"/>
  <c r="R51" i="21"/>
  <c r="Q51" i="21"/>
  <c r="N59" i="21"/>
  <c r="L61" i="19" s="1"/>
  <c r="R59" i="21"/>
  <c r="Q59" i="21"/>
  <c r="N67" i="21"/>
  <c r="L69" i="19" s="1"/>
  <c r="R67" i="21"/>
  <c r="Q67" i="21"/>
  <c r="N79" i="21"/>
  <c r="L81" i="19" s="1"/>
  <c r="R79" i="21"/>
  <c r="Q79" i="21"/>
  <c r="N87" i="21"/>
  <c r="L89" i="19" s="1"/>
  <c r="R87" i="21"/>
  <c r="Q87" i="21"/>
  <c r="N95" i="21"/>
  <c r="L97" i="19" s="1"/>
  <c r="R95" i="21"/>
  <c r="Q95" i="21"/>
  <c r="N107" i="21"/>
  <c r="L109" i="19" s="1"/>
  <c r="R107" i="21"/>
  <c r="Q107" i="21"/>
  <c r="N119" i="21"/>
  <c r="L121" i="19" s="1"/>
  <c r="R119" i="21"/>
  <c r="Q119" i="21"/>
  <c r="N127" i="21"/>
  <c r="L129" i="19" s="1"/>
  <c r="R127" i="21"/>
  <c r="Q127" i="21"/>
  <c r="N131" i="21"/>
  <c r="L133" i="19" s="1"/>
  <c r="R131" i="21"/>
  <c r="Q131" i="21"/>
  <c r="N139" i="21"/>
  <c r="L141" i="19" s="1"/>
  <c r="R139" i="21"/>
  <c r="Q139" i="21"/>
  <c r="N147" i="21"/>
  <c r="L149" i="19" s="1"/>
  <c r="R147" i="21"/>
  <c r="Q147" i="21"/>
  <c r="N155" i="21"/>
  <c r="L157" i="19" s="1"/>
  <c r="R155" i="21"/>
  <c r="Q155" i="21"/>
  <c r="N163" i="21"/>
  <c r="L165" i="19" s="1"/>
  <c r="R163" i="21"/>
  <c r="Q163" i="21"/>
  <c r="N171" i="21"/>
  <c r="L173" i="19" s="1"/>
  <c r="R171" i="21"/>
  <c r="Q171" i="21"/>
  <c r="N179" i="21"/>
  <c r="L181" i="19" s="1"/>
  <c r="R179" i="21"/>
  <c r="Q179" i="21"/>
  <c r="N191" i="21"/>
  <c r="L193" i="19" s="1"/>
  <c r="R191" i="21"/>
  <c r="Q191" i="21"/>
  <c r="N199" i="21"/>
  <c r="L201" i="19" s="1"/>
  <c r="R199" i="21"/>
  <c r="Q199" i="21"/>
  <c r="N207" i="21"/>
  <c r="L209" i="19" s="1"/>
  <c r="R207" i="21"/>
  <c r="Q207" i="21"/>
  <c r="N215" i="21"/>
  <c r="L217" i="19" s="1"/>
  <c r="R215" i="21"/>
  <c r="Q215" i="21"/>
  <c r="N223" i="21"/>
  <c r="L225" i="19" s="1"/>
  <c r="R223" i="21"/>
  <c r="Q223" i="21"/>
  <c r="N235" i="21"/>
  <c r="L237" i="19" s="1"/>
  <c r="R235" i="21"/>
  <c r="Q235" i="21"/>
  <c r="N243" i="21"/>
  <c r="L245" i="19" s="1"/>
  <c r="R243" i="21"/>
  <c r="Q243" i="21"/>
  <c r="N251" i="21"/>
  <c r="L253" i="19" s="1"/>
  <c r="R251" i="21"/>
  <c r="Q251" i="21"/>
  <c r="N259" i="21"/>
  <c r="L261" i="19" s="1"/>
  <c r="R259" i="21"/>
  <c r="Q259" i="21"/>
  <c r="N267" i="21"/>
  <c r="L269" i="19" s="1"/>
  <c r="R267" i="21"/>
  <c r="Q267" i="21"/>
  <c r="N275" i="21"/>
  <c r="L277" i="19" s="1"/>
  <c r="R275" i="21"/>
  <c r="Q275" i="21"/>
  <c r="N279" i="21"/>
  <c r="L281" i="19" s="1"/>
  <c r="R279" i="21"/>
  <c r="Q279" i="21"/>
  <c r="N287" i="21"/>
  <c r="L289" i="19" s="1"/>
  <c r="R287" i="21"/>
  <c r="Q287" i="21"/>
  <c r="N295" i="21"/>
  <c r="L297" i="19" s="1"/>
  <c r="R295" i="21"/>
  <c r="Q295" i="21"/>
  <c r="N303" i="21"/>
  <c r="L305" i="19" s="1"/>
  <c r="R303" i="21"/>
  <c r="Q303" i="21"/>
  <c r="N311" i="21"/>
  <c r="L313" i="19" s="1"/>
  <c r="R311" i="21"/>
  <c r="Q311" i="21"/>
  <c r="N319" i="21"/>
  <c r="L321" i="19" s="1"/>
  <c r="R319" i="21"/>
  <c r="Q319" i="21"/>
  <c r="N331" i="21"/>
  <c r="L333" i="19" s="1"/>
  <c r="R331" i="21"/>
  <c r="Q331" i="21"/>
  <c r="N339" i="21"/>
  <c r="L341" i="19" s="1"/>
  <c r="R339" i="21"/>
  <c r="Q339" i="21"/>
  <c r="N347" i="21"/>
  <c r="L349" i="19" s="1"/>
  <c r="R347" i="21"/>
  <c r="Q347" i="21"/>
  <c r="N355" i="21"/>
  <c r="L357" i="19" s="1"/>
  <c r="R355" i="21"/>
  <c r="Q355" i="21"/>
  <c r="N367" i="21"/>
  <c r="L369" i="19" s="1"/>
  <c r="R367" i="21"/>
  <c r="Q367" i="21"/>
  <c r="N12" i="19"/>
  <c r="N24" i="19"/>
  <c r="N32" i="19"/>
  <c r="N40" i="19"/>
  <c r="N44" i="19"/>
  <c r="N52" i="19"/>
  <c r="N60" i="19"/>
  <c r="N68" i="19"/>
  <c r="N76" i="19"/>
  <c r="N84" i="19"/>
  <c r="N92" i="19"/>
  <c r="N100" i="19"/>
  <c r="N108" i="19"/>
  <c r="N116" i="19"/>
  <c r="N124" i="19"/>
  <c r="N132" i="19"/>
  <c r="N140" i="19"/>
  <c r="N152" i="19"/>
  <c r="N156" i="19"/>
  <c r="N164" i="19"/>
  <c r="N172" i="19"/>
  <c r="N184" i="19"/>
  <c r="N188" i="19"/>
  <c r="N196" i="19"/>
  <c r="N200" i="19"/>
  <c r="N208" i="19"/>
  <c r="N216" i="19"/>
  <c r="N224" i="19"/>
  <c r="N228" i="19"/>
  <c r="N232" i="19"/>
  <c r="N240" i="19"/>
  <c r="N248" i="19"/>
  <c r="N256" i="19"/>
  <c r="N260" i="19"/>
  <c r="N268" i="19"/>
  <c r="N276" i="19"/>
  <c r="N284" i="19"/>
  <c r="N292" i="19"/>
  <c r="N296" i="19"/>
  <c r="N304" i="19"/>
  <c r="U3" i="9"/>
  <c r="R3" i="9"/>
  <c r="B5" i="19" s="1"/>
  <c r="U7" i="9"/>
  <c r="R7" i="9"/>
  <c r="B9" i="19" s="1"/>
  <c r="T7" i="9"/>
  <c r="U11" i="9"/>
  <c r="R11" i="9"/>
  <c r="B13" i="19" s="1"/>
  <c r="U15" i="9"/>
  <c r="R15" i="9"/>
  <c r="B17" i="19" s="1"/>
  <c r="T15" i="9"/>
  <c r="U19" i="9"/>
  <c r="R19" i="9"/>
  <c r="B21" i="19" s="1"/>
  <c r="T19" i="9"/>
  <c r="U23" i="9"/>
  <c r="R23" i="9"/>
  <c r="B25" i="19" s="1"/>
  <c r="T23" i="9"/>
  <c r="U27" i="9"/>
  <c r="R27" i="9"/>
  <c r="B29" i="19" s="1"/>
  <c r="T27" i="9"/>
  <c r="U31" i="9"/>
  <c r="R31" i="9"/>
  <c r="B33" i="19" s="1"/>
  <c r="T31" i="9"/>
  <c r="U35" i="9"/>
  <c r="R35" i="9"/>
  <c r="B37" i="19" s="1"/>
  <c r="T35" i="9"/>
  <c r="U39" i="9"/>
  <c r="R39" i="9"/>
  <c r="B41" i="19" s="1"/>
  <c r="T39" i="9"/>
  <c r="U43" i="9"/>
  <c r="R43" i="9"/>
  <c r="B45" i="19" s="1"/>
  <c r="T43" i="9"/>
  <c r="U47" i="9"/>
  <c r="R47" i="9"/>
  <c r="B49" i="19" s="1"/>
  <c r="T47" i="9"/>
  <c r="U51" i="9"/>
  <c r="R51" i="9"/>
  <c r="B53" i="19" s="1"/>
  <c r="T51" i="9"/>
  <c r="U55" i="9"/>
  <c r="R55" i="9"/>
  <c r="B57" i="19" s="1"/>
  <c r="T55" i="9"/>
  <c r="U59" i="9"/>
  <c r="R59" i="9"/>
  <c r="B61" i="19" s="1"/>
  <c r="T59" i="9"/>
  <c r="U63" i="9"/>
  <c r="R63" i="9"/>
  <c r="B65" i="19" s="1"/>
  <c r="T63" i="9"/>
  <c r="U67" i="9"/>
  <c r="R67" i="9"/>
  <c r="B69" i="19" s="1"/>
  <c r="T67" i="9"/>
  <c r="R71" i="9"/>
  <c r="B73" i="19" s="1"/>
  <c r="U71" i="9"/>
  <c r="T71" i="9"/>
  <c r="U75" i="9"/>
  <c r="R75" i="9"/>
  <c r="B77" i="19" s="1"/>
  <c r="T75" i="9"/>
  <c r="R79" i="9"/>
  <c r="B81" i="19" s="1"/>
  <c r="U79" i="9"/>
  <c r="T79" i="9"/>
  <c r="U83" i="9"/>
  <c r="R83" i="9"/>
  <c r="B85" i="19" s="1"/>
  <c r="T83" i="9"/>
  <c r="U87" i="9"/>
  <c r="R87" i="9"/>
  <c r="B89" i="19" s="1"/>
  <c r="T87" i="9"/>
  <c r="U91" i="9"/>
  <c r="R91" i="9"/>
  <c r="B93" i="19" s="1"/>
  <c r="T91" i="9"/>
  <c r="U95" i="9"/>
  <c r="R95" i="9"/>
  <c r="B97" i="19" s="1"/>
  <c r="T95" i="9"/>
  <c r="U99" i="9"/>
  <c r="R99" i="9"/>
  <c r="B101" i="19" s="1"/>
  <c r="T99" i="9"/>
  <c r="R103" i="9"/>
  <c r="B105" i="19" s="1"/>
  <c r="U103" i="9"/>
  <c r="T103" i="9"/>
  <c r="U107" i="9"/>
  <c r="R107" i="9"/>
  <c r="B109" i="19" s="1"/>
  <c r="T107" i="9"/>
  <c r="U111" i="9"/>
  <c r="R111" i="9"/>
  <c r="B113" i="19" s="1"/>
  <c r="T111" i="9"/>
  <c r="U115" i="9"/>
  <c r="R115" i="9"/>
  <c r="B117" i="19" s="1"/>
  <c r="T115" i="9"/>
  <c r="U119" i="9"/>
  <c r="R119" i="9"/>
  <c r="B121" i="19" s="1"/>
  <c r="T119" i="9"/>
  <c r="U123" i="9"/>
  <c r="R123" i="9"/>
  <c r="B125" i="19" s="1"/>
  <c r="T123" i="9"/>
  <c r="R127" i="9"/>
  <c r="B129" i="19" s="1"/>
  <c r="U127" i="9"/>
  <c r="T127" i="9"/>
  <c r="U131" i="9"/>
  <c r="R131" i="9"/>
  <c r="B133" i="19" s="1"/>
  <c r="T131" i="9"/>
  <c r="U135" i="9"/>
  <c r="R135" i="9"/>
  <c r="B137" i="19" s="1"/>
  <c r="T135" i="9"/>
  <c r="U139" i="9"/>
  <c r="R139" i="9"/>
  <c r="B141" i="19" s="1"/>
  <c r="T139" i="9"/>
  <c r="U143" i="9"/>
  <c r="R143" i="9"/>
  <c r="B145" i="19" s="1"/>
  <c r="T143" i="9"/>
  <c r="U147" i="9"/>
  <c r="R147" i="9"/>
  <c r="B149" i="19" s="1"/>
  <c r="T147" i="9"/>
  <c r="R151" i="9"/>
  <c r="B153" i="19" s="1"/>
  <c r="U151" i="9"/>
  <c r="T151" i="9"/>
  <c r="U155" i="9"/>
  <c r="R155" i="9"/>
  <c r="B157" i="19" s="1"/>
  <c r="T155" i="9"/>
  <c r="U159" i="9"/>
  <c r="R159" i="9"/>
  <c r="B161" i="19" s="1"/>
  <c r="T159" i="9"/>
  <c r="U163" i="9"/>
  <c r="R163" i="9"/>
  <c r="B165" i="19" s="1"/>
  <c r="T163" i="9"/>
  <c r="U167" i="9"/>
  <c r="R167" i="9"/>
  <c r="B169" i="19" s="1"/>
  <c r="T167" i="9"/>
  <c r="U171" i="9"/>
  <c r="R171" i="9"/>
  <c r="B173" i="19" s="1"/>
  <c r="T171" i="9"/>
  <c r="R175" i="9"/>
  <c r="B177" i="19" s="1"/>
  <c r="U175" i="9"/>
  <c r="T175" i="9"/>
  <c r="U179" i="9"/>
  <c r="R179" i="9"/>
  <c r="B181" i="19" s="1"/>
  <c r="T179" i="9"/>
  <c r="U183" i="9"/>
  <c r="R183" i="9"/>
  <c r="B185" i="19" s="1"/>
  <c r="T183" i="9"/>
  <c r="U187" i="9"/>
  <c r="R187" i="9"/>
  <c r="B189" i="19" s="1"/>
  <c r="T187" i="9"/>
  <c r="U191" i="9"/>
  <c r="R191" i="9"/>
  <c r="B193" i="19" s="1"/>
  <c r="T191" i="9"/>
  <c r="U195" i="9"/>
  <c r="R195" i="9"/>
  <c r="B197" i="19" s="1"/>
  <c r="T195" i="9"/>
  <c r="U199" i="9"/>
  <c r="R199" i="9"/>
  <c r="B201" i="19" s="1"/>
  <c r="T199" i="9"/>
  <c r="U203" i="9"/>
  <c r="R203" i="9"/>
  <c r="B205" i="19" s="1"/>
  <c r="T203" i="9"/>
  <c r="U207" i="9"/>
  <c r="R207" i="9"/>
  <c r="B209" i="19" s="1"/>
  <c r="T207" i="9"/>
  <c r="U211" i="9"/>
  <c r="R211" i="9"/>
  <c r="B213" i="19" s="1"/>
  <c r="T211" i="9"/>
  <c r="U215" i="9"/>
  <c r="R215" i="9"/>
  <c r="B217" i="19" s="1"/>
  <c r="T215" i="9"/>
  <c r="U219" i="9"/>
  <c r="R219" i="9"/>
  <c r="B221" i="19" s="1"/>
  <c r="T219" i="9"/>
  <c r="U223" i="9"/>
  <c r="R223" i="9"/>
  <c r="B225" i="19" s="1"/>
  <c r="T223" i="9"/>
  <c r="U227" i="9"/>
  <c r="R227" i="9"/>
  <c r="B229" i="19" s="1"/>
  <c r="T227" i="9"/>
  <c r="U231" i="9"/>
  <c r="R231" i="9"/>
  <c r="B233" i="19" s="1"/>
  <c r="T231" i="9"/>
  <c r="U235" i="9"/>
  <c r="R235" i="9"/>
  <c r="B237" i="19" s="1"/>
  <c r="T235" i="9"/>
  <c r="U239" i="9"/>
  <c r="R239" i="9"/>
  <c r="B241" i="19" s="1"/>
  <c r="T239" i="9"/>
  <c r="U243" i="9"/>
  <c r="R243" i="9"/>
  <c r="B245" i="19" s="1"/>
  <c r="T243" i="9"/>
  <c r="U247" i="9"/>
  <c r="R247" i="9"/>
  <c r="B249" i="19" s="1"/>
  <c r="T247" i="9"/>
  <c r="U251" i="9"/>
  <c r="R251" i="9"/>
  <c r="B253" i="19" s="1"/>
  <c r="T251" i="9"/>
  <c r="R255" i="9"/>
  <c r="B257" i="19" s="1"/>
  <c r="U255" i="9"/>
  <c r="T255" i="9"/>
  <c r="U259" i="9"/>
  <c r="R259" i="9"/>
  <c r="B261" i="19" s="1"/>
  <c r="T259" i="9"/>
  <c r="U263" i="9"/>
  <c r="R263" i="9"/>
  <c r="B265" i="19" s="1"/>
  <c r="T263" i="9"/>
  <c r="U267" i="9"/>
  <c r="R267" i="9"/>
  <c r="B269" i="19" s="1"/>
  <c r="T267" i="9"/>
  <c r="U271" i="9"/>
  <c r="R271" i="9"/>
  <c r="B273" i="19" s="1"/>
  <c r="T271" i="9"/>
  <c r="U275" i="9"/>
  <c r="R275" i="9"/>
  <c r="B277" i="19" s="1"/>
  <c r="T275" i="9"/>
  <c r="R279" i="9"/>
  <c r="B281" i="19" s="1"/>
  <c r="U279" i="9"/>
  <c r="T279" i="9"/>
  <c r="U283" i="9"/>
  <c r="R283" i="9"/>
  <c r="B285" i="19" s="1"/>
  <c r="T283" i="9"/>
  <c r="U287" i="9"/>
  <c r="R287" i="9"/>
  <c r="B289" i="19" s="1"/>
  <c r="T287" i="9"/>
  <c r="U291" i="9"/>
  <c r="R291" i="9"/>
  <c r="B293" i="19" s="1"/>
  <c r="T291" i="9"/>
  <c r="U295" i="9"/>
  <c r="R295" i="9"/>
  <c r="B297" i="19" s="1"/>
  <c r="T295" i="9"/>
  <c r="U299" i="9"/>
  <c r="R299" i="9"/>
  <c r="B301" i="19" s="1"/>
  <c r="T299" i="9"/>
  <c r="R303" i="9"/>
  <c r="B305" i="19" s="1"/>
  <c r="U303" i="9"/>
  <c r="T303" i="9"/>
  <c r="U307" i="9"/>
  <c r="R307" i="9"/>
  <c r="B309" i="19" s="1"/>
  <c r="T307" i="9"/>
  <c r="U311" i="9"/>
  <c r="R311" i="9"/>
  <c r="B313" i="19" s="1"/>
  <c r="T311" i="9"/>
  <c r="U315" i="9"/>
  <c r="R315" i="9"/>
  <c r="B317" i="19" s="1"/>
  <c r="T315" i="9"/>
  <c r="U319" i="9"/>
  <c r="R319" i="9"/>
  <c r="B321" i="19" s="1"/>
  <c r="T319" i="9"/>
  <c r="U323" i="9"/>
  <c r="R323" i="9"/>
  <c r="B325" i="19" s="1"/>
  <c r="T323" i="9"/>
  <c r="U327" i="9"/>
  <c r="R327" i="9"/>
  <c r="B329" i="19" s="1"/>
  <c r="T327" i="9"/>
  <c r="D7" i="19"/>
  <c r="D11" i="19"/>
  <c r="D15" i="19"/>
  <c r="D19" i="19"/>
  <c r="D23" i="19"/>
  <c r="D27" i="19"/>
  <c r="D31" i="19"/>
  <c r="D35" i="19"/>
  <c r="D39" i="19"/>
  <c r="D43" i="19"/>
  <c r="D47" i="19"/>
  <c r="D51" i="19"/>
  <c r="D55" i="19"/>
  <c r="D59" i="19"/>
  <c r="D63" i="19"/>
  <c r="D67" i="19"/>
  <c r="D71" i="19"/>
  <c r="D75" i="19"/>
  <c r="D79" i="19"/>
  <c r="D83" i="19"/>
  <c r="D87" i="19"/>
  <c r="D91" i="19"/>
  <c r="D95" i="19"/>
  <c r="D99" i="19"/>
  <c r="N101" i="10"/>
  <c r="D103" i="19" s="1"/>
  <c r="P101" i="10"/>
  <c r="N105" i="10"/>
  <c r="D107" i="19" s="1"/>
  <c r="N109" i="10"/>
  <c r="D111" i="19" s="1"/>
  <c r="Q109" i="10"/>
  <c r="N113" i="10"/>
  <c r="D115" i="19" s="1"/>
  <c r="Q113" i="10"/>
  <c r="P113" i="10"/>
  <c r="N117" i="10"/>
  <c r="D119" i="19" s="1"/>
  <c r="P117" i="10"/>
  <c r="B6" i="19"/>
  <c r="U4" i="9"/>
  <c r="R4" i="9"/>
  <c r="U8" i="9"/>
  <c r="R8" i="9"/>
  <c r="B10" i="19" s="1"/>
  <c r="B14" i="19"/>
  <c r="U12" i="9"/>
  <c r="R12" i="9"/>
  <c r="T12" i="9"/>
  <c r="B18" i="19"/>
  <c r="U16" i="9"/>
  <c r="R16" i="9"/>
  <c r="T16" i="9"/>
  <c r="B22" i="19"/>
  <c r="U20" i="9"/>
  <c r="R20" i="9"/>
  <c r="T20" i="9"/>
  <c r="U24" i="9"/>
  <c r="R24" i="9"/>
  <c r="B26" i="19" s="1"/>
  <c r="T24" i="9"/>
  <c r="U28" i="9"/>
  <c r="R28" i="9"/>
  <c r="B30" i="19" s="1"/>
  <c r="T28" i="9"/>
  <c r="U32" i="9"/>
  <c r="R32" i="9"/>
  <c r="B34" i="19" s="1"/>
  <c r="T32" i="9"/>
  <c r="U36" i="9"/>
  <c r="R36" i="9"/>
  <c r="B38" i="19" s="1"/>
  <c r="T36" i="9"/>
  <c r="U40" i="9"/>
  <c r="R40" i="9"/>
  <c r="B42" i="19" s="1"/>
  <c r="T40" i="9"/>
  <c r="U44" i="9"/>
  <c r="R44" i="9"/>
  <c r="B46" i="19" s="1"/>
  <c r="T44" i="9"/>
  <c r="U48" i="9"/>
  <c r="R48" i="9"/>
  <c r="B50" i="19" s="1"/>
  <c r="T48" i="9"/>
  <c r="U52" i="9"/>
  <c r="R52" i="9"/>
  <c r="B54" i="19" s="1"/>
  <c r="T52" i="9"/>
  <c r="U56" i="9"/>
  <c r="R56" i="9"/>
  <c r="B58" i="19" s="1"/>
  <c r="T56" i="9"/>
  <c r="B62" i="19"/>
  <c r="U60" i="9"/>
  <c r="R60" i="9"/>
  <c r="T60" i="9"/>
  <c r="B66" i="19"/>
  <c r="U64" i="9"/>
  <c r="R64" i="9"/>
  <c r="T64" i="9"/>
  <c r="B70" i="19"/>
  <c r="U68" i="9"/>
  <c r="R68" i="9"/>
  <c r="T68" i="9"/>
  <c r="U72" i="9"/>
  <c r="R72" i="9"/>
  <c r="B74" i="19" s="1"/>
  <c r="T72" i="9"/>
  <c r="B78" i="19"/>
  <c r="U76" i="9"/>
  <c r="R76" i="9"/>
  <c r="T76" i="9"/>
  <c r="B82" i="19"/>
  <c r="U80" i="9"/>
  <c r="R80" i="9"/>
  <c r="T80" i="9"/>
  <c r="B86" i="19"/>
  <c r="U84" i="9"/>
  <c r="R84" i="9"/>
  <c r="T84" i="9"/>
  <c r="U88" i="9"/>
  <c r="R88" i="9"/>
  <c r="B90" i="19" s="1"/>
  <c r="T88" i="9"/>
  <c r="U92" i="9"/>
  <c r="R92" i="9"/>
  <c r="B94" i="19" s="1"/>
  <c r="T92" i="9"/>
  <c r="U96" i="9"/>
  <c r="R96" i="9"/>
  <c r="B98" i="19" s="1"/>
  <c r="T96" i="9"/>
  <c r="U100" i="9"/>
  <c r="R100" i="9"/>
  <c r="B102" i="19" s="1"/>
  <c r="T100" i="9"/>
  <c r="U104" i="9"/>
  <c r="R104" i="9"/>
  <c r="B106" i="19" s="1"/>
  <c r="T104" i="9"/>
  <c r="U108" i="9"/>
  <c r="R108" i="9"/>
  <c r="B110" i="19" s="1"/>
  <c r="T108" i="9"/>
  <c r="U112" i="9"/>
  <c r="R112" i="9"/>
  <c r="B114" i="19" s="1"/>
  <c r="T112" i="9"/>
  <c r="U116" i="9"/>
  <c r="R116" i="9"/>
  <c r="B118" i="19" s="1"/>
  <c r="T116" i="9"/>
  <c r="U120" i="9"/>
  <c r="R120" i="9"/>
  <c r="B122" i="19" s="1"/>
  <c r="T120" i="9"/>
  <c r="B126" i="19"/>
  <c r="U124" i="9"/>
  <c r="R124" i="9"/>
  <c r="T124" i="9"/>
  <c r="B130" i="19"/>
  <c r="U128" i="9"/>
  <c r="R128" i="9"/>
  <c r="T128" i="9"/>
  <c r="B134" i="19"/>
  <c r="U132" i="9"/>
  <c r="R132" i="9"/>
  <c r="T132" i="9"/>
  <c r="U136" i="9"/>
  <c r="R136" i="9"/>
  <c r="B138" i="19" s="1"/>
  <c r="T136" i="9"/>
  <c r="B142" i="19"/>
  <c r="U140" i="9"/>
  <c r="R140" i="9"/>
  <c r="T140" i="9"/>
  <c r="B146" i="19"/>
  <c r="U144" i="9"/>
  <c r="R144" i="9"/>
  <c r="T144" i="9"/>
  <c r="B150" i="19"/>
  <c r="U148" i="9"/>
  <c r="R148" i="9"/>
  <c r="T148" i="9"/>
  <c r="U152" i="9"/>
  <c r="R152" i="9"/>
  <c r="B154" i="19" s="1"/>
  <c r="T152" i="9"/>
  <c r="U156" i="9"/>
  <c r="R156" i="9"/>
  <c r="B158" i="19" s="1"/>
  <c r="T156" i="9"/>
  <c r="U160" i="9"/>
  <c r="R160" i="9"/>
  <c r="B162" i="19" s="1"/>
  <c r="T160" i="9"/>
  <c r="U164" i="9"/>
  <c r="R164" i="9"/>
  <c r="B166" i="19" s="1"/>
  <c r="T164" i="9"/>
  <c r="U168" i="9"/>
  <c r="R168" i="9"/>
  <c r="B170" i="19" s="1"/>
  <c r="T168" i="9"/>
  <c r="U172" i="9"/>
  <c r="R172" i="9"/>
  <c r="B174" i="19" s="1"/>
  <c r="T172" i="9"/>
  <c r="U176" i="9"/>
  <c r="R176" i="9"/>
  <c r="B178" i="19" s="1"/>
  <c r="T176" i="9"/>
  <c r="U180" i="9"/>
  <c r="R180" i="9"/>
  <c r="B182" i="19" s="1"/>
  <c r="T180" i="9"/>
  <c r="U184" i="9"/>
  <c r="R184" i="9"/>
  <c r="B186" i="19" s="1"/>
  <c r="T184" i="9"/>
  <c r="B190" i="19"/>
  <c r="U188" i="9"/>
  <c r="R188" i="9"/>
  <c r="T188" i="9"/>
  <c r="B194" i="19"/>
  <c r="U192" i="9"/>
  <c r="R192" i="9"/>
  <c r="T192" i="9"/>
  <c r="B198" i="19"/>
  <c r="U196" i="9"/>
  <c r="R196" i="9"/>
  <c r="T196" i="9"/>
  <c r="U200" i="9"/>
  <c r="R200" i="9"/>
  <c r="B202" i="19" s="1"/>
  <c r="T200" i="9"/>
  <c r="B206" i="19"/>
  <c r="U204" i="9"/>
  <c r="R204" i="9"/>
  <c r="T204" i="9"/>
  <c r="B210" i="19"/>
  <c r="U208" i="9"/>
  <c r="R208" i="9"/>
  <c r="T208" i="9"/>
  <c r="B214" i="19"/>
  <c r="U212" i="9"/>
  <c r="R212" i="9"/>
  <c r="T212" i="9"/>
  <c r="U216" i="9"/>
  <c r="R216" i="9"/>
  <c r="B218" i="19" s="1"/>
  <c r="T216" i="9"/>
  <c r="U220" i="9"/>
  <c r="R220" i="9"/>
  <c r="B222" i="19" s="1"/>
  <c r="T220" i="9"/>
  <c r="U224" i="9"/>
  <c r="R224" i="9"/>
  <c r="B226" i="19" s="1"/>
  <c r="T224" i="9"/>
  <c r="U228" i="9"/>
  <c r="R228" i="9"/>
  <c r="B230" i="19" s="1"/>
  <c r="T228" i="9"/>
  <c r="U232" i="9"/>
  <c r="R232" i="9"/>
  <c r="B234" i="19" s="1"/>
  <c r="T232" i="9"/>
  <c r="U236" i="9"/>
  <c r="R236" i="9"/>
  <c r="B238" i="19" s="1"/>
  <c r="T236" i="9"/>
  <c r="U240" i="9"/>
  <c r="R240" i="9"/>
  <c r="B242" i="19" s="1"/>
  <c r="T240" i="9"/>
  <c r="U244" i="9"/>
  <c r="R244" i="9"/>
  <c r="B246" i="19" s="1"/>
  <c r="T244" i="9"/>
  <c r="U248" i="9"/>
  <c r="R248" i="9"/>
  <c r="B250" i="19" s="1"/>
  <c r="T248" i="9"/>
  <c r="B254" i="19"/>
  <c r="U252" i="9"/>
  <c r="R252" i="9"/>
  <c r="T252" i="9"/>
  <c r="B258" i="19"/>
  <c r="U256" i="9"/>
  <c r="R256" i="9"/>
  <c r="T256" i="9"/>
  <c r="B262" i="19"/>
  <c r="U260" i="9"/>
  <c r="R260" i="9"/>
  <c r="T260" i="9"/>
  <c r="U264" i="9"/>
  <c r="R264" i="9"/>
  <c r="B266" i="19" s="1"/>
  <c r="T264" i="9"/>
  <c r="B270" i="19"/>
  <c r="U268" i="9"/>
  <c r="R268" i="9"/>
  <c r="T268" i="9"/>
  <c r="B274" i="19"/>
  <c r="U272" i="9"/>
  <c r="R272" i="9"/>
  <c r="T272" i="9"/>
  <c r="B278" i="19"/>
  <c r="U276" i="9"/>
  <c r="R276" i="9"/>
  <c r="T276" i="9"/>
  <c r="U280" i="9"/>
  <c r="R280" i="9"/>
  <c r="B282" i="19" s="1"/>
  <c r="T280" i="9"/>
  <c r="U284" i="9"/>
  <c r="R284" i="9"/>
  <c r="B286" i="19" s="1"/>
  <c r="T284" i="9"/>
  <c r="U288" i="9"/>
  <c r="R288" i="9"/>
  <c r="B290" i="19" s="1"/>
  <c r="T288" i="9"/>
  <c r="U292" i="9"/>
  <c r="R292" i="9"/>
  <c r="B294" i="19" s="1"/>
  <c r="T292" i="9"/>
  <c r="U296" i="9"/>
  <c r="R296" i="9"/>
  <c r="B298" i="19" s="1"/>
  <c r="T296" i="9"/>
  <c r="U300" i="9"/>
  <c r="R300" i="9"/>
  <c r="B302" i="19" s="1"/>
  <c r="T300" i="9"/>
  <c r="U304" i="9"/>
  <c r="R304" i="9"/>
  <c r="B306" i="19" s="1"/>
  <c r="T304" i="9"/>
  <c r="U308" i="9"/>
  <c r="R308" i="9"/>
  <c r="B310" i="19" s="1"/>
  <c r="T308" i="9"/>
  <c r="U312" i="9"/>
  <c r="R312" i="9"/>
  <c r="B314" i="19" s="1"/>
  <c r="T312" i="9"/>
  <c r="B318" i="19"/>
  <c r="U316" i="9"/>
  <c r="R316" i="9"/>
  <c r="T316" i="9"/>
  <c r="B322" i="19"/>
  <c r="U320" i="9"/>
  <c r="R320" i="9"/>
  <c r="T320" i="9"/>
  <c r="B326" i="19"/>
  <c r="U324" i="9"/>
  <c r="R324" i="9"/>
  <c r="T324" i="9"/>
  <c r="U328" i="9"/>
  <c r="R328" i="9"/>
  <c r="B330" i="19" s="1"/>
  <c r="T328" i="9"/>
  <c r="D4" i="19"/>
  <c r="D8" i="19"/>
  <c r="D12" i="19"/>
  <c r="D16" i="19"/>
  <c r="D20" i="19"/>
  <c r="D24" i="19"/>
  <c r="D28" i="19"/>
  <c r="D32" i="19"/>
  <c r="D36" i="19"/>
  <c r="D40" i="19"/>
  <c r="D44" i="19"/>
  <c r="D48" i="19"/>
  <c r="D52" i="19"/>
  <c r="D56" i="19"/>
  <c r="D60" i="19"/>
  <c r="D64" i="19"/>
  <c r="D68" i="19"/>
  <c r="D72" i="19"/>
  <c r="D76" i="19"/>
  <c r="D80" i="19"/>
  <c r="D84" i="19"/>
  <c r="D88" i="19"/>
  <c r="D92" i="19"/>
  <c r="D96" i="19"/>
  <c r="D100" i="19"/>
  <c r="N102" i="10"/>
  <c r="D104" i="19" s="1"/>
  <c r="Q102" i="10"/>
  <c r="P102" i="10"/>
  <c r="N106" i="10"/>
  <c r="D108" i="19" s="1"/>
  <c r="Q106" i="10"/>
  <c r="P106" i="10"/>
  <c r="N110" i="10"/>
  <c r="D112" i="19" s="1"/>
  <c r="Q110" i="10"/>
  <c r="P110" i="10"/>
  <c r="N114" i="10"/>
  <c r="D116" i="19" s="1"/>
  <c r="P114" i="10"/>
  <c r="Q114" i="10"/>
  <c r="N118" i="10"/>
  <c r="D120" i="19" s="1"/>
  <c r="Q118" i="10"/>
  <c r="P118" i="10"/>
  <c r="N122" i="10"/>
  <c r="D124" i="19" s="1"/>
  <c r="Q122" i="10"/>
  <c r="P122" i="10"/>
  <c r="N126" i="10"/>
  <c r="D128" i="19" s="1"/>
  <c r="Q126" i="10"/>
  <c r="P126" i="10"/>
  <c r="N130" i="10"/>
  <c r="D132" i="19" s="1"/>
  <c r="P130" i="10"/>
  <c r="Q130" i="10"/>
  <c r="N134" i="10"/>
  <c r="D136" i="19" s="1"/>
  <c r="Q134" i="10"/>
  <c r="P134" i="10"/>
  <c r="N138" i="10"/>
  <c r="D140" i="19" s="1"/>
  <c r="Q138" i="10"/>
  <c r="P138" i="10"/>
  <c r="N142" i="10"/>
  <c r="D144" i="19" s="1"/>
  <c r="Q142" i="10"/>
  <c r="P142" i="10"/>
  <c r="N146" i="10"/>
  <c r="D148" i="19" s="1"/>
  <c r="P146" i="10"/>
  <c r="Q146" i="10"/>
  <c r="N150" i="10"/>
  <c r="D152" i="19" s="1"/>
  <c r="Q150" i="10"/>
  <c r="P150" i="10"/>
  <c r="N154" i="10"/>
  <c r="D156" i="19" s="1"/>
  <c r="Q154" i="10"/>
  <c r="P154" i="10"/>
  <c r="N158" i="10"/>
  <c r="D160" i="19" s="1"/>
  <c r="Q158" i="10"/>
  <c r="P158" i="10"/>
  <c r="N162" i="10"/>
  <c r="D164" i="19" s="1"/>
  <c r="P162" i="10"/>
  <c r="Q162" i="10"/>
  <c r="N166" i="10"/>
  <c r="D168" i="19" s="1"/>
  <c r="Q166" i="10"/>
  <c r="P166" i="10"/>
  <c r="N170" i="10"/>
  <c r="D172" i="19" s="1"/>
  <c r="Q170" i="10"/>
  <c r="P170" i="10"/>
  <c r="N174" i="10"/>
  <c r="D176" i="19" s="1"/>
  <c r="Q174" i="10"/>
  <c r="P174" i="10"/>
  <c r="N178" i="10"/>
  <c r="D180" i="19" s="1"/>
  <c r="P178" i="10"/>
  <c r="Q178" i="10"/>
  <c r="N182" i="10"/>
  <c r="D184" i="19" s="1"/>
  <c r="Q182" i="10"/>
  <c r="P182" i="10"/>
  <c r="N186" i="10"/>
  <c r="D188" i="19" s="1"/>
  <c r="Q186" i="10"/>
  <c r="P186" i="10"/>
  <c r="N190" i="10"/>
  <c r="D192" i="19" s="1"/>
  <c r="Q190" i="10"/>
  <c r="P190" i="10"/>
  <c r="N194" i="10"/>
  <c r="D196" i="19" s="1"/>
  <c r="P194" i="10"/>
  <c r="Q194" i="10"/>
  <c r="N198" i="10"/>
  <c r="D200" i="19" s="1"/>
  <c r="Q198" i="10"/>
  <c r="P198" i="10"/>
  <c r="N202" i="10"/>
  <c r="D204" i="19" s="1"/>
  <c r="Q202" i="10"/>
  <c r="P202" i="10"/>
  <c r="N206" i="10"/>
  <c r="D208" i="19" s="1"/>
  <c r="Q206" i="10"/>
  <c r="P206" i="10"/>
  <c r="N210" i="10"/>
  <c r="D212" i="19" s="1"/>
  <c r="P210" i="10"/>
  <c r="Q210" i="10"/>
  <c r="N214" i="10"/>
  <c r="D216" i="19" s="1"/>
  <c r="Q214" i="10"/>
  <c r="P214" i="10"/>
  <c r="N218" i="10"/>
  <c r="D220" i="19" s="1"/>
  <c r="Q218" i="10"/>
  <c r="P218" i="10"/>
  <c r="N222" i="10"/>
  <c r="D224" i="19" s="1"/>
  <c r="Q222" i="10"/>
  <c r="P222" i="10"/>
  <c r="N226" i="10"/>
  <c r="D228" i="19" s="1"/>
  <c r="P226" i="10"/>
  <c r="Q226" i="10"/>
  <c r="N230" i="10"/>
  <c r="D232" i="19" s="1"/>
  <c r="Q230" i="10"/>
  <c r="P230" i="10"/>
  <c r="N234" i="10"/>
  <c r="D236" i="19" s="1"/>
  <c r="Q234" i="10"/>
  <c r="P234" i="10"/>
  <c r="N238" i="10"/>
  <c r="D240" i="19" s="1"/>
  <c r="Q238" i="10"/>
  <c r="P238" i="10"/>
  <c r="N242" i="10"/>
  <c r="D244" i="19" s="1"/>
  <c r="P242" i="10"/>
  <c r="Q242" i="10"/>
  <c r="N246" i="10"/>
  <c r="D248" i="19" s="1"/>
  <c r="Q246" i="10"/>
  <c r="P246" i="10"/>
  <c r="N250" i="10"/>
  <c r="D252" i="19" s="1"/>
  <c r="Q250" i="10"/>
  <c r="P250" i="10"/>
  <c r="N254" i="10"/>
  <c r="D256" i="19" s="1"/>
  <c r="Q254" i="10"/>
  <c r="P254" i="10"/>
  <c r="N258" i="10"/>
  <c r="D260" i="19" s="1"/>
  <c r="P258" i="10"/>
  <c r="Q258" i="10"/>
  <c r="N262" i="10"/>
  <c r="D264" i="19" s="1"/>
  <c r="Q262" i="10"/>
  <c r="P262" i="10"/>
  <c r="N266" i="10"/>
  <c r="D268" i="19" s="1"/>
  <c r="Q266" i="10"/>
  <c r="P266" i="10"/>
  <c r="N270" i="10"/>
  <c r="D272" i="19" s="1"/>
  <c r="Q270" i="10"/>
  <c r="P270" i="10"/>
  <c r="N274" i="10"/>
  <c r="D276" i="19" s="1"/>
  <c r="Q274" i="10"/>
  <c r="P274" i="10"/>
  <c r="N278" i="10"/>
  <c r="D280" i="19" s="1"/>
  <c r="Q278" i="10"/>
  <c r="P278" i="10"/>
  <c r="N282" i="10"/>
  <c r="D284" i="19" s="1"/>
  <c r="P282" i="10"/>
  <c r="Q282" i="10"/>
  <c r="N286" i="10"/>
  <c r="D288" i="19" s="1"/>
  <c r="Q286" i="10"/>
  <c r="P286" i="10"/>
  <c r="N290" i="10"/>
  <c r="D292" i="19" s="1"/>
  <c r="Q290" i="10"/>
  <c r="P290" i="10"/>
  <c r="N294" i="10"/>
  <c r="D296" i="19" s="1"/>
  <c r="Q294" i="10"/>
  <c r="P294" i="10"/>
  <c r="N298" i="10"/>
  <c r="D300" i="19" s="1"/>
  <c r="P298" i="10"/>
  <c r="Q298" i="10"/>
  <c r="N302" i="10"/>
  <c r="D304" i="19" s="1"/>
  <c r="Q302" i="10"/>
  <c r="P302" i="10"/>
  <c r="N306" i="10"/>
  <c r="D308" i="19" s="1"/>
  <c r="Q306" i="10"/>
  <c r="P306" i="10"/>
  <c r="N310" i="10"/>
  <c r="D312" i="19" s="1"/>
  <c r="Q310" i="10"/>
  <c r="P310" i="10"/>
  <c r="N314" i="10"/>
  <c r="D316" i="19" s="1"/>
  <c r="P314" i="10"/>
  <c r="Q314" i="10"/>
  <c r="N318" i="10"/>
  <c r="D320" i="19" s="1"/>
  <c r="Q318" i="10"/>
  <c r="P318" i="10"/>
  <c r="N322" i="10"/>
  <c r="D324" i="19" s="1"/>
  <c r="Q322" i="10"/>
  <c r="P322" i="10"/>
  <c r="N326" i="10"/>
  <c r="D328" i="19" s="1"/>
  <c r="Q326" i="10"/>
  <c r="P326" i="10"/>
  <c r="N330" i="10"/>
  <c r="D332" i="19" s="1"/>
  <c r="P330" i="10"/>
  <c r="Q330" i="10"/>
  <c r="N334" i="10"/>
  <c r="D336" i="19" s="1"/>
  <c r="Q334" i="10"/>
  <c r="P334" i="10"/>
  <c r="N338" i="10"/>
  <c r="D340" i="19" s="1"/>
  <c r="Q338" i="10"/>
  <c r="P338" i="10"/>
  <c r="N342" i="10"/>
  <c r="D344" i="19" s="1"/>
  <c r="Q342" i="10"/>
  <c r="P342" i="10"/>
  <c r="N346" i="10"/>
  <c r="D348" i="19" s="1"/>
  <c r="P346" i="10"/>
  <c r="Q346" i="10"/>
  <c r="N350" i="10"/>
  <c r="D352" i="19" s="1"/>
  <c r="Q350" i="10"/>
  <c r="P350" i="10"/>
  <c r="N354" i="10"/>
  <c r="D356" i="19" s="1"/>
  <c r="Q354" i="10"/>
  <c r="P354" i="10"/>
  <c r="N358" i="10"/>
  <c r="D360" i="19" s="1"/>
  <c r="Q358" i="10"/>
  <c r="P358" i="10"/>
  <c r="N362" i="10"/>
  <c r="D364" i="19" s="1"/>
  <c r="P362" i="10"/>
  <c r="Q362" i="10"/>
  <c r="N366" i="10"/>
  <c r="D368" i="19" s="1"/>
  <c r="Q366" i="10"/>
  <c r="P366" i="10"/>
  <c r="N370" i="10"/>
  <c r="D372" i="19" s="1"/>
  <c r="P370" i="10"/>
  <c r="Q370" i="10"/>
  <c r="N4" i="13"/>
  <c r="F6" i="19" s="1"/>
  <c r="Q4" i="13"/>
  <c r="R4" i="13"/>
  <c r="N8" i="13"/>
  <c r="F10" i="19" s="1"/>
  <c r="Q8" i="13"/>
  <c r="R8" i="13"/>
  <c r="N12" i="13"/>
  <c r="F14" i="19" s="1"/>
  <c r="Q12" i="13"/>
  <c r="R12" i="13"/>
  <c r="N16" i="13"/>
  <c r="F18" i="19" s="1"/>
  <c r="Q16" i="13"/>
  <c r="R16" i="13"/>
  <c r="N20" i="13"/>
  <c r="F22" i="19" s="1"/>
  <c r="Q20" i="13"/>
  <c r="R20" i="13"/>
  <c r="N24" i="13"/>
  <c r="F26" i="19" s="1"/>
  <c r="Q24" i="13"/>
  <c r="R24" i="13"/>
  <c r="N28" i="13"/>
  <c r="F30" i="19" s="1"/>
  <c r="Q28" i="13"/>
  <c r="R28" i="13"/>
  <c r="N32" i="13"/>
  <c r="F34" i="19" s="1"/>
  <c r="Q32" i="13"/>
  <c r="R32" i="13"/>
  <c r="N36" i="13"/>
  <c r="F38" i="19" s="1"/>
  <c r="Q36" i="13"/>
  <c r="R36" i="13"/>
  <c r="N40" i="13"/>
  <c r="F42" i="19" s="1"/>
  <c r="Q40" i="13"/>
  <c r="R40" i="13"/>
  <c r="N44" i="13"/>
  <c r="F46" i="19" s="1"/>
  <c r="Q44" i="13"/>
  <c r="R44" i="13"/>
  <c r="N48" i="13"/>
  <c r="F50" i="19" s="1"/>
  <c r="Q48" i="13"/>
  <c r="R48" i="13"/>
  <c r="N52" i="13"/>
  <c r="F54" i="19" s="1"/>
  <c r="Q52" i="13"/>
  <c r="R52" i="13"/>
  <c r="N56" i="13"/>
  <c r="F58" i="19" s="1"/>
  <c r="Q56" i="13"/>
  <c r="R56" i="13"/>
  <c r="N60" i="13"/>
  <c r="F62" i="19" s="1"/>
  <c r="Q60" i="13"/>
  <c r="R60" i="13"/>
  <c r="N64" i="13"/>
  <c r="F66" i="19" s="1"/>
  <c r="Q64" i="13"/>
  <c r="R64" i="13"/>
  <c r="N68" i="13"/>
  <c r="F70" i="19" s="1"/>
  <c r="Q68" i="13"/>
  <c r="R68" i="13"/>
  <c r="N72" i="13"/>
  <c r="F74" i="19" s="1"/>
  <c r="Q72" i="13"/>
  <c r="R72" i="13"/>
  <c r="N76" i="13"/>
  <c r="F78" i="19" s="1"/>
  <c r="Q76" i="13"/>
  <c r="R76" i="13"/>
  <c r="N80" i="13"/>
  <c r="F82" i="19" s="1"/>
  <c r="Q80" i="13"/>
  <c r="R80" i="13"/>
  <c r="N84" i="13"/>
  <c r="F86" i="19" s="1"/>
  <c r="Q84" i="13"/>
  <c r="R84" i="13"/>
  <c r="N88" i="13"/>
  <c r="F90" i="19" s="1"/>
  <c r="Q88" i="13"/>
  <c r="R88" i="13"/>
  <c r="N92" i="13"/>
  <c r="F94" i="19" s="1"/>
  <c r="Q92" i="13"/>
  <c r="R92" i="13"/>
  <c r="N96" i="13"/>
  <c r="F98" i="19" s="1"/>
  <c r="Q96" i="13"/>
  <c r="R96" i="13"/>
  <c r="N100" i="13"/>
  <c r="F102" i="19" s="1"/>
  <c r="Q100" i="13"/>
  <c r="R100" i="13"/>
  <c r="N104" i="13"/>
  <c r="F106" i="19" s="1"/>
  <c r="Q104" i="13"/>
  <c r="R104" i="13"/>
  <c r="N108" i="13"/>
  <c r="F110" i="19" s="1"/>
  <c r="Q108" i="13"/>
  <c r="R108" i="13"/>
  <c r="N112" i="13"/>
  <c r="F114" i="19" s="1"/>
  <c r="Q112" i="13"/>
  <c r="R112" i="13"/>
  <c r="N116" i="13"/>
  <c r="F118" i="19" s="1"/>
  <c r="Q116" i="13"/>
  <c r="R116" i="13"/>
  <c r="N120" i="13"/>
  <c r="F122" i="19" s="1"/>
  <c r="Q120" i="13"/>
  <c r="R120" i="13"/>
  <c r="N124" i="13"/>
  <c r="F126" i="19" s="1"/>
  <c r="Q124" i="13"/>
  <c r="R124" i="13"/>
  <c r="N128" i="13"/>
  <c r="F130" i="19" s="1"/>
  <c r="Q128" i="13"/>
  <c r="R128" i="13"/>
  <c r="N132" i="13"/>
  <c r="F134" i="19" s="1"/>
  <c r="Q132" i="13"/>
  <c r="R132" i="13"/>
  <c r="N136" i="13"/>
  <c r="F138" i="19" s="1"/>
  <c r="Q136" i="13"/>
  <c r="R136" i="13"/>
  <c r="N140" i="13"/>
  <c r="F142" i="19" s="1"/>
  <c r="Q140" i="13"/>
  <c r="R140" i="13"/>
  <c r="N144" i="13"/>
  <c r="F146" i="19" s="1"/>
  <c r="Q144" i="13"/>
  <c r="R144" i="13"/>
  <c r="N148" i="13"/>
  <c r="F150" i="19" s="1"/>
  <c r="Q148" i="13"/>
  <c r="R148" i="13"/>
  <c r="N152" i="13"/>
  <c r="F154" i="19" s="1"/>
  <c r="Q152" i="13"/>
  <c r="R152" i="13"/>
  <c r="N156" i="13"/>
  <c r="F158" i="19" s="1"/>
  <c r="Q156" i="13"/>
  <c r="R156" i="13"/>
  <c r="N160" i="13"/>
  <c r="F162" i="19" s="1"/>
  <c r="Q160" i="13"/>
  <c r="R160" i="13"/>
  <c r="N164" i="13"/>
  <c r="F166" i="19" s="1"/>
  <c r="Q164" i="13"/>
  <c r="R164" i="13"/>
  <c r="N168" i="13"/>
  <c r="F170" i="19" s="1"/>
  <c r="Q168" i="13"/>
  <c r="R168" i="13"/>
  <c r="N172" i="13"/>
  <c r="F174" i="19" s="1"/>
  <c r="Q172" i="13"/>
  <c r="R172" i="13"/>
  <c r="N176" i="13"/>
  <c r="F178" i="19" s="1"/>
  <c r="Q176" i="13"/>
  <c r="R176" i="13"/>
  <c r="N180" i="13"/>
  <c r="F182" i="19" s="1"/>
  <c r="Q180" i="13"/>
  <c r="R180" i="13"/>
  <c r="N184" i="13"/>
  <c r="F186" i="19" s="1"/>
  <c r="Q184" i="13"/>
  <c r="R184" i="13"/>
  <c r="N188" i="13"/>
  <c r="F190" i="19" s="1"/>
  <c r="Q188" i="13"/>
  <c r="R188" i="13"/>
  <c r="N192" i="13"/>
  <c r="F194" i="19" s="1"/>
  <c r="Q192" i="13"/>
  <c r="R192" i="13"/>
  <c r="N196" i="13"/>
  <c r="F198" i="19" s="1"/>
  <c r="Q196" i="13"/>
  <c r="R196" i="13"/>
  <c r="N200" i="13"/>
  <c r="F202" i="19" s="1"/>
  <c r="Q200" i="13"/>
  <c r="R200" i="13"/>
  <c r="N204" i="13"/>
  <c r="F206" i="19" s="1"/>
  <c r="Q204" i="13"/>
  <c r="R204" i="13"/>
  <c r="N208" i="13"/>
  <c r="F210" i="19" s="1"/>
  <c r="Q208" i="13"/>
  <c r="R208" i="13"/>
  <c r="N212" i="13"/>
  <c r="F214" i="19" s="1"/>
  <c r="Q212" i="13"/>
  <c r="R212" i="13"/>
  <c r="N216" i="13"/>
  <c r="F218" i="19" s="1"/>
  <c r="Q216" i="13"/>
  <c r="R216" i="13"/>
  <c r="N220" i="13"/>
  <c r="F222" i="19" s="1"/>
  <c r="Q220" i="13"/>
  <c r="R220" i="13"/>
  <c r="N224" i="13"/>
  <c r="F226" i="19" s="1"/>
  <c r="Q224" i="13"/>
  <c r="R224" i="13"/>
  <c r="N228" i="13"/>
  <c r="F230" i="19" s="1"/>
  <c r="Q228" i="13"/>
  <c r="R228" i="13"/>
  <c r="N232" i="13"/>
  <c r="F234" i="19" s="1"/>
  <c r="Q232" i="13"/>
  <c r="R232" i="13"/>
  <c r="N236" i="13"/>
  <c r="F238" i="19" s="1"/>
  <c r="Q236" i="13"/>
  <c r="R236" i="13"/>
  <c r="N240" i="13"/>
  <c r="F242" i="19" s="1"/>
  <c r="Q240" i="13"/>
  <c r="R240" i="13"/>
  <c r="N244" i="13"/>
  <c r="F246" i="19" s="1"/>
  <c r="Q244" i="13"/>
  <c r="R244" i="13"/>
  <c r="N248" i="13"/>
  <c r="F250" i="19" s="1"/>
  <c r="Q248" i="13"/>
  <c r="R248" i="13"/>
  <c r="N252" i="13"/>
  <c r="F254" i="19" s="1"/>
  <c r="Q252" i="13"/>
  <c r="R252" i="13"/>
  <c r="N256" i="13"/>
  <c r="F258" i="19" s="1"/>
  <c r="Q256" i="13"/>
  <c r="R256" i="13"/>
  <c r="N260" i="13"/>
  <c r="F262" i="19" s="1"/>
  <c r="Q260" i="13"/>
  <c r="R260" i="13"/>
  <c r="N264" i="13"/>
  <c r="F266" i="19" s="1"/>
  <c r="Q264" i="13"/>
  <c r="R264" i="13"/>
  <c r="N268" i="13"/>
  <c r="F270" i="19" s="1"/>
  <c r="Q268" i="13"/>
  <c r="R268" i="13"/>
  <c r="N272" i="13"/>
  <c r="F274" i="19" s="1"/>
  <c r="Q272" i="13"/>
  <c r="R272" i="13"/>
  <c r="N276" i="13"/>
  <c r="F278" i="19" s="1"/>
  <c r="Q276" i="13"/>
  <c r="R276" i="13"/>
  <c r="N280" i="13"/>
  <c r="F282" i="19" s="1"/>
  <c r="Q280" i="13"/>
  <c r="R280" i="13"/>
  <c r="N284" i="13"/>
  <c r="F286" i="19" s="1"/>
  <c r="Q284" i="13"/>
  <c r="R284" i="13"/>
  <c r="N288" i="13"/>
  <c r="F290" i="19" s="1"/>
  <c r="Q288" i="13"/>
  <c r="R288" i="13"/>
  <c r="N2" i="16"/>
  <c r="H4" i="19" s="1"/>
  <c r="Q2" i="16"/>
  <c r="S11" i="16"/>
  <c r="R19" i="16" s="1"/>
  <c r="R2" i="16"/>
  <c r="N6" i="16"/>
  <c r="H8" i="19" s="1"/>
  <c r="R6" i="16"/>
  <c r="Q6" i="16"/>
  <c r="N10" i="16"/>
  <c r="H12" i="19" s="1"/>
  <c r="R10" i="16"/>
  <c r="Q10" i="16"/>
  <c r="N14" i="16"/>
  <c r="H16" i="19" s="1"/>
  <c r="R14" i="16"/>
  <c r="Q14" i="16"/>
  <c r="N18" i="16"/>
  <c r="H20" i="19" s="1"/>
  <c r="R18" i="16"/>
  <c r="Q18" i="16"/>
  <c r="N22" i="16"/>
  <c r="H24" i="19" s="1"/>
  <c r="R22" i="16"/>
  <c r="Q22" i="16"/>
  <c r="N26" i="16"/>
  <c r="H28" i="19" s="1"/>
  <c r="R26" i="16"/>
  <c r="Q26" i="16"/>
  <c r="N30" i="16"/>
  <c r="H32" i="19" s="1"/>
  <c r="R30" i="16"/>
  <c r="Q30" i="16"/>
  <c r="N34" i="16"/>
  <c r="H36" i="19" s="1"/>
  <c r="R34" i="16"/>
  <c r="Q34" i="16"/>
  <c r="N38" i="16"/>
  <c r="H40" i="19" s="1"/>
  <c r="R38" i="16"/>
  <c r="Q38" i="16"/>
  <c r="N42" i="16"/>
  <c r="H44" i="19" s="1"/>
  <c r="R42" i="16"/>
  <c r="Q42" i="16"/>
  <c r="N46" i="16"/>
  <c r="H48" i="19" s="1"/>
  <c r="R46" i="16"/>
  <c r="Q46" i="16"/>
  <c r="N50" i="16"/>
  <c r="H52" i="19" s="1"/>
  <c r="R50" i="16"/>
  <c r="Q50" i="16"/>
  <c r="N54" i="16"/>
  <c r="H56" i="19" s="1"/>
  <c r="R54" i="16"/>
  <c r="Q54" i="16"/>
  <c r="N58" i="16"/>
  <c r="H60" i="19" s="1"/>
  <c r="R58" i="16"/>
  <c r="Q58" i="16"/>
  <c r="N62" i="16"/>
  <c r="H64" i="19" s="1"/>
  <c r="R62" i="16"/>
  <c r="Q62" i="16"/>
  <c r="N66" i="16"/>
  <c r="H68" i="19" s="1"/>
  <c r="R66" i="16"/>
  <c r="Q66" i="16"/>
  <c r="N70" i="16"/>
  <c r="H72" i="19" s="1"/>
  <c r="R70" i="16"/>
  <c r="Q70" i="16"/>
  <c r="N74" i="16"/>
  <c r="H76" i="19" s="1"/>
  <c r="R74" i="16"/>
  <c r="Q74" i="16"/>
  <c r="N78" i="16"/>
  <c r="H80" i="19" s="1"/>
  <c r="R78" i="16"/>
  <c r="Q78" i="16"/>
  <c r="N82" i="16"/>
  <c r="H84" i="19" s="1"/>
  <c r="R82" i="16"/>
  <c r="Q82" i="16"/>
  <c r="N86" i="16"/>
  <c r="H88" i="19" s="1"/>
  <c r="R86" i="16"/>
  <c r="Q86" i="16"/>
  <c r="N90" i="16"/>
  <c r="H92" i="19" s="1"/>
  <c r="R90" i="16"/>
  <c r="Q90" i="16"/>
  <c r="N94" i="16"/>
  <c r="H96" i="19" s="1"/>
  <c r="R94" i="16"/>
  <c r="Q94" i="16"/>
  <c r="N98" i="16"/>
  <c r="H100" i="19" s="1"/>
  <c r="R98" i="16"/>
  <c r="Q98" i="16"/>
  <c r="N102" i="16"/>
  <c r="H104" i="19" s="1"/>
  <c r="R102" i="16"/>
  <c r="Q102" i="16"/>
  <c r="N106" i="16"/>
  <c r="H108" i="19" s="1"/>
  <c r="R106" i="16"/>
  <c r="Q106" i="16"/>
  <c r="N110" i="16"/>
  <c r="H112" i="19" s="1"/>
  <c r="R110" i="16"/>
  <c r="Q110" i="16"/>
  <c r="N114" i="16"/>
  <c r="H116" i="19" s="1"/>
  <c r="R114" i="16"/>
  <c r="Q114" i="16"/>
  <c r="N118" i="16"/>
  <c r="H120" i="19" s="1"/>
  <c r="R118" i="16"/>
  <c r="Q118" i="16"/>
  <c r="N122" i="16"/>
  <c r="H124" i="19" s="1"/>
  <c r="R122" i="16"/>
  <c r="Q122" i="16"/>
  <c r="N126" i="16"/>
  <c r="H128" i="19" s="1"/>
  <c r="R126" i="16"/>
  <c r="Q126" i="16"/>
  <c r="N130" i="16"/>
  <c r="H132" i="19" s="1"/>
  <c r="R130" i="16"/>
  <c r="Q130" i="16"/>
  <c r="N134" i="16"/>
  <c r="H136" i="19" s="1"/>
  <c r="R134" i="16"/>
  <c r="Q134" i="16"/>
  <c r="N138" i="16"/>
  <c r="H140" i="19" s="1"/>
  <c r="R138" i="16"/>
  <c r="Q138" i="16"/>
  <c r="N142" i="16"/>
  <c r="H144" i="19" s="1"/>
  <c r="R142" i="16"/>
  <c r="Q142" i="16"/>
  <c r="N146" i="16"/>
  <c r="H148" i="19" s="1"/>
  <c r="R146" i="16"/>
  <c r="Q146" i="16"/>
  <c r="N150" i="16"/>
  <c r="H152" i="19" s="1"/>
  <c r="R150" i="16"/>
  <c r="Q150" i="16"/>
  <c r="N154" i="16"/>
  <c r="H156" i="19" s="1"/>
  <c r="R154" i="16"/>
  <c r="Q154" i="16"/>
  <c r="N158" i="16"/>
  <c r="H160" i="19" s="1"/>
  <c r="R158" i="16"/>
  <c r="Q158" i="16"/>
  <c r="N162" i="16"/>
  <c r="H164" i="19" s="1"/>
  <c r="R162" i="16"/>
  <c r="Q162" i="16"/>
  <c r="N166" i="16"/>
  <c r="H168" i="19" s="1"/>
  <c r="R166" i="16"/>
  <c r="Q166" i="16"/>
  <c r="R170" i="16"/>
  <c r="Q170" i="16"/>
  <c r="N174" i="16"/>
  <c r="H176" i="19" s="1"/>
  <c r="R174" i="16"/>
  <c r="Q174" i="16"/>
  <c r="N178" i="16"/>
  <c r="H180" i="19" s="1"/>
  <c r="R178" i="16"/>
  <c r="Q178" i="16"/>
  <c r="N182" i="16"/>
  <c r="H184" i="19" s="1"/>
  <c r="R182" i="16"/>
  <c r="Q182" i="16"/>
  <c r="N186" i="16"/>
  <c r="H188" i="19" s="1"/>
  <c r="R186" i="16"/>
  <c r="Q186" i="16"/>
  <c r="N190" i="16"/>
  <c r="H192" i="19" s="1"/>
  <c r="R190" i="16"/>
  <c r="Q190" i="16"/>
  <c r="N194" i="16"/>
  <c r="H196" i="19" s="1"/>
  <c r="R194" i="16"/>
  <c r="Q194" i="16"/>
  <c r="N198" i="16"/>
  <c r="H200" i="19" s="1"/>
  <c r="R198" i="16"/>
  <c r="Q198" i="16"/>
  <c r="N202" i="16"/>
  <c r="H204" i="19" s="1"/>
  <c r="R202" i="16"/>
  <c r="Q202" i="16"/>
  <c r="N206" i="16"/>
  <c r="H208" i="19" s="1"/>
  <c r="R206" i="16"/>
  <c r="Q206" i="16"/>
  <c r="N210" i="16"/>
  <c r="H212" i="19" s="1"/>
  <c r="R210" i="16"/>
  <c r="Q210" i="16"/>
  <c r="N214" i="16"/>
  <c r="H216" i="19" s="1"/>
  <c r="R214" i="16"/>
  <c r="Q214" i="16"/>
  <c r="N170" i="16"/>
  <c r="H172" i="19" s="1"/>
  <c r="N5" i="20"/>
  <c r="J7" i="19" s="1"/>
  <c r="R5" i="20"/>
  <c r="Q5" i="20"/>
  <c r="N9" i="20"/>
  <c r="J11" i="19" s="1"/>
  <c r="R9" i="20"/>
  <c r="Q9" i="20"/>
  <c r="N13" i="20"/>
  <c r="J15" i="19" s="1"/>
  <c r="Q13" i="20"/>
  <c r="R13" i="20"/>
  <c r="N17" i="20"/>
  <c r="J19" i="19" s="1"/>
  <c r="R17" i="20"/>
  <c r="Q17" i="20"/>
  <c r="N21" i="20"/>
  <c r="J23" i="19" s="1"/>
  <c r="Q21" i="20"/>
  <c r="R21" i="20"/>
  <c r="N25" i="20"/>
  <c r="J27" i="19" s="1"/>
  <c r="R25" i="20"/>
  <c r="Q25" i="20"/>
  <c r="N29" i="20"/>
  <c r="J31" i="19" s="1"/>
  <c r="Q29" i="20"/>
  <c r="R29" i="20"/>
  <c r="N33" i="20"/>
  <c r="J35" i="19" s="1"/>
  <c r="Q33" i="20"/>
  <c r="R33" i="20"/>
  <c r="N37" i="20"/>
  <c r="J39" i="19" s="1"/>
  <c r="Q37" i="20"/>
  <c r="R37" i="20"/>
  <c r="N41" i="20"/>
  <c r="J43" i="19" s="1"/>
  <c r="R41" i="20"/>
  <c r="Q41" i="20"/>
  <c r="N45" i="20"/>
  <c r="J47" i="19" s="1"/>
  <c r="Q45" i="20"/>
  <c r="R45" i="20"/>
  <c r="N49" i="20"/>
  <c r="J51" i="19" s="1"/>
  <c r="R49" i="20"/>
  <c r="Q49" i="20"/>
  <c r="N53" i="20"/>
  <c r="J55" i="19" s="1"/>
  <c r="Q53" i="20"/>
  <c r="R53" i="20"/>
  <c r="N57" i="20"/>
  <c r="J59" i="19" s="1"/>
  <c r="Q57" i="20"/>
  <c r="R57" i="20"/>
  <c r="N61" i="20"/>
  <c r="J63" i="19" s="1"/>
  <c r="Q61" i="20"/>
  <c r="R61" i="20"/>
  <c r="N65" i="20"/>
  <c r="J67" i="19" s="1"/>
  <c r="R65" i="20"/>
  <c r="Q65" i="20"/>
  <c r="N69" i="20"/>
  <c r="J71" i="19" s="1"/>
  <c r="Q69" i="20"/>
  <c r="R69" i="20"/>
  <c r="N73" i="20"/>
  <c r="J75" i="19" s="1"/>
  <c r="R73" i="20"/>
  <c r="Q73" i="20"/>
  <c r="N77" i="20"/>
  <c r="J79" i="19" s="1"/>
  <c r="Q77" i="20"/>
  <c r="R77" i="20"/>
  <c r="N81" i="20"/>
  <c r="J83" i="19" s="1"/>
  <c r="Q81" i="20"/>
  <c r="R81" i="20"/>
  <c r="N85" i="20"/>
  <c r="J87" i="19" s="1"/>
  <c r="Q85" i="20"/>
  <c r="R85" i="20"/>
  <c r="N89" i="20"/>
  <c r="J91" i="19" s="1"/>
  <c r="R89" i="20"/>
  <c r="Q89" i="20"/>
  <c r="N93" i="20"/>
  <c r="J95" i="19" s="1"/>
  <c r="Q93" i="20"/>
  <c r="R93" i="20"/>
  <c r="N97" i="20"/>
  <c r="J99" i="19" s="1"/>
  <c r="R97" i="20"/>
  <c r="Q97" i="20"/>
  <c r="N101" i="20"/>
  <c r="J103" i="19" s="1"/>
  <c r="Q101" i="20"/>
  <c r="R101" i="20"/>
  <c r="N105" i="20"/>
  <c r="J107" i="19" s="1"/>
  <c r="Q105" i="20"/>
  <c r="R105" i="20"/>
  <c r="N109" i="20"/>
  <c r="J111" i="19" s="1"/>
  <c r="Q109" i="20"/>
  <c r="R109" i="20"/>
  <c r="N113" i="20"/>
  <c r="J115" i="19" s="1"/>
  <c r="R113" i="20"/>
  <c r="Q113" i="20"/>
  <c r="N117" i="20"/>
  <c r="J119" i="19" s="1"/>
  <c r="Q117" i="20"/>
  <c r="R117" i="20"/>
  <c r="N121" i="20"/>
  <c r="J123" i="19" s="1"/>
  <c r="R121" i="20"/>
  <c r="Q121" i="20"/>
  <c r="N125" i="20"/>
  <c r="J127" i="19" s="1"/>
  <c r="Q125" i="20"/>
  <c r="R125" i="20"/>
  <c r="N129" i="20"/>
  <c r="J131" i="19" s="1"/>
  <c r="R129" i="20"/>
  <c r="Q129" i="20"/>
  <c r="N133" i="20"/>
  <c r="J135" i="19" s="1"/>
  <c r="Q133" i="20"/>
  <c r="R133" i="20"/>
  <c r="N137" i="20"/>
  <c r="J139" i="19" s="1"/>
  <c r="Q137" i="20"/>
  <c r="R137" i="20"/>
  <c r="N141" i="20"/>
  <c r="J143" i="19" s="1"/>
  <c r="Q141" i="20"/>
  <c r="R141" i="20"/>
  <c r="N145" i="20"/>
  <c r="J147" i="19" s="1"/>
  <c r="R145" i="20"/>
  <c r="Q145" i="20"/>
  <c r="N149" i="20"/>
  <c r="J151" i="19" s="1"/>
  <c r="Q149" i="20"/>
  <c r="R149" i="20"/>
  <c r="N153" i="20"/>
  <c r="J155" i="19" s="1"/>
  <c r="R153" i="20"/>
  <c r="Q153" i="20"/>
  <c r="N157" i="20"/>
  <c r="J159" i="19" s="1"/>
  <c r="Q157" i="20"/>
  <c r="R157" i="20"/>
  <c r="N161" i="20"/>
  <c r="J163" i="19" s="1"/>
  <c r="Q161" i="20"/>
  <c r="R161" i="20"/>
  <c r="N165" i="20"/>
  <c r="J167" i="19" s="1"/>
  <c r="Q165" i="20"/>
  <c r="R165" i="20"/>
  <c r="N169" i="20"/>
  <c r="J171" i="19" s="1"/>
  <c r="R169" i="20"/>
  <c r="Q169" i="20"/>
  <c r="N173" i="20"/>
  <c r="J175" i="19" s="1"/>
  <c r="Q173" i="20"/>
  <c r="R173" i="20"/>
  <c r="N177" i="20"/>
  <c r="J179" i="19" s="1"/>
  <c r="R177" i="20"/>
  <c r="Q177" i="20"/>
  <c r="N181" i="20"/>
  <c r="J183" i="19" s="1"/>
  <c r="Q181" i="20"/>
  <c r="R181" i="20"/>
  <c r="N185" i="20"/>
  <c r="J187" i="19" s="1"/>
  <c r="Q185" i="20"/>
  <c r="R185" i="20"/>
  <c r="N189" i="20"/>
  <c r="J191" i="19" s="1"/>
  <c r="Q189" i="20"/>
  <c r="R189" i="20"/>
  <c r="N193" i="20"/>
  <c r="J195" i="19" s="1"/>
  <c r="R193" i="20"/>
  <c r="Q193" i="20"/>
  <c r="N197" i="20"/>
  <c r="J199" i="19" s="1"/>
  <c r="Q197" i="20"/>
  <c r="R197" i="20"/>
  <c r="N201" i="20"/>
  <c r="J203" i="19" s="1"/>
  <c r="R201" i="20"/>
  <c r="Q201" i="20"/>
  <c r="N205" i="20"/>
  <c r="J207" i="19" s="1"/>
  <c r="Q205" i="20"/>
  <c r="R205" i="20"/>
  <c r="N209" i="20"/>
  <c r="J211" i="19" s="1"/>
  <c r="Q209" i="20"/>
  <c r="R209" i="20"/>
  <c r="N213" i="20"/>
  <c r="J215" i="19" s="1"/>
  <c r="Q213" i="20"/>
  <c r="R213" i="20"/>
  <c r="N217" i="20"/>
  <c r="J219" i="19" s="1"/>
  <c r="R217" i="20"/>
  <c r="Q217" i="20"/>
  <c r="N221" i="20"/>
  <c r="J223" i="19" s="1"/>
  <c r="Q221" i="20"/>
  <c r="R221" i="20"/>
  <c r="N225" i="20"/>
  <c r="J227" i="19" s="1"/>
  <c r="R225" i="20"/>
  <c r="Q225" i="20"/>
  <c r="N229" i="20"/>
  <c r="J231" i="19" s="1"/>
  <c r="Q229" i="20"/>
  <c r="R229" i="20"/>
  <c r="N233" i="20"/>
  <c r="J235" i="19" s="1"/>
  <c r="Q233" i="20"/>
  <c r="R233" i="20"/>
  <c r="N237" i="20"/>
  <c r="J239" i="19" s="1"/>
  <c r="Q237" i="20"/>
  <c r="R237" i="20"/>
  <c r="N241" i="20"/>
  <c r="J243" i="19" s="1"/>
  <c r="R241" i="20"/>
  <c r="Q241" i="20"/>
  <c r="N245" i="20"/>
  <c r="J247" i="19" s="1"/>
  <c r="Q245" i="20"/>
  <c r="R245" i="20"/>
  <c r="N249" i="20"/>
  <c r="J251" i="19" s="1"/>
  <c r="R249" i="20"/>
  <c r="Q249" i="20"/>
  <c r="N253" i="20"/>
  <c r="J255" i="19" s="1"/>
  <c r="Q253" i="20"/>
  <c r="R253" i="20"/>
  <c r="N257" i="20"/>
  <c r="J259" i="19" s="1"/>
  <c r="Q257" i="20"/>
  <c r="R257" i="20"/>
  <c r="N261" i="20"/>
  <c r="J263" i="19" s="1"/>
  <c r="Q261" i="20"/>
  <c r="R261" i="20"/>
  <c r="N265" i="20"/>
  <c r="J267" i="19" s="1"/>
  <c r="R265" i="20"/>
  <c r="Q265" i="20"/>
  <c r="N269" i="20"/>
  <c r="J271" i="19" s="1"/>
  <c r="Q269" i="20"/>
  <c r="R269" i="20"/>
  <c r="N273" i="20"/>
  <c r="J275" i="19" s="1"/>
  <c r="R273" i="20"/>
  <c r="Q273" i="20"/>
  <c r="N277" i="20"/>
  <c r="J279" i="19" s="1"/>
  <c r="Q277" i="20"/>
  <c r="R277" i="20"/>
  <c r="N281" i="20"/>
  <c r="J283" i="19" s="1"/>
  <c r="Q281" i="20"/>
  <c r="R281" i="20"/>
  <c r="N285" i="20"/>
  <c r="J287" i="19" s="1"/>
  <c r="Q285" i="20"/>
  <c r="R285" i="20"/>
  <c r="N289" i="20"/>
  <c r="J291" i="19" s="1"/>
  <c r="R289" i="20"/>
  <c r="Q289" i="20"/>
  <c r="N293" i="20"/>
  <c r="J295" i="19" s="1"/>
  <c r="Q293" i="20"/>
  <c r="R293" i="20"/>
  <c r="N3" i="20"/>
  <c r="J5" i="19" s="1"/>
  <c r="N35" i="20"/>
  <c r="J37" i="19" s="1"/>
  <c r="N6" i="21"/>
  <c r="L8" i="19" s="1"/>
  <c r="R6" i="21"/>
  <c r="Q6" i="21"/>
  <c r="N10" i="21"/>
  <c r="L12" i="19" s="1"/>
  <c r="R10" i="21"/>
  <c r="Q10" i="21"/>
  <c r="N14" i="21"/>
  <c r="L16" i="19" s="1"/>
  <c r="R14" i="21"/>
  <c r="Q14" i="21"/>
  <c r="N18" i="21"/>
  <c r="L20" i="19" s="1"/>
  <c r="R18" i="21"/>
  <c r="Q18" i="21"/>
  <c r="N22" i="21"/>
  <c r="L24" i="19" s="1"/>
  <c r="R22" i="21"/>
  <c r="Q22" i="21"/>
  <c r="N26" i="21"/>
  <c r="L28" i="19" s="1"/>
  <c r="R26" i="21"/>
  <c r="Q26" i="21"/>
  <c r="N30" i="21"/>
  <c r="L32" i="19" s="1"/>
  <c r="R30" i="21"/>
  <c r="Q30" i="21"/>
  <c r="N34" i="21"/>
  <c r="L36" i="19" s="1"/>
  <c r="R34" i="21"/>
  <c r="Q34" i="21"/>
  <c r="N38" i="21"/>
  <c r="L40" i="19" s="1"/>
  <c r="R38" i="21"/>
  <c r="Q38" i="21"/>
  <c r="N42" i="21"/>
  <c r="L44" i="19" s="1"/>
  <c r="R42" i="21"/>
  <c r="Q42" i="21"/>
  <c r="N46" i="21"/>
  <c r="L48" i="19" s="1"/>
  <c r="R46" i="21"/>
  <c r="Q46" i="21"/>
  <c r="N50" i="21"/>
  <c r="L52" i="19" s="1"/>
  <c r="R50" i="21"/>
  <c r="Q50" i="21"/>
  <c r="N54" i="21"/>
  <c r="L56" i="19" s="1"/>
  <c r="R54" i="21"/>
  <c r="Q54" i="21"/>
  <c r="N58" i="21"/>
  <c r="L60" i="19" s="1"/>
  <c r="R58" i="21"/>
  <c r="Q58" i="21"/>
  <c r="N62" i="21"/>
  <c r="L64" i="19" s="1"/>
  <c r="R62" i="21"/>
  <c r="Q62" i="21"/>
  <c r="N66" i="21"/>
  <c r="L68" i="19" s="1"/>
  <c r="R66" i="21"/>
  <c r="Q66" i="21"/>
  <c r="N70" i="21"/>
  <c r="L72" i="19" s="1"/>
  <c r="R70" i="21"/>
  <c r="Q70" i="21"/>
  <c r="N74" i="21"/>
  <c r="L76" i="19" s="1"/>
  <c r="R74" i="21"/>
  <c r="Q74" i="21"/>
  <c r="N78" i="21"/>
  <c r="L80" i="19" s="1"/>
  <c r="R78" i="21"/>
  <c r="Q78" i="21"/>
  <c r="N82" i="21"/>
  <c r="L84" i="19" s="1"/>
  <c r="R82" i="21"/>
  <c r="Q82" i="21"/>
  <c r="N86" i="21"/>
  <c r="L88" i="19" s="1"/>
  <c r="R86" i="21"/>
  <c r="Q86" i="21"/>
  <c r="N90" i="21"/>
  <c r="L92" i="19" s="1"/>
  <c r="R90" i="21"/>
  <c r="Q90" i="21"/>
  <c r="N94" i="21"/>
  <c r="L96" i="19" s="1"/>
  <c r="R94" i="21"/>
  <c r="Q94" i="21"/>
  <c r="N98" i="21"/>
  <c r="L100" i="19" s="1"/>
  <c r="R98" i="21"/>
  <c r="Q98" i="21"/>
  <c r="N102" i="21"/>
  <c r="L104" i="19" s="1"/>
  <c r="R102" i="21"/>
  <c r="Q102" i="21"/>
  <c r="N106" i="21"/>
  <c r="L108" i="19" s="1"/>
  <c r="R106" i="21"/>
  <c r="Q106" i="21"/>
  <c r="N110" i="21"/>
  <c r="L112" i="19" s="1"/>
  <c r="R110" i="21"/>
  <c r="Q110" i="21"/>
  <c r="N114" i="21"/>
  <c r="L116" i="19" s="1"/>
  <c r="R114" i="21"/>
  <c r="Q114" i="21"/>
  <c r="N118" i="21"/>
  <c r="L120" i="19" s="1"/>
  <c r="R118" i="21"/>
  <c r="Q118" i="21"/>
  <c r="N122" i="21"/>
  <c r="L124" i="19" s="1"/>
  <c r="R122" i="21"/>
  <c r="Q122" i="21"/>
  <c r="N126" i="21"/>
  <c r="L128" i="19" s="1"/>
  <c r="R126" i="21"/>
  <c r="Q126" i="21"/>
  <c r="N130" i="21"/>
  <c r="L132" i="19" s="1"/>
  <c r="R130" i="21"/>
  <c r="Q130" i="21"/>
  <c r="N134" i="21"/>
  <c r="L136" i="19" s="1"/>
  <c r="R134" i="21"/>
  <c r="Q134" i="21"/>
  <c r="N138" i="21"/>
  <c r="L140" i="19" s="1"/>
  <c r="R138" i="21"/>
  <c r="Q138" i="21"/>
  <c r="N142" i="21"/>
  <c r="L144" i="19" s="1"/>
  <c r="R142" i="21"/>
  <c r="Q142" i="21"/>
  <c r="N146" i="21"/>
  <c r="L148" i="19" s="1"/>
  <c r="R146" i="21"/>
  <c r="Q146" i="21"/>
  <c r="N150" i="21"/>
  <c r="L152" i="19" s="1"/>
  <c r="R150" i="21"/>
  <c r="Q150" i="21"/>
  <c r="N154" i="21"/>
  <c r="L156" i="19" s="1"/>
  <c r="R154" i="21"/>
  <c r="Q154" i="21"/>
  <c r="N158" i="21"/>
  <c r="L160" i="19" s="1"/>
  <c r="R158" i="21"/>
  <c r="Q158" i="21"/>
  <c r="N162" i="21"/>
  <c r="L164" i="19" s="1"/>
  <c r="R162" i="21"/>
  <c r="Q162" i="21"/>
  <c r="N166" i="21"/>
  <c r="L168" i="19" s="1"/>
  <c r="R166" i="21"/>
  <c r="Q166" i="21"/>
  <c r="N170" i="21"/>
  <c r="L172" i="19" s="1"/>
  <c r="R170" i="21"/>
  <c r="Q170" i="21"/>
  <c r="N174" i="21"/>
  <c r="L176" i="19" s="1"/>
  <c r="R174" i="21"/>
  <c r="Q174" i="21"/>
  <c r="N178" i="21"/>
  <c r="L180" i="19" s="1"/>
  <c r="R178" i="21"/>
  <c r="Q178" i="21"/>
  <c r="N182" i="21"/>
  <c r="L184" i="19" s="1"/>
  <c r="R182" i="21"/>
  <c r="Q182" i="21"/>
  <c r="N186" i="21"/>
  <c r="L188" i="19" s="1"/>
  <c r="R186" i="21"/>
  <c r="Q186" i="21"/>
  <c r="N190" i="21"/>
  <c r="L192" i="19" s="1"/>
  <c r="R190" i="21"/>
  <c r="Q190" i="21"/>
  <c r="N194" i="21"/>
  <c r="L196" i="19" s="1"/>
  <c r="R194" i="21"/>
  <c r="Q194" i="21"/>
  <c r="N198" i="21"/>
  <c r="L200" i="19" s="1"/>
  <c r="R198" i="21"/>
  <c r="Q198" i="21"/>
  <c r="N202" i="21"/>
  <c r="L204" i="19" s="1"/>
  <c r="R202" i="21"/>
  <c r="Q202" i="21"/>
  <c r="N206" i="21"/>
  <c r="L208" i="19" s="1"/>
  <c r="R206" i="21"/>
  <c r="Q206" i="21"/>
  <c r="N210" i="21"/>
  <c r="L212" i="19" s="1"/>
  <c r="R210" i="21"/>
  <c r="Q210" i="21"/>
  <c r="N214" i="21"/>
  <c r="L216" i="19" s="1"/>
  <c r="R214" i="21"/>
  <c r="Q214" i="21"/>
  <c r="N218" i="21"/>
  <c r="L220" i="19" s="1"/>
  <c r="R218" i="21"/>
  <c r="Q218" i="21"/>
  <c r="N222" i="21"/>
  <c r="L224" i="19" s="1"/>
  <c r="R222" i="21"/>
  <c r="Q222" i="21"/>
  <c r="N226" i="21"/>
  <c r="L228" i="19" s="1"/>
  <c r="R226" i="21"/>
  <c r="Q226" i="21"/>
  <c r="N230" i="21"/>
  <c r="L232" i="19" s="1"/>
  <c r="R230" i="21"/>
  <c r="Q230" i="21"/>
  <c r="N234" i="21"/>
  <c r="L236" i="19" s="1"/>
  <c r="R234" i="21"/>
  <c r="Q234" i="21"/>
  <c r="N238" i="21"/>
  <c r="L240" i="19" s="1"/>
  <c r="R238" i="21"/>
  <c r="Q238" i="21"/>
  <c r="N242" i="21"/>
  <c r="L244" i="19" s="1"/>
  <c r="R242" i="21"/>
  <c r="Q242" i="21"/>
  <c r="N246" i="21"/>
  <c r="L248" i="19" s="1"/>
  <c r="R246" i="21"/>
  <c r="Q246" i="21"/>
  <c r="N250" i="21"/>
  <c r="L252" i="19" s="1"/>
  <c r="R250" i="21"/>
  <c r="Q250" i="21"/>
  <c r="N254" i="21"/>
  <c r="L256" i="19" s="1"/>
  <c r="R254" i="21"/>
  <c r="Q254" i="21"/>
  <c r="N258" i="21"/>
  <c r="L260" i="19" s="1"/>
  <c r="R258" i="21"/>
  <c r="Q258" i="21"/>
  <c r="N262" i="21"/>
  <c r="L264" i="19" s="1"/>
  <c r="R262" i="21"/>
  <c r="Q262" i="21"/>
  <c r="N266" i="21"/>
  <c r="L268" i="19" s="1"/>
  <c r="R266" i="21"/>
  <c r="Q266" i="21"/>
  <c r="N270" i="21"/>
  <c r="L272" i="19" s="1"/>
  <c r="R270" i="21"/>
  <c r="Q270" i="21"/>
  <c r="N274" i="21"/>
  <c r="L276" i="19" s="1"/>
  <c r="R274" i="21"/>
  <c r="Q274" i="21"/>
  <c r="N278" i="21"/>
  <c r="L280" i="19" s="1"/>
  <c r="R278" i="21"/>
  <c r="Q278" i="21"/>
  <c r="N282" i="21"/>
  <c r="L284" i="19" s="1"/>
  <c r="R282" i="21"/>
  <c r="Q282" i="21"/>
  <c r="N286" i="21"/>
  <c r="L288" i="19" s="1"/>
  <c r="R286" i="21"/>
  <c r="Q286" i="21"/>
  <c r="N290" i="21"/>
  <c r="L292" i="19" s="1"/>
  <c r="R290" i="21"/>
  <c r="Q290" i="21"/>
  <c r="N294" i="21"/>
  <c r="L296" i="19" s="1"/>
  <c r="R294" i="21"/>
  <c r="Q294" i="21"/>
  <c r="N298" i="21"/>
  <c r="L300" i="19" s="1"/>
  <c r="R298" i="21"/>
  <c r="Q298" i="21"/>
  <c r="N302" i="21"/>
  <c r="L304" i="19" s="1"/>
  <c r="R302" i="21"/>
  <c r="Q302" i="21"/>
  <c r="N306" i="21"/>
  <c r="L308" i="19" s="1"/>
  <c r="R306" i="21"/>
  <c r="Q306" i="21"/>
  <c r="N310" i="21"/>
  <c r="L312" i="19" s="1"/>
  <c r="R310" i="21"/>
  <c r="Q310" i="21"/>
  <c r="N314" i="21"/>
  <c r="L316" i="19" s="1"/>
  <c r="R314" i="21"/>
  <c r="Q314" i="21"/>
  <c r="N318" i="21"/>
  <c r="L320" i="19" s="1"/>
  <c r="R318" i="21"/>
  <c r="Q318" i="21"/>
  <c r="N322" i="21"/>
  <c r="L324" i="19" s="1"/>
  <c r="R322" i="21"/>
  <c r="Q322" i="21"/>
  <c r="N326" i="21"/>
  <c r="L328" i="19" s="1"/>
  <c r="R326" i="21"/>
  <c r="Q326" i="21"/>
  <c r="N330" i="21"/>
  <c r="L332" i="19" s="1"/>
  <c r="R330" i="21"/>
  <c r="Q330" i="21"/>
  <c r="N334" i="21"/>
  <c r="L336" i="19" s="1"/>
  <c r="R334" i="21"/>
  <c r="Q334" i="21"/>
  <c r="N338" i="21"/>
  <c r="L340" i="19" s="1"/>
  <c r="R338" i="21"/>
  <c r="Q338" i="21"/>
  <c r="N342" i="21"/>
  <c r="L344" i="19" s="1"/>
  <c r="R342" i="21"/>
  <c r="Q342" i="21"/>
  <c r="N346" i="21"/>
  <c r="L348" i="19" s="1"/>
  <c r="R346" i="21"/>
  <c r="Q346" i="21"/>
  <c r="N350" i="21"/>
  <c r="L352" i="19" s="1"/>
  <c r="R350" i="21"/>
  <c r="Q350" i="21"/>
  <c r="N354" i="21"/>
  <c r="L356" i="19" s="1"/>
  <c r="R354" i="21"/>
  <c r="Q354" i="21"/>
  <c r="N358" i="21"/>
  <c r="L360" i="19" s="1"/>
  <c r="R358" i="21"/>
  <c r="Q358" i="21"/>
  <c r="N362" i="21"/>
  <c r="L364" i="19" s="1"/>
  <c r="R362" i="21"/>
  <c r="Q362" i="21"/>
  <c r="N366" i="21"/>
  <c r="L368" i="19" s="1"/>
  <c r="R366" i="21"/>
  <c r="Q366" i="21"/>
  <c r="N370" i="21"/>
  <c r="L372" i="19" s="1"/>
  <c r="R370" i="21"/>
  <c r="Q370" i="21"/>
  <c r="N374" i="21"/>
  <c r="L376" i="19" s="1"/>
  <c r="R374" i="21"/>
  <c r="Q374" i="21"/>
  <c r="N378" i="21"/>
  <c r="L380" i="19" s="1"/>
  <c r="R378" i="21"/>
  <c r="Q378" i="21"/>
  <c r="N7" i="19"/>
  <c r="N11" i="19"/>
  <c r="N15" i="19"/>
  <c r="N19" i="19"/>
  <c r="N23" i="19"/>
  <c r="N27" i="19"/>
  <c r="N31" i="19"/>
  <c r="N35" i="19"/>
  <c r="N39" i="19"/>
  <c r="N43" i="19"/>
  <c r="N47" i="19"/>
  <c r="N51" i="19"/>
  <c r="N55" i="19"/>
  <c r="N59" i="19"/>
  <c r="N63" i="19"/>
  <c r="N67" i="19"/>
  <c r="N71" i="19"/>
  <c r="N75" i="19"/>
  <c r="N79" i="19"/>
  <c r="N83" i="19"/>
  <c r="N87" i="19"/>
  <c r="N91" i="19"/>
  <c r="N95" i="19"/>
  <c r="N99" i="19"/>
  <c r="N103" i="19"/>
  <c r="N107" i="19"/>
  <c r="N111" i="19"/>
  <c r="N115" i="19"/>
  <c r="N119" i="19"/>
  <c r="N123" i="19"/>
  <c r="N127" i="19"/>
  <c r="N131" i="19"/>
  <c r="N135" i="19"/>
  <c r="N139" i="19"/>
  <c r="N143" i="19"/>
  <c r="N147" i="19"/>
  <c r="N151" i="19"/>
  <c r="N155" i="19"/>
  <c r="N159" i="19"/>
  <c r="N163" i="19"/>
  <c r="N167" i="19"/>
  <c r="N171" i="19"/>
  <c r="N175" i="19"/>
  <c r="N179" i="19"/>
  <c r="N183" i="19"/>
  <c r="N187" i="19"/>
  <c r="N191" i="19"/>
  <c r="N195" i="19"/>
  <c r="N199" i="19"/>
  <c r="N203" i="19"/>
  <c r="N207" i="19"/>
  <c r="N211" i="19"/>
  <c r="N215" i="19"/>
  <c r="N219" i="19"/>
  <c r="N223" i="19"/>
  <c r="N227" i="19"/>
  <c r="N231" i="19"/>
  <c r="N235" i="19"/>
  <c r="N239" i="19"/>
  <c r="N243" i="19"/>
  <c r="N247" i="19"/>
  <c r="N251" i="19"/>
  <c r="N255" i="19"/>
  <c r="N259" i="19"/>
  <c r="N263" i="19"/>
  <c r="N267" i="19"/>
  <c r="N271" i="19"/>
  <c r="N275" i="19"/>
  <c r="N279" i="19"/>
  <c r="N283" i="19"/>
  <c r="N287" i="19"/>
  <c r="N291" i="19"/>
  <c r="N295" i="19"/>
  <c r="N299" i="19"/>
  <c r="N303" i="19"/>
  <c r="Q307" i="23"/>
  <c r="P303" i="23"/>
  <c r="Q291" i="23"/>
  <c r="P287" i="23"/>
  <c r="Q275" i="23"/>
  <c r="P271" i="23"/>
  <c r="Q259" i="23"/>
  <c r="P255" i="23"/>
  <c r="Q243" i="23"/>
  <c r="P239" i="23"/>
  <c r="Q227" i="23"/>
  <c r="P223" i="23"/>
  <c r="Q211" i="23"/>
  <c r="P207" i="23"/>
  <c r="Q195" i="23"/>
  <c r="P191" i="23"/>
  <c r="Q179" i="23"/>
  <c r="P175" i="23"/>
  <c r="Q163" i="23"/>
  <c r="P159" i="23"/>
  <c r="Q147" i="23"/>
  <c r="P143" i="23"/>
  <c r="Q131" i="23"/>
  <c r="P127" i="23"/>
  <c r="Q115" i="23"/>
  <c r="P111" i="23"/>
  <c r="Q99" i="23"/>
  <c r="P95" i="23"/>
  <c r="Q83" i="23"/>
  <c r="P79" i="23"/>
  <c r="Q67" i="23"/>
  <c r="P63" i="23"/>
  <c r="Q51" i="23"/>
  <c r="P47" i="23"/>
  <c r="Q35" i="23"/>
  <c r="P31" i="23"/>
  <c r="Q19" i="23"/>
  <c r="P15" i="23"/>
  <c r="Q3" i="23"/>
  <c r="P310" i="23"/>
  <c r="Q282" i="23"/>
  <c r="P278" i="23"/>
  <c r="Q250" i="23"/>
  <c r="P242" i="23"/>
  <c r="Q214" i="23"/>
  <c r="P206" i="23"/>
  <c r="Q178" i="23"/>
  <c r="P170" i="23"/>
  <c r="Q142" i="23"/>
  <c r="P134" i="23"/>
  <c r="Q110" i="23"/>
  <c r="P98" i="23"/>
  <c r="Q70" i="23"/>
  <c r="P58" i="23"/>
  <c r="Q34" i="23"/>
  <c r="P22" i="23"/>
  <c r="Q309" i="23"/>
  <c r="P301" i="23"/>
  <c r="Q273" i="23"/>
  <c r="P261" i="23"/>
  <c r="Q233" i="23"/>
  <c r="P225" i="23"/>
  <c r="Q201" i="23"/>
  <c r="P193" i="23"/>
  <c r="Q165" i="23"/>
  <c r="P157" i="23"/>
  <c r="Q129" i="23"/>
  <c r="P117" i="23"/>
  <c r="Q85" i="23"/>
  <c r="P69" i="23"/>
  <c r="Q41" i="23"/>
  <c r="P33" i="23"/>
  <c r="Q9" i="23"/>
  <c r="P306" i="23"/>
  <c r="Q194" i="23"/>
  <c r="P166" i="23"/>
  <c r="Q86" i="23"/>
  <c r="P62" i="23"/>
  <c r="Q281" i="23"/>
  <c r="P265" i="23"/>
  <c r="Q205" i="23"/>
  <c r="P189" i="23"/>
  <c r="Q125" i="23"/>
  <c r="P105" i="23"/>
  <c r="Q57" i="23"/>
  <c r="T6" i="16"/>
  <c r="Y11" i="9"/>
  <c r="T6" i="21"/>
  <c r="A9" i="19"/>
  <c r="A10" i="19" s="1"/>
  <c r="A11" i="19" s="1"/>
  <c r="A12" i="19" s="1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A44" i="19" s="1"/>
  <c r="A45" i="19" s="1"/>
  <c r="A46" i="19" s="1"/>
  <c r="A47" i="19" s="1"/>
  <c r="A48" i="19" s="1"/>
  <c r="A49" i="19" s="1"/>
  <c r="A50" i="19" s="1"/>
  <c r="A51" i="19" s="1"/>
  <c r="A52" i="19" s="1"/>
  <c r="A53" i="19" s="1"/>
  <c r="A54" i="19" s="1"/>
  <c r="A55" i="19" s="1"/>
  <c r="A56" i="19" s="1"/>
  <c r="A57" i="19" s="1"/>
  <c r="A58" i="19" s="1"/>
  <c r="A59" i="19" s="1"/>
  <c r="A60" i="19" s="1"/>
  <c r="A61" i="19" s="1"/>
  <c r="A62" i="19" s="1"/>
  <c r="A63" i="19" s="1"/>
  <c r="A64" i="19" s="1"/>
  <c r="A65" i="19" s="1"/>
  <c r="A66" i="19" s="1"/>
  <c r="A67" i="19" s="1"/>
  <c r="A68" i="19" s="1"/>
  <c r="A69" i="19" s="1"/>
  <c r="A70" i="19" s="1"/>
  <c r="A71" i="19" s="1"/>
  <c r="A72" i="19" s="1"/>
  <c r="A73" i="19" s="1"/>
  <c r="A74" i="19" s="1"/>
  <c r="A75" i="19" s="1"/>
  <c r="A76" i="19" s="1"/>
  <c r="A77" i="19" s="1"/>
  <c r="A78" i="19" s="1"/>
  <c r="A79" i="19" s="1"/>
  <c r="A80" i="19" s="1"/>
  <c r="A81" i="19" s="1"/>
  <c r="A82" i="19" s="1"/>
  <c r="A83" i="19" s="1"/>
  <c r="A84" i="19" s="1"/>
  <c r="A85" i="19" s="1"/>
  <c r="A86" i="19" s="1"/>
  <c r="A87" i="19" s="1"/>
  <c r="A88" i="19" s="1"/>
  <c r="A89" i="19" s="1"/>
  <c r="A90" i="19" s="1"/>
  <c r="A91" i="19" s="1"/>
  <c r="A92" i="19" s="1"/>
  <c r="A93" i="19" s="1"/>
  <c r="A94" i="19" s="1"/>
  <c r="A95" i="19" s="1"/>
  <c r="A96" i="19" s="1"/>
  <c r="A97" i="19" s="1"/>
  <c r="A98" i="19" s="1"/>
  <c r="A99" i="19" s="1"/>
  <c r="A100" i="19" s="1"/>
  <c r="A101" i="19" s="1"/>
  <c r="A102" i="19" s="1"/>
  <c r="A103" i="19" s="1"/>
  <c r="A104" i="19" s="1"/>
  <c r="A105" i="19" s="1"/>
  <c r="A106" i="19" s="1"/>
  <c r="A107" i="19" s="1"/>
  <c r="A108" i="19" s="1"/>
  <c r="A109" i="19" s="1"/>
  <c r="A110" i="19" s="1"/>
  <c r="A111" i="19" s="1"/>
  <c r="A112" i="19" s="1"/>
  <c r="A113" i="19" s="1"/>
  <c r="A114" i="19" s="1"/>
  <c r="A115" i="19" s="1"/>
  <c r="A116" i="19" s="1"/>
  <c r="A117" i="19" s="1"/>
  <c r="A118" i="19" s="1"/>
  <c r="A119" i="19" s="1"/>
  <c r="A120" i="19" s="1"/>
  <c r="A121" i="19" s="1"/>
  <c r="A122" i="19" s="1"/>
  <c r="A123" i="19" s="1"/>
  <c r="A124" i="19" s="1"/>
  <c r="A125" i="19" s="1"/>
  <c r="A126" i="19" s="1"/>
  <c r="A127" i="19" s="1"/>
  <c r="A128" i="19" s="1"/>
  <c r="A129" i="19" s="1"/>
  <c r="A130" i="19" s="1"/>
  <c r="A131" i="19" s="1"/>
  <c r="A132" i="19" s="1"/>
  <c r="A133" i="19" s="1"/>
  <c r="A134" i="19" s="1"/>
  <c r="A135" i="19" s="1"/>
  <c r="A136" i="19" s="1"/>
  <c r="A137" i="19" s="1"/>
  <c r="A138" i="19" s="1"/>
  <c r="A139" i="19" s="1"/>
  <c r="A140" i="19" s="1"/>
  <c r="A141" i="19" s="1"/>
  <c r="A142" i="19" s="1"/>
  <c r="A143" i="19" s="1"/>
  <c r="A144" i="19" s="1"/>
  <c r="A145" i="19" s="1"/>
  <c r="A146" i="19" s="1"/>
  <c r="A147" i="19" s="1"/>
  <c r="A148" i="19" s="1"/>
  <c r="A149" i="19" s="1"/>
  <c r="A150" i="19" s="1"/>
  <c r="A151" i="19" s="1"/>
  <c r="A152" i="19" s="1"/>
  <c r="A153" i="19" s="1"/>
  <c r="A154" i="19" s="1"/>
  <c r="A155" i="19" s="1"/>
  <c r="A156" i="19" s="1"/>
  <c r="A157" i="19" s="1"/>
  <c r="A158" i="19" s="1"/>
  <c r="A159" i="19" s="1"/>
  <c r="A160" i="19" s="1"/>
  <c r="A161" i="19" s="1"/>
  <c r="A162" i="19" s="1"/>
  <c r="A163" i="19" s="1"/>
  <c r="A164" i="19" s="1"/>
  <c r="A165" i="19" s="1"/>
  <c r="A166" i="19" s="1"/>
  <c r="A167" i="19" s="1"/>
  <c r="A168" i="19" s="1"/>
  <c r="A169" i="19" s="1"/>
  <c r="A170" i="19" s="1"/>
  <c r="A171" i="19" s="1"/>
  <c r="A172" i="19" s="1"/>
  <c r="A173" i="19" s="1"/>
  <c r="A174" i="19" s="1"/>
  <c r="A175" i="19" s="1"/>
  <c r="A176" i="19" s="1"/>
  <c r="A177" i="19" s="1"/>
  <c r="A178" i="19" s="1"/>
  <c r="A179" i="19" s="1"/>
  <c r="A180" i="19" s="1"/>
  <c r="A181" i="19" s="1"/>
  <c r="A182" i="19" s="1"/>
  <c r="A183" i="19" s="1"/>
  <c r="A184" i="19" s="1"/>
  <c r="A185" i="19" s="1"/>
  <c r="A186" i="19" s="1"/>
  <c r="A187" i="19" s="1"/>
  <c r="A188" i="19" s="1"/>
  <c r="A189" i="19" s="1"/>
  <c r="A190" i="19" s="1"/>
  <c r="A191" i="19" s="1"/>
  <c r="A192" i="19" s="1"/>
  <c r="A193" i="19" s="1"/>
  <c r="A194" i="19" s="1"/>
  <c r="A195" i="19" s="1"/>
  <c r="A196" i="19" s="1"/>
  <c r="A197" i="19" s="1"/>
  <c r="A198" i="19" s="1"/>
  <c r="A199" i="19" s="1"/>
  <c r="A200" i="19" s="1"/>
  <c r="A201" i="19" s="1"/>
  <c r="A202" i="19" s="1"/>
  <c r="A203" i="19" s="1"/>
  <c r="A204" i="19" s="1"/>
  <c r="A205" i="19" s="1"/>
  <c r="A206" i="19" s="1"/>
  <c r="A207" i="19" s="1"/>
  <c r="A208" i="19" s="1"/>
  <c r="A209" i="19" s="1"/>
  <c r="A210" i="19" s="1"/>
  <c r="A211" i="19" s="1"/>
  <c r="A212" i="19" s="1"/>
  <c r="A213" i="19" s="1"/>
  <c r="A214" i="19" s="1"/>
  <c r="A215" i="19" s="1"/>
  <c r="A216" i="19" s="1"/>
  <c r="A217" i="19" s="1"/>
  <c r="A218" i="19" s="1"/>
  <c r="A219" i="19" s="1"/>
  <c r="A220" i="19" s="1"/>
  <c r="A221" i="19" s="1"/>
  <c r="A222" i="19" s="1"/>
  <c r="A223" i="19" s="1"/>
  <c r="A224" i="19" s="1"/>
  <c r="A225" i="19" s="1"/>
  <c r="A226" i="19" s="1"/>
  <c r="A227" i="19" s="1"/>
  <c r="A228" i="19" s="1"/>
  <c r="A229" i="19" s="1"/>
  <c r="A230" i="19" s="1"/>
  <c r="A231" i="19" s="1"/>
  <c r="A232" i="19" s="1"/>
  <c r="A233" i="19" s="1"/>
  <c r="A234" i="19" s="1"/>
  <c r="A235" i="19" s="1"/>
  <c r="A236" i="19" s="1"/>
  <c r="A237" i="19" s="1"/>
  <c r="A238" i="19" s="1"/>
  <c r="A239" i="19" s="1"/>
  <c r="A240" i="19" s="1"/>
  <c r="A241" i="19" s="1"/>
  <c r="A242" i="19" s="1"/>
  <c r="A243" i="19" s="1"/>
  <c r="A244" i="19" s="1"/>
  <c r="A245" i="19" s="1"/>
  <c r="A246" i="19" s="1"/>
  <c r="A247" i="19" s="1"/>
  <c r="A248" i="19" s="1"/>
  <c r="A249" i="19" s="1"/>
  <c r="A250" i="19" s="1"/>
  <c r="A251" i="19" s="1"/>
  <c r="A252" i="19" s="1"/>
  <c r="A253" i="19" s="1"/>
  <c r="A254" i="19" s="1"/>
  <c r="A255" i="19" s="1"/>
  <c r="A256" i="19" s="1"/>
  <c r="A257" i="19" s="1"/>
  <c r="A258" i="19" s="1"/>
  <c r="A259" i="19" s="1"/>
  <c r="A260" i="19" s="1"/>
  <c r="A261" i="19" s="1"/>
  <c r="A262" i="19" s="1"/>
  <c r="A263" i="19" s="1"/>
  <c r="A264" i="19" s="1"/>
  <c r="A265" i="19" s="1"/>
  <c r="A266" i="19" s="1"/>
  <c r="A267" i="19" s="1"/>
  <c r="A268" i="19" s="1"/>
  <c r="A269" i="19" s="1"/>
  <c r="A270" i="19" s="1"/>
  <c r="A271" i="19" s="1"/>
  <c r="A272" i="19" s="1"/>
  <c r="A273" i="19" s="1"/>
  <c r="A274" i="19" s="1"/>
  <c r="A275" i="19" s="1"/>
  <c r="A276" i="19" s="1"/>
  <c r="A277" i="19" s="1"/>
  <c r="A278" i="19" s="1"/>
  <c r="A279" i="19" s="1"/>
  <c r="A280" i="19" s="1"/>
  <c r="A281" i="19" s="1"/>
  <c r="A282" i="19" s="1"/>
  <c r="A283" i="19" s="1"/>
  <c r="A284" i="19" s="1"/>
  <c r="A285" i="19" s="1"/>
  <c r="A286" i="19" s="1"/>
  <c r="A287" i="19" s="1"/>
  <c r="A288" i="19" s="1"/>
  <c r="A289" i="19" s="1"/>
  <c r="A290" i="19" s="1"/>
  <c r="A291" i="19" s="1"/>
  <c r="A292" i="19" s="1"/>
  <c r="A293" i="19" s="1"/>
  <c r="A294" i="19" s="1"/>
  <c r="A295" i="19" s="1"/>
  <c r="A296" i="19" s="1"/>
  <c r="A297" i="19" s="1"/>
  <c r="A298" i="19" s="1"/>
  <c r="A299" i="19" s="1"/>
  <c r="A300" i="19" s="1"/>
  <c r="A301" i="19" s="1"/>
  <c r="A302" i="19" s="1"/>
  <c r="A303" i="19" s="1"/>
  <c r="A304" i="19" s="1"/>
  <c r="A305" i="19" s="1"/>
  <c r="A306" i="19" s="1"/>
  <c r="A307" i="19" s="1"/>
  <c r="A308" i="19" s="1"/>
  <c r="A309" i="19" s="1"/>
  <c r="A310" i="19" s="1"/>
  <c r="A311" i="19" s="1"/>
  <c r="A312" i="19" s="1"/>
  <c r="A313" i="19" s="1"/>
  <c r="A314" i="19" s="1"/>
  <c r="A315" i="19" s="1"/>
  <c r="A316" i="19" s="1"/>
  <c r="A317" i="19" s="1"/>
  <c r="A318" i="19" s="1"/>
  <c r="A319" i="19" s="1"/>
  <c r="A320" i="19" s="1"/>
  <c r="A321" i="19" s="1"/>
  <c r="A322" i="19" s="1"/>
  <c r="A323" i="19" s="1"/>
  <c r="A324" i="19" s="1"/>
  <c r="A325" i="19" s="1"/>
  <c r="A326" i="19" s="1"/>
  <c r="A327" i="19" s="1"/>
  <c r="A328" i="19" s="1"/>
  <c r="A329" i="19" s="1"/>
  <c r="A330" i="19" s="1"/>
  <c r="A331" i="19" s="1"/>
  <c r="J17" i="18"/>
  <c r="J16" i="18"/>
  <c r="J15" i="18"/>
  <c r="J14" i="18"/>
  <c r="J13" i="18"/>
  <c r="J12" i="18"/>
  <c r="J11" i="18"/>
  <c r="J10" i="18"/>
  <c r="J9" i="18"/>
  <c r="J8" i="18"/>
  <c r="J7" i="18"/>
  <c r="J6" i="18"/>
  <c r="J5" i="18"/>
  <c r="J4" i="18"/>
  <c r="J3" i="18"/>
  <c r="F17" i="18"/>
  <c r="F16" i="18"/>
  <c r="F15" i="18"/>
  <c r="H15" i="18" s="1"/>
  <c r="F14" i="18"/>
  <c r="H14" i="18" s="1"/>
  <c r="F13" i="18"/>
  <c r="H13" i="18" s="1"/>
  <c r="F12" i="18"/>
  <c r="H12" i="18" s="1"/>
  <c r="F11" i="18"/>
  <c r="H11" i="18" s="1"/>
  <c r="F10" i="18"/>
  <c r="H10" i="18" s="1"/>
  <c r="F9" i="18"/>
  <c r="H9" i="18" s="1"/>
  <c r="F8" i="18"/>
  <c r="H8" i="18" s="1"/>
  <c r="F7" i="18"/>
  <c r="H7" i="18" s="1"/>
  <c r="F6" i="18"/>
  <c r="H6" i="18" s="1"/>
  <c r="F5" i="18"/>
  <c r="H5" i="18" s="1"/>
  <c r="F4" i="18"/>
  <c r="H4" i="18" s="1"/>
  <c r="F3" i="18"/>
  <c r="H3" i="18" s="1"/>
  <c r="J2" i="18"/>
  <c r="F2" i="18"/>
  <c r="H2" i="18" s="1"/>
  <c r="J24" i="17"/>
  <c r="K24" i="17" s="1"/>
  <c r="F24" i="17"/>
  <c r="J23" i="17"/>
  <c r="K23" i="17" s="1"/>
  <c r="F23" i="17"/>
  <c r="J22" i="17"/>
  <c r="K22" i="17" s="1"/>
  <c r="F22" i="17"/>
  <c r="J20" i="17"/>
  <c r="K20" i="17" s="1"/>
  <c r="F20" i="17"/>
  <c r="J18" i="17"/>
  <c r="K18" i="17" s="1"/>
  <c r="F18" i="17"/>
  <c r="J17" i="17"/>
  <c r="K17" i="18" s="1"/>
  <c r="F17" i="17"/>
  <c r="J16" i="17"/>
  <c r="F16" i="17"/>
  <c r="J15" i="17"/>
  <c r="K15" i="18" s="1"/>
  <c r="F15" i="17"/>
  <c r="J14" i="17"/>
  <c r="F14" i="17"/>
  <c r="J13" i="17"/>
  <c r="K13" i="18" s="1"/>
  <c r="F13" i="17"/>
  <c r="J12" i="17"/>
  <c r="F12" i="17"/>
  <c r="J11" i="17"/>
  <c r="K11" i="18" s="1"/>
  <c r="F11" i="17"/>
  <c r="J10" i="17"/>
  <c r="F10" i="17"/>
  <c r="K9" i="17"/>
  <c r="J9" i="17"/>
  <c r="K9" i="18" s="1"/>
  <c r="F9" i="17"/>
  <c r="J8" i="17"/>
  <c r="F8" i="17"/>
  <c r="J7" i="17"/>
  <c r="K7" i="18" s="1"/>
  <c r="F7" i="17"/>
  <c r="J6" i="17"/>
  <c r="F6" i="17"/>
  <c r="J5" i="17"/>
  <c r="K5" i="18" s="1"/>
  <c r="F5" i="17"/>
  <c r="J4" i="17"/>
  <c r="F4" i="17"/>
  <c r="J3" i="17"/>
  <c r="K3" i="18" s="1"/>
  <c r="F3" i="17"/>
  <c r="J2" i="17"/>
  <c r="F2" i="17"/>
  <c r="R211" i="16" l="1"/>
  <c r="Q183" i="16"/>
  <c r="R175" i="16"/>
  <c r="Q147" i="16"/>
  <c r="R139" i="16"/>
  <c r="Q119" i="16"/>
  <c r="R111" i="16"/>
  <c r="Q87" i="16"/>
  <c r="R79" i="16"/>
  <c r="Q55" i="16"/>
  <c r="R43" i="16"/>
  <c r="Q19" i="16"/>
  <c r="R7" i="16"/>
  <c r="P359" i="10"/>
  <c r="P355" i="10"/>
  <c r="Q331" i="10"/>
  <c r="P323" i="10"/>
  <c r="Q299" i="10"/>
  <c r="P291" i="10"/>
  <c r="Q263" i="10"/>
  <c r="P255" i="10"/>
  <c r="Q231" i="10"/>
  <c r="Q227" i="10"/>
  <c r="P195" i="10"/>
  <c r="Q187" i="10"/>
  <c r="P163" i="10"/>
  <c r="Q155" i="10"/>
  <c r="Q135" i="10"/>
  <c r="P127" i="10"/>
  <c r="Q103" i="10"/>
  <c r="Q117" i="10"/>
  <c r="P105" i="10"/>
  <c r="Q101" i="10"/>
  <c r="R282" i="20"/>
  <c r="Q274" i="20"/>
  <c r="R242" i="20"/>
  <c r="Q234" i="20"/>
  <c r="R206" i="20"/>
  <c r="Q198" i="20"/>
  <c r="R174" i="20"/>
  <c r="Q166" i="20"/>
  <c r="R142" i="20"/>
  <c r="Q134" i="20"/>
  <c r="R110" i="20"/>
  <c r="Q102" i="20"/>
  <c r="R78" i="20"/>
  <c r="Q70" i="20"/>
  <c r="R38" i="20"/>
  <c r="Q30" i="20"/>
  <c r="R6" i="20"/>
  <c r="R215" i="16"/>
  <c r="Q195" i="16"/>
  <c r="R187" i="16"/>
  <c r="Q163" i="16"/>
  <c r="R155" i="16"/>
  <c r="Q131" i="16"/>
  <c r="R123" i="16"/>
  <c r="Q99" i="16"/>
  <c r="R91" i="16"/>
  <c r="Q71" i="16"/>
  <c r="R59" i="16"/>
  <c r="Q39" i="16"/>
  <c r="R31" i="16"/>
  <c r="Q11" i="16"/>
  <c r="R3" i="16"/>
  <c r="Q363" i="10"/>
  <c r="P351" i="10"/>
  <c r="P327" i="10"/>
  <c r="P319" i="10"/>
  <c r="P295" i="10"/>
  <c r="P287" i="10"/>
  <c r="P267" i="10"/>
  <c r="Q259" i="10"/>
  <c r="P235" i="10"/>
  <c r="P223" i="10"/>
  <c r="Q207" i="10"/>
  <c r="P199" i="10"/>
  <c r="Q175" i="10"/>
  <c r="P167" i="10"/>
  <c r="P139" i="10"/>
  <c r="Q131" i="10"/>
  <c r="P107" i="10"/>
  <c r="R296" i="20"/>
  <c r="Q284" i="20"/>
  <c r="R280" i="20"/>
  <c r="Q268" i="20"/>
  <c r="R264" i="20"/>
  <c r="Q252" i="20"/>
  <c r="R248" i="20"/>
  <c r="Q236" i="20"/>
  <c r="R232" i="20"/>
  <c r="Q220" i="20"/>
  <c r="R216" i="20"/>
  <c r="Q204" i="20"/>
  <c r="R200" i="20"/>
  <c r="Q188" i="20"/>
  <c r="R184" i="20"/>
  <c r="Q172" i="20"/>
  <c r="R168" i="20"/>
  <c r="Q156" i="20"/>
  <c r="R152" i="20"/>
  <c r="Q140" i="20"/>
  <c r="R136" i="20"/>
  <c r="Q124" i="20"/>
  <c r="R120" i="20"/>
  <c r="Q108" i="20"/>
  <c r="R104" i="20"/>
  <c r="Q92" i="20"/>
  <c r="R88" i="20"/>
  <c r="Q76" i="20"/>
  <c r="R72" i="20"/>
  <c r="Q60" i="20"/>
  <c r="R56" i="20"/>
  <c r="Q44" i="20"/>
  <c r="R40" i="20"/>
  <c r="Q28" i="20"/>
  <c r="R24" i="20"/>
  <c r="Q12" i="20"/>
  <c r="R8" i="20"/>
  <c r="Q213" i="16"/>
  <c r="R201" i="16"/>
  <c r="Q197" i="16"/>
  <c r="R185" i="16"/>
  <c r="Q181" i="16"/>
  <c r="R169" i="16"/>
  <c r="Q165" i="16"/>
  <c r="R153" i="16"/>
  <c r="Q149" i="16"/>
  <c r="R137" i="16"/>
  <c r="Q133" i="16"/>
  <c r="R121" i="16"/>
  <c r="Q117" i="16"/>
  <c r="R105" i="16"/>
  <c r="Q101" i="16"/>
  <c r="R89" i="16"/>
  <c r="Q85" i="16"/>
  <c r="R73" i="16"/>
  <c r="Q69" i="16"/>
  <c r="R57" i="16"/>
  <c r="Q53" i="16"/>
  <c r="R41" i="16"/>
  <c r="Q37" i="16"/>
  <c r="R25" i="16"/>
  <c r="Q21" i="16"/>
  <c r="R9" i="16"/>
  <c r="Q5" i="16"/>
  <c r="P365" i="10"/>
  <c r="Q361" i="10"/>
  <c r="P349" i="10"/>
  <c r="Q345" i="10"/>
  <c r="P333" i="10"/>
  <c r="Q329" i="10"/>
  <c r="P317" i="10"/>
  <c r="Q313" i="10"/>
  <c r="P301" i="10"/>
  <c r="Q297" i="10"/>
  <c r="P285" i="10"/>
  <c r="Q281" i="10"/>
  <c r="P269" i="10"/>
  <c r="Q265" i="10"/>
  <c r="P253" i="10"/>
  <c r="Q249" i="10"/>
  <c r="P237" i="10"/>
  <c r="Q233" i="10"/>
  <c r="P221" i="10"/>
  <c r="Q217" i="10"/>
  <c r="P205" i="10"/>
  <c r="Q201" i="10"/>
  <c r="P189" i="10"/>
  <c r="Q185" i="10"/>
  <c r="P173" i="10"/>
  <c r="Q169" i="10"/>
  <c r="P157" i="10"/>
  <c r="Q153" i="10"/>
  <c r="P141" i="10"/>
  <c r="Q137" i="10"/>
  <c r="P125" i="10"/>
  <c r="Q121" i="10"/>
  <c r="R287" i="20"/>
  <c r="Q279" i="20"/>
  <c r="R275" i="20"/>
  <c r="Q267" i="20"/>
  <c r="R255" i="20"/>
  <c r="Q247" i="20"/>
  <c r="R243" i="20"/>
  <c r="Q235" i="20"/>
  <c r="R223" i="20"/>
  <c r="Q215" i="20"/>
  <c r="R211" i="20"/>
  <c r="Q203" i="20"/>
  <c r="R191" i="20"/>
  <c r="Q183" i="20"/>
  <c r="R179" i="20"/>
  <c r="Q171" i="20"/>
  <c r="R159" i="20"/>
  <c r="Q151" i="20"/>
  <c r="R147" i="20"/>
  <c r="Q139" i="20"/>
  <c r="R127" i="20"/>
  <c r="Q119" i="20"/>
  <c r="R115" i="20"/>
  <c r="Q107" i="20"/>
  <c r="R95" i="20"/>
  <c r="Q87" i="20"/>
  <c r="R83" i="20"/>
  <c r="Q75" i="20"/>
  <c r="R63" i="20"/>
  <c r="Q55" i="20"/>
  <c r="R51" i="20"/>
  <c r="Q43" i="20"/>
  <c r="R31" i="20"/>
  <c r="Q23" i="20"/>
  <c r="R19" i="20"/>
  <c r="R11" i="20"/>
  <c r="Q216" i="16"/>
  <c r="R204" i="16"/>
  <c r="Q200" i="16"/>
  <c r="R188" i="16"/>
  <c r="Q184" i="16"/>
  <c r="R172" i="16"/>
  <c r="Q168" i="16"/>
  <c r="R156" i="16"/>
  <c r="Q152" i="16"/>
  <c r="R140" i="16"/>
  <c r="Q136" i="16"/>
  <c r="R124" i="16"/>
  <c r="Q120" i="16"/>
  <c r="R108" i="16"/>
  <c r="Q104" i="16"/>
  <c r="R92" i="16"/>
  <c r="Q88" i="16"/>
  <c r="R76" i="16"/>
  <c r="Q72" i="16"/>
  <c r="R60" i="16"/>
  <c r="Q56" i="16"/>
  <c r="R44" i="16"/>
  <c r="Q40" i="16"/>
  <c r="R28" i="16"/>
  <c r="Q24" i="16"/>
  <c r="R12" i="16"/>
  <c r="Q8" i="16"/>
  <c r="Q142" i="13"/>
  <c r="R138" i="13"/>
  <c r="Q126" i="13"/>
  <c r="R122" i="13"/>
  <c r="Q110" i="13"/>
  <c r="R106" i="13"/>
  <c r="Q94" i="13"/>
  <c r="R90" i="13"/>
  <c r="Q78" i="13"/>
  <c r="R74" i="13"/>
  <c r="Q62" i="13"/>
  <c r="R58" i="13"/>
  <c r="Q46" i="13"/>
  <c r="R42" i="13"/>
  <c r="Q30" i="13"/>
  <c r="R26" i="13"/>
  <c r="Q14" i="13"/>
  <c r="R10" i="13"/>
  <c r="P364" i="10"/>
  <c r="Q360" i="10"/>
  <c r="P348" i="10"/>
  <c r="Q344" i="10"/>
  <c r="P332" i="10"/>
  <c r="Q328" i="10"/>
  <c r="P316" i="10"/>
  <c r="Q312" i="10"/>
  <c r="P300" i="10"/>
  <c r="Q296" i="10"/>
  <c r="P284" i="10"/>
  <c r="Q280" i="10"/>
  <c r="P268" i="10"/>
  <c r="Q264" i="10"/>
  <c r="P252" i="10"/>
  <c r="Q248" i="10"/>
  <c r="P236" i="10"/>
  <c r="Q232" i="10"/>
  <c r="P220" i="10"/>
  <c r="Q216" i="10"/>
  <c r="P204" i="10"/>
  <c r="Q200" i="10"/>
  <c r="P188" i="10"/>
  <c r="Q184" i="10"/>
  <c r="P172" i="10"/>
  <c r="Q168" i="10"/>
  <c r="P156" i="10"/>
  <c r="Q152" i="10"/>
  <c r="P140" i="10"/>
  <c r="Q136" i="10"/>
  <c r="P124" i="10"/>
  <c r="Q120" i="10"/>
  <c r="P108" i="10"/>
  <c r="Q104" i="10"/>
  <c r="R286" i="20"/>
  <c r="Q278" i="20"/>
  <c r="R258" i="20"/>
  <c r="Q250" i="20"/>
  <c r="R230" i="20"/>
  <c r="Q222" i="20"/>
  <c r="R202" i="20"/>
  <c r="Q194" i="20"/>
  <c r="R170" i="20"/>
  <c r="Q162" i="20"/>
  <c r="R138" i="20"/>
  <c r="Q130" i="20"/>
  <c r="R106" i="20"/>
  <c r="Q98" i="20"/>
  <c r="R74" i="20"/>
  <c r="Q66" i="20"/>
  <c r="R46" i="20"/>
  <c r="Q42" i="20"/>
  <c r="R18" i="20"/>
  <c r="Q10" i="20"/>
  <c r="R2" i="20"/>
  <c r="Q191" i="16"/>
  <c r="R183" i="16"/>
  <c r="Q159" i="16"/>
  <c r="R147" i="16"/>
  <c r="Q127" i="16"/>
  <c r="R119" i="16"/>
  <c r="Q95" i="16"/>
  <c r="R87" i="16"/>
  <c r="Q63" i="16"/>
  <c r="R55" i="16"/>
  <c r="Q27" i="16"/>
  <c r="Q281" i="13"/>
  <c r="R269" i="13"/>
  <c r="Q245" i="13"/>
  <c r="R237" i="13"/>
  <c r="Q213" i="13"/>
  <c r="R209" i="13"/>
  <c r="Q185" i="13"/>
  <c r="R177" i="13"/>
  <c r="Q153" i="13"/>
  <c r="R145" i="13"/>
  <c r="Q121" i="13"/>
  <c r="R113" i="13"/>
  <c r="Q89" i="13"/>
  <c r="R85" i="13"/>
  <c r="Q57" i="13"/>
  <c r="R53" i="13"/>
  <c r="Q29" i="13"/>
  <c r="R21" i="13"/>
  <c r="Q367" i="10"/>
  <c r="Q359" i="10"/>
  <c r="Q339" i="10"/>
  <c r="P331" i="10"/>
  <c r="Q307" i="10"/>
  <c r="P299" i="10"/>
  <c r="Q271" i="10"/>
  <c r="P263" i="10"/>
  <c r="Q239" i="10"/>
  <c r="P231" i="10"/>
  <c r="P203" i="10"/>
  <c r="Q195" i="10"/>
  <c r="P171" i="10"/>
  <c r="Q163" i="10"/>
  <c r="Q143" i="10"/>
  <c r="P135" i="10"/>
  <c r="P115" i="10"/>
  <c r="P103" i="10"/>
  <c r="P109" i="10"/>
  <c r="Q105" i="10"/>
  <c r="R290" i="20"/>
  <c r="Q282" i="20"/>
  <c r="R254" i="20"/>
  <c r="Q242" i="20"/>
  <c r="R218" i="20"/>
  <c r="Q206" i="20"/>
  <c r="R182" i="20"/>
  <c r="Q174" i="20"/>
  <c r="R150" i="20"/>
  <c r="Q142" i="20"/>
  <c r="R118" i="20"/>
  <c r="Q110" i="20"/>
  <c r="R86" i="20"/>
  <c r="Q78" i="20"/>
  <c r="R50" i="20"/>
  <c r="Q38" i="20"/>
  <c r="R14" i="20"/>
  <c r="Q6" i="20"/>
  <c r="Q203" i="16"/>
  <c r="R195" i="16"/>
  <c r="Q171" i="16"/>
  <c r="R163" i="16"/>
  <c r="Q143" i="16"/>
  <c r="R131" i="16"/>
  <c r="Q107" i="16"/>
  <c r="R99" i="16"/>
  <c r="Q75" i="16"/>
  <c r="R71" i="16"/>
  <c r="Q47" i="16"/>
  <c r="R39" i="16"/>
  <c r="Q15" i="16"/>
  <c r="R11" i="16"/>
  <c r="P363" i="10"/>
  <c r="Q335" i="10"/>
  <c r="Q327" i="10"/>
  <c r="Q303" i="10"/>
  <c r="Q295" i="10"/>
  <c r="Q275" i="10"/>
  <c r="Q267" i="10"/>
  <c r="P243" i="10"/>
  <c r="Q235" i="10"/>
  <c r="P211" i="10"/>
  <c r="P207" i="10"/>
  <c r="Q183" i="10"/>
  <c r="P175" i="10"/>
  <c r="Q151" i="10"/>
  <c r="Q139" i="10"/>
  <c r="Q111" i="10"/>
  <c r="Q107" i="10"/>
  <c r="Q288" i="20"/>
  <c r="R284" i="20"/>
  <c r="Q272" i="20"/>
  <c r="R268" i="20"/>
  <c r="Q256" i="20"/>
  <c r="R252" i="20"/>
  <c r="Q240" i="20"/>
  <c r="R236" i="20"/>
  <c r="Q224" i="20"/>
  <c r="R220" i="20"/>
  <c r="Q208" i="20"/>
  <c r="R204" i="20"/>
  <c r="Q192" i="20"/>
  <c r="R188" i="20"/>
  <c r="Q176" i="20"/>
  <c r="R172" i="20"/>
  <c r="Q160" i="20"/>
  <c r="R156" i="20"/>
  <c r="Q144" i="20"/>
  <c r="R140" i="20"/>
  <c r="Q128" i="20"/>
  <c r="R124" i="20"/>
  <c r="Q112" i="20"/>
  <c r="R108" i="20"/>
  <c r="Q96" i="20"/>
  <c r="R92" i="20"/>
  <c r="Q80" i="20"/>
  <c r="R76" i="20"/>
  <c r="Q64" i="20"/>
  <c r="R60" i="20"/>
  <c r="Q48" i="20"/>
  <c r="R44" i="20"/>
  <c r="Q32" i="20"/>
  <c r="R28" i="20"/>
  <c r="Q16" i="20"/>
  <c r="R12" i="20"/>
  <c r="R205" i="16"/>
  <c r="Q201" i="16"/>
  <c r="R189" i="16"/>
  <c r="Q185" i="16"/>
  <c r="R173" i="16"/>
  <c r="Q169" i="16"/>
  <c r="R157" i="16"/>
  <c r="Q153" i="16"/>
  <c r="R141" i="16"/>
  <c r="Q137" i="16"/>
  <c r="R125" i="16"/>
  <c r="Q121" i="16"/>
  <c r="R109" i="16"/>
  <c r="Q105" i="16"/>
  <c r="R93" i="16"/>
  <c r="Q89" i="16"/>
  <c r="R77" i="16"/>
  <c r="Q73" i="16"/>
  <c r="R61" i="16"/>
  <c r="Q57" i="16"/>
  <c r="R45" i="16"/>
  <c r="Q41" i="16"/>
  <c r="R29" i="16"/>
  <c r="Q25" i="16"/>
  <c r="R13" i="16"/>
  <c r="Q9" i="16"/>
  <c r="P369" i="10"/>
  <c r="Q365" i="10"/>
  <c r="P353" i="10"/>
  <c r="Q349" i="10"/>
  <c r="P337" i="10"/>
  <c r="Q333" i="10"/>
  <c r="P321" i="10"/>
  <c r="Q317" i="10"/>
  <c r="P305" i="10"/>
  <c r="Q301" i="10"/>
  <c r="P289" i="10"/>
  <c r="Q285" i="10"/>
  <c r="P273" i="10"/>
  <c r="Q269" i="10"/>
  <c r="P257" i="10"/>
  <c r="Q253" i="10"/>
  <c r="P241" i="10"/>
  <c r="Q237" i="10"/>
  <c r="P225" i="10"/>
  <c r="Q221" i="10"/>
  <c r="P209" i="10"/>
  <c r="Q205" i="10"/>
  <c r="P193" i="10"/>
  <c r="Q189" i="10"/>
  <c r="P177" i="10"/>
  <c r="Q173" i="10"/>
  <c r="P161" i="10"/>
  <c r="Q157" i="10"/>
  <c r="P145" i="10"/>
  <c r="Q141" i="10"/>
  <c r="P129" i="10"/>
  <c r="Q125" i="10"/>
  <c r="Q291" i="20"/>
  <c r="R279" i="20"/>
  <c r="Q271" i="20"/>
  <c r="R267" i="20"/>
  <c r="Q259" i="20"/>
  <c r="R247" i="20"/>
  <c r="Q239" i="20"/>
  <c r="R235" i="20"/>
  <c r="Q227" i="20"/>
  <c r="R215" i="20"/>
  <c r="Q207" i="20"/>
  <c r="R203" i="20"/>
  <c r="Q195" i="20"/>
  <c r="R183" i="20"/>
  <c r="Q175" i="20"/>
  <c r="R171" i="20"/>
  <c r="Q163" i="20"/>
  <c r="R151" i="20"/>
  <c r="Q143" i="20"/>
  <c r="R139" i="20"/>
  <c r="Q131" i="20"/>
  <c r="R119" i="20"/>
  <c r="Q111" i="20"/>
  <c r="R107" i="20"/>
  <c r="Q99" i="20"/>
  <c r="R87" i="20"/>
  <c r="Q79" i="20"/>
  <c r="R75" i="20"/>
  <c r="Q67" i="20"/>
  <c r="R55" i="20"/>
  <c r="Q47" i="20"/>
  <c r="R43" i="20"/>
  <c r="Q35" i="20"/>
  <c r="R23" i="20"/>
  <c r="Q15" i="20"/>
  <c r="Q11" i="20"/>
  <c r="R3" i="20"/>
  <c r="R208" i="16"/>
  <c r="Q204" i="16"/>
  <c r="R192" i="16"/>
  <c r="Q188" i="16"/>
  <c r="R176" i="16"/>
  <c r="Q172" i="16"/>
  <c r="R160" i="16"/>
  <c r="Q156" i="16"/>
  <c r="R144" i="16"/>
  <c r="Q140" i="16"/>
  <c r="R128" i="16"/>
  <c r="Q124" i="16"/>
  <c r="R112" i="16"/>
  <c r="Q108" i="16"/>
  <c r="R96" i="16"/>
  <c r="Q92" i="16"/>
  <c r="R80" i="16"/>
  <c r="Q76" i="16"/>
  <c r="R64" i="16"/>
  <c r="Q60" i="16"/>
  <c r="R48" i="16"/>
  <c r="Q44" i="16"/>
  <c r="R32" i="16"/>
  <c r="Q28" i="16"/>
  <c r="R16" i="16"/>
  <c r="Q12" i="16"/>
  <c r="P368" i="10"/>
  <c r="Q364" i="10"/>
  <c r="Q352" i="10"/>
  <c r="Q348" i="10"/>
  <c r="Q336" i="10"/>
  <c r="Q332" i="10"/>
  <c r="Q320" i="10"/>
  <c r="Q316" i="10"/>
  <c r="Q304" i="10"/>
  <c r="Q300" i="10"/>
  <c r="Q288" i="10"/>
  <c r="Q284" i="10"/>
  <c r="Q272" i="10"/>
  <c r="Q268" i="10"/>
  <c r="P256" i="10"/>
  <c r="Q252" i="10"/>
  <c r="P240" i="10"/>
  <c r="Q236" i="10"/>
  <c r="P224" i="10"/>
  <c r="Q220" i="10"/>
  <c r="P208" i="10"/>
  <c r="Q204" i="10"/>
  <c r="P192" i="10"/>
  <c r="Q188" i="10"/>
  <c r="P176" i="10"/>
  <c r="Q172" i="10"/>
  <c r="P160" i="10"/>
  <c r="Q156" i="10"/>
  <c r="P144" i="10"/>
  <c r="Q140" i="10"/>
  <c r="P128" i="10"/>
  <c r="Q124" i="10"/>
  <c r="P112" i="10"/>
  <c r="Q108" i="10"/>
  <c r="R294" i="20"/>
  <c r="Q286" i="20"/>
  <c r="R262" i="20"/>
  <c r="Q258" i="20"/>
  <c r="R238" i="20"/>
  <c r="Q230" i="20"/>
  <c r="R210" i="20"/>
  <c r="Q202" i="20"/>
  <c r="R178" i="20"/>
  <c r="Q170" i="20"/>
  <c r="R146" i="20"/>
  <c r="Q138" i="20"/>
  <c r="R114" i="20"/>
  <c r="Q106" i="20"/>
  <c r="R82" i="20"/>
  <c r="Q74" i="20"/>
  <c r="R54" i="20"/>
  <c r="Q46" i="20"/>
  <c r="R26" i="20"/>
  <c r="Q199" i="16"/>
  <c r="R191" i="16"/>
  <c r="Q167" i="16"/>
  <c r="R159" i="16"/>
  <c r="Q135" i="16"/>
  <c r="R127" i="16"/>
  <c r="Q103" i="16"/>
  <c r="R95" i="16"/>
  <c r="Q67" i="16"/>
  <c r="R63" i="16"/>
  <c r="Q35" i="16"/>
  <c r="R27" i="16"/>
  <c r="Q289" i="13"/>
  <c r="R281" i="13"/>
  <c r="Q253" i="13"/>
  <c r="R245" i="13"/>
  <c r="Q221" i="13"/>
  <c r="R213" i="13"/>
  <c r="Q193" i="13"/>
  <c r="R185" i="13"/>
  <c r="Q165" i="13"/>
  <c r="R153" i="13"/>
  <c r="Q129" i="13"/>
  <c r="R121" i="13"/>
  <c r="Q97" i="13"/>
  <c r="R89" i="13"/>
  <c r="Q65" i="13"/>
  <c r="R57" i="13"/>
  <c r="Q37" i="13"/>
  <c r="R29" i="13"/>
  <c r="P367" i="10"/>
  <c r="Q347" i="10"/>
  <c r="P339" i="10"/>
  <c r="Q315" i="10"/>
  <c r="P307" i="10"/>
  <c r="P279" i="10"/>
  <c r="P271" i="10"/>
  <c r="Q247" i="10"/>
  <c r="P239" i="10"/>
  <c r="Q215" i="10"/>
  <c r="Q203" i="10"/>
  <c r="P179" i="10"/>
  <c r="Q171" i="10"/>
  <c r="P147" i="10"/>
  <c r="P143" i="10"/>
  <c r="Q119" i="10"/>
  <c r="Q115" i="10"/>
  <c r="K13" i="17"/>
  <c r="K17" i="17"/>
  <c r="K5" i="17"/>
  <c r="K2" i="17"/>
  <c r="K2" i="18"/>
  <c r="K6" i="17"/>
  <c r="K6" i="18"/>
  <c r="L6" i="18" s="1"/>
  <c r="K10" i="17"/>
  <c r="K10" i="18"/>
  <c r="L10" i="18" s="1"/>
  <c r="K14" i="17"/>
  <c r="K14" i="18"/>
  <c r="L14" i="18" s="1"/>
  <c r="K3" i="17"/>
  <c r="K4" i="17"/>
  <c r="K4" i="18"/>
  <c r="L4" i="18" s="1"/>
  <c r="K7" i="17"/>
  <c r="K8" i="17"/>
  <c r="K8" i="18"/>
  <c r="K11" i="17"/>
  <c r="K12" i="17"/>
  <c r="K12" i="18"/>
  <c r="L12" i="18" s="1"/>
  <c r="K15" i="17"/>
  <c r="K16" i="17"/>
  <c r="K16" i="18"/>
  <c r="L2" i="18"/>
  <c r="L3" i="18"/>
  <c r="L7" i="18"/>
  <c r="L11" i="18"/>
  <c r="M6" i="18"/>
  <c r="M8" i="18"/>
  <c r="M4" i="18"/>
  <c r="M5" i="18"/>
  <c r="L8" i="18"/>
  <c r="M9" i="18"/>
  <c r="M3" i="18"/>
  <c r="M7" i="18"/>
  <c r="M11" i="18"/>
  <c r="M10" i="18"/>
  <c r="M17" i="18"/>
  <c r="M16" i="18"/>
  <c r="L17" i="18"/>
  <c r="L16" i="18"/>
  <c r="M15" i="18"/>
  <c r="M13" i="18"/>
  <c r="M12" i="18"/>
  <c r="L15" i="18"/>
  <c r="M14" i="18"/>
  <c r="L13" i="18"/>
  <c r="L9" i="18"/>
  <c r="L5" i="18"/>
  <c r="M2" i="18"/>
  <c r="M363" i="8"/>
  <c r="M362" i="8"/>
  <c r="M361" i="8"/>
  <c r="M360" i="8"/>
  <c r="M359" i="8"/>
  <c r="M358" i="8"/>
  <c r="M357" i="8"/>
  <c r="M356" i="8"/>
  <c r="M355" i="8"/>
  <c r="M354" i="8"/>
  <c r="M353" i="8"/>
  <c r="M352" i="8"/>
  <c r="M351" i="8"/>
  <c r="M350" i="8"/>
  <c r="M349" i="8"/>
  <c r="M348" i="8"/>
  <c r="M347" i="8"/>
  <c r="M346" i="8"/>
  <c r="M345" i="8"/>
  <c r="M344" i="8"/>
  <c r="M343" i="8"/>
  <c r="M342" i="8"/>
  <c r="M341" i="8"/>
  <c r="M340" i="8"/>
  <c r="M339" i="8"/>
  <c r="M338" i="8"/>
  <c r="M337" i="8"/>
  <c r="M336" i="8"/>
  <c r="M335" i="8"/>
  <c r="M334" i="8"/>
  <c r="M333" i="8"/>
  <c r="M332" i="8"/>
  <c r="M331" i="8"/>
  <c r="M330" i="8"/>
  <c r="M329" i="8"/>
  <c r="M328" i="8"/>
  <c r="M327" i="8"/>
  <c r="M326" i="8"/>
  <c r="M325" i="8"/>
  <c r="M324" i="8"/>
  <c r="M323" i="8"/>
  <c r="M322" i="8"/>
  <c r="M321" i="8"/>
  <c r="M320" i="8"/>
  <c r="M319" i="8"/>
  <c r="M318" i="8"/>
  <c r="M317" i="8"/>
  <c r="M316" i="8"/>
  <c r="M315" i="8"/>
  <c r="M314" i="8"/>
  <c r="M313" i="8"/>
  <c r="M312" i="8"/>
  <c r="M311" i="8"/>
  <c r="M310" i="8"/>
  <c r="M309" i="8"/>
  <c r="M308" i="8"/>
  <c r="M307" i="8"/>
  <c r="M306" i="8"/>
  <c r="M305" i="8"/>
  <c r="M304" i="8"/>
  <c r="M303" i="8"/>
  <c r="M302" i="8"/>
  <c r="M301" i="8"/>
  <c r="M300" i="8"/>
  <c r="M299" i="8"/>
  <c r="M298" i="8"/>
  <c r="M297" i="8"/>
  <c r="M296" i="8"/>
  <c r="M295" i="8"/>
  <c r="M294" i="8"/>
  <c r="M293" i="8"/>
  <c r="M292" i="8"/>
  <c r="M291" i="8"/>
  <c r="M290" i="8"/>
  <c r="M289" i="8"/>
  <c r="M288" i="8"/>
  <c r="M287" i="8"/>
  <c r="M286" i="8"/>
  <c r="M285" i="8"/>
  <c r="M284" i="8"/>
  <c r="M283" i="8"/>
  <c r="M282" i="8"/>
  <c r="M281" i="8"/>
  <c r="M280" i="8"/>
  <c r="M279" i="8"/>
  <c r="M278" i="8"/>
  <c r="M277" i="8"/>
  <c r="M276" i="8"/>
  <c r="M275" i="8"/>
  <c r="M274" i="8"/>
  <c r="M273" i="8"/>
  <c r="M272" i="8"/>
  <c r="M271" i="8"/>
  <c r="M270" i="8"/>
  <c r="M269" i="8"/>
  <c r="M268" i="8"/>
  <c r="M267" i="8"/>
  <c r="M266" i="8"/>
  <c r="M265" i="8"/>
  <c r="M264" i="8"/>
  <c r="M263" i="8"/>
  <c r="M262" i="8"/>
  <c r="M261" i="8"/>
  <c r="M260" i="8"/>
  <c r="M259" i="8"/>
  <c r="M258" i="8"/>
  <c r="M257" i="8"/>
  <c r="M256" i="8"/>
  <c r="M255" i="8"/>
  <c r="M254" i="8"/>
  <c r="M253" i="8"/>
  <c r="M252" i="8"/>
  <c r="M251" i="8"/>
  <c r="M250" i="8"/>
  <c r="M249" i="8"/>
  <c r="M248" i="8"/>
  <c r="M247" i="8"/>
  <c r="M246" i="8"/>
  <c r="M245" i="8"/>
  <c r="M244" i="8"/>
  <c r="M243" i="8"/>
  <c r="M242" i="8"/>
  <c r="M241" i="8"/>
  <c r="M240" i="8"/>
  <c r="M239" i="8"/>
  <c r="M238" i="8"/>
  <c r="M237" i="8"/>
  <c r="M236" i="8"/>
  <c r="M235" i="8"/>
  <c r="M234" i="8"/>
  <c r="N233" i="8"/>
  <c r="N224" i="15" l="1"/>
  <c r="N223" i="15"/>
  <c r="N222" i="15"/>
  <c r="N221" i="15"/>
  <c r="N220" i="15"/>
  <c r="N219" i="15"/>
  <c r="N218" i="15"/>
  <c r="N217" i="15"/>
  <c r="N216" i="15"/>
  <c r="N215" i="15"/>
  <c r="N214" i="15"/>
  <c r="N213" i="15"/>
  <c r="N212" i="15"/>
  <c r="N211" i="15"/>
  <c r="N210" i="15"/>
  <c r="N209" i="15"/>
  <c r="N208" i="15"/>
  <c r="N207" i="15"/>
  <c r="N206" i="15"/>
  <c r="N205" i="15"/>
  <c r="N204" i="15"/>
  <c r="N203" i="15"/>
  <c r="N202" i="15"/>
  <c r="N201" i="15"/>
  <c r="N200" i="15"/>
  <c r="N199" i="15"/>
  <c r="N198" i="15"/>
  <c r="N197" i="15"/>
  <c r="N196" i="15"/>
  <c r="N195" i="15"/>
  <c r="N194" i="15"/>
  <c r="N193" i="15"/>
  <c r="N192" i="15"/>
  <c r="N191" i="15"/>
  <c r="N190" i="15"/>
  <c r="N189" i="15"/>
  <c r="N188" i="15"/>
  <c r="N187" i="15"/>
  <c r="N186" i="15"/>
  <c r="N185" i="15"/>
  <c r="N184" i="15"/>
  <c r="N183" i="15"/>
  <c r="N182" i="15"/>
  <c r="N181" i="15"/>
  <c r="N180" i="15"/>
  <c r="N179" i="15"/>
  <c r="N178" i="15"/>
  <c r="N177" i="15"/>
  <c r="N176" i="15"/>
  <c r="N175" i="15"/>
  <c r="N174" i="15"/>
  <c r="N173" i="15"/>
  <c r="N172" i="15"/>
  <c r="N171" i="15"/>
  <c r="N170" i="15"/>
  <c r="N169" i="15"/>
  <c r="N168" i="15"/>
  <c r="N167" i="15"/>
  <c r="N166" i="15"/>
  <c r="N165" i="15"/>
  <c r="N164" i="15"/>
  <c r="N163" i="15"/>
  <c r="N162" i="15"/>
  <c r="N161" i="15"/>
  <c r="N160" i="15"/>
  <c r="N159" i="15"/>
  <c r="N158" i="15"/>
  <c r="N157" i="15"/>
  <c r="N156" i="15"/>
  <c r="N155" i="15"/>
  <c r="N154" i="15"/>
  <c r="N153" i="15"/>
  <c r="N152" i="15"/>
  <c r="N151" i="15"/>
  <c r="N150" i="15"/>
  <c r="N149" i="15"/>
  <c r="N148" i="15"/>
  <c r="N147" i="15"/>
  <c r="N146" i="15"/>
  <c r="N145" i="15"/>
  <c r="N144" i="15"/>
  <c r="N143" i="15"/>
  <c r="N142" i="15"/>
  <c r="N141" i="15"/>
  <c r="N140" i="15"/>
  <c r="N139" i="15"/>
  <c r="N138" i="15"/>
  <c r="N137" i="15"/>
  <c r="N136" i="15"/>
  <c r="N135" i="15"/>
  <c r="N134" i="15"/>
  <c r="N133" i="15"/>
  <c r="N132" i="15"/>
  <c r="N131" i="15"/>
  <c r="N130" i="15"/>
  <c r="N129" i="15"/>
  <c r="N128" i="15"/>
  <c r="N127" i="15"/>
  <c r="N126" i="15"/>
  <c r="N125" i="15"/>
  <c r="N124" i="15"/>
  <c r="N123" i="15"/>
  <c r="N122" i="15"/>
  <c r="N121" i="15"/>
  <c r="M121" i="15"/>
  <c r="A90" i="11" l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330" i="10" l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M40" i="7" l="1"/>
  <c r="M38" i="7"/>
  <c r="M36" i="7"/>
  <c r="M34" i="7"/>
  <c r="M32" i="7"/>
  <c r="M30" i="7"/>
  <c r="M28" i="7"/>
  <c r="M26" i="7"/>
  <c r="M24" i="7"/>
  <c r="M22" i="7"/>
  <c r="M20" i="7"/>
  <c r="M18" i="7"/>
  <c r="M16" i="7"/>
  <c r="M41" i="7"/>
  <c r="M39" i="7"/>
  <c r="M37" i="7"/>
  <c r="M35" i="7"/>
  <c r="M33" i="7"/>
  <c r="M31" i="7"/>
  <c r="M29" i="7"/>
  <c r="M27" i="7"/>
  <c r="M25" i="7"/>
  <c r="M23" i="7"/>
  <c r="M21" i="7"/>
  <c r="M19" i="7"/>
  <c r="M17" i="7"/>
  <c r="M15" i="7"/>
  <c r="M14" i="7"/>
  <c r="A91" i="6" l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N320" i="5"/>
  <c r="N319" i="5"/>
  <c r="N318" i="5"/>
  <c r="N317" i="5"/>
  <c r="N316" i="5"/>
  <c r="N315" i="5"/>
  <c r="N314" i="5"/>
  <c r="N313" i="5"/>
  <c r="N312" i="5"/>
  <c r="N311" i="5"/>
  <c r="N310" i="5"/>
  <c r="N309" i="5"/>
  <c r="N308" i="5"/>
  <c r="N307" i="5"/>
  <c r="N306" i="5"/>
  <c r="N305" i="5"/>
  <c r="N304" i="5"/>
  <c r="N303" i="5"/>
  <c r="N302" i="5"/>
  <c r="N301" i="5"/>
  <c r="N300" i="5"/>
  <c r="N299" i="5"/>
  <c r="N298" i="5"/>
  <c r="N297" i="5"/>
  <c r="N296" i="5"/>
  <c r="N295" i="5"/>
  <c r="N294" i="5"/>
  <c r="N293" i="5"/>
  <c r="N292" i="5"/>
  <c r="N291" i="5"/>
  <c r="N290" i="5"/>
  <c r="N289" i="5"/>
  <c r="N288" i="5"/>
  <c r="N287" i="5"/>
  <c r="N286" i="5"/>
  <c r="N285" i="5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71" i="5"/>
  <c r="N270" i="5"/>
  <c r="N269" i="5"/>
  <c r="N268" i="5"/>
  <c r="N267" i="5"/>
  <c r="N266" i="5"/>
  <c r="N265" i="5"/>
  <c r="N264" i="5"/>
  <c r="N263" i="5"/>
  <c r="N262" i="5"/>
  <c r="N261" i="5"/>
  <c r="N260" i="5"/>
  <c r="N259" i="5"/>
  <c r="N258" i="5"/>
  <c r="N257" i="5"/>
  <c r="N256" i="5"/>
  <c r="N255" i="5"/>
  <c r="N254" i="5"/>
  <c r="N253" i="5"/>
  <c r="N252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N234" i="5"/>
  <c r="N233" i="5"/>
  <c r="N232" i="5"/>
  <c r="N231" i="5"/>
  <c r="N230" i="5"/>
  <c r="N229" i="5"/>
  <c r="N228" i="5"/>
  <c r="N227" i="5"/>
  <c r="N226" i="5"/>
  <c r="N225" i="5"/>
  <c r="N224" i="5"/>
  <c r="N223" i="5"/>
  <c r="N222" i="5"/>
  <c r="N221" i="5"/>
  <c r="N220" i="5"/>
  <c r="N219" i="5"/>
  <c r="N218" i="5"/>
  <c r="N217" i="5"/>
  <c r="N216" i="5"/>
  <c r="N215" i="5"/>
  <c r="N214" i="5"/>
  <c r="N213" i="5"/>
  <c r="N212" i="5"/>
  <c r="N211" i="5"/>
  <c r="N210" i="5"/>
  <c r="N209" i="5"/>
  <c r="N208" i="5"/>
  <c r="N207" i="5"/>
  <c r="N206" i="5"/>
  <c r="N205" i="5"/>
  <c r="N204" i="5"/>
  <c r="N203" i="5"/>
  <c r="N202" i="5"/>
  <c r="N201" i="5"/>
  <c r="N200" i="5"/>
  <c r="N199" i="5"/>
  <c r="N198" i="5"/>
  <c r="N197" i="5"/>
  <c r="N196" i="5"/>
  <c r="N195" i="5"/>
  <c r="N194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3" i="5"/>
  <c r="N2" i="5"/>
  <c r="A330" i="8" l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4" i="8"/>
  <c r="A5" i="8" s="1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</calcChain>
</file>

<file path=xl/comments1.xml><?xml version="1.0" encoding="utf-8"?>
<comments xmlns="http://schemas.openxmlformats.org/spreadsheetml/2006/main">
  <authors>
    <author>Tendayi</author>
  </authors>
  <commentList>
    <comment ref="D6" authorId="0" shapeId="0">
      <text>
        <r>
          <rPr>
            <b/>
            <sz val="9"/>
            <color indexed="81"/>
            <rFont val="Tahoma"/>
            <family val="2"/>
          </rPr>
          <t>Tendayi:</t>
        </r>
        <r>
          <rPr>
            <sz val="9"/>
            <color indexed="81"/>
            <rFont val="Tahoma"/>
            <family val="2"/>
          </rPr>
          <t xml:space="preserve">
bika marizo, batanidza ekupisa nekutonhora wodivider</t>
        </r>
      </text>
    </comment>
  </commentList>
</comments>
</file>

<file path=xl/comments2.xml><?xml version="1.0" encoding="utf-8"?>
<comments xmlns="http://schemas.openxmlformats.org/spreadsheetml/2006/main">
  <authors>
    <author>Windows User</author>
  </authors>
  <commentList>
    <comment ref="K2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Controlled environment results in better than 50% more moisture removed</t>
        </r>
      </text>
    </comment>
  </commentList>
</comments>
</file>

<file path=xl/comments3.xml><?xml version="1.0" encoding="utf-8"?>
<comments xmlns="http://schemas.openxmlformats.org/spreadsheetml/2006/main">
  <authors>
    <author>Windows User</author>
  </authors>
  <commentList>
    <comment ref="M1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final volume percentage compared to initial volume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Compare with density of common substances
</t>
        </r>
      </text>
    </comment>
    <comment ref="H3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Compare with density of common substances
</t>
        </r>
      </text>
    </comment>
    <comment ref="H4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Compare with density of common substances
</t>
        </r>
      </text>
    </comment>
    <comment ref="H5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Compare with density of common substances
</t>
        </r>
      </text>
    </comment>
    <comment ref="H6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Compare with density of common substances
</t>
        </r>
      </text>
    </comment>
    <comment ref="H7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Compare with density of common substances
</t>
        </r>
      </text>
    </comment>
    <comment ref="H8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Compare with density of common substances
</t>
        </r>
      </text>
    </comment>
    <comment ref="H9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Compare with density of common substances
</t>
        </r>
      </text>
    </comment>
    <comment ref="H10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Compare with density of common substances
</t>
        </r>
      </text>
    </comment>
    <comment ref="H11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Compare with density of common substances
</t>
        </r>
      </text>
    </comment>
    <comment ref="H12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Compare with density of common substances
</t>
        </r>
      </text>
    </comment>
    <comment ref="H13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Compare with density of common substances
</t>
        </r>
      </text>
    </comment>
    <comment ref="H14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Compare with density of common substances
</t>
        </r>
      </text>
    </comment>
    <comment ref="H15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Compare with density of common substances
</t>
        </r>
      </text>
    </comment>
    <comment ref="H16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Compare with density of common substances
</t>
        </r>
      </text>
    </comment>
    <comment ref="H17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Compare with density of common substances
</t>
        </r>
      </text>
    </comment>
    <comment ref="H18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Compare with density of common substances
</t>
        </r>
      </text>
    </comment>
    <comment ref="H19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Compare with density of common substances
</t>
        </r>
      </text>
    </comment>
    <comment ref="H20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Compare with density of common substances
</t>
        </r>
      </text>
    </comment>
    <comment ref="H21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Compare with density of common substances
</t>
        </r>
      </text>
    </comment>
    <comment ref="H22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Compare with density of common substances
</t>
        </r>
      </text>
    </comment>
    <comment ref="H23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Compare with density of common substances
</t>
        </r>
      </text>
    </comment>
    <comment ref="H24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Compare with density of common substances
</t>
        </r>
      </text>
    </comment>
    <comment ref="H25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Compare with density of common substances
</t>
        </r>
      </text>
    </comment>
    <comment ref="H26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Compare with density of common substances
</t>
        </r>
      </text>
    </comment>
    <comment ref="H27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Compare with density of common substances
</t>
        </r>
      </text>
    </comment>
    <comment ref="H28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Compare with density of common substances
</t>
        </r>
      </text>
    </comment>
    <comment ref="H29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Compare with density of common substances
</t>
        </r>
      </text>
    </comment>
    <comment ref="H30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Compare with density of common substances
</t>
        </r>
      </text>
    </comment>
    <comment ref="H31" authorId="0" shape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Compare with density of common substances
</t>
        </r>
      </text>
    </comment>
  </commentList>
</comments>
</file>

<file path=xl/sharedStrings.xml><?xml version="1.0" encoding="utf-8"?>
<sst xmlns="http://schemas.openxmlformats.org/spreadsheetml/2006/main" count="923" uniqueCount="142">
  <si>
    <t>Variation</t>
  </si>
  <si>
    <t>Experiment</t>
  </si>
  <si>
    <t>Repetition dates</t>
  </si>
  <si>
    <t>Airflow velocity</t>
  </si>
  <si>
    <t>Weather</t>
  </si>
  <si>
    <t>Air-preheating</t>
  </si>
  <si>
    <t>Thickness</t>
  </si>
  <si>
    <t>Key</t>
  </si>
  <si>
    <t>S- Sunny</t>
  </si>
  <si>
    <t>O-Overcast</t>
  </si>
  <si>
    <t>C- Cloudy</t>
  </si>
  <si>
    <t>Time</t>
  </si>
  <si>
    <t>Mass (g)</t>
  </si>
  <si>
    <t>Exhaust Air Temp (Deg)</t>
  </si>
  <si>
    <t>Exhaust Air Humidity (%)</t>
  </si>
  <si>
    <t>Enclosure Temp (Deg)</t>
  </si>
  <si>
    <t>internal</t>
  </si>
  <si>
    <t>Ambient</t>
  </si>
  <si>
    <t>Surface</t>
  </si>
  <si>
    <t>Solar Radiation (W/m2)</t>
  </si>
  <si>
    <t>Heated Air Temp (Deg)</t>
  </si>
  <si>
    <t>Heated Air Humidity (%)</t>
  </si>
  <si>
    <t>T1</t>
  </si>
  <si>
    <t>T2</t>
  </si>
  <si>
    <t>T3</t>
  </si>
  <si>
    <t>Difference</t>
  </si>
  <si>
    <t>Adjustment</t>
  </si>
  <si>
    <t>16/10/2017</t>
  </si>
  <si>
    <t>18/10/2017</t>
  </si>
  <si>
    <t xml:space="preserve">Experiment </t>
  </si>
  <si>
    <t xml:space="preserve">Date </t>
  </si>
  <si>
    <t xml:space="preserve">Sample ( A/B) </t>
  </si>
  <si>
    <t>Mass of crucible (g)</t>
  </si>
  <si>
    <t>Mass of sample (g)</t>
  </si>
  <si>
    <t>Total mass in lab (g)</t>
  </si>
  <si>
    <t>Initial total mass on roof (g)</t>
  </si>
  <si>
    <t>Final total mass on roof (g)</t>
  </si>
  <si>
    <t>Final total mass in lab (g)</t>
  </si>
  <si>
    <t>Final mass of sample (g)</t>
  </si>
  <si>
    <t>Calculated moisture content (%)</t>
  </si>
  <si>
    <t>A</t>
  </si>
  <si>
    <t>B</t>
  </si>
  <si>
    <t>Shrinkage (%)</t>
  </si>
  <si>
    <t>Diameter of Petri-dish (m)</t>
  </si>
  <si>
    <t>Initial height of sample (m)</t>
  </si>
  <si>
    <t>Initial volume of sample (m3)</t>
  </si>
  <si>
    <t>Initial mass of sample (kg)</t>
  </si>
  <si>
    <t>Initial density (kg/m3)</t>
  </si>
  <si>
    <t>Final height of sample (m)</t>
  </si>
  <si>
    <t>Final volume of sample (m3)</t>
  </si>
  <si>
    <t>Final mass of sample (kg)</t>
  </si>
  <si>
    <t>Final density (kg/m3)</t>
  </si>
  <si>
    <t>Overcast</t>
  </si>
  <si>
    <t>Sunny</t>
  </si>
  <si>
    <t>10mm thick</t>
  </si>
  <si>
    <t>Cloudy</t>
  </si>
  <si>
    <t>Replaced</t>
  </si>
  <si>
    <t>Cloudy-Overcast</t>
  </si>
  <si>
    <t>Drying Rate</t>
  </si>
  <si>
    <t>Mass Ratio</t>
  </si>
  <si>
    <t>Sample mass(g)</t>
  </si>
  <si>
    <t>Time (min)</t>
  </si>
  <si>
    <t>Date</t>
  </si>
  <si>
    <t>Sample mass (g)</t>
  </si>
  <si>
    <t>10mm</t>
  </si>
  <si>
    <t>Mass ratio</t>
  </si>
  <si>
    <t>Control</t>
  </si>
  <si>
    <t xml:space="preserve">Energy </t>
  </si>
  <si>
    <t>Avarage(W/s*m2)</t>
  </si>
  <si>
    <t>time (hrs)</t>
  </si>
  <si>
    <t>5h30min</t>
  </si>
  <si>
    <t>time (s)</t>
  </si>
  <si>
    <t>Total Energy (W)</t>
  </si>
  <si>
    <t>Moisure Lost (g)</t>
  </si>
  <si>
    <t>Potential water lost at energy received, Tin=RTP</t>
  </si>
  <si>
    <t>Area(m2)</t>
  </si>
  <si>
    <t>Efficiency</t>
  </si>
  <si>
    <t>6h</t>
  </si>
  <si>
    <t>4h</t>
  </si>
  <si>
    <t>5h</t>
  </si>
  <si>
    <t>6h20min</t>
  </si>
  <si>
    <t xml:space="preserve">Density average </t>
  </si>
  <si>
    <t>Pre</t>
  </si>
  <si>
    <t>Post</t>
  </si>
  <si>
    <t>Shrinkage</t>
  </si>
  <si>
    <t>23/10/2017</t>
  </si>
  <si>
    <t>22/10/2017</t>
  </si>
  <si>
    <t>30/10/2017</t>
  </si>
  <si>
    <t>0m/s</t>
  </si>
  <si>
    <t>1m/s</t>
  </si>
  <si>
    <t>17-11-2017</t>
  </si>
  <si>
    <t>20-11-2017</t>
  </si>
  <si>
    <t>21-11-2017</t>
  </si>
  <si>
    <t>22-11-2017</t>
  </si>
  <si>
    <t>control</t>
  </si>
  <si>
    <t>atual</t>
  </si>
  <si>
    <t>30deg</t>
  </si>
  <si>
    <t>Wide tray - Sunny - Om/s</t>
  </si>
  <si>
    <t>Wide Tray</t>
  </si>
  <si>
    <t>60deg</t>
  </si>
  <si>
    <t>Core</t>
  </si>
  <si>
    <t>wide tray</t>
  </si>
  <si>
    <t>SAMPLE NUMBER</t>
  </si>
  <si>
    <t>SHRINKAGE(%)</t>
  </si>
  <si>
    <t>DENSITY (kg/m3)</t>
  </si>
  <si>
    <t>MOISURE CONTENT (%)</t>
  </si>
  <si>
    <t>Moisture (WB)</t>
  </si>
  <si>
    <t>Moisture (DB)</t>
  </si>
  <si>
    <t>Time (Mins)</t>
  </si>
  <si>
    <t>time</t>
  </si>
  <si>
    <t>Mass</t>
  </si>
  <si>
    <t>MC (%wt)</t>
  </si>
  <si>
    <t>MC (db)</t>
  </si>
  <si>
    <t>Diameter</t>
  </si>
  <si>
    <t>19/11/2017</t>
  </si>
  <si>
    <t>2017/14/11</t>
  </si>
  <si>
    <t>-</t>
  </si>
  <si>
    <t>0.5ms-S-0°C-5mm-1</t>
  </si>
  <si>
    <t>0.5ms-S-0°C-5mm-2</t>
  </si>
  <si>
    <t>0.5ms-O-0°C-5mm-1</t>
  </si>
  <si>
    <t>0.5ms-O-0°C-5mm-2</t>
  </si>
  <si>
    <t>0.5ms-C-0°C-5mm</t>
  </si>
  <si>
    <t>Air velocity</t>
  </si>
  <si>
    <t>0.0m/s - no airflow</t>
  </si>
  <si>
    <t>0.5m/s - airflow leading to a velocity of 0.5 m/s</t>
  </si>
  <si>
    <t>1 m/s - airflow leading to a velocity of 0.5 m/s</t>
  </si>
  <si>
    <t>0°C - no pre-heating</t>
  </si>
  <si>
    <t>30°C - pre-heating to 30°C</t>
  </si>
  <si>
    <t>60°C - pre-heating to 60°C</t>
  </si>
  <si>
    <t>5 mm - thickness of 5 mm</t>
  </si>
  <si>
    <t>10 mm - thickness of 10 mm</t>
  </si>
  <si>
    <t>L - diameter of 12 mm</t>
  </si>
  <si>
    <r>
      <rPr>
        <sz val="11"/>
        <color rgb="FFFF0000"/>
        <rFont val="Calibri"/>
        <family val="2"/>
        <scheme val="minor"/>
      </rPr>
      <t>0.0m/s</t>
    </r>
    <r>
      <rPr>
        <sz val="11"/>
        <color theme="1"/>
        <rFont val="Calibri"/>
        <family val="2"/>
        <scheme val="minor"/>
      </rPr>
      <t>-S-0</t>
    </r>
    <r>
      <rPr>
        <sz val="11"/>
        <color theme="1"/>
        <rFont val="Calibri"/>
        <family val="2"/>
      </rPr>
      <t>°C-5mm</t>
    </r>
  </si>
  <si>
    <t>No key - diameter of 6 mm</t>
  </si>
  <si>
    <r>
      <rPr>
        <sz val="11"/>
        <color rgb="FFFF0000"/>
        <rFont val="Calibri"/>
        <family val="2"/>
        <scheme val="minor"/>
      </rPr>
      <t>0.5m/s</t>
    </r>
    <r>
      <rPr>
        <sz val="11"/>
        <color theme="1"/>
        <rFont val="Calibri"/>
        <family val="2"/>
        <scheme val="minor"/>
      </rPr>
      <t>-S-0</t>
    </r>
    <r>
      <rPr>
        <sz val="11"/>
        <color theme="1"/>
        <rFont val="Calibri"/>
        <family val="2"/>
      </rPr>
      <t>°C-5mm</t>
    </r>
  </si>
  <si>
    <r>
      <rPr>
        <sz val="11"/>
        <color rgb="FFFF0000"/>
        <rFont val="Calibri"/>
        <family val="2"/>
        <scheme val="minor"/>
      </rPr>
      <t>1.0m/s</t>
    </r>
    <r>
      <rPr>
        <sz val="11"/>
        <color theme="1"/>
        <rFont val="Calibri"/>
        <family val="2"/>
        <scheme val="minor"/>
      </rPr>
      <t>-S-0</t>
    </r>
    <r>
      <rPr>
        <sz val="11"/>
        <color theme="1"/>
        <rFont val="Calibri"/>
        <family val="2"/>
      </rPr>
      <t>°C-5mm</t>
    </r>
  </si>
  <si>
    <r>
      <t>0.5m/s-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-0</t>
    </r>
    <r>
      <rPr>
        <sz val="11"/>
        <color theme="1"/>
        <rFont val="Calibri"/>
        <family val="2"/>
      </rPr>
      <t>°C-5mm</t>
    </r>
  </si>
  <si>
    <r>
      <t>0.5m/s-</t>
    </r>
    <r>
      <rPr>
        <sz val="11"/>
        <color rgb="FFFF0000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-0</t>
    </r>
    <r>
      <rPr>
        <sz val="11"/>
        <color theme="1"/>
        <rFont val="Calibri"/>
        <family val="2"/>
      </rPr>
      <t>°C-5mm</t>
    </r>
  </si>
  <si>
    <r>
      <t>0.5m/s-S-</t>
    </r>
    <r>
      <rPr>
        <sz val="11"/>
        <color rgb="FFFF0000"/>
        <rFont val="Calibri"/>
        <family val="2"/>
        <scheme val="minor"/>
      </rPr>
      <t>30</t>
    </r>
    <r>
      <rPr>
        <sz val="11"/>
        <color rgb="FFFF0000"/>
        <rFont val="Calibri"/>
        <family val="2"/>
      </rPr>
      <t>°C</t>
    </r>
    <r>
      <rPr>
        <sz val="11"/>
        <color theme="1"/>
        <rFont val="Calibri"/>
        <family val="2"/>
      </rPr>
      <t>-5mm</t>
    </r>
  </si>
  <si>
    <r>
      <t>0.5m/s-S-</t>
    </r>
    <r>
      <rPr>
        <sz val="11"/>
        <color rgb="FFFF0000"/>
        <rFont val="Calibri"/>
        <family val="2"/>
        <scheme val="minor"/>
      </rPr>
      <t>60</t>
    </r>
    <r>
      <rPr>
        <sz val="11"/>
        <color rgb="FFFF0000"/>
        <rFont val="Calibri"/>
        <family val="2"/>
      </rPr>
      <t>°C</t>
    </r>
    <r>
      <rPr>
        <sz val="11"/>
        <color theme="1"/>
        <rFont val="Calibri"/>
        <family val="2"/>
      </rPr>
      <t>-5mm</t>
    </r>
  </si>
  <si>
    <r>
      <t>0.5m/s-S-0</t>
    </r>
    <r>
      <rPr>
        <sz val="11"/>
        <color theme="1"/>
        <rFont val="Calibri"/>
        <family val="2"/>
      </rPr>
      <t>°C-</t>
    </r>
    <r>
      <rPr>
        <sz val="11"/>
        <color rgb="FFFF0000"/>
        <rFont val="Calibri"/>
        <family val="2"/>
      </rPr>
      <t>10mm</t>
    </r>
  </si>
  <si>
    <t>L-0.5ms-S-0°C-5mm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</si>
</sst>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21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ck">
        <color auto="1"/>
      </right>
      <top style="thick">
        <color auto="1"/>
      </top>
      <bottom/>
      <diagonal/>
    </border>
    <border>
      <left style="medium">
        <color indexed="64"/>
      </left>
      <right style="thick">
        <color auto="1"/>
      </right>
      <top/>
      <bottom style="thick">
        <color auto="1"/>
      </bottom>
      <diagonal/>
    </border>
  </borders>
  <cellStyleXfs count="1">
    <xf numFmtId="0" fontId="0" fillId="0" borderId="0"/>
  </cellStyleXfs>
  <cellXfs count="79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vertical="center" wrapText="1"/>
    </xf>
    <xf numFmtId="21" fontId="0" fillId="0" borderId="0" xfId="0" applyNumberFormat="1"/>
    <xf numFmtId="0" fontId="0" fillId="2" borderId="0" xfId="0" applyFill="1"/>
    <xf numFmtId="0" fontId="6" fillId="0" borderId="0" xfId="0" applyFont="1" applyAlignment="1">
      <alignment horizontal="left" vertical="center" wrapText="1"/>
    </xf>
    <xf numFmtId="2" fontId="6" fillId="0" borderId="0" xfId="0" applyNumberFormat="1" applyFont="1" applyAlignment="1">
      <alignment horizontal="left" vertical="center" wrapText="1"/>
    </xf>
    <xf numFmtId="0" fontId="6" fillId="0" borderId="0" xfId="0" applyFont="1" applyAlignment="1">
      <alignment horizontal="left" wrapText="1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6" fontId="0" fillId="4" borderId="0" xfId="0" applyNumberForma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0" borderId="0" xfId="0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2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6" borderId="0" xfId="0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64" fontId="6" fillId="0" borderId="0" xfId="0" applyNumberFormat="1" applyFont="1" applyAlignment="1">
      <alignment horizontal="left" vertical="center" wrapText="1"/>
    </xf>
    <xf numFmtId="164" fontId="0" fillId="3" borderId="0" xfId="0" applyNumberFormat="1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0" fontId="7" fillId="0" borderId="0" xfId="0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14" fontId="0" fillId="6" borderId="5" xfId="0" applyNumberFormat="1" applyFill="1" applyBorder="1" applyAlignment="1">
      <alignment horizontal="center" vertical="center"/>
    </xf>
    <xf numFmtId="14" fontId="0" fillId="6" borderId="6" xfId="0" applyNumberFormat="1" applyFill="1" applyBorder="1" applyAlignment="1">
      <alignment horizontal="center" vertical="center"/>
    </xf>
    <xf numFmtId="14" fontId="0" fillId="6" borderId="7" xfId="0" applyNumberFormat="1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6" borderId="13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14" fontId="8" fillId="6" borderId="7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" fontId="0" fillId="0" borderId="0" xfId="0" applyNumberFormat="1" applyFill="1" applyAlignment="1">
      <alignment horizontal="center" vertical="center"/>
    </xf>
    <xf numFmtId="16" fontId="0" fillId="4" borderId="0" xfId="0" applyNumberForma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6" fillId="0" borderId="0" xfId="0" applyFont="1" applyAlignment="1">
      <alignment horizontal="center" wrapText="1"/>
    </xf>
    <xf numFmtId="0" fontId="0" fillId="3" borderId="0" xfId="0" applyFill="1" applyAlignment="1">
      <alignment horizontal="center" vertical="center"/>
    </xf>
    <xf numFmtId="16" fontId="0" fillId="3" borderId="0" xfId="0" applyNumberFormat="1" applyFill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00"/>
      <color rgb="FFFF5050"/>
      <color rgb="FF33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Temperature and 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'2017-09-27 treated'!$B$1</c:f>
              <c:strCache>
                <c:ptCount val="1"/>
                <c:pt idx="0">
                  <c:v>Mass (g)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'2017-09-27 treated'!$A$2:$A$325</c:f>
              <c:numCache>
                <c:formatCode>h:mm:ss</c:formatCode>
                <c:ptCount val="324"/>
                <c:pt idx="0">
                  <c:v>0.41266203703703702</c:v>
                </c:pt>
                <c:pt idx="1">
                  <c:v>0.41335648148148146</c:v>
                </c:pt>
                <c:pt idx="2">
                  <c:v>0.41405092592592596</c:v>
                </c:pt>
                <c:pt idx="3">
                  <c:v>0.41474537037037035</c:v>
                </c:pt>
                <c:pt idx="4">
                  <c:v>0.41543981481481485</c:v>
                </c:pt>
                <c:pt idx="5">
                  <c:v>0.41613425925925923</c:v>
                </c:pt>
                <c:pt idx="6">
                  <c:v>0.41682870370370373</c:v>
                </c:pt>
                <c:pt idx="7">
                  <c:v>0.41752314814814812</c:v>
                </c:pt>
                <c:pt idx="8">
                  <c:v>0.41821759259259261</c:v>
                </c:pt>
                <c:pt idx="9">
                  <c:v>0.418912037037037</c:v>
                </c:pt>
                <c:pt idx="10">
                  <c:v>0.4196064814814815</c:v>
                </c:pt>
                <c:pt idx="11">
                  <c:v>0.42030092592592588</c:v>
                </c:pt>
                <c:pt idx="12">
                  <c:v>0.42099537037037038</c:v>
                </c:pt>
                <c:pt idx="13">
                  <c:v>0.42168981481481477</c:v>
                </c:pt>
                <c:pt idx="14">
                  <c:v>0.42238425925925926</c:v>
                </c:pt>
                <c:pt idx="15">
                  <c:v>0.42307870370370365</c:v>
                </c:pt>
                <c:pt idx="16">
                  <c:v>0.42377314814814815</c:v>
                </c:pt>
                <c:pt idx="17">
                  <c:v>0.42446759259259265</c:v>
                </c:pt>
                <c:pt idx="18">
                  <c:v>0.42516203703703703</c:v>
                </c:pt>
                <c:pt idx="19">
                  <c:v>0.42585648148148153</c:v>
                </c:pt>
                <c:pt idx="20">
                  <c:v>0.42655092592592592</c:v>
                </c:pt>
                <c:pt idx="21">
                  <c:v>0.42724537037037041</c:v>
                </c:pt>
                <c:pt idx="22">
                  <c:v>0.4279398148148148</c:v>
                </c:pt>
                <c:pt idx="23">
                  <c:v>0.4286342592592593</c:v>
                </c:pt>
                <c:pt idx="24">
                  <c:v>0.42932870370370368</c:v>
                </c:pt>
                <c:pt idx="25">
                  <c:v>0.43002314814814818</c:v>
                </c:pt>
                <c:pt idx="26">
                  <c:v>0.43071759259259257</c:v>
                </c:pt>
                <c:pt idx="27">
                  <c:v>0.43141203703703707</c:v>
                </c:pt>
                <c:pt idx="28">
                  <c:v>0.43210648148148145</c:v>
                </c:pt>
                <c:pt idx="29">
                  <c:v>0.43280092592592595</c:v>
                </c:pt>
                <c:pt idx="30">
                  <c:v>0.43349537037037034</c:v>
                </c:pt>
                <c:pt idx="31">
                  <c:v>0.43418981481481483</c:v>
                </c:pt>
                <c:pt idx="32">
                  <c:v>0.43488425925925928</c:v>
                </c:pt>
                <c:pt idx="33">
                  <c:v>0.43557870370370372</c:v>
                </c:pt>
                <c:pt idx="34">
                  <c:v>0.43627314814814816</c:v>
                </c:pt>
                <c:pt idx="35">
                  <c:v>0.4369675925925926</c:v>
                </c:pt>
                <c:pt idx="36">
                  <c:v>0.43766203703703704</c:v>
                </c:pt>
                <c:pt idx="37">
                  <c:v>0.43835648148148149</c:v>
                </c:pt>
                <c:pt idx="38">
                  <c:v>0.43905092592592593</c:v>
                </c:pt>
                <c:pt idx="39">
                  <c:v>0.43974537037037037</c:v>
                </c:pt>
                <c:pt idx="40">
                  <c:v>0.44043981481481481</c:v>
                </c:pt>
                <c:pt idx="41">
                  <c:v>0.44113425925925925</c:v>
                </c:pt>
                <c:pt idx="42">
                  <c:v>0.4418287037037037</c:v>
                </c:pt>
                <c:pt idx="43">
                  <c:v>0.44252314814814814</c:v>
                </c:pt>
                <c:pt idx="44">
                  <c:v>0.44321759259259258</c:v>
                </c:pt>
                <c:pt idx="45">
                  <c:v>0.44391203703703702</c:v>
                </c:pt>
                <c:pt idx="46">
                  <c:v>0.44460648148148146</c:v>
                </c:pt>
                <c:pt idx="47">
                  <c:v>0.44530092592592596</c:v>
                </c:pt>
                <c:pt idx="48">
                  <c:v>0.44599537037037035</c:v>
                </c:pt>
                <c:pt idx="49">
                  <c:v>0.44668981481481485</c:v>
                </c:pt>
                <c:pt idx="50">
                  <c:v>0.44738425925925923</c:v>
                </c:pt>
                <c:pt idx="51">
                  <c:v>0.44807870370370373</c:v>
                </c:pt>
                <c:pt idx="52">
                  <c:v>0.44877314814814812</c:v>
                </c:pt>
                <c:pt idx="53">
                  <c:v>0.44946759259259261</c:v>
                </c:pt>
                <c:pt idx="54">
                  <c:v>0.450162037037037</c:v>
                </c:pt>
                <c:pt idx="55">
                  <c:v>0.4508564814814815</c:v>
                </c:pt>
                <c:pt idx="56">
                  <c:v>0.45155092592592588</c:v>
                </c:pt>
                <c:pt idx="57">
                  <c:v>0.45224537037037038</c:v>
                </c:pt>
                <c:pt idx="58">
                  <c:v>0.45293981481481477</c:v>
                </c:pt>
                <c:pt idx="59">
                  <c:v>0.45363425925925926</c:v>
                </c:pt>
                <c:pt idx="60">
                  <c:v>0.45432870370370365</c:v>
                </c:pt>
                <c:pt idx="61">
                  <c:v>0.45502314814814815</c:v>
                </c:pt>
                <c:pt idx="62">
                  <c:v>0.45571759259259265</c:v>
                </c:pt>
                <c:pt idx="63">
                  <c:v>0.45641203703703703</c:v>
                </c:pt>
                <c:pt idx="64">
                  <c:v>0.45710648148148153</c:v>
                </c:pt>
                <c:pt idx="65">
                  <c:v>0.45780092592592592</c:v>
                </c:pt>
                <c:pt idx="66">
                  <c:v>0.45849537037037041</c:v>
                </c:pt>
                <c:pt idx="67">
                  <c:v>0.4591898148148148</c:v>
                </c:pt>
                <c:pt idx="68">
                  <c:v>0.4598842592592593</c:v>
                </c:pt>
                <c:pt idx="69">
                  <c:v>0.46057870370370368</c:v>
                </c:pt>
                <c:pt idx="70">
                  <c:v>0.46127314814814818</c:v>
                </c:pt>
                <c:pt idx="71">
                  <c:v>0.46196759259259257</c:v>
                </c:pt>
                <c:pt idx="72">
                  <c:v>0.46266203703703707</c:v>
                </c:pt>
                <c:pt idx="73">
                  <c:v>0.46335648148148145</c:v>
                </c:pt>
                <c:pt idx="74">
                  <c:v>0.46405092592592595</c:v>
                </c:pt>
                <c:pt idx="75">
                  <c:v>0.46474537037037034</c:v>
                </c:pt>
                <c:pt idx="76">
                  <c:v>0.46543981481481483</c:v>
                </c:pt>
                <c:pt idx="77">
                  <c:v>0.46613425925925928</c:v>
                </c:pt>
                <c:pt idx="78">
                  <c:v>0.46682870370370372</c:v>
                </c:pt>
                <c:pt idx="79">
                  <c:v>0.46752314814814816</c:v>
                </c:pt>
                <c:pt idx="80">
                  <c:v>0.4682175925925926</c:v>
                </c:pt>
                <c:pt idx="81">
                  <c:v>0.46891203703703704</c:v>
                </c:pt>
                <c:pt idx="82">
                  <c:v>0.46960648148148149</c:v>
                </c:pt>
                <c:pt idx="83">
                  <c:v>0.47030092592592593</c:v>
                </c:pt>
                <c:pt idx="84">
                  <c:v>0.47099537037037037</c:v>
                </c:pt>
                <c:pt idx="85">
                  <c:v>0.47168981481481481</c:v>
                </c:pt>
                <c:pt idx="86">
                  <c:v>0.47238425925925925</c:v>
                </c:pt>
                <c:pt idx="87">
                  <c:v>0.4730787037037037</c:v>
                </c:pt>
                <c:pt idx="88">
                  <c:v>0.47377314814814814</c:v>
                </c:pt>
                <c:pt idx="89">
                  <c:v>0.47446759259259258</c:v>
                </c:pt>
                <c:pt idx="90">
                  <c:v>0.47516203703703702</c:v>
                </c:pt>
                <c:pt idx="91">
                  <c:v>0.47585648148148146</c:v>
                </c:pt>
                <c:pt idx="92">
                  <c:v>0.47655092592592596</c:v>
                </c:pt>
                <c:pt idx="93">
                  <c:v>0.47724537037037035</c:v>
                </c:pt>
                <c:pt idx="94">
                  <c:v>0.47793981481481485</c:v>
                </c:pt>
                <c:pt idx="95">
                  <c:v>0.47863425925925923</c:v>
                </c:pt>
                <c:pt idx="96">
                  <c:v>0.47932870370370373</c:v>
                </c:pt>
                <c:pt idx="97">
                  <c:v>0.48002314814814812</c:v>
                </c:pt>
                <c:pt idx="98">
                  <c:v>0.48071759259259261</c:v>
                </c:pt>
                <c:pt idx="99">
                  <c:v>0.481412037037037</c:v>
                </c:pt>
                <c:pt idx="100">
                  <c:v>0.4821064814814815</c:v>
                </c:pt>
                <c:pt idx="101">
                  <c:v>0.48280092592592588</c:v>
                </c:pt>
                <c:pt idx="102">
                  <c:v>0.48349537037037038</c:v>
                </c:pt>
                <c:pt idx="103">
                  <c:v>0.48418981481481477</c:v>
                </c:pt>
                <c:pt idx="104">
                  <c:v>0.48488425925925926</c:v>
                </c:pt>
                <c:pt idx="105">
                  <c:v>0.48557870370370365</c:v>
                </c:pt>
                <c:pt idx="106">
                  <c:v>0.48627314814814815</c:v>
                </c:pt>
                <c:pt idx="107">
                  <c:v>0.48696759259259265</c:v>
                </c:pt>
                <c:pt idx="108">
                  <c:v>0.48766203703703703</c:v>
                </c:pt>
                <c:pt idx="109">
                  <c:v>0.48835648148148153</c:v>
                </c:pt>
                <c:pt idx="110">
                  <c:v>0.48905092592592592</c:v>
                </c:pt>
                <c:pt idx="111">
                  <c:v>0.48974537037037041</c:v>
                </c:pt>
                <c:pt idx="112">
                  <c:v>0.4904398148148148</c:v>
                </c:pt>
                <c:pt idx="113">
                  <c:v>0.4911342592592593</c:v>
                </c:pt>
                <c:pt idx="114">
                  <c:v>0.49182870370370368</c:v>
                </c:pt>
                <c:pt idx="115">
                  <c:v>0.49252314814814818</c:v>
                </c:pt>
                <c:pt idx="116">
                  <c:v>0.49321759259259257</c:v>
                </c:pt>
                <c:pt idx="117">
                  <c:v>0.49391203703703707</c:v>
                </c:pt>
                <c:pt idx="118">
                  <c:v>0.49460648148148145</c:v>
                </c:pt>
                <c:pt idx="119">
                  <c:v>0.49530092592592595</c:v>
                </c:pt>
                <c:pt idx="120">
                  <c:v>0.49599537037037034</c:v>
                </c:pt>
                <c:pt idx="121">
                  <c:v>0.49668981481481483</c:v>
                </c:pt>
                <c:pt idx="122">
                  <c:v>0.49738425925925928</c:v>
                </c:pt>
                <c:pt idx="123">
                  <c:v>0.49807870370370372</c:v>
                </c:pt>
                <c:pt idx="124">
                  <c:v>0.49877314814814816</c:v>
                </c:pt>
                <c:pt idx="125">
                  <c:v>0.5001620370370371</c:v>
                </c:pt>
                <c:pt idx="126">
                  <c:v>0.50085648148148143</c:v>
                </c:pt>
                <c:pt idx="127">
                  <c:v>0.50155092592592598</c:v>
                </c:pt>
                <c:pt idx="128">
                  <c:v>0.50224537037037031</c:v>
                </c:pt>
                <c:pt idx="129">
                  <c:v>0.50293981481481487</c:v>
                </c:pt>
                <c:pt idx="130">
                  <c:v>0.5036342592592592</c:v>
                </c:pt>
                <c:pt idx="131">
                  <c:v>0.50432870370370375</c:v>
                </c:pt>
                <c:pt idx="132">
                  <c:v>0.50502314814814808</c:v>
                </c:pt>
                <c:pt idx="133">
                  <c:v>0.50571759259259264</c:v>
                </c:pt>
                <c:pt idx="134">
                  <c:v>0.50641203703703697</c:v>
                </c:pt>
                <c:pt idx="135">
                  <c:v>0.50710648148148152</c:v>
                </c:pt>
                <c:pt idx="136">
                  <c:v>0.50780092592592596</c:v>
                </c:pt>
                <c:pt idx="137">
                  <c:v>0.5084953703703704</c:v>
                </c:pt>
                <c:pt idx="138">
                  <c:v>0.50918981481481485</c:v>
                </c:pt>
                <c:pt idx="139">
                  <c:v>0.50988425925925929</c:v>
                </c:pt>
                <c:pt idx="140">
                  <c:v>0.51057870370370373</c:v>
                </c:pt>
                <c:pt idx="141">
                  <c:v>0.51127314814814817</c:v>
                </c:pt>
                <c:pt idx="142">
                  <c:v>0.51196759259259261</c:v>
                </c:pt>
                <c:pt idx="143">
                  <c:v>0.51266203703703705</c:v>
                </c:pt>
                <c:pt idx="144">
                  <c:v>0.5133564814814815</c:v>
                </c:pt>
                <c:pt idx="145">
                  <c:v>0.51405092592592594</c:v>
                </c:pt>
                <c:pt idx="146">
                  <c:v>0.51474537037037038</c:v>
                </c:pt>
                <c:pt idx="147">
                  <c:v>0.51543981481481482</c:v>
                </c:pt>
                <c:pt idx="148">
                  <c:v>0.51613425925925926</c:v>
                </c:pt>
                <c:pt idx="149">
                  <c:v>0.51682870370370371</c:v>
                </c:pt>
                <c:pt idx="150">
                  <c:v>0.51752314814814815</c:v>
                </c:pt>
                <c:pt idx="151">
                  <c:v>0.51821759259259259</c:v>
                </c:pt>
                <c:pt idx="152">
                  <c:v>0.51891203703703703</c:v>
                </c:pt>
                <c:pt idx="153">
                  <c:v>0.51960648148148147</c:v>
                </c:pt>
                <c:pt idx="154">
                  <c:v>0.52030092592592592</c:v>
                </c:pt>
                <c:pt idx="155">
                  <c:v>0.52099537037037036</c:v>
                </c:pt>
                <c:pt idx="156">
                  <c:v>0.5216898148148148</c:v>
                </c:pt>
                <c:pt idx="157">
                  <c:v>0.52238425925925924</c:v>
                </c:pt>
                <c:pt idx="158">
                  <c:v>0.52307870370370368</c:v>
                </c:pt>
                <c:pt idx="159">
                  <c:v>0.52377314814814813</c:v>
                </c:pt>
                <c:pt idx="160">
                  <c:v>0.52446759259259257</c:v>
                </c:pt>
                <c:pt idx="161">
                  <c:v>0.52516203703703701</c:v>
                </c:pt>
                <c:pt idx="162">
                  <c:v>0.52585648148148145</c:v>
                </c:pt>
                <c:pt idx="163">
                  <c:v>0.52655092592592589</c:v>
                </c:pt>
                <c:pt idx="164">
                  <c:v>0.52724537037037034</c:v>
                </c:pt>
                <c:pt idx="165">
                  <c:v>0.52793981481481478</c:v>
                </c:pt>
                <c:pt idx="166">
                  <c:v>0.52863425925925933</c:v>
                </c:pt>
                <c:pt idx="167">
                  <c:v>0.52932870370370366</c:v>
                </c:pt>
                <c:pt idx="168">
                  <c:v>0.53002314814814822</c:v>
                </c:pt>
                <c:pt idx="169">
                  <c:v>0.53071759259259255</c:v>
                </c:pt>
                <c:pt idx="170">
                  <c:v>0.5314120370370371</c:v>
                </c:pt>
                <c:pt idx="171">
                  <c:v>0.53210648148148143</c:v>
                </c:pt>
                <c:pt idx="172">
                  <c:v>0.53280092592592598</c:v>
                </c:pt>
                <c:pt idx="173">
                  <c:v>0.53349537037037031</c:v>
                </c:pt>
                <c:pt idx="174">
                  <c:v>0.53418981481481487</c:v>
                </c:pt>
                <c:pt idx="175">
                  <c:v>0.5348842592592592</c:v>
                </c:pt>
                <c:pt idx="176">
                  <c:v>0.53557870370370375</c:v>
                </c:pt>
                <c:pt idx="177">
                  <c:v>0.53627314814814808</c:v>
                </c:pt>
                <c:pt idx="178">
                  <c:v>0.53696759259259264</c:v>
                </c:pt>
                <c:pt idx="179">
                  <c:v>0.53766203703703697</c:v>
                </c:pt>
                <c:pt idx="180">
                  <c:v>0.53835648148148152</c:v>
                </c:pt>
                <c:pt idx="181">
                  <c:v>0.53905092592592596</c:v>
                </c:pt>
                <c:pt idx="182">
                  <c:v>0.5397453703703704</c:v>
                </c:pt>
                <c:pt idx="183">
                  <c:v>0.54043981481481485</c:v>
                </c:pt>
                <c:pt idx="184">
                  <c:v>0.54113425925925929</c:v>
                </c:pt>
                <c:pt idx="185">
                  <c:v>0.54182870370370373</c:v>
                </c:pt>
                <c:pt idx="186">
                  <c:v>0.54252314814814817</c:v>
                </c:pt>
                <c:pt idx="187">
                  <c:v>0.54321759259259261</c:v>
                </c:pt>
                <c:pt idx="188">
                  <c:v>0.54391203703703705</c:v>
                </c:pt>
                <c:pt idx="189">
                  <c:v>0.5446064814814815</c:v>
                </c:pt>
                <c:pt idx="190">
                  <c:v>0.54530092592592594</c:v>
                </c:pt>
                <c:pt idx="191">
                  <c:v>0.54599537037037038</c:v>
                </c:pt>
                <c:pt idx="192">
                  <c:v>0.54668981481481482</c:v>
                </c:pt>
                <c:pt idx="193">
                  <c:v>0.54738425925925926</c:v>
                </c:pt>
                <c:pt idx="194">
                  <c:v>0.54807870370370371</c:v>
                </c:pt>
                <c:pt idx="195">
                  <c:v>0.54877314814814815</c:v>
                </c:pt>
                <c:pt idx="196">
                  <c:v>0.54946759259259259</c:v>
                </c:pt>
                <c:pt idx="197">
                  <c:v>0.55016203703703703</c:v>
                </c:pt>
                <c:pt idx="198">
                  <c:v>0.55085648148148147</c:v>
                </c:pt>
                <c:pt idx="199">
                  <c:v>0.55155092592592592</c:v>
                </c:pt>
                <c:pt idx="200">
                  <c:v>0.55224537037037036</c:v>
                </c:pt>
                <c:pt idx="201">
                  <c:v>0.5529398148148148</c:v>
                </c:pt>
                <c:pt idx="202">
                  <c:v>0.55363425925925924</c:v>
                </c:pt>
                <c:pt idx="203">
                  <c:v>0.55432870370370368</c:v>
                </c:pt>
                <c:pt idx="204">
                  <c:v>0.55502314814814813</c:v>
                </c:pt>
                <c:pt idx="205">
                  <c:v>0.55571759259259257</c:v>
                </c:pt>
                <c:pt idx="206">
                  <c:v>0.55641203703703701</c:v>
                </c:pt>
                <c:pt idx="207">
                  <c:v>0.55710648148148145</c:v>
                </c:pt>
                <c:pt idx="208">
                  <c:v>0.55780092592592589</c:v>
                </c:pt>
                <c:pt idx="209">
                  <c:v>0.55849537037037034</c:v>
                </c:pt>
                <c:pt idx="210">
                  <c:v>0.55918981481481478</c:v>
                </c:pt>
                <c:pt idx="211">
                  <c:v>0.55988425925925933</c:v>
                </c:pt>
                <c:pt idx="212">
                  <c:v>0.56057870370370366</c:v>
                </c:pt>
                <c:pt idx="213">
                  <c:v>0.56127314814814822</c:v>
                </c:pt>
                <c:pt idx="214">
                  <c:v>0.56196759259259255</c:v>
                </c:pt>
                <c:pt idx="215">
                  <c:v>0.5626620370370371</c:v>
                </c:pt>
                <c:pt idx="216">
                  <c:v>0.56335648148148143</c:v>
                </c:pt>
                <c:pt idx="217">
                  <c:v>0.56405092592592598</c:v>
                </c:pt>
                <c:pt idx="218">
                  <c:v>0.56474537037037031</c:v>
                </c:pt>
                <c:pt idx="219">
                  <c:v>0.56543981481481487</c:v>
                </c:pt>
                <c:pt idx="220">
                  <c:v>0.5661342592592592</c:v>
                </c:pt>
                <c:pt idx="221">
                  <c:v>0.56682870370370375</c:v>
                </c:pt>
                <c:pt idx="222">
                  <c:v>0.56752314814814808</c:v>
                </c:pt>
                <c:pt idx="223">
                  <c:v>0.56821759259259264</c:v>
                </c:pt>
                <c:pt idx="224">
                  <c:v>0.56891203703703697</c:v>
                </c:pt>
                <c:pt idx="225">
                  <c:v>0.56960648148148152</c:v>
                </c:pt>
                <c:pt idx="226">
                  <c:v>0.57030092592592596</c:v>
                </c:pt>
                <c:pt idx="227">
                  <c:v>0.5709953703703704</c:v>
                </c:pt>
                <c:pt idx="228">
                  <c:v>0.57168981481481485</c:v>
                </c:pt>
                <c:pt idx="229">
                  <c:v>0.57238425925925929</c:v>
                </c:pt>
                <c:pt idx="230">
                  <c:v>0.57307870370370373</c:v>
                </c:pt>
                <c:pt idx="231">
                  <c:v>0.57377314814814817</c:v>
                </c:pt>
                <c:pt idx="232">
                  <c:v>0.57446759259259261</c:v>
                </c:pt>
                <c:pt idx="233">
                  <c:v>0.57516203703703705</c:v>
                </c:pt>
                <c:pt idx="234">
                  <c:v>0.5758564814814815</c:v>
                </c:pt>
                <c:pt idx="235">
                  <c:v>0.57655092592592594</c:v>
                </c:pt>
                <c:pt idx="236">
                  <c:v>0.57724537037037038</c:v>
                </c:pt>
                <c:pt idx="237">
                  <c:v>0.57793981481481482</c:v>
                </c:pt>
                <c:pt idx="238">
                  <c:v>0.57863425925925926</c:v>
                </c:pt>
                <c:pt idx="239">
                  <c:v>0.57932870370370371</c:v>
                </c:pt>
                <c:pt idx="240">
                  <c:v>0.58002314814814815</c:v>
                </c:pt>
                <c:pt idx="241">
                  <c:v>0.58071759259259259</c:v>
                </c:pt>
                <c:pt idx="242">
                  <c:v>0.58141203703703703</c:v>
                </c:pt>
                <c:pt idx="243">
                  <c:v>0.58210648148148147</c:v>
                </c:pt>
                <c:pt idx="244">
                  <c:v>0.58280092592592592</c:v>
                </c:pt>
                <c:pt idx="245">
                  <c:v>0.58349537037037036</c:v>
                </c:pt>
                <c:pt idx="246">
                  <c:v>0.5841898148148148</c:v>
                </c:pt>
                <c:pt idx="247">
                  <c:v>0.58488425925925924</c:v>
                </c:pt>
                <c:pt idx="248">
                  <c:v>0.58557870370370368</c:v>
                </c:pt>
                <c:pt idx="249">
                  <c:v>0.58627314814814813</c:v>
                </c:pt>
                <c:pt idx="250">
                  <c:v>0.58696759259259257</c:v>
                </c:pt>
                <c:pt idx="251">
                  <c:v>0.58766203703703701</c:v>
                </c:pt>
                <c:pt idx="252">
                  <c:v>0.58835648148148145</c:v>
                </c:pt>
                <c:pt idx="253">
                  <c:v>0.58905092592592589</c:v>
                </c:pt>
                <c:pt idx="254">
                  <c:v>0.58974537037037034</c:v>
                </c:pt>
                <c:pt idx="255">
                  <c:v>0.59043981481481478</c:v>
                </c:pt>
                <c:pt idx="256">
                  <c:v>0.59113425925925933</c:v>
                </c:pt>
                <c:pt idx="257">
                  <c:v>0.59182870370370366</c:v>
                </c:pt>
                <c:pt idx="258">
                  <c:v>0.59252314814814822</c:v>
                </c:pt>
                <c:pt idx="259">
                  <c:v>0.59518518518518515</c:v>
                </c:pt>
                <c:pt idx="260">
                  <c:v>0.5958796296296297</c:v>
                </c:pt>
                <c:pt idx="261">
                  <c:v>0.59657407407407403</c:v>
                </c:pt>
                <c:pt idx="262">
                  <c:v>0.59726851851851859</c:v>
                </c:pt>
                <c:pt idx="263">
                  <c:v>0.59796296296296292</c:v>
                </c:pt>
                <c:pt idx="264">
                  <c:v>0.59865740740740747</c:v>
                </c:pt>
                <c:pt idx="265">
                  <c:v>0.5993518518518518</c:v>
                </c:pt>
                <c:pt idx="266">
                  <c:v>0.60004629629629636</c:v>
                </c:pt>
                <c:pt idx="267">
                  <c:v>0.60421296296296301</c:v>
                </c:pt>
                <c:pt idx="268">
                  <c:v>0.60490740740740734</c:v>
                </c:pt>
                <c:pt idx="269">
                  <c:v>0.60560185185185189</c:v>
                </c:pt>
                <c:pt idx="270">
                  <c:v>0.60629629629629633</c:v>
                </c:pt>
                <c:pt idx="271">
                  <c:v>0.60699074074074078</c:v>
                </c:pt>
                <c:pt idx="272">
                  <c:v>0.60768518518518522</c:v>
                </c:pt>
                <c:pt idx="273">
                  <c:v>0.60837962962962966</c:v>
                </c:pt>
                <c:pt idx="274">
                  <c:v>0.6090740740740741</c:v>
                </c:pt>
                <c:pt idx="275">
                  <c:v>0.60976851851851854</c:v>
                </c:pt>
                <c:pt idx="276">
                  <c:v>0.6130092592592592</c:v>
                </c:pt>
                <c:pt idx="277">
                  <c:v>0.61370370370370375</c:v>
                </c:pt>
                <c:pt idx="278">
                  <c:v>0.61439814814814808</c:v>
                </c:pt>
                <c:pt idx="279">
                  <c:v>0.61509259259259264</c:v>
                </c:pt>
                <c:pt idx="280">
                  <c:v>0.61578703703703697</c:v>
                </c:pt>
                <c:pt idx="281">
                  <c:v>0.61648148148148152</c:v>
                </c:pt>
                <c:pt idx="282">
                  <c:v>0.61717592592592596</c:v>
                </c:pt>
                <c:pt idx="283">
                  <c:v>0.6178703703703704</c:v>
                </c:pt>
                <c:pt idx="284">
                  <c:v>0.61856481481481485</c:v>
                </c:pt>
                <c:pt idx="285">
                  <c:v>0.61925925925925929</c:v>
                </c:pt>
                <c:pt idx="286">
                  <c:v>0.61995370370370373</c:v>
                </c:pt>
                <c:pt idx="287">
                  <c:v>0.62064814814814817</c:v>
                </c:pt>
                <c:pt idx="288">
                  <c:v>0.62134259259259261</c:v>
                </c:pt>
                <c:pt idx="289">
                  <c:v>0.62203703703703705</c:v>
                </c:pt>
                <c:pt idx="290">
                  <c:v>0.6227314814814815</c:v>
                </c:pt>
                <c:pt idx="291">
                  <c:v>0.62342592592592594</c:v>
                </c:pt>
                <c:pt idx="292">
                  <c:v>0.62412037037037038</c:v>
                </c:pt>
                <c:pt idx="293">
                  <c:v>0.62481481481481482</c:v>
                </c:pt>
                <c:pt idx="294">
                  <c:v>0.62550925925925926</c:v>
                </c:pt>
                <c:pt idx="295">
                  <c:v>0.62620370370370371</c:v>
                </c:pt>
                <c:pt idx="296">
                  <c:v>0.62689814814814815</c:v>
                </c:pt>
                <c:pt idx="297">
                  <c:v>0.62759259259259259</c:v>
                </c:pt>
                <c:pt idx="298">
                  <c:v>0.62828703703703703</c:v>
                </c:pt>
                <c:pt idx="299">
                  <c:v>0.62898148148148147</c:v>
                </c:pt>
                <c:pt idx="300">
                  <c:v>0.62967592592592592</c:v>
                </c:pt>
                <c:pt idx="301">
                  <c:v>0.63037037037037036</c:v>
                </c:pt>
                <c:pt idx="302">
                  <c:v>0.6310648148148148</c:v>
                </c:pt>
                <c:pt idx="303">
                  <c:v>0.63175925925925924</c:v>
                </c:pt>
                <c:pt idx="304">
                  <c:v>0.63245370370370368</c:v>
                </c:pt>
                <c:pt idx="305">
                  <c:v>0.63314814814814813</c:v>
                </c:pt>
                <c:pt idx="306">
                  <c:v>0.63384259259259257</c:v>
                </c:pt>
                <c:pt idx="307">
                  <c:v>0.63453703703703701</c:v>
                </c:pt>
                <c:pt idx="308">
                  <c:v>0.63523148148148145</c:v>
                </c:pt>
                <c:pt idx="309">
                  <c:v>0.63592592592592589</c:v>
                </c:pt>
                <c:pt idx="310">
                  <c:v>0.63662037037037034</c:v>
                </c:pt>
                <c:pt idx="311">
                  <c:v>0.63731481481481478</c:v>
                </c:pt>
                <c:pt idx="312">
                  <c:v>0.63800925925925933</c:v>
                </c:pt>
                <c:pt idx="313">
                  <c:v>0.63870370370370366</c:v>
                </c:pt>
                <c:pt idx="314">
                  <c:v>0.63939814814814822</c:v>
                </c:pt>
                <c:pt idx="315">
                  <c:v>0.64009259259259255</c:v>
                </c:pt>
                <c:pt idx="316">
                  <c:v>0.6407870370370371</c:v>
                </c:pt>
                <c:pt idx="317">
                  <c:v>0.64148148148148143</c:v>
                </c:pt>
                <c:pt idx="318">
                  <c:v>0.64217592592592598</c:v>
                </c:pt>
                <c:pt idx="319">
                  <c:v>0.64287037037037031</c:v>
                </c:pt>
                <c:pt idx="320">
                  <c:v>0.64356481481481487</c:v>
                </c:pt>
                <c:pt idx="321">
                  <c:v>0.64684027777777775</c:v>
                </c:pt>
                <c:pt idx="322">
                  <c:v>0.64753472222222219</c:v>
                </c:pt>
                <c:pt idx="323">
                  <c:v>0.64822916666666663</c:v>
                </c:pt>
              </c:numCache>
            </c:numRef>
          </c:cat>
          <c:val>
            <c:numRef>
              <c:f>'2017-09-27 treated'!$B$2:$B$325</c:f>
              <c:numCache>
                <c:formatCode>General</c:formatCode>
                <c:ptCount val="324"/>
                <c:pt idx="0">
                  <c:v>22.5</c:v>
                </c:pt>
                <c:pt idx="1">
                  <c:v>22.72</c:v>
                </c:pt>
                <c:pt idx="2">
                  <c:v>22.8</c:v>
                </c:pt>
                <c:pt idx="3">
                  <c:v>22.94</c:v>
                </c:pt>
                <c:pt idx="4">
                  <c:v>22.93</c:v>
                </c:pt>
                <c:pt idx="5">
                  <c:v>22.99</c:v>
                </c:pt>
                <c:pt idx="6">
                  <c:v>23.16</c:v>
                </c:pt>
                <c:pt idx="7">
                  <c:v>23.37</c:v>
                </c:pt>
                <c:pt idx="8">
                  <c:v>23.5</c:v>
                </c:pt>
                <c:pt idx="9">
                  <c:v>23.66</c:v>
                </c:pt>
                <c:pt idx="10">
                  <c:v>23.11</c:v>
                </c:pt>
                <c:pt idx="11">
                  <c:v>23.15</c:v>
                </c:pt>
                <c:pt idx="12">
                  <c:v>23.41</c:v>
                </c:pt>
                <c:pt idx="13">
                  <c:v>23.54</c:v>
                </c:pt>
                <c:pt idx="14">
                  <c:v>23.7</c:v>
                </c:pt>
                <c:pt idx="15">
                  <c:v>23.79</c:v>
                </c:pt>
                <c:pt idx="16">
                  <c:v>23.88</c:v>
                </c:pt>
                <c:pt idx="17">
                  <c:v>23.98</c:v>
                </c:pt>
                <c:pt idx="18">
                  <c:v>24.09</c:v>
                </c:pt>
                <c:pt idx="19">
                  <c:v>24.09</c:v>
                </c:pt>
                <c:pt idx="20">
                  <c:v>24.31</c:v>
                </c:pt>
                <c:pt idx="21">
                  <c:v>24.34</c:v>
                </c:pt>
                <c:pt idx="22">
                  <c:v>24.68</c:v>
                </c:pt>
                <c:pt idx="23">
                  <c:v>24.81</c:v>
                </c:pt>
                <c:pt idx="24">
                  <c:v>24.69</c:v>
                </c:pt>
                <c:pt idx="25">
                  <c:v>24.96</c:v>
                </c:pt>
                <c:pt idx="26">
                  <c:v>24.92</c:v>
                </c:pt>
                <c:pt idx="27">
                  <c:v>25.08</c:v>
                </c:pt>
                <c:pt idx="28">
                  <c:v>25.22</c:v>
                </c:pt>
                <c:pt idx="29">
                  <c:v>25.23</c:v>
                </c:pt>
                <c:pt idx="30">
                  <c:v>25.35</c:v>
                </c:pt>
                <c:pt idx="31">
                  <c:v>25.35</c:v>
                </c:pt>
                <c:pt idx="32">
                  <c:v>25.39</c:v>
                </c:pt>
                <c:pt idx="33">
                  <c:v>25.51</c:v>
                </c:pt>
                <c:pt idx="34">
                  <c:v>25.73</c:v>
                </c:pt>
                <c:pt idx="35">
                  <c:v>25.78</c:v>
                </c:pt>
                <c:pt idx="36">
                  <c:v>25.87</c:v>
                </c:pt>
                <c:pt idx="37">
                  <c:v>25.93</c:v>
                </c:pt>
                <c:pt idx="38">
                  <c:v>25.68</c:v>
                </c:pt>
                <c:pt idx="39">
                  <c:v>25.94</c:v>
                </c:pt>
                <c:pt idx="40">
                  <c:v>25.78</c:v>
                </c:pt>
                <c:pt idx="41">
                  <c:v>25.77</c:v>
                </c:pt>
                <c:pt idx="42">
                  <c:v>25.93</c:v>
                </c:pt>
                <c:pt idx="43">
                  <c:v>26.03</c:v>
                </c:pt>
                <c:pt idx="44">
                  <c:v>25.7</c:v>
                </c:pt>
                <c:pt idx="45">
                  <c:v>26.21</c:v>
                </c:pt>
                <c:pt idx="46">
                  <c:v>26.41</c:v>
                </c:pt>
                <c:pt idx="47">
                  <c:v>26.27</c:v>
                </c:pt>
                <c:pt idx="48">
                  <c:v>26.29</c:v>
                </c:pt>
                <c:pt idx="49">
                  <c:v>26.49</c:v>
                </c:pt>
                <c:pt idx="50">
                  <c:v>26.62</c:v>
                </c:pt>
                <c:pt idx="51">
                  <c:v>26.43</c:v>
                </c:pt>
                <c:pt idx="52">
                  <c:v>26.3</c:v>
                </c:pt>
                <c:pt idx="53">
                  <c:v>26.29</c:v>
                </c:pt>
                <c:pt idx="54">
                  <c:v>26.37</c:v>
                </c:pt>
                <c:pt idx="55">
                  <c:v>26.44</c:v>
                </c:pt>
                <c:pt idx="56">
                  <c:v>26.54</c:v>
                </c:pt>
                <c:pt idx="57">
                  <c:v>26.66</c:v>
                </c:pt>
                <c:pt idx="58">
                  <c:v>26.67</c:v>
                </c:pt>
                <c:pt idx="59">
                  <c:v>26.69</c:v>
                </c:pt>
                <c:pt idx="60">
                  <c:v>26.67</c:v>
                </c:pt>
                <c:pt idx="61">
                  <c:v>26.04</c:v>
                </c:pt>
                <c:pt idx="62">
                  <c:v>27.28</c:v>
                </c:pt>
                <c:pt idx="63">
                  <c:v>27.1</c:v>
                </c:pt>
                <c:pt idx="64">
                  <c:v>27.2</c:v>
                </c:pt>
                <c:pt idx="65">
                  <c:v>27.39</c:v>
                </c:pt>
                <c:pt idx="66">
                  <c:v>27.13</c:v>
                </c:pt>
                <c:pt idx="67">
                  <c:v>26.95</c:v>
                </c:pt>
                <c:pt idx="68">
                  <c:v>27.1</c:v>
                </c:pt>
                <c:pt idx="69">
                  <c:v>26.9</c:v>
                </c:pt>
                <c:pt idx="70">
                  <c:v>26.67</c:v>
                </c:pt>
                <c:pt idx="71">
                  <c:v>26.89</c:v>
                </c:pt>
                <c:pt idx="72">
                  <c:v>28.18</c:v>
                </c:pt>
                <c:pt idx="73">
                  <c:v>27.75</c:v>
                </c:pt>
                <c:pt idx="74">
                  <c:v>27.72</c:v>
                </c:pt>
                <c:pt idx="75">
                  <c:v>27.41</c:v>
                </c:pt>
                <c:pt idx="76">
                  <c:v>27.24</c:v>
                </c:pt>
                <c:pt idx="77">
                  <c:v>26.99</c:v>
                </c:pt>
                <c:pt idx="78">
                  <c:v>27.17</c:v>
                </c:pt>
                <c:pt idx="79">
                  <c:v>27.37</c:v>
                </c:pt>
                <c:pt idx="80">
                  <c:v>26.77</c:v>
                </c:pt>
                <c:pt idx="81">
                  <c:v>27.35</c:v>
                </c:pt>
                <c:pt idx="82">
                  <c:v>27.23</c:v>
                </c:pt>
                <c:pt idx="83">
                  <c:v>27.36</c:v>
                </c:pt>
                <c:pt idx="84">
                  <c:v>27.1</c:v>
                </c:pt>
                <c:pt idx="85">
                  <c:v>27.05</c:v>
                </c:pt>
                <c:pt idx="86">
                  <c:v>27.22</c:v>
                </c:pt>
                <c:pt idx="87">
                  <c:v>27.24</c:v>
                </c:pt>
                <c:pt idx="88">
                  <c:v>27.77</c:v>
                </c:pt>
                <c:pt idx="89">
                  <c:v>27.47</c:v>
                </c:pt>
                <c:pt idx="90">
                  <c:v>27.62</c:v>
                </c:pt>
                <c:pt idx="91">
                  <c:v>27.52</c:v>
                </c:pt>
                <c:pt idx="92">
                  <c:v>27.53</c:v>
                </c:pt>
                <c:pt idx="93">
                  <c:v>27.82</c:v>
                </c:pt>
                <c:pt idx="94">
                  <c:v>27.64</c:v>
                </c:pt>
                <c:pt idx="95">
                  <c:v>27.55</c:v>
                </c:pt>
                <c:pt idx="96">
                  <c:v>27.48</c:v>
                </c:pt>
                <c:pt idx="97">
                  <c:v>27.37</c:v>
                </c:pt>
                <c:pt idx="98">
                  <c:v>27.53</c:v>
                </c:pt>
                <c:pt idx="99">
                  <c:v>27.51</c:v>
                </c:pt>
                <c:pt idx="100">
                  <c:v>27.86</c:v>
                </c:pt>
                <c:pt idx="101">
                  <c:v>28.17</c:v>
                </c:pt>
                <c:pt idx="102">
                  <c:v>27.82</c:v>
                </c:pt>
                <c:pt idx="103">
                  <c:v>27.89</c:v>
                </c:pt>
                <c:pt idx="104">
                  <c:v>27.95</c:v>
                </c:pt>
                <c:pt idx="105">
                  <c:v>27.84</c:v>
                </c:pt>
                <c:pt idx="106">
                  <c:v>28.15</c:v>
                </c:pt>
                <c:pt idx="107">
                  <c:v>28.09</c:v>
                </c:pt>
                <c:pt idx="108">
                  <c:v>28.18</c:v>
                </c:pt>
                <c:pt idx="109">
                  <c:v>28.8</c:v>
                </c:pt>
                <c:pt idx="110">
                  <c:v>28.46</c:v>
                </c:pt>
                <c:pt idx="111">
                  <c:v>28.42</c:v>
                </c:pt>
                <c:pt idx="112">
                  <c:v>28.36</c:v>
                </c:pt>
                <c:pt idx="113">
                  <c:v>28.01</c:v>
                </c:pt>
                <c:pt idx="114">
                  <c:v>28.41</c:v>
                </c:pt>
                <c:pt idx="115">
                  <c:v>28.33</c:v>
                </c:pt>
                <c:pt idx="116">
                  <c:v>28.52</c:v>
                </c:pt>
                <c:pt idx="117">
                  <c:v>28.34</c:v>
                </c:pt>
                <c:pt idx="118">
                  <c:v>28.36</c:v>
                </c:pt>
                <c:pt idx="119">
                  <c:v>28.24</c:v>
                </c:pt>
                <c:pt idx="120">
                  <c:v>27.97</c:v>
                </c:pt>
                <c:pt idx="121">
                  <c:v>28.29</c:v>
                </c:pt>
                <c:pt idx="122">
                  <c:v>28.07</c:v>
                </c:pt>
                <c:pt idx="123">
                  <c:v>28.02</c:v>
                </c:pt>
                <c:pt idx="124">
                  <c:v>27.83</c:v>
                </c:pt>
                <c:pt idx="125">
                  <c:v>27.78</c:v>
                </c:pt>
                <c:pt idx="126">
                  <c:v>27.83</c:v>
                </c:pt>
                <c:pt idx="127">
                  <c:v>27.729999999999997</c:v>
                </c:pt>
                <c:pt idx="128">
                  <c:v>26.229999999999997</c:v>
                </c:pt>
                <c:pt idx="129">
                  <c:v>26.200000000000003</c:v>
                </c:pt>
                <c:pt idx="130">
                  <c:v>26.299999999999997</c:v>
                </c:pt>
                <c:pt idx="131">
                  <c:v>26.450000000000003</c:v>
                </c:pt>
                <c:pt idx="132">
                  <c:v>26.43</c:v>
                </c:pt>
                <c:pt idx="133">
                  <c:v>26.450000000000003</c:v>
                </c:pt>
                <c:pt idx="134">
                  <c:v>26.57</c:v>
                </c:pt>
                <c:pt idx="135">
                  <c:v>26.28</c:v>
                </c:pt>
                <c:pt idx="136">
                  <c:v>26.259999999999998</c:v>
                </c:pt>
                <c:pt idx="137">
                  <c:v>26.07</c:v>
                </c:pt>
                <c:pt idx="138">
                  <c:v>26.270000000000003</c:v>
                </c:pt>
                <c:pt idx="139">
                  <c:v>26.22</c:v>
                </c:pt>
                <c:pt idx="140">
                  <c:v>26.049999999999997</c:v>
                </c:pt>
                <c:pt idx="141">
                  <c:v>26.17</c:v>
                </c:pt>
                <c:pt idx="142">
                  <c:v>26.29</c:v>
                </c:pt>
                <c:pt idx="143">
                  <c:v>26.160000000000004</c:v>
                </c:pt>
                <c:pt idx="144">
                  <c:v>26.049999999999997</c:v>
                </c:pt>
                <c:pt idx="145">
                  <c:v>26.03</c:v>
                </c:pt>
                <c:pt idx="146">
                  <c:v>25.700000000000003</c:v>
                </c:pt>
                <c:pt idx="147">
                  <c:v>25.67</c:v>
                </c:pt>
                <c:pt idx="148">
                  <c:v>25.72</c:v>
                </c:pt>
                <c:pt idx="149">
                  <c:v>25.700000000000003</c:v>
                </c:pt>
                <c:pt idx="150">
                  <c:v>25.630000000000003</c:v>
                </c:pt>
                <c:pt idx="151">
                  <c:v>25.29</c:v>
                </c:pt>
                <c:pt idx="152">
                  <c:v>25.39</c:v>
                </c:pt>
                <c:pt idx="153">
                  <c:v>25.119999999999997</c:v>
                </c:pt>
                <c:pt idx="154">
                  <c:v>24.93</c:v>
                </c:pt>
                <c:pt idx="155">
                  <c:v>24.880000000000003</c:v>
                </c:pt>
                <c:pt idx="156">
                  <c:v>24.46</c:v>
                </c:pt>
                <c:pt idx="157">
                  <c:v>24.689999999999998</c:v>
                </c:pt>
                <c:pt idx="158">
                  <c:v>24.4</c:v>
                </c:pt>
                <c:pt idx="159">
                  <c:v>24.369999999999997</c:v>
                </c:pt>
                <c:pt idx="160">
                  <c:v>24.18</c:v>
                </c:pt>
                <c:pt idx="161">
                  <c:v>24.200000000000003</c:v>
                </c:pt>
                <c:pt idx="162">
                  <c:v>24.29</c:v>
                </c:pt>
                <c:pt idx="163">
                  <c:v>24.119999999999997</c:v>
                </c:pt>
                <c:pt idx="164">
                  <c:v>24</c:v>
                </c:pt>
                <c:pt idx="165">
                  <c:v>23.869999999999997</c:v>
                </c:pt>
                <c:pt idx="166">
                  <c:v>23.840000000000003</c:v>
                </c:pt>
                <c:pt idx="167">
                  <c:v>23.43</c:v>
                </c:pt>
                <c:pt idx="168">
                  <c:v>23.67</c:v>
                </c:pt>
                <c:pt idx="169">
                  <c:v>23.630000000000003</c:v>
                </c:pt>
                <c:pt idx="170">
                  <c:v>23.6</c:v>
                </c:pt>
                <c:pt idx="171">
                  <c:v>23.619999999999997</c:v>
                </c:pt>
                <c:pt idx="172">
                  <c:v>23.42</c:v>
                </c:pt>
                <c:pt idx="173">
                  <c:v>23.68</c:v>
                </c:pt>
                <c:pt idx="174">
                  <c:v>23.68</c:v>
                </c:pt>
                <c:pt idx="175">
                  <c:v>23.67</c:v>
                </c:pt>
                <c:pt idx="176">
                  <c:v>23.770000000000003</c:v>
                </c:pt>
                <c:pt idx="177">
                  <c:v>23.910000000000004</c:v>
                </c:pt>
                <c:pt idx="178">
                  <c:v>23.75</c:v>
                </c:pt>
                <c:pt idx="179">
                  <c:v>23.619999999999997</c:v>
                </c:pt>
                <c:pt idx="180">
                  <c:v>23.54</c:v>
                </c:pt>
                <c:pt idx="181">
                  <c:v>23.35</c:v>
                </c:pt>
                <c:pt idx="182">
                  <c:v>23.410000000000004</c:v>
                </c:pt>
                <c:pt idx="183">
                  <c:v>23.46</c:v>
                </c:pt>
                <c:pt idx="184">
                  <c:v>23.299999999999997</c:v>
                </c:pt>
                <c:pt idx="185">
                  <c:v>23.189999999999998</c:v>
                </c:pt>
                <c:pt idx="186">
                  <c:v>22.990000000000002</c:v>
                </c:pt>
                <c:pt idx="187">
                  <c:v>22.82</c:v>
                </c:pt>
                <c:pt idx="188">
                  <c:v>23.060000000000002</c:v>
                </c:pt>
                <c:pt idx="189">
                  <c:v>22.64</c:v>
                </c:pt>
                <c:pt idx="190">
                  <c:v>23.36</c:v>
                </c:pt>
                <c:pt idx="191">
                  <c:v>23.520000000000003</c:v>
                </c:pt>
                <c:pt idx="192">
                  <c:v>23.5</c:v>
                </c:pt>
                <c:pt idx="193">
                  <c:v>23.380000000000003</c:v>
                </c:pt>
                <c:pt idx="194">
                  <c:v>23.22</c:v>
                </c:pt>
                <c:pt idx="195">
                  <c:v>23.15</c:v>
                </c:pt>
                <c:pt idx="196">
                  <c:v>23.08</c:v>
                </c:pt>
                <c:pt idx="197">
                  <c:v>23</c:v>
                </c:pt>
                <c:pt idx="198">
                  <c:v>22.93</c:v>
                </c:pt>
                <c:pt idx="199">
                  <c:v>22.58</c:v>
                </c:pt>
                <c:pt idx="200">
                  <c:v>22.740000000000002</c:v>
                </c:pt>
                <c:pt idx="201">
                  <c:v>22.689999999999998</c:v>
                </c:pt>
                <c:pt idx="202">
                  <c:v>22.53</c:v>
                </c:pt>
                <c:pt idx="203">
                  <c:v>22.54</c:v>
                </c:pt>
                <c:pt idx="204">
                  <c:v>22.520000000000003</c:v>
                </c:pt>
                <c:pt idx="205">
                  <c:v>22.5</c:v>
                </c:pt>
                <c:pt idx="206">
                  <c:v>22.39</c:v>
                </c:pt>
                <c:pt idx="207">
                  <c:v>22.240000000000002</c:v>
                </c:pt>
                <c:pt idx="208">
                  <c:v>22.22</c:v>
                </c:pt>
                <c:pt idx="209">
                  <c:v>22.17</c:v>
                </c:pt>
                <c:pt idx="210">
                  <c:v>21.950000000000003</c:v>
                </c:pt>
                <c:pt idx="211">
                  <c:v>21.97</c:v>
                </c:pt>
                <c:pt idx="212">
                  <c:v>21.86</c:v>
                </c:pt>
                <c:pt idx="213">
                  <c:v>21.83</c:v>
                </c:pt>
                <c:pt idx="214">
                  <c:v>21.79</c:v>
                </c:pt>
                <c:pt idx="215">
                  <c:v>21.799999999999997</c:v>
                </c:pt>
                <c:pt idx="216">
                  <c:v>21.64</c:v>
                </c:pt>
                <c:pt idx="217">
                  <c:v>21.61</c:v>
                </c:pt>
                <c:pt idx="218">
                  <c:v>21.590000000000003</c:v>
                </c:pt>
                <c:pt idx="219">
                  <c:v>21.560000000000002</c:v>
                </c:pt>
                <c:pt idx="220">
                  <c:v>21.53</c:v>
                </c:pt>
                <c:pt idx="221">
                  <c:v>21.54</c:v>
                </c:pt>
                <c:pt idx="222">
                  <c:v>21.47</c:v>
                </c:pt>
                <c:pt idx="223">
                  <c:v>21.369999999999997</c:v>
                </c:pt>
                <c:pt idx="224">
                  <c:v>21.310000000000002</c:v>
                </c:pt>
                <c:pt idx="225">
                  <c:v>21.35</c:v>
                </c:pt>
                <c:pt idx="226">
                  <c:v>21.549999999999997</c:v>
                </c:pt>
                <c:pt idx="227">
                  <c:v>21.29</c:v>
                </c:pt>
                <c:pt idx="228">
                  <c:v>21.17</c:v>
                </c:pt>
                <c:pt idx="229">
                  <c:v>21.200000000000003</c:v>
                </c:pt>
                <c:pt idx="230">
                  <c:v>21.21</c:v>
                </c:pt>
                <c:pt idx="231">
                  <c:v>21.229999999999997</c:v>
                </c:pt>
                <c:pt idx="232">
                  <c:v>21.15</c:v>
                </c:pt>
                <c:pt idx="233">
                  <c:v>20.92</c:v>
                </c:pt>
                <c:pt idx="234">
                  <c:v>21.08</c:v>
                </c:pt>
                <c:pt idx="235">
                  <c:v>20.939999999999998</c:v>
                </c:pt>
                <c:pt idx="236">
                  <c:v>21.160000000000004</c:v>
                </c:pt>
                <c:pt idx="237">
                  <c:v>21.130000000000003</c:v>
                </c:pt>
                <c:pt idx="238">
                  <c:v>20.439999999999998</c:v>
                </c:pt>
                <c:pt idx="239">
                  <c:v>20.410000000000004</c:v>
                </c:pt>
                <c:pt idx="240">
                  <c:v>20.340000000000003</c:v>
                </c:pt>
                <c:pt idx="241">
                  <c:v>20.340000000000003</c:v>
                </c:pt>
                <c:pt idx="242">
                  <c:v>20.229999999999997</c:v>
                </c:pt>
                <c:pt idx="243">
                  <c:v>20.090000000000003</c:v>
                </c:pt>
                <c:pt idx="244">
                  <c:v>20.67</c:v>
                </c:pt>
                <c:pt idx="245">
                  <c:v>20.46</c:v>
                </c:pt>
                <c:pt idx="246">
                  <c:v>20.340000000000003</c:v>
                </c:pt>
                <c:pt idx="247">
                  <c:v>20.29</c:v>
                </c:pt>
                <c:pt idx="248">
                  <c:v>20.060000000000002</c:v>
                </c:pt>
                <c:pt idx="249">
                  <c:v>20.03</c:v>
                </c:pt>
                <c:pt idx="250">
                  <c:v>20.130000000000003</c:v>
                </c:pt>
                <c:pt idx="251">
                  <c:v>20.009999999999998</c:v>
                </c:pt>
                <c:pt idx="252">
                  <c:v>19.979999999999997</c:v>
                </c:pt>
                <c:pt idx="253">
                  <c:v>19.939999999999998</c:v>
                </c:pt>
                <c:pt idx="254">
                  <c:v>19.810000000000002</c:v>
                </c:pt>
                <c:pt idx="255">
                  <c:v>19.93</c:v>
                </c:pt>
                <c:pt idx="256">
                  <c:v>19.72</c:v>
                </c:pt>
                <c:pt idx="257">
                  <c:v>19.57</c:v>
                </c:pt>
                <c:pt idx="258">
                  <c:v>19.72</c:v>
                </c:pt>
                <c:pt idx="259">
                  <c:v>20.64</c:v>
                </c:pt>
                <c:pt idx="260">
                  <c:v>20.54</c:v>
                </c:pt>
                <c:pt idx="261">
                  <c:v>20.25</c:v>
                </c:pt>
                <c:pt idx="262">
                  <c:v>19.979999999999997</c:v>
                </c:pt>
                <c:pt idx="263">
                  <c:v>19.880000000000003</c:v>
                </c:pt>
                <c:pt idx="264">
                  <c:v>19.590000000000003</c:v>
                </c:pt>
                <c:pt idx="265">
                  <c:v>19.549999999999997</c:v>
                </c:pt>
                <c:pt idx="266">
                  <c:v>19.28</c:v>
                </c:pt>
                <c:pt idx="267">
                  <c:v>18.940000000000001</c:v>
                </c:pt>
                <c:pt idx="268">
                  <c:v>19.02</c:v>
                </c:pt>
                <c:pt idx="269">
                  <c:v>19.16</c:v>
                </c:pt>
                <c:pt idx="270">
                  <c:v>19.29</c:v>
                </c:pt>
                <c:pt idx="271">
                  <c:v>19.28</c:v>
                </c:pt>
                <c:pt idx="272">
                  <c:v>17.79</c:v>
                </c:pt>
                <c:pt idx="273">
                  <c:v>17.490000000000002</c:v>
                </c:pt>
                <c:pt idx="274">
                  <c:v>17.14</c:v>
                </c:pt>
                <c:pt idx="275">
                  <c:v>17.02</c:v>
                </c:pt>
                <c:pt idx="276">
                  <c:v>16.350000000000001</c:v>
                </c:pt>
                <c:pt idx="277">
                  <c:v>16.080000000000002</c:v>
                </c:pt>
                <c:pt idx="278">
                  <c:v>16.600000000000001</c:v>
                </c:pt>
                <c:pt idx="279">
                  <c:v>16.440000000000001</c:v>
                </c:pt>
                <c:pt idx="280">
                  <c:v>15.95</c:v>
                </c:pt>
                <c:pt idx="281">
                  <c:v>15.93</c:v>
                </c:pt>
                <c:pt idx="282">
                  <c:v>16.62</c:v>
                </c:pt>
                <c:pt idx="283">
                  <c:v>16.55</c:v>
                </c:pt>
                <c:pt idx="284">
                  <c:v>15.990000000000002</c:v>
                </c:pt>
                <c:pt idx="285">
                  <c:v>15.379999999999999</c:v>
                </c:pt>
                <c:pt idx="286">
                  <c:v>15.129999999999999</c:v>
                </c:pt>
                <c:pt idx="287">
                  <c:v>15.120000000000001</c:v>
                </c:pt>
                <c:pt idx="288">
                  <c:v>14.89</c:v>
                </c:pt>
                <c:pt idx="289">
                  <c:v>15.32</c:v>
                </c:pt>
                <c:pt idx="290">
                  <c:v>15.469999999999999</c:v>
                </c:pt>
                <c:pt idx="291">
                  <c:v>16.45</c:v>
                </c:pt>
                <c:pt idx="292">
                  <c:v>15.760000000000002</c:v>
                </c:pt>
                <c:pt idx="293">
                  <c:v>15.41</c:v>
                </c:pt>
                <c:pt idx="294">
                  <c:v>15.23</c:v>
                </c:pt>
                <c:pt idx="295">
                  <c:v>15.370000000000001</c:v>
                </c:pt>
                <c:pt idx="296">
                  <c:v>15.580000000000002</c:v>
                </c:pt>
                <c:pt idx="297">
                  <c:v>16.13</c:v>
                </c:pt>
                <c:pt idx="298">
                  <c:v>16.52</c:v>
                </c:pt>
                <c:pt idx="299">
                  <c:v>16.75</c:v>
                </c:pt>
                <c:pt idx="300">
                  <c:v>16.900000000000002</c:v>
                </c:pt>
                <c:pt idx="301">
                  <c:v>16.28</c:v>
                </c:pt>
                <c:pt idx="302">
                  <c:v>15.79</c:v>
                </c:pt>
                <c:pt idx="303">
                  <c:v>15.629999999999999</c:v>
                </c:pt>
                <c:pt idx="304">
                  <c:v>15.48</c:v>
                </c:pt>
                <c:pt idx="305">
                  <c:v>15.469999999999999</c:v>
                </c:pt>
                <c:pt idx="306">
                  <c:v>15.190000000000001</c:v>
                </c:pt>
                <c:pt idx="307">
                  <c:v>15.23</c:v>
                </c:pt>
                <c:pt idx="308">
                  <c:v>15.21</c:v>
                </c:pt>
                <c:pt idx="309">
                  <c:v>15.04</c:v>
                </c:pt>
                <c:pt idx="310">
                  <c:v>15.02</c:v>
                </c:pt>
                <c:pt idx="311">
                  <c:v>15.310000000000002</c:v>
                </c:pt>
                <c:pt idx="312">
                  <c:v>15.43</c:v>
                </c:pt>
                <c:pt idx="313">
                  <c:v>15.150000000000002</c:v>
                </c:pt>
                <c:pt idx="314">
                  <c:v>15.39</c:v>
                </c:pt>
                <c:pt idx="315">
                  <c:v>15.59</c:v>
                </c:pt>
                <c:pt idx="316">
                  <c:v>15.68</c:v>
                </c:pt>
                <c:pt idx="317">
                  <c:v>16.080000000000002</c:v>
                </c:pt>
                <c:pt idx="318">
                  <c:v>16.46</c:v>
                </c:pt>
                <c:pt idx="319">
                  <c:v>16.5</c:v>
                </c:pt>
                <c:pt idx="320">
                  <c:v>16.32</c:v>
                </c:pt>
                <c:pt idx="321">
                  <c:v>16.46</c:v>
                </c:pt>
                <c:pt idx="322">
                  <c:v>15.620000000000001</c:v>
                </c:pt>
                <c:pt idx="323">
                  <c:v>15.620000000000001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42-4B76-B3D9-076C9139D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701984"/>
        <c:axId val="510702528"/>
      </c:lineChart>
      <c:lineChart>
        <c:grouping val="standard"/>
        <c:varyColors val="0"/>
        <c:ser>
          <c:idx val="2"/>
          <c:order val="1"/>
          <c:tx>
            <c:strRef>
              <c:f>'2017-09-27 treated'!$E$1</c:f>
              <c:strCache>
                <c:ptCount val="1"/>
                <c:pt idx="0">
                  <c:v>Enclosure Temp (Deg)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'2017-09-27 treated'!$A$2:$A$325</c:f>
              <c:numCache>
                <c:formatCode>h:mm:ss</c:formatCode>
                <c:ptCount val="324"/>
                <c:pt idx="0">
                  <c:v>0.41266203703703702</c:v>
                </c:pt>
                <c:pt idx="1">
                  <c:v>0.41335648148148146</c:v>
                </c:pt>
                <c:pt idx="2">
                  <c:v>0.41405092592592596</c:v>
                </c:pt>
                <c:pt idx="3">
                  <c:v>0.41474537037037035</c:v>
                </c:pt>
                <c:pt idx="4">
                  <c:v>0.41543981481481485</c:v>
                </c:pt>
                <c:pt idx="5">
                  <c:v>0.41613425925925923</c:v>
                </c:pt>
                <c:pt idx="6">
                  <c:v>0.41682870370370373</c:v>
                </c:pt>
                <c:pt idx="7">
                  <c:v>0.41752314814814812</c:v>
                </c:pt>
                <c:pt idx="8">
                  <c:v>0.41821759259259261</c:v>
                </c:pt>
                <c:pt idx="9">
                  <c:v>0.418912037037037</c:v>
                </c:pt>
                <c:pt idx="10">
                  <c:v>0.4196064814814815</c:v>
                </c:pt>
                <c:pt idx="11">
                  <c:v>0.42030092592592588</c:v>
                </c:pt>
                <c:pt idx="12">
                  <c:v>0.42099537037037038</c:v>
                </c:pt>
                <c:pt idx="13">
                  <c:v>0.42168981481481477</c:v>
                </c:pt>
                <c:pt idx="14">
                  <c:v>0.42238425925925926</c:v>
                </c:pt>
                <c:pt idx="15">
                  <c:v>0.42307870370370365</c:v>
                </c:pt>
                <c:pt idx="16">
                  <c:v>0.42377314814814815</c:v>
                </c:pt>
                <c:pt idx="17">
                  <c:v>0.42446759259259265</c:v>
                </c:pt>
                <c:pt idx="18">
                  <c:v>0.42516203703703703</c:v>
                </c:pt>
                <c:pt idx="19">
                  <c:v>0.42585648148148153</c:v>
                </c:pt>
                <c:pt idx="20">
                  <c:v>0.42655092592592592</c:v>
                </c:pt>
                <c:pt idx="21">
                  <c:v>0.42724537037037041</c:v>
                </c:pt>
                <c:pt idx="22">
                  <c:v>0.4279398148148148</c:v>
                </c:pt>
                <c:pt idx="23">
                  <c:v>0.4286342592592593</c:v>
                </c:pt>
                <c:pt idx="24">
                  <c:v>0.42932870370370368</c:v>
                </c:pt>
                <c:pt idx="25">
                  <c:v>0.43002314814814818</c:v>
                </c:pt>
                <c:pt idx="26">
                  <c:v>0.43071759259259257</c:v>
                </c:pt>
                <c:pt idx="27">
                  <c:v>0.43141203703703707</c:v>
                </c:pt>
                <c:pt idx="28">
                  <c:v>0.43210648148148145</c:v>
                </c:pt>
                <c:pt idx="29">
                  <c:v>0.43280092592592595</c:v>
                </c:pt>
                <c:pt idx="30">
                  <c:v>0.43349537037037034</c:v>
                </c:pt>
                <c:pt idx="31">
                  <c:v>0.43418981481481483</c:v>
                </c:pt>
                <c:pt idx="32">
                  <c:v>0.43488425925925928</c:v>
                </c:pt>
                <c:pt idx="33">
                  <c:v>0.43557870370370372</c:v>
                </c:pt>
                <c:pt idx="34">
                  <c:v>0.43627314814814816</c:v>
                </c:pt>
                <c:pt idx="35">
                  <c:v>0.4369675925925926</c:v>
                </c:pt>
                <c:pt idx="36">
                  <c:v>0.43766203703703704</c:v>
                </c:pt>
                <c:pt idx="37">
                  <c:v>0.43835648148148149</c:v>
                </c:pt>
                <c:pt idx="38">
                  <c:v>0.43905092592592593</c:v>
                </c:pt>
                <c:pt idx="39">
                  <c:v>0.43974537037037037</c:v>
                </c:pt>
                <c:pt idx="40">
                  <c:v>0.44043981481481481</c:v>
                </c:pt>
                <c:pt idx="41">
                  <c:v>0.44113425925925925</c:v>
                </c:pt>
                <c:pt idx="42">
                  <c:v>0.4418287037037037</c:v>
                </c:pt>
                <c:pt idx="43">
                  <c:v>0.44252314814814814</c:v>
                </c:pt>
                <c:pt idx="44">
                  <c:v>0.44321759259259258</c:v>
                </c:pt>
                <c:pt idx="45">
                  <c:v>0.44391203703703702</c:v>
                </c:pt>
                <c:pt idx="46">
                  <c:v>0.44460648148148146</c:v>
                </c:pt>
                <c:pt idx="47">
                  <c:v>0.44530092592592596</c:v>
                </c:pt>
                <c:pt idx="48">
                  <c:v>0.44599537037037035</c:v>
                </c:pt>
                <c:pt idx="49">
                  <c:v>0.44668981481481485</c:v>
                </c:pt>
                <c:pt idx="50">
                  <c:v>0.44738425925925923</c:v>
                </c:pt>
                <c:pt idx="51">
                  <c:v>0.44807870370370373</c:v>
                </c:pt>
                <c:pt idx="52">
                  <c:v>0.44877314814814812</c:v>
                </c:pt>
                <c:pt idx="53">
                  <c:v>0.44946759259259261</c:v>
                </c:pt>
                <c:pt idx="54">
                  <c:v>0.450162037037037</c:v>
                </c:pt>
                <c:pt idx="55">
                  <c:v>0.4508564814814815</c:v>
                </c:pt>
                <c:pt idx="56">
                  <c:v>0.45155092592592588</c:v>
                </c:pt>
                <c:pt idx="57">
                  <c:v>0.45224537037037038</c:v>
                </c:pt>
                <c:pt idx="58">
                  <c:v>0.45293981481481477</c:v>
                </c:pt>
                <c:pt idx="59">
                  <c:v>0.45363425925925926</c:v>
                </c:pt>
                <c:pt idx="60">
                  <c:v>0.45432870370370365</c:v>
                </c:pt>
                <c:pt idx="61">
                  <c:v>0.45502314814814815</c:v>
                </c:pt>
                <c:pt idx="62">
                  <c:v>0.45571759259259265</c:v>
                </c:pt>
                <c:pt idx="63">
                  <c:v>0.45641203703703703</c:v>
                </c:pt>
                <c:pt idx="64">
                  <c:v>0.45710648148148153</c:v>
                </c:pt>
                <c:pt idx="65">
                  <c:v>0.45780092592592592</c:v>
                </c:pt>
                <c:pt idx="66">
                  <c:v>0.45849537037037041</c:v>
                </c:pt>
                <c:pt idx="67">
                  <c:v>0.4591898148148148</c:v>
                </c:pt>
                <c:pt idx="68">
                  <c:v>0.4598842592592593</c:v>
                </c:pt>
                <c:pt idx="69">
                  <c:v>0.46057870370370368</c:v>
                </c:pt>
                <c:pt idx="70">
                  <c:v>0.46127314814814818</c:v>
                </c:pt>
                <c:pt idx="71">
                  <c:v>0.46196759259259257</c:v>
                </c:pt>
                <c:pt idx="72">
                  <c:v>0.46266203703703707</c:v>
                </c:pt>
                <c:pt idx="73">
                  <c:v>0.46335648148148145</c:v>
                </c:pt>
                <c:pt idx="74">
                  <c:v>0.46405092592592595</c:v>
                </c:pt>
                <c:pt idx="75">
                  <c:v>0.46474537037037034</c:v>
                </c:pt>
                <c:pt idx="76">
                  <c:v>0.46543981481481483</c:v>
                </c:pt>
                <c:pt idx="77">
                  <c:v>0.46613425925925928</c:v>
                </c:pt>
                <c:pt idx="78">
                  <c:v>0.46682870370370372</c:v>
                </c:pt>
                <c:pt idx="79">
                  <c:v>0.46752314814814816</c:v>
                </c:pt>
                <c:pt idx="80">
                  <c:v>0.4682175925925926</c:v>
                </c:pt>
                <c:pt idx="81">
                  <c:v>0.46891203703703704</c:v>
                </c:pt>
                <c:pt idx="82">
                  <c:v>0.46960648148148149</c:v>
                </c:pt>
                <c:pt idx="83">
                  <c:v>0.47030092592592593</c:v>
                </c:pt>
                <c:pt idx="84">
                  <c:v>0.47099537037037037</c:v>
                </c:pt>
                <c:pt idx="85">
                  <c:v>0.47168981481481481</c:v>
                </c:pt>
                <c:pt idx="86">
                  <c:v>0.47238425925925925</c:v>
                </c:pt>
                <c:pt idx="87">
                  <c:v>0.4730787037037037</c:v>
                </c:pt>
                <c:pt idx="88">
                  <c:v>0.47377314814814814</c:v>
                </c:pt>
                <c:pt idx="89">
                  <c:v>0.47446759259259258</c:v>
                </c:pt>
                <c:pt idx="90">
                  <c:v>0.47516203703703702</c:v>
                </c:pt>
                <c:pt idx="91">
                  <c:v>0.47585648148148146</c:v>
                </c:pt>
                <c:pt idx="92">
                  <c:v>0.47655092592592596</c:v>
                </c:pt>
                <c:pt idx="93">
                  <c:v>0.47724537037037035</c:v>
                </c:pt>
                <c:pt idx="94">
                  <c:v>0.47793981481481485</c:v>
                </c:pt>
                <c:pt idx="95">
                  <c:v>0.47863425925925923</c:v>
                </c:pt>
                <c:pt idx="96">
                  <c:v>0.47932870370370373</c:v>
                </c:pt>
                <c:pt idx="97">
                  <c:v>0.48002314814814812</c:v>
                </c:pt>
                <c:pt idx="98">
                  <c:v>0.48071759259259261</c:v>
                </c:pt>
                <c:pt idx="99">
                  <c:v>0.481412037037037</c:v>
                </c:pt>
                <c:pt idx="100">
                  <c:v>0.4821064814814815</c:v>
                </c:pt>
                <c:pt idx="101">
                  <c:v>0.48280092592592588</c:v>
                </c:pt>
                <c:pt idx="102">
                  <c:v>0.48349537037037038</c:v>
                </c:pt>
                <c:pt idx="103">
                  <c:v>0.48418981481481477</c:v>
                </c:pt>
                <c:pt idx="104">
                  <c:v>0.48488425925925926</c:v>
                </c:pt>
                <c:pt idx="105">
                  <c:v>0.48557870370370365</c:v>
                </c:pt>
                <c:pt idx="106">
                  <c:v>0.48627314814814815</c:v>
                </c:pt>
                <c:pt idx="107">
                  <c:v>0.48696759259259265</c:v>
                </c:pt>
                <c:pt idx="108">
                  <c:v>0.48766203703703703</c:v>
                </c:pt>
                <c:pt idx="109">
                  <c:v>0.48835648148148153</c:v>
                </c:pt>
                <c:pt idx="110">
                  <c:v>0.48905092592592592</c:v>
                </c:pt>
                <c:pt idx="111">
                  <c:v>0.48974537037037041</c:v>
                </c:pt>
                <c:pt idx="112">
                  <c:v>0.4904398148148148</c:v>
                </c:pt>
                <c:pt idx="113">
                  <c:v>0.4911342592592593</c:v>
                </c:pt>
                <c:pt idx="114">
                  <c:v>0.49182870370370368</c:v>
                </c:pt>
                <c:pt idx="115">
                  <c:v>0.49252314814814818</c:v>
                </c:pt>
                <c:pt idx="116">
                  <c:v>0.49321759259259257</c:v>
                </c:pt>
                <c:pt idx="117">
                  <c:v>0.49391203703703707</c:v>
                </c:pt>
                <c:pt idx="118">
                  <c:v>0.49460648148148145</c:v>
                </c:pt>
                <c:pt idx="119">
                  <c:v>0.49530092592592595</c:v>
                </c:pt>
                <c:pt idx="120">
                  <c:v>0.49599537037037034</c:v>
                </c:pt>
                <c:pt idx="121">
                  <c:v>0.49668981481481483</c:v>
                </c:pt>
                <c:pt idx="122">
                  <c:v>0.49738425925925928</c:v>
                </c:pt>
                <c:pt idx="123">
                  <c:v>0.49807870370370372</c:v>
                </c:pt>
                <c:pt idx="124">
                  <c:v>0.49877314814814816</c:v>
                </c:pt>
                <c:pt idx="125">
                  <c:v>0.5001620370370371</c:v>
                </c:pt>
                <c:pt idx="126">
                  <c:v>0.50085648148148143</c:v>
                </c:pt>
                <c:pt idx="127">
                  <c:v>0.50155092592592598</c:v>
                </c:pt>
                <c:pt idx="128">
                  <c:v>0.50224537037037031</c:v>
                </c:pt>
                <c:pt idx="129">
                  <c:v>0.50293981481481487</c:v>
                </c:pt>
                <c:pt idx="130">
                  <c:v>0.5036342592592592</c:v>
                </c:pt>
                <c:pt idx="131">
                  <c:v>0.50432870370370375</c:v>
                </c:pt>
                <c:pt idx="132">
                  <c:v>0.50502314814814808</c:v>
                </c:pt>
                <c:pt idx="133">
                  <c:v>0.50571759259259264</c:v>
                </c:pt>
                <c:pt idx="134">
                  <c:v>0.50641203703703697</c:v>
                </c:pt>
                <c:pt idx="135">
                  <c:v>0.50710648148148152</c:v>
                </c:pt>
                <c:pt idx="136">
                  <c:v>0.50780092592592596</c:v>
                </c:pt>
                <c:pt idx="137">
                  <c:v>0.5084953703703704</c:v>
                </c:pt>
                <c:pt idx="138">
                  <c:v>0.50918981481481485</c:v>
                </c:pt>
                <c:pt idx="139">
                  <c:v>0.50988425925925929</c:v>
                </c:pt>
                <c:pt idx="140">
                  <c:v>0.51057870370370373</c:v>
                </c:pt>
                <c:pt idx="141">
                  <c:v>0.51127314814814817</c:v>
                </c:pt>
                <c:pt idx="142">
                  <c:v>0.51196759259259261</c:v>
                </c:pt>
                <c:pt idx="143">
                  <c:v>0.51266203703703705</c:v>
                </c:pt>
                <c:pt idx="144">
                  <c:v>0.5133564814814815</c:v>
                </c:pt>
                <c:pt idx="145">
                  <c:v>0.51405092592592594</c:v>
                </c:pt>
                <c:pt idx="146">
                  <c:v>0.51474537037037038</c:v>
                </c:pt>
                <c:pt idx="147">
                  <c:v>0.51543981481481482</c:v>
                </c:pt>
                <c:pt idx="148">
                  <c:v>0.51613425925925926</c:v>
                </c:pt>
                <c:pt idx="149">
                  <c:v>0.51682870370370371</c:v>
                </c:pt>
                <c:pt idx="150">
                  <c:v>0.51752314814814815</c:v>
                </c:pt>
                <c:pt idx="151">
                  <c:v>0.51821759259259259</c:v>
                </c:pt>
                <c:pt idx="152">
                  <c:v>0.51891203703703703</c:v>
                </c:pt>
                <c:pt idx="153">
                  <c:v>0.51960648148148147</c:v>
                </c:pt>
                <c:pt idx="154">
                  <c:v>0.52030092592592592</c:v>
                </c:pt>
                <c:pt idx="155">
                  <c:v>0.52099537037037036</c:v>
                </c:pt>
                <c:pt idx="156">
                  <c:v>0.5216898148148148</c:v>
                </c:pt>
                <c:pt idx="157">
                  <c:v>0.52238425925925924</c:v>
                </c:pt>
                <c:pt idx="158">
                  <c:v>0.52307870370370368</c:v>
                </c:pt>
                <c:pt idx="159">
                  <c:v>0.52377314814814813</c:v>
                </c:pt>
                <c:pt idx="160">
                  <c:v>0.52446759259259257</c:v>
                </c:pt>
                <c:pt idx="161">
                  <c:v>0.52516203703703701</c:v>
                </c:pt>
                <c:pt idx="162">
                  <c:v>0.52585648148148145</c:v>
                </c:pt>
                <c:pt idx="163">
                  <c:v>0.52655092592592589</c:v>
                </c:pt>
                <c:pt idx="164">
                  <c:v>0.52724537037037034</c:v>
                </c:pt>
                <c:pt idx="165">
                  <c:v>0.52793981481481478</c:v>
                </c:pt>
                <c:pt idx="166">
                  <c:v>0.52863425925925933</c:v>
                </c:pt>
                <c:pt idx="167">
                  <c:v>0.52932870370370366</c:v>
                </c:pt>
                <c:pt idx="168">
                  <c:v>0.53002314814814822</c:v>
                </c:pt>
                <c:pt idx="169">
                  <c:v>0.53071759259259255</c:v>
                </c:pt>
                <c:pt idx="170">
                  <c:v>0.5314120370370371</c:v>
                </c:pt>
                <c:pt idx="171">
                  <c:v>0.53210648148148143</c:v>
                </c:pt>
                <c:pt idx="172">
                  <c:v>0.53280092592592598</c:v>
                </c:pt>
                <c:pt idx="173">
                  <c:v>0.53349537037037031</c:v>
                </c:pt>
                <c:pt idx="174">
                  <c:v>0.53418981481481487</c:v>
                </c:pt>
                <c:pt idx="175">
                  <c:v>0.5348842592592592</c:v>
                </c:pt>
                <c:pt idx="176">
                  <c:v>0.53557870370370375</c:v>
                </c:pt>
                <c:pt idx="177">
                  <c:v>0.53627314814814808</c:v>
                </c:pt>
                <c:pt idx="178">
                  <c:v>0.53696759259259264</c:v>
                </c:pt>
                <c:pt idx="179">
                  <c:v>0.53766203703703697</c:v>
                </c:pt>
                <c:pt idx="180">
                  <c:v>0.53835648148148152</c:v>
                </c:pt>
                <c:pt idx="181">
                  <c:v>0.53905092592592596</c:v>
                </c:pt>
                <c:pt idx="182">
                  <c:v>0.5397453703703704</c:v>
                </c:pt>
                <c:pt idx="183">
                  <c:v>0.54043981481481485</c:v>
                </c:pt>
                <c:pt idx="184">
                  <c:v>0.54113425925925929</c:v>
                </c:pt>
                <c:pt idx="185">
                  <c:v>0.54182870370370373</c:v>
                </c:pt>
                <c:pt idx="186">
                  <c:v>0.54252314814814817</c:v>
                </c:pt>
                <c:pt idx="187">
                  <c:v>0.54321759259259261</c:v>
                </c:pt>
                <c:pt idx="188">
                  <c:v>0.54391203703703705</c:v>
                </c:pt>
                <c:pt idx="189">
                  <c:v>0.5446064814814815</c:v>
                </c:pt>
                <c:pt idx="190">
                  <c:v>0.54530092592592594</c:v>
                </c:pt>
                <c:pt idx="191">
                  <c:v>0.54599537037037038</c:v>
                </c:pt>
                <c:pt idx="192">
                  <c:v>0.54668981481481482</c:v>
                </c:pt>
                <c:pt idx="193">
                  <c:v>0.54738425925925926</c:v>
                </c:pt>
                <c:pt idx="194">
                  <c:v>0.54807870370370371</c:v>
                </c:pt>
                <c:pt idx="195">
                  <c:v>0.54877314814814815</c:v>
                </c:pt>
                <c:pt idx="196">
                  <c:v>0.54946759259259259</c:v>
                </c:pt>
                <c:pt idx="197">
                  <c:v>0.55016203703703703</c:v>
                </c:pt>
                <c:pt idx="198">
                  <c:v>0.55085648148148147</c:v>
                </c:pt>
                <c:pt idx="199">
                  <c:v>0.55155092592592592</c:v>
                </c:pt>
                <c:pt idx="200">
                  <c:v>0.55224537037037036</c:v>
                </c:pt>
                <c:pt idx="201">
                  <c:v>0.5529398148148148</c:v>
                </c:pt>
                <c:pt idx="202">
                  <c:v>0.55363425925925924</c:v>
                </c:pt>
                <c:pt idx="203">
                  <c:v>0.55432870370370368</c:v>
                </c:pt>
                <c:pt idx="204">
                  <c:v>0.55502314814814813</c:v>
                </c:pt>
                <c:pt idx="205">
                  <c:v>0.55571759259259257</c:v>
                </c:pt>
                <c:pt idx="206">
                  <c:v>0.55641203703703701</c:v>
                </c:pt>
                <c:pt idx="207">
                  <c:v>0.55710648148148145</c:v>
                </c:pt>
                <c:pt idx="208">
                  <c:v>0.55780092592592589</c:v>
                </c:pt>
                <c:pt idx="209">
                  <c:v>0.55849537037037034</c:v>
                </c:pt>
                <c:pt idx="210">
                  <c:v>0.55918981481481478</c:v>
                </c:pt>
                <c:pt idx="211">
                  <c:v>0.55988425925925933</c:v>
                </c:pt>
                <c:pt idx="212">
                  <c:v>0.56057870370370366</c:v>
                </c:pt>
                <c:pt idx="213">
                  <c:v>0.56127314814814822</c:v>
                </c:pt>
                <c:pt idx="214">
                  <c:v>0.56196759259259255</c:v>
                </c:pt>
                <c:pt idx="215">
                  <c:v>0.5626620370370371</c:v>
                </c:pt>
                <c:pt idx="216">
                  <c:v>0.56335648148148143</c:v>
                </c:pt>
                <c:pt idx="217">
                  <c:v>0.56405092592592598</c:v>
                </c:pt>
                <c:pt idx="218">
                  <c:v>0.56474537037037031</c:v>
                </c:pt>
                <c:pt idx="219">
                  <c:v>0.56543981481481487</c:v>
                </c:pt>
                <c:pt idx="220">
                  <c:v>0.5661342592592592</c:v>
                </c:pt>
                <c:pt idx="221">
                  <c:v>0.56682870370370375</c:v>
                </c:pt>
                <c:pt idx="222">
                  <c:v>0.56752314814814808</c:v>
                </c:pt>
                <c:pt idx="223">
                  <c:v>0.56821759259259264</c:v>
                </c:pt>
                <c:pt idx="224">
                  <c:v>0.56891203703703697</c:v>
                </c:pt>
                <c:pt idx="225">
                  <c:v>0.56960648148148152</c:v>
                </c:pt>
                <c:pt idx="226">
                  <c:v>0.57030092592592596</c:v>
                </c:pt>
                <c:pt idx="227">
                  <c:v>0.5709953703703704</c:v>
                </c:pt>
                <c:pt idx="228">
                  <c:v>0.57168981481481485</c:v>
                </c:pt>
                <c:pt idx="229">
                  <c:v>0.57238425925925929</c:v>
                </c:pt>
                <c:pt idx="230">
                  <c:v>0.57307870370370373</c:v>
                </c:pt>
                <c:pt idx="231">
                  <c:v>0.57377314814814817</c:v>
                </c:pt>
                <c:pt idx="232">
                  <c:v>0.57446759259259261</c:v>
                </c:pt>
                <c:pt idx="233">
                  <c:v>0.57516203703703705</c:v>
                </c:pt>
                <c:pt idx="234">
                  <c:v>0.5758564814814815</c:v>
                </c:pt>
                <c:pt idx="235">
                  <c:v>0.57655092592592594</c:v>
                </c:pt>
                <c:pt idx="236">
                  <c:v>0.57724537037037038</c:v>
                </c:pt>
                <c:pt idx="237">
                  <c:v>0.57793981481481482</c:v>
                </c:pt>
                <c:pt idx="238">
                  <c:v>0.57863425925925926</c:v>
                </c:pt>
                <c:pt idx="239">
                  <c:v>0.57932870370370371</c:v>
                </c:pt>
                <c:pt idx="240">
                  <c:v>0.58002314814814815</c:v>
                </c:pt>
                <c:pt idx="241">
                  <c:v>0.58071759259259259</c:v>
                </c:pt>
                <c:pt idx="242">
                  <c:v>0.58141203703703703</c:v>
                </c:pt>
                <c:pt idx="243">
                  <c:v>0.58210648148148147</c:v>
                </c:pt>
                <c:pt idx="244">
                  <c:v>0.58280092592592592</c:v>
                </c:pt>
                <c:pt idx="245">
                  <c:v>0.58349537037037036</c:v>
                </c:pt>
                <c:pt idx="246">
                  <c:v>0.5841898148148148</c:v>
                </c:pt>
                <c:pt idx="247">
                  <c:v>0.58488425925925924</c:v>
                </c:pt>
                <c:pt idx="248">
                  <c:v>0.58557870370370368</c:v>
                </c:pt>
                <c:pt idx="249">
                  <c:v>0.58627314814814813</c:v>
                </c:pt>
                <c:pt idx="250">
                  <c:v>0.58696759259259257</c:v>
                </c:pt>
                <c:pt idx="251">
                  <c:v>0.58766203703703701</c:v>
                </c:pt>
                <c:pt idx="252">
                  <c:v>0.58835648148148145</c:v>
                </c:pt>
                <c:pt idx="253">
                  <c:v>0.58905092592592589</c:v>
                </c:pt>
                <c:pt idx="254">
                  <c:v>0.58974537037037034</c:v>
                </c:pt>
                <c:pt idx="255">
                  <c:v>0.59043981481481478</c:v>
                </c:pt>
                <c:pt idx="256">
                  <c:v>0.59113425925925933</c:v>
                </c:pt>
                <c:pt idx="257">
                  <c:v>0.59182870370370366</c:v>
                </c:pt>
                <c:pt idx="258">
                  <c:v>0.59252314814814822</c:v>
                </c:pt>
                <c:pt idx="259">
                  <c:v>0.59518518518518515</c:v>
                </c:pt>
                <c:pt idx="260">
                  <c:v>0.5958796296296297</c:v>
                </c:pt>
                <c:pt idx="261">
                  <c:v>0.59657407407407403</c:v>
                </c:pt>
                <c:pt idx="262">
                  <c:v>0.59726851851851859</c:v>
                </c:pt>
                <c:pt idx="263">
                  <c:v>0.59796296296296292</c:v>
                </c:pt>
                <c:pt idx="264">
                  <c:v>0.59865740740740747</c:v>
                </c:pt>
                <c:pt idx="265">
                  <c:v>0.5993518518518518</c:v>
                </c:pt>
                <c:pt idx="266">
                  <c:v>0.60004629629629636</c:v>
                </c:pt>
                <c:pt idx="267">
                  <c:v>0.60421296296296301</c:v>
                </c:pt>
                <c:pt idx="268">
                  <c:v>0.60490740740740734</c:v>
                </c:pt>
                <c:pt idx="269">
                  <c:v>0.60560185185185189</c:v>
                </c:pt>
                <c:pt idx="270">
                  <c:v>0.60629629629629633</c:v>
                </c:pt>
                <c:pt idx="271">
                  <c:v>0.60699074074074078</c:v>
                </c:pt>
                <c:pt idx="272">
                  <c:v>0.60768518518518522</c:v>
                </c:pt>
                <c:pt idx="273">
                  <c:v>0.60837962962962966</c:v>
                </c:pt>
                <c:pt idx="274">
                  <c:v>0.6090740740740741</c:v>
                </c:pt>
                <c:pt idx="275">
                  <c:v>0.60976851851851854</c:v>
                </c:pt>
                <c:pt idx="276">
                  <c:v>0.6130092592592592</c:v>
                </c:pt>
                <c:pt idx="277">
                  <c:v>0.61370370370370375</c:v>
                </c:pt>
                <c:pt idx="278">
                  <c:v>0.61439814814814808</c:v>
                </c:pt>
                <c:pt idx="279">
                  <c:v>0.61509259259259264</c:v>
                </c:pt>
                <c:pt idx="280">
                  <c:v>0.61578703703703697</c:v>
                </c:pt>
                <c:pt idx="281">
                  <c:v>0.61648148148148152</c:v>
                </c:pt>
                <c:pt idx="282">
                  <c:v>0.61717592592592596</c:v>
                </c:pt>
                <c:pt idx="283">
                  <c:v>0.6178703703703704</c:v>
                </c:pt>
                <c:pt idx="284">
                  <c:v>0.61856481481481485</c:v>
                </c:pt>
                <c:pt idx="285">
                  <c:v>0.61925925925925929</c:v>
                </c:pt>
                <c:pt idx="286">
                  <c:v>0.61995370370370373</c:v>
                </c:pt>
                <c:pt idx="287">
                  <c:v>0.62064814814814817</c:v>
                </c:pt>
                <c:pt idx="288">
                  <c:v>0.62134259259259261</c:v>
                </c:pt>
                <c:pt idx="289">
                  <c:v>0.62203703703703705</c:v>
                </c:pt>
                <c:pt idx="290">
                  <c:v>0.6227314814814815</c:v>
                </c:pt>
                <c:pt idx="291">
                  <c:v>0.62342592592592594</c:v>
                </c:pt>
                <c:pt idx="292">
                  <c:v>0.62412037037037038</c:v>
                </c:pt>
                <c:pt idx="293">
                  <c:v>0.62481481481481482</c:v>
                </c:pt>
                <c:pt idx="294">
                  <c:v>0.62550925925925926</c:v>
                </c:pt>
                <c:pt idx="295">
                  <c:v>0.62620370370370371</c:v>
                </c:pt>
                <c:pt idx="296">
                  <c:v>0.62689814814814815</c:v>
                </c:pt>
                <c:pt idx="297">
                  <c:v>0.62759259259259259</c:v>
                </c:pt>
                <c:pt idx="298">
                  <c:v>0.62828703703703703</c:v>
                </c:pt>
                <c:pt idx="299">
                  <c:v>0.62898148148148147</c:v>
                </c:pt>
                <c:pt idx="300">
                  <c:v>0.62967592592592592</c:v>
                </c:pt>
                <c:pt idx="301">
                  <c:v>0.63037037037037036</c:v>
                </c:pt>
                <c:pt idx="302">
                  <c:v>0.6310648148148148</c:v>
                </c:pt>
                <c:pt idx="303">
                  <c:v>0.63175925925925924</c:v>
                </c:pt>
                <c:pt idx="304">
                  <c:v>0.63245370370370368</c:v>
                </c:pt>
                <c:pt idx="305">
                  <c:v>0.63314814814814813</c:v>
                </c:pt>
                <c:pt idx="306">
                  <c:v>0.63384259259259257</c:v>
                </c:pt>
                <c:pt idx="307">
                  <c:v>0.63453703703703701</c:v>
                </c:pt>
                <c:pt idx="308">
                  <c:v>0.63523148148148145</c:v>
                </c:pt>
                <c:pt idx="309">
                  <c:v>0.63592592592592589</c:v>
                </c:pt>
                <c:pt idx="310">
                  <c:v>0.63662037037037034</c:v>
                </c:pt>
                <c:pt idx="311">
                  <c:v>0.63731481481481478</c:v>
                </c:pt>
                <c:pt idx="312">
                  <c:v>0.63800925925925933</c:v>
                </c:pt>
                <c:pt idx="313">
                  <c:v>0.63870370370370366</c:v>
                </c:pt>
                <c:pt idx="314">
                  <c:v>0.63939814814814822</c:v>
                </c:pt>
                <c:pt idx="315">
                  <c:v>0.64009259259259255</c:v>
                </c:pt>
                <c:pt idx="316">
                  <c:v>0.6407870370370371</c:v>
                </c:pt>
                <c:pt idx="317">
                  <c:v>0.64148148148148143</c:v>
                </c:pt>
                <c:pt idx="318">
                  <c:v>0.64217592592592598</c:v>
                </c:pt>
                <c:pt idx="319">
                  <c:v>0.64287037037037031</c:v>
                </c:pt>
                <c:pt idx="320">
                  <c:v>0.64356481481481487</c:v>
                </c:pt>
                <c:pt idx="321">
                  <c:v>0.64684027777777775</c:v>
                </c:pt>
                <c:pt idx="322">
                  <c:v>0.64753472222222219</c:v>
                </c:pt>
                <c:pt idx="323">
                  <c:v>0.64822916666666663</c:v>
                </c:pt>
              </c:numCache>
            </c:numRef>
          </c:cat>
          <c:val>
            <c:numRef>
              <c:f>'2017-09-27 treated'!$E$2:$E$325</c:f>
              <c:numCache>
                <c:formatCode>General</c:formatCode>
                <c:ptCount val="324"/>
                <c:pt idx="0">
                  <c:v>34.799999999999997</c:v>
                </c:pt>
                <c:pt idx="1">
                  <c:v>34.83</c:v>
                </c:pt>
                <c:pt idx="2">
                  <c:v>35.08</c:v>
                </c:pt>
                <c:pt idx="3">
                  <c:v>35.630000000000003</c:v>
                </c:pt>
                <c:pt idx="4">
                  <c:v>36.19</c:v>
                </c:pt>
                <c:pt idx="5">
                  <c:v>36.6</c:v>
                </c:pt>
                <c:pt idx="6">
                  <c:v>36.79</c:v>
                </c:pt>
                <c:pt idx="7">
                  <c:v>36.69</c:v>
                </c:pt>
                <c:pt idx="8">
                  <c:v>37.04</c:v>
                </c:pt>
                <c:pt idx="9">
                  <c:v>36.71</c:v>
                </c:pt>
                <c:pt idx="10">
                  <c:v>37.85</c:v>
                </c:pt>
                <c:pt idx="11">
                  <c:v>37.17</c:v>
                </c:pt>
                <c:pt idx="12">
                  <c:v>37.619999999999997</c:v>
                </c:pt>
                <c:pt idx="13">
                  <c:v>38.26</c:v>
                </c:pt>
                <c:pt idx="14">
                  <c:v>36.79</c:v>
                </c:pt>
                <c:pt idx="15">
                  <c:v>37.67</c:v>
                </c:pt>
                <c:pt idx="16">
                  <c:v>38.909999999999997</c:v>
                </c:pt>
                <c:pt idx="17">
                  <c:v>38.119999999999997</c:v>
                </c:pt>
                <c:pt idx="18">
                  <c:v>38.409999999999997</c:v>
                </c:pt>
                <c:pt idx="19">
                  <c:v>38.090000000000003</c:v>
                </c:pt>
                <c:pt idx="20">
                  <c:v>38.130000000000003</c:v>
                </c:pt>
                <c:pt idx="21">
                  <c:v>39.340000000000003</c:v>
                </c:pt>
                <c:pt idx="22">
                  <c:v>38.659999999999997</c:v>
                </c:pt>
                <c:pt idx="23">
                  <c:v>38.21</c:v>
                </c:pt>
                <c:pt idx="24">
                  <c:v>39.26</c:v>
                </c:pt>
                <c:pt idx="25">
                  <c:v>38.72</c:v>
                </c:pt>
                <c:pt idx="26">
                  <c:v>39.69</c:v>
                </c:pt>
                <c:pt idx="27">
                  <c:v>38.46</c:v>
                </c:pt>
                <c:pt idx="28">
                  <c:v>39.65</c:v>
                </c:pt>
                <c:pt idx="29">
                  <c:v>38.79</c:v>
                </c:pt>
                <c:pt idx="30">
                  <c:v>39.47</c:v>
                </c:pt>
                <c:pt idx="31">
                  <c:v>39.75</c:v>
                </c:pt>
                <c:pt idx="32">
                  <c:v>39.78</c:v>
                </c:pt>
                <c:pt idx="33">
                  <c:v>39.9</c:v>
                </c:pt>
                <c:pt idx="34">
                  <c:v>38.58</c:v>
                </c:pt>
                <c:pt idx="35">
                  <c:v>39.29</c:v>
                </c:pt>
                <c:pt idx="36">
                  <c:v>40.29</c:v>
                </c:pt>
                <c:pt idx="37">
                  <c:v>39.630000000000003</c:v>
                </c:pt>
                <c:pt idx="38">
                  <c:v>40.14</c:v>
                </c:pt>
                <c:pt idx="39">
                  <c:v>40.49</c:v>
                </c:pt>
                <c:pt idx="40">
                  <c:v>41.24</c:v>
                </c:pt>
                <c:pt idx="41">
                  <c:v>41</c:v>
                </c:pt>
                <c:pt idx="42">
                  <c:v>39.19</c:v>
                </c:pt>
                <c:pt idx="43">
                  <c:v>40.340000000000003</c:v>
                </c:pt>
                <c:pt idx="44">
                  <c:v>40.79</c:v>
                </c:pt>
                <c:pt idx="45">
                  <c:v>40.130000000000003</c:v>
                </c:pt>
                <c:pt idx="46">
                  <c:v>39.950000000000003</c:v>
                </c:pt>
                <c:pt idx="47">
                  <c:v>40.54</c:v>
                </c:pt>
                <c:pt idx="48">
                  <c:v>39.57</c:v>
                </c:pt>
                <c:pt idx="49">
                  <c:v>39.72</c:v>
                </c:pt>
                <c:pt idx="50">
                  <c:v>40.58</c:v>
                </c:pt>
                <c:pt idx="51">
                  <c:v>40.83</c:v>
                </c:pt>
                <c:pt idx="52">
                  <c:v>41.77</c:v>
                </c:pt>
                <c:pt idx="53">
                  <c:v>41.13</c:v>
                </c:pt>
                <c:pt idx="54">
                  <c:v>40.08</c:v>
                </c:pt>
                <c:pt idx="55">
                  <c:v>41.25</c:v>
                </c:pt>
                <c:pt idx="56">
                  <c:v>40.61</c:v>
                </c:pt>
                <c:pt idx="57">
                  <c:v>40.409999999999997</c:v>
                </c:pt>
                <c:pt idx="58">
                  <c:v>39.64</c:v>
                </c:pt>
                <c:pt idx="59">
                  <c:v>41.29</c:v>
                </c:pt>
                <c:pt idx="60">
                  <c:v>41.42</c:v>
                </c:pt>
                <c:pt idx="61">
                  <c:v>40.76</c:v>
                </c:pt>
                <c:pt idx="62">
                  <c:v>40.03</c:v>
                </c:pt>
                <c:pt idx="63">
                  <c:v>40.43</c:v>
                </c:pt>
                <c:pt idx="64">
                  <c:v>41.57</c:v>
                </c:pt>
                <c:pt idx="65">
                  <c:v>40.950000000000003</c:v>
                </c:pt>
                <c:pt idx="66">
                  <c:v>41.66</c:v>
                </c:pt>
                <c:pt idx="67">
                  <c:v>41.11</c:v>
                </c:pt>
                <c:pt idx="68">
                  <c:v>41.28</c:v>
                </c:pt>
                <c:pt idx="69">
                  <c:v>42.08</c:v>
                </c:pt>
                <c:pt idx="70">
                  <c:v>41.89</c:v>
                </c:pt>
                <c:pt idx="71">
                  <c:v>41.39</c:v>
                </c:pt>
                <c:pt idx="72">
                  <c:v>41.88</c:v>
                </c:pt>
                <c:pt idx="73">
                  <c:v>41.59</c:v>
                </c:pt>
                <c:pt idx="74">
                  <c:v>41.19</c:v>
                </c:pt>
                <c:pt idx="75">
                  <c:v>42.67</c:v>
                </c:pt>
                <c:pt idx="76">
                  <c:v>41.97</c:v>
                </c:pt>
                <c:pt idx="77">
                  <c:v>41.63</c:v>
                </c:pt>
                <c:pt idx="78">
                  <c:v>41.31</c:v>
                </c:pt>
                <c:pt idx="79">
                  <c:v>42.33</c:v>
                </c:pt>
                <c:pt idx="80">
                  <c:v>40.909999999999997</c:v>
                </c:pt>
                <c:pt idx="81">
                  <c:v>41.48</c:v>
                </c:pt>
                <c:pt idx="82">
                  <c:v>42.08</c:v>
                </c:pt>
                <c:pt idx="83">
                  <c:v>42.62</c:v>
                </c:pt>
                <c:pt idx="84">
                  <c:v>42.77</c:v>
                </c:pt>
                <c:pt idx="85">
                  <c:v>41.69</c:v>
                </c:pt>
                <c:pt idx="86">
                  <c:v>41.95</c:v>
                </c:pt>
                <c:pt idx="87">
                  <c:v>42.5</c:v>
                </c:pt>
                <c:pt idx="88">
                  <c:v>42.18</c:v>
                </c:pt>
                <c:pt idx="89">
                  <c:v>42.99</c:v>
                </c:pt>
                <c:pt idx="90">
                  <c:v>42.59</c:v>
                </c:pt>
                <c:pt idx="91">
                  <c:v>42.96</c:v>
                </c:pt>
                <c:pt idx="92">
                  <c:v>41.55</c:v>
                </c:pt>
                <c:pt idx="93">
                  <c:v>41.78</c:v>
                </c:pt>
                <c:pt idx="94">
                  <c:v>43.04</c:v>
                </c:pt>
                <c:pt idx="95">
                  <c:v>42.78</c:v>
                </c:pt>
                <c:pt idx="96">
                  <c:v>42.82</c:v>
                </c:pt>
                <c:pt idx="97">
                  <c:v>42.21</c:v>
                </c:pt>
                <c:pt idx="98">
                  <c:v>43.11</c:v>
                </c:pt>
                <c:pt idx="99">
                  <c:v>42.54</c:v>
                </c:pt>
                <c:pt idx="100">
                  <c:v>41.73</c:v>
                </c:pt>
                <c:pt idx="101">
                  <c:v>42.12</c:v>
                </c:pt>
                <c:pt idx="102">
                  <c:v>43.16</c:v>
                </c:pt>
                <c:pt idx="103">
                  <c:v>42.29</c:v>
                </c:pt>
                <c:pt idx="104">
                  <c:v>42.96</c:v>
                </c:pt>
                <c:pt idx="105">
                  <c:v>42.37</c:v>
                </c:pt>
                <c:pt idx="106">
                  <c:v>41.83</c:v>
                </c:pt>
                <c:pt idx="107">
                  <c:v>41.5</c:v>
                </c:pt>
                <c:pt idx="108">
                  <c:v>42.29</c:v>
                </c:pt>
                <c:pt idx="109">
                  <c:v>40.9</c:v>
                </c:pt>
                <c:pt idx="110">
                  <c:v>43.07</c:v>
                </c:pt>
                <c:pt idx="111">
                  <c:v>42.25</c:v>
                </c:pt>
                <c:pt idx="112">
                  <c:v>42.65</c:v>
                </c:pt>
                <c:pt idx="113">
                  <c:v>42.72</c:v>
                </c:pt>
                <c:pt idx="114">
                  <c:v>42.21</c:v>
                </c:pt>
                <c:pt idx="115">
                  <c:v>42.14</c:v>
                </c:pt>
                <c:pt idx="116">
                  <c:v>42</c:v>
                </c:pt>
                <c:pt idx="117">
                  <c:v>42.66</c:v>
                </c:pt>
                <c:pt idx="118">
                  <c:v>42.76</c:v>
                </c:pt>
                <c:pt idx="119">
                  <c:v>42.39</c:v>
                </c:pt>
                <c:pt idx="120">
                  <c:v>42.42</c:v>
                </c:pt>
                <c:pt idx="121">
                  <c:v>41.97</c:v>
                </c:pt>
                <c:pt idx="122">
                  <c:v>42.6</c:v>
                </c:pt>
                <c:pt idx="123">
                  <c:v>42.88</c:v>
                </c:pt>
                <c:pt idx="124">
                  <c:v>43.24</c:v>
                </c:pt>
                <c:pt idx="125">
                  <c:v>42.18</c:v>
                </c:pt>
                <c:pt idx="126">
                  <c:v>42.25</c:v>
                </c:pt>
                <c:pt idx="127">
                  <c:v>42.92</c:v>
                </c:pt>
                <c:pt idx="128">
                  <c:v>43.83</c:v>
                </c:pt>
                <c:pt idx="129">
                  <c:v>44.33</c:v>
                </c:pt>
                <c:pt idx="130">
                  <c:v>43.32</c:v>
                </c:pt>
                <c:pt idx="131">
                  <c:v>43.55</c:v>
                </c:pt>
                <c:pt idx="132">
                  <c:v>43.7</c:v>
                </c:pt>
                <c:pt idx="133">
                  <c:v>43.16</c:v>
                </c:pt>
                <c:pt idx="134">
                  <c:v>43.03</c:v>
                </c:pt>
                <c:pt idx="135">
                  <c:v>43.53</c:v>
                </c:pt>
                <c:pt idx="136">
                  <c:v>43.14</c:v>
                </c:pt>
                <c:pt idx="137">
                  <c:v>43.35</c:v>
                </c:pt>
                <c:pt idx="138">
                  <c:v>43.22</c:v>
                </c:pt>
                <c:pt idx="139">
                  <c:v>43.78</c:v>
                </c:pt>
                <c:pt idx="140">
                  <c:v>42.75</c:v>
                </c:pt>
                <c:pt idx="141">
                  <c:v>43.81</c:v>
                </c:pt>
                <c:pt idx="142">
                  <c:v>44.06</c:v>
                </c:pt>
                <c:pt idx="143">
                  <c:v>43.36</c:v>
                </c:pt>
                <c:pt idx="144">
                  <c:v>43.09</c:v>
                </c:pt>
                <c:pt idx="145">
                  <c:v>43.62</c:v>
                </c:pt>
                <c:pt idx="146">
                  <c:v>43.17</c:v>
                </c:pt>
                <c:pt idx="147">
                  <c:v>43.76</c:v>
                </c:pt>
                <c:pt idx="148">
                  <c:v>43.62</c:v>
                </c:pt>
                <c:pt idx="149">
                  <c:v>43.11</c:v>
                </c:pt>
                <c:pt idx="150">
                  <c:v>42.74</c:v>
                </c:pt>
                <c:pt idx="151">
                  <c:v>43.93</c:v>
                </c:pt>
                <c:pt idx="152">
                  <c:v>43.37</c:v>
                </c:pt>
                <c:pt idx="153">
                  <c:v>43.54</c:v>
                </c:pt>
                <c:pt idx="154">
                  <c:v>43.82</c:v>
                </c:pt>
                <c:pt idx="155">
                  <c:v>43.85</c:v>
                </c:pt>
                <c:pt idx="156">
                  <c:v>43.6</c:v>
                </c:pt>
                <c:pt idx="157">
                  <c:v>43.37</c:v>
                </c:pt>
                <c:pt idx="158">
                  <c:v>43.89</c:v>
                </c:pt>
                <c:pt idx="159">
                  <c:v>43.15</c:v>
                </c:pt>
                <c:pt idx="160">
                  <c:v>43.67</c:v>
                </c:pt>
                <c:pt idx="161">
                  <c:v>43.62</c:v>
                </c:pt>
                <c:pt idx="162">
                  <c:v>42.9</c:v>
                </c:pt>
                <c:pt idx="163">
                  <c:v>42.35</c:v>
                </c:pt>
                <c:pt idx="164">
                  <c:v>42.99</c:v>
                </c:pt>
                <c:pt idx="165">
                  <c:v>43.72</c:v>
                </c:pt>
                <c:pt idx="166">
                  <c:v>42.96</c:v>
                </c:pt>
                <c:pt idx="167">
                  <c:v>43.34</c:v>
                </c:pt>
                <c:pt idx="168">
                  <c:v>43.59</c:v>
                </c:pt>
                <c:pt idx="169">
                  <c:v>43.58</c:v>
                </c:pt>
                <c:pt idx="170">
                  <c:v>42.68</c:v>
                </c:pt>
                <c:pt idx="171">
                  <c:v>42.17</c:v>
                </c:pt>
                <c:pt idx="172">
                  <c:v>43.15</c:v>
                </c:pt>
                <c:pt idx="173">
                  <c:v>42.51</c:v>
                </c:pt>
                <c:pt idx="174">
                  <c:v>42.77</c:v>
                </c:pt>
                <c:pt idx="175">
                  <c:v>43.46</c:v>
                </c:pt>
                <c:pt idx="176">
                  <c:v>42.85</c:v>
                </c:pt>
                <c:pt idx="177">
                  <c:v>43.61</c:v>
                </c:pt>
                <c:pt idx="178">
                  <c:v>43.1</c:v>
                </c:pt>
                <c:pt idx="179">
                  <c:v>43.42</c:v>
                </c:pt>
                <c:pt idx="180">
                  <c:v>43.63</c:v>
                </c:pt>
                <c:pt idx="181">
                  <c:v>44.15</c:v>
                </c:pt>
                <c:pt idx="182">
                  <c:v>43.11</c:v>
                </c:pt>
                <c:pt idx="183">
                  <c:v>44.09</c:v>
                </c:pt>
                <c:pt idx="184">
                  <c:v>42.39</c:v>
                </c:pt>
                <c:pt idx="185">
                  <c:v>43.54</c:v>
                </c:pt>
                <c:pt idx="186">
                  <c:v>43.01</c:v>
                </c:pt>
                <c:pt idx="187">
                  <c:v>43.96</c:v>
                </c:pt>
                <c:pt idx="188">
                  <c:v>43.09</c:v>
                </c:pt>
                <c:pt idx="189">
                  <c:v>43.9</c:v>
                </c:pt>
                <c:pt idx="190">
                  <c:v>44.12</c:v>
                </c:pt>
                <c:pt idx="191">
                  <c:v>43.5</c:v>
                </c:pt>
                <c:pt idx="192">
                  <c:v>43.9</c:v>
                </c:pt>
                <c:pt idx="193">
                  <c:v>43.43</c:v>
                </c:pt>
                <c:pt idx="194">
                  <c:v>44.42</c:v>
                </c:pt>
                <c:pt idx="195">
                  <c:v>43.96</c:v>
                </c:pt>
                <c:pt idx="196">
                  <c:v>43.65</c:v>
                </c:pt>
                <c:pt idx="197">
                  <c:v>44.31</c:v>
                </c:pt>
                <c:pt idx="198">
                  <c:v>44.22</c:v>
                </c:pt>
                <c:pt idx="199">
                  <c:v>44.01</c:v>
                </c:pt>
                <c:pt idx="200">
                  <c:v>43.84</c:v>
                </c:pt>
                <c:pt idx="201">
                  <c:v>43.47</c:v>
                </c:pt>
                <c:pt idx="202">
                  <c:v>43.52</c:v>
                </c:pt>
                <c:pt idx="203">
                  <c:v>44.29</c:v>
                </c:pt>
                <c:pt idx="204">
                  <c:v>44.35</c:v>
                </c:pt>
                <c:pt idx="205">
                  <c:v>42.67</c:v>
                </c:pt>
                <c:pt idx="206">
                  <c:v>43.6</c:v>
                </c:pt>
                <c:pt idx="207">
                  <c:v>44.45</c:v>
                </c:pt>
                <c:pt idx="208">
                  <c:v>44.25</c:v>
                </c:pt>
                <c:pt idx="209">
                  <c:v>45.24</c:v>
                </c:pt>
                <c:pt idx="210">
                  <c:v>44.3</c:v>
                </c:pt>
                <c:pt idx="211">
                  <c:v>44.51</c:v>
                </c:pt>
                <c:pt idx="212">
                  <c:v>44.08</c:v>
                </c:pt>
                <c:pt idx="213">
                  <c:v>43.85</c:v>
                </c:pt>
                <c:pt idx="214">
                  <c:v>44.76</c:v>
                </c:pt>
                <c:pt idx="215">
                  <c:v>44.12</c:v>
                </c:pt>
                <c:pt idx="216">
                  <c:v>44.19</c:v>
                </c:pt>
                <c:pt idx="217">
                  <c:v>44.6</c:v>
                </c:pt>
                <c:pt idx="218">
                  <c:v>44.23</c:v>
                </c:pt>
                <c:pt idx="219">
                  <c:v>44.63</c:v>
                </c:pt>
                <c:pt idx="220">
                  <c:v>45.49</c:v>
                </c:pt>
                <c:pt idx="221">
                  <c:v>45.15</c:v>
                </c:pt>
                <c:pt idx="222">
                  <c:v>43.77</c:v>
                </c:pt>
                <c:pt idx="223">
                  <c:v>43.6</c:v>
                </c:pt>
                <c:pt idx="224">
                  <c:v>44.05</c:v>
                </c:pt>
                <c:pt idx="225">
                  <c:v>43.63</c:v>
                </c:pt>
                <c:pt idx="226">
                  <c:v>43.52</c:v>
                </c:pt>
                <c:pt idx="227">
                  <c:v>44.19</c:v>
                </c:pt>
                <c:pt idx="228">
                  <c:v>44.28</c:v>
                </c:pt>
                <c:pt idx="229">
                  <c:v>43.63</c:v>
                </c:pt>
                <c:pt idx="230">
                  <c:v>42.86</c:v>
                </c:pt>
                <c:pt idx="231">
                  <c:v>44.15</c:v>
                </c:pt>
                <c:pt idx="232">
                  <c:v>43.47</c:v>
                </c:pt>
                <c:pt idx="233">
                  <c:v>43.36</c:v>
                </c:pt>
                <c:pt idx="234">
                  <c:v>44.64</c:v>
                </c:pt>
                <c:pt idx="235">
                  <c:v>43.79</c:v>
                </c:pt>
                <c:pt idx="236">
                  <c:v>43.14</c:v>
                </c:pt>
                <c:pt idx="237">
                  <c:v>43.56</c:v>
                </c:pt>
                <c:pt idx="238">
                  <c:v>43.79</c:v>
                </c:pt>
                <c:pt idx="239">
                  <c:v>43.73</c:v>
                </c:pt>
                <c:pt idx="240">
                  <c:v>43.37</c:v>
                </c:pt>
                <c:pt idx="241">
                  <c:v>43.94</c:v>
                </c:pt>
                <c:pt idx="242">
                  <c:v>44.15</c:v>
                </c:pt>
                <c:pt idx="243">
                  <c:v>43.8</c:v>
                </c:pt>
                <c:pt idx="244">
                  <c:v>43.97</c:v>
                </c:pt>
                <c:pt idx="245">
                  <c:v>44.68</c:v>
                </c:pt>
                <c:pt idx="246">
                  <c:v>43.72</c:v>
                </c:pt>
                <c:pt idx="247">
                  <c:v>43.38</c:v>
                </c:pt>
                <c:pt idx="248">
                  <c:v>43.6</c:v>
                </c:pt>
                <c:pt idx="249">
                  <c:v>43.07</c:v>
                </c:pt>
                <c:pt idx="250">
                  <c:v>43.49</c:v>
                </c:pt>
                <c:pt idx="251">
                  <c:v>43.78</c:v>
                </c:pt>
                <c:pt idx="252">
                  <c:v>43.33</c:v>
                </c:pt>
                <c:pt idx="253">
                  <c:v>43.99</c:v>
                </c:pt>
                <c:pt idx="254">
                  <c:v>42.11</c:v>
                </c:pt>
                <c:pt idx="255">
                  <c:v>42.77</c:v>
                </c:pt>
                <c:pt idx="256">
                  <c:v>43.51</c:v>
                </c:pt>
                <c:pt idx="257">
                  <c:v>43.21</c:v>
                </c:pt>
                <c:pt idx="258">
                  <c:v>43.12</c:v>
                </c:pt>
                <c:pt idx="259">
                  <c:v>42.22</c:v>
                </c:pt>
                <c:pt idx="260">
                  <c:v>42.68</c:v>
                </c:pt>
                <c:pt idx="261">
                  <c:v>43.45</c:v>
                </c:pt>
                <c:pt idx="262">
                  <c:v>43.62</c:v>
                </c:pt>
                <c:pt idx="263">
                  <c:v>43.71</c:v>
                </c:pt>
                <c:pt idx="264">
                  <c:v>42.59</c:v>
                </c:pt>
                <c:pt idx="265">
                  <c:v>43.92</c:v>
                </c:pt>
                <c:pt idx="266">
                  <c:v>40.549999999999997</c:v>
                </c:pt>
                <c:pt idx="267">
                  <c:v>35.94</c:v>
                </c:pt>
                <c:pt idx="268">
                  <c:v>36.08</c:v>
                </c:pt>
                <c:pt idx="269">
                  <c:v>34.770000000000003</c:v>
                </c:pt>
                <c:pt idx="270">
                  <c:v>35.19</c:v>
                </c:pt>
                <c:pt idx="271">
                  <c:v>34.92</c:v>
                </c:pt>
                <c:pt idx="272">
                  <c:v>36</c:v>
                </c:pt>
                <c:pt idx="273">
                  <c:v>38.11</c:v>
                </c:pt>
                <c:pt idx="274">
                  <c:v>39.409999999999997</c:v>
                </c:pt>
                <c:pt idx="275">
                  <c:v>36.94</c:v>
                </c:pt>
                <c:pt idx="276">
                  <c:v>39.03</c:v>
                </c:pt>
                <c:pt idx="277">
                  <c:v>39.92</c:v>
                </c:pt>
                <c:pt idx="278">
                  <c:v>35.880000000000003</c:v>
                </c:pt>
                <c:pt idx="279">
                  <c:v>37.74</c:v>
                </c:pt>
                <c:pt idx="280">
                  <c:v>38.619999999999997</c:v>
                </c:pt>
                <c:pt idx="281">
                  <c:v>38.299999999999997</c:v>
                </c:pt>
                <c:pt idx="282">
                  <c:v>35.72</c:v>
                </c:pt>
                <c:pt idx="283">
                  <c:v>36.75</c:v>
                </c:pt>
                <c:pt idx="284">
                  <c:v>38.76</c:v>
                </c:pt>
                <c:pt idx="285">
                  <c:v>38.700000000000003</c:v>
                </c:pt>
                <c:pt idx="286">
                  <c:v>39.5</c:v>
                </c:pt>
                <c:pt idx="287">
                  <c:v>38.75</c:v>
                </c:pt>
                <c:pt idx="288">
                  <c:v>39.79</c:v>
                </c:pt>
                <c:pt idx="289">
                  <c:v>39.61</c:v>
                </c:pt>
                <c:pt idx="290">
                  <c:v>37.86</c:v>
                </c:pt>
                <c:pt idx="291">
                  <c:v>35.08</c:v>
                </c:pt>
                <c:pt idx="292">
                  <c:v>38.119999999999997</c:v>
                </c:pt>
                <c:pt idx="293">
                  <c:v>40.049999999999997</c:v>
                </c:pt>
                <c:pt idx="294">
                  <c:v>39.18</c:v>
                </c:pt>
                <c:pt idx="295">
                  <c:v>38.26</c:v>
                </c:pt>
                <c:pt idx="296">
                  <c:v>38.479999999999997</c:v>
                </c:pt>
                <c:pt idx="297">
                  <c:v>35.11</c:v>
                </c:pt>
                <c:pt idx="298">
                  <c:v>33.92</c:v>
                </c:pt>
                <c:pt idx="299">
                  <c:v>33.200000000000003</c:v>
                </c:pt>
                <c:pt idx="300">
                  <c:v>33.450000000000003</c:v>
                </c:pt>
                <c:pt idx="301">
                  <c:v>36.58</c:v>
                </c:pt>
                <c:pt idx="302">
                  <c:v>38.4</c:v>
                </c:pt>
                <c:pt idx="303">
                  <c:v>38.47</c:v>
                </c:pt>
                <c:pt idx="304">
                  <c:v>38.81</c:v>
                </c:pt>
                <c:pt idx="305">
                  <c:v>37.85</c:v>
                </c:pt>
                <c:pt idx="306">
                  <c:v>38.630000000000003</c:v>
                </c:pt>
                <c:pt idx="307">
                  <c:v>37.869999999999997</c:v>
                </c:pt>
                <c:pt idx="308">
                  <c:v>37.22</c:v>
                </c:pt>
                <c:pt idx="309">
                  <c:v>38.65</c:v>
                </c:pt>
                <c:pt idx="310">
                  <c:v>36.450000000000003</c:v>
                </c:pt>
                <c:pt idx="311">
                  <c:v>34.729999999999997</c:v>
                </c:pt>
                <c:pt idx="312">
                  <c:v>36.65</c:v>
                </c:pt>
                <c:pt idx="313">
                  <c:v>36.770000000000003</c:v>
                </c:pt>
                <c:pt idx="314">
                  <c:v>34.369999999999997</c:v>
                </c:pt>
                <c:pt idx="315">
                  <c:v>33.69</c:v>
                </c:pt>
                <c:pt idx="316">
                  <c:v>34.46</c:v>
                </c:pt>
                <c:pt idx="317">
                  <c:v>32.33</c:v>
                </c:pt>
                <c:pt idx="318">
                  <c:v>32.15</c:v>
                </c:pt>
                <c:pt idx="319">
                  <c:v>32.26</c:v>
                </c:pt>
                <c:pt idx="320">
                  <c:v>33.950000000000003</c:v>
                </c:pt>
                <c:pt idx="321">
                  <c:v>32.32</c:v>
                </c:pt>
                <c:pt idx="322">
                  <c:v>24.25</c:v>
                </c:pt>
                <c:pt idx="323">
                  <c:v>17.55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42-4B76-B3D9-076C9139D1F5}"/>
            </c:ext>
          </c:extLst>
        </c:ser>
        <c:ser>
          <c:idx val="3"/>
          <c:order val="2"/>
          <c:tx>
            <c:strRef>
              <c:f>'2017-09-27 treated'!$F$1</c:f>
              <c:strCache>
                <c:ptCount val="1"/>
                <c:pt idx="0">
                  <c:v>internal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'2017-09-27 treated'!$A$2:$A$325</c:f>
              <c:numCache>
                <c:formatCode>h:mm:ss</c:formatCode>
                <c:ptCount val="324"/>
                <c:pt idx="0">
                  <c:v>0.41266203703703702</c:v>
                </c:pt>
                <c:pt idx="1">
                  <c:v>0.41335648148148146</c:v>
                </c:pt>
                <c:pt idx="2">
                  <c:v>0.41405092592592596</c:v>
                </c:pt>
                <c:pt idx="3">
                  <c:v>0.41474537037037035</c:v>
                </c:pt>
                <c:pt idx="4">
                  <c:v>0.41543981481481485</c:v>
                </c:pt>
                <c:pt idx="5">
                  <c:v>0.41613425925925923</c:v>
                </c:pt>
                <c:pt idx="6">
                  <c:v>0.41682870370370373</c:v>
                </c:pt>
                <c:pt idx="7">
                  <c:v>0.41752314814814812</c:v>
                </c:pt>
                <c:pt idx="8">
                  <c:v>0.41821759259259261</c:v>
                </c:pt>
                <c:pt idx="9">
                  <c:v>0.418912037037037</c:v>
                </c:pt>
                <c:pt idx="10">
                  <c:v>0.4196064814814815</c:v>
                </c:pt>
                <c:pt idx="11">
                  <c:v>0.42030092592592588</c:v>
                </c:pt>
                <c:pt idx="12">
                  <c:v>0.42099537037037038</c:v>
                </c:pt>
                <c:pt idx="13">
                  <c:v>0.42168981481481477</c:v>
                </c:pt>
                <c:pt idx="14">
                  <c:v>0.42238425925925926</c:v>
                </c:pt>
                <c:pt idx="15">
                  <c:v>0.42307870370370365</c:v>
                </c:pt>
                <c:pt idx="16">
                  <c:v>0.42377314814814815</c:v>
                </c:pt>
                <c:pt idx="17">
                  <c:v>0.42446759259259265</c:v>
                </c:pt>
                <c:pt idx="18">
                  <c:v>0.42516203703703703</c:v>
                </c:pt>
                <c:pt idx="19">
                  <c:v>0.42585648148148153</c:v>
                </c:pt>
                <c:pt idx="20">
                  <c:v>0.42655092592592592</c:v>
                </c:pt>
                <c:pt idx="21">
                  <c:v>0.42724537037037041</c:v>
                </c:pt>
                <c:pt idx="22">
                  <c:v>0.4279398148148148</c:v>
                </c:pt>
                <c:pt idx="23">
                  <c:v>0.4286342592592593</c:v>
                </c:pt>
                <c:pt idx="24">
                  <c:v>0.42932870370370368</c:v>
                </c:pt>
                <c:pt idx="25">
                  <c:v>0.43002314814814818</c:v>
                </c:pt>
                <c:pt idx="26">
                  <c:v>0.43071759259259257</c:v>
                </c:pt>
                <c:pt idx="27">
                  <c:v>0.43141203703703707</c:v>
                </c:pt>
                <c:pt idx="28">
                  <c:v>0.43210648148148145</c:v>
                </c:pt>
                <c:pt idx="29">
                  <c:v>0.43280092592592595</c:v>
                </c:pt>
                <c:pt idx="30">
                  <c:v>0.43349537037037034</c:v>
                </c:pt>
                <c:pt idx="31">
                  <c:v>0.43418981481481483</c:v>
                </c:pt>
                <c:pt idx="32">
                  <c:v>0.43488425925925928</c:v>
                </c:pt>
                <c:pt idx="33">
                  <c:v>0.43557870370370372</c:v>
                </c:pt>
                <c:pt idx="34">
                  <c:v>0.43627314814814816</c:v>
                </c:pt>
                <c:pt idx="35">
                  <c:v>0.4369675925925926</c:v>
                </c:pt>
                <c:pt idx="36">
                  <c:v>0.43766203703703704</c:v>
                </c:pt>
                <c:pt idx="37">
                  <c:v>0.43835648148148149</c:v>
                </c:pt>
                <c:pt idx="38">
                  <c:v>0.43905092592592593</c:v>
                </c:pt>
                <c:pt idx="39">
                  <c:v>0.43974537037037037</c:v>
                </c:pt>
                <c:pt idx="40">
                  <c:v>0.44043981481481481</c:v>
                </c:pt>
                <c:pt idx="41">
                  <c:v>0.44113425925925925</c:v>
                </c:pt>
                <c:pt idx="42">
                  <c:v>0.4418287037037037</c:v>
                </c:pt>
                <c:pt idx="43">
                  <c:v>0.44252314814814814</c:v>
                </c:pt>
                <c:pt idx="44">
                  <c:v>0.44321759259259258</c:v>
                </c:pt>
                <c:pt idx="45">
                  <c:v>0.44391203703703702</c:v>
                </c:pt>
                <c:pt idx="46">
                  <c:v>0.44460648148148146</c:v>
                </c:pt>
                <c:pt idx="47">
                  <c:v>0.44530092592592596</c:v>
                </c:pt>
                <c:pt idx="48">
                  <c:v>0.44599537037037035</c:v>
                </c:pt>
                <c:pt idx="49">
                  <c:v>0.44668981481481485</c:v>
                </c:pt>
                <c:pt idx="50">
                  <c:v>0.44738425925925923</c:v>
                </c:pt>
                <c:pt idx="51">
                  <c:v>0.44807870370370373</c:v>
                </c:pt>
                <c:pt idx="52">
                  <c:v>0.44877314814814812</c:v>
                </c:pt>
                <c:pt idx="53">
                  <c:v>0.44946759259259261</c:v>
                </c:pt>
                <c:pt idx="54">
                  <c:v>0.450162037037037</c:v>
                </c:pt>
                <c:pt idx="55">
                  <c:v>0.4508564814814815</c:v>
                </c:pt>
                <c:pt idx="56">
                  <c:v>0.45155092592592588</c:v>
                </c:pt>
                <c:pt idx="57">
                  <c:v>0.45224537037037038</c:v>
                </c:pt>
                <c:pt idx="58">
                  <c:v>0.45293981481481477</c:v>
                </c:pt>
                <c:pt idx="59">
                  <c:v>0.45363425925925926</c:v>
                </c:pt>
                <c:pt idx="60">
                  <c:v>0.45432870370370365</c:v>
                </c:pt>
                <c:pt idx="61">
                  <c:v>0.45502314814814815</c:v>
                </c:pt>
                <c:pt idx="62">
                  <c:v>0.45571759259259265</c:v>
                </c:pt>
                <c:pt idx="63">
                  <c:v>0.45641203703703703</c:v>
                </c:pt>
                <c:pt idx="64">
                  <c:v>0.45710648148148153</c:v>
                </c:pt>
                <c:pt idx="65">
                  <c:v>0.45780092592592592</c:v>
                </c:pt>
                <c:pt idx="66">
                  <c:v>0.45849537037037041</c:v>
                </c:pt>
                <c:pt idx="67">
                  <c:v>0.4591898148148148</c:v>
                </c:pt>
                <c:pt idx="68">
                  <c:v>0.4598842592592593</c:v>
                </c:pt>
                <c:pt idx="69">
                  <c:v>0.46057870370370368</c:v>
                </c:pt>
                <c:pt idx="70">
                  <c:v>0.46127314814814818</c:v>
                </c:pt>
                <c:pt idx="71">
                  <c:v>0.46196759259259257</c:v>
                </c:pt>
                <c:pt idx="72">
                  <c:v>0.46266203703703707</c:v>
                </c:pt>
                <c:pt idx="73">
                  <c:v>0.46335648148148145</c:v>
                </c:pt>
                <c:pt idx="74">
                  <c:v>0.46405092592592595</c:v>
                </c:pt>
                <c:pt idx="75">
                  <c:v>0.46474537037037034</c:v>
                </c:pt>
                <c:pt idx="76">
                  <c:v>0.46543981481481483</c:v>
                </c:pt>
                <c:pt idx="77">
                  <c:v>0.46613425925925928</c:v>
                </c:pt>
                <c:pt idx="78">
                  <c:v>0.46682870370370372</c:v>
                </c:pt>
                <c:pt idx="79">
                  <c:v>0.46752314814814816</c:v>
                </c:pt>
                <c:pt idx="80">
                  <c:v>0.4682175925925926</c:v>
                </c:pt>
                <c:pt idx="81">
                  <c:v>0.46891203703703704</c:v>
                </c:pt>
                <c:pt idx="82">
                  <c:v>0.46960648148148149</c:v>
                </c:pt>
                <c:pt idx="83">
                  <c:v>0.47030092592592593</c:v>
                </c:pt>
                <c:pt idx="84">
                  <c:v>0.47099537037037037</c:v>
                </c:pt>
                <c:pt idx="85">
                  <c:v>0.47168981481481481</c:v>
                </c:pt>
                <c:pt idx="86">
                  <c:v>0.47238425925925925</c:v>
                </c:pt>
                <c:pt idx="87">
                  <c:v>0.4730787037037037</c:v>
                </c:pt>
                <c:pt idx="88">
                  <c:v>0.47377314814814814</c:v>
                </c:pt>
                <c:pt idx="89">
                  <c:v>0.47446759259259258</c:v>
                </c:pt>
                <c:pt idx="90">
                  <c:v>0.47516203703703702</c:v>
                </c:pt>
                <c:pt idx="91">
                  <c:v>0.47585648148148146</c:v>
                </c:pt>
                <c:pt idx="92">
                  <c:v>0.47655092592592596</c:v>
                </c:pt>
                <c:pt idx="93">
                  <c:v>0.47724537037037035</c:v>
                </c:pt>
                <c:pt idx="94">
                  <c:v>0.47793981481481485</c:v>
                </c:pt>
                <c:pt idx="95">
                  <c:v>0.47863425925925923</c:v>
                </c:pt>
                <c:pt idx="96">
                  <c:v>0.47932870370370373</c:v>
                </c:pt>
                <c:pt idx="97">
                  <c:v>0.48002314814814812</c:v>
                </c:pt>
                <c:pt idx="98">
                  <c:v>0.48071759259259261</c:v>
                </c:pt>
                <c:pt idx="99">
                  <c:v>0.481412037037037</c:v>
                </c:pt>
                <c:pt idx="100">
                  <c:v>0.4821064814814815</c:v>
                </c:pt>
                <c:pt idx="101">
                  <c:v>0.48280092592592588</c:v>
                </c:pt>
                <c:pt idx="102">
                  <c:v>0.48349537037037038</c:v>
                </c:pt>
                <c:pt idx="103">
                  <c:v>0.48418981481481477</c:v>
                </c:pt>
                <c:pt idx="104">
                  <c:v>0.48488425925925926</c:v>
                </c:pt>
                <c:pt idx="105">
                  <c:v>0.48557870370370365</c:v>
                </c:pt>
                <c:pt idx="106">
                  <c:v>0.48627314814814815</c:v>
                </c:pt>
                <c:pt idx="107">
                  <c:v>0.48696759259259265</c:v>
                </c:pt>
                <c:pt idx="108">
                  <c:v>0.48766203703703703</c:v>
                </c:pt>
                <c:pt idx="109">
                  <c:v>0.48835648148148153</c:v>
                </c:pt>
                <c:pt idx="110">
                  <c:v>0.48905092592592592</c:v>
                </c:pt>
                <c:pt idx="111">
                  <c:v>0.48974537037037041</c:v>
                </c:pt>
                <c:pt idx="112">
                  <c:v>0.4904398148148148</c:v>
                </c:pt>
                <c:pt idx="113">
                  <c:v>0.4911342592592593</c:v>
                </c:pt>
                <c:pt idx="114">
                  <c:v>0.49182870370370368</c:v>
                </c:pt>
                <c:pt idx="115">
                  <c:v>0.49252314814814818</c:v>
                </c:pt>
                <c:pt idx="116">
                  <c:v>0.49321759259259257</c:v>
                </c:pt>
                <c:pt idx="117">
                  <c:v>0.49391203703703707</c:v>
                </c:pt>
                <c:pt idx="118">
                  <c:v>0.49460648148148145</c:v>
                </c:pt>
                <c:pt idx="119">
                  <c:v>0.49530092592592595</c:v>
                </c:pt>
                <c:pt idx="120">
                  <c:v>0.49599537037037034</c:v>
                </c:pt>
                <c:pt idx="121">
                  <c:v>0.49668981481481483</c:v>
                </c:pt>
                <c:pt idx="122">
                  <c:v>0.49738425925925928</c:v>
                </c:pt>
                <c:pt idx="123">
                  <c:v>0.49807870370370372</c:v>
                </c:pt>
                <c:pt idx="124">
                  <c:v>0.49877314814814816</c:v>
                </c:pt>
                <c:pt idx="125">
                  <c:v>0.5001620370370371</c:v>
                </c:pt>
                <c:pt idx="126">
                  <c:v>0.50085648148148143</c:v>
                </c:pt>
                <c:pt idx="127">
                  <c:v>0.50155092592592598</c:v>
                </c:pt>
                <c:pt idx="128">
                  <c:v>0.50224537037037031</c:v>
                </c:pt>
                <c:pt idx="129">
                  <c:v>0.50293981481481487</c:v>
                </c:pt>
                <c:pt idx="130">
                  <c:v>0.5036342592592592</c:v>
                </c:pt>
                <c:pt idx="131">
                  <c:v>0.50432870370370375</c:v>
                </c:pt>
                <c:pt idx="132">
                  <c:v>0.50502314814814808</c:v>
                </c:pt>
                <c:pt idx="133">
                  <c:v>0.50571759259259264</c:v>
                </c:pt>
                <c:pt idx="134">
                  <c:v>0.50641203703703697</c:v>
                </c:pt>
                <c:pt idx="135">
                  <c:v>0.50710648148148152</c:v>
                </c:pt>
                <c:pt idx="136">
                  <c:v>0.50780092592592596</c:v>
                </c:pt>
                <c:pt idx="137">
                  <c:v>0.5084953703703704</c:v>
                </c:pt>
                <c:pt idx="138">
                  <c:v>0.50918981481481485</c:v>
                </c:pt>
                <c:pt idx="139">
                  <c:v>0.50988425925925929</c:v>
                </c:pt>
                <c:pt idx="140">
                  <c:v>0.51057870370370373</c:v>
                </c:pt>
                <c:pt idx="141">
                  <c:v>0.51127314814814817</c:v>
                </c:pt>
                <c:pt idx="142">
                  <c:v>0.51196759259259261</c:v>
                </c:pt>
                <c:pt idx="143">
                  <c:v>0.51266203703703705</c:v>
                </c:pt>
                <c:pt idx="144">
                  <c:v>0.5133564814814815</c:v>
                </c:pt>
                <c:pt idx="145">
                  <c:v>0.51405092592592594</c:v>
                </c:pt>
                <c:pt idx="146">
                  <c:v>0.51474537037037038</c:v>
                </c:pt>
                <c:pt idx="147">
                  <c:v>0.51543981481481482</c:v>
                </c:pt>
                <c:pt idx="148">
                  <c:v>0.51613425925925926</c:v>
                </c:pt>
                <c:pt idx="149">
                  <c:v>0.51682870370370371</c:v>
                </c:pt>
                <c:pt idx="150">
                  <c:v>0.51752314814814815</c:v>
                </c:pt>
                <c:pt idx="151">
                  <c:v>0.51821759259259259</c:v>
                </c:pt>
                <c:pt idx="152">
                  <c:v>0.51891203703703703</c:v>
                </c:pt>
                <c:pt idx="153">
                  <c:v>0.51960648148148147</c:v>
                </c:pt>
                <c:pt idx="154">
                  <c:v>0.52030092592592592</c:v>
                </c:pt>
                <c:pt idx="155">
                  <c:v>0.52099537037037036</c:v>
                </c:pt>
                <c:pt idx="156">
                  <c:v>0.5216898148148148</c:v>
                </c:pt>
                <c:pt idx="157">
                  <c:v>0.52238425925925924</c:v>
                </c:pt>
                <c:pt idx="158">
                  <c:v>0.52307870370370368</c:v>
                </c:pt>
                <c:pt idx="159">
                  <c:v>0.52377314814814813</c:v>
                </c:pt>
                <c:pt idx="160">
                  <c:v>0.52446759259259257</c:v>
                </c:pt>
                <c:pt idx="161">
                  <c:v>0.52516203703703701</c:v>
                </c:pt>
                <c:pt idx="162">
                  <c:v>0.52585648148148145</c:v>
                </c:pt>
                <c:pt idx="163">
                  <c:v>0.52655092592592589</c:v>
                </c:pt>
                <c:pt idx="164">
                  <c:v>0.52724537037037034</c:v>
                </c:pt>
                <c:pt idx="165">
                  <c:v>0.52793981481481478</c:v>
                </c:pt>
                <c:pt idx="166">
                  <c:v>0.52863425925925933</c:v>
                </c:pt>
                <c:pt idx="167">
                  <c:v>0.52932870370370366</c:v>
                </c:pt>
                <c:pt idx="168">
                  <c:v>0.53002314814814822</c:v>
                </c:pt>
                <c:pt idx="169">
                  <c:v>0.53071759259259255</c:v>
                </c:pt>
                <c:pt idx="170">
                  <c:v>0.5314120370370371</c:v>
                </c:pt>
                <c:pt idx="171">
                  <c:v>0.53210648148148143</c:v>
                </c:pt>
                <c:pt idx="172">
                  <c:v>0.53280092592592598</c:v>
                </c:pt>
                <c:pt idx="173">
                  <c:v>0.53349537037037031</c:v>
                </c:pt>
                <c:pt idx="174">
                  <c:v>0.53418981481481487</c:v>
                </c:pt>
                <c:pt idx="175">
                  <c:v>0.5348842592592592</c:v>
                </c:pt>
                <c:pt idx="176">
                  <c:v>0.53557870370370375</c:v>
                </c:pt>
                <c:pt idx="177">
                  <c:v>0.53627314814814808</c:v>
                </c:pt>
                <c:pt idx="178">
                  <c:v>0.53696759259259264</c:v>
                </c:pt>
                <c:pt idx="179">
                  <c:v>0.53766203703703697</c:v>
                </c:pt>
                <c:pt idx="180">
                  <c:v>0.53835648148148152</c:v>
                </c:pt>
                <c:pt idx="181">
                  <c:v>0.53905092592592596</c:v>
                </c:pt>
                <c:pt idx="182">
                  <c:v>0.5397453703703704</c:v>
                </c:pt>
                <c:pt idx="183">
                  <c:v>0.54043981481481485</c:v>
                </c:pt>
                <c:pt idx="184">
                  <c:v>0.54113425925925929</c:v>
                </c:pt>
                <c:pt idx="185">
                  <c:v>0.54182870370370373</c:v>
                </c:pt>
                <c:pt idx="186">
                  <c:v>0.54252314814814817</c:v>
                </c:pt>
                <c:pt idx="187">
                  <c:v>0.54321759259259261</c:v>
                </c:pt>
                <c:pt idx="188">
                  <c:v>0.54391203703703705</c:v>
                </c:pt>
                <c:pt idx="189">
                  <c:v>0.5446064814814815</c:v>
                </c:pt>
                <c:pt idx="190">
                  <c:v>0.54530092592592594</c:v>
                </c:pt>
                <c:pt idx="191">
                  <c:v>0.54599537037037038</c:v>
                </c:pt>
                <c:pt idx="192">
                  <c:v>0.54668981481481482</c:v>
                </c:pt>
                <c:pt idx="193">
                  <c:v>0.54738425925925926</c:v>
                </c:pt>
                <c:pt idx="194">
                  <c:v>0.54807870370370371</c:v>
                </c:pt>
                <c:pt idx="195">
                  <c:v>0.54877314814814815</c:v>
                </c:pt>
                <c:pt idx="196">
                  <c:v>0.54946759259259259</c:v>
                </c:pt>
                <c:pt idx="197">
                  <c:v>0.55016203703703703</c:v>
                </c:pt>
                <c:pt idx="198">
                  <c:v>0.55085648148148147</c:v>
                </c:pt>
                <c:pt idx="199">
                  <c:v>0.55155092592592592</c:v>
                </c:pt>
                <c:pt idx="200">
                  <c:v>0.55224537037037036</c:v>
                </c:pt>
                <c:pt idx="201">
                  <c:v>0.5529398148148148</c:v>
                </c:pt>
                <c:pt idx="202">
                  <c:v>0.55363425925925924</c:v>
                </c:pt>
                <c:pt idx="203">
                  <c:v>0.55432870370370368</c:v>
                </c:pt>
                <c:pt idx="204">
                  <c:v>0.55502314814814813</c:v>
                </c:pt>
                <c:pt idx="205">
                  <c:v>0.55571759259259257</c:v>
                </c:pt>
                <c:pt idx="206">
                  <c:v>0.55641203703703701</c:v>
                </c:pt>
                <c:pt idx="207">
                  <c:v>0.55710648148148145</c:v>
                </c:pt>
                <c:pt idx="208">
                  <c:v>0.55780092592592589</c:v>
                </c:pt>
                <c:pt idx="209">
                  <c:v>0.55849537037037034</c:v>
                </c:pt>
                <c:pt idx="210">
                  <c:v>0.55918981481481478</c:v>
                </c:pt>
                <c:pt idx="211">
                  <c:v>0.55988425925925933</c:v>
                </c:pt>
                <c:pt idx="212">
                  <c:v>0.56057870370370366</c:v>
                </c:pt>
                <c:pt idx="213">
                  <c:v>0.56127314814814822</c:v>
                </c:pt>
                <c:pt idx="214">
                  <c:v>0.56196759259259255</c:v>
                </c:pt>
                <c:pt idx="215">
                  <c:v>0.5626620370370371</c:v>
                </c:pt>
                <c:pt idx="216">
                  <c:v>0.56335648148148143</c:v>
                </c:pt>
                <c:pt idx="217">
                  <c:v>0.56405092592592598</c:v>
                </c:pt>
                <c:pt idx="218">
                  <c:v>0.56474537037037031</c:v>
                </c:pt>
                <c:pt idx="219">
                  <c:v>0.56543981481481487</c:v>
                </c:pt>
                <c:pt idx="220">
                  <c:v>0.5661342592592592</c:v>
                </c:pt>
                <c:pt idx="221">
                  <c:v>0.56682870370370375</c:v>
                </c:pt>
                <c:pt idx="222">
                  <c:v>0.56752314814814808</c:v>
                </c:pt>
                <c:pt idx="223">
                  <c:v>0.56821759259259264</c:v>
                </c:pt>
                <c:pt idx="224">
                  <c:v>0.56891203703703697</c:v>
                </c:pt>
                <c:pt idx="225">
                  <c:v>0.56960648148148152</c:v>
                </c:pt>
                <c:pt idx="226">
                  <c:v>0.57030092592592596</c:v>
                </c:pt>
                <c:pt idx="227">
                  <c:v>0.5709953703703704</c:v>
                </c:pt>
                <c:pt idx="228">
                  <c:v>0.57168981481481485</c:v>
                </c:pt>
                <c:pt idx="229">
                  <c:v>0.57238425925925929</c:v>
                </c:pt>
                <c:pt idx="230">
                  <c:v>0.57307870370370373</c:v>
                </c:pt>
                <c:pt idx="231">
                  <c:v>0.57377314814814817</c:v>
                </c:pt>
                <c:pt idx="232">
                  <c:v>0.57446759259259261</c:v>
                </c:pt>
                <c:pt idx="233">
                  <c:v>0.57516203703703705</c:v>
                </c:pt>
                <c:pt idx="234">
                  <c:v>0.5758564814814815</c:v>
                </c:pt>
                <c:pt idx="235">
                  <c:v>0.57655092592592594</c:v>
                </c:pt>
                <c:pt idx="236">
                  <c:v>0.57724537037037038</c:v>
                </c:pt>
                <c:pt idx="237">
                  <c:v>0.57793981481481482</c:v>
                </c:pt>
                <c:pt idx="238">
                  <c:v>0.57863425925925926</c:v>
                </c:pt>
                <c:pt idx="239">
                  <c:v>0.57932870370370371</c:v>
                </c:pt>
                <c:pt idx="240">
                  <c:v>0.58002314814814815</c:v>
                </c:pt>
                <c:pt idx="241">
                  <c:v>0.58071759259259259</c:v>
                </c:pt>
                <c:pt idx="242">
                  <c:v>0.58141203703703703</c:v>
                </c:pt>
                <c:pt idx="243">
                  <c:v>0.58210648148148147</c:v>
                </c:pt>
                <c:pt idx="244">
                  <c:v>0.58280092592592592</c:v>
                </c:pt>
                <c:pt idx="245">
                  <c:v>0.58349537037037036</c:v>
                </c:pt>
                <c:pt idx="246">
                  <c:v>0.5841898148148148</c:v>
                </c:pt>
                <c:pt idx="247">
                  <c:v>0.58488425925925924</c:v>
                </c:pt>
                <c:pt idx="248">
                  <c:v>0.58557870370370368</c:v>
                </c:pt>
                <c:pt idx="249">
                  <c:v>0.58627314814814813</c:v>
                </c:pt>
                <c:pt idx="250">
                  <c:v>0.58696759259259257</c:v>
                </c:pt>
                <c:pt idx="251">
                  <c:v>0.58766203703703701</c:v>
                </c:pt>
                <c:pt idx="252">
                  <c:v>0.58835648148148145</c:v>
                </c:pt>
                <c:pt idx="253">
                  <c:v>0.58905092592592589</c:v>
                </c:pt>
                <c:pt idx="254">
                  <c:v>0.58974537037037034</c:v>
                </c:pt>
                <c:pt idx="255">
                  <c:v>0.59043981481481478</c:v>
                </c:pt>
                <c:pt idx="256">
                  <c:v>0.59113425925925933</c:v>
                </c:pt>
                <c:pt idx="257">
                  <c:v>0.59182870370370366</c:v>
                </c:pt>
                <c:pt idx="258">
                  <c:v>0.59252314814814822</c:v>
                </c:pt>
                <c:pt idx="259">
                  <c:v>0.59518518518518515</c:v>
                </c:pt>
                <c:pt idx="260">
                  <c:v>0.5958796296296297</c:v>
                </c:pt>
                <c:pt idx="261">
                  <c:v>0.59657407407407403</c:v>
                </c:pt>
                <c:pt idx="262">
                  <c:v>0.59726851851851859</c:v>
                </c:pt>
                <c:pt idx="263">
                  <c:v>0.59796296296296292</c:v>
                </c:pt>
                <c:pt idx="264">
                  <c:v>0.59865740740740747</c:v>
                </c:pt>
                <c:pt idx="265">
                  <c:v>0.5993518518518518</c:v>
                </c:pt>
                <c:pt idx="266">
                  <c:v>0.60004629629629636</c:v>
                </c:pt>
                <c:pt idx="267">
                  <c:v>0.60421296296296301</c:v>
                </c:pt>
                <c:pt idx="268">
                  <c:v>0.60490740740740734</c:v>
                </c:pt>
                <c:pt idx="269">
                  <c:v>0.60560185185185189</c:v>
                </c:pt>
                <c:pt idx="270">
                  <c:v>0.60629629629629633</c:v>
                </c:pt>
                <c:pt idx="271">
                  <c:v>0.60699074074074078</c:v>
                </c:pt>
                <c:pt idx="272">
                  <c:v>0.60768518518518522</c:v>
                </c:pt>
                <c:pt idx="273">
                  <c:v>0.60837962962962966</c:v>
                </c:pt>
                <c:pt idx="274">
                  <c:v>0.6090740740740741</c:v>
                </c:pt>
                <c:pt idx="275">
                  <c:v>0.60976851851851854</c:v>
                </c:pt>
                <c:pt idx="276">
                  <c:v>0.6130092592592592</c:v>
                </c:pt>
                <c:pt idx="277">
                  <c:v>0.61370370370370375</c:v>
                </c:pt>
                <c:pt idx="278">
                  <c:v>0.61439814814814808</c:v>
                </c:pt>
                <c:pt idx="279">
                  <c:v>0.61509259259259264</c:v>
                </c:pt>
                <c:pt idx="280">
                  <c:v>0.61578703703703697</c:v>
                </c:pt>
                <c:pt idx="281">
                  <c:v>0.61648148148148152</c:v>
                </c:pt>
                <c:pt idx="282">
                  <c:v>0.61717592592592596</c:v>
                </c:pt>
                <c:pt idx="283">
                  <c:v>0.6178703703703704</c:v>
                </c:pt>
                <c:pt idx="284">
                  <c:v>0.61856481481481485</c:v>
                </c:pt>
                <c:pt idx="285">
                  <c:v>0.61925925925925929</c:v>
                </c:pt>
                <c:pt idx="286">
                  <c:v>0.61995370370370373</c:v>
                </c:pt>
                <c:pt idx="287">
                  <c:v>0.62064814814814817</c:v>
                </c:pt>
                <c:pt idx="288">
                  <c:v>0.62134259259259261</c:v>
                </c:pt>
                <c:pt idx="289">
                  <c:v>0.62203703703703705</c:v>
                </c:pt>
                <c:pt idx="290">
                  <c:v>0.6227314814814815</c:v>
                </c:pt>
                <c:pt idx="291">
                  <c:v>0.62342592592592594</c:v>
                </c:pt>
                <c:pt idx="292">
                  <c:v>0.62412037037037038</c:v>
                </c:pt>
                <c:pt idx="293">
                  <c:v>0.62481481481481482</c:v>
                </c:pt>
                <c:pt idx="294">
                  <c:v>0.62550925925925926</c:v>
                </c:pt>
                <c:pt idx="295">
                  <c:v>0.62620370370370371</c:v>
                </c:pt>
                <c:pt idx="296">
                  <c:v>0.62689814814814815</c:v>
                </c:pt>
                <c:pt idx="297">
                  <c:v>0.62759259259259259</c:v>
                </c:pt>
                <c:pt idx="298">
                  <c:v>0.62828703703703703</c:v>
                </c:pt>
                <c:pt idx="299">
                  <c:v>0.62898148148148147</c:v>
                </c:pt>
                <c:pt idx="300">
                  <c:v>0.62967592592592592</c:v>
                </c:pt>
                <c:pt idx="301">
                  <c:v>0.63037037037037036</c:v>
                </c:pt>
                <c:pt idx="302">
                  <c:v>0.6310648148148148</c:v>
                </c:pt>
                <c:pt idx="303">
                  <c:v>0.63175925925925924</c:v>
                </c:pt>
                <c:pt idx="304">
                  <c:v>0.63245370370370368</c:v>
                </c:pt>
                <c:pt idx="305">
                  <c:v>0.63314814814814813</c:v>
                </c:pt>
                <c:pt idx="306">
                  <c:v>0.63384259259259257</c:v>
                </c:pt>
                <c:pt idx="307">
                  <c:v>0.63453703703703701</c:v>
                </c:pt>
                <c:pt idx="308">
                  <c:v>0.63523148148148145</c:v>
                </c:pt>
                <c:pt idx="309">
                  <c:v>0.63592592592592589</c:v>
                </c:pt>
                <c:pt idx="310">
                  <c:v>0.63662037037037034</c:v>
                </c:pt>
                <c:pt idx="311">
                  <c:v>0.63731481481481478</c:v>
                </c:pt>
                <c:pt idx="312">
                  <c:v>0.63800925925925933</c:v>
                </c:pt>
                <c:pt idx="313">
                  <c:v>0.63870370370370366</c:v>
                </c:pt>
                <c:pt idx="314">
                  <c:v>0.63939814814814822</c:v>
                </c:pt>
                <c:pt idx="315">
                  <c:v>0.64009259259259255</c:v>
                </c:pt>
                <c:pt idx="316">
                  <c:v>0.6407870370370371</c:v>
                </c:pt>
                <c:pt idx="317">
                  <c:v>0.64148148148148143</c:v>
                </c:pt>
                <c:pt idx="318">
                  <c:v>0.64217592592592598</c:v>
                </c:pt>
                <c:pt idx="319">
                  <c:v>0.64287037037037031</c:v>
                </c:pt>
                <c:pt idx="320">
                  <c:v>0.64356481481481487</c:v>
                </c:pt>
                <c:pt idx="321">
                  <c:v>0.64684027777777775</c:v>
                </c:pt>
                <c:pt idx="322">
                  <c:v>0.64753472222222219</c:v>
                </c:pt>
                <c:pt idx="323">
                  <c:v>0.64822916666666663</c:v>
                </c:pt>
              </c:numCache>
            </c:numRef>
          </c:cat>
          <c:val>
            <c:numRef>
              <c:f>'2017-09-27 treated'!$F$2:$F$325</c:f>
              <c:numCache>
                <c:formatCode>General</c:formatCode>
                <c:ptCount val="324"/>
                <c:pt idx="0">
                  <c:v>27.24</c:v>
                </c:pt>
                <c:pt idx="1">
                  <c:v>28.12</c:v>
                </c:pt>
                <c:pt idx="2">
                  <c:v>29</c:v>
                </c:pt>
                <c:pt idx="3">
                  <c:v>29.78</c:v>
                </c:pt>
                <c:pt idx="4">
                  <c:v>30.62</c:v>
                </c:pt>
                <c:pt idx="5">
                  <c:v>31.37</c:v>
                </c:pt>
                <c:pt idx="6">
                  <c:v>32.130000000000003</c:v>
                </c:pt>
                <c:pt idx="7">
                  <c:v>32.79</c:v>
                </c:pt>
                <c:pt idx="8">
                  <c:v>33.35</c:v>
                </c:pt>
                <c:pt idx="9">
                  <c:v>33.92</c:v>
                </c:pt>
                <c:pt idx="10">
                  <c:v>34.35</c:v>
                </c:pt>
                <c:pt idx="11">
                  <c:v>34.85</c:v>
                </c:pt>
                <c:pt idx="12">
                  <c:v>35.18</c:v>
                </c:pt>
                <c:pt idx="13">
                  <c:v>35.61</c:v>
                </c:pt>
                <c:pt idx="14">
                  <c:v>35.79</c:v>
                </c:pt>
                <c:pt idx="15">
                  <c:v>35.89</c:v>
                </c:pt>
                <c:pt idx="16">
                  <c:v>36.130000000000003</c:v>
                </c:pt>
                <c:pt idx="17">
                  <c:v>36.47</c:v>
                </c:pt>
                <c:pt idx="18">
                  <c:v>36.770000000000003</c:v>
                </c:pt>
                <c:pt idx="19">
                  <c:v>36.99</c:v>
                </c:pt>
                <c:pt idx="20">
                  <c:v>37.1</c:v>
                </c:pt>
                <c:pt idx="21">
                  <c:v>37.22</c:v>
                </c:pt>
                <c:pt idx="22">
                  <c:v>37.33</c:v>
                </c:pt>
                <c:pt idx="23">
                  <c:v>37.369999999999997</c:v>
                </c:pt>
                <c:pt idx="24">
                  <c:v>37.54</c:v>
                </c:pt>
                <c:pt idx="25">
                  <c:v>37.630000000000003</c:v>
                </c:pt>
                <c:pt idx="26">
                  <c:v>37.67</c:v>
                </c:pt>
                <c:pt idx="27">
                  <c:v>37.76</c:v>
                </c:pt>
                <c:pt idx="28">
                  <c:v>37.72</c:v>
                </c:pt>
                <c:pt idx="29">
                  <c:v>37.82</c:v>
                </c:pt>
                <c:pt idx="30">
                  <c:v>37.83</c:v>
                </c:pt>
                <c:pt idx="31">
                  <c:v>37.97</c:v>
                </c:pt>
                <c:pt idx="32">
                  <c:v>37.93</c:v>
                </c:pt>
                <c:pt idx="33">
                  <c:v>38.07</c:v>
                </c:pt>
                <c:pt idx="34">
                  <c:v>37.92</c:v>
                </c:pt>
                <c:pt idx="35">
                  <c:v>37.97</c:v>
                </c:pt>
                <c:pt idx="36">
                  <c:v>38.07</c:v>
                </c:pt>
                <c:pt idx="37">
                  <c:v>38.15</c:v>
                </c:pt>
                <c:pt idx="38">
                  <c:v>38.28</c:v>
                </c:pt>
                <c:pt idx="39">
                  <c:v>38.42</c:v>
                </c:pt>
                <c:pt idx="40">
                  <c:v>38.619999999999997</c:v>
                </c:pt>
                <c:pt idx="41">
                  <c:v>38.840000000000003</c:v>
                </c:pt>
                <c:pt idx="42">
                  <c:v>39.020000000000003</c:v>
                </c:pt>
                <c:pt idx="43">
                  <c:v>39.1</c:v>
                </c:pt>
                <c:pt idx="44">
                  <c:v>39.270000000000003</c:v>
                </c:pt>
                <c:pt idx="45">
                  <c:v>39.17</c:v>
                </c:pt>
                <c:pt idx="46">
                  <c:v>38.950000000000003</c:v>
                </c:pt>
                <c:pt idx="47">
                  <c:v>39.049999999999997</c:v>
                </c:pt>
                <c:pt idx="48">
                  <c:v>39</c:v>
                </c:pt>
                <c:pt idx="49">
                  <c:v>38.76</c:v>
                </c:pt>
                <c:pt idx="50">
                  <c:v>38.57</c:v>
                </c:pt>
                <c:pt idx="51">
                  <c:v>38.76</c:v>
                </c:pt>
                <c:pt idx="52">
                  <c:v>39.14</c:v>
                </c:pt>
                <c:pt idx="53">
                  <c:v>39.35</c:v>
                </c:pt>
                <c:pt idx="54">
                  <c:v>39.450000000000003</c:v>
                </c:pt>
                <c:pt idx="55">
                  <c:v>39.5</c:v>
                </c:pt>
                <c:pt idx="56">
                  <c:v>39.6</c:v>
                </c:pt>
                <c:pt idx="57">
                  <c:v>39.76</c:v>
                </c:pt>
                <c:pt idx="58">
                  <c:v>39.729999999999997</c:v>
                </c:pt>
                <c:pt idx="59">
                  <c:v>39.65</c:v>
                </c:pt>
                <c:pt idx="60">
                  <c:v>39.72</c:v>
                </c:pt>
                <c:pt idx="61">
                  <c:v>39.79</c:v>
                </c:pt>
                <c:pt idx="62">
                  <c:v>39.520000000000003</c:v>
                </c:pt>
                <c:pt idx="63">
                  <c:v>39.35</c:v>
                </c:pt>
                <c:pt idx="64">
                  <c:v>39.36</c:v>
                </c:pt>
                <c:pt idx="65">
                  <c:v>39.380000000000003</c:v>
                </c:pt>
                <c:pt idx="66">
                  <c:v>39.5</c:v>
                </c:pt>
                <c:pt idx="67">
                  <c:v>39.409999999999997</c:v>
                </c:pt>
                <c:pt idx="68">
                  <c:v>39.46</c:v>
                </c:pt>
                <c:pt idx="69">
                  <c:v>39.61</c:v>
                </c:pt>
                <c:pt idx="70">
                  <c:v>39.79</c:v>
                </c:pt>
                <c:pt idx="71">
                  <c:v>39.72</c:v>
                </c:pt>
                <c:pt idx="72">
                  <c:v>39.94</c:v>
                </c:pt>
                <c:pt idx="73">
                  <c:v>40.17</c:v>
                </c:pt>
                <c:pt idx="74">
                  <c:v>39.99</c:v>
                </c:pt>
                <c:pt idx="75">
                  <c:v>40.04</c:v>
                </c:pt>
                <c:pt idx="76">
                  <c:v>40.200000000000003</c:v>
                </c:pt>
                <c:pt idx="77">
                  <c:v>39.909999999999997</c:v>
                </c:pt>
                <c:pt idx="78">
                  <c:v>39.979999999999997</c:v>
                </c:pt>
                <c:pt idx="79">
                  <c:v>40.1</c:v>
                </c:pt>
                <c:pt idx="80">
                  <c:v>40.11</c:v>
                </c:pt>
                <c:pt idx="81">
                  <c:v>39.99</c:v>
                </c:pt>
                <c:pt idx="82">
                  <c:v>40.14</c:v>
                </c:pt>
                <c:pt idx="83">
                  <c:v>40.229999999999997</c:v>
                </c:pt>
                <c:pt idx="84">
                  <c:v>40.450000000000003</c:v>
                </c:pt>
                <c:pt idx="85">
                  <c:v>40.49</c:v>
                </c:pt>
                <c:pt idx="86">
                  <c:v>40.83</c:v>
                </c:pt>
                <c:pt idx="87">
                  <c:v>40.950000000000003</c:v>
                </c:pt>
                <c:pt idx="88">
                  <c:v>40.700000000000003</c:v>
                </c:pt>
                <c:pt idx="89">
                  <c:v>40.9</c:v>
                </c:pt>
                <c:pt idx="90">
                  <c:v>40.869999999999997</c:v>
                </c:pt>
                <c:pt idx="91">
                  <c:v>41.01</c:v>
                </c:pt>
                <c:pt idx="92">
                  <c:v>41.14</c:v>
                </c:pt>
                <c:pt idx="93">
                  <c:v>41.11</c:v>
                </c:pt>
                <c:pt idx="94">
                  <c:v>41.13</c:v>
                </c:pt>
                <c:pt idx="95">
                  <c:v>41.13</c:v>
                </c:pt>
                <c:pt idx="96">
                  <c:v>41.1</c:v>
                </c:pt>
                <c:pt idx="97">
                  <c:v>41.25</c:v>
                </c:pt>
                <c:pt idx="98">
                  <c:v>41.19</c:v>
                </c:pt>
                <c:pt idx="99">
                  <c:v>41.18</c:v>
                </c:pt>
                <c:pt idx="100">
                  <c:v>40.799999999999997</c:v>
                </c:pt>
                <c:pt idx="101">
                  <c:v>40.71</c:v>
                </c:pt>
                <c:pt idx="102">
                  <c:v>40.97</c:v>
                </c:pt>
                <c:pt idx="103">
                  <c:v>40.89</c:v>
                </c:pt>
                <c:pt idx="104">
                  <c:v>40.840000000000003</c:v>
                </c:pt>
                <c:pt idx="105">
                  <c:v>40.85</c:v>
                </c:pt>
                <c:pt idx="106">
                  <c:v>40.35</c:v>
                </c:pt>
                <c:pt idx="107">
                  <c:v>40.29</c:v>
                </c:pt>
                <c:pt idx="108">
                  <c:v>40.369999999999997</c:v>
                </c:pt>
                <c:pt idx="109">
                  <c:v>39.979999999999997</c:v>
                </c:pt>
                <c:pt idx="110">
                  <c:v>40.130000000000003</c:v>
                </c:pt>
                <c:pt idx="111">
                  <c:v>40.32</c:v>
                </c:pt>
                <c:pt idx="112">
                  <c:v>40.42</c:v>
                </c:pt>
                <c:pt idx="113">
                  <c:v>40.799999999999997</c:v>
                </c:pt>
                <c:pt idx="114">
                  <c:v>40.31</c:v>
                </c:pt>
                <c:pt idx="115">
                  <c:v>40.479999999999997</c:v>
                </c:pt>
                <c:pt idx="116">
                  <c:v>40.46</c:v>
                </c:pt>
                <c:pt idx="117">
                  <c:v>40.6</c:v>
                </c:pt>
                <c:pt idx="118">
                  <c:v>40.630000000000003</c:v>
                </c:pt>
                <c:pt idx="119">
                  <c:v>40.65</c:v>
                </c:pt>
                <c:pt idx="120">
                  <c:v>40.68</c:v>
                </c:pt>
                <c:pt idx="121">
                  <c:v>40.46</c:v>
                </c:pt>
                <c:pt idx="122">
                  <c:v>40.659999999999997</c:v>
                </c:pt>
                <c:pt idx="123">
                  <c:v>40.92</c:v>
                </c:pt>
                <c:pt idx="124">
                  <c:v>41.08</c:v>
                </c:pt>
                <c:pt idx="125">
                  <c:v>41.04</c:v>
                </c:pt>
                <c:pt idx="126">
                  <c:v>40.93</c:v>
                </c:pt>
                <c:pt idx="127">
                  <c:v>41</c:v>
                </c:pt>
                <c:pt idx="128">
                  <c:v>41.29</c:v>
                </c:pt>
                <c:pt idx="129">
                  <c:v>41.58</c:v>
                </c:pt>
                <c:pt idx="130">
                  <c:v>41.82</c:v>
                </c:pt>
                <c:pt idx="131">
                  <c:v>41.34</c:v>
                </c:pt>
                <c:pt idx="132">
                  <c:v>41.69</c:v>
                </c:pt>
                <c:pt idx="133">
                  <c:v>41.22</c:v>
                </c:pt>
                <c:pt idx="134">
                  <c:v>40.85</c:v>
                </c:pt>
                <c:pt idx="135">
                  <c:v>41.33</c:v>
                </c:pt>
                <c:pt idx="136">
                  <c:v>41.09</c:v>
                </c:pt>
                <c:pt idx="137">
                  <c:v>41.33</c:v>
                </c:pt>
                <c:pt idx="138">
                  <c:v>41.05</c:v>
                </c:pt>
                <c:pt idx="139">
                  <c:v>41.2</c:v>
                </c:pt>
                <c:pt idx="140">
                  <c:v>41.49</c:v>
                </c:pt>
                <c:pt idx="141">
                  <c:v>41.43</c:v>
                </c:pt>
                <c:pt idx="142">
                  <c:v>41.41</c:v>
                </c:pt>
                <c:pt idx="143">
                  <c:v>41.67</c:v>
                </c:pt>
                <c:pt idx="144">
                  <c:v>41.45</c:v>
                </c:pt>
                <c:pt idx="145">
                  <c:v>41.63</c:v>
                </c:pt>
                <c:pt idx="146">
                  <c:v>41.6</c:v>
                </c:pt>
                <c:pt idx="147">
                  <c:v>41.89</c:v>
                </c:pt>
                <c:pt idx="148">
                  <c:v>41.92</c:v>
                </c:pt>
                <c:pt idx="149">
                  <c:v>41.78</c:v>
                </c:pt>
                <c:pt idx="150">
                  <c:v>41.97</c:v>
                </c:pt>
                <c:pt idx="151">
                  <c:v>42.09</c:v>
                </c:pt>
                <c:pt idx="152">
                  <c:v>42.01</c:v>
                </c:pt>
                <c:pt idx="153">
                  <c:v>42.37</c:v>
                </c:pt>
                <c:pt idx="154">
                  <c:v>42.53</c:v>
                </c:pt>
                <c:pt idx="155">
                  <c:v>42.65</c:v>
                </c:pt>
                <c:pt idx="156">
                  <c:v>43.08</c:v>
                </c:pt>
                <c:pt idx="157">
                  <c:v>42.38</c:v>
                </c:pt>
                <c:pt idx="158">
                  <c:v>42.75</c:v>
                </c:pt>
                <c:pt idx="159">
                  <c:v>42.82</c:v>
                </c:pt>
                <c:pt idx="160">
                  <c:v>42.68</c:v>
                </c:pt>
                <c:pt idx="161">
                  <c:v>42.33</c:v>
                </c:pt>
                <c:pt idx="162">
                  <c:v>42.36</c:v>
                </c:pt>
                <c:pt idx="163">
                  <c:v>42.17</c:v>
                </c:pt>
                <c:pt idx="164">
                  <c:v>42.38</c:v>
                </c:pt>
                <c:pt idx="165">
                  <c:v>42.34</c:v>
                </c:pt>
                <c:pt idx="166">
                  <c:v>41.76</c:v>
                </c:pt>
                <c:pt idx="167">
                  <c:v>42.13</c:v>
                </c:pt>
                <c:pt idx="168">
                  <c:v>42.28</c:v>
                </c:pt>
                <c:pt idx="169">
                  <c:v>42.47</c:v>
                </c:pt>
                <c:pt idx="170">
                  <c:v>42.15</c:v>
                </c:pt>
                <c:pt idx="171">
                  <c:v>41.92</c:v>
                </c:pt>
                <c:pt idx="172">
                  <c:v>42.1</c:v>
                </c:pt>
                <c:pt idx="173">
                  <c:v>42.21</c:v>
                </c:pt>
                <c:pt idx="174">
                  <c:v>42.49</c:v>
                </c:pt>
                <c:pt idx="175">
                  <c:v>42.58</c:v>
                </c:pt>
                <c:pt idx="176">
                  <c:v>42.5</c:v>
                </c:pt>
                <c:pt idx="177">
                  <c:v>42.84</c:v>
                </c:pt>
                <c:pt idx="178">
                  <c:v>42.57</c:v>
                </c:pt>
                <c:pt idx="179">
                  <c:v>42.77</c:v>
                </c:pt>
                <c:pt idx="180">
                  <c:v>43.02</c:v>
                </c:pt>
                <c:pt idx="181">
                  <c:v>43.19</c:v>
                </c:pt>
                <c:pt idx="182">
                  <c:v>42.85</c:v>
                </c:pt>
                <c:pt idx="183">
                  <c:v>42.74</c:v>
                </c:pt>
                <c:pt idx="184">
                  <c:v>42.93</c:v>
                </c:pt>
                <c:pt idx="185">
                  <c:v>42.93</c:v>
                </c:pt>
                <c:pt idx="186">
                  <c:v>42.83</c:v>
                </c:pt>
                <c:pt idx="187">
                  <c:v>43.35</c:v>
                </c:pt>
                <c:pt idx="188">
                  <c:v>42.85</c:v>
                </c:pt>
                <c:pt idx="189">
                  <c:v>43.02</c:v>
                </c:pt>
                <c:pt idx="190">
                  <c:v>43.04</c:v>
                </c:pt>
                <c:pt idx="191">
                  <c:v>43.11</c:v>
                </c:pt>
                <c:pt idx="192">
                  <c:v>43.09</c:v>
                </c:pt>
                <c:pt idx="193">
                  <c:v>43.43</c:v>
                </c:pt>
                <c:pt idx="194">
                  <c:v>43.47</c:v>
                </c:pt>
                <c:pt idx="195">
                  <c:v>43.26</c:v>
                </c:pt>
                <c:pt idx="196">
                  <c:v>43.34</c:v>
                </c:pt>
                <c:pt idx="197">
                  <c:v>43.32</c:v>
                </c:pt>
                <c:pt idx="198">
                  <c:v>43.18</c:v>
                </c:pt>
                <c:pt idx="199">
                  <c:v>43.3</c:v>
                </c:pt>
                <c:pt idx="200">
                  <c:v>42.98</c:v>
                </c:pt>
                <c:pt idx="201">
                  <c:v>42.89</c:v>
                </c:pt>
                <c:pt idx="202">
                  <c:v>42.74</c:v>
                </c:pt>
                <c:pt idx="203">
                  <c:v>42.86</c:v>
                </c:pt>
                <c:pt idx="204">
                  <c:v>42.93</c:v>
                </c:pt>
                <c:pt idx="205">
                  <c:v>42.5</c:v>
                </c:pt>
                <c:pt idx="206">
                  <c:v>42.63</c:v>
                </c:pt>
                <c:pt idx="207">
                  <c:v>42.96</c:v>
                </c:pt>
                <c:pt idx="208">
                  <c:v>43.03</c:v>
                </c:pt>
                <c:pt idx="209">
                  <c:v>43.34</c:v>
                </c:pt>
                <c:pt idx="210">
                  <c:v>43.53</c:v>
                </c:pt>
                <c:pt idx="211">
                  <c:v>43.23</c:v>
                </c:pt>
                <c:pt idx="212">
                  <c:v>42.89</c:v>
                </c:pt>
                <c:pt idx="213">
                  <c:v>43.06</c:v>
                </c:pt>
                <c:pt idx="214">
                  <c:v>42.92</c:v>
                </c:pt>
                <c:pt idx="215">
                  <c:v>42.75</c:v>
                </c:pt>
                <c:pt idx="216">
                  <c:v>42.55</c:v>
                </c:pt>
                <c:pt idx="217">
                  <c:v>42.62</c:v>
                </c:pt>
                <c:pt idx="218">
                  <c:v>42.41</c:v>
                </c:pt>
                <c:pt idx="219">
                  <c:v>42.01</c:v>
                </c:pt>
                <c:pt idx="220">
                  <c:v>42.31</c:v>
                </c:pt>
                <c:pt idx="221">
                  <c:v>42.45</c:v>
                </c:pt>
                <c:pt idx="222">
                  <c:v>42.02</c:v>
                </c:pt>
                <c:pt idx="223">
                  <c:v>41.71</c:v>
                </c:pt>
                <c:pt idx="224">
                  <c:v>41.76</c:v>
                </c:pt>
                <c:pt idx="225">
                  <c:v>41.54</c:v>
                </c:pt>
                <c:pt idx="226">
                  <c:v>41.18</c:v>
                </c:pt>
                <c:pt idx="227">
                  <c:v>41.53</c:v>
                </c:pt>
                <c:pt idx="228">
                  <c:v>41.67</c:v>
                </c:pt>
                <c:pt idx="229">
                  <c:v>41.92</c:v>
                </c:pt>
                <c:pt idx="230">
                  <c:v>41.64</c:v>
                </c:pt>
                <c:pt idx="231">
                  <c:v>41.76</c:v>
                </c:pt>
                <c:pt idx="232">
                  <c:v>41.85</c:v>
                </c:pt>
                <c:pt idx="233">
                  <c:v>41.63</c:v>
                </c:pt>
                <c:pt idx="234">
                  <c:v>41.71</c:v>
                </c:pt>
                <c:pt idx="235">
                  <c:v>41.34</c:v>
                </c:pt>
                <c:pt idx="236">
                  <c:v>41.39</c:v>
                </c:pt>
                <c:pt idx="237">
                  <c:v>41.23</c:v>
                </c:pt>
                <c:pt idx="238">
                  <c:v>41.18</c:v>
                </c:pt>
                <c:pt idx="239">
                  <c:v>40.950000000000003</c:v>
                </c:pt>
                <c:pt idx="240">
                  <c:v>40.65</c:v>
                </c:pt>
                <c:pt idx="241">
                  <c:v>40.61</c:v>
                </c:pt>
                <c:pt idx="242">
                  <c:v>40.67</c:v>
                </c:pt>
                <c:pt idx="243">
                  <c:v>40.74</c:v>
                </c:pt>
                <c:pt idx="244">
                  <c:v>40.74</c:v>
                </c:pt>
                <c:pt idx="245">
                  <c:v>40.74</c:v>
                </c:pt>
                <c:pt idx="246">
                  <c:v>40.619999999999997</c:v>
                </c:pt>
                <c:pt idx="247">
                  <c:v>40.42</c:v>
                </c:pt>
                <c:pt idx="248">
                  <c:v>40.299999999999997</c:v>
                </c:pt>
                <c:pt idx="249">
                  <c:v>40.11</c:v>
                </c:pt>
                <c:pt idx="250">
                  <c:v>40.369999999999997</c:v>
                </c:pt>
                <c:pt idx="251">
                  <c:v>40.35</c:v>
                </c:pt>
                <c:pt idx="252">
                  <c:v>40.33</c:v>
                </c:pt>
                <c:pt idx="253">
                  <c:v>40.299999999999997</c:v>
                </c:pt>
                <c:pt idx="254">
                  <c:v>40.06</c:v>
                </c:pt>
                <c:pt idx="255">
                  <c:v>39.85</c:v>
                </c:pt>
                <c:pt idx="256">
                  <c:v>39.799999999999997</c:v>
                </c:pt>
                <c:pt idx="257">
                  <c:v>39.86</c:v>
                </c:pt>
                <c:pt idx="258">
                  <c:v>39.520000000000003</c:v>
                </c:pt>
                <c:pt idx="259">
                  <c:v>39.69</c:v>
                </c:pt>
                <c:pt idx="260">
                  <c:v>39.93</c:v>
                </c:pt>
                <c:pt idx="261">
                  <c:v>40.15</c:v>
                </c:pt>
                <c:pt idx="262">
                  <c:v>40.53</c:v>
                </c:pt>
                <c:pt idx="263">
                  <c:v>40.869999999999997</c:v>
                </c:pt>
                <c:pt idx="264">
                  <c:v>41.14</c:v>
                </c:pt>
                <c:pt idx="265">
                  <c:v>41.24</c:v>
                </c:pt>
                <c:pt idx="266">
                  <c:v>41.25</c:v>
                </c:pt>
                <c:pt idx="267">
                  <c:v>37.01</c:v>
                </c:pt>
                <c:pt idx="268">
                  <c:v>36.659999999999997</c:v>
                </c:pt>
                <c:pt idx="269">
                  <c:v>36</c:v>
                </c:pt>
                <c:pt idx="270">
                  <c:v>35.549999999999997</c:v>
                </c:pt>
                <c:pt idx="271">
                  <c:v>35.159999999999997</c:v>
                </c:pt>
                <c:pt idx="272">
                  <c:v>34.94</c:v>
                </c:pt>
                <c:pt idx="273">
                  <c:v>35.17</c:v>
                </c:pt>
                <c:pt idx="274">
                  <c:v>35.39</c:v>
                </c:pt>
                <c:pt idx="275">
                  <c:v>35.43</c:v>
                </c:pt>
                <c:pt idx="276">
                  <c:v>35.94</c:v>
                </c:pt>
                <c:pt idx="277">
                  <c:v>36.15</c:v>
                </c:pt>
                <c:pt idx="278">
                  <c:v>35.89</c:v>
                </c:pt>
                <c:pt idx="279">
                  <c:v>35.700000000000003</c:v>
                </c:pt>
                <c:pt idx="280">
                  <c:v>36.03</c:v>
                </c:pt>
                <c:pt idx="281">
                  <c:v>36.22</c:v>
                </c:pt>
                <c:pt idx="282">
                  <c:v>35.979999999999997</c:v>
                </c:pt>
                <c:pt idx="283">
                  <c:v>36.020000000000003</c:v>
                </c:pt>
                <c:pt idx="284">
                  <c:v>36.119999999999997</c:v>
                </c:pt>
                <c:pt idx="285">
                  <c:v>36.340000000000003</c:v>
                </c:pt>
                <c:pt idx="286">
                  <c:v>36.619999999999997</c:v>
                </c:pt>
                <c:pt idx="287">
                  <c:v>36.78</c:v>
                </c:pt>
                <c:pt idx="288">
                  <c:v>36.880000000000003</c:v>
                </c:pt>
                <c:pt idx="289">
                  <c:v>37.03</c:v>
                </c:pt>
                <c:pt idx="290">
                  <c:v>36.81</c:v>
                </c:pt>
                <c:pt idx="291">
                  <c:v>36.08</c:v>
                </c:pt>
                <c:pt idx="292">
                  <c:v>36.33</c:v>
                </c:pt>
                <c:pt idx="293">
                  <c:v>36.79</c:v>
                </c:pt>
                <c:pt idx="294">
                  <c:v>37.22</c:v>
                </c:pt>
                <c:pt idx="295">
                  <c:v>37.15</c:v>
                </c:pt>
                <c:pt idx="296">
                  <c:v>36.75</c:v>
                </c:pt>
                <c:pt idx="297">
                  <c:v>36.21</c:v>
                </c:pt>
                <c:pt idx="298">
                  <c:v>35.25</c:v>
                </c:pt>
                <c:pt idx="299">
                  <c:v>34.57</c:v>
                </c:pt>
                <c:pt idx="300">
                  <c:v>34.17</c:v>
                </c:pt>
                <c:pt idx="301">
                  <c:v>34.31</c:v>
                </c:pt>
                <c:pt idx="302">
                  <c:v>34.65</c:v>
                </c:pt>
                <c:pt idx="303">
                  <c:v>34.97</c:v>
                </c:pt>
                <c:pt idx="304">
                  <c:v>35.119999999999997</c:v>
                </c:pt>
                <c:pt idx="305">
                  <c:v>35.28</c:v>
                </c:pt>
                <c:pt idx="306">
                  <c:v>35.5</c:v>
                </c:pt>
                <c:pt idx="307">
                  <c:v>35.46</c:v>
                </c:pt>
                <c:pt idx="308">
                  <c:v>35.450000000000003</c:v>
                </c:pt>
                <c:pt idx="309">
                  <c:v>35.86</c:v>
                </c:pt>
                <c:pt idx="310">
                  <c:v>35.74</c:v>
                </c:pt>
                <c:pt idx="311">
                  <c:v>35.22</c:v>
                </c:pt>
                <c:pt idx="312">
                  <c:v>35.18</c:v>
                </c:pt>
                <c:pt idx="313">
                  <c:v>35.21</c:v>
                </c:pt>
                <c:pt idx="314">
                  <c:v>34.76</c:v>
                </c:pt>
                <c:pt idx="315">
                  <c:v>34.26</c:v>
                </c:pt>
                <c:pt idx="316">
                  <c:v>34.15</c:v>
                </c:pt>
                <c:pt idx="317">
                  <c:v>33.82</c:v>
                </c:pt>
                <c:pt idx="318">
                  <c:v>33.49</c:v>
                </c:pt>
                <c:pt idx="319">
                  <c:v>33.24</c:v>
                </c:pt>
                <c:pt idx="320">
                  <c:v>33.14</c:v>
                </c:pt>
                <c:pt idx="321">
                  <c:v>32.729999999999997</c:v>
                </c:pt>
                <c:pt idx="322">
                  <c:v>22.75</c:v>
                </c:pt>
                <c:pt idx="323">
                  <c:v>16.510000000000002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42-4B76-B3D9-076C9139D1F5}"/>
            </c:ext>
          </c:extLst>
        </c:ser>
        <c:ser>
          <c:idx val="5"/>
          <c:order val="3"/>
          <c:tx>
            <c:strRef>
              <c:f>'2017-09-27 treated'!$H$1</c:f>
              <c:strCache>
                <c:ptCount val="1"/>
                <c:pt idx="0">
                  <c:v>Surface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'2017-09-27 treated'!$A$2:$A$325</c:f>
              <c:numCache>
                <c:formatCode>h:mm:ss</c:formatCode>
                <c:ptCount val="324"/>
                <c:pt idx="0">
                  <c:v>0.41266203703703702</c:v>
                </c:pt>
                <c:pt idx="1">
                  <c:v>0.41335648148148146</c:v>
                </c:pt>
                <c:pt idx="2">
                  <c:v>0.41405092592592596</c:v>
                </c:pt>
                <c:pt idx="3">
                  <c:v>0.41474537037037035</c:v>
                </c:pt>
                <c:pt idx="4">
                  <c:v>0.41543981481481485</c:v>
                </c:pt>
                <c:pt idx="5">
                  <c:v>0.41613425925925923</c:v>
                </c:pt>
                <c:pt idx="6">
                  <c:v>0.41682870370370373</c:v>
                </c:pt>
                <c:pt idx="7">
                  <c:v>0.41752314814814812</c:v>
                </c:pt>
                <c:pt idx="8">
                  <c:v>0.41821759259259261</c:v>
                </c:pt>
                <c:pt idx="9">
                  <c:v>0.418912037037037</c:v>
                </c:pt>
                <c:pt idx="10">
                  <c:v>0.4196064814814815</c:v>
                </c:pt>
                <c:pt idx="11">
                  <c:v>0.42030092592592588</c:v>
                </c:pt>
                <c:pt idx="12">
                  <c:v>0.42099537037037038</c:v>
                </c:pt>
                <c:pt idx="13">
                  <c:v>0.42168981481481477</c:v>
                </c:pt>
                <c:pt idx="14">
                  <c:v>0.42238425925925926</c:v>
                </c:pt>
                <c:pt idx="15">
                  <c:v>0.42307870370370365</c:v>
                </c:pt>
                <c:pt idx="16">
                  <c:v>0.42377314814814815</c:v>
                </c:pt>
                <c:pt idx="17">
                  <c:v>0.42446759259259265</c:v>
                </c:pt>
                <c:pt idx="18">
                  <c:v>0.42516203703703703</c:v>
                </c:pt>
                <c:pt idx="19">
                  <c:v>0.42585648148148153</c:v>
                </c:pt>
                <c:pt idx="20">
                  <c:v>0.42655092592592592</c:v>
                </c:pt>
                <c:pt idx="21">
                  <c:v>0.42724537037037041</c:v>
                </c:pt>
                <c:pt idx="22">
                  <c:v>0.4279398148148148</c:v>
                </c:pt>
                <c:pt idx="23">
                  <c:v>0.4286342592592593</c:v>
                </c:pt>
                <c:pt idx="24">
                  <c:v>0.42932870370370368</c:v>
                </c:pt>
                <c:pt idx="25">
                  <c:v>0.43002314814814818</c:v>
                </c:pt>
                <c:pt idx="26">
                  <c:v>0.43071759259259257</c:v>
                </c:pt>
                <c:pt idx="27">
                  <c:v>0.43141203703703707</c:v>
                </c:pt>
                <c:pt idx="28">
                  <c:v>0.43210648148148145</c:v>
                </c:pt>
                <c:pt idx="29">
                  <c:v>0.43280092592592595</c:v>
                </c:pt>
                <c:pt idx="30">
                  <c:v>0.43349537037037034</c:v>
                </c:pt>
                <c:pt idx="31">
                  <c:v>0.43418981481481483</c:v>
                </c:pt>
                <c:pt idx="32">
                  <c:v>0.43488425925925928</c:v>
                </c:pt>
                <c:pt idx="33">
                  <c:v>0.43557870370370372</c:v>
                </c:pt>
                <c:pt idx="34">
                  <c:v>0.43627314814814816</c:v>
                </c:pt>
                <c:pt idx="35">
                  <c:v>0.4369675925925926</c:v>
                </c:pt>
                <c:pt idx="36">
                  <c:v>0.43766203703703704</c:v>
                </c:pt>
                <c:pt idx="37">
                  <c:v>0.43835648148148149</c:v>
                </c:pt>
                <c:pt idx="38">
                  <c:v>0.43905092592592593</c:v>
                </c:pt>
                <c:pt idx="39">
                  <c:v>0.43974537037037037</c:v>
                </c:pt>
                <c:pt idx="40">
                  <c:v>0.44043981481481481</c:v>
                </c:pt>
                <c:pt idx="41">
                  <c:v>0.44113425925925925</c:v>
                </c:pt>
                <c:pt idx="42">
                  <c:v>0.4418287037037037</c:v>
                </c:pt>
                <c:pt idx="43">
                  <c:v>0.44252314814814814</c:v>
                </c:pt>
                <c:pt idx="44">
                  <c:v>0.44321759259259258</c:v>
                </c:pt>
                <c:pt idx="45">
                  <c:v>0.44391203703703702</c:v>
                </c:pt>
                <c:pt idx="46">
                  <c:v>0.44460648148148146</c:v>
                </c:pt>
                <c:pt idx="47">
                  <c:v>0.44530092592592596</c:v>
                </c:pt>
                <c:pt idx="48">
                  <c:v>0.44599537037037035</c:v>
                </c:pt>
                <c:pt idx="49">
                  <c:v>0.44668981481481485</c:v>
                </c:pt>
                <c:pt idx="50">
                  <c:v>0.44738425925925923</c:v>
                </c:pt>
                <c:pt idx="51">
                  <c:v>0.44807870370370373</c:v>
                </c:pt>
                <c:pt idx="52">
                  <c:v>0.44877314814814812</c:v>
                </c:pt>
                <c:pt idx="53">
                  <c:v>0.44946759259259261</c:v>
                </c:pt>
                <c:pt idx="54">
                  <c:v>0.450162037037037</c:v>
                </c:pt>
                <c:pt idx="55">
                  <c:v>0.4508564814814815</c:v>
                </c:pt>
                <c:pt idx="56">
                  <c:v>0.45155092592592588</c:v>
                </c:pt>
                <c:pt idx="57">
                  <c:v>0.45224537037037038</c:v>
                </c:pt>
                <c:pt idx="58">
                  <c:v>0.45293981481481477</c:v>
                </c:pt>
                <c:pt idx="59">
                  <c:v>0.45363425925925926</c:v>
                </c:pt>
                <c:pt idx="60">
                  <c:v>0.45432870370370365</c:v>
                </c:pt>
                <c:pt idx="61">
                  <c:v>0.45502314814814815</c:v>
                </c:pt>
                <c:pt idx="62">
                  <c:v>0.45571759259259265</c:v>
                </c:pt>
                <c:pt idx="63">
                  <c:v>0.45641203703703703</c:v>
                </c:pt>
                <c:pt idx="64">
                  <c:v>0.45710648148148153</c:v>
                </c:pt>
                <c:pt idx="65">
                  <c:v>0.45780092592592592</c:v>
                </c:pt>
                <c:pt idx="66">
                  <c:v>0.45849537037037041</c:v>
                </c:pt>
                <c:pt idx="67">
                  <c:v>0.4591898148148148</c:v>
                </c:pt>
                <c:pt idx="68">
                  <c:v>0.4598842592592593</c:v>
                </c:pt>
                <c:pt idx="69">
                  <c:v>0.46057870370370368</c:v>
                </c:pt>
                <c:pt idx="70">
                  <c:v>0.46127314814814818</c:v>
                </c:pt>
                <c:pt idx="71">
                  <c:v>0.46196759259259257</c:v>
                </c:pt>
                <c:pt idx="72">
                  <c:v>0.46266203703703707</c:v>
                </c:pt>
                <c:pt idx="73">
                  <c:v>0.46335648148148145</c:v>
                </c:pt>
                <c:pt idx="74">
                  <c:v>0.46405092592592595</c:v>
                </c:pt>
                <c:pt idx="75">
                  <c:v>0.46474537037037034</c:v>
                </c:pt>
                <c:pt idx="76">
                  <c:v>0.46543981481481483</c:v>
                </c:pt>
                <c:pt idx="77">
                  <c:v>0.46613425925925928</c:v>
                </c:pt>
                <c:pt idx="78">
                  <c:v>0.46682870370370372</c:v>
                </c:pt>
                <c:pt idx="79">
                  <c:v>0.46752314814814816</c:v>
                </c:pt>
                <c:pt idx="80">
                  <c:v>0.4682175925925926</c:v>
                </c:pt>
                <c:pt idx="81">
                  <c:v>0.46891203703703704</c:v>
                </c:pt>
                <c:pt idx="82">
                  <c:v>0.46960648148148149</c:v>
                </c:pt>
                <c:pt idx="83">
                  <c:v>0.47030092592592593</c:v>
                </c:pt>
                <c:pt idx="84">
                  <c:v>0.47099537037037037</c:v>
                </c:pt>
                <c:pt idx="85">
                  <c:v>0.47168981481481481</c:v>
                </c:pt>
                <c:pt idx="86">
                  <c:v>0.47238425925925925</c:v>
                </c:pt>
                <c:pt idx="87">
                  <c:v>0.4730787037037037</c:v>
                </c:pt>
                <c:pt idx="88">
                  <c:v>0.47377314814814814</c:v>
                </c:pt>
                <c:pt idx="89">
                  <c:v>0.47446759259259258</c:v>
                </c:pt>
                <c:pt idx="90">
                  <c:v>0.47516203703703702</c:v>
                </c:pt>
                <c:pt idx="91">
                  <c:v>0.47585648148148146</c:v>
                </c:pt>
                <c:pt idx="92">
                  <c:v>0.47655092592592596</c:v>
                </c:pt>
                <c:pt idx="93">
                  <c:v>0.47724537037037035</c:v>
                </c:pt>
                <c:pt idx="94">
                  <c:v>0.47793981481481485</c:v>
                </c:pt>
                <c:pt idx="95">
                  <c:v>0.47863425925925923</c:v>
                </c:pt>
                <c:pt idx="96">
                  <c:v>0.47932870370370373</c:v>
                </c:pt>
                <c:pt idx="97">
                  <c:v>0.48002314814814812</c:v>
                </c:pt>
                <c:pt idx="98">
                  <c:v>0.48071759259259261</c:v>
                </c:pt>
                <c:pt idx="99">
                  <c:v>0.481412037037037</c:v>
                </c:pt>
                <c:pt idx="100">
                  <c:v>0.4821064814814815</c:v>
                </c:pt>
                <c:pt idx="101">
                  <c:v>0.48280092592592588</c:v>
                </c:pt>
                <c:pt idx="102">
                  <c:v>0.48349537037037038</c:v>
                </c:pt>
                <c:pt idx="103">
                  <c:v>0.48418981481481477</c:v>
                </c:pt>
                <c:pt idx="104">
                  <c:v>0.48488425925925926</c:v>
                </c:pt>
                <c:pt idx="105">
                  <c:v>0.48557870370370365</c:v>
                </c:pt>
                <c:pt idx="106">
                  <c:v>0.48627314814814815</c:v>
                </c:pt>
                <c:pt idx="107">
                  <c:v>0.48696759259259265</c:v>
                </c:pt>
                <c:pt idx="108">
                  <c:v>0.48766203703703703</c:v>
                </c:pt>
                <c:pt idx="109">
                  <c:v>0.48835648148148153</c:v>
                </c:pt>
                <c:pt idx="110">
                  <c:v>0.48905092592592592</c:v>
                </c:pt>
                <c:pt idx="111">
                  <c:v>0.48974537037037041</c:v>
                </c:pt>
                <c:pt idx="112">
                  <c:v>0.4904398148148148</c:v>
                </c:pt>
                <c:pt idx="113">
                  <c:v>0.4911342592592593</c:v>
                </c:pt>
                <c:pt idx="114">
                  <c:v>0.49182870370370368</c:v>
                </c:pt>
                <c:pt idx="115">
                  <c:v>0.49252314814814818</c:v>
                </c:pt>
                <c:pt idx="116">
                  <c:v>0.49321759259259257</c:v>
                </c:pt>
                <c:pt idx="117">
                  <c:v>0.49391203703703707</c:v>
                </c:pt>
                <c:pt idx="118">
                  <c:v>0.49460648148148145</c:v>
                </c:pt>
                <c:pt idx="119">
                  <c:v>0.49530092592592595</c:v>
                </c:pt>
                <c:pt idx="120">
                  <c:v>0.49599537037037034</c:v>
                </c:pt>
                <c:pt idx="121">
                  <c:v>0.49668981481481483</c:v>
                </c:pt>
                <c:pt idx="122">
                  <c:v>0.49738425925925928</c:v>
                </c:pt>
                <c:pt idx="123">
                  <c:v>0.49807870370370372</c:v>
                </c:pt>
                <c:pt idx="124">
                  <c:v>0.49877314814814816</c:v>
                </c:pt>
                <c:pt idx="125">
                  <c:v>0.5001620370370371</c:v>
                </c:pt>
                <c:pt idx="126">
                  <c:v>0.50085648148148143</c:v>
                </c:pt>
                <c:pt idx="127">
                  <c:v>0.50155092592592598</c:v>
                </c:pt>
                <c:pt idx="128">
                  <c:v>0.50224537037037031</c:v>
                </c:pt>
                <c:pt idx="129">
                  <c:v>0.50293981481481487</c:v>
                </c:pt>
                <c:pt idx="130">
                  <c:v>0.5036342592592592</c:v>
                </c:pt>
                <c:pt idx="131">
                  <c:v>0.50432870370370375</c:v>
                </c:pt>
                <c:pt idx="132">
                  <c:v>0.50502314814814808</c:v>
                </c:pt>
                <c:pt idx="133">
                  <c:v>0.50571759259259264</c:v>
                </c:pt>
                <c:pt idx="134">
                  <c:v>0.50641203703703697</c:v>
                </c:pt>
                <c:pt idx="135">
                  <c:v>0.50710648148148152</c:v>
                </c:pt>
                <c:pt idx="136">
                  <c:v>0.50780092592592596</c:v>
                </c:pt>
                <c:pt idx="137">
                  <c:v>0.5084953703703704</c:v>
                </c:pt>
                <c:pt idx="138">
                  <c:v>0.50918981481481485</c:v>
                </c:pt>
                <c:pt idx="139">
                  <c:v>0.50988425925925929</c:v>
                </c:pt>
                <c:pt idx="140">
                  <c:v>0.51057870370370373</c:v>
                </c:pt>
                <c:pt idx="141">
                  <c:v>0.51127314814814817</c:v>
                </c:pt>
                <c:pt idx="142">
                  <c:v>0.51196759259259261</c:v>
                </c:pt>
                <c:pt idx="143">
                  <c:v>0.51266203703703705</c:v>
                </c:pt>
                <c:pt idx="144">
                  <c:v>0.5133564814814815</c:v>
                </c:pt>
                <c:pt idx="145">
                  <c:v>0.51405092592592594</c:v>
                </c:pt>
                <c:pt idx="146">
                  <c:v>0.51474537037037038</c:v>
                </c:pt>
                <c:pt idx="147">
                  <c:v>0.51543981481481482</c:v>
                </c:pt>
                <c:pt idx="148">
                  <c:v>0.51613425925925926</c:v>
                </c:pt>
                <c:pt idx="149">
                  <c:v>0.51682870370370371</c:v>
                </c:pt>
                <c:pt idx="150">
                  <c:v>0.51752314814814815</c:v>
                </c:pt>
                <c:pt idx="151">
                  <c:v>0.51821759259259259</c:v>
                </c:pt>
                <c:pt idx="152">
                  <c:v>0.51891203703703703</c:v>
                </c:pt>
                <c:pt idx="153">
                  <c:v>0.51960648148148147</c:v>
                </c:pt>
                <c:pt idx="154">
                  <c:v>0.52030092592592592</c:v>
                </c:pt>
                <c:pt idx="155">
                  <c:v>0.52099537037037036</c:v>
                </c:pt>
                <c:pt idx="156">
                  <c:v>0.5216898148148148</c:v>
                </c:pt>
                <c:pt idx="157">
                  <c:v>0.52238425925925924</c:v>
                </c:pt>
                <c:pt idx="158">
                  <c:v>0.52307870370370368</c:v>
                </c:pt>
                <c:pt idx="159">
                  <c:v>0.52377314814814813</c:v>
                </c:pt>
                <c:pt idx="160">
                  <c:v>0.52446759259259257</c:v>
                </c:pt>
                <c:pt idx="161">
                  <c:v>0.52516203703703701</c:v>
                </c:pt>
                <c:pt idx="162">
                  <c:v>0.52585648148148145</c:v>
                </c:pt>
                <c:pt idx="163">
                  <c:v>0.52655092592592589</c:v>
                </c:pt>
                <c:pt idx="164">
                  <c:v>0.52724537037037034</c:v>
                </c:pt>
                <c:pt idx="165">
                  <c:v>0.52793981481481478</c:v>
                </c:pt>
                <c:pt idx="166">
                  <c:v>0.52863425925925933</c:v>
                </c:pt>
                <c:pt idx="167">
                  <c:v>0.52932870370370366</c:v>
                </c:pt>
                <c:pt idx="168">
                  <c:v>0.53002314814814822</c:v>
                </c:pt>
                <c:pt idx="169">
                  <c:v>0.53071759259259255</c:v>
                </c:pt>
                <c:pt idx="170">
                  <c:v>0.5314120370370371</c:v>
                </c:pt>
                <c:pt idx="171">
                  <c:v>0.53210648148148143</c:v>
                </c:pt>
                <c:pt idx="172">
                  <c:v>0.53280092592592598</c:v>
                </c:pt>
                <c:pt idx="173">
                  <c:v>0.53349537037037031</c:v>
                </c:pt>
                <c:pt idx="174">
                  <c:v>0.53418981481481487</c:v>
                </c:pt>
                <c:pt idx="175">
                  <c:v>0.5348842592592592</c:v>
                </c:pt>
                <c:pt idx="176">
                  <c:v>0.53557870370370375</c:v>
                </c:pt>
                <c:pt idx="177">
                  <c:v>0.53627314814814808</c:v>
                </c:pt>
                <c:pt idx="178">
                  <c:v>0.53696759259259264</c:v>
                </c:pt>
                <c:pt idx="179">
                  <c:v>0.53766203703703697</c:v>
                </c:pt>
                <c:pt idx="180">
                  <c:v>0.53835648148148152</c:v>
                </c:pt>
                <c:pt idx="181">
                  <c:v>0.53905092592592596</c:v>
                </c:pt>
                <c:pt idx="182">
                  <c:v>0.5397453703703704</c:v>
                </c:pt>
                <c:pt idx="183">
                  <c:v>0.54043981481481485</c:v>
                </c:pt>
                <c:pt idx="184">
                  <c:v>0.54113425925925929</c:v>
                </c:pt>
                <c:pt idx="185">
                  <c:v>0.54182870370370373</c:v>
                </c:pt>
                <c:pt idx="186">
                  <c:v>0.54252314814814817</c:v>
                </c:pt>
                <c:pt idx="187">
                  <c:v>0.54321759259259261</c:v>
                </c:pt>
                <c:pt idx="188">
                  <c:v>0.54391203703703705</c:v>
                </c:pt>
                <c:pt idx="189">
                  <c:v>0.5446064814814815</c:v>
                </c:pt>
                <c:pt idx="190">
                  <c:v>0.54530092592592594</c:v>
                </c:pt>
                <c:pt idx="191">
                  <c:v>0.54599537037037038</c:v>
                </c:pt>
                <c:pt idx="192">
                  <c:v>0.54668981481481482</c:v>
                </c:pt>
                <c:pt idx="193">
                  <c:v>0.54738425925925926</c:v>
                </c:pt>
                <c:pt idx="194">
                  <c:v>0.54807870370370371</c:v>
                </c:pt>
                <c:pt idx="195">
                  <c:v>0.54877314814814815</c:v>
                </c:pt>
                <c:pt idx="196">
                  <c:v>0.54946759259259259</c:v>
                </c:pt>
                <c:pt idx="197">
                  <c:v>0.55016203703703703</c:v>
                </c:pt>
                <c:pt idx="198">
                  <c:v>0.55085648148148147</c:v>
                </c:pt>
                <c:pt idx="199">
                  <c:v>0.55155092592592592</c:v>
                </c:pt>
                <c:pt idx="200">
                  <c:v>0.55224537037037036</c:v>
                </c:pt>
                <c:pt idx="201">
                  <c:v>0.5529398148148148</c:v>
                </c:pt>
                <c:pt idx="202">
                  <c:v>0.55363425925925924</c:v>
                </c:pt>
                <c:pt idx="203">
                  <c:v>0.55432870370370368</c:v>
                </c:pt>
                <c:pt idx="204">
                  <c:v>0.55502314814814813</c:v>
                </c:pt>
                <c:pt idx="205">
                  <c:v>0.55571759259259257</c:v>
                </c:pt>
                <c:pt idx="206">
                  <c:v>0.55641203703703701</c:v>
                </c:pt>
                <c:pt idx="207">
                  <c:v>0.55710648148148145</c:v>
                </c:pt>
                <c:pt idx="208">
                  <c:v>0.55780092592592589</c:v>
                </c:pt>
                <c:pt idx="209">
                  <c:v>0.55849537037037034</c:v>
                </c:pt>
                <c:pt idx="210">
                  <c:v>0.55918981481481478</c:v>
                </c:pt>
                <c:pt idx="211">
                  <c:v>0.55988425925925933</c:v>
                </c:pt>
                <c:pt idx="212">
                  <c:v>0.56057870370370366</c:v>
                </c:pt>
                <c:pt idx="213">
                  <c:v>0.56127314814814822</c:v>
                </c:pt>
                <c:pt idx="214">
                  <c:v>0.56196759259259255</c:v>
                </c:pt>
                <c:pt idx="215">
                  <c:v>0.5626620370370371</c:v>
                </c:pt>
                <c:pt idx="216">
                  <c:v>0.56335648148148143</c:v>
                </c:pt>
                <c:pt idx="217">
                  <c:v>0.56405092592592598</c:v>
                </c:pt>
                <c:pt idx="218">
                  <c:v>0.56474537037037031</c:v>
                </c:pt>
                <c:pt idx="219">
                  <c:v>0.56543981481481487</c:v>
                </c:pt>
                <c:pt idx="220">
                  <c:v>0.5661342592592592</c:v>
                </c:pt>
                <c:pt idx="221">
                  <c:v>0.56682870370370375</c:v>
                </c:pt>
                <c:pt idx="222">
                  <c:v>0.56752314814814808</c:v>
                </c:pt>
                <c:pt idx="223">
                  <c:v>0.56821759259259264</c:v>
                </c:pt>
                <c:pt idx="224">
                  <c:v>0.56891203703703697</c:v>
                </c:pt>
                <c:pt idx="225">
                  <c:v>0.56960648148148152</c:v>
                </c:pt>
                <c:pt idx="226">
                  <c:v>0.57030092592592596</c:v>
                </c:pt>
                <c:pt idx="227">
                  <c:v>0.5709953703703704</c:v>
                </c:pt>
                <c:pt idx="228">
                  <c:v>0.57168981481481485</c:v>
                </c:pt>
                <c:pt idx="229">
                  <c:v>0.57238425925925929</c:v>
                </c:pt>
                <c:pt idx="230">
                  <c:v>0.57307870370370373</c:v>
                </c:pt>
                <c:pt idx="231">
                  <c:v>0.57377314814814817</c:v>
                </c:pt>
                <c:pt idx="232">
                  <c:v>0.57446759259259261</c:v>
                </c:pt>
                <c:pt idx="233">
                  <c:v>0.57516203703703705</c:v>
                </c:pt>
                <c:pt idx="234">
                  <c:v>0.5758564814814815</c:v>
                </c:pt>
                <c:pt idx="235">
                  <c:v>0.57655092592592594</c:v>
                </c:pt>
                <c:pt idx="236">
                  <c:v>0.57724537037037038</c:v>
                </c:pt>
                <c:pt idx="237">
                  <c:v>0.57793981481481482</c:v>
                </c:pt>
                <c:pt idx="238">
                  <c:v>0.57863425925925926</c:v>
                </c:pt>
                <c:pt idx="239">
                  <c:v>0.57932870370370371</c:v>
                </c:pt>
                <c:pt idx="240">
                  <c:v>0.58002314814814815</c:v>
                </c:pt>
                <c:pt idx="241">
                  <c:v>0.58071759259259259</c:v>
                </c:pt>
                <c:pt idx="242">
                  <c:v>0.58141203703703703</c:v>
                </c:pt>
                <c:pt idx="243">
                  <c:v>0.58210648148148147</c:v>
                </c:pt>
                <c:pt idx="244">
                  <c:v>0.58280092592592592</c:v>
                </c:pt>
                <c:pt idx="245">
                  <c:v>0.58349537037037036</c:v>
                </c:pt>
                <c:pt idx="246">
                  <c:v>0.5841898148148148</c:v>
                </c:pt>
                <c:pt idx="247">
                  <c:v>0.58488425925925924</c:v>
                </c:pt>
                <c:pt idx="248">
                  <c:v>0.58557870370370368</c:v>
                </c:pt>
                <c:pt idx="249">
                  <c:v>0.58627314814814813</c:v>
                </c:pt>
                <c:pt idx="250">
                  <c:v>0.58696759259259257</c:v>
                </c:pt>
                <c:pt idx="251">
                  <c:v>0.58766203703703701</c:v>
                </c:pt>
                <c:pt idx="252">
                  <c:v>0.58835648148148145</c:v>
                </c:pt>
                <c:pt idx="253">
                  <c:v>0.58905092592592589</c:v>
                </c:pt>
                <c:pt idx="254">
                  <c:v>0.58974537037037034</c:v>
                </c:pt>
                <c:pt idx="255">
                  <c:v>0.59043981481481478</c:v>
                </c:pt>
                <c:pt idx="256">
                  <c:v>0.59113425925925933</c:v>
                </c:pt>
                <c:pt idx="257">
                  <c:v>0.59182870370370366</c:v>
                </c:pt>
                <c:pt idx="258">
                  <c:v>0.59252314814814822</c:v>
                </c:pt>
                <c:pt idx="259">
                  <c:v>0.59518518518518515</c:v>
                </c:pt>
                <c:pt idx="260">
                  <c:v>0.5958796296296297</c:v>
                </c:pt>
                <c:pt idx="261">
                  <c:v>0.59657407407407403</c:v>
                </c:pt>
                <c:pt idx="262">
                  <c:v>0.59726851851851859</c:v>
                </c:pt>
                <c:pt idx="263">
                  <c:v>0.59796296296296292</c:v>
                </c:pt>
                <c:pt idx="264">
                  <c:v>0.59865740740740747</c:v>
                </c:pt>
                <c:pt idx="265">
                  <c:v>0.5993518518518518</c:v>
                </c:pt>
                <c:pt idx="266">
                  <c:v>0.60004629629629636</c:v>
                </c:pt>
                <c:pt idx="267">
                  <c:v>0.60421296296296301</c:v>
                </c:pt>
                <c:pt idx="268">
                  <c:v>0.60490740740740734</c:v>
                </c:pt>
                <c:pt idx="269">
                  <c:v>0.60560185185185189</c:v>
                </c:pt>
                <c:pt idx="270">
                  <c:v>0.60629629629629633</c:v>
                </c:pt>
                <c:pt idx="271">
                  <c:v>0.60699074074074078</c:v>
                </c:pt>
                <c:pt idx="272">
                  <c:v>0.60768518518518522</c:v>
                </c:pt>
                <c:pt idx="273">
                  <c:v>0.60837962962962966</c:v>
                </c:pt>
                <c:pt idx="274">
                  <c:v>0.6090740740740741</c:v>
                </c:pt>
                <c:pt idx="275">
                  <c:v>0.60976851851851854</c:v>
                </c:pt>
                <c:pt idx="276">
                  <c:v>0.6130092592592592</c:v>
                </c:pt>
                <c:pt idx="277">
                  <c:v>0.61370370370370375</c:v>
                </c:pt>
                <c:pt idx="278">
                  <c:v>0.61439814814814808</c:v>
                </c:pt>
                <c:pt idx="279">
                  <c:v>0.61509259259259264</c:v>
                </c:pt>
                <c:pt idx="280">
                  <c:v>0.61578703703703697</c:v>
                </c:pt>
                <c:pt idx="281">
                  <c:v>0.61648148148148152</c:v>
                </c:pt>
                <c:pt idx="282">
                  <c:v>0.61717592592592596</c:v>
                </c:pt>
                <c:pt idx="283">
                  <c:v>0.6178703703703704</c:v>
                </c:pt>
                <c:pt idx="284">
                  <c:v>0.61856481481481485</c:v>
                </c:pt>
                <c:pt idx="285">
                  <c:v>0.61925925925925929</c:v>
                </c:pt>
                <c:pt idx="286">
                  <c:v>0.61995370370370373</c:v>
                </c:pt>
                <c:pt idx="287">
                  <c:v>0.62064814814814817</c:v>
                </c:pt>
                <c:pt idx="288">
                  <c:v>0.62134259259259261</c:v>
                </c:pt>
                <c:pt idx="289">
                  <c:v>0.62203703703703705</c:v>
                </c:pt>
                <c:pt idx="290">
                  <c:v>0.6227314814814815</c:v>
                </c:pt>
                <c:pt idx="291">
                  <c:v>0.62342592592592594</c:v>
                </c:pt>
                <c:pt idx="292">
                  <c:v>0.62412037037037038</c:v>
                </c:pt>
                <c:pt idx="293">
                  <c:v>0.62481481481481482</c:v>
                </c:pt>
                <c:pt idx="294">
                  <c:v>0.62550925925925926</c:v>
                </c:pt>
                <c:pt idx="295">
                  <c:v>0.62620370370370371</c:v>
                </c:pt>
                <c:pt idx="296">
                  <c:v>0.62689814814814815</c:v>
                </c:pt>
                <c:pt idx="297">
                  <c:v>0.62759259259259259</c:v>
                </c:pt>
                <c:pt idx="298">
                  <c:v>0.62828703703703703</c:v>
                </c:pt>
                <c:pt idx="299">
                  <c:v>0.62898148148148147</c:v>
                </c:pt>
                <c:pt idx="300">
                  <c:v>0.62967592592592592</c:v>
                </c:pt>
                <c:pt idx="301">
                  <c:v>0.63037037037037036</c:v>
                </c:pt>
                <c:pt idx="302">
                  <c:v>0.6310648148148148</c:v>
                </c:pt>
                <c:pt idx="303">
                  <c:v>0.63175925925925924</c:v>
                </c:pt>
                <c:pt idx="304">
                  <c:v>0.63245370370370368</c:v>
                </c:pt>
                <c:pt idx="305">
                  <c:v>0.63314814814814813</c:v>
                </c:pt>
                <c:pt idx="306">
                  <c:v>0.63384259259259257</c:v>
                </c:pt>
                <c:pt idx="307">
                  <c:v>0.63453703703703701</c:v>
                </c:pt>
                <c:pt idx="308">
                  <c:v>0.63523148148148145</c:v>
                </c:pt>
                <c:pt idx="309">
                  <c:v>0.63592592592592589</c:v>
                </c:pt>
                <c:pt idx="310">
                  <c:v>0.63662037037037034</c:v>
                </c:pt>
                <c:pt idx="311">
                  <c:v>0.63731481481481478</c:v>
                </c:pt>
                <c:pt idx="312">
                  <c:v>0.63800925925925933</c:v>
                </c:pt>
                <c:pt idx="313">
                  <c:v>0.63870370370370366</c:v>
                </c:pt>
                <c:pt idx="314">
                  <c:v>0.63939814814814822</c:v>
                </c:pt>
                <c:pt idx="315">
                  <c:v>0.64009259259259255</c:v>
                </c:pt>
                <c:pt idx="316">
                  <c:v>0.6407870370370371</c:v>
                </c:pt>
                <c:pt idx="317">
                  <c:v>0.64148148148148143</c:v>
                </c:pt>
                <c:pt idx="318">
                  <c:v>0.64217592592592598</c:v>
                </c:pt>
                <c:pt idx="319">
                  <c:v>0.64287037037037031</c:v>
                </c:pt>
                <c:pt idx="320">
                  <c:v>0.64356481481481487</c:v>
                </c:pt>
                <c:pt idx="321">
                  <c:v>0.64684027777777775</c:v>
                </c:pt>
                <c:pt idx="322">
                  <c:v>0.64753472222222219</c:v>
                </c:pt>
                <c:pt idx="323">
                  <c:v>0.64822916666666663</c:v>
                </c:pt>
              </c:numCache>
            </c:numRef>
          </c:cat>
          <c:val>
            <c:numRef>
              <c:f>'2017-09-27 treated'!$H$2:$H$325</c:f>
              <c:numCache>
                <c:formatCode>General</c:formatCode>
                <c:ptCount val="324"/>
                <c:pt idx="0">
                  <c:v>30.6</c:v>
                </c:pt>
                <c:pt idx="1">
                  <c:v>31.89</c:v>
                </c:pt>
                <c:pt idx="2">
                  <c:v>32.92</c:v>
                </c:pt>
                <c:pt idx="3">
                  <c:v>33.81</c:v>
                </c:pt>
                <c:pt idx="4">
                  <c:v>34.72</c:v>
                </c:pt>
                <c:pt idx="5">
                  <c:v>35.56</c:v>
                </c:pt>
                <c:pt idx="6">
                  <c:v>36.33</c:v>
                </c:pt>
                <c:pt idx="7">
                  <c:v>36.950000000000003</c:v>
                </c:pt>
                <c:pt idx="8">
                  <c:v>37.58</c:v>
                </c:pt>
                <c:pt idx="9">
                  <c:v>38.18</c:v>
                </c:pt>
                <c:pt idx="10">
                  <c:v>38.72</c:v>
                </c:pt>
                <c:pt idx="11">
                  <c:v>39.18</c:v>
                </c:pt>
                <c:pt idx="12">
                  <c:v>39.409999999999997</c:v>
                </c:pt>
                <c:pt idx="13">
                  <c:v>39.880000000000003</c:v>
                </c:pt>
                <c:pt idx="14">
                  <c:v>40</c:v>
                </c:pt>
                <c:pt idx="15">
                  <c:v>40.200000000000003</c:v>
                </c:pt>
                <c:pt idx="16">
                  <c:v>40.54</c:v>
                </c:pt>
                <c:pt idx="17">
                  <c:v>41</c:v>
                </c:pt>
                <c:pt idx="18">
                  <c:v>41.41</c:v>
                </c:pt>
                <c:pt idx="19">
                  <c:v>41.62</c:v>
                </c:pt>
                <c:pt idx="20">
                  <c:v>41.75</c:v>
                </c:pt>
                <c:pt idx="21">
                  <c:v>41.98</c:v>
                </c:pt>
                <c:pt idx="22">
                  <c:v>42.06</c:v>
                </c:pt>
                <c:pt idx="23">
                  <c:v>42.09</c:v>
                </c:pt>
                <c:pt idx="24">
                  <c:v>42.44</c:v>
                </c:pt>
                <c:pt idx="25">
                  <c:v>42.54</c:v>
                </c:pt>
                <c:pt idx="26">
                  <c:v>42.7</c:v>
                </c:pt>
                <c:pt idx="27">
                  <c:v>42.86</c:v>
                </c:pt>
                <c:pt idx="28">
                  <c:v>42.82</c:v>
                </c:pt>
                <c:pt idx="29">
                  <c:v>42.93</c:v>
                </c:pt>
                <c:pt idx="30">
                  <c:v>42.98</c:v>
                </c:pt>
                <c:pt idx="31">
                  <c:v>43.12</c:v>
                </c:pt>
                <c:pt idx="32">
                  <c:v>43.13</c:v>
                </c:pt>
                <c:pt idx="33">
                  <c:v>43.26</c:v>
                </c:pt>
                <c:pt idx="34">
                  <c:v>43.05</c:v>
                </c:pt>
                <c:pt idx="35">
                  <c:v>43.16</c:v>
                </c:pt>
                <c:pt idx="36">
                  <c:v>43.32</c:v>
                </c:pt>
                <c:pt idx="37">
                  <c:v>43.42</c:v>
                </c:pt>
                <c:pt idx="38">
                  <c:v>43.57</c:v>
                </c:pt>
                <c:pt idx="39">
                  <c:v>43.72</c:v>
                </c:pt>
                <c:pt idx="40">
                  <c:v>44.03</c:v>
                </c:pt>
                <c:pt idx="41">
                  <c:v>44.37</c:v>
                </c:pt>
                <c:pt idx="42">
                  <c:v>44.42</c:v>
                </c:pt>
                <c:pt idx="43">
                  <c:v>44.42</c:v>
                </c:pt>
                <c:pt idx="44">
                  <c:v>44.49</c:v>
                </c:pt>
                <c:pt idx="45">
                  <c:v>44.25</c:v>
                </c:pt>
                <c:pt idx="46">
                  <c:v>44.02</c:v>
                </c:pt>
                <c:pt idx="47">
                  <c:v>44.14</c:v>
                </c:pt>
                <c:pt idx="48">
                  <c:v>44.15</c:v>
                </c:pt>
                <c:pt idx="49">
                  <c:v>43.89</c:v>
                </c:pt>
                <c:pt idx="50">
                  <c:v>43.7</c:v>
                </c:pt>
                <c:pt idx="51">
                  <c:v>44</c:v>
                </c:pt>
                <c:pt idx="52">
                  <c:v>44.25</c:v>
                </c:pt>
                <c:pt idx="53">
                  <c:v>44.51</c:v>
                </c:pt>
                <c:pt idx="54">
                  <c:v>44.64</c:v>
                </c:pt>
                <c:pt idx="55">
                  <c:v>44.61</c:v>
                </c:pt>
                <c:pt idx="56">
                  <c:v>44.66</c:v>
                </c:pt>
                <c:pt idx="57">
                  <c:v>44.83</c:v>
                </c:pt>
                <c:pt idx="58">
                  <c:v>44.84</c:v>
                </c:pt>
                <c:pt idx="59">
                  <c:v>44.69</c:v>
                </c:pt>
                <c:pt idx="60">
                  <c:v>44.85</c:v>
                </c:pt>
                <c:pt idx="61">
                  <c:v>44.79</c:v>
                </c:pt>
                <c:pt idx="62">
                  <c:v>44.45</c:v>
                </c:pt>
                <c:pt idx="63">
                  <c:v>44.32</c:v>
                </c:pt>
                <c:pt idx="64">
                  <c:v>44.41</c:v>
                </c:pt>
                <c:pt idx="65">
                  <c:v>44.48</c:v>
                </c:pt>
                <c:pt idx="66">
                  <c:v>44.68</c:v>
                </c:pt>
                <c:pt idx="67">
                  <c:v>44.6</c:v>
                </c:pt>
                <c:pt idx="68">
                  <c:v>44.69</c:v>
                </c:pt>
                <c:pt idx="69">
                  <c:v>44.95</c:v>
                </c:pt>
                <c:pt idx="70">
                  <c:v>45.09</c:v>
                </c:pt>
                <c:pt idx="71">
                  <c:v>45.02</c:v>
                </c:pt>
                <c:pt idx="72">
                  <c:v>45.17</c:v>
                </c:pt>
                <c:pt idx="73">
                  <c:v>45.29</c:v>
                </c:pt>
                <c:pt idx="74">
                  <c:v>45.06</c:v>
                </c:pt>
                <c:pt idx="75">
                  <c:v>45.24</c:v>
                </c:pt>
                <c:pt idx="76">
                  <c:v>45.43</c:v>
                </c:pt>
                <c:pt idx="77">
                  <c:v>45.11</c:v>
                </c:pt>
                <c:pt idx="78">
                  <c:v>45.05</c:v>
                </c:pt>
                <c:pt idx="79">
                  <c:v>45.22</c:v>
                </c:pt>
                <c:pt idx="80">
                  <c:v>45.21</c:v>
                </c:pt>
                <c:pt idx="81">
                  <c:v>45.14</c:v>
                </c:pt>
                <c:pt idx="82">
                  <c:v>45.27</c:v>
                </c:pt>
                <c:pt idx="83">
                  <c:v>45.38</c:v>
                </c:pt>
                <c:pt idx="84">
                  <c:v>45.71</c:v>
                </c:pt>
                <c:pt idx="85">
                  <c:v>45.75</c:v>
                </c:pt>
                <c:pt idx="86">
                  <c:v>45.83</c:v>
                </c:pt>
                <c:pt idx="87">
                  <c:v>45.92</c:v>
                </c:pt>
                <c:pt idx="88">
                  <c:v>45.68</c:v>
                </c:pt>
                <c:pt idx="89">
                  <c:v>45.81</c:v>
                </c:pt>
                <c:pt idx="90">
                  <c:v>45.84</c:v>
                </c:pt>
                <c:pt idx="91">
                  <c:v>46</c:v>
                </c:pt>
                <c:pt idx="92">
                  <c:v>46.06</c:v>
                </c:pt>
                <c:pt idx="93">
                  <c:v>46</c:v>
                </c:pt>
                <c:pt idx="94">
                  <c:v>46.06</c:v>
                </c:pt>
                <c:pt idx="95">
                  <c:v>46.09</c:v>
                </c:pt>
                <c:pt idx="96">
                  <c:v>46</c:v>
                </c:pt>
                <c:pt idx="97">
                  <c:v>46.11</c:v>
                </c:pt>
                <c:pt idx="98">
                  <c:v>46.2</c:v>
                </c:pt>
                <c:pt idx="99">
                  <c:v>46.25</c:v>
                </c:pt>
                <c:pt idx="100">
                  <c:v>45.79</c:v>
                </c:pt>
                <c:pt idx="101">
                  <c:v>45.74</c:v>
                </c:pt>
                <c:pt idx="102">
                  <c:v>45.99</c:v>
                </c:pt>
                <c:pt idx="103">
                  <c:v>45.96</c:v>
                </c:pt>
                <c:pt idx="104">
                  <c:v>45.91</c:v>
                </c:pt>
                <c:pt idx="105">
                  <c:v>45.93</c:v>
                </c:pt>
                <c:pt idx="106">
                  <c:v>45.46</c:v>
                </c:pt>
                <c:pt idx="107">
                  <c:v>45.29</c:v>
                </c:pt>
                <c:pt idx="108">
                  <c:v>45.39</c:v>
                </c:pt>
                <c:pt idx="109">
                  <c:v>45.04</c:v>
                </c:pt>
                <c:pt idx="110">
                  <c:v>45.22</c:v>
                </c:pt>
                <c:pt idx="111">
                  <c:v>45.38</c:v>
                </c:pt>
                <c:pt idx="112">
                  <c:v>45.52</c:v>
                </c:pt>
                <c:pt idx="113">
                  <c:v>45.79</c:v>
                </c:pt>
                <c:pt idx="114">
                  <c:v>45.36</c:v>
                </c:pt>
                <c:pt idx="115">
                  <c:v>45.46</c:v>
                </c:pt>
                <c:pt idx="116">
                  <c:v>45.51</c:v>
                </c:pt>
                <c:pt idx="117">
                  <c:v>45.66</c:v>
                </c:pt>
                <c:pt idx="118">
                  <c:v>45.69</c:v>
                </c:pt>
                <c:pt idx="119">
                  <c:v>45.64</c:v>
                </c:pt>
                <c:pt idx="120">
                  <c:v>45.68</c:v>
                </c:pt>
                <c:pt idx="121">
                  <c:v>45.53</c:v>
                </c:pt>
                <c:pt idx="122">
                  <c:v>45.61</c:v>
                </c:pt>
                <c:pt idx="123">
                  <c:v>45.79</c:v>
                </c:pt>
                <c:pt idx="124">
                  <c:v>45.95</c:v>
                </c:pt>
                <c:pt idx="125">
                  <c:v>45.87</c:v>
                </c:pt>
                <c:pt idx="126">
                  <c:v>45.8</c:v>
                </c:pt>
                <c:pt idx="127">
                  <c:v>45.79</c:v>
                </c:pt>
                <c:pt idx="128">
                  <c:v>46.02</c:v>
                </c:pt>
                <c:pt idx="129">
                  <c:v>46.29</c:v>
                </c:pt>
                <c:pt idx="130">
                  <c:v>46.43</c:v>
                </c:pt>
                <c:pt idx="131">
                  <c:v>46</c:v>
                </c:pt>
                <c:pt idx="132">
                  <c:v>46.36</c:v>
                </c:pt>
                <c:pt idx="133">
                  <c:v>45.87</c:v>
                </c:pt>
                <c:pt idx="134">
                  <c:v>45.57</c:v>
                </c:pt>
                <c:pt idx="135">
                  <c:v>45.94</c:v>
                </c:pt>
                <c:pt idx="136">
                  <c:v>45.73</c:v>
                </c:pt>
                <c:pt idx="137">
                  <c:v>45.84</c:v>
                </c:pt>
                <c:pt idx="138">
                  <c:v>45.6</c:v>
                </c:pt>
                <c:pt idx="139">
                  <c:v>45.66</c:v>
                </c:pt>
                <c:pt idx="140">
                  <c:v>45.79</c:v>
                </c:pt>
                <c:pt idx="141">
                  <c:v>45.91</c:v>
                </c:pt>
                <c:pt idx="142">
                  <c:v>45.9</c:v>
                </c:pt>
                <c:pt idx="143">
                  <c:v>46.03</c:v>
                </c:pt>
                <c:pt idx="144">
                  <c:v>45.9</c:v>
                </c:pt>
                <c:pt idx="145">
                  <c:v>46.07</c:v>
                </c:pt>
                <c:pt idx="146">
                  <c:v>46.06</c:v>
                </c:pt>
                <c:pt idx="147">
                  <c:v>46.16</c:v>
                </c:pt>
                <c:pt idx="148">
                  <c:v>46.19</c:v>
                </c:pt>
                <c:pt idx="149">
                  <c:v>46.09</c:v>
                </c:pt>
                <c:pt idx="150">
                  <c:v>46.18</c:v>
                </c:pt>
                <c:pt idx="151">
                  <c:v>46.33</c:v>
                </c:pt>
                <c:pt idx="152">
                  <c:v>46.19</c:v>
                </c:pt>
                <c:pt idx="153">
                  <c:v>46.43</c:v>
                </c:pt>
                <c:pt idx="154">
                  <c:v>46.5</c:v>
                </c:pt>
                <c:pt idx="155">
                  <c:v>46.58</c:v>
                </c:pt>
                <c:pt idx="156">
                  <c:v>46.78</c:v>
                </c:pt>
                <c:pt idx="157">
                  <c:v>46.4</c:v>
                </c:pt>
                <c:pt idx="158">
                  <c:v>46.6</c:v>
                </c:pt>
                <c:pt idx="159">
                  <c:v>46.6</c:v>
                </c:pt>
                <c:pt idx="160">
                  <c:v>46.39</c:v>
                </c:pt>
                <c:pt idx="161">
                  <c:v>46.27</c:v>
                </c:pt>
                <c:pt idx="162">
                  <c:v>46.15</c:v>
                </c:pt>
                <c:pt idx="163">
                  <c:v>45.95</c:v>
                </c:pt>
                <c:pt idx="164">
                  <c:v>46.03</c:v>
                </c:pt>
                <c:pt idx="165">
                  <c:v>46.12</c:v>
                </c:pt>
                <c:pt idx="166">
                  <c:v>45.64</c:v>
                </c:pt>
                <c:pt idx="167">
                  <c:v>45.77</c:v>
                </c:pt>
                <c:pt idx="168">
                  <c:v>45.88</c:v>
                </c:pt>
                <c:pt idx="169">
                  <c:v>45.94</c:v>
                </c:pt>
                <c:pt idx="170">
                  <c:v>45.67</c:v>
                </c:pt>
                <c:pt idx="171">
                  <c:v>45.38</c:v>
                </c:pt>
                <c:pt idx="172">
                  <c:v>45.54</c:v>
                </c:pt>
                <c:pt idx="173">
                  <c:v>45.57</c:v>
                </c:pt>
                <c:pt idx="174">
                  <c:v>45.79</c:v>
                </c:pt>
                <c:pt idx="175">
                  <c:v>46.12</c:v>
                </c:pt>
                <c:pt idx="176">
                  <c:v>46.06</c:v>
                </c:pt>
                <c:pt idx="177">
                  <c:v>46.39</c:v>
                </c:pt>
                <c:pt idx="178">
                  <c:v>46.26</c:v>
                </c:pt>
                <c:pt idx="179">
                  <c:v>46.54</c:v>
                </c:pt>
                <c:pt idx="180">
                  <c:v>46.73</c:v>
                </c:pt>
                <c:pt idx="181">
                  <c:v>46.96</c:v>
                </c:pt>
                <c:pt idx="182">
                  <c:v>46.78</c:v>
                </c:pt>
                <c:pt idx="183">
                  <c:v>46.66</c:v>
                </c:pt>
                <c:pt idx="184">
                  <c:v>46.86</c:v>
                </c:pt>
                <c:pt idx="185">
                  <c:v>47.01</c:v>
                </c:pt>
                <c:pt idx="186">
                  <c:v>47.07</c:v>
                </c:pt>
                <c:pt idx="187">
                  <c:v>47.35</c:v>
                </c:pt>
                <c:pt idx="188">
                  <c:v>46.99</c:v>
                </c:pt>
                <c:pt idx="189">
                  <c:v>47.18</c:v>
                </c:pt>
                <c:pt idx="190">
                  <c:v>47.25</c:v>
                </c:pt>
                <c:pt idx="191">
                  <c:v>47.31</c:v>
                </c:pt>
                <c:pt idx="192">
                  <c:v>47.32</c:v>
                </c:pt>
                <c:pt idx="193">
                  <c:v>47.67</c:v>
                </c:pt>
                <c:pt idx="194">
                  <c:v>47.75</c:v>
                </c:pt>
                <c:pt idx="195">
                  <c:v>47.62</c:v>
                </c:pt>
                <c:pt idx="196">
                  <c:v>47.64</c:v>
                </c:pt>
                <c:pt idx="197">
                  <c:v>47.59</c:v>
                </c:pt>
                <c:pt idx="198">
                  <c:v>47.59</c:v>
                </c:pt>
                <c:pt idx="199">
                  <c:v>47.56</c:v>
                </c:pt>
                <c:pt idx="200">
                  <c:v>47.47</c:v>
                </c:pt>
                <c:pt idx="201">
                  <c:v>47.44</c:v>
                </c:pt>
                <c:pt idx="202">
                  <c:v>47.36</c:v>
                </c:pt>
                <c:pt idx="203">
                  <c:v>47.51</c:v>
                </c:pt>
                <c:pt idx="204">
                  <c:v>47.41</c:v>
                </c:pt>
                <c:pt idx="205">
                  <c:v>47.07</c:v>
                </c:pt>
                <c:pt idx="206">
                  <c:v>47.25</c:v>
                </c:pt>
                <c:pt idx="207">
                  <c:v>47.53</c:v>
                </c:pt>
                <c:pt idx="208">
                  <c:v>47.48</c:v>
                </c:pt>
                <c:pt idx="209">
                  <c:v>47.87</c:v>
                </c:pt>
                <c:pt idx="210">
                  <c:v>47.9</c:v>
                </c:pt>
                <c:pt idx="211">
                  <c:v>47.76</c:v>
                </c:pt>
                <c:pt idx="212">
                  <c:v>47.67</c:v>
                </c:pt>
                <c:pt idx="213">
                  <c:v>47.73</c:v>
                </c:pt>
                <c:pt idx="214">
                  <c:v>47.76</c:v>
                </c:pt>
                <c:pt idx="215">
                  <c:v>47.66</c:v>
                </c:pt>
                <c:pt idx="216">
                  <c:v>47.64</c:v>
                </c:pt>
                <c:pt idx="217">
                  <c:v>47.78</c:v>
                </c:pt>
                <c:pt idx="218">
                  <c:v>47.7</c:v>
                </c:pt>
                <c:pt idx="219">
                  <c:v>47.45</c:v>
                </c:pt>
                <c:pt idx="220">
                  <c:v>47.72</c:v>
                </c:pt>
                <c:pt idx="221">
                  <c:v>47.91</c:v>
                </c:pt>
                <c:pt idx="222">
                  <c:v>47.7</c:v>
                </c:pt>
                <c:pt idx="223">
                  <c:v>47.55</c:v>
                </c:pt>
                <c:pt idx="224">
                  <c:v>47.52</c:v>
                </c:pt>
                <c:pt idx="225">
                  <c:v>47.4</c:v>
                </c:pt>
                <c:pt idx="226">
                  <c:v>47.03</c:v>
                </c:pt>
                <c:pt idx="227">
                  <c:v>47.39</c:v>
                </c:pt>
                <c:pt idx="228">
                  <c:v>47.55</c:v>
                </c:pt>
                <c:pt idx="229">
                  <c:v>47.67</c:v>
                </c:pt>
                <c:pt idx="230">
                  <c:v>47.38</c:v>
                </c:pt>
                <c:pt idx="231">
                  <c:v>47.49</c:v>
                </c:pt>
                <c:pt idx="232">
                  <c:v>47.48</c:v>
                </c:pt>
                <c:pt idx="233">
                  <c:v>47.46</c:v>
                </c:pt>
                <c:pt idx="234">
                  <c:v>47.5</c:v>
                </c:pt>
                <c:pt idx="235">
                  <c:v>47.25</c:v>
                </c:pt>
                <c:pt idx="236">
                  <c:v>47.35</c:v>
                </c:pt>
                <c:pt idx="237">
                  <c:v>47.32</c:v>
                </c:pt>
                <c:pt idx="238">
                  <c:v>47.23</c:v>
                </c:pt>
                <c:pt idx="239">
                  <c:v>47.05</c:v>
                </c:pt>
                <c:pt idx="240">
                  <c:v>46.78</c:v>
                </c:pt>
                <c:pt idx="241">
                  <c:v>46.78</c:v>
                </c:pt>
                <c:pt idx="242">
                  <c:v>46.83</c:v>
                </c:pt>
                <c:pt idx="243">
                  <c:v>47.01</c:v>
                </c:pt>
                <c:pt idx="244">
                  <c:v>46.92</c:v>
                </c:pt>
                <c:pt idx="245">
                  <c:v>46.9</c:v>
                </c:pt>
                <c:pt idx="246">
                  <c:v>46.92</c:v>
                </c:pt>
                <c:pt idx="247">
                  <c:v>46.69</c:v>
                </c:pt>
                <c:pt idx="248">
                  <c:v>46.54</c:v>
                </c:pt>
                <c:pt idx="249">
                  <c:v>46.4</c:v>
                </c:pt>
                <c:pt idx="250">
                  <c:v>46.67</c:v>
                </c:pt>
                <c:pt idx="251">
                  <c:v>46.68</c:v>
                </c:pt>
                <c:pt idx="252">
                  <c:v>46.62</c:v>
                </c:pt>
                <c:pt idx="253">
                  <c:v>46.57</c:v>
                </c:pt>
                <c:pt idx="254">
                  <c:v>46.2</c:v>
                </c:pt>
                <c:pt idx="255">
                  <c:v>45.93</c:v>
                </c:pt>
                <c:pt idx="256">
                  <c:v>46.02</c:v>
                </c:pt>
                <c:pt idx="257">
                  <c:v>46.09</c:v>
                </c:pt>
                <c:pt idx="258">
                  <c:v>45.74</c:v>
                </c:pt>
                <c:pt idx="259">
                  <c:v>45.54</c:v>
                </c:pt>
                <c:pt idx="260">
                  <c:v>45.87</c:v>
                </c:pt>
                <c:pt idx="261">
                  <c:v>45.96</c:v>
                </c:pt>
                <c:pt idx="262">
                  <c:v>46.22</c:v>
                </c:pt>
                <c:pt idx="263">
                  <c:v>46.52</c:v>
                </c:pt>
                <c:pt idx="264">
                  <c:v>46.48</c:v>
                </c:pt>
                <c:pt idx="265">
                  <c:v>46.43</c:v>
                </c:pt>
                <c:pt idx="266">
                  <c:v>45.44</c:v>
                </c:pt>
                <c:pt idx="267">
                  <c:v>37.93</c:v>
                </c:pt>
                <c:pt idx="268">
                  <c:v>37.619999999999997</c:v>
                </c:pt>
                <c:pt idx="269">
                  <c:v>36.979999999999997</c:v>
                </c:pt>
                <c:pt idx="270">
                  <c:v>36.729999999999997</c:v>
                </c:pt>
                <c:pt idx="271">
                  <c:v>36.409999999999997</c:v>
                </c:pt>
                <c:pt idx="272">
                  <c:v>36.549999999999997</c:v>
                </c:pt>
                <c:pt idx="273">
                  <c:v>38.090000000000003</c:v>
                </c:pt>
                <c:pt idx="274">
                  <c:v>39.270000000000003</c:v>
                </c:pt>
                <c:pt idx="275">
                  <c:v>38.97</c:v>
                </c:pt>
                <c:pt idx="276">
                  <c:v>40.270000000000003</c:v>
                </c:pt>
                <c:pt idx="277">
                  <c:v>40.69</c:v>
                </c:pt>
                <c:pt idx="278">
                  <c:v>39.31</c:v>
                </c:pt>
                <c:pt idx="279">
                  <c:v>39.159999999999997</c:v>
                </c:pt>
                <c:pt idx="280">
                  <c:v>39.99</c:v>
                </c:pt>
                <c:pt idx="281">
                  <c:v>40.14</c:v>
                </c:pt>
                <c:pt idx="282">
                  <c:v>39.01</c:v>
                </c:pt>
                <c:pt idx="283">
                  <c:v>38.97</c:v>
                </c:pt>
                <c:pt idx="284">
                  <c:v>39.53</c:v>
                </c:pt>
                <c:pt idx="285">
                  <c:v>40.159999999999997</c:v>
                </c:pt>
                <c:pt idx="286">
                  <c:v>40.67</c:v>
                </c:pt>
                <c:pt idx="287">
                  <c:v>40.78</c:v>
                </c:pt>
                <c:pt idx="288">
                  <c:v>40.92</c:v>
                </c:pt>
                <c:pt idx="289">
                  <c:v>41.01</c:v>
                </c:pt>
                <c:pt idx="290">
                  <c:v>40.22</c:v>
                </c:pt>
                <c:pt idx="291">
                  <c:v>38.119999999999997</c:v>
                </c:pt>
                <c:pt idx="292">
                  <c:v>39.049999999999997</c:v>
                </c:pt>
                <c:pt idx="293">
                  <c:v>39.75</c:v>
                </c:pt>
                <c:pt idx="294">
                  <c:v>40.15</c:v>
                </c:pt>
                <c:pt idx="295">
                  <c:v>39.61</c:v>
                </c:pt>
                <c:pt idx="296">
                  <c:v>38.9</c:v>
                </c:pt>
                <c:pt idx="297">
                  <c:v>37.65</c:v>
                </c:pt>
                <c:pt idx="298">
                  <c:v>36.090000000000003</c:v>
                </c:pt>
                <c:pt idx="299">
                  <c:v>35.21</c:v>
                </c:pt>
                <c:pt idx="300">
                  <c:v>34.68</c:v>
                </c:pt>
                <c:pt idx="301">
                  <c:v>35.6</c:v>
                </c:pt>
                <c:pt idx="302">
                  <c:v>36.54</c:v>
                </c:pt>
                <c:pt idx="303">
                  <c:v>37.14</c:v>
                </c:pt>
                <c:pt idx="304">
                  <c:v>37.31</c:v>
                </c:pt>
                <c:pt idx="305">
                  <c:v>37.520000000000003</c:v>
                </c:pt>
                <c:pt idx="306">
                  <c:v>37.74</c:v>
                </c:pt>
                <c:pt idx="307">
                  <c:v>37.51</c:v>
                </c:pt>
                <c:pt idx="308">
                  <c:v>37.25</c:v>
                </c:pt>
                <c:pt idx="309">
                  <c:v>37.81</c:v>
                </c:pt>
                <c:pt idx="310">
                  <c:v>37.32</c:v>
                </c:pt>
                <c:pt idx="311">
                  <c:v>36.340000000000003</c:v>
                </c:pt>
                <c:pt idx="312">
                  <c:v>36.39</c:v>
                </c:pt>
                <c:pt idx="313">
                  <c:v>36.39</c:v>
                </c:pt>
                <c:pt idx="314">
                  <c:v>35.5</c:v>
                </c:pt>
                <c:pt idx="315">
                  <c:v>34.72</c:v>
                </c:pt>
                <c:pt idx="316">
                  <c:v>34.590000000000003</c:v>
                </c:pt>
                <c:pt idx="317">
                  <c:v>34.14</c:v>
                </c:pt>
                <c:pt idx="318">
                  <c:v>33.75</c:v>
                </c:pt>
                <c:pt idx="319">
                  <c:v>33.6</c:v>
                </c:pt>
                <c:pt idx="320">
                  <c:v>33.71</c:v>
                </c:pt>
                <c:pt idx="321">
                  <c:v>33.25</c:v>
                </c:pt>
                <c:pt idx="322">
                  <c:v>23.91</c:v>
                </c:pt>
                <c:pt idx="323">
                  <c:v>16.03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42-4B76-B3D9-076C9139D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704160"/>
        <c:axId val="510703616"/>
      </c:lineChart>
      <c:catAx>
        <c:axId val="510701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02528"/>
        <c:crosses val="autoZero"/>
        <c:auto val="1"/>
        <c:lblAlgn val="ctr"/>
        <c:lblOffset val="100"/>
        <c:noMultiLvlLbl val="0"/>
      </c:catAx>
      <c:valAx>
        <c:axId val="51070252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Grams</a:t>
                </a:r>
                <a:r>
                  <a:rPr lang="en-US" baseline="0"/>
                  <a:t> </a:t>
                </a:r>
                <a:r>
                  <a:rPr lang="en-US"/>
                  <a:t>(g)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01984"/>
        <c:crosses val="autoZero"/>
        <c:crossBetween val="between"/>
      </c:valAx>
      <c:valAx>
        <c:axId val="510703616"/>
        <c:scaling>
          <c:orientation val="minMax"/>
          <c:min val="1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04160"/>
        <c:crosses val="max"/>
        <c:crossBetween val="between"/>
      </c:valAx>
      <c:catAx>
        <c:axId val="510704160"/>
        <c:scaling>
          <c:orientation val="minMax"/>
        </c:scaling>
        <c:delete val="1"/>
        <c:axPos val="b"/>
        <c:numFmt formatCode="h:mm:ss" sourceLinked="1"/>
        <c:majorTickMark val="out"/>
        <c:minorTickMark val="none"/>
        <c:tickLblPos val="nextTo"/>
        <c:crossAx val="510703616"/>
        <c:crosses val="autoZero"/>
        <c:auto val="1"/>
        <c:lblAlgn val="ctr"/>
        <c:lblOffset val="100"/>
        <c:noMultiLvlLbl val="0"/>
      </c:cat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'2017-09-29'!$B$1</c:f>
              <c:strCache>
                <c:ptCount val="1"/>
                <c:pt idx="0">
                  <c:v>Mass (g)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'2017-09-29'!$A$2:$A$320</c:f>
              <c:numCache>
                <c:formatCode>h:mm:ss</c:formatCode>
                <c:ptCount val="319"/>
                <c:pt idx="0">
                  <c:v>0.44604166666666667</c:v>
                </c:pt>
                <c:pt idx="1">
                  <c:v>0.44881944444444444</c:v>
                </c:pt>
                <c:pt idx="2">
                  <c:v>0.44743055555555555</c:v>
                </c:pt>
                <c:pt idx="3">
                  <c:v>0.44673611111111106</c:v>
                </c:pt>
                <c:pt idx="4">
                  <c:v>0.44812500000000005</c:v>
                </c:pt>
                <c:pt idx="5">
                  <c:v>0.45020833333333332</c:v>
                </c:pt>
                <c:pt idx="6">
                  <c:v>0.44951388888888894</c:v>
                </c:pt>
                <c:pt idx="7">
                  <c:v>0.45090277777777782</c:v>
                </c:pt>
                <c:pt idx="8">
                  <c:v>0.45159722222222221</c:v>
                </c:pt>
                <c:pt idx="9">
                  <c:v>0.4522916666666667</c:v>
                </c:pt>
                <c:pt idx="10">
                  <c:v>0.45298611111111109</c:v>
                </c:pt>
                <c:pt idx="11">
                  <c:v>0.45368055555555559</c:v>
                </c:pt>
                <c:pt idx="12">
                  <c:v>0.45437499999999997</c:v>
                </c:pt>
                <c:pt idx="13">
                  <c:v>0.45506944444444447</c:v>
                </c:pt>
                <c:pt idx="14">
                  <c:v>0.45576388888888886</c:v>
                </c:pt>
                <c:pt idx="15">
                  <c:v>0.45715277777777774</c:v>
                </c:pt>
                <c:pt idx="16">
                  <c:v>0.45645833333333335</c:v>
                </c:pt>
                <c:pt idx="17">
                  <c:v>0.45854166666666668</c:v>
                </c:pt>
                <c:pt idx="18">
                  <c:v>0.45784722222222224</c:v>
                </c:pt>
                <c:pt idx="19">
                  <c:v>0.45923611111111112</c:v>
                </c:pt>
                <c:pt idx="20">
                  <c:v>0.45993055555555556</c:v>
                </c:pt>
                <c:pt idx="21">
                  <c:v>0.46131944444444445</c:v>
                </c:pt>
                <c:pt idx="22">
                  <c:v>0.46062500000000001</c:v>
                </c:pt>
                <c:pt idx="23">
                  <c:v>0.46201388888888889</c:v>
                </c:pt>
                <c:pt idx="24">
                  <c:v>0.4689699074074074</c:v>
                </c:pt>
                <c:pt idx="25">
                  <c:v>0.46758101851851852</c:v>
                </c:pt>
                <c:pt idx="26">
                  <c:v>0.46619212962962964</c:v>
                </c:pt>
                <c:pt idx="27">
                  <c:v>0.4696643518518519</c:v>
                </c:pt>
                <c:pt idx="28">
                  <c:v>0.46688657407407402</c:v>
                </c:pt>
                <c:pt idx="29">
                  <c:v>0.46549768518518514</c:v>
                </c:pt>
                <c:pt idx="30">
                  <c:v>0.47105324074074079</c:v>
                </c:pt>
                <c:pt idx="31">
                  <c:v>0.47035879629629629</c:v>
                </c:pt>
                <c:pt idx="32">
                  <c:v>0.47174768518518517</c:v>
                </c:pt>
                <c:pt idx="33">
                  <c:v>0.46827546296296302</c:v>
                </c:pt>
                <c:pt idx="34">
                  <c:v>0.47313657407407406</c:v>
                </c:pt>
                <c:pt idx="35">
                  <c:v>0.47244212962962967</c:v>
                </c:pt>
                <c:pt idx="36">
                  <c:v>0.47660879629629632</c:v>
                </c:pt>
                <c:pt idx="37">
                  <c:v>0.47452546296296294</c:v>
                </c:pt>
                <c:pt idx="38">
                  <c:v>0.47591435185185182</c:v>
                </c:pt>
                <c:pt idx="39">
                  <c:v>0.47730324074074071</c:v>
                </c:pt>
                <c:pt idx="40">
                  <c:v>0.47383101851851855</c:v>
                </c:pt>
                <c:pt idx="41">
                  <c:v>0.47938657407407409</c:v>
                </c:pt>
                <c:pt idx="42">
                  <c:v>0.47799768518518521</c:v>
                </c:pt>
                <c:pt idx="43">
                  <c:v>0.6762731481481481</c:v>
                </c:pt>
                <c:pt idx="44">
                  <c:v>0.47869212962962965</c:v>
                </c:pt>
                <c:pt idx="45">
                  <c:v>0.67557870370370365</c:v>
                </c:pt>
                <c:pt idx="46">
                  <c:v>0.48008101851851853</c:v>
                </c:pt>
                <c:pt idx="47">
                  <c:v>0.48146990740740742</c:v>
                </c:pt>
                <c:pt idx="48">
                  <c:v>0.671412037037037</c:v>
                </c:pt>
                <c:pt idx="49">
                  <c:v>0.67418981481481488</c:v>
                </c:pt>
                <c:pt idx="50">
                  <c:v>0.67349537037037033</c:v>
                </c:pt>
                <c:pt idx="51">
                  <c:v>0.67488425925925932</c:v>
                </c:pt>
                <c:pt idx="52">
                  <c:v>0.67280092592592589</c:v>
                </c:pt>
                <c:pt idx="53">
                  <c:v>0.48077546296296297</c:v>
                </c:pt>
                <c:pt idx="54">
                  <c:v>0.48216435185185186</c:v>
                </c:pt>
                <c:pt idx="55">
                  <c:v>0.67002314814814812</c:v>
                </c:pt>
                <c:pt idx="56">
                  <c:v>0.47521990740740744</c:v>
                </c:pt>
                <c:pt idx="57">
                  <c:v>0.67210648148148155</c:v>
                </c:pt>
                <c:pt idx="58">
                  <c:v>0.67071759259259256</c:v>
                </c:pt>
                <c:pt idx="59">
                  <c:v>0.4828587962962963</c:v>
                </c:pt>
                <c:pt idx="60">
                  <c:v>0.48355324074074074</c:v>
                </c:pt>
                <c:pt idx="61">
                  <c:v>0.48771990740740739</c:v>
                </c:pt>
                <c:pt idx="62">
                  <c:v>0.66932870370370379</c:v>
                </c:pt>
                <c:pt idx="63">
                  <c:v>0.48424768518518518</c:v>
                </c:pt>
                <c:pt idx="64">
                  <c:v>0.66863425925925923</c:v>
                </c:pt>
                <c:pt idx="65">
                  <c:v>0.48563657407407407</c:v>
                </c:pt>
                <c:pt idx="66">
                  <c:v>0.66793981481481479</c:v>
                </c:pt>
                <c:pt idx="67">
                  <c:v>0.48633101851851851</c:v>
                </c:pt>
                <c:pt idx="68">
                  <c:v>0.66585648148148147</c:v>
                </c:pt>
                <c:pt idx="69">
                  <c:v>0.66655092592592591</c:v>
                </c:pt>
                <c:pt idx="70">
                  <c:v>0.66516203703703702</c:v>
                </c:pt>
                <c:pt idx="71">
                  <c:v>0.66724537037037035</c:v>
                </c:pt>
                <c:pt idx="72">
                  <c:v>0.6630787037037037</c:v>
                </c:pt>
                <c:pt idx="73">
                  <c:v>0.48494212962962963</c:v>
                </c:pt>
                <c:pt idx="74">
                  <c:v>0.66377314814814814</c:v>
                </c:pt>
                <c:pt idx="75">
                  <c:v>0.48702546296296295</c:v>
                </c:pt>
                <c:pt idx="76">
                  <c:v>0.66238425925925926</c:v>
                </c:pt>
                <c:pt idx="77">
                  <c:v>0.48910879629629633</c:v>
                </c:pt>
                <c:pt idx="78">
                  <c:v>0.49535879629629626</c:v>
                </c:pt>
                <c:pt idx="79">
                  <c:v>0.66446759259259258</c:v>
                </c:pt>
                <c:pt idx="80">
                  <c:v>0.48841435185185184</c:v>
                </c:pt>
                <c:pt idx="81">
                  <c:v>0.49049768518518522</c:v>
                </c:pt>
                <c:pt idx="82">
                  <c:v>0.48980324074074072</c:v>
                </c:pt>
                <c:pt idx="83">
                  <c:v>0.66030092592592593</c:v>
                </c:pt>
                <c:pt idx="84">
                  <c:v>0.66168981481481481</c:v>
                </c:pt>
                <c:pt idx="85">
                  <c:v>0.65960648148148149</c:v>
                </c:pt>
                <c:pt idx="86">
                  <c:v>0.49466435185185187</c:v>
                </c:pt>
                <c:pt idx="87">
                  <c:v>0.49258101851851849</c:v>
                </c:pt>
                <c:pt idx="88">
                  <c:v>0.66099537037037037</c:v>
                </c:pt>
                <c:pt idx="89">
                  <c:v>0.4918865740740741</c:v>
                </c:pt>
                <c:pt idx="90">
                  <c:v>0.65752314814814816</c:v>
                </c:pt>
                <c:pt idx="91">
                  <c:v>0.6582175925925926</c:v>
                </c:pt>
                <c:pt idx="92">
                  <c:v>0.5002199074074074</c:v>
                </c:pt>
                <c:pt idx="93">
                  <c:v>0.65891203703703705</c:v>
                </c:pt>
                <c:pt idx="94">
                  <c:v>0.4911921296296296</c:v>
                </c:pt>
                <c:pt idx="95">
                  <c:v>0.49674768518518514</c:v>
                </c:pt>
                <c:pt idx="96">
                  <c:v>0.49605324074074075</c:v>
                </c:pt>
                <c:pt idx="97">
                  <c:v>0.65682870370370372</c:v>
                </c:pt>
                <c:pt idx="98">
                  <c:v>0.49327546296296299</c:v>
                </c:pt>
                <c:pt idx="99">
                  <c:v>0.49396990740740737</c:v>
                </c:pt>
                <c:pt idx="100">
                  <c:v>0.49744212962962964</c:v>
                </c:pt>
                <c:pt idx="101">
                  <c:v>0.65405092592592595</c:v>
                </c:pt>
                <c:pt idx="102">
                  <c:v>0.65613425925925928</c:v>
                </c:pt>
                <c:pt idx="103">
                  <c:v>0.49813657407407402</c:v>
                </c:pt>
                <c:pt idx="104">
                  <c:v>0.50091435185185185</c:v>
                </c:pt>
                <c:pt idx="105">
                  <c:v>0.65474537037037039</c:v>
                </c:pt>
                <c:pt idx="106">
                  <c:v>0.50369212962962961</c:v>
                </c:pt>
                <c:pt idx="107">
                  <c:v>0.65266203703703707</c:v>
                </c:pt>
                <c:pt idx="108">
                  <c:v>0.49952546296296302</c:v>
                </c:pt>
                <c:pt idx="109">
                  <c:v>0.5050810185185185</c:v>
                </c:pt>
                <c:pt idx="110">
                  <c:v>0.65543981481481484</c:v>
                </c:pt>
                <c:pt idx="111">
                  <c:v>0.50160879629629629</c:v>
                </c:pt>
                <c:pt idx="112">
                  <c:v>0.49883101851851852</c:v>
                </c:pt>
                <c:pt idx="113">
                  <c:v>0.50230324074074073</c:v>
                </c:pt>
                <c:pt idx="114">
                  <c:v>0.65196759259259263</c:v>
                </c:pt>
                <c:pt idx="115">
                  <c:v>0.65335648148148151</c:v>
                </c:pt>
                <c:pt idx="116">
                  <c:v>0.65127314814814818</c:v>
                </c:pt>
                <c:pt idx="117">
                  <c:v>0.65057870370370374</c:v>
                </c:pt>
                <c:pt idx="118">
                  <c:v>0.50438657407407406</c:v>
                </c:pt>
                <c:pt idx="119">
                  <c:v>0.50577546296296294</c:v>
                </c:pt>
                <c:pt idx="120">
                  <c:v>0.64988425925925919</c:v>
                </c:pt>
                <c:pt idx="121">
                  <c:v>0.64780092592592597</c:v>
                </c:pt>
                <c:pt idx="122">
                  <c:v>0.64918981481481486</c:v>
                </c:pt>
                <c:pt idx="123">
                  <c:v>0.64849537037037031</c:v>
                </c:pt>
                <c:pt idx="124">
                  <c:v>0.50299768518518517</c:v>
                </c:pt>
                <c:pt idx="125">
                  <c:v>0.50646990740740738</c:v>
                </c:pt>
                <c:pt idx="126">
                  <c:v>0.64641203703703709</c:v>
                </c:pt>
                <c:pt idx="127">
                  <c:v>0.64710648148148142</c:v>
                </c:pt>
                <c:pt idx="128">
                  <c:v>0.50716435185185182</c:v>
                </c:pt>
                <c:pt idx="129">
                  <c:v>0.50785879629629627</c:v>
                </c:pt>
                <c:pt idx="130">
                  <c:v>0.64571759259259254</c:v>
                </c:pt>
                <c:pt idx="131">
                  <c:v>0.50924768518518515</c:v>
                </c:pt>
                <c:pt idx="132">
                  <c:v>0.50855324074074071</c:v>
                </c:pt>
                <c:pt idx="133">
                  <c:v>0.51271990740740747</c:v>
                </c:pt>
                <c:pt idx="134">
                  <c:v>0.51133101851851859</c:v>
                </c:pt>
                <c:pt idx="135">
                  <c:v>0.64224537037037044</c:v>
                </c:pt>
                <c:pt idx="136">
                  <c:v>0.64155092592592589</c:v>
                </c:pt>
                <c:pt idx="137">
                  <c:v>0.63668981481481479</c:v>
                </c:pt>
                <c:pt idx="138">
                  <c:v>0.63877314814814812</c:v>
                </c:pt>
                <c:pt idx="139">
                  <c:v>0.640162037037037</c:v>
                </c:pt>
                <c:pt idx="140">
                  <c:v>0.63321759259259258</c:v>
                </c:pt>
                <c:pt idx="141">
                  <c:v>0.63946759259259256</c:v>
                </c:pt>
                <c:pt idx="142">
                  <c:v>0.64085648148148155</c:v>
                </c:pt>
                <c:pt idx="143">
                  <c:v>0.51063657407407403</c:v>
                </c:pt>
                <c:pt idx="144">
                  <c:v>0.63738425925925923</c:v>
                </c:pt>
                <c:pt idx="145">
                  <c:v>0.5099421296296297</c:v>
                </c:pt>
                <c:pt idx="146">
                  <c:v>0.51202546296296292</c:v>
                </c:pt>
                <c:pt idx="147">
                  <c:v>0.51480324074074069</c:v>
                </c:pt>
                <c:pt idx="148">
                  <c:v>0.52035879629629633</c:v>
                </c:pt>
                <c:pt idx="149">
                  <c:v>0.63599537037037035</c:v>
                </c:pt>
                <c:pt idx="150">
                  <c:v>0.5134143518518518</c:v>
                </c:pt>
                <c:pt idx="151">
                  <c:v>0.63530092592592591</c:v>
                </c:pt>
                <c:pt idx="152">
                  <c:v>0.63807870370370368</c:v>
                </c:pt>
                <c:pt idx="153">
                  <c:v>0.51410879629629636</c:v>
                </c:pt>
                <c:pt idx="154">
                  <c:v>0.51549768518518524</c:v>
                </c:pt>
                <c:pt idx="155">
                  <c:v>0.6318287037037037</c:v>
                </c:pt>
                <c:pt idx="156">
                  <c:v>0.63391203703703702</c:v>
                </c:pt>
                <c:pt idx="157">
                  <c:v>0.63460648148148147</c:v>
                </c:pt>
                <c:pt idx="158">
                  <c:v>0.51619212962962957</c:v>
                </c:pt>
                <c:pt idx="159">
                  <c:v>0.51758101851851845</c:v>
                </c:pt>
                <c:pt idx="160">
                  <c:v>0.63252314814814814</c:v>
                </c:pt>
                <c:pt idx="161">
                  <c:v>0.62974537037037037</c:v>
                </c:pt>
                <c:pt idx="162">
                  <c:v>0.63113425925925926</c:v>
                </c:pt>
                <c:pt idx="163">
                  <c:v>0.51827546296296301</c:v>
                </c:pt>
                <c:pt idx="164">
                  <c:v>0.62349537037037039</c:v>
                </c:pt>
                <c:pt idx="165">
                  <c:v>0.62835648148148149</c:v>
                </c:pt>
                <c:pt idx="166">
                  <c:v>0.52105324074074078</c:v>
                </c:pt>
                <c:pt idx="167">
                  <c:v>0.62905092592592593</c:v>
                </c:pt>
                <c:pt idx="168">
                  <c:v>0.51688657407407412</c:v>
                </c:pt>
                <c:pt idx="169">
                  <c:v>0.51966435185185189</c:v>
                </c:pt>
                <c:pt idx="170">
                  <c:v>0.5380787037037037</c:v>
                </c:pt>
                <c:pt idx="171">
                  <c:v>0.60266203703703702</c:v>
                </c:pt>
                <c:pt idx="172">
                  <c:v>0.51896990740740734</c:v>
                </c:pt>
                <c:pt idx="173">
                  <c:v>0.52244212962962966</c:v>
                </c:pt>
                <c:pt idx="174">
                  <c:v>0.60960648148148155</c:v>
                </c:pt>
                <c:pt idx="175">
                  <c:v>0.63043981481481481</c:v>
                </c:pt>
                <c:pt idx="176">
                  <c:v>0.62766203703703705</c:v>
                </c:pt>
                <c:pt idx="177">
                  <c:v>0.62418981481481484</c:v>
                </c:pt>
                <c:pt idx="178">
                  <c:v>0.6269675925925926</c:v>
                </c:pt>
                <c:pt idx="179">
                  <c:v>0.44465277777777779</c:v>
                </c:pt>
                <c:pt idx="180">
                  <c:v>0.61724537037037031</c:v>
                </c:pt>
                <c:pt idx="181">
                  <c:v>0.52174768518518522</c:v>
                </c:pt>
                <c:pt idx="182">
                  <c:v>0.5231365740740741</c:v>
                </c:pt>
                <c:pt idx="183">
                  <c:v>0.60821759259259256</c:v>
                </c:pt>
                <c:pt idx="184">
                  <c:v>0.53182870370370372</c:v>
                </c:pt>
                <c:pt idx="185">
                  <c:v>0.5332175925925926</c:v>
                </c:pt>
                <c:pt idx="186">
                  <c:v>0.62557870370370372</c:v>
                </c:pt>
                <c:pt idx="187">
                  <c:v>0.56168981481481484</c:v>
                </c:pt>
                <c:pt idx="188">
                  <c:v>0.62071759259259263</c:v>
                </c:pt>
                <c:pt idx="189">
                  <c:v>0.62627314814814816</c:v>
                </c:pt>
                <c:pt idx="190">
                  <c:v>0.62210648148148151</c:v>
                </c:pt>
                <c:pt idx="191">
                  <c:v>0.52383101851851854</c:v>
                </c:pt>
                <c:pt idx="192">
                  <c:v>0.52905092592592595</c:v>
                </c:pt>
                <c:pt idx="193">
                  <c:v>0.62141203703703707</c:v>
                </c:pt>
                <c:pt idx="194">
                  <c:v>0.62280092592592595</c:v>
                </c:pt>
                <c:pt idx="195">
                  <c:v>0.62488425925925928</c:v>
                </c:pt>
                <c:pt idx="196">
                  <c:v>0.53043981481481484</c:v>
                </c:pt>
                <c:pt idx="197">
                  <c:v>0.61793981481481486</c:v>
                </c:pt>
                <c:pt idx="198">
                  <c:v>0.61863425925925919</c:v>
                </c:pt>
                <c:pt idx="199">
                  <c:v>0.61932870370370374</c:v>
                </c:pt>
                <c:pt idx="200">
                  <c:v>0.61446759259259254</c:v>
                </c:pt>
                <c:pt idx="201">
                  <c:v>0.52974537037037039</c:v>
                </c:pt>
                <c:pt idx="202">
                  <c:v>0.53113425925925928</c:v>
                </c:pt>
                <c:pt idx="203">
                  <c:v>0.61516203703703709</c:v>
                </c:pt>
                <c:pt idx="204">
                  <c:v>0.53599537037037037</c:v>
                </c:pt>
                <c:pt idx="205">
                  <c:v>0.53391203703703705</c:v>
                </c:pt>
                <c:pt idx="206">
                  <c:v>0.53530092592592593</c:v>
                </c:pt>
                <c:pt idx="207">
                  <c:v>0.53877314814814814</c:v>
                </c:pt>
                <c:pt idx="208">
                  <c:v>0.54849537037037044</c:v>
                </c:pt>
                <c:pt idx="209">
                  <c:v>0.61168981481481477</c:v>
                </c:pt>
                <c:pt idx="210">
                  <c:v>0.61655092592592597</c:v>
                </c:pt>
                <c:pt idx="211">
                  <c:v>0.53252314814814816</c:v>
                </c:pt>
                <c:pt idx="212">
                  <c:v>0.55613425925925919</c:v>
                </c:pt>
                <c:pt idx="213">
                  <c:v>0.53668981481481481</c:v>
                </c:pt>
                <c:pt idx="214">
                  <c:v>0.60752314814814812</c:v>
                </c:pt>
                <c:pt idx="215">
                  <c:v>0.62002314814814818</c:v>
                </c:pt>
                <c:pt idx="216">
                  <c:v>0.53460648148148149</c:v>
                </c:pt>
                <c:pt idx="217">
                  <c:v>0.61099537037037044</c:v>
                </c:pt>
                <c:pt idx="218">
                  <c:v>0.61238425925925932</c:v>
                </c:pt>
                <c:pt idx="219">
                  <c:v>0.61377314814814821</c:v>
                </c:pt>
                <c:pt idx="220">
                  <c:v>0.53738425925925926</c:v>
                </c:pt>
                <c:pt idx="221">
                  <c:v>0.61307870370370365</c:v>
                </c:pt>
                <c:pt idx="222">
                  <c:v>0.608912037037037</c:v>
                </c:pt>
                <c:pt idx="223">
                  <c:v>0.61030092592592589</c:v>
                </c:pt>
                <c:pt idx="224">
                  <c:v>0.54988425925925932</c:v>
                </c:pt>
                <c:pt idx="225">
                  <c:v>0.55266203703703709</c:v>
                </c:pt>
                <c:pt idx="226">
                  <c:v>0.55821759259259263</c:v>
                </c:pt>
                <c:pt idx="227">
                  <c:v>0.53946759259259258</c:v>
                </c:pt>
                <c:pt idx="228">
                  <c:v>0.55335648148148142</c:v>
                </c:pt>
                <c:pt idx="229">
                  <c:v>0.60613425925925923</c:v>
                </c:pt>
                <c:pt idx="230">
                  <c:v>0.55682870370370374</c:v>
                </c:pt>
                <c:pt idx="231">
                  <c:v>0.61585648148148142</c:v>
                </c:pt>
                <c:pt idx="232">
                  <c:v>0.55196759259259254</c:v>
                </c:pt>
                <c:pt idx="233">
                  <c:v>0.55405092592592597</c:v>
                </c:pt>
                <c:pt idx="234">
                  <c:v>0.55474537037037031</c:v>
                </c:pt>
                <c:pt idx="235">
                  <c:v>0.55543981481481486</c:v>
                </c:pt>
                <c:pt idx="236">
                  <c:v>0.55057870370370365</c:v>
                </c:pt>
                <c:pt idx="237">
                  <c:v>0.55960648148148151</c:v>
                </c:pt>
                <c:pt idx="238">
                  <c:v>0.56030092592592595</c:v>
                </c:pt>
                <c:pt idx="239">
                  <c:v>0.60682870370370368</c:v>
                </c:pt>
                <c:pt idx="240">
                  <c:v>0.54085648148148147</c:v>
                </c:pt>
                <c:pt idx="241">
                  <c:v>0.54155092592592591</c:v>
                </c:pt>
                <c:pt idx="242">
                  <c:v>0.55127314814814821</c:v>
                </c:pt>
                <c:pt idx="243">
                  <c:v>0.54363425925925923</c:v>
                </c:pt>
                <c:pt idx="244">
                  <c:v>0.56377314814814816</c:v>
                </c:pt>
                <c:pt idx="245">
                  <c:v>0.56655092592592593</c:v>
                </c:pt>
                <c:pt idx="246">
                  <c:v>0.56099537037037039</c:v>
                </c:pt>
                <c:pt idx="247">
                  <c:v>0.56724537037037037</c:v>
                </c:pt>
                <c:pt idx="248">
                  <c:v>0.5693287037037037</c:v>
                </c:pt>
                <c:pt idx="249">
                  <c:v>0.56307870370370372</c:v>
                </c:pt>
                <c:pt idx="250">
                  <c:v>0.56238425925925928</c:v>
                </c:pt>
                <c:pt idx="251">
                  <c:v>0.60196759259259258</c:v>
                </c:pt>
                <c:pt idx="252">
                  <c:v>0.60474537037037035</c:v>
                </c:pt>
                <c:pt idx="253">
                  <c:v>0.60543981481481479</c:v>
                </c:pt>
                <c:pt idx="254">
                  <c:v>0.57141203703703702</c:v>
                </c:pt>
                <c:pt idx="255">
                  <c:v>0.55752314814814818</c:v>
                </c:pt>
                <c:pt idx="256">
                  <c:v>0.55891203703703707</c:v>
                </c:pt>
                <c:pt idx="257">
                  <c:v>0.54224537037037035</c:v>
                </c:pt>
                <c:pt idx="258">
                  <c:v>0.54293981481481479</c:v>
                </c:pt>
                <c:pt idx="259">
                  <c:v>0.546412037037037</c:v>
                </c:pt>
                <c:pt idx="260">
                  <c:v>0.5644675925925926</c:v>
                </c:pt>
                <c:pt idx="261">
                  <c:v>0.56585648148148149</c:v>
                </c:pt>
                <c:pt idx="262">
                  <c:v>0.59293981481481484</c:v>
                </c:pt>
                <c:pt idx="263">
                  <c:v>0.56793981481481481</c:v>
                </c:pt>
                <c:pt idx="264">
                  <c:v>0.54780092592592589</c:v>
                </c:pt>
                <c:pt idx="265">
                  <c:v>0.54432870370370368</c:v>
                </c:pt>
                <c:pt idx="266">
                  <c:v>0.59780092592592593</c:v>
                </c:pt>
                <c:pt idx="267">
                  <c:v>0.54502314814814812</c:v>
                </c:pt>
                <c:pt idx="268">
                  <c:v>0.56516203703703705</c:v>
                </c:pt>
                <c:pt idx="269">
                  <c:v>0.59988425925925926</c:v>
                </c:pt>
                <c:pt idx="270">
                  <c:v>0.54571759259259256</c:v>
                </c:pt>
                <c:pt idx="271">
                  <c:v>0.54710648148148155</c:v>
                </c:pt>
                <c:pt idx="272">
                  <c:v>0.60405092592592591</c:v>
                </c:pt>
                <c:pt idx="273">
                  <c:v>0.54016203703703702</c:v>
                </c:pt>
                <c:pt idx="274">
                  <c:v>0.54918981481481477</c:v>
                </c:pt>
                <c:pt idx="275">
                  <c:v>0.57349537037037035</c:v>
                </c:pt>
                <c:pt idx="276">
                  <c:v>0.59849537037037037</c:v>
                </c:pt>
                <c:pt idx="277">
                  <c:v>0.57071759259259258</c:v>
                </c:pt>
                <c:pt idx="278">
                  <c:v>0.57210648148148147</c:v>
                </c:pt>
                <c:pt idx="279">
                  <c:v>0.60127314814814814</c:v>
                </c:pt>
                <c:pt idx="280">
                  <c:v>0.5957175925925926</c:v>
                </c:pt>
                <c:pt idx="281">
                  <c:v>0.57002314814814814</c:v>
                </c:pt>
                <c:pt idx="282">
                  <c:v>0.57280092592592591</c:v>
                </c:pt>
                <c:pt idx="283">
                  <c:v>0.58182870370370365</c:v>
                </c:pt>
                <c:pt idx="284">
                  <c:v>0.56863425925925926</c:v>
                </c:pt>
                <c:pt idx="285">
                  <c:v>0.57418981481481479</c:v>
                </c:pt>
                <c:pt idx="286">
                  <c:v>0.59502314814814816</c:v>
                </c:pt>
                <c:pt idx="287">
                  <c:v>0.58530092592592597</c:v>
                </c:pt>
                <c:pt idx="288">
                  <c:v>0.59918981481481481</c:v>
                </c:pt>
                <c:pt idx="289">
                  <c:v>0.57557870370370368</c:v>
                </c:pt>
                <c:pt idx="290">
                  <c:v>0.57696759259259256</c:v>
                </c:pt>
                <c:pt idx="291">
                  <c:v>0.57627314814814812</c:v>
                </c:pt>
                <c:pt idx="292">
                  <c:v>0.57835648148148155</c:v>
                </c:pt>
                <c:pt idx="293">
                  <c:v>0.59710648148148149</c:v>
                </c:pt>
                <c:pt idx="294">
                  <c:v>0.6005787037037037</c:v>
                </c:pt>
                <c:pt idx="295">
                  <c:v>0.57488425925925923</c:v>
                </c:pt>
                <c:pt idx="296">
                  <c:v>0.59641203703703705</c:v>
                </c:pt>
                <c:pt idx="297">
                  <c:v>0.577662037037037</c:v>
                </c:pt>
                <c:pt idx="298">
                  <c:v>0.58252314814814821</c:v>
                </c:pt>
                <c:pt idx="299">
                  <c:v>0.58321759259259254</c:v>
                </c:pt>
                <c:pt idx="300">
                  <c:v>0.58807870370370374</c:v>
                </c:pt>
                <c:pt idx="301">
                  <c:v>0.59363425925925928</c:v>
                </c:pt>
                <c:pt idx="302">
                  <c:v>0.57905092592592589</c:v>
                </c:pt>
                <c:pt idx="303">
                  <c:v>0.57974537037037044</c:v>
                </c:pt>
                <c:pt idx="304">
                  <c:v>0.58043981481481477</c:v>
                </c:pt>
                <c:pt idx="305">
                  <c:v>0.58113425925925932</c:v>
                </c:pt>
                <c:pt idx="306">
                  <c:v>0.58460648148148142</c:v>
                </c:pt>
                <c:pt idx="307">
                  <c:v>0.60335648148148147</c:v>
                </c:pt>
                <c:pt idx="308">
                  <c:v>0.58391203703703709</c:v>
                </c:pt>
                <c:pt idx="309">
                  <c:v>0.59085648148148151</c:v>
                </c:pt>
                <c:pt idx="310">
                  <c:v>0.58599537037037031</c:v>
                </c:pt>
                <c:pt idx="311">
                  <c:v>0.58738425925925919</c:v>
                </c:pt>
                <c:pt idx="312">
                  <c:v>0.59016203703703707</c:v>
                </c:pt>
                <c:pt idx="313">
                  <c:v>0.59224537037037039</c:v>
                </c:pt>
                <c:pt idx="314">
                  <c:v>0.58946759259259263</c:v>
                </c:pt>
                <c:pt idx="315">
                  <c:v>0.59155092592592595</c:v>
                </c:pt>
                <c:pt idx="316">
                  <c:v>0.58668981481481486</c:v>
                </c:pt>
                <c:pt idx="317">
                  <c:v>0.58877314814814818</c:v>
                </c:pt>
                <c:pt idx="318">
                  <c:v>0.59432870370370372</c:v>
                </c:pt>
              </c:numCache>
            </c:numRef>
          </c:cat>
          <c:val>
            <c:numRef>
              <c:f>'2017-09-29'!$B$2:$B$320</c:f>
              <c:numCache>
                <c:formatCode>General</c:formatCode>
                <c:ptCount val="319"/>
                <c:pt idx="0">
                  <c:v>53.81</c:v>
                </c:pt>
                <c:pt idx="1">
                  <c:v>53.82</c:v>
                </c:pt>
                <c:pt idx="2">
                  <c:v>53.88</c:v>
                </c:pt>
                <c:pt idx="3">
                  <c:v>53.96</c:v>
                </c:pt>
                <c:pt idx="4">
                  <c:v>54.03</c:v>
                </c:pt>
                <c:pt idx="5">
                  <c:v>54.17</c:v>
                </c:pt>
                <c:pt idx="6">
                  <c:v>54.23</c:v>
                </c:pt>
                <c:pt idx="7">
                  <c:v>54.34</c:v>
                </c:pt>
                <c:pt idx="8">
                  <c:v>54.37</c:v>
                </c:pt>
                <c:pt idx="9">
                  <c:v>54.44</c:v>
                </c:pt>
                <c:pt idx="10">
                  <c:v>54.49</c:v>
                </c:pt>
                <c:pt idx="11">
                  <c:v>54.58</c:v>
                </c:pt>
                <c:pt idx="12">
                  <c:v>54.64</c:v>
                </c:pt>
                <c:pt idx="13">
                  <c:v>54.79</c:v>
                </c:pt>
                <c:pt idx="14">
                  <c:v>54.82</c:v>
                </c:pt>
                <c:pt idx="15">
                  <c:v>54.88</c:v>
                </c:pt>
                <c:pt idx="16">
                  <c:v>54.91</c:v>
                </c:pt>
                <c:pt idx="17">
                  <c:v>55.06</c:v>
                </c:pt>
                <c:pt idx="18">
                  <c:v>55.1</c:v>
                </c:pt>
                <c:pt idx="19">
                  <c:v>55.31</c:v>
                </c:pt>
                <c:pt idx="20">
                  <c:v>55.37</c:v>
                </c:pt>
                <c:pt idx="21">
                  <c:v>55.41</c:v>
                </c:pt>
                <c:pt idx="22">
                  <c:v>55.48</c:v>
                </c:pt>
                <c:pt idx="23">
                  <c:v>55.61</c:v>
                </c:pt>
                <c:pt idx="24">
                  <c:v>55.94</c:v>
                </c:pt>
                <c:pt idx="25">
                  <c:v>55.97</c:v>
                </c:pt>
                <c:pt idx="26">
                  <c:v>56.01</c:v>
                </c:pt>
                <c:pt idx="27">
                  <c:v>56.02</c:v>
                </c:pt>
                <c:pt idx="28">
                  <c:v>56.03</c:v>
                </c:pt>
                <c:pt idx="29">
                  <c:v>56.07</c:v>
                </c:pt>
                <c:pt idx="30">
                  <c:v>56.09</c:v>
                </c:pt>
                <c:pt idx="31">
                  <c:v>56.1</c:v>
                </c:pt>
                <c:pt idx="32">
                  <c:v>56.14</c:v>
                </c:pt>
                <c:pt idx="33">
                  <c:v>56.15</c:v>
                </c:pt>
                <c:pt idx="34">
                  <c:v>56.16</c:v>
                </c:pt>
                <c:pt idx="35">
                  <c:v>56.21</c:v>
                </c:pt>
                <c:pt idx="36">
                  <c:v>56.31</c:v>
                </c:pt>
                <c:pt idx="37">
                  <c:v>56.34</c:v>
                </c:pt>
                <c:pt idx="38">
                  <c:v>56.38</c:v>
                </c:pt>
                <c:pt idx="39">
                  <c:v>56.4</c:v>
                </c:pt>
                <c:pt idx="40">
                  <c:v>56.42</c:v>
                </c:pt>
                <c:pt idx="41">
                  <c:v>56.46</c:v>
                </c:pt>
                <c:pt idx="42">
                  <c:v>56.48</c:v>
                </c:pt>
                <c:pt idx="43">
                  <c:v>56.48</c:v>
                </c:pt>
                <c:pt idx="44">
                  <c:v>56.49</c:v>
                </c:pt>
                <c:pt idx="45">
                  <c:v>56.5</c:v>
                </c:pt>
                <c:pt idx="46">
                  <c:v>56.52</c:v>
                </c:pt>
                <c:pt idx="47">
                  <c:v>56.54</c:v>
                </c:pt>
                <c:pt idx="48">
                  <c:v>56.54</c:v>
                </c:pt>
                <c:pt idx="49">
                  <c:v>56.54</c:v>
                </c:pt>
                <c:pt idx="50">
                  <c:v>56.55</c:v>
                </c:pt>
                <c:pt idx="51">
                  <c:v>56.55</c:v>
                </c:pt>
                <c:pt idx="52">
                  <c:v>56.58</c:v>
                </c:pt>
                <c:pt idx="53">
                  <c:v>56.59</c:v>
                </c:pt>
                <c:pt idx="54">
                  <c:v>56.63</c:v>
                </c:pt>
                <c:pt idx="55">
                  <c:v>56.63</c:v>
                </c:pt>
                <c:pt idx="56">
                  <c:v>56.64</c:v>
                </c:pt>
                <c:pt idx="57">
                  <c:v>56.64</c:v>
                </c:pt>
                <c:pt idx="58">
                  <c:v>56.68</c:v>
                </c:pt>
                <c:pt idx="59">
                  <c:v>56.71</c:v>
                </c:pt>
                <c:pt idx="60">
                  <c:v>56.71</c:v>
                </c:pt>
                <c:pt idx="61">
                  <c:v>56.71</c:v>
                </c:pt>
                <c:pt idx="62">
                  <c:v>56.71</c:v>
                </c:pt>
                <c:pt idx="63">
                  <c:v>56.75</c:v>
                </c:pt>
                <c:pt idx="64">
                  <c:v>56.76</c:v>
                </c:pt>
                <c:pt idx="65">
                  <c:v>56.78</c:v>
                </c:pt>
                <c:pt idx="66">
                  <c:v>56.79</c:v>
                </c:pt>
                <c:pt idx="67">
                  <c:v>56.84</c:v>
                </c:pt>
                <c:pt idx="68">
                  <c:v>56.84</c:v>
                </c:pt>
                <c:pt idx="69">
                  <c:v>56.86</c:v>
                </c:pt>
                <c:pt idx="70">
                  <c:v>56.87</c:v>
                </c:pt>
                <c:pt idx="71">
                  <c:v>56.89</c:v>
                </c:pt>
                <c:pt idx="72">
                  <c:v>56.9</c:v>
                </c:pt>
                <c:pt idx="73">
                  <c:v>56.91</c:v>
                </c:pt>
                <c:pt idx="74">
                  <c:v>56.92</c:v>
                </c:pt>
                <c:pt idx="75">
                  <c:v>56.93</c:v>
                </c:pt>
                <c:pt idx="76">
                  <c:v>56.94</c:v>
                </c:pt>
                <c:pt idx="77">
                  <c:v>56.95</c:v>
                </c:pt>
                <c:pt idx="78">
                  <c:v>56.96</c:v>
                </c:pt>
                <c:pt idx="79">
                  <c:v>56.97</c:v>
                </c:pt>
                <c:pt idx="80">
                  <c:v>56.99</c:v>
                </c:pt>
                <c:pt idx="81">
                  <c:v>57.03</c:v>
                </c:pt>
                <c:pt idx="82">
                  <c:v>57.04</c:v>
                </c:pt>
                <c:pt idx="83">
                  <c:v>57.05</c:v>
                </c:pt>
                <c:pt idx="84">
                  <c:v>57.05</c:v>
                </c:pt>
                <c:pt idx="85">
                  <c:v>57.07</c:v>
                </c:pt>
                <c:pt idx="86">
                  <c:v>57.09</c:v>
                </c:pt>
                <c:pt idx="87">
                  <c:v>57.1</c:v>
                </c:pt>
                <c:pt idx="88">
                  <c:v>57.1</c:v>
                </c:pt>
                <c:pt idx="89">
                  <c:v>57.11</c:v>
                </c:pt>
                <c:pt idx="90">
                  <c:v>57.11</c:v>
                </c:pt>
                <c:pt idx="91">
                  <c:v>57.11</c:v>
                </c:pt>
                <c:pt idx="92">
                  <c:v>57.12</c:v>
                </c:pt>
                <c:pt idx="93">
                  <c:v>57.15</c:v>
                </c:pt>
                <c:pt idx="94">
                  <c:v>57.17</c:v>
                </c:pt>
                <c:pt idx="95">
                  <c:v>57.2</c:v>
                </c:pt>
                <c:pt idx="96">
                  <c:v>57.21</c:v>
                </c:pt>
                <c:pt idx="97">
                  <c:v>57.23</c:v>
                </c:pt>
                <c:pt idx="98">
                  <c:v>57.24</c:v>
                </c:pt>
                <c:pt idx="99">
                  <c:v>57.24</c:v>
                </c:pt>
                <c:pt idx="100">
                  <c:v>57.25</c:v>
                </c:pt>
                <c:pt idx="101">
                  <c:v>57.27</c:v>
                </c:pt>
                <c:pt idx="102">
                  <c:v>57.29</c:v>
                </c:pt>
                <c:pt idx="103">
                  <c:v>57.32</c:v>
                </c:pt>
                <c:pt idx="104">
                  <c:v>57.32</c:v>
                </c:pt>
                <c:pt idx="105">
                  <c:v>57.33</c:v>
                </c:pt>
                <c:pt idx="106">
                  <c:v>57.35</c:v>
                </c:pt>
                <c:pt idx="107">
                  <c:v>57.35</c:v>
                </c:pt>
                <c:pt idx="108">
                  <c:v>57.36</c:v>
                </c:pt>
                <c:pt idx="109">
                  <c:v>57.38</c:v>
                </c:pt>
                <c:pt idx="110">
                  <c:v>57.38</c:v>
                </c:pt>
                <c:pt idx="111">
                  <c:v>57.39</c:v>
                </c:pt>
                <c:pt idx="112">
                  <c:v>57.41</c:v>
                </c:pt>
                <c:pt idx="113">
                  <c:v>57.43</c:v>
                </c:pt>
                <c:pt idx="114">
                  <c:v>57.43</c:v>
                </c:pt>
                <c:pt idx="115">
                  <c:v>57.45</c:v>
                </c:pt>
                <c:pt idx="116">
                  <c:v>57.46</c:v>
                </c:pt>
                <c:pt idx="117">
                  <c:v>57.47</c:v>
                </c:pt>
                <c:pt idx="118">
                  <c:v>57.5</c:v>
                </c:pt>
                <c:pt idx="119">
                  <c:v>57.52</c:v>
                </c:pt>
                <c:pt idx="120">
                  <c:v>57.52</c:v>
                </c:pt>
                <c:pt idx="121">
                  <c:v>57.54</c:v>
                </c:pt>
                <c:pt idx="122">
                  <c:v>57.56</c:v>
                </c:pt>
                <c:pt idx="123">
                  <c:v>57.57</c:v>
                </c:pt>
                <c:pt idx="124">
                  <c:v>57.58</c:v>
                </c:pt>
                <c:pt idx="125">
                  <c:v>57.61</c:v>
                </c:pt>
                <c:pt idx="126">
                  <c:v>57.62</c:v>
                </c:pt>
                <c:pt idx="127">
                  <c:v>57.63</c:v>
                </c:pt>
                <c:pt idx="128">
                  <c:v>57.64</c:v>
                </c:pt>
                <c:pt idx="129">
                  <c:v>57.67</c:v>
                </c:pt>
                <c:pt idx="130">
                  <c:v>57.67</c:v>
                </c:pt>
                <c:pt idx="131">
                  <c:v>57.69</c:v>
                </c:pt>
                <c:pt idx="132">
                  <c:v>57.71</c:v>
                </c:pt>
                <c:pt idx="133">
                  <c:v>57.73</c:v>
                </c:pt>
                <c:pt idx="134">
                  <c:v>57.78</c:v>
                </c:pt>
                <c:pt idx="135">
                  <c:v>57.81</c:v>
                </c:pt>
                <c:pt idx="136">
                  <c:v>57.82</c:v>
                </c:pt>
                <c:pt idx="137">
                  <c:v>57.83</c:v>
                </c:pt>
                <c:pt idx="138">
                  <c:v>57.84</c:v>
                </c:pt>
                <c:pt idx="139">
                  <c:v>57.84</c:v>
                </c:pt>
                <c:pt idx="140">
                  <c:v>57.85</c:v>
                </c:pt>
                <c:pt idx="141">
                  <c:v>57.86</c:v>
                </c:pt>
                <c:pt idx="142">
                  <c:v>57.86</c:v>
                </c:pt>
                <c:pt idx="143">
                  <c:v>57.87</c:v>
                </c:pt>
                <c:pt idx="144">
                  <c:v>57.87</c:v>
                </c:pt>
                <c:pt idx="145">
                  <c:v>57.89</c:v>
                </c:pt>
                <c:pt idx="146">
                  <c:v>57.89</c:v>
                </c:pt>
                <c:pt idx="147">
                  <c:v>57.89</c:v>
                </c:pt>
                <c:pt idx="148">
                  <c:v>57.9</c:v>
                </c:pt>
                <c:pt idx="149">
                  <c:v>57.9</c:v>
                </c:pt>
                <c:pt idx="150">
                  <c:v>57.93</c:v>
                </c:pt>
                <c:pt idx="151">
                  <c:v>57.93</c:v>
                </c:pt>
                <c:pt idx="152">
                  <c:v>57.93</c:v>
                </c:pt>
                <c:pt idx="153">
                  <c:v>57.94</c:v>
                </c:pt>
                <c:pt idx="154">
                  <c:v>57.96</c:v>
                </c:pt>
                <c:pt idx="155">
                  <c:v>57.96</c:v>
                </c:pt>
                <c:pt idx="156">
                  <c:v>57.96</c:v>
                </c:pt>
                <c:pt idx="157">
                  <c:v>57.96</c:v>
                </c:pt>
                <c:pt idx="158">
                  <c:v>57.98</c:v>
                </c:pt>
                <c:pt idx="159">
                  <c:v>57.98</c:v>
                </c:pt>
                <c:pt idx="160">
                  <c:v>57.98</c:v>
                </c:pt>
                <c:pt idx="161">
                  <c:v>57.99</c:v>
                </c:pt>
                <c:pt idx="162">
                  <c:v>58</c:v>
                </c:pt>
                <c:pt idx="163">
                  <c:v>58.02</c:v>
                </c:pt>
                <c:pt idx="164">
                  <c:v>58.02</c:v>
                </c:pt>
                <c:pt idx="165">
                  <c:v>58.03</c:v>
                </c:pt>
                <c:pt idx="166">
                  <c:v>58.04</c:v>
                </c:pt>
                <c:pt idx="167">
                  <c:v>58.04</c:v>
                </c:pt>
                <c:pt idx="168">
                  <c:v>58.07</c:v>
                </c:pt>
                <c:pt idx="169">
                  <c:v>58.09</c:v>
                </c:pt>
                <c:pt idx="170">
                  <c:v>58.09</c:v>
                </c:pt>
                <c:pt idx="171">
                  <c:v>58.09</c:v>
                </c:pt>
                <c:pt idx="172">
                  <c:v>58.1</c:v>
                </c:pt>
                <c:pt idx="173">
                  <c:v>58.1</c:v>
                </c:pt>
                <c:pt idx="174">
                  <c:v>58.1</c:v>
                </c:pt>
                <c:pt idx="175">
                  <c:v>58.1</c:v>
                </c:pt>
                <c:pt idx="176">
                  <c:v>58.11</c:v>
                </c:pt>
                <c:pt idx="177">
                  <c:v>58.12</c:v>
                </c:pt>
                <c:pt idx="178">
                  <c:v>58.12</c:v>
                </c:pt>
                <c:pt idx="179">
                  <c:v>58.14</c:v>
                </c:pt>
                <c:pt idx="180">
                  <c:v>58.14</c:v>
                </c:pt>
                <c:pt idx="181">
                  <c:v>58.16</c:v>
                </c:pt>
                <c:pt idx="182">
                  <c:v>58.16</c:v>
                </c:pt>
                <c:pt idx="183">
                  <c:v>58.16</c:v>
                </c:pt>
                <c:pt idx="184">
                  <c:v>58.17</c:v>
                </c:pt>
                <c:pt idx="185">
                  <c:v>58.17</c:v>
                </c:pt>
                <c:pt idx="186">
                  <c:v>58.17</c:v>
                </c:pt>
                <c:pt idx="187">
                  <c:v>58.18</c:v>
                </c:pt>
                <c:pt idx="188">
                  <c:v>58.19</c:v>
                </c:pt>
                <c:pt idx="189">
                  <c:v>58.19</c:v>
                </c:pt>
                <c:pt idx="190">
                  <c:v>58.2</c:v>
                </c:pt>
                <c:pt idx="191">
                  <c:v>58.21</c:v>
                </c:pt>
                <c:pt idx="192">
                  <c:v>58.21</c:v>
                </c:pt>
                <c:pt idx="193">
                  <c:v>58.21</c:v>
                </c:pt>
                <c:pt idx="194">
                  <c:v>58.22</c:v>
                </c:pt>
                <c:pt idx="195">
                  <c:v>58.22</c:v>
                </c:pt>
                <c:pt idx="196">
                  <c:v>58.23</c:v>
                </c:pt>
                <c:pt idx="197">
                  <c:v>58.25</c:v>
                </c:pt>
                <c:pt idx="198">
                  <c:v>58.26</c:v>
                </c:pt>
                <c:pt idx="199">
                  <c:v>58.26</c:v>
                </c:pt>
                <c:pt idx="200">
                  <c:v>58.27</c:v>
                </c:pt>
                <c:pt idx="201">
                  <c:v>58.28</c:v>
                </c:pt>
                <c:pt idx="202">
                  <c:v>58.29</c:v>
                </c:pt>
                <c:pt idx="203">
                  <c:v>58.29</c:v>
                </c:pt>
                <c:pt idx="204">
                  <c:v>58.31</c:v>
                </c:pt>
                <c:pt idx="205">
                  <c:v>58.32</c:v>
                </c:pt>
                <c:pt idx="206">
                  <c:v>58.35</c:v>
                </c:pt>
                <c:pt idx="207">
                  <c:v>58.35</c:v>
                </c:pt>
                <c:pt idx="208">
                  <c:v>58.35</c:v>
                </c:pt>
                <c:pt idx="209">
                  <c:v>58.35</c:v>
                </c:pt>
                <c:pt idx="210">
                  <c:v>58.35</c:v>
                </c:pt>
                <c:pt idx="211">
                  <c:v>58.36</c:v>
                </c:pt>
                <c:pt idx="212">
                  <c:v>58.36</c:v>
                </c:pt>
                <c:pt idx="213">
                  <c:v>58.37</c:v>
                </c:pt>
                <c:pt idx="214">
                  <c:v>58.37</c:v>
                </c:pt>
                <c:pt idx="215">
                  <c:v>58.39</c:v>
                </c:pt>
                <c:pt idx="216">
                  <c:v>58.4</c:v>
                </c:pt>
                <c:pt idx="217">
                  <c:v>58.4</c:v>
                </c:pt>
                <c:pt idx="218">
                  <c:v>58.4</c:v>
                </c:pt>
                <c:pt idx="219">
                  <c:v>58.4</c:v>
                </c:pt>
                <c:pt idx="220">
                  <c:v>58.42</c:v>
                </c:pt>
                <c:pt idx="221">
                  <c:v>58.42</c:v>
                </c:pt>
                <c:pt idx="222">
                  <c:v>58.44</c:v>
                </c:pt>
                <c:pt idx="223">
                  <c:v>58.44</c:v>
                </c:pt>
                <c:pt idx="224">
                  <c:v>58.45</c:v>
                </c:pt>
                <c:pt idx="225">
                  <c:v>58.46</c:v>
                </c:pt>
                <c:pt idx="226">
                  <c:v>58.46</c:v>
                </c:pt>
                <c:pt idx="227">
                  <c:v>58.47</c:v>
                </c:pt>
                <c:pt idx="228">
                  <c:v>58.47</c:v>
                </c:pt>
                <c:pt idx="229">
                  <c:v>58.47</c:v>
                </c:pt>
                <c:pt idx="230">
                  <c:v>58.48</c:v>
                </c:pt>
                <c:pt idx="231">
                  <c:v>58.48</c:v>
                </c:pt>
                <c:pt idx="232">
                  <c:v>58.49</c:v>
                </c:pt>
                <c:pt idx="233">
                  <c:v>58.49</c:v>
                </c:pt>
                <c:pt idx="234">
                  <c:v>58.49</c:v>
                </c:pt>
                <c:pt idx="235">
                  <c:v>58.49</c:v>
                </c:pt>
                <c:pt idx="236">
                  <c:v>58.51</c:v>
                </c:pt>
                <c:pt idx="237">
                  <c:v>58.51</c:v>
                </c:pt>
                <c:pt idx="238">
                  <c:v>58.51</c:v>
                </c:pt>
                <c:pt idx="239">
                  <c:v>58.51</c:v>
                </c:pt>
                <c:pt idx="240">
                  <c:v>58.52</c:v>
                </c:pt>
                <c:pt idx="241">
                  <c:v>58.52</c:v>
                </c:pt>
                <c:pt idx="242">
                  <c:v>58.52</c:v>
                </c:pt>
                <c:pt idx="243">
                  <c:v>58.53</c:v>
                </c:pt>
                <c:pt idx="244">
                  <c:v>58.53</c:v>
                </c:pt>
                <c:pt idx="245">
                  <c:v>58.53</c:v>
                </c:pt>
                <c:pt idx="246">
                  <c:v>58.54</c:v>
                </c:pt>
                <c:pt idx="247">
                  <c:v>58.54</c:v>
                </c:pt>
                <c:pt idx="248">
                  <c:v>58.54</c:v>
                </c:pt>
                <c:pt idx="249">
                  <c:v>58.55</c:v>
                </c:pt>
                <c:pt idx="250">
                  <c:v>58.56</c:v>
                </c:pt>
                <c:pt idx="251">
                  <c:v>58.56</c:v>
                </c:pt>
                <c:pt idx="252">
                  <c:v>58.56</c:v>
                </c:pt>
                <c:pt idx="253">
                  <c:v>58.56</c:v>
                </c:pt>
                <c:pt idx="254">
                  <c:v>58.57</c:v>
                </c:pt>
                <c:pt idx="255">
                  <c:v>58.58</c:v>
                </c:pt>
                <c:pt idx="256">
                  <c:v>58.58</c:v>
                </c:pt>
                <c:pt idx="257">
                  <c:v>58.59</c:v>
                </c:pt>
                <c:pt idx="258">
                  <c:v>58.59</c:v>
                </c:pt>
                <c:pt idx="259">
                  <c:v>58.59</c:v>
                </c:pt>
                <c:pt idx="260">
                  <c:v>58.59</c:v>
                </c:pt>
                <c:pt idx="261">
                  <c:v>58.59</c:v>
                </c:pt>
                <c:pt idx="262">
                  <c:v>58.59</c:v>
                </c:pt>
                <c:pt idx="263">
                  <c:v>58.6</c:v>
                </c:pt>
                <c:pt idx="264">
                  <c:v>58.61</c:v>
                </c:pt>
                <c:pt idx="265">
                  <c:v>58.62</c:v>
                </c:pt>
                <c:pt idx="266">
                  <c:v>58.62</c:v>
                </c:pt>
                <c:pt idx="267">
                  <c:v>58.63</c:v>
                </c:pt>
                <c:pt idx="268">
                  <c:v>58.63</c:v>
                </c:pt>
                <c:pt idx="269">
                  <c:v>58.63</c:v>
                </c:pt>
                <c:pt idx="270">
                  <c:v>58.64</c:v>
                </c:pt>
                <c:pt idx="271">
                  <c:v>58.65</c:v>
                </c:pt>
                <c:pt idx="272">
                  <c:v>58.65</c:v>
                </c:pt>
                <c:pt idx="273">
                  <c:v>58.66</c:v>
                </c:pt>
                <c:pt idx="274">
                  <c:v>58.66</c:v>
                </c:pt>
                <c:pt idx="275">
                  <c:v>58.68</c:v>
                </c:pt>
                <c:pt idx="276">
                  <c:v>58.68</c:v>
                </c:pt>
                <c:pt idx="277">
                  <c:v>58.69</c:v>
                </c:pt>
                <c:pt idx="278">
                  <c:v>58.69</c:v>
                </c:pt>
                <c:pt idx="279">
                  <c:v>58.69</c:v>
                </c:pt>
                <c:pt idx="280">
                  <c:v>58.7</c:v>
                </c:pt>
                <c:pt idx="281">
                  <c:v>58.71</c:v>
                </c:pt>
                <c:pt idx="282">
                  <c:v>58.71</c:v>
                </c:pt>
                <c:pt idx="283">
                  <c:v>58.71</c:v>
                </c:pt>
                <c:pt idx="284">
                  <c:v>58.72</c:v>
                </c:pt>
                <c:pt idx="285">
                  <c:v>58.72</c:v>
                </c:pt>
                <c:pt idx="286">
                  <c:v>58.73</c:v>
                </c:pt>
                <c:pt idx="287">
                  <c:v>58.75</c:v>
                </c:pt>
                <c:pt idx="288">
                  <c:v>58.75</c:v>
                </c:pt>
                <c:pt idx="289">
                  <c:v>58.76</c:v>
                </c:pt>
                <c:pt idx="290">
                  <c:v>58.76</c:v>
                </c:pt>
                <c:pt idx="291">
                  <c:v>58.77</c:v>
                </c:pt>
                <c:pt idx="292">
                  <c:v>58.77</c:v>
                </c:pt>
                <c:pt idx="293">
                  <c:v>58.79</c:v>
                </c:pt>
                <c:pt idx="294">
                  <c:v>58.8</c:v>
                </c:pt>
                <c:pt idx="295">
                  <c:v>58.81</c:v>
                </c:pt>
                <c:pt idx="296">
                  <c:v>58.81</c:v>
                </c:pt>
                <c:pt idx="297">
                  <c:v>58.82</c:v>
                </c:pt>
                <c:pt idx="298">
                  <c:v>58.84</c:v>
                </c:pt>
                <c:pt idx="299">
                  <c:v>58.84</c:v>
                </c:pt>
                <c:pt idx="300">
                  <c:v>58.84</c:v>
                </c:pt>
                <c:pt idx="301">
                  <c:v>58.85</c:v>
                </c:pt>
                <c:pt idx="302">
                  <c:v>58.86</c:v>
                </c:pt>
                <c:pt idx="303">
                  <c:v>58.86</c:v>
                </c:pt>
                <c:pt idx="304">
                  <c:v>58.86</c:v>
                </c:pt>
                <c:pt idx="305">
                  <c:v>58.86</c:v>
                </c:pt>
                <c:pt idx="306">
                  <c:v>58.86</c:v>
                </c:pt>
                <c:pt idx="307">
                  <c:v>58.86</c:v>
                </c:pt>
                <c:pt idx="308">
                  <c:v>58.87</c:v>
                </c:pt>
                <c:pt idx="309">
                  <c:v>58.89</c:v>
                </c:pt>
                <c:pt idx="310">
                  <c:v>58.9</c:v>
                </c:pt>
                <c:pt idx="311">
                  <c:v>58.9</c:v>
                </c:pt>
                <c:pt idx="312">
                  <c:v>58.9</c:v>
                </c:pt>
                <c:pt idx="313">
                  <c:v>58.9</c:v>
                </c:pt>
                <c:pt idx="314">
                  <c:v>58.91</c:v>
                </c:pt>
                <c:pt idx="315">
                  <c:v>58.92</c:v>
                </c:pt>
                <c:pt idx="316">
                  <c:v>58.94</c:v>
                </c:pt>
                <c:pt idx="317">
                  <c:v>58.95</c:v>
                </c:pt>
                <c:pt idx="318">
                  <c:v>58.96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C0-4535-8998-39BC47B13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0704704"/>
        <c:axId val="515793168"/>
      </c:lineChart>
      <c:catAx>
        <c:axId val="510704704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793168"/>
        <c:crosses val="autoZero"/>
        <c:auto val="1"/>
        <c:lblAlgn val="ctr"/>
        <c:lblOffset val="100"/>
        <c:noMultiLvlLbl val="0"/>
      </c:catAx>
      <c:valAx>
        <c:axId val="51579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04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'2017-10-02'!$B$1</c:f>
              <c:strCache>
                <c:ptCount val="1"/>
                <c:pt idx="0">
                  <c:v>Mass (g)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'2017-10-02'!$A$2:$A$180</c:f>
              <c:numCache>
                <c:formatCode>h:mm:ss</c:formatCode>
                <c:ptCount val="179"/>
                <c:pt idx="0">
                  <c:v>0.43916666666666665</c:v>
                </c:pt>
                <c:pt idx="1">
                  <c:v>0.43986111111111109</c:v>
                </c:pt>
                <c:pt idx="2">
                  <c:v>0.44055555555555559</c:v>
                </c:pt>
                <c:pt idx="3">
                  <c:v>0.44124999999999998</c:v>
                </c:pt>
                <c:pt idx="4">
                  <c:v>0.44194444444444447</c:v>
                </c:pt>
                <c:pt idx="5">
                  <c:v>0.44263888888888886</c:v>
                </c:pt>
                <c:pt idx="6">
                  <c:v>0.44333333333333336</c:v>
                </c:pt>
                <c:pt idx="7">
                  <c:v>0.44402777777777774</c:v>
                </c:pt>
                <c:pt idx="8">
                  <c:v>0.44472222222222224</c:v>
                </c:pt>
                <c:pt idx="9">
                  <c:v>0.44541666666666663</c:v>
                </c:pt>
                <c:pt idx="10">
                  <c:v>0.44611111111111112</c:v>
                </c:pt>
                <c:pt idx="11">
                  <c:v>0.44680555555555551</c:v>
                </c:pt>
                <c:pt idx="12">
                  <c:v>0.44750000000000001</c:v>
                </c:pt>
                <c:pt idx="13">
                  <c:v>0.4481944444444444</c:v>
                </c:pt>
                <c:pt idx="14">
                  <c:v>0.44888888888888889</c:v>
                </c:pt>
                <c:pt idx="15">
                  <c:v>0.44958333333333328</c:v>
                </c:pt>
                <c:pt idx="16">
                  <c:v>0.45027777777777778</c:v>
                </c:pt>
                <c:pt idx="17">
                  <c:v>0.45097222222222227</c:v>
                </c:pt>
                <c:pt idx="18">
                  <c:v>0.45166666666666666</c:v>
                </c:pt>
                <c:pt idx="19">
                  <c:v>0.45236111111111116</c:v>
                </c:pt>
                <c:pt idx="20">
                  <c:v>0.45305555555555554</c:v>
                </c:pt>
                <c:pt idx="21">
                  <c:v>0.45375000000000004</c:v>
                </c:pt>
                <c:pt idx="22">
                  <c:v>0.45444444444444443</c:v>
                </c:pt>
                <c:pt idx="23">
                  <c:v>0.45513888888888893</c:v>
                </c:pt>
                <c:pt idx="24">
                  <c:v>0.45583333333333331</c:v>
                </c:pt>
                <c:pt idx="25">
                  <c:v>0.45652777777777781</c:v>
                </c:pt>
                <c:pt idx="26">
                  <c:v>0.4572222222222222</c:v>
                </c:pt>
                <c:pt idx="27">
                  <c:v>0.45791666666666669</c:v>
                </c:pt>
                <c:pt idx="28">
                  <c:v>0.45861111111111108</c:v>
                </c:pt>
                <c:pt idx="29">
                  <c:v>0.45930555555555558</c:v>
                </c:pt>
                <c:pt idx="30">
                  <c:v>0.45999999999999996</c:v>
                </c:pt>
                <c:pt idx="31">
                  <c:v>0.46069444444444446</c:v>
                </c:pt>
                <c:pt idx="32">
                  <c:v>0.4613888888888889</c:v>
                </c:pt>
                <c:pt idx="33">
                  <c:v>0.46208333333333335</c:v>
                </c:pt>
                <c:pt idx="34">
                  <c:v>0.46277777777777779</c:v>
                </c:pt>
                <c:pt idx="35">
                  <c:v>0.46347222222222223</c:v>
                </c:pt>
                <c:pt idx="36">
                  <c:v>0.46416666666666667</c:v>
                </c:pt>
                <c:pt idx="37">
                  <c:v>0.46486111111111111</c:v>
                </c:pt>
                <c:pt idx="38">
                  <c:v>0.46555555555555556</c:v>
                </c:pt>
                <c:pt idx="39">
                  <c:v>0.46625</c:v>
                </c:pt>
                <c:pt idx="40">
                  <c:v>0.46694444444444444</c:v>
                </c:pt>
                <c:pt idx="41">
                  <c:v>0.46763888888888888</c:v>
                </c:pt>
                <c:pt idx="42">
                  <c:v>0.46833333333333332</c:v>
                </c:pt>
                <c:pt idx="43">
                  <c:v>0.46902777777777777</c:v>
                </c:pt>
                <c:pt idx="44">
                  <c:v>0.46972222222222221</c:v>
                </c:pt>
                <c:pt idx="45">
                  <c:v>0.47041666666666665</c:v>
                </c:pt>
                <c:pt idx="46">
                  <c:v>0.47111111111111109</c:v>
                </c:pt>
                <c:pt idx="47">
                  <c:v>0.47180555555555559</c:v>
                </c:pt>
                <c:pt idx="48">
                  <c:v>0.47249999999999998</c:v>
                </c:pt>
                <c:pt idx="49">
                  <c:v>0.47319444444444447</c:v>
                </c:pt>
                <c:pt idx="50">
                  <c:v>0.47388888888888886</c:v>
                </c:pt>
                <c:pt idx="51">
                  <c:v>0.47458333333333336</c:v>
                </c:pt>
                <c:pt idx="52">
                  <c:v>0.47527777777777774</c:v>
                </c:pt>
                <c:pt idx="53">
                  <c:v>0.47597222222222224</c:v>
                </c:pt>
                <c:pt idx="54">
                  <c:v>0.47666666666666663</c:v>
                </c:pt>
                <c:pt idx="55">
                  <c:v>0.47736111111111112</c:v>
                </c:pt>
                <c:pt idx="56">
                  <c:v>0.47805555555555551</c:v>
                </c:pt>
                <c:pt idx="57">
                  <c:v>0.47875000000000001</c:v>
                </c:pt>
                <c:pt idx="58">
                  <c:v>0.4794444444444444</c:v>
                </c:pt>
                <c:pt idx="59">
                  <c:v>0.48013888888888889</c:v>
                </c:pt>
                <c:pt idx="60">
                  <c:v>0.48083333333333328</c:v>
                </c:pt>
                <c:pt idx="61">
                  <c:v>0.48152777777777778</c:v>
                </c:pt>
                <c:pt idx="62">
                  <c:v>0.48222222222222227</c:v>
                </c:pt>
                <c:pt idx="63">
                  <c:v>0.48291666666666666</c:v>
                </c:pt>
                <c:pt idx="64">
                  <c:v>0.48361111111111116</c:v>
                </c:pt>
                <c:pt idx="65">
                  <c:v>0.48430555555555554</c:v>
                </c:pt>
                <c:pt idx="66">
                  <c:v>0.48500000000000004</c:v>
                </c:pt>
                <c:pt idx="67">
                  <c:v>0.48569444444444443</c:v>
                </c:pt>
                <c:pt idx="68">
                  <c:v>0.48638888888888893</c:v>
                </c:pt>
                <c:pt idx="69">
                  <c:v>0.48708333333333331</c:v>
                </c:pt>
                <c:pt idx="70">
                  <c:v>0.48777777777777781</c:v>
                </c:pt>
                <c:pt idx="71">
                  <c:v>0.4884722222222222</c:v>
                </c:pt>
                <c:pt idx="72">
                  <c:v>0.48916666666666669</c:v>
                </c:pt>
                <c:pt idx="73">
                  <c:v>0.48986111111111108</c:v>
                </c:pt>
                <c:pt idx="74">
                  <c:v>0.49055555555555558</c:v>
                </c:pt>
                <c:pt idx="75">
                  <c:v>0.49124999999999996</c:v>
                </c:pt>
                <c:pt idx="76">
                  <c:v>0.49194444444444446</c:v>
                </c:pt>
                <c:pt idx="77">
                  <c:v>0.4926388888888889</c:v>
                </c:pt>
                <c:pt idx="78">
                  <c:v>0.49333333333333335</c:v>
                </c:pt>
                <c:pt idx="79">
                  <c:v>0.49402777777777779</c:v>
                </c:pt>
                <c:pt idx="80">
                  <c:v>0.49472222222222223</c:v>
                </c:pt>
                <c:pt idx="81">
                  <c:v>0.49541666666666667</c:v>
                </c:pt>
                <c:pt idx="82">
                  <c:v>0.49611111111111111</c:v>
                </c:pt>
                <c:pt idx="83">
                  <c:v>0.49680555555555556</c:v>
                </c:pt>
                <c:pt idx="84">
                  <c:v>0.4975</c:v>
                </c:pt>
                <c:pt idx="85">
                  <c:v>0.49819444444444444</c:v>
                </c:pt>
                <c:pt idx="86">
                  <c:v>0.49888888888888888</c:v>
                </c:pt>
                <c:pt idx="87">
                  <c:v>0.49958333333333332</c:v>
                </c:pt>
                <c:pt idx="88">
                  <c:v>0.50332175925925926</c:v>
                </c:pt>
                <c:pt idx="89">
                  <c:v>0.5040162037037037</c:v>
                </c:pt>
                <c:pt idx="90">
                  <c:v>0.50775462962962958</c:v>
                </c:pt>
                <c:pt idx="91">
                  <c:v>0.50844907407407403</c:v>
                </c:pt>
                <c:pt idx="92">
                  <c:v>0.51218749999999991</c:v>
                </c:pt>
                <c:pt idx="93">
                  <c:v>0.51288194444444435</c:v>
                </c:pt>
                <c:pt idx="94">
                  <c:v>0.51662037037037023</c:v>
                </c:pt>
                <c:pt idx="95">
                  <c:v>0.51731481481481467</c:v>
                </c:pt>
                <c:pt idx="96">
                  <c:v>0.52105324074074055</c:v>
                </c:pt>
                <c:pt idx="97">
                  <c:v>0.521747685185185</c:v>
                </c:pt>
                <c:pt idx="98">
                  <c:v>0.52548611111111088</c:v>
                </c:pt>
                <c:pt idx="99">
                  <c:v>0.52618055555555532</c:v>
                </c:pt>
                <c:pt idx="100">
                  <c:v>0.5299189814814812</c:v>
                </c:pt>
                <c:pt idx="101">
                  <c:v>0.53061342592592564</c:v>
                </c:pt>
                <c:pt idx="102">
                  <c:v>0.53435185185185152</c:v>
                </c:pt>
                <c:pt idx="103">
                  <c:v>0.53504629629629596</c:v>
                </c:pt>
                <c:pt idx="104">
                  <c:v>0.53878472222222185</c:v>
                </c:pt>
                <c:pt idx="105">
                  <c:v>0.53947916666666629</c:v>
                </c:pt>
                <c:pt idx="106">
                  <c:v>0.54321759259259217</c:v>
                </c:pt>
                <c:pt idx="107">
                  <c:v>0.54391203703703661</c:v>
                </c:pt>
                <c:pt idx="108">
                  <c:v>0.54765046296296249</c:v>
                </c:pt>
                <c:pt idx="109">
                  <c:v>0.54834490740740693</c:v>
                </c:pt>
                <c:pt idx="110">
                  <c:v>0.55208333333333282</c:v>
                </c:pt>
                <c:pt idx="111">
                  <c:v>0.55277777777777726</c:v>
                </c:pt>
                <c:pt idx="112">
                  <c:v>0.55651620370370314</c:v>
                </c:pt>
                <c:pt idx="113">
                  <c:v>0.55721064814814758</c:v>
                </c:pt>
                <c:pt idx="114">
                  <c:v>0.56094907407407346</c:v>
                </c:pt>
                <c:pt idx="115">
                  <c:v>0.5616435185185179</c:v>
                </c:pt>
                <c:pt idx="116">
                  <c:v>0.56538194444444378</c:v>
                </c:pt>
                <c:pt idx="117">
                  <c:v>0.56607638888888823</c:v>
                </c:pt>
                <c:pt idx="118">
                  <c:v>0.56981481481481411</c:v>
                </c:pt>
                <c:pt idx="119">
                  <c:v>0.57050925925925855</c:v>
                </c:pt>
                <c:pt idx="120">
                  <c:v>0.57424768518518443</c:v>
                </c:pt>
                <c:pt idx="121">
                  <c:v>0.57494212962962887</c:v>
                </c:pt>
                <c:pt idx="122">
                  <c:v>0.57868055555555475</c:v>
                </c:pt>
                <c:pt idx="123">
                  <c:v>0.5793749999999992</c:v>
                </c:pt>
                <c:pt idx="124">
                  <c:v>0.58311342592592508</c:v>
                </c:pt>
                <c:pt idx="125">
                  <c:v>0.58380787037036952</c:v>
                </c:pt>
                <c:pt idx="126">
                  <c:v>0.5875462962962954</c:v>
                </c:pt>
                <c:pt idx="127">
                  <c:v>0.58824074074073984</c:v>
                </c:pt>
                <c:pt idx="128">
                  <c:v>0.59197916666666572</c:v>
                </c:pt>
                <c:pt idx="129">
                  <c:v>0.59267361111111017</c:v>
                </c:pt>
                <c:pt idx="130">
                  <c:v>0.59637731481481482</c:v>
                </c:pt>
                <c:pt idx="131">
                  <c:v>0.59707175925925926</c:v>
                </c:pt>
                <c:pt idx="132">
                  <c:v>0.5977662037037037</c:v>
                </c:pt>
                <c:pt idx="133">
                  <c:v>0.59846064814814814</c:v>
                </c:pt>
                <c:pt idx="134">
                  <c:v>0.59915509259259259</c:v>
                </c:pt>
                <c:pt idx="135">
                  <c:v>0.59984953703703703</c:v>
                </c:pt>
                <c:pt idx="136">
                  <c:v>0.60054398148148147</c:v>
                </c:pt>
                <c:pt idx="137">
                  <c:v>0.60123842592592591</c:v>
                </c:pt>
                <c:pt idx="138">
                  <c:v>0.60193287037037035</c:v>
                </c:pt>
                <c:pt idx="139">
                  <c:v>0.6026273148148148</c:v>
                </c:pt>
                <c:pt idx="140">
                  <c:v>0.60332175925925924</c:v>
                </c:pt>
                <c:pt idx="141">
                  <c:v>0.60401620370370368</c:v>
                </c:pt>
                <c:pt idx="142">
                  <c:v>0.60471064814814812</c:v>
                </c:pt>
                <c:pt idx="143">
                  <c:v>0.60540509259259256</c:v>
                </c:pt>
                <c:pt idx="144">
                  <c:v>0.60609953703703701</c:v>
                </c:pt>
                <c:pt idx="145">
                  <c:v>0.60679398148148145</c:v>
                </c:pt>
                <c:pt idx="146">
                  <c:v>0.60748842592592589</c:v>
                </c:pt>
                <c:pt idx="147">
                  <c:v>0.60818287037037033</c:v>
                </c:pt>
                <c:pt idx="148">
                  <c:v>0.60887731481481489</c:v>
                </c:pt>
                <c:pt idx="149">
                  <c:v>0.60957175925925922</c:v>
                </c:pt>
              </c:numCache>
            </c:numRef>
          </c:cat>
          <c:val>
            <c:numRef>
              <c:f>'2017-10-02'!$B$2:$B$180</c:f>
              <c:numCache>
                <c:formatCode>General</c:formatCode>
                <c:ptCount val="179"/>
                <c:pt idx="0">
                  <c:v>27.51</c:v>
                </c:pt>
                <c:pt idx="1">
                  <c:v>27.89</c:v>
                </c:pt>
                <c:pt idx="2">
                  <c:v>27.87</c:v>
                </c:pt>
                <c:pt idx="3">
                  <c:v>27.84</c:v>
                </c:pt>
                <c:pt idx="4">
                  <c:v>27.77</c:v>
                </c:pt>
                <c:pt idx="5">
                  <c:v>27.53</c:v>
                </c:pt>
                <c:pt idx="6">
                  <c:v>27.410000000000004</c:v>
                </c:pt>
                <c:pt idx="7">
                  <c:v>27.11</c:v>
                </c:pt>
                <c:pt idx="8">
                  <c:v>27.120000000000005</c:v>
                </c:pt>
                <c:pt idx="9">
                  <c:v>27.070000000000004</c:v>
                </c:pt>
                <c:pt idx="10">
                  <c:v>26.93</c:v>
                </c:pt>
                <c:pt idx="11">
                  <c:v>26.830000000000005</c:v>
                </c:pt>
                <c:pt idx="12">
                  <c:v>26.76</c:v>
                </c:pt>
                <c:pt idx="13">
                  <c:v>26.6</c:v>
                </c:pt>
                <c:pt idx="14">
                  <c:v>26.57</c:v>
                </c:pt>
                <c:pt idx="15">
                  <c:v>26.52</c:v>
                </c:pt>
                <c:pt idx="16">
                  <c:v>26.450000000000006</c:v>
                </c:pt>
                <c:pt idx="17">
                  <c:v>26.31</c:v>
                </c:pt>
                <c:pt idx="18">
                  <c:v>26.240000000000002</c:v>
                </c:pt>
                <c:pt idx="19">
                  <c:v>26.08</c:v>
                </c:pt>
                <c:pt idx="20">
                  <c:v>26.020000000000003</c:v>
                </c:pt>
                <c:pt idx="21">
                  <c:v>25.890000000000004</c:v>
                </c:pt>
                <c:pt idx="22">
                  <c:v>25.760000000000005</c:v>
                </c:pt>
                <c:pt idx="23">
                  <c:v>25.490000000000002</c:v>
                </c:pt>
                <c:pt idx="24">
                  <c:v>25.080000000000005</c:v>
                </c:pt>
                <c:pt idx="25">
                  <c:v>25.430000000000003</c:v>
                </c:pt>
                <c:pt idx="26">
                  <c:v>25.120000000000005</c:v>
                </c:pt>
                <c:pt idx="27">
                  <c:v>25.09</c:v>
                </c:pt>
                <c:pt idx="28">
                  <c:v>25.03</c:v>
                </c:pt>
                <c:pt idx="29">
                  <c:v>25.01</c:v>
                </c:pt>
                <c:pt idx="30">
                  <c:v>24.91</c:v>
                </c:pt>
                <c:pt idx="31">
                  <c:v>24.91</c:v>
                </c:pt>
                <c:pt idx="32">
                  <c:v>24.830000000000002</c:v>
                </c:pt>
                <c:pt idx="33">
                  <c:v>24.820000000000004</c:v>
                </c:pt>
                <c:pt idx="34">
                  <c:v>24.680000000000007</c:v>
                </c:pt>
                <c:pt idx="35">
                  <c:v>24.630000000000003</c:v>
                </c:pt>
                <c:pt idx="36">
                  <c:v>24.53</c:v>
                </c:pt>
                <c:pt idx="37">
                  <c:v>24.48</c:v>
                </c:pt>
                <c:pt idx="38">
                  <c:v>24.33</c:v>
                </c:pt>
                <c:pt idx="39">
                  <c:v>24.210000000000004</c:v>
                </c:pt>
                <c:pt idx="40">
                  <c:v>24.11</c:v>
                </c:pt>
                <c:pt idx="41">
                  <c:v>24.200000000000003</c:v>
                </c:pt>
                <c:pt idx="42">
                  <c:v>24.090000000000007</c:v>
                </c:pt>
                <c:pt idx="43">
                  <c:v>24.040000000000006</c:v>
                </c:pt>
                <c:pt idx="44">
                  <c:v>23.92</c:v>
                </c:pt>
                <c:pt idx="45">
                  <c:v>23.830000000000002</c:v>
                </c:pt>
                <c:pt idx="46">
                  <c:v>23.88</c:v>
                </c:pt>
                <c:pt idx="47">
                  <c:v>23.770000000000003</c:v>
                </c:pt>
                <c:pt idx="48">
                  <c:v>23.690000000000005</c:v>
                </c:pt>
                <c:pt idx="49">
                  <c:v>23.560000000000002</c:v>
                </c:pt>
                <c:pt idx="50">
                  <c:v>23.470000000000006</c:v>
                </c:pt>
                <c:pt idx="51">
                  <c:v>23.470000000000006</c:v>
                </c:pt>
                <c:pt idx="52">
                  <c:v>23.310000000000002</c:v>
                </c:pt>
                <c:pt idx="53">
                  <c:v>23.16</c:v>
                </c:pt>
                <c:pt idx="54">
                  <c:v>23.03</c:v>
                </c:pt>
                <c:pt idx="55">
                  <c:v>23.02</c:v>
                </c:pt>
                <c:pt idx="56">
                  <c:v>22.970000000000002</c:v>
                </c:pt>
                <c:pt idx="57">
                  <c:v>22.92</c:v>
                </c:pt>
                <c:pt idx="58">
                  <c:v>22.76</c:v>
                </c:pt>
                <c:pt idx="59">
                  <c:v>22.78</c:v>
                </c:pt>
                <c:pt idx="60">
                  <c:v>22.75</c:v>
                </c:pt>
                <c:pt idx="61">
                  <c:v>22.770000000000003</c:v>
                </c:pt>
                <c:pt idx="62">
                  <c:v>22.770000000000003</c:v>
                </c:pt>
                <c:pt idx="63">
                  <c:v>22.700000000000003</c:v>
                </c:pt>
                <c:pt idx="64">
                  <c:v>22.670000000000005</c:v>
                </c:pt>
                <c:pt idx="65">
                  <c:v>22.77</c:v>
                </c:pt>
                <c:pt idx="66">
                  <c:v>22.640000000000004</c:v>
                </c:pt>
                <c:pt idx="67">
                  <c:v>22.65</c:v>
                </c:pt>
                <c:pt idx="68">
                  <c:v>22.5</c:v>
                </c:pt>
                <c:pt idx="69">
                  <c:v>22.69</c:v>
                </c:pt>
                <c:pt idx="70">
                  <c:v>22.510000000000005</c:v>
                </c:pt>
                <c:pt idx="71">
                  <c:v>22.53</c:v>
                </c:pt>
                <c:pt idx="72">
                  <c:v>22.630000000000003</c:v>
                </c:pt>
                <c:pt idx="73">
                  <c:v>22.530000000000005</c:v>
                </c:pt>
                <c:pt idx="74">
                  <c:v>22.62</c:v>
                </c:pt>
                <c:pt idx="75">
                  <c:v>22.37</c:v>
                </c:pt>
                <c:pt idx="76">
                  <c:v>22.480000000000004</c:v>
                </c:pt>
                <c:pt idx="77">
                  <c:v>22.5</c:v>
                </c:pt>
                <c:pt idx="78">
                  <c:v>22.310000000000002</c:v>
                </c:pt>
                <c:pt idx="79">
                  <c:v>22.230000000000004</c:v>
                </c:pt>
                <c:pt idx="80">
                  <c:v>22.09</c:v>
                </c:pt>
                <c:pt idx="81">
                  <c:v>21.98</c:v>
                </c:pt>
                <c:pt idx="82">
                  <c:v>22.000000000000004</c:v>
                </c:pt>
                <c:pt idx="83">
                  <c:v>21.760000000000005</c:v>
                </c:pt>
                <c:pt idx="84">
                  <c:v>21.880000000000006</c:v>
                </c:pt>
                <c:pt idx="85">
                  <c:v>21.82</c:v>
                </c:pt>
                <c:pt idx="86">
                  <c:v>21.63</c:v>
                </c:pt>
                <c:pt idx="87">
                  <c:v>21.380000000000003</c:v>
                </c:pt>
                <c:pt idx="88">
                  <c:v>20.85</c:v>
                </c:pt>
                <c:pt idx="130">
                  <c:v>13.32</c:v>
                </c:pt>
                <c:pt idx="131">
                  <c:v>13.28</c:v>
                </c:pt>
                <c:pt idx="132">
                  <c:v>13.19</c:v>
                </c:pt>
                <c:pt idx="133">
                  <c:v>13</c:v>
                </c:pt>
                <c:pt idx="134">
                  <c:v>13.82</c:v>
                </c:pt>
                <c:pt idx="135">
                  <c:v>13.88</c:v>
                </c:pt>
                <c:pt idx="136">
                  <c:v>13.62</c:v>
                </c:pt>
                <c:pt idx="137">
                  <c:v>13.46</c:v>
                </c:pt>
                <c:pt idx="138">
                  <c:v>13.45</c:v>
                </c:pt>
                <c:pt idx="139">
                  <c:v>13.42</c:v>
                </c:pt>
                <c:pt idx="140">
                  <c:v>13.17</c:v>
                </c:pt>
                <c:pt idx="141">
                  <c:v>13.3</c:v>
                </c:pt>
                <c:pt idx="142">
                  <c:v>13.31</c:v>
                </c:pt>
                <c:pt idx="143">
                  <c:v>13.25</c:v>
                </c:pt>
                <c:pt idx="144">
                  <c:v>13.06</c:v>
                </c:pt>
                <c:pt idx="145">
                  <c:v>13.79</c:v>
                </c:pt>
                <c:pt idx="146">
                  <c:v>13.9</c:v>
                </c:pt>
                <c:pt idx="147">
                  <c:v>13.94</c:v>
                </c:pt>
                <c:pt idx="148">
                  <c:v>13.97</c:v>
                </c:pt>
                <c:pt idx="149">
                  <c:v>13.87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66-475F-A625-439A963B8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1006336"/>
        <c:axId val="701006880"/>
      </c:lineChart>
      <c:catAx>
        <c:axId val="701006336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06880"/>
        <c:crosses val="autoZero"/>
        <c:auto val="1"/>
        <c:lblAlgn val="ctr"/>
        <c:lblOffset val="100"/>
        <c:noMultiLvlLbl val="0"/>
      </c:catAx>
      <c:valAx>
        <c:axId val="70100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06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'2017-10-02 treated'!$B$1</c:f>
              <c:strCache>
                <c:ptCount val="1"/>
                <c:pt idx="0">
                  <c:v>Mass (g)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'2017-10-02 treated'!$A$2:$A$234</c:f>
              <c:numCache>
                <c:formatCode>h:mm:ss</c:formatCode>
                <c:ptCount val="233"/>
                <c:pt idx="0">
                  <c:v>0.43916666666666665</c:v>
                </c:pt>
                <c:pt idx="1">
                  <c:v>0.43986111111111109</c:v>
                </c:pt>
                <c:pt idx="2">
                  <c:v>0.44055555555555559</c:v>
                </c:pt>
                <c:pt idx="3">
                  <c:v>0.44124999999999998</c:v>
                </c:pt>
                <c:pt idx="4">
                  <c:v>0.44194444444444447</c:v>
                </c:pt>
                <c:pt idx="5">
                  <c:v>0.44263888888888886</c:v>
                </c:pt>
                <c:pt idx="6">
                  <c:v>0.44333333333333336</c:v>
                </c:pt>
                <c:pt idx="7">
                  <c:v>0.44402777777777774</c:v>
                </c:pt>
                <c:pt idx="8">
                  <c:v>0.44472222222222224</c:v>
                </c:pt>
                <c:pt idx="9">
                  <c:v>0.44541666666666663</c:v>
                </c:pt>
                <c:pt idx="10">
                  <c:v>0.44611111111111112</c:v>
                </c:pt>
                <c:pt idx="11">
                  <c:v>0.44680555555555551</c:v>
                </c:pt>
                <c:pt idx="12">
                  <c:v>0.44750000000000001</c:v>
                </c:pt>
                <c:pt idx="13">
                  <c:v>0.4481944444444444</c:v>
                </c:pt>
                <c:pt idx="14">
                  <c:v>0.44888888888888889</c:v>
                </c:pt>
                <c:pt idx="15">
                  <c:v>0.44958333333333328</c:v>
                </c:pt>
                <c:pt idx="16">
                  <c:v>0.45027777777777778</c:v>
                </c:pt>
                <c:pt idx="17">
                  <c:v>0.45097222222222227</c:v>
                </c:pt>
                <c:pt idx="18">
                  <c:v>0.45166666666666666</c:v>
                </c:pt>
                <c:pt idx="19">
                  <c:v>0.45236111111111116</c:v>
                </c:pt>
                <c:pt idx="20">
                  <c:v>0.45305555555555554</c:v>
                </c:pt>
                <c:pt idx="21">
                  <c:v>0.45375000000000004</c:v>
                </c:pt>
                <c:pt idx="22">
                  <c:v>0.45444444444444443</c:v>
                </c:pt>
                <c:pt idx="23">
                  <c:v>0.45513888888888893</c:v>
                </c:pt>
                <c:pt idx="24">
                  <c:v>0.45583333333333331</c:v>
                </c:pt>
                <c:pt idx="25">
                  <c:v>0.45652777777777781</c:v>
                </c:pt>
                <c:pt idx="26">
                  <c:v>0.4572222222222222</c:v>
                </c:pt>
                <c:pt idx="27">
                  <c:v>0.45791666666666669</c:v>
                </c:pt>
                <c:pt idx="28">
                  <c:v>0.45861111111111108</c:v>
                </c:pt>
                <c:pt idx="29">
                  <c:v>0.45930555555555558</c:v>
                </c:pt>
                <c:pt idx="30">
                  <c:v>0.45999999999999996</c:v>
                </c:pt>
                <c:pt idx="31">
                  <c:v>0.46069444444444446</c:v>
                </c:pt>
                <c:pt idx="32">
                  <c:v>0.4613888888888889</c:v>
                </c:pt>
                <c:pt idx="33">
                  <c:v>0.46208333333333335</c:v>
                </c:pt>
                <c:pt idx="34">
                  <c:v>0.46277777777777779</c:v>
                </c:pt>
                <c:pt idx="35">
                  <c:v>0.46347222222222223</c:v>
                </c:pt>
                <c:pt idx="36">
                  <c:v>0.46416666666666667</c:v>
                </c:pt>
                <c:pt idx="37">
                  <c:v>0.46486111111111111</c:v>
                </c:pt>
                <c:pt idx="38">
                  <c:v>0.46555555555555556</c:v>
                </c:pt>
                <c:pt idx="39">
                  <c:v>0.46625</c:v>
                </c:pt>
                <c:pt idx="40">
                  <c:v>0.46694444444444444</c:v>
                </c:pt>
                <c:pt idx="41">
                  <c:v>0.46763888888888888</c:v>
                </c:pt>
                <c:pt idx="42">
                  <c:v>0.46833333333333332</c:v>
                </c:pt>
                <c:pt idx="43">
                  <c:v>0.46902777777777777</c:v>
                </c:pt>
                <c:pt idx="44">
                  <c:v>0.46972222222222221</c:v>
                </c:pt>
                <c:pt idx="45">
                  <c:v>0.47041666666666665</c:v>
                </c:pt>
                <c:pt idx="46">
                  <c:v>0.47111111111111109</c:v>
                </c:pt>
                <c:pt idx="47">
                  <c:v>0.47180555555555559</c:v>
                </c:pt>
                <c:pt idx="48">
                  <c:v>0.47249999999999998</c:v>
                </c:pt>
                <c:pt idx="49">
                  <c:v>0.47319444444444447</c:v>
                </c:pt>
                <c:pt idx="50">
                  <c:v>0.47388888888888886</c:v>
                </c:pt>
                <c:pt idx="51">
                  <c:v>0.47458333333333336</c:v>
                </c:pt>
                <c:pt idx="52">
                  <c:v>0.47527777777777774</c:v>
                </c:pt>
                <c:pt idx="53">
                  <c:v>0.47597222222222224</c:v>
                </c:pt>
                <c:pt idx="54">
                  <c:v>0.47666666666666663</c:v>
                </c:pt>
                <c:pt idx="55">
                  <c:v>0.47736111111111112</c:v>
                </c:pt>
                <c:pt idx="56">
                  <c:v>0.47805555555555551</c:v>
                </c:pt>
                <c:pt idx="57">
                  <c:v>0.47875000000000001</c:v>
                </c:pt>
                <c:pt idx="58">
                  <c:v>0.4794444444444444</c:v>
                </c:pt>
                <c:pt idx="59">
                  <c:v>0.48013888888888889</c:v>
                </c:pt>
                <c:pt idx="60">
                  <c:v>0.48083333333333328</c:v>
                </c:pt>
                <c:pt idx="61">
                  <c:v>0.48152777777777778</c:v>
                </c:pt>
                <c:pt idx="62">
                  <c:v>0.48222222222222227</c:v>
                </c:pt>
                <c:pt idx="63">
                  <c:v>0.48291666666666666</c:v>
                </c:pt>
                <c:pt idx="64">
                  <c:v>0.48361111111111116</c:v>
                </c:pt>
                <c:pt idx="65">
                  <c:v>0.48430555555555554</c:v>
                </c:pt>
                <c:pt idx="66">
                  <c:v>0.48500000000000004</c:v>
                </c:pt>
                <c:pt idx="67">
                  <c:v>0.48569444444444443</c:v>
                </c:pt>
                <c:pt idx="68">
                  <c:v>0.48638888888888893</c:v>
                </c:pt>
                <c:pt idx="69">
                  <c:v>0.48708333333333331</c:v>
                </c:pt>
                <c:pt idx="70">
                  <c:v>0.48777777777777781</c:v>
                </c:pt>
                <c:pt idx="71">
                  <c:v>0.4884722222222222</c:v>
                </c:pt>
                <c:pt idx="72">
                  <c:v>0.48916666666666669</c:v>
                </c:pt>
                <c:pt idx="73">
                  <c:v>0.48986111111111108</c:v>
                </c:pt>
                <c:pt idx="74">
                  <c:v>0.49055555555555558</c:v>
                </c:pt>
                <c:pt idx="75">
                  <c:v>0.49124999999999996</c:v>
                </c:pt>
                <c:pt idx="76">
                  <c:v>0.49194444444444446</c:v>
                </c:pt>
                <c:pt idx="77">
                  <c:v>0.4926388888888889</c:v>
                </c:pt>
                <c:pt idx="78">
                  <c:v>0.49333333333333335</c:v>
                </c:pt>
                <c:pt idx="79">
                  <c:v>0.49402777777777779</c:v>
                </c:pt>
                <c:pt idx="80">
                  <c:v>0.49472222222222223</c:v>
                </c:pt>
                <c:pt idx="81">
                  <c:v>0.49541666666666667</c:v>
                </c:pt>
                <c:pt idx="82">
                  <c:v>0.49611111111111111</c:v>
                </c:pt>
                <c:pt idx="83">
                  <c:v>0.49680555555555556</c:v>
                </c:pt>
                <c:pt idx="84">
                  <c:v>0.4975</c:v>
                </c:pt>
                <c:pt idx="85">
                  <c:v>0.49819444444444444</c:v>
                </c:pt>
                <c:pt idx="86">
                  <c:v>0.49888888888888888</c:v>
                </c:pt>
                <c:pt idx="87">
                  <c:v>0.49958333333333332</c:v>
                </c:pt>
                <c:pt idx="88">
                  <c:v>0.50027777777777782</c:v>
                </c:pt>
                <c:pt idx="89">
                  <c:v>0.50097222222222237</c:v>
                </c:pt>
                <c:pt idx="90">
                  <c:v>0.50166666666666693</c:v>
                </c:pt>
                <c:pt idx="91">
                  <c:v>0.50236111111111148</c:v>
                </c:pt>
                <c:pt idx="92">
                  <c:v>0.50305555555555603</c:v>
                </c:pt>
                <c:pt idx="93">
                  <c:v>0.50375000000000059</c:v>
                </c:pt>
                <c:pt idx="94">
                  <c:v>0.50444444444444514</c:v>
                </c:pt>
                <c:pt idx="95">
                  <c:v>0.50513888888888969</c:v>
                </c:pt>
                <c:pt idx="96">
                  <c:v>0.50583333333333425</c:v>
                </c:pt>
                <c:pt idx="97">
                  <c:v>0.5065277777777788</c:v>
                </c:pt>
                <c:pt idx="98">
                  <c:v>0.50722222222222335</c:v>
                </c:pt>
                <c:pt idx="99">
                  <c:v>0.5079166666666679</c:v>
                </c:pt>
                <c:pt idx="100">
                  <c:v>0.50861111111111246</c:v>
                </c:pt>
                <c:pt idx="101">
                  <c:v>0.50930555555555701</c:v>
                </c:pt>
                <c:pt idx="102">
                  <c:v>0.51000000000000156</c:v>
                </c:pt>
                <c:pt idx="103">
                  <c:v>0.51069444444444612</c:v>
                </c:pt>
                <c:pt idx="104">
                  <c:v>0.51138888888889067</c:v>
                </c:pt>
                <c:pt idx="105">
                  <c:v>0.51208333333333522</c:v>
                </c:pt>
                <c:pt idx="106">
                  <c:v>0.51277777777777978</c:v>
                </c:pt>
                <c:pt idx="107">
                  <c:v>0.51347222222222433</c:v>
                </c:pt>
                <c:pt idx="108">
                  <c:v>0.51416666666666888</c:v>
                </c:pt>
                <c:pt idx="109">
                  <c:v>0.51486111111111343</c:v>
                </c:pt>
                <c:pt idx="110">
                  <c:v>0.51555555555555799</c:v>
                </c:pt>
                <c:pt idx="111">
                  <c:v>0.51625000000000254</c:v>
                </c:pt>
                <c:pt idx="112">
                  <c:v>0.51694444444444709</c:v>
                </c:pt>
                <c:pt idx="113">
                  <c:v>0.51763888888889165</c:v>
                </c:pt>
                <c:pt idx="114">
                  <c:v>0.5183333333333362</c:v>
                </c:pt>
                <c:pt idx="115">
                  <c:v>0.51902777777778075</c:v>
                </c:pt>
                <c:pt idx="116">
                  <c:v>0.51972222222222531</c:v>
                </c:pt>
                <c:pt idx="117">
                  <c:v>0.52041666666666986</c:v>
                </c:pt>
                <c:pt idx="118">
                  <c:v>0.52111111111111441</c:v>
                </c:pt>
                <c:pt idx="119">
                  <c:v>0.52180555555555896</c:v>
                </c:pt>
                <c:pt idx="120">
                  <c:v>0.52250000000000352</c:v>
                </c:pt>
                <c:pt idx="121">
                  <c:v>0.52319444444444807</c:v>
                </c:pt>
                <c:pt idx="122">
                  <c:v>0.52388888888889262</c:v>
                </c:pt>
                <c:pt idx="123">
                  <c:v>0.52458333333333718</c:v>
                </c:pt>
                <c:pt idx="124">
                  <c:v>0.52527777777778173</c:v>
                </c:pt>
                <c:pt idx="125">
                  <c:v>0.52597222222222628</c:v>
                </c:pt>
                <c:pt idx="126">
                  <c:v>0.52666666666667084</c:v>
                </c:pt>
                <c:pt idx="127">
                  <c:v>0.52736111111111539</c:v>
                </c:pt>
                <c:pt idx="128">
                  <c:v>0.52805555555555994</c:v>
                </c:pt>
                <c:pt idx="129">
                  <c:v>0.52875000000000449</c:v>
                </c:pt>
                <c:pt idx="130">
                  <c:v>0.52944444444444905</c:v>
                </c:pt>
                <c:pt idx="131">
                  <c:v>0.5301388888888936</c:v>
                </c:pt>
                <c:pt idx="132">
                  <c:v>0.53083333333333815</c:v>
                </c:pt>
                <c:pt idx="133">
                  <c:v>0.53152777777778271</c:v>
                </c:pt>
                <c:pt idx="134">
                  <c:v>0.53222222222222726</c:v>
                </c:pt>
                <c:pt idx="135">
                  <c:v>0.53291666666667181</c:v>
                </c:pt>
                <c:pt idx="136">
                  <c:v>0.53361111111111637</c:v>
                </c:pt>
                <c:pt idx="137">
                  <c:v>0.53430555555556092</c:v>
                </c:pt>
                <c:pt idx="138">
                  <c:v>0.53500000000000547</c:v>
                </c:pt>
                <c:pt idx="139">
                  <c:v>0.53569444444445002</c:v>
                </c:pt>
                <c:pt idx="140">
                  <c:v>0.53638888888889458</c:v>
                </c:pt>
                <c:pt idx="141">
                  <c:v>0.53708333333333913</c:v>
                </c:pt>
                <c:pt idx="142">
                  <c:v>0.53777777777778368</c:v>
                </c:pt>
                <c:pt idx="143">
                  <c:v>0.53847222222222824</c:v>
                </c:pt>
                <c:pt idx="144">
                  <c:v>0.53916666666667279</c:v>
                </c:pt>
                <c:pt idx="145">
                  <c:v>0.53986111111111734</c:v>
                </c:pt>
                <c:pt idx="146">
                  <c:v>0.5405555555555619</c:v>
                </c:pt>
                <c:pt idx="147">
                  <c:v>0.54125000000000645</c:v>
                </c:pt>
                <c:pt idx="148">
                  <c:v>0.541944444444451</c:v>
                </c:pt>
                <c:pt idx="149">
                  <c:v>0.54263888888889555</c:v>
                </c:pt>
                <c:pt idx="150">
                  <c:v>0.54333333333334011</c:v>
                </c:pt>
                <c:pt idx="151">
                  <c:v>0.54402777777778466</c:v>
                </c:pt>
                <c:pt idx="152">
                  <c:v>0.54472222222222921</c:v>
                </c:pt>
                <c:pt idx="153">
                  <c:v>0.54541666666667377</c:v>
                </c:pt>
                <c:pt idx="154">
                  <c:v>0.54611111111111832</c:v>
                </c:pt>
                <c:pt idx="155">
                  <c:v>0.54680555555556287</c:v>
                </c:pt>
                <c:pt idx="156">
                  <c:v>0.54750000000000743</c:v>
                </c:pt>
                <c:pt idx="157">
                  <c:v>0.54819444444445198</c:v>
                </c:pt>
                <c:pt idx="158">
                  <c:v>0.54888888888889653</c:v>
                </c:pt>
                <c:pt idx="159">
                  <c:v>0.54958333333334108</c:v>
                </c:pt>
                <c:pt idx="160">
                  <c:v>0.55027777777778564</c:v>
                </c:pt>
                <c:pt idx="161">
                  <c:v>0.55097222222223019</c:v>
                </c:pt>
                <c:pt idx="162">
                  <c:v>0.55166666666667474</c:v>
                </c:pt>
                <c:pt idx="163">
                  <c:v>0.5523611111111193</c:v>
                </c:pt>
                <c:pt idx="164">
                  <c:v>0.55305555555556385</c:v>
                </c:pt>
                <c:pt idx="165">
                  <c:v>0.5537500000000084</c:v>
                </c:pt>
                <c:pt idx="166">
                  <c:v>0.55444444444445296</c:v>
                </c:pt>
                <c:pt idx="167">
                  <c:v>0.55513888888889751</c:v>
                </c:pt>
                <c:pt idx="168">
                  <c:v>0.55583333333334206</c:v>
                </c:pt>
                <c:pt idx="169">
                  <c:v>0.55652777777778661</c:v>
                </c:pt>
                <c:pt idx="170">
                  <c:v>0.55722222222223117</c:v>
                </c:pt>
                <c:pt idx="171">
                  <c:v>0.55791666666667572</c:v>
                </c:pt>
                <c:pt idx="172">
                  <c:v>0.55861111111112027</c:v>
                </c:pt>
                <c:pt idx="173">
                  <c:v>0.55930555555556483</c:v>
                </c:pt>
                <c:pt idx="174">
                  <c:v>0.56000000000000938</c:v>
                </c:pt>
                <c:pt idx="175">
                  <c:v>0.56069444444445393</c:v>
                </c:pt>
                <c:pt idx="176">
                  <c:v>0.56138888888889849</c:v>
                </c:pt>
                <c:pt idx="177">
                  <c:v>0.56208333333334304</c:v>
                </c:pt>
                <c:pt idx="178">
                  <c:v>0.56277777777778759</c:v>
                </c:pt>
                <c:pt idx="179">
                  <c:v>0.56347222222223214</c:v>
                </c:pt>
                <c:pt idx="180">
                  <c:v>0.5641666666666767</c:v>
                </c:pt>
                <c:pt idx="181">
                  <c:v>0.56486111111112125</c:v>
                </c:pt>
                <c:pt idx="182">
                  <c:v>0.5655555555555658</c:v>
                </c:pt>
                <c:pt idx="183">
                  <c:v>0.56625000000001036</c:v>
                </c:pt>
                <c:pt idx="184">
                  <c:v>0.56694444444445491</c:v>
                </c:pt>
                <c:pt idx="185">
                  <c:v>0.56763888888889946</c:v>
                </c:pt>
                <c:pt idx="186">
                  <c:v>0.56833333333334402</c:v>
                </c:pt>
                <c:pt idx="187">
                  <c:v>0.56902777777778857</c:v>
                </c:pt>
                <c:pt idx="188">
                  <c:v>0.56972222222223312</c:v>
                </c:pt>
                <c:pt idx="189">
                  <c:v>0.57041666666667767</c:v>
                </c:pt>
                <c:pt idx="190">
                  <c:v>0.57111111111112223</c:v>
                </c:pt>
                <c:pt idx="191">
                  <c:v>0.57180555555556678</c:v>
                </c:pt>
                <c:pt idx="192">
                  <c:v>0.57250000000001133</c:v>
                </c:pt>
                <c:pt idx="193">
                  <c:v>0.57319444444445589</c:v>
                </c:pt>
                <c:pt idx="194">
                  <c:v>0.57388888888890044</c:v>
                </c:pt>
                <c:pt idx="195">
                  <c:v>0.57458333333334499</c:v>
                </c:pt>
                <c:pt idx="196">
                  <c:v>0.57527777777778955</c:v>
                </c:pt>
                <c:pt idx="197">
                  <c:v>0.5759722222222341</c:v>
                </c:pt>
                <c:pt idx="198">
                  <c:v>0.57666666666667865</c:v>
                </c:pt>
                <c:pt idx="199">
                  <c:v>0.5773611111111232</c:v>
                </c:pt>
                <c:pt idx="200">
                  <c:v>0.57805555555556776</c:v>
                </c:pt>
                <c:pt idx="201">
                  <c:v>0.57875000000001231</c:v>
                </c:pt>
                <c:pt idx="202">
                  <c:v>0.57944444444445686</c:v>
                </c:pt>
                <c:pt idx="203">
                  <c:v>0.58013888888890142</c:v>
                </c:pt>
                <c:pt idx="204">
                  <c:v>0.58083333333334597</c:v>
                </c:pt>
                <c:pt idx="205">
                  <c:v>0.58152777777779052</c:v>
                </c:pt>
                <c:pt idx="206">
                  <c:v>0.58222222222223508</c:v>
                </c:pt>
                <c:pt idx="207">
                  <c:v>0.58291666666667963</c:v>
                </c:pt>
                <c:pt idx="208">
                  <c:v>0.58361111111112418</c:v>
                </c:pt>
                <c:pt idx="209">
                  <c:v>0.58430555555556873</c:v>
                </c:pt>
                <c:pt idx="210">
                  <c:v>0.58500000000001329</c:v>
                </c:pt>
                <c:pt idx="211">
                  <c:v>0.58569444444445784</c:v>
                </c:pt>
                <c:pt idx="212">
                  <c:v>0.58638888888890239</c:v>
                </c:pt>
                <c:pt idx="213">
                  <c:v>0.58708333333334695</c:v>
                </c:pt>
                <c:pt idx="214">
                  <c:v>0.5877777777777915</c:v>
                </c:pt>
                <c:pt idx="215">
                  <c:v>0.58847222222223605</c:v>
                </c:pt>
                <c:pt idx="216">
                  <c:v>0.58916666666668061</c:v>
                </c:pt>
                <c:pt idx="217">
                  <c:v>0.58986111111112516</c:v>
                </c:pt>
                <c:pt idx="218">
                  <c:v>0.59055555555556971</c:v>
                </c:pt>
                <c:pt idx="219">
                  <c:v>0.59125000000001426</c:v>
                </c:pt>
                <c:pt idx="220">
                  <c:v>0.59194444444445882</c:v>
                </c:pt>
                <c:pt idx="221">
                  <c:v>0.59263888888890337</c:v>
                </c:pt>
                <c:pt idx="222">
                  <c:v>0.59333333333334792</c:v>
                </c:pt>
                <c:pt idx="223">
                  <c:v>0.59402777777779248</c:v>
                </c:pt>
                <c:pt idx="224">
                  <c:v>0.59472222222223703</c:v>
                </c:pt>
                <c:pt idx="225">
                  <c:v>0.59541666666668158</c:v>
                </c:pt>
                <c:pt idx="226">
                  <c:v>0.59611111111112614</c:v>
                </c:pt>
                <c:pt idx="227">
                  <c:v>0.59680555555557069</c:v>
                </c:pt>
                <c:pt idx="228">
                  <c:v>0.59750000000001524</c:v>
                </c:pt>
                <c:pt idx="229">
                  <c:v>0.59819444444445979</c:v>
                </c:pt>
                <c:pt idx="230">
                  <c:v>0.59888888888890435</c:v>
                </c:pt>
                <c:pt idx="231">
                  <c:v>0.5995833333333489</c:v>
                </c:pt>
                <c:pt idx="232">
                  <c:v>0.60027777777779345</c:v>
                </c:pt>
              </c:numCache>
            </c:numRef>
          </c:cat>
          <c:val>
            <c:numRef>
              <c:f>'2017-10-02 treated'!$B$2:$B$234</c:f>
              <c:numCache>
                <c:formatCode>General</c:formatCode>
                <c:ptCount val="233"/>
                <c:pt idx="0">
                  <c:v>27.89</c:v>
                </c:pt>
                <c:pt idx="1">
                  <c:v>27.87</c:v>
                </c:pt>
                <c:pt idx="2">
                  <c:v>27.84</c:v>
                </c:pt>
                <c:pt idx="3">
                  <c:v>27.77</c:v>
                </c:pt>
                <c:pt idx="4">
                  <c:v>27.53</c:v>
                </c:pt>
                <c:pt idx="5">
                  <c:v>27.51</c:v>
                </c:pt>
                <c:pt idx="6">
                  <c:v>27.410000000000004</c:v>
                </c:pt>
                <c:pt idx="7">
                  <c:v>27.120000000000005</c:v>
                </c:pt>
                <c:pt idx="8">
                  <c:v>27.11</c:v>
                </c:pt>
                <c:pt idx="9">
                  <c:v>27.070000000000004</c:v>
                </c:pt>
                <c:pt idx="10">
                  <c:v>26.93</c:v>
                </c:pt>
                <c:pt idx="11">
                  <c:v>26.830000000000005</c:v>
                </c:pt>
                <c:pt idx="12">
                  <c:v>26.76</c:v>
                </c:pt>
                <c:pt idx="13">
                  <c:v>26.6</c:v>
                </c:pt>
                <c:pt idx="14">
                  <c:v>26.57</c:v>
                </c:pt>
                <c:pt idx="15">
                  <c:v>26.52</c:v>
                </c:pt>
                <c:pt idx="16">
                  <c:v>26.450000000000006</c:v>
                </c:pt>
                <c:pt idx="17">
                  <c:v>26.31</c:v>
                </c:pt>
                <c:pt idx="18">
                  <c:v>26.240000000000002</c:v>
                </c:pt>
                <c:pt idx="19">
                  <c:v>26.08</c:v>
                </c:pt>
                <c:pt idx="20">
                  <c:v>26.020000000000003</c:v>
                </c:pt>
                <c:pt idx="21">
                  <c:v>25.890000000000004</c:v>
                </c:pt>
                <c:pt idx="22">
                  <c:v>25.760000000000005</c:v>
                </c:pt>
                <c:pt idx="23">
                  <c:v>25.490000000000002</c:v>
                </c:pt>
                <c:pt idx="24">
                  <c:v>25.430000000000003</c:v>
                </c:pt>
                <c:pt idx="25">
                  <c:v>25.120000000000005</c:v>
                </c:pt>
                <c:pt idx="26">
                  <c:v>25.09</c:v>
                </c:pt>
                <c:pt idx="27">
                  <c:v>25.080000000000005</c:v>
                </c:pt>
                <c:pt idx="28">
                  <c:v>25.03</c:v>
                </c:pt>
                <c:pt idx="29">
                  <c:v>25.01</c:v>
                </c:pt>
                <c:pt idx="30">
                  <c:v>24.91</c:v>
                </c:pt>
                <c:pt idx="31">
                  <c:v>24.91</c:v>
                </c:pt>
                <c:pt idx="32">
                  <c:v>24.830000000000002</c:v>
                </c:pt>
                <c:pt idx="33">
                  <c:v>24.820000000000004</c:v>
                </c:pt>
                <c:pt idx="34">
                  <c:v>24.680000000000007</c:v>
                </c:pt>
                <c:pt idx="35">
                  <c:v>24.630000000000003</c:v>
                </c:pt>
                <c:pt idx="36">
                  <c:v>24.53</c:v>
                </c:pt>
                <c:pt idx="37">
                  <c:v>24.48</c:v>
                </c:pt>
                <c:pt idx="38">
                  <c:v>24.33</c:v>
                </c:pt>
                <c:pt idx="39">
                  <c:v>24.210000000000004</c:v>
                </c:pt>
                <c:pt idx="40">
                  <c:v>24.200000000000003</c:v>
                </c:pt>
                <c:pt idx="41">
                  <c:v>24.11</c:v>
                </c:pt>
                <c:pt idx="42">
                  <c:v>24.090000000000007</c:v>
                </c:pt>
                <c:pt idx="43">
                  <c:v>24.040000000000006</c:v>
                </c:pt>
                <c:pt idx="44">
                  <c:v>23.92</c:v>
                </c:pt>
                <c:pt idx="45">
                  <c:v>23.88</c:v>
                </c:pt>
                <c:pt idx="46">
                  <c:v>23.830000000000002</c:v>
                </c:pt>
                <c:pt idx="47">
                  <c:v>23.770000000000003</c:v>
                </c:pt>
                <c:pt idx="48">
                  <c:v>23.690000000000005</c:v>
                </c:pt>
                <c:pt idx="49">
                  <c:v>23.560000000000002</c:v>
                </c:pt>
                <c:pt idx="50">
                  <c:v>23.470000000000006</c:v>
                </c:pt>
                <c:pt idx="51">
                  <c:v>23.470000000000006</c:v>
                </c:pt>
                <c:pt idx="52">
                  <c:v>23.310000000000002</c:v>
                </c:pt>
                <c:pt idx="53">
                  <c:v>23.16</c:v>
                </c:pt>
                <c:pt idx="54">
                  <c:v>23.03</c:v>
                </c:pt>
                <c:pt idx="55">
                  <c:v>23.02</c:v>
                </c:pt>
                <c:pt idx="56">
                  <c:v>22.970000000000002</c:v>
                </c:pt>
                <c:pt idx="57">
                  <c:v>22.92</c:v>
                </c:pt>
                <c:pt idx="58">
                  <c:v>22.78</c:v>
                </c:pt>
                <c:pt idx="59">
                  <c:v>22.770000000000003</c:v>
                </c:pt>
                <c:pt idx="60">
                  <c:v>22.770000000000003</c:v>
                </c:pt>
                <c:pt idx="61">
                  <c:v>22.77</c:v>
                </c:pt>
                <c:pt idx="62">
                  <c:v>22.76</c:v>
                </c:pt>
                <c:pt idx="63">
                  <c:v>22.75</c:v>
                </c:pt>
                <c:pt idx="64">
                  <c:v>22.700000000000003</c:v>
                </c:pt>
                <c:pt idx="65">
                  <c:v>22.69</c:v>
                </c:pt>
                <c:pt idx="66">
                  <c:v>22.670000000000005</c:v>
                </c:pt>
                <c:pt idx="67">
                  <c:v>22.65</c:v>
                </c:pt>
                <c:pt idx="68">
                  <c:v>22.640000000000004</c:v>
                </c:pt>
                <c:pt idx="69">
                  <c:v>22.630000000000003</c:v>
                </c:pt>
                <c:pt idx="70">
                  <c:v>22.62</c:v>
                </c:pt>
                <c:pt idx="71">
                  <c:v>22.530000000000005</c:v>
                </c:pt>
                <c:pt idx="72">
                  <c:v>22.53</c:v>
                </c:pt>
                <c:pt idx="73">
                  <c:v>22.510000000000005</c:v>
                </c:pt>
                <c:pt idx="74">
                  <c:v>22.5</c:v>
                </c:pt>
                <c:pt idx="75">
                  <c:v>22.5</c:v>
                </c:pt>
                <c:pt idx="76">
                  <c:v>22.480000000000004</c:v>
                </c:pt>
                <c:pt idx="77">
                  <c:v>22.37</c:v>
                </c:pt>
                <c:pt idx="78">
                  <c:v>22.310000000000002</c:v>
                </c:pt>
                <c:pt idx="79">
                  <c:v>22.230000000000004</c:v>
                </c:pt>
                <c:pt idx="80">
                  <c:v>22.09</c:v>
                </c:pt>
                <c:pt idx="81">
                  <c:v>22.000000000000004</c:v>
                </c:pt>
                <c:pt idx="82">
                  <c:v>21.98</c:v>
                </c:pt>
                <c:pt idx="83">
                  <c:v>21.880000000000006</c:v>
                </c:pt>
                <c:pt idx="84">
                  <c:v>21.82</c:v>
                </c:pt>
                <c:pt idx="85">
                  <c:v>21.760000000000005</c:v>
                </c:pt>
                <c:pt idx="86">
                  <c:v>21.63</c:v>
                </c:pt>
                <c:pt idx="87">
                  <c:v>21.380000000000003</c:v>
                </c:pt>
                <c:pt idx="88">
                  <c:v>20.87</c:v>
                </c:pt>
                <c:pt idx="89">
                  <c:v>20.85</c:v>
                </c:pt>
                <c:pt idx="90">
                  <c:v>20.8</c:v>
                </c:pt>
                <c:pt idx="91">
                  <c:v>20.73</c:v>
                </c:pt>
                <c:pt idx="92">
                  <c:v>20.68</c:v>
                </c:pt>
                <c:pt idx="93">
                  <c:v>20.65</c:v>
                </c:pt>
                <c:pt idx="94">
                  <c:v>20.61</c:v>
                </c:pt>
                <c:pt idx="95">
                  <c:v>20.61</c:v>
                </c:pt>
                <c:pt idx="96">
                  <c:v>20.55</c:v>
                </c:pt>
                <c:pt idx="97">
                  <c:v>20.52</c:v>
                </c:pt>
                <c:pt idx="98">
                  <c:v>20.46</c:v>
                </c:pt>
                <c:pt idx="99">
                  <c:v>20.32</c:v>
                </c:pt>
                <c:pt idx="100">
                  <c:v>20.32</c:v>
                </c:pt>
                <c:pt idx="101">
                  <c:v>20.190000000000001</c:v>
                </c:pt>
                <c:pt idx="102">
                  <c:v>20.14</c:v>
                </c:pt>
                <c:pt idx="103">
                  <c:v>20.079999999999998</c:v>
                </c:pt>
                <c:pt idx="104">
                  <c:v>20.079999999999998</c:v>
                </c:pt>
                <c:pt idx="105">
                  <c:v>19.95</c:v>
                </c:pt>
                <c:pt idx="106">
                  <c:v>19.91</c:v>
                </c:pt>
                <c:pt idx="107">
                  <c:v>19.829999999999998</c:v>
                </c:pt>
                <c:pt idx="108">
                  <c:v>19.77</c:v>
                </c:pt>
                <c:pt idx="109">
                  <c:v>19.61</c:v>
                </c:pt>
                <c:pt idx="110">
                  <c:v>19.57</c:v>
                </c:pt>
                <c:pt idx="111">
                  <c:v>19.52</c:v>
                </c:pt>
                <c:pt idx="112">
                  <c:v>19.510000000000002</c:v>
                </c:pt>
                <c:pt idx="113">
                  <c:v>19.260000000000002</c:v>
                </c:pt>
                <c:pt idx="114">
                  <c:v>19.170000000000002</c:v>
                </c:pt>
                <c:pt idx="115">
                  <c:v>19.09</c:v>
                </c:pt>
                <c:pt idx="116">
                  <c:v>19.079999999999998</c:v>
                </c:pt>
                <c:pt idx="117">
                  <c:v>19.04</c:v>
                </c:pt>
                <c:pt idx="118">
                  <c:v>19.02</c:v>
                </c:pt>
                <c:pt idx="119">
                  <c:v>18.91</c:v>
                </c:pt>
                <c:pt idx="120">
                  <c:v>18.88</c:v>
                </c:pt>
                <c:pt idx="121">
                  <c:v>18.7</c:v>
                </c:pt>
                <c:pt idx="122">
                  <c:v>18.63</c:v>
                </c:pt>
                <c:pt idx="123">
                  <c:v>18.559999999999999</c:v>
                </c:pt>
                <c:pt idx="124">
                  <c:v>18.510000000000002</c:v>
                </c:pt>
                <c:pt idx="125">
                  <c:v>18.5</c:v>
                </c:pt>
                <c:pt idx="126">
                  <c:v>18.43</c:v>
                </c:pt>
                <c:pt idx="127">
                  <c:v>18.37</c:v>
                </c:pt>
                <c:pt idx="128">
                  <c:v>18.350000000000001</c:v>
                </c:pt>
                <c:pt idx="129">
                  <c:v>18.12</c:v>
                </c:pt>
                <c:pt idx="130">
                  <c:v>18.059999999999999</c:v>
                </c:pt>
                <c:pt idx="131">
                  <c:v>18.04</c:v>
                </c:pt>
                <c:pt idx="132">
                  <c:v>18.02</c:v>
                </c:pt>
                <c:pt idx="133">
                  <c:v>18.010000000000002</c:v>
                </c:pt>
                <c:pt idx="134">
                  <c:v>17.690000000000001</c:v>
                </c:pt>
                <c:pt idx="135">
                  <c:v>17.649999999999999</c:v>
                </c:pt>
                <c:pt idx="136">
                  <c:v>17.63</c:v>
                </c:pt>
                <c:pt idx="137">
                  <c:v>17.55</c:v>
                </c:pt>
                <c:pt idx="138">
                  <c:v>17.43</c:v>
                </c:pt>
                <c:pt idx="139">
                  <c:v>17.38</c:v>
                </c:pt>
                <c:pt idx="140">
                  <c:v>17.34</c:v>
                </c:pt>
                <c:pt idx="141">
                  <c:v>17.309999999999999</c:v>
                </c:pt>
                <c:pt idx="142">
                  <c:v>17.190000000000001</c:v>
                </c:pt>
                <c:pt idx="143">
                  <c:v>17.09</c:v>
                </c:pt>
                <c:pt idx="144">
                  <c:v>16.920000000000002</c:v>
                </c:pt>
                <c:pt idx="145">
                  <c:v>16.850000000000001</c:v>
                </c:pt>
                <c:pt idx="146">
                  <c:v>16.8</c:v>
                </c:pt>
                <c:pt idx="147">
                  <c:v>16.71</c:v>
                </c:pt>
                <c:pt idx="148">
                  <c:v>16.59</c:v>
                </c:pt>
                <c:pt idx="149">
                  <c:v>16.5</c:v>
                </c:pt>
                <c:pt idx="150">
                  <c:v>16.47</c:v>
                </c:pt>
                <c:pt idx="151">
                  <c:v>16.43</c:v>
                </c:pt>
                <c:pt idx="152">
                  <c:v>16.36</c:v>
                </c:pt>
                <c:pt idx="153">
                  <c:v>16.329999999999998</c:v>
                </c:pt>
                <c:pt idx="154">
                  <c:v>16.29</c:v>
                </c:pt>
                <c:pt idx="155">
                  <c:v>16.25</c:v>
                </c:pt>
                <c:pt idx="156">
                  <c:v>16.21</c:v>
                </c:pt>
                <c:pt idx="157">
                  <c:v>16.149999999999999</c:v>
                </c:pt>
                <c:pt idx="158">
                  <c:v>16.149999999999999</c:v>
                </c:pt>
                <c:pt idx="159">
                  <c:v>16.14</c:v>
                </c:pt>
                <c:pt idx="160">
                  <c:v>16.02</c:v>
                </c:pt>
                <c:pt idx="161">
                  <c:v>15.97</c:v>
                </c:pt>
                <c:pt idx="162">
                  <c:v>15.9</c:v>
                </c:pt>
                <c:pt idx="163">
                  <c:v>15.81</c:v>
                </c:pt>
                <c:pt idx="164">
                  <c:v>15.79</c:v>
                </c:pt>
                <c:pt idx="165">
                  <c:v>15.71</c:v>
                </c:pt>
                <c:pt idx="166">
                  <c:v>15.67</c:v>
                </c:pt>
                <c:pt idx="167">
                  <c:v>15.61</c:v>
                </c:pt>
                <c:pt idx="168">
                  <c:v>15.54</c:v>
                </c:pt>
                <c:pt idx="169">
                  <c:v>15.39</c:v>
                </c:pt>
                <c:pt idx="170">
                  <c:v>15.36</c:v>
                </c:pt>
                <c:pt idx="171">
                  <c:v>15.25</c:v>
                </c:pt>
                <c:pt idx="172">
                  <c:v>15.19</c:v>
                </c:pt>
                <c:pt idx="173">
                  <c:v>15.19</c:v>
                </c:pt>
                <c:pt idx="174">
                  <c:v>15.09</c:v>
                </c:pt>
                <c:pt idx="175">
                  <c:v>15.08</c:v>
                </c:pt>
                <c:pt idx="176">
                  <c:v>15.06</c:v>
                </c:pt>
                <c:pt idx="177">
                  <c:v>15.01</c:v>
                </c:pt>
                <c:pt idx="178">
                  <c:v>14.91</c:v>
                </c:pt>
                <c:pt idx="179">
                  <c:v>14.84</c:v>
                </c:pt>
                <c:pt idx="180">
                  <c:v>14.79</c:v>
                </c:pt>
                <c:pt idx="181">
                  <c:v>14.76</c:v>
                </c:pt>
                <c:pt idx="182">
                  <c:v>14.68</c:v>
                </c:pt>
                <c:pt idx="183">
                  <c:v>14.65</c:v>
                </c:pt>
                <c:pt idx="184">
                  <c:v>14.6</c:v>
                </c:pt>
                <c:pt idx="185">
                  <c:v>14.49</c:v>
                </c:pt>
                <c:pt idx="186">
                  <c:v>14.44</c:v>
                </c:pt>
                <c:pt idx="187">
                  <c:v>14.38</c:v>
                </c:pt>
                <c:pt idx="188">
                  <c:v>14.35</c:v>
                </c:pt>
                <c:pt idx="189">
                  <c:v>14.23</c:v>
                </c:pt>
                <c:pt idx="190">
                  <c:v>14.2</c:v>
                </c:pt>
                <c:pt idx="191">
                  <c:v>14.16</c:v>
                </c:pt>
                <c:pt idx="192">
                  <c:v>14.12</c:v>
                </c:pt>
                <c:pt idx="193">
                  <c:v>13.97</c:v>
                </c:pt>
                <c:pt idx="194">
                  <c:v>13.97</c:v>
                </c:pt>
                <c:pt idx="195">
                  <c:v>13.97</c:v>
                </c:pt>
                <c:pt idx="196">
                  <c:v>13.94</c:v>
                </c:pt>
                <c:pt idx="197">
                  <c:v>13.94</c:v>
                </c:pt>
                <c:pt idx="198">
                  <c:v>13.94</c:v>
                </c:pt>
                <c:pt idx="199">
                  <c:v>13.93</c:v>
                </c:pt>
                <c:pt idx="200">
                  <c:v>13.9</c:v>
                </c:pt>
                <c:pt idx="201">
                  <c:v>13.88</c:v>
                </c:pt>
                <c:pt idx="202">
                  <c:v>13.88</c:v>
                </c:pt>
                <c:pt idx="203">
                  <c:v>13.87</c:v>
                </c:pt>
                <c:pt idx="204">
                  <c:v>13.86</c:v>
                </c:pt>
                <c:pt idx="205">
                  <c:v>13.84</c:v>
                </c:pt>
                <c:pt idx="206">
                  <c:v>13.82</c:v>
                </c:pt>
                <c:pt idx="207">
                  <c:v>13.79</c:v>
                </c:pt>
                <c:pt idx="208">
                  <c:v>13.76</c:v>
                </c:pt>
                <c:pt idx="209">
                  <c:v>13.67</c:v>
                </c:pt>
                <c:pt idx="210">
                  <c:v>13.62</c:v>
                </c:pt>
                <c:pt idx="211">
                  <c:v>13.61</c:v>
                </c:pt>
                <c:pt idx="212">
                  <c:v>13.58</c:v>
                </c:pt>
                <c:pt idx="213">
                  <c:v>13.57</c:v>
                </c:pt>
                <c:pt idx="214">
                  <c:v>13.55</c:v>
                </c:pt>
                <c:pt idx="215">
                  <c:v>13.51</c:v>
                </c:pt>
                <c:pt idx="216">
                  <c:v>13.47</c:v>
                </c:pt>
                <c:pt idx="217">
                  <c:v>13.46</c:v>
                </c:pt>
                <c:pt idx="218">
                  <c:v>13.45</c:v>
                </c:pt>
                <c:pt idx="219">
                  <c:v>13.45</c:v>
                </c:pt>
                <c:pt idx="220">
                  <c:v>13.42</c:v>
                </c:pt>
                <c:pt idx="221">
                  <c:v>13.38</c:v>
                </c:pt>
                <c:pt idx="222">
                  <c:v>13.32</c:v>
                </c:pt>
                <c:pt idx="223">
                  <c:v>13.32</c:v>
                </c:pt>
                <c:pt idx="224">
                  <c:v>13.31</c:v>
                </c:pt>
                <c:pt idx="225">
                  <c:v>13.3</c:v>
                </c:pt>
                <c:pt idx="226">
                  <c:v>13.28</c:v>
                </c:pt>
                <c:pt idx="227">
                  <c:v>13.25</c:v>
                </c:pt>
                <c:pt idx="228">
                  <c:v>13.19</c:v>
                </c:pt>
                <c:pt idx="229">
                  <c:v>13.17</c:v>
                </c:pt>
                <c:pt idx="230">
                  <c:v>13.06</c:v>
                </c:pt>
                <c:pt idx="231">
                  <c:v>13</c:v>
                </c:pt>
                <c:pt idx="232">
                  <c:v>12.97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CD-42B4-ADEB-247EC61BC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1017216"/>
        <c:axId val="701010688"/>
      </c:lineChart>
      <c:catAx>
        <c:axId val="701017216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10688"/>
        <c:crosses val="autoZero"/>
        <c:auto val="1"/>
        <c:lblAlgn val="ctr"/>
        <c:lblOffset val="100"/>
        <c:noMultiLvlLbl val="0"/>
      </c:catAx>
      <c:valAx>
        <c:axId val="70101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17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'2017-10-02 treated'!$B$1</c:f>
              <c:strCache>
                <c:ptCount val="1"/>
                <c:pt idx="0">
                  <c:v>Mass (g)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'2017-10-02 treated'!$A$2:$A$234</c:f>
              <c:numCache>
                <c:formatCode>h:mm:ss</c:formatCode>
                <c:ptCount val="233"/>
                <c:pt idx="0">
                  <c:v>0.43916666666666665</c:v>
                </c:pt>
                <c:pt idx="1">
                  <c:v>0.43986111111111109</c:v>
                </c:pt>
                <c:pt idx="2">
                  <c:v>0.44055555555555559</c:v>
                </c:pt>
                <c:pt idx="3">
                  <c:v>0.44124999999999998</c:v>
                </c:pt>
                <c:pt idx="4">
                  <c:v>0.44194444444444447</c:v>
                </c:pt>
                <c:pt idx="5">
                  <c:v>0.44263888888888886</c:v>
                </c:pt>
                <c:pt idx="6">
                  <c:v>0.44333333333333336</c:v>
                </c:pt>
                <c:pt idx="7">
                  <c:v>0.44402777777777774</c:v>
                </c:pt>
                <c:pt idx="8">
                  <c:v>0.44472222222222224</c:v>
                </c:pt>
                <c:pt idx="9">
                  <c:v>0.44541666666666663</c:v>
                </c:pt>
                <c:pt idx="10">
                  <c:v>0.44611111111111112</c:v>
                </c:pt>
                <c:pt idx="11">
                  <c:v>0.44680555555555551</c:v>
                </c:pt>
                <c:pt idx="12">
                  <c:v>0.44750000000000001</c:v>
                </c:pt>
                <c:pt idx="13">
                  <c:v>0.4481944444444444</c:v>
                </c:pt>
                <c:pt idx="14">
                  <c:v>0.44888888888888889</c:v>
                </c:pt>
                <c:pt idx="15">
                  <c:v>0.44958333333333328</c:v>
                </c:pt>
                <c:pt idx="16">
                  <c:v>0.45027777777777778</c:v>
                </c:pt>
                <c:pt idx="17">
                  <c:v>0.45097222222222227</c:v>
                </c:pt>
                <c:pt idx="18">
                  <c:v>0.45166666666666666</c:v>
                </c:pt>
                <c:pt idx="19">
                  <c:v>0.45236111111111116</c:v>
                </c:pt>
                <c:pt idx="20">
                  <c:v>0.45305555555555554</c:v>
                </c:pt>
                <c:pt idx="21">
                  <c:v>0.45375000000000004</c:v>
                </c:pt>
                <c:pt idx="22">
                  <c:v>0.45444444444444443</c:v>
                </c:pt>
                <c:pt idx="23">
                  <c:v>0.45513888888888893</c:v>
                </c:pt>
                <c:pt idx="24">
                  <c:v>0.45583333333333331</c:v>
                </c:pt>
                <c:pt idx="25">
                  <c:v>0.45652777777777781</c:v>
                </c:pt>
                <c:pt idx="26">
                  <c:v>0.4572222222222222</c:v>
                </c:pt>
                <c:pt idx="27">
                  <c:v>0.45791666666666669</c:v>
                </c:pt>
                <c:pt idx="28">
                  <c:v>0.45861111111111108</c:v>
                </c:pt>
                <c:pt idx="29">
                  <c:v>0.45930555555555558</c:v>
                </c:pt>
                <c:pt idx="30">
                  <c:v>0.45999999999999996</c:v>
                </c:pt>
                <c:pt idx="31">
                  <c:v>0.46069444444444446</c:v>
                </c:pt>
                <c:pt idx="32">
                  <c:v>0.4613888888888889</c:v>
                </c:pt>
                <c:pt idx="33">
                  <c:v>0.46208333333333335</c:v>
                </c:pt>
                <c:pt idx="34">
                  <c:v>0.46277777777777779</c:v>
                </c:pt>
                <c:pt idx="35">
                  <c:v>0.46347222222222223</c:v>
                </c:pt>
                <c:pt idx="36">
                  <c:v>0.46416666666666667</c:v>
                </c:pt>
                <c:pt idx="37">
                  <c:v>0.46486111111111111</c:v>
                </c:pt>
                <c:pt idx="38">
                  <c:v>0.46555555555555556</c:v>
                </c:pt>
                <c:pt idx="39">
                  <c:v>0.46625</c:v>
                </c:pt>
                <c:pt idx="40">
                  <c:v>0.46694444444444444</c:v>
                </c:pt>
                <c:pt idx="41">
                  <c:v>0.46763888888888888</c:v>
                </c:pt>
                <c:pt idx="42">
                  <c:v>0.46833333333333332</c:v>
                </c:pt>
                <c:pt idx="43">
                  <c:v>0.46902777777777777</c:v>
                </c:pt>
                <c:pt idx="44">
                  <c:v>0.46972222222222221</c:v>
                </c:pt>
                <c:pt idx="45">
                  <c:v>0.47041666666666665</c:v>
                </c:pt>
                <c:pt idx="46">
                  <c:v>0.47111111111111109</c:v>
                </c:pt>
                <c:pt idx="47">
                  <c:v>0.47180555555555559</c:v>
                </c:pt>
                <c:pt idx="48">
                  <c:v>0.47249999999999998</c:v>
                </c:pt>
                <c:pt idx="49">
                  <c:v>0.47319444444444447</c:v>
                </c:pt>
                <c:pt idx="50">
                  <c:v>0.47388888888888886</c:v>
                </c:pt>
                <c:pt idx="51">
                  <c:v>0.47458333333333336</c:v>
                </c:pt>
                <c:pt idx="52">
                  <c:v>0.47527777777777774</c:v>
                </c:pt>
                <c:pt idx="53">
                  <c:v>0.47597222222222224</c:v>
                </c:pt>
                <c:pt idx="54">
                  <c:v>0.47666666666666663</c:v>
                </c:pt>
                <c:pt idx="55">
                  <c:v>0.47736111111111112</c:v>
                </c:pt>
                <c:pt idx="56">
                  <c:v>0.47805555555555551</c:v>
                </c:pt>
                <c:pt idx="57">
                  <c:v>0.47875000000000001</c:v>
                </c:pt>
                <c:pt idx="58">
                  <c:v>0.4794444444444444</c:v>
                </c:pt>
                <c:pt idx="59">
                  <c:v>0.48013888888888889</c:v>
                </c:pt>
                <c:pt idx="60">
                  <c:v>0.48083333333333328</c:v>
                </c:pt>
                <c:pt idx="61">
                  <c:v>0.48152777777777778</c:v>
                </c:pt>
                <c:pt idx="62">
                  <c:v>0.48222222222222227</c:v>
                </c:pt>
                <c:pt idx="63">
                  <c:v>0.48291666666666666</c:v>
                </c:pt>
                <c:pt idx="64">
                  <c:v>0.48361111111111116</c:v>
                </c:pt>
                <c:pt idx="65">
                  <c:v>0.48430555555555554</c:v>
                </c:pt>
                <c:pt idx="66">
                  <c:v>0.48500000000000004</c:v>
                </c:pt>
                <c:pt idx="67">
                  <c:v>0.48569444444444443</c:v>
                </c:pt>
                <c:pt idx="68">
                  <c:v>0.48638888888888893</c:v>
                </c:pt>
                <c:pt idx="69">
                  <c:v>0.48708333333333331</c:v>
                </c:pt>
                <c:pt idx="70">
                  <c:v>0.48777777777777781</c:v>
                </c:pt>
                <c:pt idx="71">
                  <c:v>0.4884722222222222</c:v>
                </c:pt>
                <c:pt idx="72">
                  <c:v>0.48916666666666669</c:v>
                </c:pt>
                <c:pt idx="73">
                  <c:v>0.48986111111111108</c:v>
                </c:pt>
                <c:pt idx="74">
                  <c:v>0.49055555555555558</c:v>
                </c:pt>
                <c:pt idx="75">
                  <c:v>0.49124999999999996</c:v>
                </c:pt>
                <c:pt idx="76">
                  <c:v>0.49194444444444446</c:v>
                </c:pt>
                <c:pt idx="77">
                  <c:v>0.4926388888888889</c:v>
                </c:pt>
                <c:pt idx="78">
                  <c:v>0.49333333333333335</c:v>
                </c:pt>
                <c:pt idx="79">
                  <c:v>0.49402777777777779</c:v>
                </c:pt>
                <c:pt idx="80">
                  <c:v>0.49472222222222223</c:v>
                </c:pt>
                <c:pt idx="81">
                  <c:v>0.49541666666666667</c:v>
                </c:pt>
                <c:pt idx="82">
                  <c:v>0.49611111111111111</c:v>
                </c:pt>
                <c:pt idx="83">
                  <c:v>0.49680555555555556</c:v>
                </c:pt>
                <c:pt idx="84">
                  <c:v>0.4975</c:v>
                </c:pt>
                <c:pt idx="85">
                  <c:v>0.49819444444444444</c:v>
                </c:pt>
                <c:pt idx="86">
                  <c:v>0.49888888888888888</c:v>
                </c:pt>
                <c:pt idx="87">
                  <c:v>0.49958333333333332</c:v>
                </c:pt>
                <c:pt idx="88">
                  <c:v>0.50027777777777782</c:v>
                </c:pt>
                <c:pt idx="89">
                  <c:v>0.50097222222222237</c:v>
                </c:pt>
                <c:pt idx="90">
                  <c:v>0.50166666666666693</c:v>
                </c:pt>
                <c:pt idx="91">
                  <c:v>0.50236111111111148</c:v>
                </c:pt>
                <c:pt idx="92">
                  <c:v>0.50305555555555603</c:v>
                </c:pt>
                <c:pt idx="93">
                  <c:v>0.50375000000000059</c:v>
                </c:pt>
                <c:pt idx="94">
                  <c:v>0.50444444444444514</c:v>
                </c:pt>
                <c:pt idx="95">
                  <c:v>0.50513888888888969</c:v>
                </c:pt>
                <c:pt idx="96">
                  <c:v>0.50583333333333425</c:v>
                </c:pt>
                <c:pt idx="97">
                  <c:v>0.5065277777777788</c:v>
                </c:pt>
                <c:pt idx="98">
                  <c:v>0.50722222222222335</c:v>
                </c:pt>
                <c:pt idx="99">
                  <c:v>0.5079166666666679</c:v>
                </c:pt>
                <c:pt idx="100">
                  <c:v>0.50861111111111246</c:v>
                </c:pt>
                <c:pt idx="101">
                  <c:v>0.50930555555555701</c:v>
                </c:pt>
                <c:pt idx="102">
                  <c:v>0.51000000000000156</c:v>
                </c:pt>
                <c:pt idx="103">
                  <c:v>0.51069444444444612</c:v>
                </c:pt>
                <c:pt idx="104">
                  <c:v>0.51138888888889067</c:v>
                </c:pt>
                <c:pt idx="105">
                  <c:v>0.51208333333333522</c:v>
                </c:pt>
                <c:pt idx="106">
                  <c:v>0.51277777777777978</c:v>
                </c:pt>
                <c:pt idx="107">
                  <c:v>0.51347222222222433</c:v>
                </c:pt>
                <c:pt idx="108">
                  <c:v>0.51416666666666888</c:v>
                </c:pt>
                <c:pt idx="109">
                  <c:v>0.51486111111111343</c:v>
                </c:pt>
                <c:pt idx="110">
                  <c:v>0.51555555555555799</c:v>
                </c:pt>
                <c:pt idx="111">
                  <c:v>0.51625000000000254</c:v>
                </c:pt>
                <c:pt idx="112">
                  <c:v>0.51694444444444709</c:v>
                </c:pt>
                <c:pt idx="113">
                  <c:v>0.51763888888889165</c:v>
                </c:pt>
                <c:pt idx="114">
                  <c:v>0.5183333333333362</c:v>
                </c:pt>
                <c:pt idx="115">
                  <c:v>0.51902777777778075</c:v>
                </c:pt>
                <c:pt idx="116">
                  <c:v>0.51972222222222531</c:v>
                </c:pt>
                <c:pt idx="117">
                  <c:v>0.52041666666666986</c:v>
                </c:pt>
                <c:pt idx="118">
                  <c:v>0.52111111111111441</c:v>
                </c:pt>
                <c:pt idx="119">
                  <c:v>0.52180555555555896</c:v>
                </c:pt>
                <c:pt idx="120">
                  <c:v>0.52250000000000352</c:v>
                </c:pt>
                <c:pt idx="121">
                  <c:v>0.52319444444444807</c:v>
                </c:pt>
                <c:pt idx="122">
                  <c:v>0.52388888888889262</c:v>
                </c:pt>
                <c:pt idx="123">
                  <c:v>0.52458333333333718</c:v>
                </c:pt>
                <c:pt idx="124">
                  <c:v>0.52527777777778173</c:v>
                </c:pt>
                <c:pt idx="125">
                  <c:v>0.52597222222222628</c:v>
                </c:pt>
                <c:pt idx="126">
                  <c:v>0.52666666666667084</c:v>
                </c:pt>
                <c:pt idx="127">
                  <c:v>0.52736111111111539</c:v>
                </c:pt>
                <c:pt idx="128">
                  <c:v>0.52805555555555994</c:v>
                </c:pt>
                <c:pt idx="129">
                  <c:v>0.52875000000000449</c:v>
                </c:pt>
                <c:pt idx="130">
                  <c:v>0.52944444444444905</c:v>
                </c:pt>
                <c:pt idx="131">
                  <c:v>0.5301388888888936</c:v>
                </c:pt>
                <c:pt idx="132">
                  <c:v>0.53083333333333815</c:v>
                </c:pt>
                <c:pt idx="133">
                  <c:v>0.53152777777778271</c:v>
                </c:pt>
                <c:pt idx="134">
                  <c:v>0.53222222222222726</c:v>
                </c:pt>
                <c:pt idx="135">
                  <c:v>0.53291666666667181</c:v>
                </c:pt>
                <c:pt idx="136">
                  <c:v>0.53361111111111637</c:v>
                </c:pt>
                <c:pt idx="137">
                  <c:v>0.53430555555556092</c:v>
                </c:pt>
                <c:pt idx="138">
                  <c:v>0.53500000000000547</c:v>
                </c:pt>
                <c:pt idx="139">
                  <c:v>0.53569444444445002</c:v>
                </c:pt>
                <c:pt idx="140">
                  <c:v>0.53638888888889458</c:v>
                </c:pt>
                <c:pt idx="141">
                  <c:v>0.53708333333333913</c:v>
                </c:pt>
                <c:pt idx="142">
                  <c:v>0.53777777777778368</c:v>
                </c:pt>
                <c:pt idx="143">
                  <c:v>0.53847222222222824</c:v>
                </c:pt>
                <c:pt idx="144">
                  <c:v>0.53916666666667279</c:v>
                </c:pt>
                <c:pt idx="145">
                  <c:v>0.53986111111111734</c:v>
                </c:pt>
                <c:pt idx="146">
                  <c:v>0.5405555555555619</c:v>
                </c:pt>
                <c:pt idx="147">
                  <c:v>0.54125000000000645</c:v>
                </c:pt>
                <c:pt idx="148">
                  <c:v>0.541944444444451</c:v>
                </c:pt>
                <c:pt idx="149">
                  <c:v>0.54263888888889555</c:v>
                </c:pt>
                <c:pt idx="150">
                  <c:v>0.54333333333334011</c:v>
                </c:pt>
                <c:pt idx="151">
                  <c:v>0.54402777777778466</c:v>
                </c:pt>
                <c:pt idx="152">
                  <c:v>0.54472222222222921</c:v>
                </c:pt>
                <c:pt idx="153">
                  <c:v>0.54541666666667377</c:v>
                </c:pt>
                <c:pt idx="154">
                  <c:v>0.54611111111111832</c:v>
                </c:pt>
                <c:pt idx="155">
                  <c:v>0.54680555555556287</c:v>
                </c:pt>
                <c:pt idx="156">
                  <c:v>0.54750000000000743</c:v>
                </c:pt>
                <c:pt idx="157">
                  <c:v>0.54819444444445198</c:v>
                </c:pt>
                <c:pt idx="158">
                  <c:v>0.54888888888889653</c:v>
                </c:pt>
                <c:pt idx="159">
                  <c:v>0.54958333333334108</c:v>
                </c:pt>
                <c:pt idx="160">
                  <c:v>0.55027777777778564</c:v>
                </c:pt>
                <c:pt idx="161">
                  <c:v>0.55097222222223019</c:v>
                </c:pt>
                <c:pt idx="162">
                  <c:v>0.55166666666667474</c:v>
                </c:pt>
                <c:pt idx="163">
                  <c:v>0.5523611111111193</c:v>
                </c:pt>
                <c:pt idx="164">
                  <c:v>0.55305555555556385</c:v>
                </c:pt>
                <c:pt idx="165">
                  <c:v>0.5537500000000084</c:v>
                </c:pt>
                <c:pt idx="166">
                  <c:v>0.55444444444445296</c:v>
                </c:pt>
                <c:pt idx="167">
                  <c:v>0.55513888888889751</c:v>
                </c:pt>
                <c:pt idx="168">
                  <c:v>0.55583333333334206</c:v>
                </c:pt>
                <c:pt idx="169">
                  <c:v>0.55652777777778661</c:v>
                </c:pt>
                <c:pt idx="170">
                  <c:v>0.55722222222223117</c:v>
                </c:pt>
                <c:pt idx="171">
                  <c:v>0.55791666666667572</c:v>
                </c:pt>
                <c:pt idx="172">
                  <c:v>0.55861111111112027</c:v>
                </c:pt>
                <c:pt idx="173">
                  <c:v>0.55930555555556483</c:v>
                </c:pt>
                <c:pt idx="174">
                  <c:v>0.56000000000000938</c:v>
                </c:pt>
                <c:pt idx="175">
                  <c:v>0.56069444444445393</c:v>
                </c:pt>
                <c:pt idx="176">
                  <c:v>0.56138888888889849</c:v>
                </c:pt>
                <c:pt idx="177">
                  <c:v>0.56208333333334304</c:v>
                </c:pt>
                <c:pt idx="178">
                  <c:v>0.56277777777778759</c:v>
                </c:pt>
                <c:pt idx="179">
                  <c:v>0.56347222222223214</c:v>
                </c:pt>
                <c:pt idx="180">
                  <c:v>0.5641666666666767</c:v>
                </c:pt>
                <c:pt idx="181">
                  <c:v>0.56486111111112125</c:v>
                </c:pt>
                <c:pt idx="182">
                  <c:v>0.5655555555555658</c:v>
                </c:pt>
                <c:pt idx="183">
                  <c:v>0.56625000000001036</c:v>
                </c:pt>
                <c:pt idx="184">
                  <c:v>0.56694444444445491</c:v>
                </c:pt>
                <c:pt idx="185">
                  <c:v>0.56763888888889946</c:v>
                </c:pt>
                <c:pt idx="186">
                  <c:v>0.56833333333334402</c:v>
                </c:pt>
                <c:pt idx="187">
                  <c:v>0.56902777777778857</c:v>
                </c:pt>
                <c:pt idx="188">
                  <c:v>0.56972222222223312</c:v>
                </c:pt>
                <c:pt idx="189">
                  <c:v>0.57041666666667767</c:v>
                </c:pt>
                <c:pt idx="190">
                  <c:v>0.57111111111112223</c:v>
                </c:pt>
                <c:pt idx="191">
                  <c:v>0.57180555555556678</c:v>
                </c:pt>
                <c:pt idx="192">
                  <c:v>0.57250000000001133</c:v>
                </c:pt>
                <c:pt idx="193">
                  <c:v>0.57319444444445589</c:v>
                </c:pt>
                <c:pt idx="194">
                  <c:v>0.57388888888890044</c:v>
                </c:pt>
                <c:pt idx="195">
                  <c:v>0.57458333333334499</c:v>
                </c:pt>
                <c:pt idx="196">
                  <c:v>0.57527777777778955</c:v>
                </c:pt>
                <c:pt idx="197">
                  <c:v>0.5759722222222341</c:v>
                </c:pt>
                <c:pt idx="198">
                  <c:v>0.57666666666667865</c:v>
                </c:pt>
                <c:pt idx="199">
                  <c:v>0.5773611111111232</c:v>
                </c:pt>
                <c:pt idx="200">
                  <c:v>0.57805555555556776</c:v>
                </c:pt>
                <c:pt idx="201">
                  <c:v>0.57875000000001231</c:v>
                </c:pt>
                <c:pt idx="202">
                  <c:v>0.57944444444445686</c:v>
                </c:pt>
                <c:pt idx="203">
                  <c:v>0.58013888888890142</c:v>
                </c:pt>
                <c:pt idx="204">
                  <c:v>0.58083333333334597</c:v>
                </c:pt>
                <c:pt idx="205">
                  <c:v>0.58152777777779052</c:v>
                </c:pt>
                <c:pt idx="206">
                  <c:v>0.58222222222223508</c:v>
                </c:pt>
                <c:pt idx="207">
                  <c:v>0.58291666666667963</c:v>
                </c:pt>
                <c:pt idx="208">
                  <c:v>0.58361111111112418</c:v>
                </c:pt>
                <c:pt idx="209">
                  <c:v>0.58430555555556873</c:v>
                </c:pt>
                <c:pt idx="210">
                  <c:v>0.58500000000001329</c:v>
                </c:pt>
                <c:pt idx="211">
                  <c:v>0.58569444444445784</c:v>
                </c:pt>
                <c:pt idx="212">
                  <c:v>0.58638888888890239</c:v>
                </c:pt>
                <c:pt idx="213">
                  <c:v>0.58708333333334695</c:v>
                </c:pt>
                <c:pt idx="214">
                  <c:v>0.5877777777777915</c:v>
                </c:pt>
                <c:pt idx="215">
                  <c:v>0.58847222222223605</c:v>
                </c:pt>
                <c:pt idx="216">
                  <c:v>0.58916666666668061</c:v>
                </c:pt>
                <c:pt idx="217">
                  <c:v>0.58986111111112516</c:v>
                </c:pt>
                <c:pt idx="218">
                  <c:v>0.59055555555556971</c:v>
                </c:pt>
                <c:pt idx="219">
                  <c:v>0.59125000000001426</c:v>
                </c:pt>
                <c:pt idx="220">
                  <c:v>0.59194444444445882</c:v>
                </c:pt>
                <c:pt idx="221">
                  <c:v>0.59263888888890337</c:v>
                </c:pt>
                <c:pt idx="222">
                  <c:v>0.59333333333334792</c:v>
                </c:pt>
                <c:pt idx="223">
                  <c:v>0.59402777777779248</c:v>
                </c:pt>
                <c:pt idx="224">
                  <c:v>0.59472222222223703</c:v>
                </c:pt>
                <c:pt idx="225">
                  <c:v>0.59541666666668158</c:v>
                </c:pt>
                <c:pt idx="226">
                  <c:v>0.59611111111112614</c:v>
                </c:pt>
                <c:pt idx="227">
                  <c:v>0.59680555555557069</c:v>
                </c:pt>
                <c:pt idx="228">
                  <c:v>0.59750000000001524</c:v>
                </c:pt>
                <c:pt idx="229">
                  <c:v>0.59819444444445979</c:v>
                </c:pt>
                <c:pt idx="230">
                  <c:v>0.59888888888890435</c:v>
                </c:pt>
                <c:pt idx="231">
                  <c:v>0.5995833333333489</c:v>
                </c:pt>
                <c:pt idx="232">
                  <c:v>0.60027777777779345</c:v>
                </c:pt>
              </c:numCache>
            </c:numRef>
          </c:cat>
          <c:val>
            <c:numRef>
              <c:f>'2017-10-02 treated'!$B$2:$B$234</c:f>
              <c:numCache>
                <c:formatCode>General</c:formatCode>
                <c:ptCount val="233"/>
                <c:pt idx="0">
                  <c:v>27.89</c:v>
                </c:pt>
                <c:pt idx="1">
                  <c:v>27.87</c:v>
                </c:pt>
                <c:pt idx="2">
                  <c:v>27.84</c:v>
                </c:pt>
                <c:pt idx="3">
                  <c:v>27.77</c:v>
                </c:pt>
                <c:pt idx="4">
                  <c:v>27.53</c:v>
                </c:pt>
                <c:pt idx="5">
                  <c:v>27.51</c:v>
                </c:pt>
                <c:pt idx="6">
                  <c:v>27.410000000000004</c:v>
                </c:pt>
                <c:pt idx="7">
                  <c:v>27.120000000000005</c:v>
                </c:pt>
                <c:pt idx="8">
                  <c:v>27.11</c:v>
                </c:pt>
                <c:pt idx="9">
                  <c:v>27.070000000000004</c:v>
                </c:pt>
                <c:pt idx="10">
                  <c:v>26.93</c:v>
                </c:pt>
                <c:pt idx="11">
                  <c:v>26.830000000000005</c:v>
                </c:pt>
                <c:pt idx="12">
                  <c:v>26.76</c:v>
                </c:pt>
                <c:pt idx="13">
                  <c:v>26.6</c:v>
                </c:pt>
                <c:pt idx="14">
                  <c:v>26.57</c:v>
                </c:pt>
                <c:pt idx="15">
                  <c:v>26.52</c:v>
                </c:pt>
                <c:pt idx="16">
                  <c:v>26.450000000000006</c:v>
                </c:pt>
                <c:pt idx="17">
                  <c:v>26.31</c:v>
                </c:pt>
                <c:pt idx="18">
                  <c:v>26.240000000000002</c:v>
                </c:pt>
                <c:pt idx="19">
                  <c:v>26.08</c:v>
                </c:pt>
                <c:pt idx="20">
                  <c:v>26.020000000000003</c:v>
                </c:pt>
                <c:pt idx="21">
                  <c:v>25.890000000000004</c:v>
                </c:pt>
                <c:pt idx="22">
                  <c:v>25.760000000000005</c:v>
                </c:pt>
                <c:pt idx="23">
                  <c:v>25.490000000000002</c:v>
                </c:pt>
                <c:pt idx="24">
                  <c:v>25.430000000000003</c:v>
                </c:pt>
                <c:pt idx="25">
                  <c:v>25.120000000000005</c:v>
                </c:pt>
                <c:pt idx="26">
                  <c:v>25.09</c:v>
                </c:pt>
                <c:pt idx="27">
                  <c:v>25.080000000000005</c:v>
                </c:pt>
                <c:pt idx="28">
                  <c:v>25.03</c:v>
                </c:pt>
                <c:pt idx="29">
                  <c:v>25.01</c:v>
                </c:pt>
                <c:pt idx="30">
                  <c:v>24.91</c:v>
                </c:pt>
                <c:pt idx="31">
                  <c:v>24.91</c:v>
                </c:pt>
                <c:pt idx="32">
                  <c:v>24.830000000000002</c:v>
                </c:pt>
                <c:pt idx="33">
                  <c:v>24.820000000000004</c:v>
                </c:pt>
                <c:pt idx="34">
                  <c:v>24.680000000000007</c:v>
                </c:pt>
                <c:pt idx="35">
                  <c:v>24.630000000000003</c:v>
                </c:pt>
                <c:pt idx="36">
                  <c:v>24.53</c:v>
                </c:pt>
                <c:pt idx="37">
                  <c:v>24.48</c:v>
                </c:pt>
                <c:pt idx="38">
                  <c:v>24.33</c:v>
                </c:pt>
                <c:pt idx="39">
                  <c:v>24.210000000000004</c:v>
                </c:pt>
                <c:pt idx="40">
                  <c:v>24.200000000000003</c:v>
                </c:pt>
                <c:pt idx="41">
                  <c:v>24.11</c:v>
                </c:pt>
                <c:pt idx="42">
                  <c:v>24.090000000000007</c:v>
                </c:pt>
                <c:pt idx="43">
                  <c:v>24.040000000000006</c:v>
                </c:pt>
                <c:pt idx="44">
                  <c:v>23.92</c:v>
                </c:pt>
                <c:pt idx="45">
                  <c:v>23.88</c:v>
                </c:pt>
                <c:pt idx="46">
                  <c:v>23.830000000000002</c:v>
                </c:pt>
                <c:pt idx="47">
                  <c:v>23.770000000000003</c:v>
                </c:pt>
                <c:pt idx="48">
                  <c:v>23.690000000000005</c:v>
                </c:pt>
                <c:pt idx="49">
                  <c:v>23.560000000000002</c:v>
                </c:pt>
                <c:pt idx="50">
                  <c:v>23.470000000000006</c:v>
                </c:pt>
                <c:pt idx="51">
                  <c:v>23.470000000000006</c:v>
                </c:pt>
                <c:pt idx="52">
                  <c:v>23.310000000000002</c:v>
                </c:pt>
                <c:pt idx="53">
                  <c:v>23.16</c:v>
                </c:pt>
                <c:pt idx="54">
                  <c:v>23.03</c:v>
                </c:pt>
                <c:pt idx="55">
                  <c:v>23.02</c:v>
                </c:pt>
                <c:pt idx="56">
                  <c:v>22.970000000000002</c:v>
                </c:pt>
                <c:pt idx="57">
                  <c:v>22.92</c:v>
                </c:pt>
                <c:pt idx="58">
                  <c:v>22.78</c:v>
                </c:pt>
                <c:pt idx="59">
                  <c:v>22.770000000000003</c:v>
                </c:pt>
                <c:pt idx="60">
                  <c:v>22.770000000000003</c:v>
                </c:pt>
                <c:pt idx="61">
                  <c:v>22.77</c:v>
                </c:pt>
                <c:pt idx="62">
                  <c:v>22.76</c:v>
                </c:pt>
                <c:pt idx="63">
                  <c:v>22.75</c:v>
                </c:pt>
                <c:pt idx="64">
                  <c:v>22.700000000000003</c:v>
                </c:pt>
                <c:pt idx="65">
                  <c:v>22.69</c:v>
                </c:pt>
                <c:pt idx="66">
                  <c:v>22.670000000000005</c:v>
                </c:pt>
                <c:pt idx="67">
                  <c:v>22.65</c:v>
                </c:pt>
                <c:pt idx="68">
                  <c:v>22.640000000000004</c:v>
                </c:pt>
                <c:pt idx="69">
                  <c:v>22.630000000000003</c:v>
                </c:pt>
                <c:pt idx="70">
                  <c:v>22.62</c:v>
                </c:pt>
                <c:pt idx="71">
                  <c:v>22.530000000000005</c:v>
                </c:pt>
                <c:pt idx="72">
                  <c:v>22.53</c:v>
                </c:pt>
                <c:pt idx="73">
                  <c:v>22.510000000000005</c:v>
                </c:pt>
                <c:pt idx="74">
                  <c:v>22.5</c:v>
                </c:pt>
                <c:pt idx="75">
                  <c:v>22.5</c:v>
                </c:pt>
                <c:pt idx="76">
                  <c:v>22.480000000000004</c:v>
                </c:pt>
                <c:pt idx="77">
                  <c:v>22.37</c:v>
                </c:pt>
                <c:pt idx="78">
                  <c:v>22.310000000000002</c:v>
                </c:pt>
                <c:pt idx="79">
                  <c:v>22.230000000000004</c:v>
                </c:pt>
                <c:pt idx="80">
                  <c:v>22.09</c:v>
                </c:pt>
                <c:pt idx="81">
                  <c:v>22.000000000000004</c:v>
                </c:pt>
                <c:pt idx="82">
                  <c:v>21.98</c:v>
                </c:pt>
                <c:pt idx="83">
                  <c:v>21.880000000000006</c:v>
                </c:pt>
                <c:pt idx="84">
                  <c:v>21.82</c:v>
                </c:pt>
                <c:pt idx="85">
                  <c:v>21.760000000000005</c:v>
                </c:pt>
                <c:pt idx="86">
                  <c:v>21.63</c:v>
                </c:pt>
                <c:pt idx="87">
                  <c:v>21.380000000000003</c:v>
                </c:pt>
                <c:pt idx="88">
                  <c:v>20.87</c:v>
                </c:pt>
                <c:pt idx="89">
                  <c:v>20.85</c:v>
                </c:pt>
                <c:pt idx="90">
                  <c:v>20.8</c:v>
                </c:pt>
                <c:pt idx="91">
                  <c:v>20.73</c:v>
                </c:pt>
                <c:pt idx="92">
                  <c:v>20.68</c:v>
                </c:pt>
                <c:pt idx="93">
                  <c:v>20.65</c:v>
                </c:pt>
                <c:pt idx="94">
                  <c:v>20.61</c:v>
                </c:pt>
                <c:pt idx="95">
                  <c:v>20.61</c:v>
                </c:pt>
                <c:pt idx="96">
                  <c:v>20.55</c:v>
                </c:pt>
                <c:pt idx="97">
                  <c:v>20.52</c:v>
                </c:pt>
                <c:pt idx="98">
                  <c:v>20.46</c:v>
                </c:pt>
                <c:pt idx="99">
                  <c:v>20.32</c:v>
                </c:pt>
                <c:pt idx="100">
                  <c:v>20.32</c:v>
                </c:pt>
                <c:pt idx="101">
                  <c:v>20.190000000000001</c:v>
                </c:pt>
                <c:pt idx="102">
                  <c:v>20.14</c:v>
                </c:pt>
                <c:pt idx="103">
                  <c:v>20.079999999999998</c:v>
                </c:pt>
                <c:pt idx="104">
                  <c:v>20.079999999999998</c:v>
                </c:pt>
                <c:pt idx="105">
                  <c:v>19.95</c:v>
                </c:pt>
                <c:pt idx="106">
                  <c:v>19.91</c:v>
                </c:pt>
                <c:pt idx="107">
                  <c:v>19.829999999999998</c:v>
                </c:pt>
                <c:pt idx="108">
                  <c:v>19.77</c:v>
                </c:pt>
                <c:pt idx="109">
                  <c:v>19.61</c:v>
                </c:pt>
                <c:pt idx="110">
                  <c:v>19.57</c:v>
                </c:pt>
                <c:pt idx="111">
                  <c:v>19.52</c:v>
                </c:pt>
                <c:pt idx="112">
                  <c:v>19.510000000000002</c:v>
                </c:pt>
                <c:pt idx="113">
                  <c:v>19.260000000000002</c:v>
                </c:pt>
                <c:pt idx="114">
                  <c:v>19.170000000000002</c:v>
                </c:pt>
                <c:pt idx="115">
                  <c:v>19.09</c:v>
                </c:pt>
                <c:pt idx="116">
                  <c:v>19.079999999999998</c:v>
                </c:pt>
                <c:pt idx="117">
                  <c:v>19.04</c:v>
                </c:pt>
                <c:pt idx="118">
                  <c:v>19.02</c:v>
                </c:pt>
                <c:pt idx="119">
                  <c:v>18.91</c:v>
                </c:pt>
                <c:pt idx="120">
                  <c:v>18.88</c:v>
                </c:pt>
                <c:pt idx="121">
                  <c:v>18.7</c:v>
                </c:pt>
                <c:pt idx="122">
                  <c:v>18.63</c:v>
                </c:pt>
                <c:pt idx="123">
                  <c:v>18.559999999999999</c:v>
                </c:pt>
                <c:pt idx="124">
                  <c:v>18.510000000000002</c:v>
                </c:pt>
                <c:pt idx="125">
                  <c:v>18.5</c:v>
                </c:pt>
                <c:pt idx="126">
                  <c:v>18.43</c:v>
                </c:pt>
                <c:pt idx="127">
                  <c:v>18.37</c:v>
                </c:pt>
                <c:pt idx="128">
                  <c:v>18.350000000000001</c:v>
                </c:pt>
                <c:pt idx="129">
                  <c:v>18.12</c:v>
                </c:pt>
                <c:pt idx="130">
                  <c:v>18.059999999999999</c:v>
                </c:pt>
                <c:pt idx="131">
                  <c:v>18.04</c:v>
                </c:pt>
                <c:pt idx="132">
                  <c:v>18.02</c:v>
                </c:pt>
                <c:pt idx="133">
                  <c:v>18.010000000000002</c:v>
                </c:pt>
                <c:pt idx="134">
                  <c:v>17.690000000000001</c:v>
                </c:pt>
                <c:pt idx="135">
                  <c:v>17.649999999999999</c:v>
                </c:pt>
                <c:pt idx="136">
                  <c:v>17.63</c:v>
                </c:pt>
                <c:pt idx="137">
                  <c:v>17.55</c:v>
                </c:pt>
                <c:pt idx="138">
                  <c:v>17.43</c:v>
                </c:pt>
                <c:pt idx="139">
                  <c:v>17.38</c:v>
                </c:pt>
                <c:pt idx="140">
                  <c:v>17.34</c:v>
                </c:pt>
                <c:pt idx="141">
                  <c:v>17.309999999999999</c:v>
                </c:pt>
                <c:pt idx="142">
                  <c:v>17.190000000000001</c:v>
                </c:pt>
                <c:pt idx="143">
                  <c:v>17.09</c:v>
                </c:pt>
                <c:pt idx="144">
                  <c:v>16.920000000000002</c:v>
                </c:pt>
                <c:pt idx="145">
                  <c:v>16.850000000000001</c:v>
                </c:pt>
                <c:pt idx="146">
                  <c:v>16.8</c:v>
                </c:pt>
                <c:pt idx="147">
                  <c:v>16.71</c:v>
                </c:pt>
                <c:pt idx="148">
                  <c:v>16.59</c:v>
                </c:pt>
                <c:pt idx="149">
                  <c:v>16.5</c:v>
                </c:pt>
                <c:pt idx="150">
                  <c:v>16.47</c:v>
                </c:pt>
                <c:pt idx="151">
                  <c:v>16.43</c:v>
                </c:pt>
                <c:pt idx="152">
                  <c:v>16.36</c:v>
                </c:pt>
                <c:pt idx="153">
                  <c:v>16.329999999999998</c:v>
                </c:pt>
                <c:pt idx="154">
                  <c:v>16.29</c:v>
                </c:pt>
                <c:pt idx="155">
                  <c:v>16.25</c:v>
                </c:pt>
                <c:pt idx="156">
                  <c:v>16.21</c:v>
                </c:pt>
                <c:pt idx="157">
                  <c:v>16.149999999999999</c:v>
                </c:pt>
                <c:pt idx="158">
                  <c:v>16.149999999999999</c:v>
                </c:pt>
                <c:pt idx="159">
                  <c:v>16.14</c:v>
                </c:pt>
                <c:pt idx="160">
                  <c:v>16.02</c:v>
                </c:pt>
                <c:pt idx="161">
                  <c:v>15.97</c:v>
                </c:pt>
                <c:pt idx="162">
                  <c:v>15.9</c:v>
                </c:pt>
                <c:pt idx="163">
                  <c:v>15.81</c:v>
                </c:pt>
                <c:pt idx="164">
                  <c:v>15.79</c:v>
                </c:pt>
                <c:pt idx="165">
                  <c:v>15.71</c:v>
                </c:pt>
                <c:pt idx="166">
                  <c:v>15.67</c:v>
                </c:pt>
                <c:pt idx="167">
                  <c:v>15.61</c:v>
                </c:pt>
                <c:pt idx="168">
                  <c:v>15.54</c:v>
                </c:pt>
                <c:pt idx="169">
                  <c:v>15.39</c:v>
                </c:pt>
                <c:pt idx="170">
                  <c:v>15.36</c:v>
                </c:pt>
                <c:pt idx="171">
                  <c:v>15.25</c:v>
                </c:pt>
                <c:pt idx="172">
                  <c:v>15.19</c:v>
                </c:pt>
                <c:pt idx="173">
                  <c:v>15.19</c:v>
                </c:pt>
                <c:pt idx="174">
                  <c:v>15.09</c:v>
                </c:pt>
                <c:pt idx="175">
                  <c:v>15.08</c:v>
                </c:pt>
                <c:pt idx="176">
                  <c:v>15.06</c:v>
                </c:pt>
                <c:pt idx="177">
                  <c:v>15.01</c:v>
                </c:pt>
                <c:pt idx="178">
                  <c:v>14.91</c:v>
                </c:pt>
                <c:pt idx="179">
                  <c:v>14.84</c:v>
                </c:pt>
                <c:pt idx="180">
                  <c:v>14.79</c:v>
                </c:pt>
                <c:pt idx="181">
                  <c:v>14.76</c:v>
                </c:pt>
                <c:pt idx="182">
                  <c:v>14.68</c:v>
                </c:pt>
                <c:pt idx="183">
                  <c:v>14.65</c:v>
                </c:pt>
                <c:pt idx="184">
                  <c:v>14.6</c:v>
                </c:pt>
                <c:pt idx="185">
                  <c:v>14.49</c:v>
                </c:pt>
                <c:pt idx="186">
                  <c:v>14.44</c:v>
                </c:pt>
                <c:pt idx="187">
                  <c:v>14.38</c:v>
                </c:pt>
                <c:pt idx="188">
                  <c:v>14.35</c:v>
                </c:pt>
                <c:pt idx="189">
                  <c:v>14.23</c:v>
                </c:pt>
                <c:pt idx="190">
                  <c:v>14.2</c:v>
                </c:pt>
                <c:pt idx="191">
                  <c:v>14.16</c:v>
                </c:pt>
                <c:pt idx="192">
                  <c:v>14.12</c:v>
                </c:pt>
                <c:pt idx="193">
                  <c:v>13.97</c:v>
                </c:pt>
                <c:pt idx="194">
                  <c:v>13.97</c:v>
                </c:pt>
                <c:pt idx="195">
                  <c:v>13.97</c:v>
                </c:pt>
                <c:pt idx="196">
                  <c:v>13.94</c:v>
                </c:pt>
                <c:pt idx="197">
                  <c:v>13.94</c:v>
                </c:pt>
                <c:pt idx="198">
                  <c:v>13.94</c:v>
                </c:pt>
                <c:pt idx="199">
                  <c:v>13.93</c:v>
                </c:pt>
                <c:pt idx="200">
                  <c:v>13.9</c:v>
                </c:pt>
                <c:pt idx="201">
                  <c:v>13.88</c:v>
                </c:pt>
                <c:pt idx="202">
                  <c:v>13.88</c:v>
                </c:pt>
                <c:pt idx="203">
                  <c:v>13.87</c:v>
                </c:pt>
                <c:pt idx="204">
                  <c:v>13.86</c:v>
                </c:pt>
                <c:pt idx="205">
                  <c:v>13.84</c:v>
                </c:pt>
                <c:pt idx="206">
                  <c:v>13.82</c:v>
                </c:pt>
                <c:pt idx="207">
                  <c:v>13.79</c:v>
                </c:pt>
                <c:pt idx="208">
                  <c:v>13.76</c:v>
                </c:pt>
                <c:pt idx="209">
                  <c:v>13.67</c:v>
                </c:pt>
                <c:pt idx="210">
                  <c:v>13.62</c:v>
                </c:pt>
                <c:pt idx="211">
                  <c:v>13.61</c:v>
                </c:pt>
                <c:pt idx="212">
                  <c:v>13.58</c:v>
                </c:pt>
                <c:pt idx="213">
                  <c:v>13.57</c:v>
                </c:pt>
                <c:pt idx="214">
                  <c:v>13.55</c:v>
                </c:pt>
                <c:pt idx="215">
                  <c:v>13.51</c:v>
                </c:pt>
                <c:pt idx="216">
                  <c:v>13.47</c:v>
                </c:pt>
                <c:pt idx="217">
                  <c:v>13.46</c:v>
                </c:pt>
                <c:pt idx="218">
                  <c:v>13.45</c:v>
                </c:pt>
                <c:pt idx="219">
                  <c:v>13.45</c:v>
                </c:pt>
                <c:pt idx="220">
                  <c:v>13.42</c:v>
                </c:pt>
                <c:pt idx="221">
                  <c:v>13.38</c:v>
                </c:pt>
                <c:pt idx="222">
                  <c:v>13.32</c:v>
                </c:pt>
                <c:pt idx="223">
                  <c:v>13.32</c:v>
                </c:pt>
                <c:pt idx="224">
                  <c:v>13.31</c:v>
                </c:pt>
                <c:pt idx="225">
                  <c:v>13.3</c:v>
                </c:pt>
                <c:pt idx="226">
                  <c:v>13.28</c:v>
                </c:pt>
                <c:pt idx="227">
                  <c:v>13.25</c:v>
                </c:pt>
                <c:pt idx="228">
                  <c:v>13.19</c:v>
                </c:pt>
                <c:pt idx="229">
                  <c:v>13.17</c:v>
                </c:pt>
                <c:pt idx="230">
                  <c:v>13.06</c:v>
                </c:pt>
                <c:pt idx="231">
                  <c:v>13</c:v>
                </c:pt>
                <c:pt idx="232">
                  <c:v>12.97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05-4885-91B0-92DF970FB56E}"/>
            </c:ext>
          </c:extLst>
        </c:ser>
        <c:ser>
          <c:idx val="1"/>
          <c:order val="1"/>
          <c:tx>
            <c:strRef>
              <c:f>'2017-10-02 treated'!$C$1</c:f>
              <c:strCache>
                <c:ptCount val="1"/>
                <c:pt idx="0">
                  <c:v>Heated Air Temp (Deg)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'2017-10-02 treated'!$A$2:$A$234</c:f>
              <c:numCache>
                <c:formatCode>h:mm:ss</c:formatCode>
                <c:ptCount val="233"/>
                <c:pt idx="0">
                  <c:v>0.43916666666666665</c:v>
                </c:pt>
                <c:pt idx="1">
                  <c:v>0.43986111111111109</c:v>
                </c:pt>
                <c:pt idx="2">
                  <c:v>0.44055555555555559</c:v>
                </c:pt>
                <c:pt idx="3">
                  <c:v>0.44124999999999998</c:v>
                </c:pt>
                <c:pt idx="4">
                  <c:v>0.44194444444444447</c:v>
                </c:pt>
                <c:pt idx="5">
                  <c:v>0.44263888888888886</c:v>
                </c:pt>
                <c:pt idx="6">
                  <c:v>0.44333333333333336</c:v>
                </c:pt>
                <c:pt idx="7">
                  <c:v>0.44402777777777774</c:v>
                </c:pt>
                <c:pt idx="8">
                  <c:v>0.44472222222222224</c:v>
                </c:pt>
                <c:pt idx="9">
                  <c:v>0.44541666666666663</c:v>
                </c:pt>
                <c:pt idx="10">
                  <c:v>0.44611111111111112</c:v>
                </c:pt>
                <c:pt idx="11">
                  <c:v>0.44680555555555551</c:v>
                </c:pt>
                <c:pt idx="12">
                  <c:v>0.44750000000000001</c:v>
                </c:pt>
                <c:pt idx="13">
                  <c:v>0.4481944444444444</c:v>
                </c:pt>
                <c:pt idx="14">
                  <c:v>0.44888888888888889</c:v>
                </c:pt>
                <c:pt idx="15">
                  <c:v>0.44958333333333328</c:v>
                </c:pt>
                <c:pt idx="16">
                  <c:v>0.45027777777777778</c:v>
                </c:pt>
                <c:pt idx="17">
                  <c:v>0.45097222222222227</c:v>
                </c:pt>
                <c:pt idx="18">
                  <c:v>0.45166666666666666</c:v>
                </c:pt>
                <c:pt idx="19">
                  <c:v>0.45236111111111116</c:v>
                </c:pt>
                <c:pt idx="20">
                  <c:v>0.45305555555555554</c:v>
                </c:pt>
                <c:pt idx="21">
                  <c:v>0.45375000000000004</c:v>
                </c:pt>
                <c:pt idx="22">
                  <c:v>0.45444444444444443</c:v>
                </c:pt>
                <c:pt idx="23">
                  <c:v>0.45513888888888893</c:v>
                </c:pt>
                <c:pt idx="24">
                  <c:v>0.45583333333333331</c:v>
                </c:pt>
                <c:pt idx="25">
                  <c:v>0.45652777777777781</c:v>
                </c:pt>
                <c:pt idx="26">
                  <c:v>0.4572222222222222</c:v>
                </c:pt>
                <c:pt idx="27">
                  <c:v>0.45791666666666669</c:v>
                </c:pt>
                <c:pt idx="28">
                  <c:v>0.45861111111111108</c:v>
                </c:pt>
                <c:pt idx="29">
                  <c:v>0.45930555555555558</c:v>
                </c:pt>
                <c:pt idx="30">
                  <c:v>0.45999999999999996</c:v>
                </c:pt>
                <c:pt idx="31">
                  <c:v>0.46069444444444446</c:v>
                </c:pt>
                <c:pt idx="32">
                  <c:v>0.4613888888888889</c:v>
                </c:pt>
                <c:pt idx="33">
                  <c:v>0.46208333333333335</c:v>
                </c:pt>
                <c:pt idx="34">
                  <c:v>0.46277777777777779</c:v>
                </c:pt>
                <c:pt idx="35">
                  <c:v>0.46347222222222223</c:v>
                </c:pt>
                <c:pt idx="36">
                  <c:v>0.46416666666666667</c:v>
                </c:pt>
                <c:pt idx="37">
                  <c:v>0.46486111111111111</c:v>
                </c:pt>
                <c:pt idx="38">
                  <c:v>0.46555555555555556</c:v>
                </c:pt>
                <c:pt idx="39">
                  <c:v>0.46625</c:v>
                </c:pt>
                <c:pt idx="40">
                  <c:v>0.46694444444444444</c:v>
                </c:pt>
                <c:pt idx="41">
                  <c:v>0.46763888888888888</c:v>
                </c:pt>
                <c:pt idx="42">
                  <c:v>0.46833333333333332</c:v>
                </c:pt>
                <c:pt idx="43">
                  <c:v>0.46902777777777777</c:v>
                </c:pt>
                <c:pt idx="44">
                  <c:v>0.46972222222222221</c:v>
                </c:pt>
                <c:pt idx="45">
                  <c:v>0.47041666666666665</c:v>
                </c:pt>
                <c:pt idx="46">
                  <c:v>0.47111111111111109</c:v>
                </c:pt>
                <c:pt idx="47">
                  <c:v>0.47180555555555559</c:v>
                </c:pt>
                <c:pt idx="48">
                  <c:v>0.47249999999999998</c:v>
                </c:pt>
                <c:pt idx="49">
                  <c:v>0.47319444444444447</c:v>
                </c:pt>
                <c:pt idx="50">
                  <c:v>0.47388888888888886</c:v>
                </c:pt>
                <c:pt idx="51">
                  <c:v>0.47458333333333336</c:v>
                </c:pt>
                <c:pt idx="52">
                  <c:v>0.47527777777777774</c:v>
                </c:pt>
                <c:pt idx="53">
                  <c:v>0.47597222222222224</c:v>
                </c:pt>
                <c:pt idx="54">
                  <c:v>0.47666666666666663</c:v>
                </c:pt>
                <c:pt idx="55">
                  <c:v>0.47736111111111112</c:v>
                </c:pt>
                <c:pt idx="56">
                  <c:v>0.47805555555555551</c:v>
                </c:pt>
                <c:pt idx="57">
                  <c:v>0.47875000000000001</c:v>
                </c:pt>
                <c:pt idx="58">
                  <c:v>0.4794444444444444</c:v>
                </c:pt>
                <c:pt idx="59">
                  <c:v>0.48013888888888889</c:v>
                </c:pt>
                <c:pt idx="60">
                  <c:v>0.48083333333333328</c:v>
                </c:pt>
                <c:pt idx="61">
                  <c:v>0.48152777777777778</c:v>
                </c:pt>
                <c:pt idx="62">
                  <c:v>0.48222222222222227</c:v>
                </c:pt>
                <c:pt idx="63">
                  <c:v>0.48291666666666666</c:v>
                </c:pt>
                <c:pt idx="64">
                  <c:v>0.48361111111111116</c:v>
                </c:pt>
                <c:pt idx="65">
                  <c:v>0.48430555555555554</c:v>
                </c:pt>
                <c:pt idx="66">
                  <c:v>0.48500000000000004</c:v>
                </c:pt>
                <c:pt idx="67">
                  <c:v>0.48569444444444443</c:v>
                </c:pt>
                <c:pt idx="68">
                  <c:v>0.48638888888888893</c:v>
                </c:pt>
                <c:pt idx="69">
                  <c:v>0.48708333333333331</c:v>
                </c:pt>
                <c:pt idx="70">
                  <c:v>0.48777777777777781</c:v>
                </c:pt>
                <c:pt idx="71">
                  <c:v>0.4884722222222222</c:v>
                </c:pt>
                <c:pt idx="72">
                  <c:v>0.48916666666666669</c:v>
                </c:pt>
                <c:pt idx="73">
                  <c:v>0.48986111111111108</c:v>
                </c:pt>
                <c:pt idx="74">
                  <c:v>0.49055555555555558</c:v>
                </c:pt>
                <c:pt idx="75">
                  <c:v>0.49124999999999996</c:v>
                </c:pt>
                <c:pt idx="76">
                  <c:v>0.49194444444444446</c:v>
                </c:pt>
                <c:pt idx="77">
                  <c:v>0.4926388888888889</c:v>
                </c:pt>
                <c:pt idx="78">
                  <c:v>0.49333333333333335</c:v>
                </c:pt>
                <c:pt idx="79">
                  <c:v>0.49402777777777779</c:v>
                </c:pt>
                <c:pt idx="80">
                  <c:v>0.49472222222222223</c:v>
                </c:pt>
                <c:pt idx="81">
                  <c:v>0.49541666666666667</c:v>
                </c:pt>
                <c:pt idx="82">
                  <c:v>0.49611111111111111</c:v>
                </c:pt>
                <c:pt idx="83">
                  <c:v>0.49680555555555556</c:v>
                </c:pt>
                <c:pt idx="84">
                  <c:v>0.4975</c:v>
                </c:pt>
                <c:pt idx="85">
                  <c:v>0.49819444444444444</c:v>
                </c:pt>
                <c:pt idx="86">
                  <c:v>0.49888888888888888</c:v>
                </c:pt>
                <c:pt idx="87">
                  <c:v>0.49958333333333332</c:v>
                </c:pt>
                <c:pt idx="88">
                  <c:v>0.50027777777777782</c:v>
                </c:pt>
                <c:pt idx="89">
                  <c:v>0.50097222222222237</c:v>
                </c:pt>
                <c:pt idx="90">
                  <c:v>0.50166666666666693</c:v>
                </c:pt>
                <c:pt idx="91">
                  <c:v>0.50236111111111148</c:v>
                </c:pt>
                <c:pt idx="92">
                  <c:v>0.50305555555555603</c:v>
                </c:pt>
                <c:pt idx="93">
                  <c:v>0.50375000000000059</c:v>
                </c:pt>
                <c:pt idx="94">
                  <c:v>0.50444444444444514</c:v>
                </c:pt>
                <c:pt idx="95">
                  <c:v>0.50513888888888969</c:v>
                </c:pt>
                <c:pt idx="96">
                  <c:v>0.50583333333333425</c:v>
                </c:pt>
                <c:pt idx="97">
                  <c:v>0.5065277777777788</c:v>
                </c:pt>
                <c:pt idx="98">
                  <c:v>0.50722222222222335</c:v>
                </c:pt>
                <c:pt idx="99">
                  <c:v>0.5079166666666679</c:v>
                </c:pt>
                <c:pt idx="100">
                  <c:v>0.50861111111111246</c:v>
                </c:pt>
                <c:pt idx="101">
                  <c:v>0.50930555555555701</c:v>
                </c:pt>
                <c:pt idx="102">
                  <c:v>0.51000000000000156</c:v>
                </c:pt>
                <c:pt idx="103">
                  <c:v>0.51069444444444612</c:v>
                </c:pt>
                <c:pt idx="104">
                  <c:v>0.51138888888889067</c:v>
                </c:pt>
                <c:pt idx="105">
                  <c:v>0.51208333333333522</c:v>
                </c:pt>
                <c:pt idx="106">
                  <c:v>0.51277777777777978</c:v>
                </c:pt>
                <c:pt idx="107">
                  <c:v>0.51347222222222433</c:v>
                </c:pt>
                <c:pt idx="108">
                  <c:v>0.51416666666666888</c:v>
                </c:pt>
                <c:pt idx="109">
                  <c:v>0.51486111111111343</c:v>
                </c:pt>
                <c:pt idx="110">
                  <c:v>0.51555555555555799</c:v>
                </c:pt>
                <c:pt idx="111">
                  <c:v>0.51625000000000254</c:v>
                </c:pt>
                <c:pt idx="112">
                  <c:v>0.51694444444444709</c:v>
                </c:pt>
                <c:pt idx="113">
                  <c:v>0.51763888888889165</c:v>
                </c:pt>
                <c:pt idx="114">
                  <c:v>0.5183333333333362</c:v>
                </c:pt>
                <c:pt idx="115">
                  <c:v>0.51902777777778075</c:v>
                </c:pt>
                <c:pt idx="116">
                  <c:v>0.51972222222222531</c:v>
                </c:pt>
                <c:pt idx="117">
                  <c:v>0.52041666666666986</c:v>
                </c:pt>
                <c:pt idx="118">
                  <c:v>0.52111111111111441</c:v>
                </c:pt>
                <c:pt idx="119">
                  <c:v>0.52180555555555896</c:v>
                </c:pt>
                <c:pt idx="120">
                  <c:v>0.52250000000000352</c:v>
                </c:pt>
                <c:pt idx="121">
                  <c:v>0.52319444444444807</c:v>
                </c:pt>
                <c:pt idx="122">
                  <c:v>0.52388888888889262</c:v>
                </c:pt>
                <c:pt idx="123">
                  <c:v>0.52458333333333718</c:v>
                </c:pt>
                <c:pt idx="124">
                  <c:v>0.52527777777778173</c:v>
                </c:pt>
                <c:pt idx="125">
                  <c:v>0.52597222222222628</c:v>
                </c:pt>
                <c:pt idx="126">
                  <c:v>0.52666666666667084</c:v>
                </c:pt>
                <c:pt idx="127">
                  <c:v>0.52736111111111539</c:v>
                </c:pt>
                <c:pt idx="128">
                  <c:v>0.52805555555555994</c:v>
                </c:pt>
                <c:pt idx="129">
                  <c:v>0.52875000000000449</c:v>
                </c:pt>
                <c:pt idx="130">
                  <c:v>0.52944444444444905</c:v>
                </c:pt>
                <c:pt idx="131">
                  <c:v>0.5301388888888936</c:v>
                </c:pt>
                <c:pt idx="132">
                  <c:v>0.53083333333333815</c:v>
                </c:pt>
                <c:pt idx="133">
                  <c:v>0.53152777777778271</c:v>
                </c:pt>
                <c:pt idx="134">
                  <c:v>0.53222222222222726</c:v>
                </c:pt>
                <c:pt idx="135">
                  <c:v>0.53291666666667181</c:v>
                </c:pt>
                <c:pt idx="136">
                  <c:v>0.53361111111111637</c:v>
                </c:pt>
                <c:pt idx="137">
                  <c:v>0.53430555555556092</c:v>
                </c:pt>
                <c:pt idx="138">
                  <c:v>0.53500000000000547</c:v>
                </c:pt>
                <c:pt idx="139">
                  <c:v>0.53569444444445002</c:v>
                </c:pt>
                <c:pt idx="140">
                  <c:v>0.53638888888889458</c:v>
                </c:pt>
                <c:pt idx="141">
                  <c:v>0.53708333333333913</c:v>
                </c:pt>
                <c:pt idx="142">
                  <c:v>0.53777777777778368</c:v>
                </c:pt>
                <c:pt idx="143">
                  <c:v>0.53847222222222824</c:v>
                </c:pt>
                <c:pt idx="144">
                  <c:v>0.53916666666667279</c:v>
                </c:pt>
                <c:pt idx="145">
                  <c:v>0.53986111111111734</c:v>
                </c:pt>
                <c:pt idx="146">
                  <c:v>0.5405555555555619</c:v>
                </c:pt>
                <c:pt idx="147">
                  <c:v>0.54125000000000645</c:v>
                </c:pt>
                <c:pt idx="148">
                  <c:v>0.541944444444451</c:v>
                </c:pt>
                <c:pt idx="149">
                  <c:v>0.54263888888889555</c:v>
                </c:pt>
                <c:pt idx="150">
                  <c:v>0.54333333333334011</c:v>
                </c:pt>
                <c:pt idx="151">
                  <c:v>0.54402777777778466</c:v>
                </c:pt>
                <c:pt idx="152">
                  <c:v>0.54472222222222921</c:v>
                </c:pt>
                <c:pt idx="153">
                  <c:v>0.54541666666667377</c:v>
                </c:pt>
                <c:pt idx="154">
                  <c:v>0.54611111111111832</c:v>
                </c:pt>
                <c:pt idx="155">
                  <c:v>0.54680555555556287</c:v>
                </c:pt>
                <c:pt idx="156">
                  <c:v>0.54750000000000743</c:v>
                </c:pt>
                <c:pt idx="157">
                  <c:v>0.54819444444445198</c:v>
                </c:pt>
                <c:pt idx="158">
                  <c:v>0.54888888888889653</c:v>
                </c:pt>
                <c:pt idx="159">
                  <c:v>0.54958333333334108</c:v>
                </c:pt>
                <c:pt idx="160">
                  <c:v>0.55027777777778564</c:v>
                </c:pt>
                <c:pt idx="161">
                  <c:v>0.55097222222223019</c:v>
                </c:pt>
                <c:pt idx="162">
                  <c:v>0.55166666666667474</c:v>
                </c:pt>
                <c:pt idx="163">
                  <c:v>0.5523611111111193</c:v>
                </c:pt>
                <c:pt idx="164">
                  <c:v>0.55305555555556385</c:v>
                </c:pt>
                <c:pt idx="165">
                  <c:v>0.5537500000000084</c:v>
                </c:pt>
                <c:pt idx="166">
                  <c:v>0.55444444444445296</c:v>
                </c:pt>
                <c:pt idx="167">
                  <c:v>0.55513888888889751</c:v>
                </c:pt>
                <c:pt idx="168">
                  <c:v>0.55583333333334206</c:v>
                </c:pt>
                <c:pt idx="169">
                  <c:v>0.55652777777778661</c:v>
                </c:pt>
                <c:pt idx="170">
                  <c:v>0.55722222222223117</c:v>
                </c:pt>
                <c:pt idx="171">
                  <c:v>0.55791666666667572</c:v>
                </c:pt>
                <c:pt idx="172">
                  <c:v>0.55861111111112027</c:v>
                </c:pt>
                <c:pt idx="173">
                  <c:v>0.55930555555556483</c:v>
                </c:pt>
                <c:pt idx="174">
                  <c:v>0.56000000000000938</c:v>
                </c:pt>
                <c:pt idx="175">
                  <c:v>0.56069444444445393</c:v>
                </c:pt>
                <c:pt idx="176">
                  <c:v>0.56138888888889849</c:v>
                </c:pt>
                <c:pt idx="177">
                  <c:v>0.56208333333334304</c:v>
                </c:pt>
                <c:pt idx="178">
                  <c:v>0.56277777777778759</c:v>
                </c:pt>
                <c:pt idx="179">
                  <c:v>0.56347222222223214</c:v>
                </c:pt>
                <c:pt idx="180">
                  <c:v>0.5641666666666767</c:v>
                </c:pt>
                <c:pt idx="181">
                  <c:v>0.56486111111112125</c:v>
                </c:pt>
                <c:pt idx="182">
                  <c:v>0.5655555555555658</c:v>
                </c:pt>
                <c:pt idx="183">
                  <c:v>0.56625000000001036</c:v>
                </c:pt>
                <c:pt idx="184">
                  <c:v>0.56694444444445491</c:v>
                </c:pt>
                <c:pt idx="185">
                  <c:v>0.56763888888889946</c:v>
                </c:pt>
                <c:pt idx="186">
                  <c:v>0.56833333333334402</c:v>
                </c:pt>
                <c:pt idx="187">
                  <c:v>0.56902777777778857</c:v>
                </c:pt>
                <c:pt idx="188">
                  <c:v>0.56972222222223312</c:v>
                </c:pt>
                <c:pt idx="189">
                  <c:v>0.57041666666667767</c:v>
                </c:pt>
                <c:pt idx="190">
                  <c:v>0.57111111111112223</c:v>
                </c:pt>
                <c:pt idx="191">
                  <c:v>0.57180555555556678</c:v>
                </c:pt>
                <c:pt idx="192">
                  <c:v>0.57250000000001133</c:v>
                </c:pt>
                <c:pt idx="193">
                  <c:v>0.57319444444445589</c:v>
                </c:pt>
                <c:pt idx="194">
                  <c:v>0.57388888888890044</c:v>
                </c:pt>
                <c:pt idx="195">
                  <c:v>0.57458333333334499</c:v>
                </c:pt>
                <c:pt idx="196">
                  <c:v>0.57527777777778955</c:v>
                </c:pt>
                <c:pt idx="197">
                  <c:v>0.5759722222222341</c:v>
                </c:pt>
                <c:pt idx="198">
                  <c:v>0.57666666666667865</c:v>
                </c:pt>
                <c:pt idx="199">
                  <c:v>0.5773611111111232</c:v>
                </c:pt>
                <c:pt idx="200">
                  <c:v>0.57805555555556776</c:v>
                </c:pt>
                <c:pt idx="201">
                  <c:v>0.57875000000001231</c:v>
                </c:pt>
                <c:pt idx="202">
                  <c:v>0.57944444444445686</c:v>
                </c:pt>
                <c:pt idx="203">
                  <c:v>0.58013888888890142</c:v>
                </c:pt>
                <c:pt idx="204">
                  <c:v>0.58083333333334597</c:v>
                </c:pt>
                <c:pt idx="205">
                  <c:v>0.58152777777779052</c:v>
                </c:pt>
                <c:pt idx="206">
                  <c:v>0.58222222222223508</c:v>
                </c:pt>
                <c:pt idx="207">
                  <c:v>0.58291666666667963</c:v>
                </c:pt>
                <c:pt idx="208">
                  <c:v>0.58361111111112418</c:v>
                </c:pt>
                <c:pt idx="209">
                  <c:v>0.58430555555556873</c:v>
                </c:pt>
                <c:pt idx="210">
                  <c:v>0.58500000000001329</c:v>
                </c:pt>
                <c:pt idx="211">
                  <c:v>0.58569444444445784</c:v>
                </c:pt>
                <c:pt idx="212">
                  <c:v>0.58638888888890239</c:v>
                </c:pt>
                <c:pt idx="213">
                  <c:v>0.58708333333334695</c:v>
                </c:pt>
                <c:pt idx="214">
                  <c:v>0.5877777777777915</c:v>
                </c:pt>
                <c:pt idx="215">
                  <c:v>0.58847222222223605</c:v>
                </c:pt>
                <c:pt idx="216">
                  <c:v>0.58916666666668061</c:v>
                </c:pt>
                <c:pt idx="217">
                  <c:v>0.58986111111112516</c:v>
                </c:pt>
                <c:pt idx="218">
                  <c:v>0.59055555555556971</c:v>
                </c:pt>
                <c:pt idx="219">
                  <c:v>0.59125000000001426</c:v>
                </c:pt>
                <c:pt idx="220">
                  <c:v>0.59194444444445882</c:v>
                </c:pt>
                <c:pt idx="221">
                  <c:v>0.59263888888890337</c:v>
                </c:pt>
                <c:pt idx="222">
                  <c:v>0.59333333333334792</c:v>
                </c:pt>
                <c:pt idx="223">
                  <c:v>0.59402777777779248</c:v>
                </c:pt>
                <c:pt idx="224">
                  <c:v>0.59472222222223703</c:v>
                </c:pt>
                <c:pt idx="225">
                  <c:v>0.59541666666668158</c:v>
                </c:pt>
                <c:pt idx="226">
                  <c:v>0.59611111111112614</c:v>
                </c:pt>
                <c:pt idx="227">
                  <c:v>0.59680555555557069</c:v>
                </c:pt>
                <c:pt idx="228">
                  <c:v>0.59750000000001524</c:v>
                </c:pt>
                <c:pt idx="229">
                  <c:v>0.59819444444445979</c:v>
                </c:pt>
                <c:pt idx="230">
                  <c:v>0.59888888888890435</c:v>
                </c:pt>
                <c:pt idx="231">
                  <c:v>0.5995833333333489</c:v>
                </c:pt>
                <c:pt idx="232">
                  <c:v>0.60027777777779345</c:v>
                </c:pt>
              </c:numCache>
            </c:numRef>
          </c:cat>
          <c:val>
            <c:numRef>
              <c:f>'2017-10-02 treated'!$C$2:$C$234</c:f>
              <c:numCache>
                <c:formatCode>General</c:formatCode>
                <c:ptCount val="233"/>
                <c:pt idx="0">
                  <c:v>26.12</c:v>
                </c:pt>
                <c:pt idx="1">
                  <c:v>26.24</c:v>
                </c:pt>
                <c:pt idx="2">
                  <c:v>26.36</c:v>
                </c:pt>
                <c:pt idx="3">
                  <c:v>26.47</c:v>
                </c:pt>
                <c:pt idx="4">
                  <c:v>26.59</c:v>
                </c:pt>
                <c:pt idx="5">
                  <c:v>26.73</c:v>
                </c:pt>
                <c:pt idx="6">
                  <c:v>26.89</c:v>
                </c:pt>
                <c:pt idx="7">
                  <c:v>27.06</c:v>
                </c:pt>
                <c:pt idx="8">
                  <c:v>27.24</c:v>
                </c:pt>
                <c:pt idx="9">
                  <c:v>27.39</c:v>
                </c:pt>
                <c:pt idx="10">
                  <c:v>27.54</c:v>
                </c:pt>
                <c:pt idx="11">
                  <c:v>27.67</c:v>
                </c:pt>
                <c:pt idx="12">
                  <c:v>27.78</c:v>
                </c:pt>
                <c:pt idx="13">
                  <c:v>27.91</c:v>
                </c:pt>
                <c:pt idx="14">
                  <c:v>28.05</c:v>
                </c:pt>
                <c:pt idx="15">
                  <c:v>28.17</c:v>
                </c:pt>
                <c:pt idx="16">
                  <c:v>28.31</c:v>
                </c:pt>
                <c:pt idx="17">
                  <c:v>28.48</c:v>
                </c:pt>
                <c:pt idx="18">
                  <c:v>28.66</c:v>
                </c:pt>
                <c:pt idx="19">
                  <c:v>28.83</c:v>
                </c:pt>
                <c:pt idx="20">
                  <c:v>28.97</c:v>
                </c:pt>
                <c:pt idx="21">
                  <c:v>29.11</c:v>
                </c:pt>
                <c:pt idx="22">
                  <c:v>29.24</c:v>
                </c:pt>
                <c:pt idx="23">
                  <c:v>29.35</c:v>
                </c:pt>
                <c:pt idx="24">
                  <c:v>29.45</c:v>
                </c:pt>
                <c:pt idx="25">
                  <c:v>29.54</c:v>
                </c:pt>
                <c:pt idx="26">
                  <c:v>29.57</c:v>
                </c:pt>
                <c:pt idx="27">
                  <c:v>29.6</c:v>
                </c:pt>
                <c:pt idx="28">
                  <c:v>29.6</c:v>
                </c:pt>
                <c:pt idx="29">
                  <c:v>29.61</c:v>
                </c:pt>
                <c:pt idx="30">
                  <c:v>29.61</c:v>
                </c:pt>
                <c:pt idx="31">
                  <c:v>29.63</c:v>
                </c:pt>
                <c:pt idx="32">
                  <c:v>29.67</c:v>
                </c:pt>
                <c:pt idx="33">
                  <c:v>29.72</c:v>
                </c:pt>
                <c:pt idx="34">
                  <c:v>29.79</c:v>
                </c:pt>
                <c:pt idx="35">
                  <c:v>29.87</c:v>
                </c:pt>
                <c:pt idx="36">
                  <c:v>29.96</c:v>
                </c:pt>
                <c:pt idx="37">
                  <c:v>30.07</c:v>
                </c:pt>
                <c:pt idx="38">
                  <c:v>30.2</c:v>
                </c:pt>
                <c:pt idx="39">
                  <c:v>30.34</c:v>
                </c:pt>
                <c:pt idx="40">
                  <c:v>30.47</c:v>
                </c:pt>
                <c:pt idx="41">
                  <c:v>30.61</c:v>
                </c:pt>
                <c:pt idx="42">
                  <c:v>30.75</c:v>
                </c:pt>
                <c:pt idx="43">
                  <c:v>30.92</c:v>
                </c:pt>
                <c:pt idx="44">
                  <c:v>31.09</c:v>
                </c:pt>
                <c:pt idx="45">
                  <c:v>31.25</c:v>
                </c:pt>
                <c:pt idx="46">
                  <c:v>31.4</c:v>
                </c:pt>
                <c:pt idx="47">
                  <c:v>31.56</c:v>
                </c:pt>
                <c:pt idx="48">
                  <c:v>31.77</c:v>
                </c:pt>
                <c:pt idx="49">
                  <c:v>32.020000000000003</c:v>
                </c:pt>
                <c:pt idx="50">
                  <c:v>32.270000000000003</c:v>
                </c:pt>
                <c:pt idx="51">
                  <c:v>32.549999999999997</c:v>
                </c:pt>
                <c:pt idx="52">
                  <c:v>32.9</c:v>
                </c:pt>
                <c:pt idx="53">
                  <c:v>33.299999999999997</c:v>
                </c:pt>
                <c:pt idx="54">
                  <c:v>33.76</c:v>
                </c:pt>
                <c:pt idx="55">
                  <c:v>34.17</c:v>
                </c:pt>
                <c:pt idx="56">
                  <c:v>34.6</c:v>
                </c:pt>
                <c:pt idx="57">
                  <c:v>35.07</c:v>
                </c:pt>
                <c:pt idx="58">
                  <c:v>35.49</c:v>
                </c:pt>
                <c:pt idx="59">
                  <c:v>35.950000000000003</c:v>
                </c:pt>
                <c:pt idx="60">
                  <c:v>36.39</c:v>
                </c:pt>
                <c:pt idx="61">
                  <c:v>36.75</c:v>
                </c:pt>
                <c:pt idx="62">
                  <c:v>37.049999999999997</c:v>
                </c:pt>
                <c:pt idx="63">
                  <c:v>37.340000000000003</c:v>
                </c:pt>
                <c:pt idx="64">
                  <c:v>37.58</c:v>
                </c:pt>
                <c:pt idx="65">
                  <c:v>37.79</c:v>
                </c:pt>
                <c:pt idx="66">
                  <c:v>37.869999999999997</c:v>
                </c:pt>
                <c:pt idx="67">
                  <c:v>37.9</c:v>
                </c:pt>
                <c:pt idx="68">
                  <c:v>38.020000000000003</c:v>
                </c:pt>
                <c:pt idx="69">
                  <c:v>38.130000000000003</c:v>
                </c:pt>
                <c:pt idx="70">
                  <c:v>38.21</c:v>
                </c:pt>
                <c:pt idx="71">
                  <c:v>38.18</c:v>
                </c:pt>
                <c:pt idx="72">
                  <c:v>38.08</c:v>
                </c:pt>
                <c:pt idx="73">
                  <c:v>37.97</c:v>
                </c:pt>
                <c:pt idx="74">
                  <c:v>37.9</c:v>
                </c:pt>
                <c:pt idx="75">
                  <c:v>37.85</c:v>
                </c:pt>
                <c:pt idx="76">
                  <c:v>37.85</c:v>
                </c:pt>
                <c:pt idx="77">
                  <c:v>37.840000000000003</c:v>
                </c:pt>
                <c:pt idx="78">
                  <c:v>37.81</c:v>
                </c:pt>
                <c:pt idx="79">
                  <c:v>37.76</c:v>
                </c:pt>
                <c:pt idx="80">
                  <c:v>37.72</c:v>
                </c:pt>
                <c:pt idx="81">
                  <c:v>37.659999999999997</c:v>
                </c:pt>
                <c:pt idx="82">
                  <c:v>37.57</c:v>
                </c:pt>
                <c:pt idx="83">
                  <c:v>37.46</c:v>
                </c:pt>
                <c:pt idx="84">
                  <c:v>37.35</c:v>
                </c:pt>
                <c:pt idx="85">
                  <c:v>37.200000000000003</c:v>
                </c:pt>
                <c:pt idx="86">
                  <c:v>37.07</c:v>
                </c:pt>
                <c:pt idx="87">
                  <c:v>36.950000000000003</c:v>
                </c:pt>
                <c:pt idx="88">
                  <c:v>37.04</c:v>
                </c:pt>
                <c:pt idx="213">
                  <c:v>35.18</c:v>
                </c:pt>
                <c:pt idx="214">
                  <c:v>35.020000000000003</c:v>
                </c:pt>
                <c:pt idx="215">
                  <c:v>34.78</c:v>
                </c:pt>
                <c:pt idx="216">
                  <c:v>34.61</c:v>
                </c:pt>
                <c:pt idx="217">
                  <c:v>34.5</c:v>
                </c:pt>
                <c:pt idx="218">
                  <c:v>34.340000000000003</c:v>
                </c:pt>
                <c:pt idx="219">
                  <c:v>34.18</c:v>
                </c:pt>
                <c:pt idx="220">
                  <c:v>34.07</c:v>
                </c:pt>
                <c:pt idx="221">
                  <c:v>33.99</c:v>
                </c:pt>
                <c:pt idx="222">
                  <c:v>33.99</c:v>
                </c:pt>
                <c:pt idx="223">
                  <c:v>34.03</c:v>
                </c:pt>
                <c:pt idx="224">
                  <c:v>34</c:v>
                </c:pt>
                <c:pt idx="225">
                  <c:v>33.97</c:v>
                </c:pt>
                <c:pt idx="226">
                  <c:v>33.909999999999997</c:v>
                </c:pt>
                <c:pt idx="227">
                  <c:v>33.840000000000003</c:v>
                </c:pt>
                <c:pt idx="228">
                  <c:v>33.74</c:v>
                </c:pt>
                <c:pt idx="229">
                  <c:v>33.64</c:v>
                </c:pt>
                <c:pt idx="230">
                  <c:v>33.46</c:v>
                </c:pt>
                <c:pt idx="231">
                  <c:v>33.31</c:v>
                </c:pt>
                <c:pt idx="232">
                  <c:v>33.19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05-4885-91B0-92DF970FB56E}"/>
            </c:ext>
          </c:extLst>
        </c:ser>
        <c:ser>
          <c:idx val="2"/>
          <c:order val="2"/>
          <c:tx>
            <c:strRef>
              <c:f>'2017-10-02 treated'!$D$1</c:f>
              <c:strCache>
                <c:ptCount val="1"/>
                <c:pt idx="0">
                  <c:v>Heated Air Humidity 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'2017-10-02 treated'!$A$2:$A$234</c:f>
              <c:numCache>
                <c:formatCode>h:mm:ss</c:formatCode>
                <c:ptCount val="233"/>
                <c:pt idx="0">
                  <c:v>0.43916666666666665</c:v>
                </c:pt>
                <c:pt idx="1">
                  <c:v>0.43986111111111109</c:v>
                </c:pt>
                <c:pt idx="2">
                  <c:v>0.44055555555555559</c:v>
                </c:pt>
                <c:pt idx="3">
                  <c:v>0.44124999999999998</c:v>
                </c:pt>
                <c:pt idx="4">
                  <c:v>0.44194444444444447</c:v>
                </c:pt>
                <c:pt idx="5">
                  <c:v>0.44263888888888886</c:v>
                </c:pt>
                <c:pt idx="6">
                  <c:v>0.44333333333333336</c:v>
                </c:pt>
                <c:pt idx="7">
                  <c:v>0.44402777777777774</c:v>
                </c:pt>
                <c:pt idx="8">
                  <c:v>0.44472222222222224</c:v>
                </c:pt>
                <c:pt idx="9">
                  <c:v>0.44541666666666663</c:v>
                </c:pt>
                <c:pt idx="10">
                  <c:v>0.44611111111111112</c:v>
                </c:pt>
                <c:pt idx="11">
                  <c:v>0.44680555555555551</c:v>
                </c:pt>
                <c:pt idx="12">
                  <c:v>0.44750000000000001</c:v>
                </c:pt>
                <c:pt idx="13">
                  <c:v>0.4481944444444444</c:v>
                </c:pt>
                <c:pt idx="14">
                  <c:v>0.44888888888888889</c:v>
                </c:pt>
                <c:pt idx="15">
                  <c:v>0.44958333333333328</c:v>
                </c:pt>
                <c:pt idx="16">
                  <c:v>0.45027777777777778</c:v>
                </c:pt>
                <c:pt idx="17">
                  <c:v>0.45097222222222227</c:v>
                </c:pt>
                <c:pt idx="18">
                  <c:v>0.45166666666666666</c:v>
                </c:pt>
                <c:pt idx="19">
                  <c:v>0.45236111111111116</c:v>
                </c:pt>
                <c:pt idx="20">
                  <c:v>0.45305555555555554</c:v>
                </c:pt>
                <c:pt idx="21">
                  <c:v>0.45375000000000004</c:v>
                </c:pt>
                <c:pt idx="22">
                  <c:v>0.45444444444444443</c:v>
                </c:pt>
                <c:pt idx="23">
                  <c:v>0.45513888888888893</c:v>
                </c:pt>
                <c:pt idx="24">
                  <c:v>0.45583333333333331</c:v>
                </c:pt>
                <c:pt idx="25">
                  <c:v>0.45652777777777781</c:v>
                </c:pt>
                <c:pt idx="26">
                  <c:v>0.4572222222222222</c:v>
                </c:pt>
                <c:pt idx="27">
                  <c:v>0.45791666666666669</c:v>
                </c:pt>
                <c:pt idx="28">
                  <c:v>0.45861111111111108</c:v>
                </c:pt>
                <c:pt idx="29">
                  <c:v>0.45930555555555558</c:v>
                </c:pt>
                <c:pt idx="30">
                  <c:v>0.45999999999999996</c:v>
                </c:pt>
                <c:pt idx="31">
                  <c:v>0.46069444444444446</c:v>
                </c:pt>
                <c:pt idx="32">
                  <c:v>0.4613888888888889</c:v>
                </c:pt>
                <c:pt idx="33">
                  <c:v>0.46208333333333335</c:v>
                </c:pt>
                <c:pt idx="34">
                  <c:v>0.46277777777777779</c:v>
                </c:pt>
                <c:pt idx="35">
                  <c:v>0.46347222222222223</c:v>
                </c:pt>
                <c:pt idx="36">
                  <c:v>0.46416666666666667</c:v>
                </c:pt>
                <c:pt idx="37">
                  <c:v>0.46486111111111111</c:v>
                </c:pt>
                <c:pt idx="38">
                  <c:v>0.46555555555555556</c:v>
                </c:pt>
                <c:pt idx="39">
                  <c:v>0.46625</c:v>
                </c:pt>
                <c:pt idx="40">
                  <c:v>0.46694444444444444</c:v>
                </c:pt>
                <c:pt idx="41">
                  <c:v>0.46763888888888888</c:v>
                </c:pt>
                <c:pt idx="42">
                  <c:v>0.46833333333333332</c:v>
                </c:pt>
                <c:pt idx="43">
                  <c:v>0.46902777777777777</c:v>
                </c:pt>
                <c:pt idx="44">
                  <c:v>0.46972222222222221</c:v>
                </c:pt>
                <c:pt idx="45">
                  <c:v>0.47041666666666665</c:v>
                </c:pt>
                <c:pt idx="46">
                  <c:v>0.47111111111111109</c:v>
                </c:pt>
                <c:pt idx="47">
                  <c:v>0.47180555555555559</c:v>
                </c:pt>
                <c:pt idx="48">
                  <c:v>0.47249999999999998</c:v>
                </c:pt>
                <c:pt idx="49">
                  <c:v>0.47319444444444447</c:v>
                </c:pt>
                <c:pt idx="50">
                  <c:v>0.47388888888888886</c:v>
                </c:pt>
                <c:pt idx="51">
                  <c:v>0.47458333333333336</c:v>
                </c:pt>
                <c:pt idx="52">
                  <c:v>0.47527777777777774</c:v>
                </c:pt>
                <c:pt idx="53">
                  <c:v>0.47597222222222224</c:v>
                </c:pt>
                <c:pt idx="54">
                  <c:v>0.47666666666666663</c:v>
                </c:pt>
                <c:pt idx="55">
                  <c:v>0.47736111111111112</c:v>
                </c:pt>
                <c:pt idx="56">
                  <c:v>0.47805555555555551</c:v>
                </c:pt>
                <c:pt idx="57">
                  <c:v>0.47875000000000001</c:v>
                </c:pt>
                <c:pt idx="58">
                  <c:v>0.4794444444444444</c:v>
                </c:pt>
                <c:pt idx="59">
                  <c:v>0.48013888888888889</c:v>
                </c:pt>
                <c:pt idx="60">
                  <c:v>0.48083333333333328</c:v>
                </c:pt>
                <c:pt idx="61">
                  <c:v>0.48152777777777778</c:v>
                </c:pt>
                <c:pt idx="62">
                  <c:v>0.48222222222222227</c:v>
                </c:pt>
                <c:pt idx="63">
                  <c:v>0.48291666666666666</c:v>
                </c:pt>
                <c:pt idx="64">
                  <c:v>0.48361111111111116</c:v>
                </c:pt>
                <c:pt idx="65">
                  <c:v>0.48430555555555554</c:v>
                </c:pt>
                <c:pt idx="66">
                  <c:v>0.48500000000000004</c:v>
                </c:pt>
                <c:pt idx="67">
                  <c:v>0.48569444444444443</c:v>
                </c:pt>
                <c:pt idx="68">
                  <c:v>0.48638888888888893</c:v>
                </c:pt>
                <c:pt idx="69">
                  <c:v>0.48708333333333331</c:v>
                </c:pt>
                <c:pt idx="70">
                  <c:v>0.48777777777777781</c:v>
                </c:pt>
                <c:pt idx="71">
                  <c:v>0.4884722222222222</c:v>
                </c:pt>
                <c:pt idx="72">
                  <c:v>0.48916666666666669</c:v>
                </c:pt>
                <c:pt idx="73">
                  <c:v>0.48986111111111108</c:v>
                </c:pt>
                <c:pt idx="74">
                  <c:v>0.49055555555555558</c:v>
                </c:pt>
                <c:pt idx="75">
                  <c:v>0.49124999999999996</c:v>
                </c:pt>
                <c:pt idx="76">
                  <c:v>0.49194444444444446</c:v>
                </c:pt>
                <c:pt idx="77">
                  <c:v>0.4926388888888889</c:v>
                </c:pt>
                <c:pt idx="78">
                  <c:v>0.49333333333333335</c:v>
                </c:pt>
                <c:pt idx="79">
                  <c:v>0.49402777777777779</c:v>
                </c:pt>
                <c:pt idx="80">
                  <c:v>0.49472222222222223</c:v>
                </c:pt>
                <c:pt idx="81">
                  <c:v>0.49541666666666667</c:v>
                </c:pt>
                <c:pt idx="82">
                  <c:v>0.49611111111111111</c:v>
                </c:pt>
                <c:pt idx="83">
                  <c:v>0.49680555555555556</c:v>
                </c:pt>
                <c:pt idx="84">
                  <c:v>0.4975</c:v>
                </c:pt>
                <c:pt idx="85">
                  <c:v>0.49819444444444444</c:v>
                </c:pt>
                <c:pt idx="86">
                  <c:v>0.49888888888888888</c:v>
                </c:pt>
                <c:pt idx="87">
                  <c:v>0.49958333333333332</c:v>
                </c:pt>
                <c:pt idx="88">
                  <c:v>0.50027777777777782</c:v>
                </c:pt>
                <c:pt idx="89">
                  <c:v>0.50097222222222237</c:v>
                </c:pt>
                <c:pt idx="90">
                  <c:v>0.50166666666666693</c:v>
                </c:pt>
                <c:pt idx="91">
                  <c:v>0.50236111111111148</c:v>
                </c:pt>
                <c:pt idx="92">
                  <c:v>0.50305555555555603</c:v>
                </c:pt>
                <c:pt idx="93">
                  <c:v>0.50375000000000059</c:v>
                </c:pt>
                <c:pt idx="94">
                  <c:v>0.50444444444444514</c:v>
                </c:pt>
                <c:pt idx="95">
                  <c:v>0.50513888888888969</c:v>
                </c:pt>
                <c:pt idx="96">
                  <c:v>0.50583333333333425</c:v>
                </c:pt>
                <c:pt idx="97">
                  <c:v>0.5065277777777788</c:v>
                </c:pt>
                <c:pt idx="98">
                  <c:v>0.50722222222222335</c:v>
                </c:pt>
                <c:pt idx="99">
                  <c:v>0.5079166666666679</c:v>
                </c:pt>
                <c:pt idx="100">
                  <c:v>0.50861111111111246</c:v>
                </c:pt>
                <c:pt idx="101">
                  <c:v>0.50930555555555701</c:v>
                </c:pt>
                <c:pt idx="102">
                  <c:v>0.51000000000000156</c:v>
                </c:pt>
                <c:pt idx="103">
                  <c:v>0.51069444444444612</c:v>
                </c:pt>
                <c:pt idx="104">
                  <c:v>0.51138888888889067</c:v>
                </c:pt>
                <c:pt idx="105">
                  <c:v>0.51208333333333522</c:v>
                </c:pt>
                <c:pt idx="106">
                  <c:v>0.51277777777777978</c:v>
                </c:pt>
                <c:pt idx="107">
                  <c:v>0.51347222222222433</c:v>
                </c:pt>
                <c:pt idx="108">
                  <c:v>0.51416666666666888</c:v>
                </c:pt>
                <c:pt idx="109">
                  <c:v>0.51486111111111343</c:v>
                </c:pt>
                <c:pt idx="110">
                  <c:v>0.51555555555555799</c:v>
                </c:pt>
                <c:pt idx="111">
                  <c:v>0.51625000000000254</c:v>
                </c:pt>
                <c:pt idx="112">
                  <c:v>0.51694444444444709</c:v>
                </c:pt>
                <c:pt idx="113">
                  <c:v>0.51763888888889165</c:v>
                </c:pt>
                <c:pt idx="114">
                  <c:v>0.5183333333333362</c:v>
                </c:pt>
                <c:pt idx="115">
                  <c:v>0.51902777777778075</c:v>
                </c:pt>
                <c:pt idx="116">
                  <c:v>0.51972222222222531</c:v>
                </c:pt>
                <c:pt idx="117">
                  <c:v>0.52041666666666986</c:v>
                </c:pt>
                <c:pt idx="118">
                  <c:v>0.52111111111111441</c:v>
                </c:pt>
                <c:pt idx="119">
                  <c:v>0.52180555555555896</c:v>
                </c:pt>
                <c:pt idx="120">
                  <c:v>0.52250000000000352</c:v>
                </c:pt>
                <c:pt idx="121">
                  <c:v>0.52319444444444807</c:v>
                </c:pt>
                <c:pt idx="122">
                  <c:v>0.52388888888889262</c:v>
                </c:pt>
                <c:pt idx="123">
                  <c:v>0.52458333333333718</c:v>
                </c:pt>
                <c:pt idx="124">
                  <c:v>0.52527777777778173</c:v>
                </c:pt>
                <c:pt idx="125">
                  <c:v>0.52597222222222628</c:v>
                </c:pt>
                <c:pt idx="126">
                  <c:v>0.52666666666667084</c:v>
                </c:pt>
                <c:pt idx="127">
                  <c:v>0.52736111111111539</c:v>
                </c:pt>
                <c:pt idx="128">
                  <c:v>0.52805555555555994</c:v>
                </c:pt>
                <c:pt idx="129">
                  <c:v>0.52875000000000449</c:v>
                </c:pt>
                <c:pt idx="130">
                  <c:v>0.52944444444444905</c:v>
                </c:pt>
                <c:pt idx="131">
                  <c:v>0.5301388888888936</c:v>
                </c:pt>
                <c:pt idx="132">
                  <c:v>0.53083333333333815</c:v>
                </c:pt>
                <c:pt idx="133">
                  <c:v>0.53152777777778271</c:v>
                </c:pt>
                <c:pt idx="134">
                  <c:v>0.53222222222222726</c:v>
                </c:pt>
                <c:pt idx="135">
                  <c:v>0.53291666666667181</c:v>
                </c:pt>
                <c:pt idx="136">
                  <c:v>0.53361111111111637</c:v>
                </c:pt>
                <c:pt idx="137">
                  <c:v>0.53430555555556092</c:v>
                </c:pt>
                <c:pt idx="138">
                  <c:v>0.53500000000000547</c:v>
                </c:pt>
                <c:pt idx="139">
                  <c:v>0.53569444444445002</c:v>
                </c:pt>
                <c:pt idx="140">
                  <c:v>0.53638888888889458</c:v>
                </c:pt>
                <c:pt idx="141">
                  <c:v>0.53708333333333913</c:v>
                </c:pt>
                <c:pt idx="142">
                  <c:v>0.53777777777778368</c:v>
                </c:pt>
                <c:pt idx="143">
                  <c:v>0.53847222222222824</c:v>
                </c:pt>
                <c:pt idx="144">
                  <c:v>0.53916666666667279</c:v>
                </c:pt>
                <c:pt idx="145">
                  <c:v>0.53986111111111734</c:v>
                </c:pt>
                <c:pt idx="146">
                  <c:v>0.5405555555555619</c:v>
                </c:pt>
                <c:pt idx="147">
                  <c:v>0.54125000000000645</c:v>
                </c:pt>
                <c:pt idx="148">
                  <c:v>0.541944444444451</c:v>
                </c:pt>
                <c:pt idx="149">
                  <c:v>0.54263888888889555</c:v>
                </c:pt>
                <c:pt idx="150">
                  <c:v>0.54333333333334011</c:v>
                </c:pt>
                <c:pt idx="151">
                  <c:v>0.54402777777778466</c:v>
                </c:pt>
                <c:pt idx="152">
                  <c:v>0.54472222222222921</c:v>
                </c:pt>
                <c:pt idx="153">
                  <c:v>0.54541666666667377</c:v>
                </c:pt>
                <c:pt idx="154">
                  <c:v>0.54611111111111832</c:v>
                </c:pt>
                <c:pt idx="155">
                  <c:v>0.54680555555556287</c:v>
                </c:pt>
                <c:pt idx="156">
                  <c:v>0.54750000000000743</c:v>
                </c:pt>
                <c:pt idx="157">
                  <c:v>0.54819444444445198</c:v>
                </c:pt>
                <c:pt idx="158">
                  <c:v>0.54888888888889653</c:v>
                </c:pt>
                <c:pt idx="159">
                  <c:v>0.54958333333334108</c:v>
                </c:pt>
                <c:pt idx="160">
                  <c:v>0.55027777777778564</c:v>
                </c:pt>
                <c:pt idx="161">
                  <c:v>0.55097222222223019</c:v>
                </c:pt>
                <c:pt idx="162">
                  <c:v>0.55166666666667474</c:v>
                </c:pt>
                <c:pt idx="163">
                  <c:v>0.5523611111111193</c:v>
                </c:pt>
                <c:pt idx="164">
                  <c:v>0.55305555555556385</c:v>
                </c:pt>
                <c:pt idx="165">
                  <c:v>0.5537500000000084</c:v>
                </c:pt>
                <c:pt idx="166">
                  <c:v>0.55444444444445296</c:v>
                </c:pt>
                <c:pt idx="167">
                  <c:v>0.55513888888889751</c:v>
                </c:pt>
                <c:pt idx="168">
                  <c:v>0.55583333333334206</c:v>
                </c:pt>
                <c:pt idx="169">
                  <c:v>0.55652777777778661</c:v>
                </c:pt>
                <c:pt idx="170">
                  <c:v>0.55722222222223117</c:v>
                </c:pt>
                <c:pt idx="171">
                  <c:v>0.55791666666667572</c:v>
                </c:pt>
                <c:pt idx="172">
                  <c:v>0.55861111111112027</c:v>
                </c:pt>
                <c:pt idx="173">
                  <c:v>0.55930555555556483</c:v>
                </c:pt>
                <c:pt idx="174">
                  <c:v>0.56000000000000938</c:v>
                </c:pt>
                <c:pt idx="175">
                  <c:v>0.56069444444445393</c:v>
                </c:pt>
                <c:pt idx="176">
                  <c:v>0.56138888888889849</c:v>
                </c:pt>
                <c:pt idx="177">
                  <c:v>0.56208333333334304</c:v>
                </c:pt>
                <c:pt idx="178">
                  <c:v>0.56277777777778759</c:v>
                </c:pt>
                <c:pt idx="179">
                  <c:v>0.56347222222223214</c:v>
                </c:pt>
                <c:pt idx="180">
                  <c:v>0.5641666666666767</c:v>
                </c:pt>
                <c:pt idx="181">
                  <c:v>0.56486111111112125</c:v>
                </c:pt>
                <c:pt idx="182">
                  <c:v>0.5655555555555658</c:v>
                </c:pt>
                <c:pt idx="183">
                  <c:v>0.56625000000001036</c:v>
                </c:pt>
                <c:pt idx="184">
                  <c:v>0.56694444444445491</c:v>
                </c:pt>
                <c:pt idx="185">
                  <c:v>0.56763888888889946</c:v>
                </c:pt>
                <c:pt idx="186">
                  <c:v>0.56833333333334402</c:v>
                </c:pt>
                <c:pt idx="187">
                  <c:v>0.56902777777778857</c:v>
                </c:pt>
                <c:pt idx="188">
                  <c:v>0.56972222222223312</c:v>
                </c:pt>
                <c:pt idx="189">
                  <c:v>0.57041666666667767</c:v>
                </c:pt>
                <c:pt idx="190">
                  <c:v>0.57111111111112223</c:v>
                </c:pt>
                <c:pt idx="191">
                  <c:v>0.57180555555556678</c:v>
                </c:pt>
                <c:pt idx="192">
                  <c:v>0.57250000000001133</c:v>
                </c:pt>
                <c:pt idx="193">
                  <c:v>0.57319444444445589</c:v>
                </c:pt>
                <c:pt idx="194">
                  <c:v>0.57388888888890044</c:v>
                </c:pt>
                <c:pt idx="195">
                  <c:v>0.57458333333334499</c:v>
                </c:pt>
                <c:pt idx="196">
                  <c:v>0.57527777777778955</c:v>
                </c:pt>
                <c:pt idx="197">
                  <c:v>0.5759722222222341</c:v>
                </c:pt>
                <c:pt idx="198">
                  <c:v>0.57666666666667865</c:v>
                </c:pt>
                <c:pt idx="199">
                  <c:v>0.5773611111111232</c:v>
                </c:pt>
                <c:pt idx="200">
                  <c:v>0.57805555555556776</c:v>
                </c:pt>
                <c:pt idx="201">
                  <c:v>0.57875000000001231</c:v>
                </c:pt>
                <c:pt idx="202">
                  <c:v>0.57944444444445686</c:v>
                </c:pt>
                <c:pt idx="203">
                  <c:v>0.58013888888890142</c:v>
                </c:pt>
                <c:pt idx="204">
                  <c:v>0.58083333333334597</c:v>
                </c:pt>
                <c:pt idx="205">
                  <c:v>0.58152777777779052</c:v>
                </c:pt>
                <c:pt idx="206">
                  <c:v>0.58222222222223508</c:v>
                </c:pt>
                <c:pt idx="207">
                  <c:v>0.58291666666667963</c:v>
                </c:pt>
                <c:pt idx="208">
                  <c:v>0.58361111111112418</c:v>
                </c:pt>
                <c:pt idx="209">
                  <c:v>0.58430555555556873</c:v>
                </c:pt>
                <c:pt idx="210">
                  <c:v>0.58500000000001329</c:v>
                </c:pt>
                <c:pt idx="211">
                  <c:v>0.58569444444445784</c:v>
                </c:pt>
                <c:pt idx="212">
                  <c:v>0.58638888888890239</c:v>
                </c:pt>
                <c:pt idx="213">
                  <c:v>0.58708333333334695</c:v>
                </c:pt>
                <c:pt idx="214">
                  <c:v>0.5877777777777915</c:v>
                </c:pt>
                <c:pt idx="215">
                  <c:v>0.58847222222223605</c:v>
                </c:pt>
                <c:pt idx="216">
                  <c:v>0.58916666666668061</c:v>
                </c:pt>
                <c:pt idx="217">
                  <c:v>0.58986111111112516</c:v>
                </c:pt>
                <c:pt idx="218">
                  <c:v>0.59055555555556971</c:v>
                </c:pt>
                <c:pt idx="219">
                  <c:v>0.59125000000001426</c:v>
                </c:pt>
                <c:pt idx="220">
                  <c:v>0.59194444444445882</c:v>
                </c:pt>
                <c:pt idx="221">
                  <c:v>0.59263888888890337</c:v>
                </c:pt>
                <c:pt idx="222">
                  <c:v>0.59333333333334792</c:v>
                </c:pt>
                <c:pt idx="223">
                  <c:v>0.59402777777779248</c:v>
                </c:pt>
                <c:pt idx="224">
                  <c:v>0.59472222222223703</c:v>
                </c:pt>
                <c:pt idx="225">
                  <c:v>0.59541666666668158</c:v>
                </c:pt>
                <c:pt idx="226">
                  <c:v>0.59611111111112614</c:v>
                </c:pt>
                <c:pt idx="227">
                  <c:v>0.59680555555557069</c:v>
                </c:pt>
                <c:pt idx="228">
                  <c:v>0.59750000000001524</c:v>
                </c:pt>
                <c:pt idx="229">
                  <c:v>0.59819444444445979</c:v>
                </c:pt>
                <c:pt idx="230">
                  <c:v>0.59888888888890435</c:v>
                </c:pt>
                <c:pt idx="231">
                  <c:v>0.5995833333333489</c:v>
                </c:pt>
                <c:pt idx="232">
                  <c:v>0.60027777777779345</c:v>
                </c:pt>
              </c:numCache>
            </c:numRef>
          </c:cat>
          <c:val>
            <c:numRef>
              <c:f>'2017-10-02 treated'!$D$2:$D$234</c:f>
              <c:numCache>
                <c:formatCode>General</c:formatCode>
                <c:ptCount val="23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05-4885-91B0-92DF970FB56E}"/>
            </c:ext>
          </c:extLst>
        </c:ser>
        <c:ser>
          <c:idx val="3"/>
          <c:order val="3"/>
          <c:tx>
            <c:strRef>
              <c:f>'2017-10-02 treated'!$E$1</c:f>
              <c:strCache>
                <c:ptCount val="1"/>
                <c:pt idx="0">
                  <c:v>Exhaust Air Temp (Deg)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'2017-10-02 treated'!$A$2:$A$234</c:f>
              <c:numCache>
                <c:formatCode>h:mm:ss</c:formatCode>
                <c:ptCount val="233"/>
                <c:pt idx="0">
                  <c:v>0.43916666666666665</c:v>
                </c:pt>
                <c:pt idx="1">
                  <c:v>0.43986111111111109</c:v>
                </c:pt>
                <c:pt idx="2">
                  <c:v>0.44055555555555559</c:v>
                </c:pt>
                <c:pt idx="3">
                  <c:v>0.44124999999999998</c:v>
                </c:pt>
                <c:pt idx="4">
                  <c:v>0.44194444444444447</c:v>
                </c:pt>
                <c:pt idx="5">
                  <c:v>0.44263888888888886</c:v>
                </c:pt>
                <c:pt idx="6">
                  <c:v>0.44333333333333336</c:v>
                </c:pt>
                <c:pt idx="7">
                  <c:v>0.44402777777777774</c:v>
                </c:pt>
                <c:pt idx="8">
                  <c:v>0.44472222222222224</c:v>
                </c:pt>
                <c:pt idx="9">
                  <c:v>0.44541666666666663</c:v>
                </c:pt>
                <c:pt idx="10">
                  <c:v>0.44611111111111112</c:v>
                </c:pt>
                <c:pt idx="11">
                  <c:v>0.44680555555555551</c:v>
                </c:pt>
                <c:pt idx="12">
                  <c:v>0.44750000000000001</c:v>
                </c:pt>
                <c:pt idx="13">
                  <c:v>0.4481944444444444</c:v>
                </c:pt>
                <c:pt idx="14">
                  <c:v>0.44888888888888889</c:v>
                </c:pt>
                <c:pt idx="15">
                  <c:v>0.44958333333333328</c:v>
                </c:pt>
                <c:pt idx="16">
                  <c:v>0.45027777777777778</c:v>
                </c:pt>
                <c:pt idx="17">
                  <c:v>0.45097222222222227</c:v>
                </c:pt>
                <c:pt idx="18">
                  <c:v>0.45166666666666666</c:v>
                </c:pt>
                <c:pt idx="19">
                  <c:v>0.45236111111111116</c:v>
                </c:pt>
                <c:pt idx="20">
                  <c:v>0.45305555555555554</c:v>
                </c:pt>
                <c:pt idx="21">
                  <c:v>0.45375000000000004</c:v>
                </c:pt>
                <c:pt idx="22">
                  <c:v>0.45444444444444443</c:v>
                </c:pt>
                <c:pt idx="23">
                  <c:v>0.45513888888888893</c:v>
                </c:pt>
                <c:pt idx="24">
                  <c:v>0.45583333333333331</c:v>
                </c:pt>
                <c:pt idx="25">
                  <c:v>0.45652777777777781</c:v>
                </c:pt>
                <c:pt idx="26">
                  <c:v>0.4572222222222222</c:v>
                </c:pt>
                <c:pt idx="27">
                  <c:v>0.45791666666666669</c:v>
                </c:pt>
                <c:pt idx="28">
                  <c:v>0.45861111111111108</c:v>
                </c:pt>
                <c:pt idx="29">
                  <c:v>0.45930555555555558</c:v>
                </c:pt>
                <c:pt idx="30">
                  <c:v>0.45999999999999996</c:v>
                </c:pt>
                <c:pt idx="31">
                  <c:v>0.46069444444444446</c:v>
                </c:pt>
                <c:pt idx="32">
                  <c:v>0.4613888888888889</c:v>
                </c:pt>
                <c:pt idx="33">
                  <c:v>0.46208333333333335</c:v>
                </c:pt>
                <c:pt idx="34">
                  <c:v>0.46277777777777779</c:v>
                </c:pt>
                <c:pt idx="35">
                  <c:v>0.46347222222222223</c:v>
                </c:pt>
                <c:pt idx="36">
                  <c:v>0.46416666666666667</c:v>
                </c:pt>
                <c:pt idx="37">
                  <c:v>0.46486111111111111</c:v>
                </c:pt>
                <c:pt idx="38">
                  <c:v>0.46555555555555556</c:v>
                </c:pt>
                <c:pt idx="39">
                  <c:v>0.46625</c:v>
                </c:pt>
                <c:pt idx="40">
                  <c:v>0.46694444444444444</c:v>
                </c:pt>
                <c:pt idx="41">
                  <c:v>0.46763888888888888</c:v>
                </c:pt>
                <c:pt idx="42">
                  <c:v>0.46833333333333332</c:v>
                </c:pt>
                <c:pt idx="43">
                  <c:v>0.46902777777777777</c:v>
                </c:pt>
                <c:pt idx="44">
                  <c:v>0.46972222222222221</c:v>
                </c:pt>
                <c:pt idx="45">
                  <c:v>0.47041666666666665</c:v>
                </c:pt>
                <c:pt idx="46">
                  <c:v>0.47111111111111109</c:v>
                </c:pt>
                <c:pt idx="47">
                  <c:v>0.47180555555555559</c:v>
                </c:pt>
                <c:pt idx="48">
                  <c:v>0.47249999999999998</c:v>
                </c:pt>
                <c:pt idx="49">
                  <c:v>0.47319444444444447</c:v>
                </c:pt>
                <c:pt idx="50">
                  <c:v>0.47388888888888886</c:v>
                </c:pt>
                <c:pt idx="51">
                  <c:v>0.47458333333333336</c:v>
                </c:pt>
                <c:pt idx="52">
                  <c:v>0.47527777777777774</c:v>
                </c:pt>
                <c:pt idx="53">
                  <c:v>0.47597222222222224</c:v>
                </c:pt>
                <c:pt idx="54">
                  <c:v>0.47666666666666663</c:v>
                </c:pt>
                <c:pt idx="55">
                  <c:v>0.47736111111111112</c:v>
                </c:pt>
                <c:pt idx="56">
                  <c:v>0.47805555555555551</c:v>
                </c:pt>
                <c:pt idx="57">
                  <c:v>0.47875000000000001</c:v>
                </c:pt>
                <c:pt idx="58">
                  <c:v>0.4794444444444444</c:v>
                </c:pt>
                <c:pt idx="59">
                  <c:v>0.48013888888888889</c:v>
                </c:pt>
                <c:pt idx="60">
                  <c:v>0.48083333333333328</c:v>
                </c:pt>
                <c:pt idx="61">
                  <c:v>0.48152777777777778</c:v>
                </c:pt>
                <c:pt idx="62">
                  <c:v>0.48222222222222227</c:v>
                </c:pt>
                <c:pt idx="63">
                  <c:v>0.48291666666666666</c:v>
                </c:pt>
                <c:pt idx="64">
                  <c:v>0.48361111111111116</c:v>
                </c:pt>
                <c:pt idx="65">
                  <c:v>0.48430555555555554</c:v>
                </c:pt>
                <c:pt idx="66">
                  <c:v>0.48500000000000004</c:v>
                </c:pt>
                <c:pt idx="67">
                  <c:v>0.48569444444444443</c:v>
                </c:pt>
                <c:pt idx="68">
                  <c:v>0.48638888888888893</c:v>
                </c:pt>
                <c:pt idx="69">
                  <c:v>0.48708333333333331</c:v>
                </c:pt>
                <c:pt idx="70">
                  <c:v>0.48777777777777781</c:v>
                </c:pt>
                <c:pt idx="71">
                  <c:v>0.4884722222222222</c:v>
                </c:pt>
                <c:pt idx="72">
                  <c:v>0.48916666666666669</c:v>
                </c:pt>
                <c:pt idx="73">
                  <c:v>0.48986111111111108</c:v>
                </c:pt>
                <c:pt idx="74">
                  <c:v>0.49055555555555558</c:v>
                </c:pt>
                <c:pt idx="75">
                  <c:v>0.49124999999999996</c:v>
                </c:pt>
                <c:pt idx="76">
                  <c:v>0.49194444444444446</c:v>
                </c:pt>
                <c:pt idx="77">
                  <c:v>0.4926388888888889</c:v>
                </c:pt>
                <c:pt idx="78">
                  <c:v>0.49333333333333335</c:v>
                </c:pt>
                <c:pt idx="79">
                  <c:v>0.49402777777777779</c:v>
                </c:pt>
                <c:pt idx="80">
                  <c:v>0.49472222222222223</c:v>
                </c:pt>
                <c:pt idx="81">
                  <c:v>0.49541666666666667</c:v>
                </c:pt>
                <c:pt idx="82">
                  <c:v>0.49611111111111111</c:v>
                </c:pt>
                <c:pt idx="83">
                  <c:v>0.49680555555555556</c:v>
                </c:pt>
                <c:pt idx="84">
                  <c:v>0.4975</c:v>
                </c:pt>
                <c:pt idx="85">
                  <c:v>0.49819444444444444</c:v>
                </c:pt>
                <c:pt idx="86">
                  <c:v>0.49888888888888888</c:v>
                </c:pt>
                <c:pt idx="87">
                  <c:v>0.49958333333333332</c:v>
                </c:pt>
                <c:pt idx="88">
                  <c:v>0.50027777777777782</c:v>
                </c:pt>
                <c:pt idx="89">
                  <c:v>0.50097222222222237</c:v>
                </c:pt>
                <c:pt idx="90">
                  <c:v>0.50166666666666693</c:v>
                </c:pt>
                <c:pt idx="91">
                  <c:v>0.50236111111111148</c:v>
                </c:pt>
                <c:pt idx="92">
                  <c:v>0.50305555555555603</c:v>
                </c:pt>
                <c:pt idx="93">
                  <c:v>0.50375000000000059</c:v>
                </c:pt>
                <c:pt idx="94">
                  <c:v>0.50444444444444514</c:v>
                </c:pt>
                <c:pt idx="95">
                  <c:v>0.50513888888888969</c:v>
                </c:pt>
                <c:pt idx="96">
                  <c:v>0.50583333333333425</c:v>
                </c:pt>
                <c:pt idx="97">
                  <c:v>0.5065277777777788</c:v>
                </c:pt>
                <c:pt idx="98">
                  <c:v>0.50722222222222335</c:v>
                </c:pt>
                <c:pt idx="99">
                  <c:v>0.5079166666666679</c:v>
                </c:pt>
                <c:pt idx="100">
                  <c:v>0.50861111111111246</c:v>
                </c:pt>
                <c:pt idx="101">
                  <c:v>0.50930555555555701</c:v>
                </c:pt>
                <c:pt idx="102">
                  <c:v>0.51000000000000156</c:v>
                </c:pt>
                <c:pt idx="103">
                  <c:v>0.51069444444444612</c:v>
                </c:pt>
                <c:pt idx="104">
                  <c:v>0.51138888888889067</c:v>
                </c:pt>
                <c:pt idx="105">
                  <c:v>0.51208333333333522</c:v>
                </c:pt>
                <c:pt idx="106">
                  <c:v>0.51277777777777978</c:v>
                </c:pt>
                <c:pt idx="107">
                  <c:v>0.51347222222222433</c:v>
                </c:pt>
                <c:pt idx="108">
                  <c:v>0.51416666666666888</c:v>
                </c:pt>
                <c:pt idx="109">
                  <c:v>0.51486111111111343</c:v>
                </c:pt>
                <c:pt idx="110">
                  <c:v>0.51555555555555799</c:v>
                </c:pt>
                <c:pt idx="111">
                  <c:v>0.51625000000000254</c:v>
                </c:pt>
                <c:pt idx="112">
                  <c:v>0.51694444444444709</c:v>
                </c:pt>
                <c:pt idx="113">
                  <c:v>0.51763888888889165</c:v>
                </c:pt>
                <c:pt idx="114">
                  <c:v>0.5183333333333362</c:v>
                </c:pt>
                <c:pt idx="115">
                  <c:v>0.51902777777778075</c:v>
                </c:pt>
                <c:pt idx="116">
                  <c:v>0.51972222222222531</c:v>
                </c:pt>
                <c:pt idx="117">
                  <c:v>0.52041666666666986</c:v>
                </c:pt>
                <c:pt idx="118">
                  <c:v>0.52111111111111441</c:v>
                </c:pt>
                <c:pt idx="119">
                  <c:v>0.52180555555555896</c:v>
                </c:pt>
                <c:pt idx="120">
                  <c:v>0.52250000000000352</c:v>
                </c:pt>
                <c:pt idx="121">
                  <c:v>0.52319444444444807</c:v>
                </c:pt>
                <c:pt idx="122">
                  <c:v>0.52388888888889262</c:v>
                </c:pt>
                <c:pt idx="123">
                  <c:v>0.52458333333333718</c:v>
                </c:pt>
                <c:pt idx="124">
                  <c:v>0.52527777777778173</c:v>
                </c:pt>
                <c:pt idx="125">
                  <c:v>0.52597222222222628</c:v>
                </c:pt>
                <c:pt idx="126">
                  <c:v>0.52666666666667084</c:v>
                </c:pt>
                <c:pt idx="127">
                  <c:v>0.52736111111111539</c:v>
                </c:pt>
                <c:pt idx="128">
                  <c:v>0.52805555555555994</c:v>
                </c:pt>
                <c:pt idx="129">
                  <c:v>0.52875000000000449</c:v>
                </c:pt>
                <c:pt idx="130">
                  <c:v>0.52944444444444905</c:v>
                </c:pt>
                <c:pt idx="131">
                  <c:v>0.5301388888888936</c:v>
                </c:pt>
                <c:pt idx="132">
                  <c:v>0.53083333333333815</c:v>
                </c:pt>
                <c:pt idx="133">
                  <c:v>0.53152777777778271</c:v>
                </c:pt>
                <c:pt idx="134">
                  <c:v>0.53222222222222726</c:v>
                </c:pt>
                <c:pt idx="135">
                  <c:v>0.53291666666667181</c:v>
                </c:pt>
                <c:pt idx="136">
                  <c:v>0.53361111111111637</c:v>
                </c:pt>
                <c:pt idx="137">
                  <c:v>0.53430555555556092</c:v>
                </c:pt>
                <c:pt idx="138">
                  <c:v>0.53500000000000547</c:v>
                </c:pt>
                <c:pt idx="139">
                  <c:v>0.53569444444445002</c:v>
                </c:pt>
                <c:pt idx="140">
                  <c:v>0.53638888888889458</c:v>
                </c:pt>
                <c:pt idx="141">
                  <c:v>0.53708333333333913</c:v>
                </c:pt>
                <c:pt idx="142">
                  <c:v>0.53777777777778368</c:v>
                </c:pt>
                <c:pt idx="143">
                  <c:v>0.53847222222222824</c:v>
                </c:pt>
                <c:pt idx="144">
                  <c:v>0.53916666666667279</c:v>
                </c:pt>
                <c:pt idx="145">
                  <c:v>0.53986111111111734</c:v>
                </c:pt>
                <c:pt idx="146">
                  <c:v>0.5405555555555619</c:v>
                </c:pt>
                <c:pt idx="147">
                  <c:v>0.54125000000000645</c:v>
                </c:pt>
                <c:pt idx="148">
                  <c:v>0.541944444444451</c:v>
                </c:pt>
                <c:pt idx="149">
                  <c:v>0.54263888888889555</c:v>
                </c:pt>
                <c:pt idx="150">
                  <c:v>0.54333333333334011</c:v>
                </c:pt>
                <c:pt idx="151">
                  <c:v>0.54402777777778466</c:v>
                </c:pt>
                <c:pt idx="152">
                  <c:v>0.54472222222222921</c:v>
                </c:pt>
                <c:pt idx="153">
                  <c:v>0.54541666666667377</c:v>
                </c:pt>
                <c:pt idx="154">
                  <c:v>0.54611111111111832</c:v>
                </c:pt>
                <c:pt idx="155">
                  <c:v>0.54680555555556287</c:v>
                </c:pt>
                <c:pt idx="156">
                  <c:v>0.54750000000000743</c:v>
                </c:pt>
                <c:pt idx="157">
                  <c:v>0.54819444444445198</c:v>
                </c:pt>
                <c:pt idx="158">
                  <c:v>0.54888888888889653</c:v>
                </c:pt>
                <c:pt idx="159">
                  <c:v>0.54958333333334108</c:v>
                </c:pt>
                <c:pt idx="160">
                  <c:v>0.55027777777778564</c:v>
                </c:pt>
                <c:pt idx="161">
                  <c:v>0.55097222222223019</c:v>
                </c:pt>
                <c:pt idx="162">
                  <c:v>0.55166666666667474</c:v>
                </c:pt>
                <c:pt idx="163">
                  <c:v>0.5523611111111193</c:v>
                </c:pt>
                <c:pt idx="164">
                  <c:v>0.55305555555556385</c:v>
                </c:pt>
                <c:pt idx="165">
                  <c:v>0.5537500000000084</c:v>
                </c:pt>
                <c:pt idx="166">
                  <c:v>0.55444444444445296</c:v>
                </c:pt>
                <c:pt idx="167">
                  <c:v>0.55513888888889751</c:v>
                </c:pt>
                <c:pt idx="168">
                  <c:v>0.55583333333334206</c:v>
                </c:pt>
                <c:pt idx="169">
                  <c:v>0.55652777777778661</c:v>
                </c:pt>
                <c:pt idx="170">
                  <c:v>0.55722222222223117</c:v>
                </c:pt>
                <c:pt idx="171">
                  <c:v>0.55791666666667572</c:v>
                </c:pt>
                <c:pt idx="172">
                  <c:v>0.55861111111112027</c:v>
                </c:pt>
                <c:pt idx="173">
                  <c:v>0.55930555555556483</c:v>
                </c:pt>
                <c:pt idx="174">
                  <c:v>0.56000000000000938</c:v>
                </c:pt>
                <c:pt idx="175">
                  <c:v>0.56069444444445393</c:v>
                </c:pt>
                <c:pt idx="176">
                  <c:v>0.56138888888889849</c:v>
                </c:pt>
                <c:pt idx="177">
                  <c:v>0.56208333333334304</c:v>
                </c:pt>
                <c:pt idx="178">
                  <c:v>0.56277777777778759</c:v>
                </c:pt>
                <c:pt idx="179">
                  <c:v>0.56347222222223214</c:v>
                </c:pt>
                <c:pt idx="180">
                  <c:v>0.5641666666666767</c:v>
                </c:pt>
                <c:pt idx="181">
                  <c:v>0.56486111111112125</c:v>
                </c:pt>
                <c:pt idx="182">
                  <c:v>0.5655555555555658</c:v>
                </c:pt>
                <c:pt idx="183">
                  <c:v>0.56625000000001036</c:v>
                </c:pt>
                <c:pt idx="184">
                  <c:v>0.56694444444445491</c:v>
                </c:pt>
                <c:pt idx="185">
                  <c:v>0.56763888888889946</c:v>
                </c:pt>
                <c:pt idx="186">
                  <c:v>0.56833333333334402</c:v>
                </c:pt>
                <c:pt idx="187">
                  <c:v>0.56902777777778857</c:v>
                </c:pt>
                <c:pt idx="188">
                  <c:v>0.56972222222223312</c:v>
                </c:pt>
                <c:pt idx="189">
                  <c:v>0.57041666666667767</c:v>
                </c:pt>
                <c:pt idx="190">
                  <c:v>0.57111111111112223</c:v>
                </c:pt>
                <c:pt idx="191">
                  <c:v>0.57180555555556678</c:v>
                </c:pt>
                <c:pt idx="192">
                  <c:v>0.57250000000001133</c:v>
                </c:pt>
                <c:pt idx="193">
                  <c:v>0.57319444444445589</c:v>
                </c:pt>
                <c:pt idx="194">
                  <c:v>0.57388888888890044</c:v>
                </c:pt>
                <c:pt idx="195">
                  <c:v>0.57458333333334499</c:v>
                </c:pt>
                <c:pt idx="196">
                  <c:v>0.57527777777778955</c:v>
                </c:pt>
                <c:pt idx="197">
                  <c:v>0.5759722222222341</c:v>
                </c:pt>
                <c:pt idx="198">
                  <c:v>0.57666666666667865</c:v>
                </c:pt>
                <c:pt idx="199">
                  <c:v>0.5773611111111232</c:v>
                </c:pt>
                <c:pt idx="200">
                  <c:v>0.57805555555556776</c:v>
                </c:pt>
                <c:pt idx="201">
                  <c:v>0.57875000000001231</c:v>
                </c:pt>
                <c:pt idx="202">
                  <c:v>0.57944444444445686</c:v>
                </c:pt>
                <c:pt idx="203">
                  <c:v>0.58013888888890142</c:v>
                </c:pt>
                <c:pt idx="204">
                  <c:v>0.58083333333334597</c:v>
                </c:pt>
                <c:pt idx="205">
                  <c:v>0.58152777777779052</c:v>
                </c:pt>
                <c:pt idx="206">
                  <c:v>0.58222222222223508</c:v>
                </c:pt>
                <c:pt idx="207">
                  <c:v>0.58291666666667963</c:v>
                </c:pt>
                <c:pt idx="208">
                  <c:v>0.58361111111112418</c:v>
                </c:pt>
                <c:pt idx="209">
                  <c:v>0.58430555555556873</c:v>
                </c:pt>
                <c:pt idx="210">
                  <c:v>0.58500000000001329</c:v>
                </c:pt>
                <c:pt idx="211">
                  <c:v>0.58569444444445784</c:v>
                </c:pt>
                <c:pt idx="212">
                  <c:v>0.58638888888890239</c:v>
                </c:pt>
                <c:pt idx="213">
                  <c:v>0.58708333333334695</c:v>
                </c:pt>
                <c:pt idx="214">
                  <c:v>0.5877777777777915</c:v>
                </c:pt>
                <c:pt idx="215">
                  <c:v>0.58847222222223605</c:v>
                </c:pt>
                <c:pt idx="216">
                  <c:v>0.58916666666668061</c:v>
                </c:pt>
                <c:pt idx="217">
                  <c:v>0.58986111111112516</c:v>
                </c:pt>
                <c:pt idx="218">
                  <c:v>0.59055555555556971</c:v>
                </c:pt>
                <c:pt idx="219">
                  <c:v>0.59125000000001426</c:v>
                </c:pt>
                <c:pt idx="220">
                  <c:v>0.59194444444445882</c:v>
                </c:pt>
                <c:pt idx="221">
                  <c:v>0.59263888888890337</c:v>
                </c:pt>
                <c:pt idx="222">
                  <c:v>0.59333333333334792</c:v>
                </c:pt>
                <c:pt idx="223">
                  <c:v>0.59402777777779248</c:v>
                </c:pt>
                <c:pt idx="224">
                  <c:v>0.59472222222223703</c:v>
                </c:pt>
                <c:pt idx="225">
                  <c:v>0.59541666666668158</c:v>
                </c:pt>
                <c:pt idx="226">
                  <c:v>0.59611111111112614</c:v>
                </c:pt>
                <c:pt idx="227">
                  <c:v>0.59680555555557069</c:v>
                </c:pt>
                <c:pt idx="228">
                  <c:v>0.59750000000001524</c:v>
                </c:pt>
                <c:pt idx="229">
                  <c:v>0.59819444444445979</c:v>
                </c:pt>
                <c:pt idx="230">
                  <c:v>0.59888888888890435</c:v>
                </c:pt>
                <c:pt idx="231">
                  <c:v>0.5995833333333489</c:v>
                </c:pt>
                <c:pt idx="232">
                  <c:v>0.60027777777779345</c:v>
                </c:pt>
              </c:numCache>
            </c:numRef>
          </c:cat>
          <c:val>
            <c:numRef>
              <c:f>'2017-10-02 treated'!$E$2:$E$234</c:f>
              <c:numCache>
                <c:formatCode>General</c:formatCode>
                <c:ptCount val="233"/>
                <c:pt idx="0">
                  <c:v>26.31</c:v>
                </c:pt>
                <c:pt idx="1">
                  <c:v>26.16</c:v>
                </c:pt>
                <c:pt idx="2">
                  <c:v>26.01</c:v>
                </c:pt>
                <c:pt idx="3">
                  <c:v>26.02</c:v>
                </c:pt>
                <c:pt idx="4">
                  <c:v>26.06</c:v>
                </c:pt>
                <c:pt idx="5">
                  <c:v>25.94</c:v>
                </c:pt>
                <c:pt idx="6">
                  <c:v>25.71</c:v>
                </c:pt>
                <c:pt idx="7">
                  <c:v>25.64</c:v>
                </c:pt>
                <c:pt idx="8">
                  <c:v>25.66</c:v>
                </c:pt>
                <c:pt idx="9">
                  <c:v>25.68</c:v>
                </c:pt>
                <c:pt idx="10">
                  <c:v>25.7</c:v>
                </c:pt>
                <c:pt idx="11">
                  <c:v>25.7</c:v>
                </c:pt>
                <c:pt idx="12">
                  <c:v>25.71</c:v>
                </c:pt>
                <c:pt idx="13">
                  <c:v>25.73</c:v>
                </c:pt>
                <c:pt idx="14">
                  <c:v>25.79</c:v>
                </c:pt>
                <c:pt idx="15">
                  <c:v>25.88</c:v>
                </c:pt>
                <c:pt idx="16">
                  <c:v>25.99</c:v>
                </c:pt>
                <c:pt idx="17">
                  <c:v>26.13</c:v>
                </c:pt>
                <c:pt idx="18">
                  <c:v>26.27</c:v>
                </c:pt>
                <c:pt idx="19">
                  <c:v>26.42</c:v>
                </c:pt>
                <c:pt idx="20">
                  <c:v>26.51</c:v>
                </c:pt>
                <c:pt idx="21">
                  <c:v>26.46</c:v>
                </c:pt>
                <c:pt idx="22">
                  <c:v>26.31</c:v>
                </c:pt>
                <c:pt idx="23">
                  <c:v>26.17</c:v>
                </c:pt>
                <c:pt idx="24">
                  <c:v>26.06</c:v>
                </c:pt>
                <c:pt idx="25">
                  <c:v>25.98</c:v>
                </c:pt>
                <c:pt idx="26">
                  <c:v>25.9</c:v>
                </c:pt>
                <c:pt idx="27">
                  <c:v>25.9</c:v>
                </c:pt>
                <c:pt idx="28">
                  <c:v>25.86</c:v>
                </c:pt>
                <c:pt idx="29">
                  <c:v>25.78</c:v>
                </c:pt>
                <c:pt idx="30">
                  <c:v>25.7</c:v>
                </c:pt>
                <c:pt idx="31">
                  <c:v>25.64</c:v>
                </c:pt>
                <c:pt idx="32">
                  <c:v>25.61</c:v>
                </c:pt>
                <c:pt idx="33">
                  <c:v>25.6</c:v>
                </c:pt>
                <c:pt idx="34">
                  <c:v>25.6</c:v>
                </c:pt>
                <c:pt idx="35">
                  <c:v>25.63</c:v>
                </c:pt>
                <c:pt idx="36">
                  <c:v>25.66</c:v>
                </c:pt>
                <c:pt idx="37">
                  <c:v>25.73</c:v>
                </c:pt>
                <c:pt idx="38">
                  <c:v>25.83</c:v>
                </c:pt>
                <c:pt idx="39">
                  <c:v>25.92</c:v>
                </c:pt>
                <c:pt idx="40">
                  <c:v>26.01</c:v>
                </c:pt>
                <c:pt idx="41">
                  <c:v>26.11</c:v>
                </c:pt>
                <c:pt idx="42">
                  <c:v>26.24</c:v>
                </c:pt>
                <c:pt idx="43">
                  <c:v>26.4</c:v>
                </c:pt>
                <c:pt idx="44">
                  <c:v>26.56</c:v>
                </c:pt>
                <c:pt idx="45">
                  <c:v>26.73</c:v>
                </c:pt>
                <c:pt idx="46">
                  <c:v>26.9</c:v>
                </c:pt>
                <c:pt idx="47">
                  <c:v>27.12</c:v>
                </c:pt>
                <c:pt idx="48">
                  <c:v>27.37</c:v>
                </c:pt>
                <c:pt idx="49">
                  <c:v>27.62</c:v>
                </c:pt>
                <c:pt idx="50">
                  <c:v>27.9</c:v>
                </c:pt>
                <c:pt idx="51">
                  <c:v>28.26</c:v>
                </c:pt>
                <c:pt idx="52">
                  <c:v>28.75</c:v>
                </c:pt>
                <c:pt idx="53">
                  <c:v>29.28</c:v>
                </c:pt>
                <c:pt idx="54">
                  <c:v>29.81</c:v>
                </c:pt>
                <c:pt idx="55">
                  <c:v>30.28</c:v>
                </c:pt>
                <c:pt idx="56">
                  <c:v>30.78</c:v>
                </c:pt>
                <c:pt idx="57">
                  <c:v>31.27</c:v>
                </c:pt>
                <c:pt idx="58">
                  <c:v>31.75</c:v>
                </c:pt>
                <c:pt idx="59">
                  <c:v>32.22</c:v>
                </c:pt>
                <c:pt idx="60">
                  <c:v>32.590000000000003</c:v>
                </c:pt>
                <c:pt idx="61">
                  <c:v>32.799999999999997</c:v>
                </c:pt>
                <c:pt idx="62">
                  <c:v>32.94</c:v>
                </c:pt>
                <c:pt idx="63">
                  <c:v>33.11</c:v>
                </c:pt>
                <c:pt idx="64">
                  <c:v>33.21</c:v>
                </c:pt>
                <c:pt idx="65">
                  <c:v>33.29</c:v>
                </c:pt>
                <c:pt idx="66">
                  <c:v>33.229999999999997</c:v>
                </c:pt>
                <c:pt idx="67">
                  <c:v>33.18</c:v>
                </c:pt>
                <c:pt idx="68">
                  <c:v>33.21</c:v>
                </c:pt>
                <c:pt idx="69">
                  <c:v>33.25</c:v>
                </c:pt>
                <c:pt idx="70">
                  <c:v>33.090000000000003</c:v>
                </c:pt>
                <c:pt idx="71">
                  <c:v>32.869999999999997</c:v>
                </c:pt>
                <c:pt idx="72">
                  <c:v>32.630000000000003</c:v>
                </c:pt>
                <c:pt idx="73">
                  <c:v>32.380000000000003</c:v>
                </c:pt>
                <c:pt idx="74">
                  <c:v>32.22</c:v>
                </c:pt>
                <c:pt idx="75">
                  <c:v>32.11</c:v>
                </c:pt>
                <c:pt idx="76">
                  <c:v>31.99</c:v>
                </c:pt>
                <c:pt idx="77">
                  <c:v>32.04</c:v>
                </c:pt>
                <c:pt idx="78">
                  <c:v>31.94</c:v>
                </c:pt>
                <c:pt idx="79">
                  <c:v>31.77</c:v>
                </c:pt>
                <c:pt idx="80">
                  <c:v>31.62</c:v>
                </c:pt>
                <c:pt idx="81">
                  <c:v>31.47</c:v>
                </c:pt>
                <c:pt idx="82">
                  <c:v>31.31</c:v>
                </c:pt>
                <c:pt idx="83">
                  <c:v>31.14</c:v>
                </c:pt>
                <c:pt idx="84">
                  <c:v>30.98</c:v>
                </c:pt>
                <c:pt idx="85">
                  <c:v>30.84</c:v>
                </c:pt>
                <c:pt idx="86">
                  <c:v>30.79</c:v>
                </c:pt>
                <c:pt idx="87">
                  <c:v>30.67</c:v>
                </c:pt>
                <c:pt idx="88">
                  <c:v>31.01</c:v>
                </c:pt>
                <c:pt idx="213">
                  <c:v>26.07</c:v>
                </c:pt>
                <c:pt idx="214">
                  <c:v>25.65</c:v>
                </c:pt>
                <c:pt idx="215">
                  <c:v>25.63</c:v>
                </c:pt>
                <c:pt idx="216">
                  <c:v>26.93</c:v>
                </c:pt>
                <c:pt idx="217">
                  <c:v>27.37</c:v>
                </c:pt>
                <c:pt idx="218">
                  <c:v>27.51</c:v>
                </c:pt>
                <c:pt idx="219">
                  <c:v>27.59</c:v>
                </c:pt>
                <c:pt idx="220">
                  <c:v>27.59</c:v>
                </c:pt>
                <c:pt idx="221">
                  <c:v>27.62</c:v>
                </c:pt>
                <c:pt idx="222">
                  <c:v>27.81</c:v>
                </c:pt>
                <c:pt idx="223">
                  <c:v>27.94</c:v>
                </c:pt>
                <c:pt idx="224">
                  <c:v>27.87</c:v>
                </c:pt>
                <c:pt idx="225">
                  <c:v>27.81</c:v>
                </c:pt>
                <c:pt idx="226">
                  <c:v>27.8</c:v>
                </c:pt>
                <c:pt idx="227">
                  <c:v>27.68</c:v>
                </c:pt>
                <c:pt idx="228">
                  <c:v>27.48</c:v>
                </c:pt>
                <c:pt idx="229">
                  <c:v>27.26</c:v>
                </c:pt>
                <c:pt idx="230">
                  <c:v>26.82</c:v>
                </c:pt>
                <c:pt idx="231">
                  <c:v>26.78</c:v>
                </c:pt>
                <c:pt idx="232">
                  <c:v>26.83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05-4885-91B0-92DF970FB56E}"/>
            </c:ext>
          </c:extLst>
        </c:ser>
        <c:ser>
          <c:idx val="4"/>
          <c:order val="4"/>
          <c:tx>
            <c:strRef>
              <c:f>'2017-10-02 treated'!$F$1</c:f>
              <c:strCache>
                <c:ptCount val="1"/>
                <c:pt idx="0">
                  <c:v>Exhaust Air Humidity (%)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'2017-10-02 treated'!$A$2:$A$234</c:f>
              <c:numCache>
                <c:formatCode>h:mm:ss</c:formatCode>
                <c:ptCount val="233"/>
                <c:pt idx="0">
                  <c:v>0.43916666666666665</c:v>
                </c:pt>
                <c:pt idx="1">
                  <c:v>0.43986111111111109</c:v>
                </c:pt>
                <c:pt idx="2">
                  <c:v>0.44055555555555559</c:v>
                </c:pt>
                <c:pt idx="3">
                  <c:v>0.44124999999999998</c:v>
                </c:pt>
                <c:pt idx="4">
                  <c:v>0.44194444444444447</c:v>
                </c:pt>
                <c:pt idx="5">
                  <c:v>0.44263888888888886</c:v>
                </c:pt>
                <c:pt idx="6">
                  <c:v>0.44333333333333336</c:v>
                </c:pt>
                <c:pt idx="7">
                  <c:v>0.44402777777777774</c:v>
                </c:pt>
                <c:pt idx="8">
                  <c:v>0.44472222222222224</c:v>
                </c:pt>
                <c:pt idx="9">
                  <c:v>0.44541666666666663</c:v>
                </c:pt>
                <c:pt idx="10">
                  <c:v>0.44611111111111112</c:v>
                </c:pt>
                <c:pt idx="11">
                  <c:v>0.44680555555555551</c:v>
                </c:pt>
                <c:pt idx="12">
                  <c:v>0.44750000000000001</c:v>
                </c:pt>
                <c:pt idx="13">
                  <c:v>0.4481944444444444</c:v>
                </c:pt>
                <c:pt idx="14">
                  <c:v>0.44888888888888889</c:v>
                </c:pt>
                <c:pt idx="15">
                  <c:v>0.44958333333333328</c:v>
                </c:pt>
                <c:pt idx="16">
                  <c:v>0.45027777777777778</c:v>
                </c:pt>
                <c:pt idx="17">
                  <c:v>0.45097222222222227</c:v>
                </c:pt>
                <c:pt idx="18">
                  <c:v>0.45166666666666666</c:v>
                </c:pt>
                <c:pt idx="19">
                  <c:v>0.45236111111111116</c:v>
                </c:pt>
                <c:pt idx="20">
                  <c:v>0.45305555555555554</c:v>
                </c:pt>
                <c:pt idx="21">
                  <c:v>0.45375000000000004</c:v>
                </c:pt>
                <c:pt idx="22">
                  <c:v>0.45444444444444443</c:v>
                </c:pt>
                <c:pt idx="23">
                  <c:v>0.45513888888888893</c:v>
                </c:pt>
                <c:pt idx="24">
                  <c:v>0.45583333333333331</c:v>
                </c:pt>
                <c:pt idx="25">
                  <c:v>0.45652777777777781</c:v>
                </c:pt>
                <c:pt idx="26">
                  <c:v>0.4572222222222222</c:v>
                </c:pt>
                <c:pt idx="27">
                  <c:v>0.45791666666666669</c:v>
                </c:pt>
                <c:pt idx="28">
                  <c:v>0.45861111111111108</c:v>
                </c:pt>
                <c:pt idx="29">
                  <c:v>0.45930555555555558</c:v>
                </c:pt>
                <c:pt idx="30">
                  <c:v>0.45999999999999996</c:v>
                </c:pt>
                <c:pt idx="31">
                  <c:v>0.46069444444444446</c:v>
                </c:pt>
                <c:pt idx="32">
                  <c:v>0.4613888888888889</c:v>
                </c:pt>
                <c:pt idx="33">
                  <c:v>0.46208333333333335</c:v>
                </c:pt>
                <c:pt idx="34">
                  <c:v>0.46277777777777779</c:v>
                </c:pt>
                <c:pt idx="35">
                  <c:v>0.46347222222222223</c:v>
                </c:pt>
                <c:pt idx="36">
                  <c:v>0.46416666666666667</c:v>
                </c:pt>
                <c:pt idx="37">
                  <c:v>0.46486111111111111</c:v>
                </c:pt>
                <c:pt idx="38">
                  <c:v>0.46555555555555556</c:v>
                </c:pt>
                <c:pt idx="39">
                  <c:v>0.46625</c:v>
                </c:pt>
                <c:pt idx="40">
                  <c:v>0.46694444444444444</c:v>
                </c:pt>
                <c:pt idx="41">
                  <c:v>0.46763888888888888</c:v>
                </c:pt>
                <c:pt idx="42">
                  <c:v>0.46833333333333332</c:v>
                </c:pt>
                <c:pt idx="43">
                  <c:v>0.46902777777777777</c:v>
                </c:pt>
                <c:pt idx="44">
                  <c:v>0.46972222222222221</c:v>
                </c:pt>
                <c:pt idx="45">
                  <c:v>0.47041666666666665</c:v>
                </c:pt>
                <c:pt idx="46">
                  <c:v>0.47111111111111109</c:v>
                </c:pt>
                <c:pt idx="47">
                  <c:v>0.47180555555555559</c:v>
                </c:pt>
                <c:pt idx="48">
                  <c:v>0.47249999999999998</c:v>
                </c:pt>
                <c:pt idx="49">
                  <c:v>0.47319444444444447</c:v>
                </c:pt>
                <c:pt idx="50">
                  <c:v>0.47388888888888886</c:v>
                </c:pt>
                <c:pt idx="51">
                  <c:v>0.47458333333333336</c:v>
                </c:pt>
                <c:pt idx="52">
                  <c:v>0.47527777777777774</c:v>
                </c:pt>
                <c:pt idx="53">
                  <c:v>0.47597222222222224</c:v>
                </c:pt>
                <c:pt idx="54">
                  <c:v>0.47666666666666663</c:v>
                </c:pt>
                <c:pt idx="55">
                  <c:v>0.47736111111111112</c:v>
                </c:pt>
                <c:pt idx="56">
                  <c:v>0.47805555555555551</c:v>
                </c:pt>
                <c:pt idx="57">
                  <c:v>0.47875000000000001</c:v>
                </c:pt>
                <c:pt idx="58">
                  <c:v>0.4794444444444444</c:v>
                </c:pt>
                <c:pt idx="59">
                  <c:v>0.48013888888888889</c:v>
                </c:pt>
                <c:pt idx="60">
                  <c:v>0.48083333333333328</c:v>
                </c:pt>
                <c:pt idx="61">
                  <c:v>0.48152777777777778</c:v>
                </c:pt>
                <c:pt idx="62">
                  <c:v>0.48222222222222227</c:v>
                </c:pt>
                <c:pt idx="63">
                  <c:v>0.48291666666666666</c:v>
                </c:pt>
                <c:pt idx="64">
                  <c:v>0.48361111111111116</c:v>
                </c:pt>
                <c:pt idx="65">
                  <c:v>0.48430555555555554</c:v>
                </c:pt>
                <c:pt idx="66">
                  <c:v>0.48500000000000004</c:v>
                </c:pt>
                <c:pt idx="67">
                  <c:v>0.48569444444444443</c:v>
                </c:pt>
                <c:pt idx="68">
                  <c:v>0.48638888888888893</c:v>
                </c:pt>
                <c:pt idx="69">
                  <c:v>0.48708333333333331</c:v>
                </c:pt>
                <c:pt idx="70">
                  <c:v>0.48777777777777781</c:v>
                </c:pt>
                <c:pt idx="71">
                  <c:v>0.4884722222222222</c:v>
                </c:pt>
                <c:pt idx="72">
                  <c:v>0.48916666666666669</c:v>
                </c:pt>
                <c:pt idx="73">
                  <c:v>0.48986111111111108</c:v>
                </c:pt>
                <c:pt idx="74">
                  <c:v>0.49055555555555558</c:v>
                </c:pt>
                <c:pt idx="75">
                  <c:v>0.49124999999999996</c:v>
                </c:pt>
                <c:pt idx="76">
                  <c:v>0.49194444444444446</c:v>
                </c:pt>
                <c:pt idx="77">
                  <c:v>0.4926388888888889</c:v>
                </c:pt>
                <c:pt idx="78">
                  <c:v>0.49333333333333335</c:v>
                </c:pt>
                <c:pt idx="79">
                  <c:v>0.49402777777777779</c:v>
                </c:pt>
                <c:pt idx="80">
                  <c:v>0.49472222222222223</c:v>
                </c:pt>
                <c:pt idx="81">
                  <c:v>0.49541666666666667</c:v>
                </c:pt>
                <c:pt idx="82">
                  <c:v>0.49611111111111111</c:v>
                </c:pt>
                <c:pt idx="83">
                  <c:v>0.49680555555555556</c:v>
                </c:pt>
                <c:pt idx="84">
                  <c:v>0.4975</c:v>
                </c:pt>
                <c:pt idx="85">
                  <c:v>0.49819444444444444</c:v>
                </c:pt>
                <c:pt idx="86">
                  <c:v>0.49888888888888888</c:v>
                </c:pt>
                <c:pt idx="87">
                  <c:v>0.49958333333333332</c:v>
                </c:pt>
                <c:pt idx="88">
                  <c:v>0.50027777777777782</c:v>
                </c:pt>
                <c:pt idx="89">
                  <c:v>0.50097222222222237</c:v>
                </c:pt>
                <c:pt idx="90">
                  <c:v>0.50166666666666693</c:v>
                </c:pt>
                <c:pt idx="91">
                  <c:v>0.50236111111111148</c:v>
                </c:pt>
                <c:pt idx="92">
                  <c:v>0.50305555555555603</c:v>
                </c:pt>
                <c:pt idx="93">
                  <c:v>0.50375000000000059</c:v>
                </c:pt>
                <c:pt idx="94">
                  <c:v>0.50444444444444514</c:v>
                </c:pt>
                <c:pt idx="95">
                  <c:v>0.50513888888888969</c:v>
                </c:pt>
                <c:pt idx="96">
                  <c:v>0.50583333333333425</c:v>
                </c:pt>
                <c:pt idx="97">
                  <c:v>0.5065277777777788</c:v>
                </c:pt>
                <c:pt idx="98">
                  <c:v>0.50722222222222335</c:v>
                </c:pt>
                <c:pt idx="99">
                  <c:v>0.5079166666666679</c:v>
                </c:pt>
                <c:pt idx="100">
                  <c:v>0.50861111111111246</c:v>
                </c:pt>
                <c:pt idx="101">
                  <c:v>0.50930555555555701</c:v>
                </c:pt>
                <c:pt idx="102">
                  <c:v>0.51000000000000156</c:v>
                </c:pt>
                <c:pt idx="103">
                  <c:v>0.51069444444444612</c:v>
                </c:pt>
                <c:pt idx="104">
                  <c:v>0.51138888888889067</c:v>
                </c:pt>
                <c:pt idx="105">
                  <c:v>0.51208333333333522</c:v>
                </c:pt>
                <c:pt idx="106">
                  <c:v>0.51277777777777978</c:v>
                </c:pt>
                <c:pt idx="107">
                  <c:v>0.51347222222222433</c:v>
                </c:pt>
                <c:pt idx="108">
                  <c:v>0.51416666666666888</c:v>
                </c:pt>
                <c:pt idx="109">
                  <c:v>0.51486111111111343</c:v>
                </c:pt>
                <c:pt idx="110">
                  <c:v>0.51555555555555799</c:v>
                </c:pt>
                <c:pt idx="111">
                  <c:v>0.51625000000000254</c:v>
                </c:pt>
                <c:pt idx="112">
                  <c:v>0.51694444444444709</c:v>
                </c:pt>
                <c:pt idx="113">
                  <c:v>0.51763888888889165</c:v>
                </c:pt>
                <c:pt idx="114">
                  <c:v>0.5183333333333362</c:v>
                </c:pt>
                <c:pt idx="115">
                  <c:v>0.51902777777778075</c:v>
                </c:pt>
                <c:pt idx="116">
                  <c:v>0.51972222222222531</c:v>
                </c:pt>
                <c:pt idx="117">
                  <c:v>0.52041666666666986</c:v>
                </c:pt>
                <c:pt idx="118">
                  <c:v>0.52111111111111441</c:v>
                </c:pt>
                <c:pt idx="119">
                  <c:v>0.52180555555555896</c:v>
                </c:pt>
                <c:pt idx="120">
                  <c:v>0.52250000000000352</c:v>
                </c:pt>
                <c:pt idx="121">
                  <c:v>0.52319444444444807</c:v>
                </c:pt>
                <c:pt idx="122">
                  <c:v>0.52388888888889262</c:v>
                </c:pt>
                <c:pt idx="123">
                  <c:v>0.52458333333333718</c:v>
                </c:pt>
                <c:pt idx="124">
                  <c:v>0.52527777777778173</c:v>
                </c:pt>
                <c:pt idx="125">
                  <c:v>0.52597222222222628</c:v>
                </c:pt>
                <c:pt idx="126">
                  <c:v>0.52666666666667084</c:v>
                </c:pt>
                <c:pt idx="127">
                  <c:v>0.52736111111111539</c:v>
                </c:pt>
                <c:pt idx="128">
                  <c:v>0.52805555555555994</c:v>
                </c:pt>
                <c:pt idx="129">
                  <c:v>0.52875000000000449</c:v>
                </c:pt>
                <c:pt idx="130">
                  <c:v>0.52944444444444905</c:v>
                </c:pt>
                <c:pt idx="131">
                  <c:v>0.5301388888888936</c:v>
                </c:pt>
                <c:pt idx="132">
                  <c:v>0.53083333333333815</c:v>
                </c:pt>
                <c:pt idx="133">
                  <c:v>0.53152777777778271</c:v>
                </c:pt>
                <c:pt idx="134">
                  <c:v>0.53222222222222726</c:v>
                </c:pt>
                <c:pt idx="135">
                  <c:v>0.53291666666667181</c:v>
                </c:pt>
                <c:pt idx="136">
                  <c:v>0.53361111111111637</c:v>
                </c:pt>
                <c:pt idx="137">
                  <c:v>0.53430555555556092</c:v>
                </c:pt>
                <c:pt idx="138">
                  <c:v>0.53500000000000547</c:v>
                </c:pt>
                <c:pt idx="139">
                  <c:v>0.53569444444445002</c:v>
                </c:pt>
                <c:pt idx="140">
                  <c:v>0.53638888888889458</c:v>
                </c:pt>
                <c:pt idx="141">
                  <c:v>0.53708333333333913</c:v>
                </c:pt>
                <c:pt idx="142">
                  <c:v>0.53777777777778368</c:v>
                </c:pt>
                <c:pt idx="143">
                  <c:v>0.53847222222222824</c:v>
                </c:pt>
                <c:pt idx="144">
                  <c:v>0.53916666666667279</c:v>
                </c:pt>
                <c:pt idx="145">
                  <c:v>0.53986111111111734</c:v>
                </c:pt>
                <c:pt idx="146">
                  <c:v>0.5405555555555619</c:v>
                </c:pt>
                <c:pt idx="147">
                  <c:v>0.54125000000000645</c:v>
                </c:pt>
                <c:pt idx="148">
                  <c:v>0.541944444444451</c:v>
                </c:pt>
                <c:pt idx="149">
                  <c:v>0.54263888888889555</c:v>
                </c:pt>
                <c:pt idx="150">
                  <c:v>0.54333333333334011</c:v>
                </c:pt>
                <c:pt idx="151">
                  <c:v>0.54402777777778466</c:v>
                </c:pt>
                <c:pt idx="152">
                  <c:v>0.54472222222222921</c:v>
                </c:pt>
                <c:pt idx="153">
                  <c:v>0.54541666666667377</c:v>
                </c:pt>
                <c:pt idx="154">
                  <c:v>0.54611111111111832</c:v>
                </c:pt>
                <c:pt idx="155">
                  <c:v>0.54680555555556287</c:v>
                </c:pt>
                <c:pt idx="156">
                  <c:v>0.54750000000000743</c:v>
                </c:pt>
                <c:pt idx="157">
                  <c:v>0.54819444444445198</c:v>
                </c:pt>
                <c:pt idx="158">
                  <c:v>0.54888888888889653</c:v>
                </c:pt>
                <c:pt idx="159">
                  <c:v>0.54958333333334108</c:v>
                </c:pt>
                <c:pt idx="160">
                  <c:v>0.55027777777778564</c:v>
                </c:pt>
                <c:pt idx="161">
                  <c:v>0.55097222222223019</c:v>
                </c:pt>
                <c:pt idx="162">
                  <c:v>0.55166666666667474</c:v>
                </c:pt>
                <c:pt idx="163">
                  <c:v>0.5523611111111193</c:v>
                </c:pt>
                <c:pt idx="164">
                  <c:v>0.55305555555556385</c:v>
                </c:pt>
                <c:pt idx="165">
                  <c:v>0.5537500000000084</c:v>
                </c:pt>
                <c:pt idx="166">
                  <c:v>0.55444444444445296</c:v>
                </c:pt>
                <c:pt idx="167">
                  <c:v>0.55513888888889751</c:v>
                </c:pt>
                <c:pt idx="168">
                  <c:v>0.55583333333334206</c:v>
                </c:pt>
                <c:pt idx="169">
                  <c:v>0.55652777777778661</c:v>
                </c:pt>
                <c:pt idx="170">
                  <c:v>0.55722222222223117</c:v>
                </c:pt>
                <c:pt idx="171">
                  <c:v>0.55791666666667572</c:v>
                </c:pt>
                <c:pt idx="172">
                  <c:v>0.55861111111112027</c:v>
                </c:pt>
                <c:pt idx="173">
                  <c:v>0.55930555555556483</c:v>
                </c:pt>
                <c:pt idx="174">
                  <c:v>0.56000000000000938</c:v>
                </c:pt>
                <c:pt idx="175">
                  <c:v>0.56069444444445393</c:v>
                </c:pt>
                <c:pt idx="176">
                  <c:v>0.56138888888889849</c:v>
                </c:pt>
                <c:pt idx="177">
                  <c:v>0.56208333333334304</c:v>
                </c:pt>
                <c:pt idx="178">
                  <c:v>0.56277777777778759</c:v>
                </c:pt>
                <c:pt idx="179">
                  <c:v>0.56347222222223214</c:v>
                </c:pt>
                <c:pt idx="180">
                  <c:v>0.5641666666666767</c:v>
                </c:pt>
                <c:pt idx="181">
                  <c:v>0.56486111111112125</c:v>
                </c:pt>
                <c:pt idx="182">
                  <c:v>0.5655555555555658</c:v>
                </c:pt>
                <c:pt idx="183">
                  <c:v>0.56625000000001036</c:v>
                </c:pt>
                <c:pt idx="184">
                  <c:v>0.56694444444445491</c:v>
                </c:pt>
                <c:pt idx="185">
                  <c:v>0.56763888888889946</c:v>
                </c:pt>
                <c:pt idx="186">
                  <c:v>0.56833333333334402</c:v>
                </c:pt>
                <c:pt idx="187">
                  <c:v>0.56902777777778857</c:v>
                </c:pt>
                <c:pt idx="188">
                  <c:v>0.56972222222223312</c:v>
                </c:pt>
                <c:pt idx="189">
                  <c:v>0.57041666666667767</c:v>
                </c:pt>
                <c:pt idx="190">
                  <c:v>0.57111111111112223</c:v>
                </c:pt>
                <c:pt idx="191">
                  <c:v>0.57180555555556678</c:v>
                </c:pt>
                <c:pt idx="192">
                  <c:v>0.57250000000001133</c:v>
                </c:pt>
                <c:pt idx="193">
                  <c:v>0.57319444444445589</c:v>
                </c:pt>
                <c:pt idx="194">
                  <c:v>0.57388888888890044</c:v>
                </c:pt>
                <c:pt idx="195">
                  <c:v>0.57458333333334499</c:v>
                </c:pt>
                <c:pt idx="196">
                  <c:v>0.57527777777778955</c:v>
                </c:pt>
                <c:pt idx="197">
                  <c:v>0.5759722222222341</c:v>
                </c:pt>
                <c:pt idx="198">
                  <c:v>0.57666666666667865</c:v>
                </c:pt>
                <c:pt idx="199">
                  <c:v>0.5773611111111232</c:v>
                </c:pt>
                <c:pt idx="200">
                  <c:v>0.57805555555556776</c:v>
                </c:pt>
                <c:pt idx="201">
                  <c:v>0.57875000000001231</c:v>
                </c:pt>
                <c:pt idx="202">
                  <c:v>0.57944444444445686</c:v>
                </c:pt>
                <c:pt idx="203">
                  <c:v>0.58013888888890142</c:v>
                </c:pt>
                <c:pt idx="204">
                  <c:v>0.58083333333334597</c:v>
                </c:pt>
                <c:pt idx="205">
                  <c:v>0.58152777777779052</c:v>
                </c:pt>
                <c:pt idx="206">
                  <c:v>0.58222222222223508</c:v>
                </c:pt>
                <c:pt idx="207">
                  <c:v>0.58291666666667963</c:v>
                </c:pt>
                <c:pt idx="208">
                  <c:v>0.58361111111112418</c:v>
                </c:pt>
                <c:pt idx="209">
                  <c:v>0.58430555555556873</c:v>
                </c:pt>
                <c:pt idx="210">
                  <c:v>0.58500000000001329</c:v>
                </c:pt>
                <c:pt idx="211">
                  <c:v>0.58569444444445784</c:v>
                </c:pt>
                <c:pt idx="212">
                  <c:v>0.58638888888890239</c:v>
                </c:pt>
                <c:pt idx="213">
                  <c:v>0.58708333333334695</c:v>
                </c:pt>
                <c:pt idx="214">
                  <c:v>0.5877777777777915</c:v>
                </c:pt>
                <c:pt idx="215">
                  <c:v>0.58847222222223605</c:v>
                </c:pt>
                <c:pt idx="216">
                  <c:v>0.58916666666668061</c:v>
                </c:pt>
                <c:pt idx="217">
                  <c:v>0.58986111111112516</c:v>
                </c:pt>
                <c:pt idx="218">
                  <c:v>0.59055555555556971</c:v>
                </c:pt>
                <c:pt idx="219">
                  <c:v>0.59125000000001426</c:v>
                </c:pt>
                <c:pt idx="220">
                  <c:v>0.59194444444445882</c:v>
                </c:pt>
                <c:pt idx="221">
                  <c:v>0.59263888888890337</c:v>
                </c:pt>
                <c:pt idx="222">
                  <c:v>0.59333333333334792</c:v>
                </c:pt>
                <c:pt idx="223">
                  <c:v>0.59402777777779248</c:v>
                </c:pt>
                <c:pt idx="224">
                  <c:v>0.59472222222223703</c:v>
                </c:pt>
                <c:pt idx="225">
                  <c:v>0.59541666666668158</c:v>
                </c:pt>
                <c:pt idx="226">
                  <c:v>0.59611111111112614</c:v>
                </c:pt>
                <c:pt idx="227">
                  <c:v>0.59680555555557069</c:v>
                </c:pt>
                <c:pt idx="228">
                  <c:v>0.59750000000001524</c:v>
                </c:pt>
                <c:pt idx="229">
                  <c:v>0.59819444444445979</c:v>
                </c:pt>
                <c:pt idx="230">
                  <c:v>0.59888888888890435</c:v>
                </c:pt>
                <c:pt idx="231">
                  <c:v>0.5995833333333489</c:v>
                </c:pt>
                <c:pt idx="232">
                  <c:v>0.60027777777779345</c:v>
                </c:pt>
              </c:numCache>
            </c:numRef>
          </c:cat>
          <c:val>
            <c:numRef>
              <c:f>'2017-10-02 treated'!$F$2:$F$234</c:f>
              <c:numCache>
                <c:formatCode>General</c:formatCode>
                <c:ptCount val="233"/>
                <c:pt idx="0">
                  <c:v>59.41</c:v>
                </c:pt>
                <c:pt idx="1">
                  <c:v>60.03</c:v>
                </c:pt>
                <c:pt idx="2">
                  <c:v>18.18</c:v>
                </c:pt>
                <c:pt idx="3">
                  <c:v>17.32</c:v>
                </c:pt>
                <c:pt idx="4">
                  <c:v>12.6</c:v>
                </c:pt>
                <c:pt idx="5">
                  <c:v>12.11</c:v>
                </c:pt>
                <c:pt idx="6">
                  <c:v>12.44</c:v>
                </c:pt>
                <c:pt idx="7">
                  <c:v>12.77</c:v>
                </c:pt>
                <c:pt idx="8">
                  <c:v>12.11</c:v>
                </c:pt>
                <c:pt idx="9">
                  <c:v>14.76</c:v>
                </c:pt>
                <c:pt idx="10">
                  <c:v>13.6</c:v>
                </c:pt>
                <c:pt idx="11">
                  <c:v>12.94</c:v>
                </c:pt>
                <c:pt idx="12">
                  <c:v>13.43</c:v>
                </c:pt>
                <c:pt idx="13">
                  <c:v>13.6</c:v>
                </c:pt>
                <c:pt idx="14">
                  <c:v>14.26</c:v>
                </c:pt>
                <c:pt idx="15">
                  <c:v>13.6</c:v>
                </c:pt>
                <c:pt idx="16">
                  <c:v>14.1</c:v>
                </c:pt>
                <c:pt idx="17">
                  <c:v>14.76</c:v>
                </c:pt>
                <c:pt idx="18">
                  <c:v>15.78</c:v>
                </c:pt>
                <c:pt idx="19">
                  <c:v>15.27</c:v>
                </c:pt>
                <c:pt idx="20">
                  <c:v>14.26</c:v>
                </c:pt>
                <c:pt idx="21">
                  <c:v>11.78</c:v>
                </c:pt>
                <c:pt idx="22">
                  <c:v>11.61</c:v>
                </c:pt>
                <c:pt idx="23">
                  <c:v>10.78</c:v>
                </c:pt>
                <c:pt idx="24">
                  <c:v>10.45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213">
                  <c:v>62.29</c:v>
                </c:pt>
                <c:pt idx="214">
                  <c:v>61.67</c:v>
                </c:pt>
                <c:pt idx="215">
                  <c:v>13.93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53.31</c:v>
                </c:pt>
                <c:pt idx="229">
                  <c:v>56.12</c:v>
                </c:pt>
                <c:pt idx="230">
                  <c:v>56.74</c:v>
                </c:pt>
                <c:pt idx="231">
                  <c:v>57.77</c:v>
                </c:pt>
                <c:pt idx="232">
                  <c:v>58.59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05-4885-91B0-92DF970FB56E}"/>
            </c:ext>
          </c:extLst>
        </c:ser>
        <c:ser>
          <c:idx val="5"/>
          <c:order val="5"/>
          <c:tx>
            <c:strRef>
              <c:f>'2017-10-02 treated'!$G$1</c:f>
              <c:strCache>
                <c:ptCount val="1"/>
                <c:pt idx="0">
                  <c:v>Enclosure Temp (Deg)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'2017-10-02 treated'!$A$2:$A$234</c:f>
              <c:numCache>
                <c:formatCode>h:mm:ss</c:formatCode>
                <c:ptCount val="233"/>
                <c:pt idx="0">
                  <c:v>0.43916666666666665</c:v>
                </c:pt>
                <c:pt idx="1">
                  <c:v>0.43986111111111109</c:v>
                </c:pt>
                <c:pt idx="2">
                  <c:v>0.44055555555555559</c:v>
                </c:pt>
                <c:pt idx="3">
                  <c:v>0.44124999999999998</c:v>
                </c:pt>
                <c:pt idx="4">
                  <c:v>0.44194444444444447</c:v>
                </c:pt>
                <c:pt idx="5">
                  <c:v>0.44263888888888886</c:v>
                </c:pt>
                <c:pt idx="6">
                  <c:v>0.44333333333333336</c:v>
                </c:pt>
                <c:pt idx="7">
                  <c:v>0.44402777777777774</c:v>
                </c:pt>
                <c:pt idx="8">
                  <c:v>0.44472222222222224</c:v>
                </c:pt>
                <c:pt idx="9">
                  <c:v>0.44541666666666663</c:v>
                </c:pt>
                <c:pt idx="10">
                  <c:v>0.44611111111111112</c:v>
                </c:pt>
                <c:pt idx="11">
                  <c:v>0.44680555555555551</c:v>
                </c:pt>
                <c:pt idx="12">
                  <c:v>0.44750000000000001</c:v>
                </c:pt>
                <c:pt idx="13">
                  <c:v>0.4481944444444444</c:v>
                </c:pt>
                <c:pt idx="14">
                  <c:v>0.44888888888888889</c:v>
                </c:pt>
                <c:pt idx="15">
                  <c:v>0.44958333333333328</c:v>
                </c:pt>
                <c:pt idx="16">
                  <c:v>0.45027777777777778</c:v>
                </c:pt>
                <c:pt idx="17">
                  <c:v>0.45097222222222227</c:v>
                </c:pt>
                <c:pt idx="18">
                  <c:v>0.45166666666666666</c:v>
                </c:pt>
                <c:pt idx="19">
                  <c:v>0.45236111111111116</c:v>
                </c:pt>
                <c:pt idx="20">
                  <c:v>0.45305555555555554</c:v>
                </c:pt>
                <c:pt idx="21">
                  <c:v>0.45375000000000004</c:v>
                </c:pt>
                <c:pt idx="22">
                  <c:v>0.45444444444444443</c:v>
                </c:pt>
                <c:pt idx="23">
                  <c:v>0.45513888888888893</c:v>
                </c:pt>
                <c:pt idx="24">
                  <c:v>0.45583333333333331</c:v>
                </c:pt>
                <c:pt idx="25">
                  <c:v>0.45652777777777781</c:v>
                </c:pt>
                <c:pt idx="26">
                  <c:v>0.4572222222222222</c:v>
                </c:pt>
                <c:pt idx="27">
                  <c:v>0.45791666666666669</c:v>
                </c:pt>
                <c:pt idx="28">
                  <c:v>0.45861111111111108</c:v>
                </c:pt>
                <c:pt idx="29">
                  <c:v>0.45930555555555558</c:v>
                </c:pt>
                <c:pt idx="30">
                  <c:v>0.45999999999999996</c:v>
                </c:pt>
                <c:pt idx="31">
                  <c:v>0.46069444444444446</c:v>
                </c:pt>
                <c:pt idx="32">
                  <c:v>0.4613888888888889</c:v>
                </c:pt>
                <c:pt idx="33">
                  <c:v>0.46208333333333335</c:v>
                </c:pt>
                <c:pt idx="34">
                  <c:v>0.46277777777777779</c:v>
                </c:pt>
                <c:pt idx="35">
                  <c:v>0.46347222222222223</c:v>
                </c:pt>
                <c:pt idx="36">
                  <c:v>0.46416666666666667</c:v>
                </c:pt>
                <c:pt idx="37">
                  <c:v>0.46486111111111111</c:v>
                </c:pt>
                <c:pt idx="38">
                  <c:v>0.46555555555555556</c:v>
                </c:pt>
                <c:pt idx="39">
                  <c:v>0.46625</c:v>
                </c:pt>
                <c:pt idx="40">
                  <c:v>0.46694444444444444</c:v>
                </c:pt>
                <c:pt idx="41">
                  <c:v>0.46763888888888888</c:v>
                </c:pt>
                <c:pt idx="42">
                  <c:v>0.46833333333333332</c:v>
                </c:pt>
                <c:pt idx="43">
                  <c:v>0.46902777777777777</c:v>
                </c:pt>
                <c:pt idx="44">
                  <c:v>0.46972222222222221</c:v>
                </c:pt>
                <c:pt idx="45">
                  <c:v>0.47041666666666665</c:v>
                </c:pt>
                <c:pt idx="46">
                  <c:v>0.47111111111111109</c:v>
                </c:pt>
                <c:pt idx="47">
                  <c:v>0.47180555555555559</c:v>
                </c:pt>
                <c:pt idx="48">
                  <c:v>0.47249999999999998</c:v>
                </c:pt>
                <c:pt idx="49">
                  <c:v>0.47319444444444447</c:v>
                </c:pt>
                <c:pt idx="50">
                  <c:v>0.47388888888888886</c:v>
                </c:pt>
                <c:pt idx="51">
                  <c:v>0.47458333333333336</c:v>
                </c:pt>
                <c:pt idx="52">
                  <c:v>0.47527777777777774</c:v>
                </c:pt>
                <c:pt idx="53">
                  <c:v>0.47597222222222224</c:v>
                </c:pt>
                <c:pt idx="54">
                  <c:v>0.47666666666666663</c:v>
                </c:pt>
                <c:pt idx="55">
                  <c:v>0.47736111111111112</c:v>
                </c:pt>
                <c:pt idx="56">
                  <c:v>0.47805555555555551</c:v>
                </c:pt>
                <c:pt idx="57">
                  <c:v>0.47875000000000001</c:v>
                </c:pt>
                <c:pt idx="58">
                  <c:v>0.4794444444444444</c:v>
                </c:pt>
                <c:pt idx="59">
                  <c:v>0.48013888888888889</c:v>
                </c:pt>
                <c:pt idx="60">
                  <c:v>0.48083333333333328</c:v>
                </c:pt>
                <c:pt idx="61">
                  <c:v>0.48152777777777778</c:v>
                </c:pt>
                <c:pt idx="62">
                  <c:v>0.48222222222222227</c:v>
                </c:pt>
                <c:pt idx="63">
                  <c:v>0.48291666666666666</c:v>
                </c:pt>
                <c:pt idx="64">
                  <c:v>0.48361111111111116</c:v>
                </c:pt>
                <c:pt idx="65">
                  <c:v>0.48430555555555554</c:v>
                </c:pt>
                <c:pt idx="66">
                  <c:v>0.48500000000000004</c:v>
                </c:pt>
                <c:pt idx="67">
                  <c:v>0.48569444444444443</c:v>
                </c:pt>
                <c:pt idx="68">
                  <c:v>0.48638888888888893</c:v>
                </c:pt>
                <c:pt idx="69">
                  <c:v>0.48708333333333331</c:v>
                </c:pt>
                <c:pt idx="70">
                  <c:v>0.48777777777777781</c:v>
                </c:pt>
                <c:pt idx="71">
                  <c:v>0.4884722222222222</c:v>
                </c:pt>
                <c:pt idx="72">
                  <c:v>0.48916666666666669</c:v>
                </c:pt>
                <c:pt idx="73">
                  <c:v>0.48986111111111108</c:v>
                </c:pt>
                <c:pt idx="74">
                  <c:v>0.49055555555555558</c:v>
                </c:pt>
                <c:pt idx="75">
                  <c:v>0.49124999999999996</c:v>
                </c:pt>
                <c:pt idx="76">
                  <c:v>0.49194444444444446</c:v>
                </c:pt>
                <c:pt idx="77">
                  <c:v>0.4926388888888889</c:v>
                </c:pt>
                <c:pt idx="78">
                  <c:v>0.49333333333333335</c:v>
                </c:pt>
                <c:pt idx="79">
                  <c:v>0.49402777777777779</c:v>
                </c:pt>
                <c:pt idx="80">
                  <c:v>0.49472222222222223</c:v>
                </c:pt>
                <c:pt idx="81">
                  <c:v>0.49541666666666667</c:v>
                </c:pt>
                <c:pt idx="82">
                  <c:v>0.49611111111111111</c:v>
                </c:pt>
                <c:pt idx="83">
                  <c:v>0.49680555555555556</c:v>
                </c:pt>
                <c:pt idx="84">
                  <c:v>0.4975</c:v>
                </c:pt>
                <c:pt idx="85">
                  <c:v>0.49819444444444444</c:v>
                </c:pt>
                <c:pt idx="86">
                  <c:v>0.49888888888888888</c:v>
                </c:pt>
                <c:pt idx="87">
                  <c:v>0.49958333333333332</c:v>
                </c:pt>
                <c:pt idx="88">
                  <c:v>0.50027777777777782</c:v>
                </c:pt>
                <c:pt idx="89">
                  <c:v>0.50097222222222237</c:v>
                </c:pt>
                <c:pt idx="90">
                  <c:v>0.50166666666666693</c:v>
                </c:pt>
                <c:pt idx="91">
                  <c:v>0.50236111111111148</c:v>
                </c:pt>
                <c:pt idx="92">
                  <c:v>0.50305555555555603</c:v>
                </c:pt>
                <c:pt idx="93">
                  <c:v>0.50375000000000059</c:v>
                </c:pt>
                <c:pt idx="94">
                  <c:v>0.50444444444444514</c:v>
                </c:pt>
                <c:pt idx="95">
                  <c:v>0.50513888888888969</c:v>
                </c:pt>
                <c:pt idx="96">
                  <c:v>0.50583333333333425</c:v>
                </c:pt>
                <c:pt idx="97">
                  <c:v>0.5065277777777788</c:v>
                </c:pt>
                <c:pt idx="98">
                  <c:v>0.50722222222222335</c:v>
                </c:pt>
                <c:pt idx="99">
                  <c:v>0.5079166666666679</c:v>
                </c:pt>
                <c:pt idx="100">
                  <c:v>0.50861111111111246</c:v>
                </c:pt>
                <c:pt idx="101">
                  <c:v>0.50930555555555701</c:v>
                </c:pt>
                <c:pt idx="102">
                  <c:v>0.51000000000000156</c:v>
                </c:pt>
                <c:pt idx="103">
                  <c:v>0.51069444444444612</c:v>
                </c:pt>
                <c:pt idx="104">
                  <c:v>0.51138888888889067</c:v>
                </c:pt>
                <c:pt idx="105">
                  <c:v>0.51208333333333522</c:v>
                </c:pt>
                <c:pt idx="106">
                  <c:v>0.51277777777777978</c:v>
                </c:pt>
                <c:pt idx="107">
                  <c:v>0.51347222222222433</c:v>
                </c:pt>
                <c:pt idx="108">
                  <c:v>0.51416666666666888</c:v>
                </c:pt>
                <c:pt idx="109">
                  <c:v>0.51486111111111343</c:v>
                </c:pt>
                <c:pt idx="110">
                  <c:v>0.51555555555555799</c:v>
                </c:pt>
                <c:pt idx="111">
                  <c:v>0.51625000000000254</c:v>
                </c:pt>
                <c:pt idx="112">
                  <c:v>0.51694444444444709</c:v>
                </c:pt>
                <c:pt idx="113">
                  <c:v>0.51763888888889165</c:v>
                </c:pt>
                <c:pt idx="114">
                  <c:v>0.5183333333333362</c:v>
                </c:pt>
                <c:pt idx="115">
                  <c:v>0.51902777777778075</c:v>
                </c:pt>
                <c:pt idx="116">
                  <c:v>0.51972222222222531</c:v>
                </c:pt>
                <c:pt idx="117">
                  <c:v>0.52041666666666986</c:v>
                </c:pt>
                <c:pt idx="118">
                  <c:v>0.52111111111111441</c:v>
                </c:pt>
                <c:pt idx="119">
                  <c:v>0.52180555555555896</c:v>
                </c:pt>
                <c:pt idx="120">
                  <c:v>0.52250000000000352</c:v>
                </c:pt>
                <c:pt idx="121">
                  <c:v>0.52319444444444807</c:v>
                </c:pt>
                <c:pt idx="122">
                  <c:v>0.52388888888889262</c:v>
                </c:pt>
                <c:pt idx="123">
                  <c:v>0.52458333333333718</c:v>
                </c:pt>
                <c:pt idx="124">
                  <c:v>0.52527777777778173</c:v>
                </c:pt>
                <c:pt idx="125">
                  <c:v>0.52597222222222628</c:v>
                </c:pt>
                <c:pt idx="126">
                  <c:v>0.52666666666667084</c:v>
                </c:pt>
                <c:pt idx="127">
                  <c:v>0.52736111111111539</c:v>
                </c:pt>
                <c:pt idx="128">
                  <c:v>0.52805555555555994</c:v>
                </c:pt>
                <c:pt idx="129">
                  <c:v>0.52875000000000449</c:v>
                </c:pt>
                <c:pt idx="130">
                  <c:v>0.52944444444444905</c:v>
                </c:pt>
                <c:pt idx="131">
                  <c:v>0.5301388888888936</c:v>
                </c:pt>
                <c:pt idx="132">
                  <c:v>0.53083333333333815</c:v>
                </c:pt>
                <c:pt idx="133">
                  <c:v>0.53152777777778271</c:v>
                </c:pt>
                <c:pt idx="134">
                  <c:v>0.53222222222222726</c:v>
                </c:pt>
                <c:pt idx="135">
                  <c:v>0.53291666666667181</c:v>
                </c:pt>
                <c:pt idx="136">
                  <c:v>0.53361111111111637</c:v>
                </c:pt>
                <c:pt idx="137">
                  <c:v>0.53430555555556092</c:v>
                </c:pt>
                <c:pt idx="138">
                  <c:v>0.53500000000000547</c:v>
                </c:pt>
                <c:pt idx="139">
                  <c:v>0.53569444444445002</c:v>
                </c:pt>
                <c:pt idx="140">
                  <c:v>0.53638888888889458</c:v>
                </c:pt>
                <c:pt idx="141">
                  <c:v>0.53708333333333913</c:v>
                </c:pt>
                <c:pt idx="142">
                  <c:v>0.53777777777778368</c:v>
                </c:pt>
                <c:pt idx="143">
                  <c:v>0.53847222222222824</c:v>
                </c:pt>
                <c:pt idx="144">
                  <c:v>0.53916666666667279</c:v>
                </c:pt>
                <c:pt idx="145">
                  <c:v>0.53986111111111734</c:v>
                </c:pt>
                <c:pt idx="146">
                  <c:v>0.5405555555555619</c:v>
                </c:pt>
                <c:pt idx="147">
                  <c:v>0.54125000000000645</c:v>
                </c:pt>
                <c:pt idx="148">
                  <c:v>0.541944444444451</c:v>
                </c:pt>
                <c:pt idx="149">
                  <c:v>0.54263888888889555</c:v>
                </c:pt>
                <c:pt idx="150">
                  <c:v>0.54333333333334011</c:v>
                </c:pt>
                <c:pt idx="151">
                  <c:v>0.54402777777778466</c:v>
                </c:pt>
                <c:pt idx="152">
                  <c:v>0.54472222222222921</c:v>
                </c:pt>
                <c:pt idx="153">
                  <c:v>0.54541666666667377</c:v>
                </c:pt>
                <c:pt idx="154">
                  <c:v>0.54611111111111832</c:v>
                </c:pt>
                <c:pt idx="155">
                  <c:v>0.54680555555556287</c:v>
                </c:pt>
                <c:pt idx="156">
                  <c:v>0.54750000000000743</c:v>
                </c:pt>
                <c:pt idx="157">
                  <c:v>0.54819444444445198</c:v>
                </c:pt>
                <c:pt idx="158">
                  <c:v>0.54888888888889653</c:v>
                </c:pt>
                <c:pt idx="159">
                  <c:v>0.54958333333334108</c:v>
                </c:pt>
                <c:pt idx="160">
                  <c:v>0.55027777777778564</c:v>
                </c:pt>
                <c:pt idx="161">
                  <c:v>0.55097222222223019</c:v>
                </c:pt>
                <c:pt idx="162">
                  <c:v>0.55166666666667474</c:v>
                </c:pt>
                <c:pt idx="163">
                  <c:v>0.5523611111111193</c:v>
                </c:pt>
                <c:pt idx="164">
                  <c:v>0.55305555555556385</c:v>
                </c:pt>
                <c:pt idx="165">
                  <c:v>0.5537500000000084</c:v>
                </c:pt>
                <c:pt idx="166">
                  <c:v>0.55444444444445296</c:v>
                </c:pt>
                <c:pt idx="167">
                  <c:v>0.55513888888889751</c:v>
                </c:pt>
                <c:pt idx="168">
                  <c:v>0.55583333333334206</c:v>
                </c:pt>
                <c:pt idx="169">
                  <c:v>0.55652777777778661</c:v>
                </c:pt>
                <c:pt idx="170">
                  <c:v>0.55722222222223117</c:v>
                </c:pt>
                <c:pt idx="171">
                  <c:v>0.55791666666667572</c:v>
                </c:pt>
                <c:pt idx="172">
                  <c:v>0.55861111111112027</c:v>
                </c:pt>
                <c:pt idx="173">
                  <c:v>0.55930555555556483</c:v>
                </c:pt>
                <c:pt idx="174">
                  <c:v>0.56000000000000938</c:v>
                </c:pt>
                <c:pt idx="175">
                  <c:v>0.56069444444445393</c:v>
                </c:pt>
                <c:pt idx="176">
                  <c:v>0.56138888888889849</c:v>
                </c:pt>
                <c:pt idx="177">
                  <c:v>0.56208333333334304</c:v>
                </c:pt>
                <c:pt idx="178">
                  <c:v>0.56277777777778759</c:v>
                </c:pt>
                <c:pt idx="179">
                  <c:v>0.56347222222223214</c:v>
                </c:pt>
                <c:pt idx="180">
                  <c:v>0.5641666666666767</c:v>
                </c:pt>
                <c:pt idx="181">
                  <c:v>0.56486111111112125</c:v>
                </c:pt>
                <c:pt idx="182">
                  <c:v>0.5655555555555658</c:v>
                </c:pt>
                <c:pt idx="183">
                  <c:v>0.56625000000001036</c:v>
                </c:pt>
                <c:pt idx="184">
                  <c:v>0.56694444444445491</c:v>
                </c:pt>
                <c:pt idx="185">
                  <c:v>0.56763888888889946</c:v>
                </c:pt>
                <c:pt idx="186">
                  <c:v>0.56833333333334402</c:v>
                </c:pt>
                <c:pt idx="187">
                  <c:v>0.56902777777778857</c:v>
                </c:pt>
                <c:pt idx="188">
                  <c:v>0.56972222222223312</c:v>
                </c:pt>
                <c:pt idx="189">
                  <c:v>0.57041666666667767</c:v>
                </c:pt>
                <c:pt idx="190">
                  <c:v>0.57111111111112223</c:v>
                </c:pt>
                <c:pt idx="191">
                  <c:v>0.57180555555556678</c:v>
                </c:pt>
                <c:pt idx="192">
                  <c:v>0.57250000000001133</c:v>
                </c:pt>
                <c:pt idx="193">
                  <c:v>0.57319444444445589</c:v>
                </c:pt>
                <c:pt idx="194">
                  <c:v>0.57388888888890044</c:v>
                </c:pt>
                <c:pt idx="195">
                  <c:v>0.57458333333334499</c:v>
                </c:pt>
                <c:pt idx="196">
                  <c:v>0.57527777777778955</c:v>
                </c:pt>
                <c:pt idx="197">
                  <c:v>0.5759722222222341</c:v>
                </c:pt>
                <c:pt idx="198">
                  <c:v>0.57666666666667865</c:v>
                </c:pt>
                <c:pt idx="199">
                  <c:v>0.5773611111111232</c:v>
                </c:pt>
                <c:pt idx="200">
                  <c:v>0.57805555555556776</c:v>
                </c:pt>
                <c:pt idx="201">
                  <c:v>0.57875000000001231</c:v>
                </c:pt>
                <c:pt idx="202">
                  <c:v>0.57944444444445686</c:v>
                </c:pt>
                <c:pt idx="203">
                  <c:v>0.58013888888890142</c:v>
                </c:pt>
                <c:pt idx="204">
                  <c:v>0.58083333333334597</c:v>
                </c:pt>
                <c:pt idx="205">
                  <c:v>0.58152777777779052</c:v>
                </c:pt>
                <c:pt idx="206">
                  <c:v>0.58222222222223508</c:v>
                </c:pt>
                <c:pt idx="207">
                  <c:v>0.58291666666667963</c:v>
                </c:pt>
                <c:pt idx="208">
                  <c:v>0.58361111111112418</c:v>
                </c:pt>
                <c:pt idx="209">
                  <c:v>0.58430555555556873</c:v>
                </c:pt>
                <c:pt idx="210">
                  <c:v>0.58500000000001329</c:v>
                </c:pt>
                <c:pt idx="211">
                  <c:v>0.58569444444445784</c:v>
                </c:pt>
                <c:pt idx="212">
                  <c:v>0.58638888888890239</c:v>
                </c:pt>
                <c:pt idx="213">
                  <c:v>0.58708333333334695</c:v>
                </c:pt>
                <c:pt idx="214">
                  <c:v>0.5877777777777915</c:v>
                </c:pt>
                <c:pt idx="215">
                  <c:v>0.58847222222223605</c:v>
                </c:pt>
                <c:pt idx="216">
                  <c:v>0.58916666666668061</c:v>
                </c:pt>
                <c:pt idx="217">
                  <c:v>0.58986111111112516</c:v>
                </c:pt>
                <c:pt idx="218">
                  <c:v>0.59055555555556971</c:v>
                </c:pt>
                <c:pt idx="219">
                  <c:v>0.59125000000001426</c:v>
                </c:pt>
                <c:pt idx="220">
                  <c:v>0.59194444444445882</c:v>
                </c:pt>
                <c:pt idx="221">
                  <c:v>0.59263888888890337</c:v>
                </c:pt>
                <c:pt idx="222">
                  <c:v>0.59333333333334792</c:v>
                </c:pt>
                <c:pt idx="223">
                  <c:v>0.59402777777779248</c:v>
                </c:pt>
                <c:pt idx="224">
                  <c:v>0.59472222222223703</c:v>
                </c:pt>
                <c:pt idx="225">
                  <c:v>0.59541666666668158</c:v>
                </c:pt>
                <c:pt idx="226">
                  <c:v>0.59611111111112614</c:v>
                </c:pt>
                <c:pt idx="227">
                  <c:v>0.59680555555557069</c:v>
                </c:pt>
                <c:pt idx="228">
                  <c:v>0.59750000000001524</c:v>
                </c:pt>
                <c:pt idx="229">
                  <c:v>0.59819444444445979</c:v>
                </c:pt>
                <c:pt idx="230">
                  <c:v>0.59888888888890435</c:v>
                </c:pt>
                <c:pt idx="231">
                  <c:v>0.5995833333333489</c:v>
                </c:pt>
                <c:pt idx="232">
                  <c:v>0.60027777777779345</c:v>
                </c:pt>
              </c:numCache>
            </c:numRef>
          </c:cat>
          <c:val>
            <c:numRef>
              <c:f>'2017-10-02 treated'!$G$2:$G$234</c:f>
              <c:numCache>
                <c:formatCode>General</c:formatCode>
                <c:ptCount val="233"/>
                <c:pt idx="0">
                  <c:v>22.23</c:v>
                </c:pt>
                <c:pt idx="1">
                  <c:v>22.35</c:v>
                </c:pt>
                <c:pt idx="2">
                  <c:v>24.72</c:v>
                </c:pt>
                <c:pt idx="3">
                  <c:v>25.16</c:v>
                </c:pt>
                <c:pt idx="4">
                  <c:v>25.48</c:v>
                </c:pt>
                <c:pt idx="5">
                  <c:v>24.95</c:v>
                </c:pt>
                <c:pt idx="6">
                  <c:v>24.99</c:v>
                </c:pt>
                <c:pt idx="7">
                  <c:v>25.07</c:v>
                </c:pt>
                <c:pt idx="8">
                  <c:v>25.14</c:v>
                </c:pt>
                <c:pt idx="9">
                  <c:v>25.16</c:v>
                </c:pt>
                <c:pt idx="10">
                  <c:v>25.21</c:v>
                </c:pt>
                <c:pt idx="11">
                  <c:v>25.25</c:v>
                </c:pt>
                <c:pt idx="12">
                  <c:v>25.33</c:v>
                </c:pt>
                <c:pt idx="13">
                  <c:v>25.43</c:v>
                </c:pt>
                <c:pt idx="14">
                  <c:v>25.57</c:v>
                </c:pt>
                <c:pt idx="15">
                  <c:v>25.8</c:v>
                </c:pt>
                <c:pt idx="16">
                  <c:v>25.98</c:v>
                </c:pt>
                <c:pt idx="17">
                  <c:v>26.09</c:v>
                </c:pt>
                <c:pt idx="18">
                  <c:v>26.2</c:v>
                </c:pt>
                <c:pt idx="19">
                  <c:v>26.22</c:v>
                </c:pt>
                <c:pt idx="20">
                  <c:v>26.18</c:v>
                </c:pt>
                <c:pt idx="21">
                  <c:v>25.82</c:v>
                </c:pt>
                <c:pt idx="22">
                  <c:v>25.6</c:v>
                </c:pt>
                <c:pt idx="23">
                  <c:v>25.48</c:v>
                </c:pt>
                <c:pt idx="24">
                  <c:v>25.43</c:v>
                </c:pt>
                <c:pt idx="25">
                  <c:v>25.37</c:v>
                </c:pt>
                <c:pt idx="26">
                  <c:v>25.36</c:v>
                </c:pt>
                <c:pt idx="27">
                  <c:v>25.45</c:v>
                </c:pt>
                <c:pt idx="28">
                  <c:v>25.37</c:v>
                </c:pt>
                <c:pt idx="29">
                  <c:v>25.33</c:v>
                </c:pt>
                <c:pt idx="30">
                  <c:v>25.3</c:v>
                </c:pt>
                <c:pt idx="31">
                  <c:v>25.32</c:v>
                </c:pt>
                <c:pt idx="32">
                  <c:v>25.32</c:v>
                </c:pt>
                <c:pt idx="33">
                  <c:v>25.36</c:v>
                </c:pt>
                <c:pt idx="34">
                  <c:v>25.36</c:v>
                </c:pt>
                <c:pt idx="35">
                  <c:v>25.36</c:v>
                </c:pt>
                <c:pt idx="36">
                  <c:v>25.45</c:v>
                </c:pt>
                <c:pt idx="37">
                  <c:v>25.59</c:v>
                </c:pt>
                <c:pt idx="38">
                  <c:v>25.71</c:v>
                </c:pt>
                <c:pt idx="39">
                  <c:v>25.84</c:v>
                </c:pt>
                <c:pt idx="40">
                  <c:v>25.9</c:v>
                </c:pt>
                <c:pt idx="41">
                  <c:v>26.1</c:v>
                </c:pt>
                <c:pt idx="42">
                  <c:v>26.22</c:v>
                </c:pt>
                <c:pt idx="43">
                  <c:v>26.43</c:v>
                </c:pt>
                <c:pt idx="44">
                  <c:v>26.57</c:v>
                </c:pt>
                <c:pt idx="45">
                  <c:v>26.75</c:v>
                </c:pt>
                <c:pt idx="46">
                  <c:v>27.08</c:v>
                </c:pt>
                <c:pt idx="47">
                  <c:v>27.55</c:v>
                </c:pt>
                <c:pt idx="48">
                  <c:v>27.6</c:v>
                </c:pt>
                <c:pt idx="49">
                  <c:v>27.86</c:v>
                </c:pt>
                <c:pt idx="50">
                  <c:v>28.36</c:v>
                </c:pt>
                <c:pt idx="51">
                  <c:v>29.37</c:v>
                </c:pt>
                <c:pt idx="52">
                  <c:v>30.17</c:v>
                </c:pt>
                <c:pt idx="53">
                  <c:v>30.26</c:v>
                </c:pt>
                <c:pt idx="54">
                  <c:v>30.83</c:v>
                </c:pt>
                <c:pt idx="55">
                  <c:v>31.18</c:v>
                </c:pt>
                <c:pt idx="56">
                  <c:v>31.8</c:v>
                </c:pt>
                <c:pt idx="57">
                  <c:v>32.130000000000003</c:v>
                </c:pt>
                <c:pt idx="58">
                  <c:v>32.26</c:v>
                </c:pt>
                <c:pt idx="59">
                  <c:v>32.51</c:v>
                </c:pt>
                <c:pt idx="60">
                  <c:v>32.51</c:v>
                </c:pt>
                <c:pt idx="61">
                  <c:v>32.369999999999997</c:v>
                </c:pt>
                <c:pt idx="62">
                  <c:v>32.369999999999997</c:v>
                </c:pt>
                <c:pt idx="63">
                  <c:v>32.33</c:v>
                </c:pt>
                <c:pt idx="64">
                  <c:v>32.9</c:v>
                </c:pt>
                <c:pt idx="65">
                  <c:v>32.590000000000003</c:v>
                </c:pt>
                <c:pt idx="66">
                  <c:v>32.619999999999997</c:v>
                </c:pt>
                <c:pt idx="67">
                  <c:v>33.19</c:v>
                </c:pt>
                <c:pt idx="68">
                  <c:v>33.130000000000003</c:v>
                </c:pt>
                <c:pt idx="69">
                  <c:v>32.43</c:v>
                </c:pt>
                <c:pt idx="70">
                  <c:v>31.99</c:v>
                </c:pt>
                <c:pt idx="71">
                  <c:v>31.84</c:v>
                </c:pt>
                <c:pt idx="72">
                  <c:v>31.77</c:v>
                </c:pt>
                <c:pt idx="73">
                  <c:v>31.61</c:v>
                </c:pt>
                <c:pt idx="74">
                  <c:v>32.47</c:v>
                </c:pt>
                <c:pt idx="75">
                  <c:v>31.53</c:v>
                </c:pt>
                <c:pt idx="76">
                  <c:v>31.68</c:v>
                </c:pt>
                <c:pt idx="77">
                  <c:v>32.159999999999997</c:v>
                </c:pt>
                <c:pt idx="78">
                  <c:v>31.38</c:v>
                </c:pt>
                <c:pt idx="79">
                  <c:v>31.2</c:v>
                </c:pt>
                <c:pt idx="80">
                  <c:v>31.09</c:v>
                </c:pt>
                <c:pt idx="81">
                  <c:v>30.93</c:v>
                </c:pt>
                <c:pt idx="82">
                  <c:v>30.84</c:v>
                </c:pt>
                <c:pt idx="83">
                  <c:v>30.68</c:v>
                </c:pt>
                <c:pt idx="84">
                  <c:v>30.63</c:v>
                </c:pt>
                <c:pt idx="85">
                  <c:v>30.66</c:v>
                </c:pt>
                <c:pt idx="86">
                  <c:v>30.81</c:v>
                </c:pt>
                <c:pt idx="87">
                  <c:v>30.52</c:v>
                </c:pt>
                <c:pt idx="88">
                  <c:v>31.84</c:v>
                </c:pt>
                <c:pt idx="213">
                  <c:v>27.64</c:v>
                </c:pt>
                <c:pt idx="214">
                  <c:v>27.72</c:v>
                </c:pt>
                <c:pt idx="215">
                  <c:v>28.03</c:v>
                </c:pt>
                <c:pt idx="216">
                  <c:v>28.17</c:v>
                </c:pt>
                <c:pt idx="217">
                  <c:v>28.09</c:v>
                </c:pt>
                <c:pt idx="218">
                  <c:v>28.17</c:v>
                </c:pt>
                <c:pt idx="219">
                  <c:v>28.29</c:v>
                </c:pt>
                <c:pt idx="220">
                  <c:v>28.2</c:v>
                </c:pt>
                <c:pt idx="221">
                  <c:v>28.55</c:v>
                </c:pt>
                <c:pt idx="222">
                  <c:v>28.79</c:v>
                </c:pt>
                <c:pt idx="223">
                  <c:v>28.3</c:v>
                </c:pt>
                <c:pt idx="224">
                  <c:v>28.08</c:v>
                </c:pt>
                <c:pt idx="225">
                  <c:v>28.16</c:v>
                </c:pt>
                <c:pt idx="226">
                  <c:v>28.19</c:v>
                </c:pt>
                <c:pt idx="227">
                  <c:v>27.91</c:v>
                </c:pt>
                <c:pt idx="228">
                  <c:v>26.83</c:v>
                </c:pt>
                <c:pt idx="229">
                  <c:v>23.59</c:v>
                </c:pt>
                <c:pt idx="230">
                  <c:v>17.96</c:v>
                </c:pt>
                <c:pt idx="231">
                  <c:v>19.36</c:v>
                </c:pt>
                <c:pt idx="232">
                  <c:v>20.07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05-4885-91B0-92DF970FB56E}"/>
            </c:ext>
          </c:extLst>
        </c:ser>
        <c:ser>
          <c:idx val="6"/>
          <c:order val="6"/>
          <c:tx>
            <c:strRef>
              <c:f>'2017-10-02 treated'!$H$1</c:f>
              <c:strCache>
                <c:ptCount val="1"/>
                <c:pt idx="0">
                  <c:v>T1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'2017-10-02 treated'!$A$2:$A$234</c:f>
              <c:numCache>
                <c:formatCode>h:mm:ss</c:formatCode>
                <c:ptCount val="233"/>
                <c:pt idx="0">
                  <c:v>0.43916666666666665</c:v>
                </c:pt>
                <c:pt idx="1">
                  <c:v>0.43986111111111109</c:v>
                </c:pt>
                <c:pt idx="2">
                  <c:v>0.44055555555555559</c:v>
                </c:pt>
                <c:pt idx="3">
                  <c:v>0.44124999999999998</c:v>
                </c:pt>
                <c:pt idx="4">
                  <c:v>0.44194444444444447</c:v>
                </c:pt>
                <c:pt idx="5">
                  <c:v>0.44263888888888886</c:v>
                </c:pt>
                <c:pt idx="6">
                  <c:v>0.44333333333333336</c:v>
                </c:pt>
                <c:pt idx="7">
                  <c:v>0.44402777777777774</c:v>
                </c:pt>
                <c:pt idx="8">
                  <c:v>0.44472222222222224</c:v>
                </c:pt>
                <c:pt idx="9">
                  <c:v>0.44541666666666663</c:v>
                </c:pt>
                <c:pt idx="10">
                  <c:v>0.44611111111111112</c:v>
                </c:pt>
                <c:pt idx="11">
                  <c:v>0.44680555555555551</c:v>
                </c:pt>
                <c:pt idx="12">
                  <c:v>0.44750000000000001</c:v>
                </c:pt>
                <c:pt idx="13">
                  <c:v>0.4481944444444444</c:v>
                </c:pt>
                <c:pt idx="14">
                  <c:v>0.44888888888888889</c:v>
                </c:pt>
                <c:pt idx="15">
                  <c:v>0.44958333333333328</c:v>
                </c:pt>
                <c:pt idx="16">
                  <c:v>0.45027777777777778</c:v>
                </c:pt>
                <c:pt idx="17">
                  <c:v>0.45097222222222227</c:v>
                </c:pt>
                <c:pt idx="18">
                  <c:v>0.45166666666666666</c:v>
                </c:pt>
                <c:pt idx="19">
                  <c:v>0.45236111111111116</c:v>
                </c:pt>
                <c:pt idx="20">
                  <c:v>0.45305555555555554</c:v>
                </c:pt>
                <c:pt idx="21">
                  <c:v>0.45375000000000004</c:v>
                </c:pt>
                <c:pt idx="22">
                  <c:v>0.45444444444444443</c:v>
                </c:pt>
                <c:pt idx="23">
                  <c:v>0.45513888888888893</c:v>
                </c:pt>
                <c:pt idx="24">
                  <c:v>0.45583333333333331</c:v>
                </c:pt>
                <c:pt idx="25">
                  <c:v>0.45652777777777781</c:v>
                </c:pt>
                <c:pt idx="26">
                  <c:v>0.4572222222222222</c:v>
                </c:pt>
                <c:pt idx="27">
                  <c:v>0.45791666666666669</c:v>
                </c:pt>
                <c:pt idx="28">
                  <c:v>0.45861111111111108</c:v>
                </c:pt>
                <c:pt idx="29">
                  <c:v>0.45930555555555558</c:v>
                </c:pt>
                <c:pt idx="30">
                  <c:v>0.45999999999999996</c:v>
                </c:pt>
                <c:pt idx="31">
                  <c:v>0.46069444444444446</c:v>
                </c:pt>
                <c:pt idx="32">
                  <c:v>0.4613888888888889</c:v>
                </c:pt>
                <c:pt idx="33">
                  <c:v>0.46208333333333335</c:v>
                </c:pt>
                <c:pt idx="34">
                  <c:v>0.46277777777777779</c:v>
                </c:pt>
                <c:pt idx="35">
                  <c:v>0.46347222222222223</c:v>
                </c:pt>
                <c:pt idx="36">
                  <c:v>0.46416666666666667</c:v>
                </c:pt>
                <c:pt idx="37">
                  <c:v>0.46486111111111111</c:v>
                </c:pt>
                <c:pt idx="38">
                  <c:v>0.46555555555555556</c:v>
                </c:pt>
                <c:pt idx="39">
                  <c:v>0.46625</c:v>
                </c:pt>
                <c:pt idx="40">
                  <c:v>0.46694444444444444</c:v>
                </c:pt>
                <c:pt idx="41">
                  <c:v>0.46763888888888888</c:v>
                </c:pt>
                <c:pt idx="42">
                  <c:v>0.46833333333333332</c:v>
                </c:pt>
                <c:pt idx="43">
                  <c:v>0.46902777777777777</c:v>
                </c:pt>
                <c:pt idx="44">
                  <c:v>0.46972222222222221</c:v>
                </c:pt>
                <c:pt idx="45">
                  <c:v>0.47041666666666665</c:v>
                </c:pt>
                <c:pt idx="46">
                  <c:v>0.47111111111111109</c:v>
                </c:pt>
                <c:pt idx="47">
                  <c:v>0.47180555555555559</c:v>
                </c:pt>
                <c:pt idx="48">
                  <c:v>0.47249999999999998</c:v>
                </c:pt>
                <c:pt idx="49">
                  <c:v>0.47319444444444447</c:v>
                </c:pt>
                <c:pt idx="50">
                  <c:v>0.47388888888888886</c:v>
                </c:pt>
                <c:pt idx="51">
                  <c:v>0.47458333333333336</c:v>
                </c:pt>
                <c:pt idx="52">
                  <c:v>0.47527777777777774</c:v>
                </c:pt>
                <c:pt idx="53">
                  <c:v>0.47597222222222224</c:v>
                </c:pt>
                <c:pt idx="54">
                  <c:v>0.47666666666666663</c:v>
                </c:pt>
                <c:pt idx="55">
                  <c:v>0.47736111111111112</c:v>
                </c:pt>
                <c:pt idx="56">
                  <c:v>0.47805555555555551</c:v>
                </c:pt>
                <c:pt idx="57">
                  <c:v>0.47875000000000001</c:v>
                </c:pt>
                <c:pt idx="58">
                  <c:v>0.4794444444444444</c:v>
                </c:pt>
                <c:pt idx="59">
                  <c:v>0.48013888888888889</c:v>
                </c:pt>
                <c:pt idx="60">
                  <c:v>0.48083333333333328</c:v>
                </c:pt>
                <c:pt idx="61">
                  <c:v>0.48152777777777778</c:v>
                </c:pt>
                <c:pt idx="62">
                  <c:v>0.48222222222222227</c:v>
                </c:pt>
                <c:pt idx="63">
                  <c:v>0.48291666666666666</c:v>
                </c:pt>
                <c:pt idx="64">
                  <c:v>0.48361111111111116</c:v>
                </c:pt>
                <c:pt idx="65">
                  <c:v>0.48430555555555554</c:v>
                </c:pt>
                <c:pt idx="66">
                  <c:v>0.48500000000000004</c:v>
                </c:pt>
                <c:pt idx="67">
                  <c:v>0.48569444444444443</c:v>
                </c:pt>
                <c:pt idx="68">
                  <c:v>0.48638888888888893</c:v>
                </c:pt>
                <c:pt idx="69">
                  <c:v>0.48708333333333331</c:v>
                </c:pt>
                <c:pt idx="70">
                  <c:v>0.48777777777777781</c:v>
                </c:pt>
                <c:pt idx="71">
                  <c:v>0.4884722222222222</c:v>
                </c:pt>
                <c:pt idx="72">
                  <c:v>0.48916666666666669</c:v>
                </c:pt>
                <c:pt idx="73">
                  <c:v>0.48986111111111108</c:v>
                </c:pt>
                <c:pt idx="74">
                  <c:v>0.49055555555555558</c:v>
                </c:pt>
                <c:pt idx="75">
                  <c:v>0.49124999999999996</c:v>
                </c:pt>
                <c:pt idx="76">
                  <c:v>0.49194444444444446</c:v>
                </c:pt>
                <c:pt idx="77">
                  <c:v>0.4926388888888889</c:v>
                </c:pt>
                <c:pt idx="78">
                  <c:v>0.49333333333333335</c:v>
                </c:pt>
                <c:pt idx="79">
                  <c:v>0.49402777777777779</c:v>
                </c:pt>
                <c:pt idx="80">
                  <c:v>0.49472222222222223</c:v>
                </c:pt>
                <c:pt idx="81">
                  <c:v>0.49541666666666667</c:v>
                </c:pt>
                <c:pt idx="82">
                  <c:v>0.49611111111111111</c:v>
                </c:pt>
                <c:pt idx="83">
                  <c:v>0.49680555555555556</c:v>
                </c:pt>
                <c:pt idx="84">
                  <c:v>0.4975</c:v>
                </c:pt>
                <c:pt idx="85">
                  <c:v>0.49819444444444444</c:v>
                </c:pt>
                <c:pt idx="86">
                  <c:v>0.49888888888888888</c:v>
                </c:pt>
                <c:pt idx="87">
                  <c:v>0.49958333333333332</c:v>
                </c:pt>
                <c:pt idx="88">
                  <c:v>0.50027777777777782</c:v>
                </c:pt>
                <c:pt idx="89">
                  <c:v>0.50097222222222237</c:v>
                </c:pt>
                <c:pt idx="90">
                  <c:v>0.50166666666666693</c:v>
                </c:pt>
                <c:pt idx="91">
                  <c:v>0.50236111111111148</c:v>
                </c:pt>
                <c:pt idx="92">
                  <c:v>0.50305555555555603</c:v>
                </c:pt>
                <c:pt idx="93">
                  <c:v>0.50375000000000059</c:v>
                </c:pt>
                <c:pt idx="94">
                  <c:v>0.50444444444444514</c:v>
                </c:pt>
                <c:pt idx="95">
                  <c:v>0.50513888888888969</c:v>
                </c:pt>
                <c:pt idx="96">
                  <c:v>0.50583333333333425</c:v>
                </c:pt>
                <c:pt idx="97">
                  <c:v>0.5065277777777788</c:v>
                </c:pt>
                <c:pt idx="98">
                  <c:v>0.50722222222222335</c:v>
                </c:pt>
                <c:pt idx="99">
                  <c:v>0.5079166666666679</c:v>
                </c:pt>
                <c:pt idx="100">
                  <c:v>0.50861111111111246</c:v>
                </c:pt>
                <c:pt idx="101">
                  <c:v>0.50930555555555701</c:v>
                </c:pt>
                <c:pt idx="102">
                  <c:v>0.51000000000000156</c:v>
                </c:pt>
                <c:pt idx="103">
                  <c:v>0.51069444444444612</c:v>
                </c:pt>
                <c:pt idx="104">
                  <c:v>0.51138888888889067</c:v>
                </c:pt>
                <c:pt idx="105">
                  <c:v>0.51208333333333522</c:v>
                </c:pt>
                <c:pt idx="106">
                  <c:v>0.51277777777777978</c:v>
                </c:pt>
                <c:pt idx="107">
                  <c:v>0.51347222222222433</c:v>
                </c:pt>
                <c:pt idx="108">
                  <c:v>0.51416666666666888</c:v>
                </c:pt>
                <c:pt idx="109">
                  <c:v>0.51486111111111343</c:v>
                </c:pt>
                <c:pt idx="110">
                  <c:v>0.51555555555555799</c:v>
                </c:pt>
                <c:pt idx="111">
                  <c:v>0.51625000000000254</c:v>
                </c:pt>
                <c:pt idx="112">
                  <c:v>0.51694444444444709</c:v>
                </c:pt>
                <c:pt idx="113">
                  <c:v>0.51763888888889165</c:v>
                </c:pt>
                <c:pt idx="114">
                  <c:v>0.5183333333333362</c:v>
                </c:pt>
                <c:pt idx="115">
                  <c:v>0.51902777777778075</c:v>
                </c:pt>
                <c:pt idx="116">
                  <c:v>0.51972222222222531</c:v>
                </c:pt>
                <c:pt idx="117">
                  <c:v>0.52041666666666986</c:v>
                </c:pt>
                <c:pt idx="118">
                  <c:v>0.52111111111111441</c:v>
                </c:pt>
                <c:pt idx="119">
                  <c:v>0.52180555555555896</c:v>
                </c:pt>
                <c:pt idx="120">
                  <c:v>0.52250000000000352</c:v>
                </c:pt>
                <c:pt idx="121">
                  <c:v>0.52319444444444807</c:v>
                </c:pt>
                <c:pt idx="122">
                  <c:v>0.52388888888889262</c:v>
                </c:pt>
                <c:pt idx="123">
                  <c:v>0.52458333333333718</c:v>
                </c:pt>
                <c:pt idx="124">
                  <c:v>0.52527777777778173</c:v>
                </c:pt>
                <c:pt idx="125">
                  <c:v>0.52597222222222628</c:v>
                </c:pt>
                <c:pt idx="126">
                  <c:v>0.52666666666667084</c:v>
                </c:pt>
                <c:pt idx="127">
                  <c:v>0.52736111111111539</c:v>
                </c:pt>
                <c:pt idx="128">
                  <c:v>0.52805555555555994</c:v>
                </c:pt>
                <c:pt idx="129">
                  <c:v>0.52875000000000449</c:v>
                </c:pt>
                <c:pt idx="130">
                  <c:v>0.52944444444444905</c:v>
                </c:pt>
                <c:pt idx="131">
                  <c:v>0.5301388888888936</c:v>
                </c:pt>
                <c:pt idx="132">
                  <c:v>0.53083333333333815</c:v>
                </c:pt>
                <c:pt idx="133">
                  <c:v>0.53152777777778271</c:v>
                </c:pt>
                <c:pt idx="134">
                  <c:v>0.53222222222222726</c:v>
                </c:pt>
                <c:pt idx="135">
                  <c:v>0.53291666666667181</c:v>
                </c:pt>
                <c:pt idx="136">
                  <c:v>0.53361111111111637</c:v>
                </c:pt>
                <c:pt idx="137">
                  <c:v>0.53430555555556092</c:v>
                </c:pt>
                <c:pt idx="138">
                  <c:v>0.53500000000000547</c:v>
                </c:pt>
                <c:pt idx="139">
                  <c:v>0.53569444444445002</c:v>
                </c:pt>
                <c:pt idx="140">
                  <c:v>0.53638888888889458</c:v>
                </c:pt>
                <c:pt idx="141">
                  <c:v>0.53708333333333913</c:v>
                </c:pt>
                <c:pt idx="142">
                  <c:v>0.53777777777778368</c:v>
                </c:pt>
                <c:pt idx="143">
                  <c:v>0.53847222222222824</c:v>
                </c:pt>
                <c:pt idx="144">
                  <c:v>0.53916666666667279</c:v>
                </c:pt>
                <c:pt idx="145">
                  <c:v>0.53986111111111734</c:v>
                </c:pt>
                <c:pt idx="146">
                  <c:v>0.5405555555555619</c:v>
                </c:pt>
                <c:pt idx="147">
                  <c:v>0.54125000000000645</c:v>
                </c:pt>
                <c:pt idx="148">
                  <c:v>0.541944444444451</c:v>
                </c:pt>
                <c:pt idx="149">
                  <c:v>0.54263888888889555</c:v>
                </c:pt>
                <c:pt idx="150">
                  <c:v>0.54333333333334011</c:v>
                </c:pt>
                <c:pt idx="151">
                  <c:v>0.54402777777778466</c:v>
                </c:pt>
                <c:pt idx="152">
                  <c:v>0.54472222222222921</c:v>
                </c:pt>
                <c:pt idx="153">
                  <c:v>0.54541666666667377</c:v>
                </c:pt>
                <c:pt idx="154">
                  <c:v>0.54611111111111832</c:v>
                </c:pt>
                <c:pt idx="155">
                  <c:v>0.54680555555556287</c:v>
                </c:pt>
                <c:pt idx="156">
                  <c:v>0.54750000000000743</c:v>
                </c:pt>
                <c:pt idx="157">
                  <c:v>0.54819444444445198</c:v>
                </c:pt>
                <c:pt idx="158">
                  <c:v>0.54888888888889653</c:v>
                </c:pt>
                <c:pt idx="159">
                  <c:v>0.54958333333334108</c:v>
                </c:pt>
                <c:pt idx="160">
                  <c:v>0.55027777777778564</c:v>
                </c:pt>
                <c:pt idx="161">
                  <c:v>0.55097222222223019</c:v>
                </c:pt>
                <c:pt idx="162">
                  <c:v>0.55166666666667474</c:v>
                </c:pt>
                <c:pt idx="163">
                  <c:v>0.5523611111111193</c:v>
                </c:pt>
                <c:pt idx="164">
                  <c:v>0.55305555555556385</c:v>
                </c:pt>
                <c:pt idx="165">
                  <c:v>0.5537500000000084</c:v>
                </c:pt>
                <c:pt idx="166">
                  <c:v>0.55444444444445296</c:v>
                </c:pt>
                <c:pt idx="167">
                  <c:v>0.55513888888889751</c:v>
                </c:pt>
                <c:pt idx="168">
                  <c:v>0.55583333333334206</c:v>
                </c:pt>
                <c:pt idx="169">
                  <c:v>0.55652777777778661</c:v>
                </c:pt>
                <c:pt idx="170">
                  <c:v>0.55722222222223117</c:v>
                </c:pt>
                <c:pt idx="171">
                  <c:v>0.55791666666667572</c:v>
                </c:pt>
                <c:pt idx="172">
                  <c:v>0.55861111111112027</c:v>
                </c:pt>
                <c:pt idx="173">
                  <c:v>0.55930555555556483</c:v>
                </c:pt>
                <c:pt idx="174">
                  <c:v>0.56000000000000938</c:v>
                </c:pt>
                <c:pt idx="175">
                  <c:v>0.56069444444445393</c:v>
                </c:pt>
                <c:pt idx="176">
                  <c:v>0.56138888888889849</c:v>
                </c:pt>
                <c:pt idx="177">
                  <c:v>0.56208333333334304</c:v>
                </c:pt>
                <c:pt idx="178">
                  <c:v>0.56277777777778759</c:v>
                </c:pt>
                <c:pt idx="179">
                  <c:v>0.56347222222223214</c:v>
                </c:pt>
                <c:pt idx="180">
                  <c:v>0.5641666666666767</c:v>
                </c:pt>
                <c:pt idx="181">
                  <c:v>0.56486111111112125</c:v>
                </c:pt>
                <c:pt idx="182">
                  <c:v>0.5655555555555658</c:v>
                </c:pt>
                <c:pt idx="183">
                  <c:v>0.56625000000001036</c:v>
                </c:pt>
                <c:pt idx="184">
                  <c:v>0.56694444444445491</c:v>
                </c:pt>
                <c:pt idx="185">
                  <c:v>0.56763888888889946</c:v>
                </c:pt>
                <c:pt idx="186">
                  <c:v>0.56833333333334402</c:v>
                </c:pt>
                <c:pt idx="187">
                  <c:v>0.56902777777778857</c:v>
                </c:pt>
                <c:pt idx="188">
                  <c:v>0.56972222222223312</c:v>
                </c:pt>
                <c:pt idx="189">
                  <c:v>0.57041666666667767</c:v>
                </c:pt>
                <c:pt idx="190">
                  <c:v>0.57111111111112223</c:v>
                </c:pt>
                <c:pt idx="191">
                  <c:v>0.57180555555556678</c:v>
                </c:pt>
                <c:pt idx="192">
                  <c:v>0.57250000000001133</c:v>
                </c:pt>
                <c:pt idx="193">
                  <c:v>0.57319444444445589</c:v>
                </c:pt>
                <c:pt idx="194">
                  <c:v>0.57388888888890044</c:v>
                </c:pt>
                <c:pt idx="195">
                  <c:v>0.57458333333334499</c:v>
                </c:pt>
                <c:pt idx="196">
                  <c:v>0.57527777777778955</c:v>
                </c:pt>
                <c:pt idx="197">
                  <c:v>0.5759722222222341</c:v>
                </c:pt>
                <c:pt idx="198">
                  <c:v>0.57666666666667865</c:v>
                </c:pt>
                <c:pt idx="199">
                  <c:v>0.5773611111111232</c:v>
                </c:pt>
                <c:pt idx="200">
                  <c:v>0.57805555555556776</c:v>
                </c:pt>
                <c:pt idx="201">
                  <c:v>0.57875000000001231</c:v>
                </c:pt>
                <c:pt idx="202">
                  <c:v>0.57944444444445686</c:v>
                </c:pt>
                <c:pt idx="203">
                  <c:v>0.58013888888890142</c:v>
                </c:pt>
                <c:pt idx="204">
                  <c:v>0.58083333333334597</c:v>
                </c:pt>
                <c:pt idx="205">
                  <c:v>0.58152777777779052</c:v>
                </c:pt>
                <c:pt idx="206">
                  <c:v>0.58222222222223508</c:v>
                </c:pt>
                <c:pt idx="207">
                  <c:v>0.58291666666667963</c:v>
                </c:pt>
                <c:pt idx="208">
                  <c:v>0.58361111111112418</c:v>
                </c:pt>
                <c:pt idx="209">
                  <c:v>0.58430555555556873</c:v>
                </c:pt>
                <c:pt idx="210">
                  <c:v>0.58500000000001329</c:v>
                </c:pt>
                <c:pt idx="211">
                  <c:v>0.58569444444445784</c:v>
                </c:pt>
                <c:pt idx="212">
                  <c:v>0.58638888888890239</c:v>
                </c:pt>
                <c:pt idx="213">
                  <c:v>0.58708333333334695</c:v>
                </c:pt>
                <c:pt idx="214">
                  <c:v>0.5877777777777915</c:v>
                </c:pt>
                <c:pt idx="215">
                  <c:v>0.58847222222223605</c:v>
                </c:pt>
                <c:pt idx="216">
                  <c:v>0.58916666666668061</c:v>
                </c:pt>
                <c:pt idx="217">
                  <c:v>0.58986111111112516</c:v>
                </c:pt>
                <c:pt idx="218">
                  <c:v>0.59055555555556971</c:v>
                </c:pt>
                <c:pt idx="219">
                  <c:v>0.59125000000001426</c:v>
                </c:pt>
                <c:pt idx="220">
                  <c:v>0.59194444444445882</c:v>
                </c:pt>
                <c:pt idx="221">
                  <c:v>0.59263888888890337</c:v>
                </c:pt>
                <c:pt idx="222">
                  <c:v>0.59333333333334792</c:v>
                </c:pt>
                <c:pt idx="223">
                  <c:v>0.59402777777779248</c:v>
                </c:pt>
                <c:pt idx="224">
                  <c:v>0.59472222222223703</c:v>
                </c:pt>
                <c:pt idx="225">
                  <c:v>0.59541666666668158</c:v>
                </c:pt>
                <c:pt idx="226">
                  <c:v>0.59611111111112614</c:v>
                </c:pt>
                <c:pt idx="227">
                  <c:v>0.59680555555557069</c:v>
                </c:pt>
                <c:pt idx="228">
                  <c:v>0.59750000000001524</c:v>
                </c:pt>
                <c:pt idx="229">
                  <c:v>0.59819444444445979</c:v>
                </c:pt>
                <c:pt idx="230">
                  <c:v>0.59888888888890435</c:v>
                </c:pt>
                <c:pt idx="231">
                  <c:v>0.5995833333333489</c:v>
                </c:pt>
                <c:pt idx="232">
                  <c:v>0.60027777777779345</c:v>
                </c:pt>
              </c:numCache>
            </c:numRef>
          </c:cat>
          <c:val>
            <c:numRef>
              <c:f>'2017-10-02 treated'!$H$2:$H$234</c:f>
              <c:numCache>
                <c:formatCode>General</c:formatCode>
                <c:ptCount val="233"/>
                <c:pt idx="0">
                  <c:v>22.86</c:v>
                </c:pt>
                <c:pt idx="1">
                  <c:v>19.940000000000001</c:v>
                </c:pt>
                <c:pt idx="2">
                  <c:v>19.82</c:v>
                </c:pt>
                <c:pt idx="3">
                  <c:v>19.7</c:v>
                </c:pt>
                <c:pt idx="4">
                  <c:v>19.579999999999998</c:v>
                </c:pt>
                <c:pt idx="5">
                  <c:v>19.36</c:v>
                </c:pt>
                <c:pt idx="6">
                  <c:v>18.309999999999999</c:v>
                </c:pt>
                <c:pt idx="7">
                  <c:v>17.899999999999999</c:v>
                </c:pt>
                <c:pt idx="8">
                  <c:v>17.43</c:v>
                </c:pt>
                <c:pt idx="9">
                  <c:v>17.12</c:v>
                </c:pt>
                <c:pt idx="10">
                  <c:v>16.93</c:v>
                </c:pt>
                <c:pt idx="11">
                  <c:v>16.77</c:v>
                </c:pt>
                <c:pt idx="12">
                  <c:v>16.670000000000002</c:v>
                </c:pt>
                <c:pt idx="13">
                  <c:v>16.71</c:v>
                </c:pt>
                <c:pt idx="14">
                  <c:v>16.79</c:v>
                </c:pt>
                <c:pt idx="15">
                  <c:v>16.89</c:v>
                </c:pt>
                <c:pt idx="16">
                  <c:v>17.11</c:v>
                </c:pt>
                <c:pt idx="17">
                  <c:v>17.34</c:v>
                </c:pt>
                <c:pt idx="18">
                  <c:v>17.59</c:v>
                </c:pt>
                <c:pt idx="19">
                  <c:v>17.82</c:v>
                </c:pt>
                <c:pt idx="20">
                  <c:v>18.03</c:v>
                </c:pt>
                <c:pt idx="21">
                  <c:v>18.04</c:v>
                </c:pt>
                <c:pt idx="22">
                  <c:v>17.68</c:v>
                </c:pt>
                <c:pt idx="23">
                  <c:v>17.14</c:v>
                </c:pt>
                <c:pt idx="24">
                  <c:v>16.510000000000002</c:v>
                </c:pt>
                <c:pt idx="25">
                  <c:v>15.98</c:v>
                </c:pt>
                <c:pt idx="26">
                  <c:v>15.51</c:v>
                </c:pt>
                <c:pt idx="27">
                  <c:v>15.39</c:v>
                </c:pt>
                <c:pt idx="28">
                  <c:v>15.36</c:v>
                </c:pt>
                <c:pt idx="29">
                  <c:v>15.29</c:v>
                </c:pt>
                <c:pt idx="30">
                  <c:v>15.23</c:v>
                </c:pt>
                <c:pt idx="31">
                  <c:v>15.22</c:v>
                </c:pt>
                <c:pt idx="32">
                  <c:v>15.22</c:v>
                </c:pt>
                <c:pt idx="33">
                  <c:v>15.23</c:v>
                </c:pt>
                <c:pt idx="34">
                  <c:v>15.25</c:v>
                </c:pt>
                <c:pt idx="35">
                  <c:v>15.27</c:v>
                </c:pt>
                <c:pt idx="36">
                  <c:v>15.3</c:v>
                </c:pt>
                <c:pt idx="37">
                  <c:v>15.3</c:v>
                </c:pt>
                <c:pt idx="38">
                  <c:v>15.32</c:v>
                </c:pt>
                <c:pt idx="39">
                  <c:v>15.38</c:v>
                </c:pt>
                <c:pt idx="40">
                  <c:v>15.53</c:v>
                </c:pt>
                <c:pt idx="41">
                  <c:v>15.64</c:v>
                </c:pt>
                <c:pt idx="42">
                  <c:v>15.78</c:v>
                </c:pt>
                <c:pt idx="43">
                  <c:v>15.92</c:v>
                </c:pt>
                <c:pt idx="44">
                  <c:v>16.059999999999999</c:v>
                </c:pt>
                <c:pt idx="45">
                  <c:v>16.239999999999998</c:v>
                </c:pt>
                <c:pt idx="46">
                  <c:v>16.41</c:v>
                </c:pt>
                <c:pt idx="47">
                  <c:v>16.72</c:v>
                </c:pt>
                <c:pt idx="48">
                  <c:v>17.079999999999998</c:v>
                </c:pt>
                <c:pt idx="49">
                  <c:v>17.3</c:v>
                </c:pt>
                <c:pt idx="50">
                  <c:v>17.59</c:v>
                </c:pt>
                <c:pt idx="51">
                  <c:v>18.13</c:v>
                </c:pt>
                <c:pt idx="52">
                  <c:v>19.03</c:v>
                </c:pt>
                <c:pt idx="53">
                  <c:v>19.84</c:v>
                </c:pt>
                <c:pt idx="54">
                  <c:v>20.329999999999998</c:v>
                </c:pt>
                <c:pt idx="55">
                  <c:v>20.78</c:v>
                </c:pt>
                <c:pt idx="56">
                  <c:v>21.29</c:v>
                </c:pt>
                <c:pt idx="57">
                  <c:v>21.8</c:v>
                </c:pt>
                <c:pt idx="58">
                  <c:v>22.15</c:v>
                </c:pt>
                <c:pt idx="59">
                  <c:v>22.41</c:v>
                </c:pt>
                <c:pt idx="60">
                  <c:v>22.55</c:v>
                </c:pt>
                <c:pt idx="61">
                  <c:v>22.3</c:v>
                </c:pt>
                <c:pt idx="62">
                  <c:v>22.09</c:v>
                </c:pt>
                <c:pt idx="63">
                  <c:v>22.07</c:v>
                </c:pt>
                <c:pt idx="64">
                  <c:v>21.9</c:v>
                </c:pt>
                <c:pt idx="65">
                  <c:v>21.9</c:v>
                </c:pt>
                <c:pt idx="66">
                  <c:v>21.83</c:v>
                </c:pt>
                <c:pt idx="67">
                  <c:v>22.05</c:v>
                </c:pt>
                <c:pt idx="68">
                  <c:v>22.67</c:v>
                </c:pt>
                <c:pt idx="69">
                  <c:v>23.05</c:v>
                </c:pt>
                <c:pt idx="70">
                  <c:v>22.43</c:v>
                </c:pt>
                <c:pt idx="71">
                  <c:v>21.86</c:v>
                </c:pt>
                <c:pt idx="72">
                  <c:v>21.47</c:v>
                </c:pt>
                <c:pt idx="73">
                  <c:v>21.25</c:v>
                </c:pt>
                <c:pt idx="74">
                  <c:v>21.28</c:v>
                </c:pt>
                <c:pt idx="75">
                  <c:v>21.55</c:v>
                </c:pt>
                <c:pt idx="76">
                  <c:v>21.36</c:v>
                </c:pt>
                <c:pt idx="77">
                  <c:v>21.77</c:v>
                </c:pt>
                <c:pt idx="78">
                  <c:v>21.8</c:v>
                </c:pt>
                <c:pt idx="79">
                  <c:v>21.46</c:v>
                </c:pt>
                <c:pt idx="80">
                  <c:v>21.16</c:v>
                </c:pt>
                <c:pt idx="81">
                  <c:v>20.89</c:v>
                </c:pt>
                <c:pt idx="82">
                  <c:v>20.65</c:v>
                </c:pt>
                <c:pt idx="83">
                  <c:v>20.47</c:v>
                </c:pt>
                <c:pt idx="84">
                  <c:v>20.37</c:v>
                </c:pt>
                <c:pt idx="85">
                  <c:v>20.350000000000001</c:v>
                </c:pt>
                <c:pt idx="86">
                  <c:v>20.75</c:v>
                </c:pt>
                <c:pt idx="87">
                  <c:v>20.83</c:v>
                </c:pt>
                <c:pt idx="88">
                  <c:v>22.79</c:v>
                </c:pt>
                <c:pt idx="213">
                  <c:v>26.88</c:v>
                </c:pt>
                <c:pt idx="214">
                  <c:v>26.81</c:v>
                </c:pt>
                <c:pt idx="215">
                  <c:v>26.92</c:v>
                </c:pt>
                <c:pt idx="216">
                  <c:v>27.17</c:v>
                </c:pt>
                <c:pt idx="217">
                  <c:v>27.01</c:v>
                </c:pt>
                <c:pt idx="218">
                  <c:v>26.88</c:v>
                </c:pt>
                <c:pt idx="219">
                  <c:v>27.03</c:v>
                </c:pt>
                <c:pt idx="220">
                  <c:v>27.21</c:v>
                </c:pt>
                <c:pt idx="221">
                  <c:v>27.52</c:v>
                </c:pt>
                <c:pt idx="222">
                  <c:v>28.18</c:v>
                </c:pt>
                <c:pt idx="223">
                  <c:v>27.97</c:v>
                </c:pt>
                <c:pt idx="224">
                  <c:v>27.18</c:v>
                </c:pt>
                <c:pt idx="225">
                  <c:v>26.78</c:v>
                </c:pt>
                <c:pt idx="226">
                  <c:v>26.82</c:v>
                </c:pt>
                <c:pt idx="227">
                  <c:v>26.68</c:v>
                </c:pt>
                <c:pt idx="228">
                  <c:v>26.64</c:v>
                </c:pt>
                <c:pt idx="229">
                  <c:v>27.07</c:v>
                </c:pt>
                <c:pt idx="230">
                  <c:v>19.260000000000002</c:v>
                </c:pt>
                <c:pt idx="231">
                  <c:v>20.07</c:v>
                </c:pt>
                <c:pt idx="232">
                  <c:v>21.24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05-4885-91B0-92DF970FB56E}"/>
            </c:ext>
          </c:extLst>
        </c:ser>
        <c:ser>
          <c:idx val="7"/>
          <c:order val="7"/>
          <c:tx>
            <c:strRef>
              <c:f>'2017-10-02 treated'!$I$1</c:f>
              <c:strCache>
                <c:ptCount val="1"/>
                <c:pt idx="0">
                  <c:v>T2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'2017-10-02 treated'!$A$2:$A$234</c:f>
              <c:numCache>
                <c:formatCode>h:mm:ss</c:formatCode>
                <c:ptCount val="233"/>
                <c:pt idx="0">
                  <c:v>0.43916666666666665</c:v>
                </c:pt>
                <c:pt idx="1">
                  <c:v>0.43986111111111109</c:v>
                </c:pt>
                <c:pt idx="2">
                  <c:v>0.44055555555555559</c:v>
                </c:pt>
                <c:pt idx="3">
                  <c:v>0.44124999999999998</c:v>
                </c:pt>
                <c:pt idx="4">
                  <c:v>0.44194444444444447</c:v>
                </c:pt>
                <c:pt idx="5">
                  <c:v>0.44263888888888886</c:v>
                </c:pt>
                <c:pt idx="6">
                  <c:v>0.44333333333333336</c:v>
                </c:pt>
                <c:pt idx="7">
                  <c:v>0.44402777777777774</c:v>
                </c:pt>
                <c:pt idx="8">
                  <c:v>0.44472222222222224</c:v>
                </c:pt>
                <c:pt idx="9">
                  <c:v>0.44541666666666663</c:v>
                </c:pt>
                <c:pt idx="10">
                  <c:v>0.44611111111111112</c:v>
                </c:pt>
                <c:pt idx="11">
                  <c:v>0.44680555555555551</c:v>
                </c:pt>
                <c:pt idx="12">
                  <c:v>0.44750000000000001</c:v>
                </c:pt>
                <c:pt idx="13">
                  <c:v>0.4481944444444444</c:v>
                </c:pt>
                <c:pt idx="14">
                  <c:v>0.44888888888888889</c:v>
                </c:pt>
                <c:pt idx="15">
                  <c:v>0.44958333333333328</c:v>
                </c:pt>
                <c:pt idx="16">
                  <c:v>0.45027777777777778</c:v>
                </c:pt>
                <c:pt idx="17">
                  <c:v>0.45097222222222227</c:v>
                </c:pt>
                <c:pt idx="18">
                  <c:v>0.45166666666666666</c:v>
                </c:pt>
                <c:pt idx="19">
                  <c:v>0.45236111111111116</c:v>
                </c:pt>
                <c:pt idx="20">
                  <c:v>0.45305555555555554</c:v>
                </c:pt>
                <c:pt idx="21">
                  <c:v>0.45375000000000004</c:v>
                </c:pt>
                <c:pt idx="22">
                  <c:v>0.45444444444444443</c:v>
                </c:pt>
                <c:pt idx="23">
                  <c:v>0.45513888888888893</c:v>
                </c:pt>
                <c:pt idx="24">
                  <c:v>0.45583333333333331</c:v>
                </c:pt>
                <c:pt idx="25">
                  <c:v>0.45652777777777781</c:v>
                </c:pt>
                <c:pt idx="26">
                  <c:v>0.4572222222222222</c:v>
                </c:pt>
                <c:pt idx="27">
                  <c:v>0.45791666666666669</c:v>
                </c:pt>
                <c:pt idx="28">
                  <c:v>0.45861111111111108</c:v>
                </c:pt>
                <c:pt idx="29">
                  <c:v>0.45930555555555558</c:v>
                </c:pt>
                <c:pt idx="30">
                  <c:v>0.45999999999999996</c:v>
                </c:pt>
                <c:pt idx="31">
                  <c:v>0.46069444444444446</c:v>
                </c:pt>
                <c:pt idx="32">
                  <c:v>0.4613888888888889</c:v>
                </c:pt>
                <c:pt idx="33">
                  <c:v>0.46208333333333335</c:v>
                </c:pt>
                <c:pt idx="34">
                  <c:v>0.46277777777777779</c:v>
                </c:pt>
                <c:pt idx="35">
                  <c:v>0.46347222222222223</c:v>
                </c:pt>
                <c:pt idx="36">
                  <c:v>0.46416666666666667</c:v>
                </c:pt>
                <c:pt idx="37">
                  <c:v>0.46486111111111111</c:v>
                </c:pt>
                <c:pt idx="38">
                  <c:v>0.46555555555555556</c:v>
                </c:pt>
                <c:pt idx="39">
                  <c:v>0.46625</c:v>
                </c:pt>
                <c:pt idx="40">
                  <c:v>0.46694444444444444</c:v>
                </c:pt>
                <c:pt idx="41">
                  <c:v>0.46763888888888888</c:v>
                </c:pt>
                <c:pt idx="42">
                  <c:v>0.46833333333333332</c:v>
                </c:pt>
                <c:pt idx="43">
                  <c:v>0.46902777777777777</c:v>
                </c:pt>
                <c:pt idx="44">
                  <c:v>0.46972222222222221</c:v>
                </c:pt>
                <c:pt idx="45">
                  <c:v>0.47041666666666665</c:v>
                </c:pt>
                <c:pt idx="46">
                  <c:v>0.47111111111111109</c:v>
                </c:pt>
                <c:pt idx="47">
                  <c:v>0.47180555555555559</c:v>
                </c:pt>
                <c:pt idx="48">
                  <c:v>0.47249999999999998</c:v>
                </c:pt>
                <c:pt idx="49">
                  <c:v>0.47319444444444447</c:v>
                </c:pt>
                <c:pt idx="50">
                  <c:v>0.47388888888888886</c:v>
                </c:pt>
                <c:pt idx="51">
                  <c:v>0.47458333333333336</c:v>
                </c:pt>
                <c:pt idx="52">
                  <c:v>0.47527777777777774</c:v>
                </c:pt>
                <c:pt idx="53">
                  <c:v>0.47597222222222224</c:v>
                </c:pt>
                <c:pt idx="54">
                  <c:v>0.47666666666666663</c:v>
                </c:pt>
                <c:pt idx="55">
                  <c:v>0.47736111111111112</c:v>
                </c:pt>
                <c:pt idx="56">
                  <c:v>0.47805555555555551</c:v>
                </c:pt>
                <c:pt idx="57">
                  <c:v>0.47875000000000001</c:v>
                </c:pt>
                <c:pt idx="58">
                  <c:v>0.4794444444444444</c:v>
                </c:pt>
                <c:pt idx="59">
                  <c:v>0.48013888888888889</c:v>
                </c:pt>
                <c:pt idx="60">
                  <c:v>0.48083333333333328</c:v>
                </c:pt>
                <c:pt idx="61">
                  <c:v>0.48152777777777778</c:v>
                </c:pt>
                <c:pt idx="62">
                  <c:v>0.48222222222222227</c:v>
                </c:pt>
                <c:pt idx="63">
                  <c:v>0.48291666666666666</c:v>
                </c:pt>
                <c:pt idx="64">
                  <c:v>0.48361111111111116</c:v>
                </c:pt>
                <c:pt idx="65">
                  <c:v>0.48430555555555554</c:v>
                </c:pt>
                <c:pt idx="66">
                  <c:v>0.48500000000000004</c:v>
                </c:pt>
                <c:pt idx="67">
                  <c:v>0.48569444444444443</c:v>
                </c:pt>
                <c:pt idx="68">
                  <c:v>0.48638888888888893</c:v>
                </c:pt>
                <c:pt idx="69">
                  <c:v>0.48708333333333331</c:v>
                </c:pt>
                <c:pt idx="70">
                  <c:v>0.48777777777777781</c:v>
                </c:pt>
                <c:pt idx="71">
                  <c:v>0.4884722222222222</c:v>
                </c:pt>
                <c:pt idx="72">
                  <c:v>0.48916666666666669</c:v>
                </c:pt>
                <c:pt idx="73">
                  <c:v>0.48986111111111108</c:v>
                </c:pt>
                <c:pt idx="74">
                  <c:v>0.49055555555555558</c:v>
                </c:pt>
                <c:pt idx="75">
                  <c:v>0.49124999999999996</c:v>
                </c:pt>
                <c:pt idx="76">
                  <c:v>0.49194444444444446</c:v>
                </c:pt>
                <c:pt idx="77">
                  <c:v>0.4926388888888889</c:v>
                </c:pt>
                <c:pt idx="78">
                  <c:v>0.49333333333333335</c:v>
                </c:pt>
                <c:pt idx="79">
                  <c:v>0.49402777777777779</c:v>
                </c:pt>
                <c:pt idx="80">
                  <c:v>0.49472222222222223</c:v>
                </c:pt>
                <c:pt idx="81">
                  <c:v>0.49541666666666667</c:v>
                </c:pt>
                <c:pt idx="82">
                  <c:v>0.49611111111111111</c:v>
                </c:pt>
                <c:pt idx="83">
                  <c:v>0.49680555555555556</c:v>
                </c:pt>
                <c:pt idx="84">
                  <c:v>0.4975</c:v>
                </c:pt>
                <c:pt idx="85">
                  <c:v>0.49819444444444444</c:v>
                </c:pt>
                <c:pt idx="86">
                  <c:v>0.49888888888888888</c:v>
                </c:pt>
                <c:pt idx="87">
                  <c:v>0.49958333333333332</c:v>
                </c:pt>
                <c:pt idx="88">
                  <c:v>0.50027777777777782</c:v>
                </c:pt>
                <c:pt idx="89">
                  <c:v>0.50097222222222237</c:v>
                </c:pt>
                <c:pt idx="90">
                  <c:v>0.50166666666666693</c:v>
                </c:pt>
                <c:pt idx="91">
                  <c:v>0.50236111111111148</c:v>
                </c:pt>
                <c:pt idx="92">
                  <c:v>0.50305555555555603</c:v>
                </c:pt>
                <c:pt idx="93">
                  <c:v>0.50375000000000059</c:v>
                </c:pt>
                <c:pt idx="94">
                  <c:v>0.50444444444444514</c:v>
                </c:pt>
                <c:pt idx="95">
                  <c:v>0.50513888888888969</c:v>
                </c:pt>
                <c:pt idx="96">
                  <c:v>0.50583333333333425</c:v>
                </c:pt>
                <c:pt idx="97">
                  <c:v>0.5065277777777788</c:v>
                </c:pt>
                <c:pt idx="98">
                  <c:v>0.50722222222222335</c:v>
                </c:pt>
                <c:pt idx="99">
                  <c:v>0.5079166666666679</c:v>
                </c:pt>
                <c:pt idx="100">
                  <c:v>0.50861111111111246</c:v>
                </c:pt>
                <c:pt idx="101">
                  <c:v>0.50930555555555701</c:v>
                </c:pt>
                <c:pt idx="102">
                  <c:v>0.51000000000000156</c:v>
                </c:pt>
                <c:pt idx="103">
                  <c:v>0.51069444444444612</c:v>
                </c:pt>
                <c:pt idx="104">
                  <c:v>0.51138888888889067</c:v>
                </c:pt>
                <c:pt idx="105">
                  <c:v>0.51208333333333522</c:v>
                </c:pt>
                <c:pt idx="106">
                  <c:v>0.51277777777777978</c:v>
                </c:pt>
                <c:pt idx="107">
                  <c:v>0.51347222222222433</c:v>
                </c:pt>
                <c:pt idx="108">
                  <c:v>0.51416666666666888</c:v>
                </c:pt>
                <c:pt idx="109">
                  <c:v>0.51486111111111343</c:v>
                </c:pt>
                <c:pt idx="110">
                  <c:v>0.51555555555555799</c:v>
                </c:pt>
                <c:pt idx="111">
                  <c:v>0.51625000000000254</c:v>
                </c:pt>
                <c:pt idx="112">
                  <c:v>0.51694444444444709</c:v>
                </c:pt>
                <c:pt idx="113">
                  <c:v>0.51763888888889165</c:v>
                </c:pt>
                <c:pt idx="114">
                  <c:v>0.5183333333333362</c:v>
                </c:pt>
                <c:pt idx="115">
                  <c:v>0.51902777777778075</c:v>
                </c:pt>
                <c:pt idx="116">
                  <c:v>0.51972222222222531</c:v>
                </c:pt>
                <c:pt idx="117">
                  <c:v>0.52041666666666986</c:v>
                </c:pt>
                <c:pt idx="118">
                  <c:v>0.52111111111111441</c:v>
                </c:pt>
                <c:pt idx="119">
                  <c:v>0.52180555555555896</c:v>
                </c:pt>
                <c:pt idx="120">
                  <c:v>0.52250000000000352</c:v>
                </c:pt>
                <c:pt idx="121">
                  <c:v>0.52319444444444807</c:v>
                </c:pt>
                <c:pt idx="122">
                  <c:v>0.52388888888889262</c:v>
                </c:pt>
                <c:pt idx="123">
                  <c:v>0.52458333333333718</c:v>
                </c:pt>
                <c:pt idx="124">
                  <c:v>0.52527777777778173</c:v>
                </c:pt>
                <c:pt idx="125">
                  <c:v>0.52597222222222628</c:v>
                </c:pt>
                <c:pt idx="126">
                  <c:v>0.52666666666667084</c:v>
                </c:pt>
                <c:pt idx="127">
                  <c:v>0.52736111111111539</c:v>
                </c:pt>
                <c:pt idx="128">
                  <c:v>0.52805555555555994</c:v>
                </c:pt>
                <c:pt idx="129">
                  <c:v>0.52875000000000449</c:v>
                </c:pt>
                <c:pt idx="130">
                  <c:v>0.52944444444444905</c:v>
                </c:pt>
                <c:pt idx="131">
                  <c:v>0.5301388888888936</c:v>
                </c:pt>
                <c:pt idx="132">
                  <c:v>0.53083333333333815</c:v>
                </c:pt>
                <c:pt idx="133">
                  <c:v>0.53152777777778271</c:v>
                </c:pt>
                <c:pt idx="134">
                  <c:v>0.53222222222222726</c:v>
                </c:pt>
                <c:pt idx="135">
                  <c:v>0.53291666666667181</c:v>
                </c:pt>
                <c:pt idx="136">
                  <c:v>0.53361111111111637</c:v>
                </c:pt>
                <c:pt idx="137">
                  <c:v>0.53430555555556092</c:v>
                </c:pt>
                <c:pt idx="138">
                  <c:v>0.53500000000000547</c:v>
                </c:pt>
                <c:pt idx="139">
                  <c:v>0.53569444444445002</c:v>
                </c:pt>
                <c:pt idx="140">
                  <c:v>0.53638888888889458</c:v>
                </c:pt>
                <c:pt idx="141">
                  <c:v>0.53708333333333913</c:v>
                </c:pt>
                <c:pt idx="142">
                  <c:v>0.53777777777778368</c:v>
                </c:pt>
                <c:pt idx="143">
                  <c:v>0.53847222222222824</c:v>
                </c:pt>
                <c:pt idx="144">
                  <c:v>0.53916666666667279</c:v>
                </c:pt>
                <c:pt idx="145">
                  <c:v>0.53986111111111734</c:v>
                </c:pt>
                <c:pt idx="146">
                  <c:v>0.5405555555555619</c:v>
                </c:pt>
                <c:pt idx="147">
                  <c:v>0.54125000000000645</c:v>
                </c:pt>
                <c:pt idx="148">
                  <c:v>0.541944444444451</c:v>
                </c:pt>
                <c:pt idx="149">
                  <c:v>0.54263888888889555</c:v>
                </c:pt>
                <c:pt idx="150">
                  <c:v>0.54333333333334011</c:v>
                </c:pt>
                <c:pt idx="151">
                  <c:v>0.54402777777778466</c:v>
                </c:pt>
                <c:pt idx="152">
                  <c:v>0.54472222222222921</c:v>
                </c:pt>
                <c:pt idx="153">
                  <c:v>0.54541666666667377</c:v>
                </c:pt>
                <c:pt idx="154">
                  <c:v>0.54611111111111832</c:v>
                </c:pt>
                <c:pt idx="155">
                  <c:v>0.54680555555556287</c:v>
                </c:pt>
                <c:pt idx="156">
                  <c:v>0.54750000000000743</c:v>
                </c:pt>
                <c:pt idx="157">
                  <c:v>0.54819444444445198</c:v>
                </c:pt>
                <c:pt idx="158">
                  <c:v>0.54888888888889653</c:v>
                </c:pt>
                <c:pt idx="159">
                  <c:v>0.54958333333334108</c:v>
                </c:pt>
                <c:pt idx="160">
                  <c:v>0.55027777777778564</c:v>
                </c:pt>
                <c:pt idx="161">
                  <c:v>0.55097222222223019</c:v>
                </c:pt>
                <c:pt idx="162">
                  <c:v>0.55166666666667474</c:v>
                </c:pt>
                <c:pt idx="163">
                  <c:v>0.5523611111111193</c:v>
                </c:pt>
                <c:pt idx="164">
                  <c:v>0.55305555555556385</c:v>
                </c:pt>
                <c:pt idx="165">
                  <c:v>0.5537500000000084</c:v>
                </c:pt>
                <c:pt idx="166">
                  <c:v>0.55444444444445296</c:v>
                </c:pt>
                <c:pt idx="167">
                  <c:v>0.55513888888889751</c:v>
                </c:pt>
                <c:pt idx="168">
                  <c:v>0.55583333333334206</c:v>
                </c:pt>
                <c:pt idx="169">
                  <c:v>0.55652777777778661</c:v>
                </c:pt>
                <c:pt idx="170">
                  <c:v>0.55722222222223117</c:v>
                </c:pt>
                <c:pt idx="171">
                  <c:v>0.55791666666667572</c:v>
                </c:pt>
                <c:pt idx="172">
                  <c:v>0.55861111111112027</c:v>
                </c:pt>
                <c:pt idx="173">
                  <c:v>0.55930555555556483</c:v>
                </c:pt>
                <c:pt idx="174">
                  <c:v>0.56000000000000938</c:v>
                </c:pt>
                <c:pt idx="175">
                  <c:v>0.56069444444445393</c:v>
                </c:pt>
                <c:pt idx="176">
                  <c:v>0.56138888888889849</c:v>
                </c:pt>
                <c:pt idx="177">
                  <c:v>0.56208333333334304</c:v>
                </c:pt>
                <c:pt idx="178">
                  <c:v>0.56277777777778759</c:v>
                </c:pt>
                <c:pt idx="179">
                  <c:v>0.56347222222223214</c:v>
                </c:pt>
                <c:pt idx="180">
                  <c:v>0.5641666666666767</c:v>
                </c:pt>
                <c:pt idx="181">
                  <c:v>0.56486111111112125</c:v>
                </c:pt>
                <c:pt idx="182">
                  <c:v>0.5655555555555658</c:v>
                </c:pt>
                <c:pt idx="183">
                  <c:v>0.56625000000001036</c:v>
                </c:pt>
                <c:pt idx="184">
                  <c:v>0.56694444444445491</c:v>
                </c:pt>
                <c:pt idx="185">
                  <c:v>0.56763888888889946</c:v>
                </c:pt>
                <c:pt idx="186">
                  <c:v>0.56833333333334402</c:v>
                </c:pt>
                <c:pt idx="187">
                  <c:v>0.56902777777778857</c:v>
                </c:pt>
                <c:pt idx="188">
                  <c:v>0.56972222222223312</c:v>
                </c:pt>
                <c:pt idx="189">
                  <c:v>0.57041666666667767</c:v>
                </c:pt>
                <c:pt idx="190">
                  <c:v>0.57111111111112223</c:v>
                </c:pt>
                <c:pt idx="191">
                  <c:v>0.57180555555556678</c:v>
                </c:pt>
                <c:pt idx="192">
                  <c:v>0.57250000000001133</c:v>
                </c:pt>
                <c:pt idx="193">
                  <c:v>0.57319444444445589</c:v>
                </c:pt>
                <c:pt idx="194">
                  <c:v>0.57388888888890044</c:v>
                </c:pt>
                <c:pt idx="195">
                  <c:v>0.57458333333334499</c:v>
                </c:pt>
                <c:pt idx="196">
                  <c:v>0.57527777777778955</c:v>
                </c:pt>
                <c:pt idx="197">
                  <c:v>0.5759722222222341</c:v>
                </c:pt>
                <c:pt idx="198">
                  <c:v>0.57666666666667865</c:v>
                </c:pt>
                <c:pt idx="199">
                  <c:v>0.5773611111111232</c:v>
                </c:pt>
                <c:pt idx="200">
                  <c:v>0.57805555555556776</c:v>
                </c:pt>
                <c:pt idx="201">
                  <c:v>0.57875000000001231</c:v>
                </c:pt>
                <c:pt idx="202">
                  <c:v>0.57944444444445686</c:v>
                </c:pt>
                <c:pt idx="203">
                  <c:v>0.58013888888890142</c:v>
                </c:pt>
                <c:pt idx="204">
                  <c:v>0.58083333333334597</c:v>
                </c:pt>
                <c:pt idx="205">
                  <c:v>0.58152777777779052</c:v>
                </c:pt>
                <c:pt idx="206">
                  <c:v>0.58222222222223508</c:v>
                </c:pt>
                <c:pt idx="207">
                  <c:v>0.58291666666667963</c:v>
                </c:pt>
                <c:pt idx="208">
                  <c:v>0.58361111111112418</c:v>
                </c:pt>
                <c:pt idx="209">
                  <c:v>0.58430555555556873</c:v>
                </c:pt>
                <c:pt idx="210">
                  <c:v>0.58500000000001329</c:v>
                </c:pt>
                <c:pt idx="211">
                  <c:v>0.58569444444445784</c:v>
                </c:pt>
                <c:pt idx="212">
                  <c:v>0.58638888888890239</c:v>
                </c:pt>
                <c:pt idx="213">
                  <c:v>0.58708333333334695</c:v>
                </c:pt>
                <c:pt idx="214">
                  <c:v>0.5877777777777915</c:v>
                </c:pt>
                <c:pt idx="215">
                  <c:v>0.58847222222223605</c:v>
                </c:pt>
                <c:pt idx="216">
                  <c:v>0.58916666666668061</c:v>
                </c:pt>
                <c:pt idx="217">
                  <c:v>0.58986111111112516</c:v>
                </c:pt>
                <c:pt idx="218">
                  <c:v>0.59055555555556971</c:v>
                </c:pt>
                <c:pt idx="219">
                  <c:v>0.59125000000001426</c:v>
                </c:pt>
                <c:pt idx="220">
                  <c:v>0.59194444444445882</c:v>
                </c:pt>
                <c:pt idx="221">
                  <c:v>0.59263888888890337</c:v>
                </c:pt>
                <c:pt idx="222">
                  <c:v>0.59333333333334792</c:v>
                </c:pt>
                <c:pt idx="223">
                  <c:v>0.59402777777779248</c:v>
                </c:pt>
                <c:pt idx="224">
                  <c:v>0.59472222222223703</c:v>
                </c:pt>
                <c:pt idx="225">
                  <c:v>0.59541666666668158</c:v>
                </c:pt>
                <c:pt idx="226">
                  <c:v>0.59611111111112614</c:v>
                </c:pt>
                <c:pt idx="227">
                  <c:v>0.59680555555557069</c:v>
                </c:pt>
                <c:pt idx="228">
                  <c:v>0.59750000000001524</c:v>
                </c:pt>
                <c:pt idx="229">
                  <c:v>0.59819444444445979</c:v>
                </c:pt>
                <c:pt idx="230">
                  <c:v>0.59888888888890435</c:v>
                </c:pt>
                <c:pt idx="231">
                  <c:v>0.5995833333333489</c:v>
                </c:pt>
                <c:pt idx="232">
                  <c:v>0.60027777777779345</c:v>
                </c:pt>
              </c:numCache>
            </c:numRef>
          </c:cat>
          <c:val>
            <c:numRef>
              <c:f>'2017-10-02 treated'!$I$2:$I$234</c:f>
              <c:numCache>
                <c:formatCode>General</c:formatCode>
                <c:ptCount val="233"/>
                <c:pt idx="0">
                  <c:v>22.82</c:v>
                </c:pt>
                <c:pt idx="1">
                  <c:v>25.34</c:v>
                </c:pt>
                <c:pt idx="2">
                  <c:v>19.87</c:v>
                </c:pt>
                <c:pt idx="3">
                  <c:v>19.73</c:v>
                </c:pt>
                <c:pt idx="4">
                  <c:v>19.64</c:v>
                </c:pt>
                <c:pt idx="5">
                  <c:v>19.399999999999999</c:v>
                </c:pt>
                <c:pt idx="6">
                  <c:v>18.440000000000001</c:v>
                </c:pt>
                <c:pt idx="7">
                  <c:v>17.649999999999999</c:v>
                </c:pt>
                <c:pt idx="8">
                  <c:v>17.27</c:v>
                </c:pt>
                <c:pt idx="9">
                  <c:v>17.07</c:v>
                </c:pt>
                <c:pt idx="10">
                  <c:v>16.940000000000001</c:v>
                </c:pt>
                <c:pt idx="11">
                  <c:v>16.86</c:v>
                </c:pt>
                <c:pt idx="12">
                  <c:v>16.850000000000001</c:v>
                </c:pt>
                <c:pt idx="13">
                  <c:v>16.95</c:v>
                </c:pt>
                <c:pt idx="14">
                  <c:v>17.079999999999998</c:v>
                </c:pt>
                <c:pt idx="15">
                  <c:v>17.28</c:v>
                </c:pt>
                <c:pt idx="16">
                  <c:v>17.57</c:v>
                </c:pt>
                <c:pt idx="17">
                  <c:v>17.86</c:v>
                </c:pt>
                <c:pt idx="18">
                  <c:v>18.12</c:v>
                </c:pt>
                <c:pt idx="19">
                  <c:v>18.38</c:v>
                </c:pt>
                <c:pt idx="20">
                  <c:v>18.559999999999999</c:v>
                </c:pt>
                <c:pt idx="21">
                  <c:v>18.399999999999999</c:v>
                </c:pt>
                <c:pt idx="22">
                  <c:v>17.899999999999999</c:v>
                </c:pt>
                <c:pt idx="23">
                  <c:v>17.239999999999998</c:v>
                </c:pt>
                <c:pt idx="24">
                  <c:v>16.59</c:v>
                </c:pt>
                <c:pt idx="25">
                  <c:v>15.98</c:v>
                </c:pt>
                <c:pt idx="26">
                  <c:v>15.48</c:v>
                </c:pt>
                <c:pt idx="27">
                  <c:v>15.52</c:v>
                </c:pt>
                <c:pt idx="28">
                  <c:v>15.47</c:v>
                </c:pt>
                <c:pt idx="29">
                  <c:v>15.47</c:v>
                </c:pt>
                <c:pt idx="30">
                  <c:v>15.45</c:v>
                </c:pt>
                <c:pt idx="31">
                  <c:v>15.46</c:v>
                </c:pt>
                <c:pt idx="32">
                  <c:v>15.5</c:v>
                </c:pt>
                <c:pt idx="33">
                  <c:v>15.53</c:v>
                </c:pt>
                <c:pt idx="34">
                  <c:v>15.55</c:v>
                </c:pt>
                <c:pt idx="35">
                  <c:v>15.59</c:v>
                </c:pt>
                <c:pt idx="36">
                  <c:v>15.58</c:v>
                </c:pt>
                <c:pt idx="37">
                  <c:v>15.62</c:v>
                </c:pt>
                <c:pt idx="38">
                  <c:v>15.65</c:v>
                </c:pt>
                <c:pt idx="39">
                  <c:v>15.75</c:v>
                </c:pt>
                <c:pt idx="40">
                  <c:v>15.92</c:v>
                </c:pt>
                <c:pt idx="41">
                  <c:v>16.02</c:v>
                </c:pt>
                <c:pt idx="42">
                  <c:v>16.23</c:v>
                </c:pt>
                <c:pt idx="43">
                  <c:v>16.36</c:v>
                </c:pt>
                <c:pt idx="44">
                  <c:v>16.559999999999999</c:v>
                </c:pt>
                <c:pt idx="45">
                  <c:v>16.73</c:v>
                </c:pt>
                <c:pt idx="46">
                  <c:v>16.96</c:v>
                </c:pt>
                <c:pt idx="47">
                  <c:v>17.350000000000001</c:v>
                </c:pt>
                <c:pt idx="48">
                  <c:v>17.760000000000002</c:v>
                </c:pt>
                <c:pt idx="49">
                  <c:v>17.98</c:v>
                </c:pt>
                <c:pt idx="50">
                  <c:v>18.3</c:v>
                </c:pt>
                <c:pt idx="51">
                  <c:v>19.09</c:v>
                </c:pt>
                <c:pt idx="52">
                  <c:v>20.12</c:v>
                </c:pt>
                <c:pt idx="53">
                  <c:v>20.85</c:v>
                </c:pt>
                <c:pt idx="54">
                  <c:v>21.38</c:v>
                </c:pt>
                <c:pt idx="55">
                  <c:v>21.77</c:v>
                </c:pt>
                <c:pt idx="56">
                  <c:v>22.42</c:v>
                </c:pt>
                <c:pt idx="57">
                  <c:v>22.91</c:v>
                </c:pt>
                <c:pt idx="58">
                  <c:v>23.18</c:v>
                </c:pt>
                <c:pt idx="59">
                  <c:v>23.54</c:v>
                </c:pt>
                <c:pt idx="60">
                  <c:v>23.62</c:v>
                </c:pt>
                <c:pt idx="61">
                  <c:v>23.34</c:v>
                </c:pt>
                <c:pt idx="62">
                  <c:v>23.1</c:v>
                </c:pt>
                <c:pt idx="63">
                  <c:v>23.15</c:v>
                </c:pt>
                <c:pt idx="64">
                  <c:v>23</c:v>
                </c:pt>
                <c:pt idx="65">
                  <c:v>22.95</c:v>
                </c:pt>
                <c:pt idx="66">
                  <c:v>22.88</c:v>
                </c:pt>
                <c:pt idx="67">
                  <c:v>23.21</c:v>
                </c:pt>
                <c:pt idx="68">
                  <c:v>23.91</c:v>
                </c:pt>
                <c:pt idx="69">
                  <c:v>24.09</c:v>
                </c:pt>
                <c:pt idx="70">
                  <c:v>23.42</c:v>
                </c:pt>
                <c:pt idx="71">
                  <c:v>22.88</c:v>
                </c:pt>
                <c:pt idx="72">
                  <c:v>22.52</c:v>
                </c:pt>
                <c:pt idx="73">
                  <c:v>22.31</c:v>
                </c:pt>
                <c:pt idx="74">
                  <c:v>22.47</c:v>
                </c:pt>
                <c:pt idx="75">
                  <c:v>22.54</c:v>
                </c:pt>
                <c:pt idx="76">
                  <c:v>22.37</c:v>
                </c:pt>
                <c:pt idx="77">
                  <c:v>22.97</c:v>
                </c:pt>
                <c:pt idx="78">
                  <c:v>22.82</c:v>
                </c:pt>
                <c:pt idx="79">
                  <c:v>22.5</c:v>
                </c:pt>
                <c:pt idx="80">
                  <c:v>22.19</c:v>
                </c:pt>
                <c:pt idx="81">
                  <c:v>21.92</c:v>
                </c:pt>
                <c:pt idx="82">
                  <c:v>21.69</c:v>
                </c:pt>
                <c:pt idx="83">
                  <c:v>21.53</c:v>
                </c:pt>
                <c:pt idx="84">
                  <c:v>21.42</c:v>
                </c:pt>
                <c:pt idx="85">
                  <c:v>21.39</c:v>
                </c:pt>
                <c:pt idx="86">
                  <c:v>21.89</c:v>
                </c:pt>
                <c:pt idx="87">
                  <c:v>21.86</c:v>
                </c:pt>
                <c:pt idx="88">
                  <c:v>23.96</c:v>
                </c:pt>
                <c:pt idx="213">
                  <c:v>27.44</c:v>
                </c:pt>
                <c:pt idx="214">
                  <c:v>27.33</c:v>
                </c:pt>
                <c:pt idx="215">
                  <c:v>27.47</c:v>
                </c:pt>
                <c:pt idx="216">
                  <c:v>27.8</c:v>
                </c:pt>
                <c:pt idx="217">
                  <c:v>27.66</c:v>
                </c:pt>
                <c:pt idx="218">
                  <c:v>27.63</c:v>
                </c:pt>
                <c:pt idx="219">
                  <c:v>27.77</c:v>
                </c:pt>
                <c:pt idx="220">
                  <c:v>27.93</c:v>
                </c:pt>
                <c:pt idx="221">
                  <c:v>28.24</c:v>
                </c:pt>
                <c:pt idx="222">
                  <c:v>28.87</c:v>
                </c:pt>
                <c:pt idx="223">
                  <c:v>28.64</c:v>
                </c:pt>
                <c:pt idx="224">
                  <c:v>27.86</c:v>
                </c:pt>
                <c:pt idx="225">
                  <c:v>27.43</c:v>
                </c:pt>
                <c:pt idx="226">
                  <c:v>27.4</c:v>
                </c:pt>
                <c:pt idx="227">
                  <c:v>27.29</c:v>
                </c:pt>
                <c:pt idx="228">
                  <c:v>22.95</c:v>
                </c:pt>
                <c:pt idx="229">
                  <c:v>22.78</c:v>
                </c:pt>
                <c:pt idx="230">
                  <c:v>18.989999999999998</c:v>
                </c:pt>
                <c:pt idx="231">
                  <c:v>20.28</c:v>
                </c:pt>
                <c:pt idx="232">
                  <c:v>20.93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505-4885-91B0-92DF970FB56E}"/>
            </c:ext>
          </c:extLst>
        </c:ser>
        <c:ser>
          <c:idx val="8"/>
          <c:order val="8"/>
          <c:tx>
            <c:strRef>
              <c:f>'2017-10-02 treated'!$J$1</c:f>
              <c:strCache>
                <c:ptCount val="1"/>
                <c:pt idx="0">
                  <c:v>T3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'2017-10-02 treated'!$A$2:$A$234</c:f>
              <c:numCache>
                <c:formatCode>h:mm:ss</c:formatCode>
                <c:ptCount val="233"/>
                <c:pt idx="0">
                  <c:v>0.43916666666666665</c:v>
                </c:pt>
                <c:pt idx="1">
                  <c:v>0.43986111111111109</c:v>
                </c:pt>
                <c:pt idx="2">
                  <c:v>0.44055555555555559</c:v>
                </c:pt>
                <c:pt idx="3">
                  <c:v>0.44124999999999998</c:v>
                </c:pt>
                <c:pt idx="4">
                  <c:v>0.44194444444444447</c:v>
                </c:pt>
                <c:pt idx="5">
                  <c:v>0.44263888888888886</c:v>
                </c:pt>
                <c:pt idx="6">
                  <c:v>0.44333333333333336</c:v>
                </c:pt>
                <c:pt idx="7">
                  <c:v>0.44402777777777774</c:v>
                </c:pt>
                <c:pt idx="8">
                  <c:v>0.44472222222222224</c:v>
                </c:pt>
                <c:pt idx="9">
                  <c:v>0.44541666666666663</c:v>
                </c:pt>
                <c:pt idx="10">
                  <c:v>0.44611111111111112</c:v>
                </c:pt>
                <c:pt idx="11">
                  <c:v>0.44680555555555551</c:v>
                </c:pt>
                <c:pt idx="12">
                  <c:v>0.44750000000000001</c:v>
                </c:pt>
                <c:pt idx="13">
                  <c:v>0.4481944444444444</c:v>
                </c:pt>
                <c:pt idx="14">
                  <c:v>0.44888888888888889</c:v>
                </c:pt>
                <c:pt idx="15">
                  <c:v>0.44958333333333328</c:v>
                </c:pt>
                <c:pt idx="16">
                  <c:v>0.45027777777777778</c:v>
                </c:pt>
                <c:pt idx="17">
                  <c:v>0.45097222222222227</c:v>
                </c:pt>
                <c:pt idx="18">
                  <c:v>0.45166666666666666</c:v>
                </c:pt>
                <c:pt idx="19">
                  <c:v>0.45236111111111116</c:v>
                </c:pt>
                <c:pt idx="20">
                  <c:v>0.45305555555555554</c:v>
                </c:pt>
                <c:pt idx="21">
                  <c:v>0.45375000000000004</c:v>
                </c:pt>
                <c:pt idx="22">
                  <c:v>0.45444444444444443</c:v>
                </c:pt>
                <c:pt idx="23">
                  <c:v>0.45513888888888893</c:v>
                </c:pt>
                <c:pt idx="24">
                  <c:v>0.45583333333333331</c:v>
                </c:pt>
                <c:pt idx="25">
                  <c:v>0.45652777777777781</c:v>
                </c:pt>
                <c:pt idx="26">
                  <c:v>0.4572222222222222</c:v>
                </c:pt>
                <c:pt idx="27">
                  <c:v>0.45791666666666669</c:v>
                </c:pt>
                <c:pt idx="28">
                  <c:v>0.45861111111111108</c:v>
                </c:pt>
                <c:pt idx="29">
                  <c:v>0.45930555555555558</c:v>
                </c:pt>
                <c:pt idx="30">
                  <c:v>0.45999999999999996</c:v>
                </c:pt>
                <c:pt idx="31">
                  <c:v>0.46069444444444446</c:v>
                </c:pt>
                <c:pt idx="32">
                  <c:v>0.4613888888888889</c:v>
                </c:pt>
                <c:pt idx="33">
                  <c:v>0.46208333333333335</c:v>
                </c:pt>
                <c:pt idx="34">
                  <c:v>0.46277777777777779</c:v>
                </c:pt>
                <c:pt idx="35">
                  <c:v>0.46347222222222223</c:v>
                </c:pt>
                <c:pt idx="36">
                  <c:v>0.46416666666666667</c:v>
                </c:pt>
                <c:pt idx="37">
                  <c:v>0.46486111111111111</c:v>
                </c:pt>
                <c:pt idx="38">
                  <c:v>0.46555555555555556</c:v>
                </c:pt>
                <c:pt idx="39">
                  <c:v>0.46625</c:v>
                </c:pt>
                <c:pt idx="40">
                  <c:v>0.46694444444444444</c:v>
                </c:pt>
                <c:pt idx="41">
                  <c:v>0.46763888888888888</c:v>
                </c:pt>
                <c:pt idx="42">
                  <c:v>0.46833333333333332</c:v>
                </c:pt>
                <c:pt idx="43">
                  <c:v>0.46902777777777777</c:v>
                </c:pt>
                <c:pt idx="44">
                  <c:v>0.46972222222222221</c:v>
                </c:pt>
                <c:pt idx="45">
                  <c:v>0.47041666666666665</c:v>
                </c:pt>
                <c:pt idx="46">
                  <c:v>0.47111111111111109</c:v>
                </c:pt>
                <c:pt idx="47">
                  <c:v>0.47180555555555559</c:v>
                </c:pt>
                <c:pt idx="48">
                  <c:v>0.47249999999999998</c:v>
                </c:pt>
                <c:pt idx="49">
                  <c:v>0.47319444444444447</c:v>
                </c:pt>
                <c:pt idx="50">
                  <c:v>0.47388888888888886</c:v>
                </c:pt>
                <c:pt idx="51">
                  <c:v>0.47458333333333336</c:v>
                </c:pt>
                <c:pt idx="52">
                  <c:v>0.47527777777777774</c:v>
                </c:pt>
                <c:pt idx="53">
                  <c:v>0.47597222222222224</c:v>
                </c:pt>
                <c:pt idx="54">
                  <c:v>0.47666666666666663</c:v>
                </c:pt>
                <c:pt idx="55">
                  <c:v>0.47736111111111112</c:v>
                </c:pt>
                <c:pt idx="56">
                  <c:v>0.47805555555555551</c:v>
                </c:pt>
                <c:pt idx="57">
                  <c:v>0.47875000000000001</c:v>
                </c:pt>
                <c:pt idx="58">
                  <c:v>0.4794444444444444</c:v>
                </c:pt>
                <c:pt idx="59">
                  <c:v>0.48013888888888889</c:v>
                </c:pt>
                <c:pt idx="60">
                  <c:v>0.48083333333333328</c:v>
                </c:pt>
                <c:pt idx="61">
                  <c:v>0.48152777777777778</c:v>
                </c:pt>
                <c:pt idx="62">
                  <c:v>0.48222222222222227</c:v>
                </c:pt>
                <c:pt idx="63">
                  <c:v>0.48291666666666666</c:v>
                </c:pt>
                <c:pt idx="64">
                  <c:v>0.48361111111111116</c:v>
                </c:pt>
                <c:pt idx="65">
                  <c:v>0.48430555555555554</c:v>
                </c:pt>
                <c:pt idx="66">
                  <c:v>0.48500000000000004</c:v>
                </c:pt>
                <c:pt idx="67">
                  <c:v>0.48569444444444443</c:v>
                </c:pt>
                <c:pt idx="68">
                  <c:v>0.48638888888888893</c:v>
                </c:pt>
                <c:pt idx="69">
                  <c:v>0.48708333333333331</c:v>
                </c:pt>
                <c:pt idx="70">
                  <c:v>0.48777777777777781</c:v>
                </c:pt>
                <c:pt idx="71">
                  <c:v>0.4884722222222222</c:v>
                </c:pt>
                <c:pt idx="72">
                  <c:v>0.48916666666666669</c:v>
                </c:pt>
                <c:pt idx="73">
                  <c:v>0.48986111111111108</c:v>
                </c:pt>
                <c:pt idx="74">
                  <c:v>0.49055555555555558</c:v>
                </c:pt>
                <c:pt idx="75">
                  <c:v>0.49124999999999996</c:v>
                </c:pt>
                <c:pt idx="76">
                  <c:v>0.49194444444444446</c:v>
                </c:pt>
                <c:pt idx="77">
                  <c:v>0.4926388888888889</c:v>
                </c:pt>
                <c:pt idx="78">
                  <c:v>0.49333333333333335</c:v>
                </c:pt>
                <c:pt idx="79">
                  <c:v>0.49402777777777779</c:v>
                </c:pt>
                <c:pt idx="80">
                  <c:v>0.49472222222222223</c:v>
                </c:pt>
                <c:pt idx="81">
                  <c:v>0.49541666666666667</c:v>
                </c:pt>
                <c:pt idx="82">
                  <c:v>0.49611111111111111</c:v>
                </c:pt>
                <c:pt idx="83">
                  <c:v>0.49680555555555556</c:v>
                </c:pt>
                <c:pt idx="84">
                  <c:v>0.4975</c:v>
                </c:pt>
                <c:pt idx="85">
                  <c:v>0.49819444444444444</c:v>
                </c:pt>
                <c:pt idx="86">
                  <c:v>0.49888888888888888</c:v>
                </c:pt>
                <c:pt idx="87">
                  <c:v>0.49958333333333332</c:v>
                </c:pt>
                <c:pt idx="88">
                  <c:v>0.50027777777777782</c:v>
                </c:pt>
                <c:pt idx="89">
                  <c:v>0.50097222222222237</c:v>
                </c:pt>
                <c:pt idx="90">
                  <c:v>0.50166666666666693</c:v>
                </c:pt>
                <c:pt idx="91">
                  <c:v>0.50236111111111148</c:v>
                </c:pt>
                <c:pt idx="92">
                  <c:v>0.50305555555555603</c:v>
                </c:pt>
                <c:pt idx="93">
                  <c:v>0.50375000000000059</c:v>
                </c:pt>
                <c:pt idx="94">
                  <c:v>0.50444444444444514</c:v>
                </c:pt>
                <c:pt idx="95">
                  <c:v>0.50513888888888969</c:v>
                </c:pt>
                <c:pt idx="96">
                  <c:v>0.50583333333333425</c:v>
                </c:pt>
                <c:pt idx="97">
                  <c:v>0.5065277777777788</c:v>
                </c:pt>
                <c:pt idx="98">
                  <c:v>0.50722222222222335</c:v>
                </c:pt>
                <c:pt idx="99">
                  <c:v>0.5079166666666679</c:v>
                </c:pt>
                <c:pt idx="100">
                  <c:v>0.50861111111111246</c:v>
                </c:pt>
                <c:pt idx="101">
                  <c:v>0.50930555555555701</c:v>
                </c:pt>
                <c:pt idx="102">
                  <c:v>0.51000000000000156</c:v>
                </c:pt>
                <c:pt idx="103">
                  <c:v>0.51069444444444612</c:v>
                </c:pt>
                <c:pt idx="104">
                  <c:v>0.51138888888889067</c:v>
                </c:pt>
                <c:pt idx="105">
                  <c:v>0.51208333333333522</c:v>
                </c:pt>
                <c:pt idx="106">
                  <c:v>0.51277777777777978</c:v>
                </c:pt>
                <c:pt idx="107">
                  <c:v>0.51347222222222433</c:v>
                </c:pt>
                <c:pt idx="108">
                  <c:v>0.51416666666666888</c:v>
                </c:pt>
                <c:pt idx="109">
                  <c:v>0.51486111111111343</c:v>
                </c:pt>
                <c:pt idx="110">
                  <c:v>0.51555555555555799</c:v>
                </c:pt>
                <c:pt idx="111">
                  <c:v>0.51625000000000254</c:v>
                </c:pt>
                <c:pt idx="112">
                  <c:v>0.51694444444444709</c:v>
                </c:pt>
                <c:pt idx="113">
                  <c:v>0.51763888888889165</c:v>
                </c:pt>
                <c:pt idx="114">
                  <c:v>0.5183333333333362</c:v>
                </c:pt>
                <c:pt idx="115">
                  <c:v>0.51902777777778075</c:v>
                </c:pt>
                <c:pt idx="116">
                  <c:v>0.51972222222222531</c:v>
                </c:pt>
                <c:pt idx="117">
                  <c:v>0.52041666666666986</c:v>
                </c:pt>
                <c:pt idx="118">
                  <c:v>0.52111111111111441</c:v>
                </c:pt>
                <c:pt idx="119">
                  <c:v>0.52180555555555896</c:v>
                </c:pt>
                <c:pt idx="120">
                  <c:v>0.52250000000000352</c:v>
                </c:pt>
                <c:pt idx="121">
                  <c:v>0.52319444444444807</c:v>
                </c:pt>
                <c:pt idx="122">
                  <c:v>0.52388888888889262</c:v>
                </c:pt>
                <c:pt idx="123">
                  <c:v>0.52458333333333718</c:v>
                </c:pt>
                <c:pt idx="124">
                  <c:v>0.52527777777778173</c:v>
                </c:pt>
                <c:pt idx="125">
                  <c:v>0.52597222222222628</c:v>
                </c:pt>
                <c:pt idx="126">
                  <c:v>0.52666666666667084</c:v>
                </c:pt>
                <c:pt idx="127">
                  <c:v>0.52736111111111539</c:v>
                </c:pt>
                <c:pt idx="128">
                  <c:v>0.52805555555555994</c:v>
                </c:pt>
                <c:pt idx="129">
                  <c:v>0.52875000000000449</c:v>
                </c:pt>
                <c:pt idx="130">
                  <c:v>0.52944444444444905</c:v>
                </c:pt>
                <c:pt idx="131">
                  <c:v>0.5301388888888936</c:v>
                </c:pt>
                <c:pt idx="132">
                  <c:v>0.53083333333333815</c:v>
                </c:pt>
                <c:pt idx="133">
                  <c:v>0.53152777777778271</c:v>
                </c:pt>
                <c:pt idx="134">
                  <c:v>0.53222222222222726</c:v>
                </c:pt>
                <c:pt idx="135">
                  <c:v>0.53291666666667181</c:v>
                </c:pt>
                <c:pt idx="136">
                  <c:v>0.53361111111111637</c:v>
                </c:pt>
                <c:pt idx="137">
                  <c:v>0.53430555555556092</c:v>
                </c:pt>
                <c:pt idx="138">
                  <c:v>0.53500000000000547</c:v>
                </c:pt>
                <c:pt idx="139">
                  <c:v>0.53569444444445002</c:v>
                </c:pt>
                <c:pt idx="140">
                  <c:v>0.53638888888889458</c:v>
                </c:pt>
                <c:pt idx="141">
                  <c:v>0.53708333333333913</c:v>
                </c:pt>
                <c:pt idx="142">
                  <c:v>0.53777777777778368</c:v>
                </c:pt>
                <c:pt idx="143">
                  <c:v>0.53847222222222824</c:v>
                </c:pt>
                <c:pt idx="144">
                  <c:v>0.53916666666667279</c:v>
                </c:pt>
                <c:pt idx="145">
                  <c:v>0.53986111111111734</c:v>
                </c:pt>
                <c:pt idx="146">
                  <c:v>0.5405555555555619</c:v>
                </c:pt>
                <c:pt idx="147">
                  <c:v>0.54125000000000645</c:v>
                </c:pt>
                <c:pt idx="148">
                  <c:v>0.541944444444451</c:v>
                </c:pt>
                <c:pt idx="149">
                  <c:v>0.54263888888889555</c:v>
                </c:pt>
                <c:pt idx="150">
                  <c:v>0.54333333333334011</c:v>
                </c:pt>
                <c:pt idx="151">
                  <c:v>0.54402777777778466</c:v>
                </c:pt>
                <c:pt idx="152">
                  <c:v>0.54472222222222921</c:v>
                </c:pt>
                <c:pt idx="153">
                  <c:v>0.54541666666667377</c:v>
                </c:pt>
                <c:pt idx="154">
                  <c:v>0.54611111111111832</c:v>
                </c:pt>
                <c:pt idx="155">
                  <c:v>0.54680555555556287</c:v>
                </c:pt>
                <c:pt idx="156">
                  <c:v>0.54750000000000743</c:v>
                </c:pt>
                <c:pt idx="157">
                  <c:v>0.54819444444445198</c:v>
                </c:pt>
                <c:pt idx="158">
                  <c:v>0.54888888888889653</c:v>
                </c:pt>
                <c:pt idx="159">
                  <c:v>0.54958333333334108</c:v>
                </c:pt>
                <c:pt idx="160">
                  <c:v>0.55027777777778564</c:v>
                </c:pt>
                <c:pt idx="161">
                  <c:v>0.55097222222223019</c:v>
                </c:pt>
                <c:pt idx="162">
                  <c:v>0.55166666666667474</c:v>
                </c:pt>
                <c:pt idx="163">
                  <c:v>0.5523611111111193</c:v>
                </c:pt>
                <c:pt idx="164">
                  <c:v>0.55305555555556385</c:v>
                </c:pt>
                <c:pt idx="165">
                  <c:v>0.5537500000000084</c:v>
                </c:pt>
                <c:pt idx="166">
                  <c:v>0.55444444444445296</c:v>
                </c:pt>
                <c:pt idx="167">
                  <c:v>0.55513888888889751</c:v>
                </c:pt>
                <c:pt idx="168">
                  <c:v>0.55583333333334206</c:v>
                </c:pt>
                <c:pt idx="169">
                  <c:v>0.55652777777778661</c:v>
                </c:pt>
                <c:pt idx="170">
                  <c:v>0.55722222222223117</c:v>
                </c:pt>
                <c:pt idx="171">
                  <c:v>0.55791666666667572</c:v>
                </c:pt>
                <c:pt idx="172">
                  <c:v>0.55861111111112027</c:v>
                </c:pt>
                <c:pt idx="173">
                  <c:v>0.55930555555556483</c:v>
                </c:pt>
                <c:pt idx="174">
                  <c:v>0.56000000000000938</c:v>
                </c:pt>
                <c:pt idx="175">
                  <c:v>0.56069444444445393</c:v>
                </c:pt>
                <c:pt idx="176">
                  <c:v>0.56138888888889849</c:v>
                </c:pt>
                <c:pt idx="177">
                  <c:v>0.56208333333334304</c:v>
                </c:pt>
                <c:pt idx="178">
                  <c:v>0.56277777777778759</c:v>
                </c:pt>
                <c:pt idx="179">
                  <c:v>0.56347222222223214</c:v>
                </c:pt>
                <c:pt idx="180">
                  <c:v>0.5641666666666767</c:v>
                </c:pt>
                <c:pt idx="181">
                  <c:v>0.56486111111112125</c:v>
                </c:pt>
                <c:pt idx="182">
                  <c:v>0.5655555555555658</c:v>
                </c:pt>
                <c:pt idx="183">
                  <c:v>0.56625000000001036</c:v>
                </c:pt>
                <c:pt idx="184">
                  <c:v>0.56694444444445491</c:v>
                </c:pt>
                <c:pt idx="185">
                  <c:v>0.56763888888889946</c:v>
                </c:pt>
                <c:pt idx="186">
                  <c:v>0.56833333333334402</c:v>
                </c:pt>
                <c:pt idx="187">
                  <c:v>0.56902777777778857</c:v>
                </c:pt>
                <c:pt idx="188">
                  <c:v>0.56972222222223312</c:v>
                </c:pt>
                <c:pt idx="189">
                  <c:v>0.57041666666667767</c:v>
                </c:pt>
                <c:pt idx="190">
                  <c:v>0.57111111111112223</c:v>
                </c:pt>
                <c:pt idx="191">
                  <c:v>0.57180555555556678</c:v>
                </c:pt>
                <c:pt idx="192">
                  <c:v>0.57250000000001133</c:v>
                </c:pt>
                <c:pt idx="193">
                  <c:v>0.57319444444445589</c:v>
                </c:pt>
                <c:pt idx="194">
                  <c:v>0.57388888888890044</c:v>
                </c:pt>
                <c:pt idx="195">
                  <c:v>0.57458333333334499</c:v>
                </c:pt>
                <c:pt idx="196">
                  <c:v>0.57527777777778955</c:v>
                </c:pt>
                <c:pt idx="197">
                  <c:v>0.5759722222222341</c:v>
                </c:pt>
                <c:pt idx="198">
                  <c:v>0.57666666666667865</c:v>
                </c:pt>
                <c:pt idx="199">
                  <c:v>0.5773611111111232</c:v>
                </c:pt>
                <c:pt idx="200">
                  <c:v>0.57805555555556776</c:v>
                </c:pt>
                <c:pt idx="201">
                  <c:v>0.57875000000001231</c:v>
                </c:pt>
                <c:pt idx="202">
                  <c:v>0.57944444444445686</c:v>
                </c:pt>
                <c:pt idx="203">
                  <c:v>0.58013888888890142</c:v>
                </c:pt>
                <c:pt idx="204">
                  <c:v>0.58083333333334597</c:v>
                </c:pt>
                <c:pt idx="205">
                  <c:v>0.58152777777779052</c:v>
                </c:pt>
                <c:pt idx="206">
                  <c:v>0.58222222222223508</c:v>
                </c:pt>
                <c:pt idx="207">
                  <c:v>0.58291666666667963</c:v>
                </c:pt>
                <c:pt idx="208">
                  <c:v>0.58361111111112418</c:v>
                </c:pt>
                <c:pt idx="209">
                  <c:v>0.58430555555556873</c:v>
                </c:pt>
                <c:pt idx="210">
                  <c:v>0.58500000000001329</c:v>
                </c:pt>
                <c:pt idx="211">
                  <c:v>0.58569444444445784</c:v>
                </c:pt>
                <c:pt idx="212">
                  <c:v>0.58638888888890239</c:v>
                </c:pt>
                <c:pt idx="213">
                  <c:v>0.58708333333334695</c:v>
                </c:pt>
                <c:pt idx="214">
                  <c:v>0.5877777777777915</c:v>
                </c:pt>
                <c:pt idx="215">
                  <c:v>0.58847222222223605</c:v>
                </c:pt>
                <c:pt idx="216">
                  <c:v>0.58916666666668061</c:v>
                </c:pt>
                <c:pt idx="217">
                  <c:v>0.58986111111112516</c:v>
                </c:pt>
                <c:pt idx="218">
                  <c:v>0.59055555555556971</c:v>
                </c:pt>
                <c:pt idx="219">
                  <c:v>0.59125000000001426</c:v>
                </c:pt>
                <c:pt idx="220">
                  <c:v>0.59194444444445882</c:v>
                </c:pt>
                <c:pt idx="221">
                  <c:v>0.59263888888890337</c:v>
                </c:pt>
                <c:pt idx="222">
                  <c:v>0.59333333333334792</c:v>
                </c:pt>
                <c:pt idx="223">
                  <c:v>0.59402777777779248</c:v>
                </c:pt>
                <c:pt idx="224">
                  <c:v>0.59472222222223703</c:v>
                </c:pt>
                <c:pt idx="225">
                  <c:v>0.59541666666668158</c:v>
                </c:pt>
                <c:pt idx="226">
                  <c:v>0.59611111111112614</c:v>
                </c:pt>
                <c:pt idx="227">
                  <c:v>0.59680555555557069</c:v>
                </c:pt>
                <c:pt idx="228">
                  <c:v>0.59750000000001524</c:v>
                </c:pt>
                <c:pt idx="229">
                  <c:v>0.59819444444445979</c:v>
                </c:pt>
                <c:pt idx="230">
                  <c:v>0.59888888888890435</c:v>
                </c:pt>
                <c:pt idx="231">
                  <c:v>0.5995833333333489</c:v>
                </c:pt>
                <c:pt idx="232">
                  <c:v>0.60027777777779345</c:v>
                </c:pt>
              </c:numCache>
            </c:numRef>
          </c:cat>
          <c:val>
            <c:numRef>
              <c:f>'2017-10-02 treated'!$J$2:$J$234</c:f>
              <c:numCache>
                <c:formatCode>General</c:formatCode>
                <c:ptCount val="233"/>
                <c:pt idx="0">
                  <c:v>22.07</c:v>
                </c:pt>
                <c:pt idx="1">
                  <c:v>22.76</c:v>
                </c:pt>
                <c:pt idx="2">
                  <c:v>23.19</c:v>
                </c:pt>
                <c:pt idx="3">
                  <c:v>23.01</c:v>
                </c:pt>
                <c:pt idx="4">
                  <c:v>23.59</c:v>
                </c:pt>
                <c:pt idx="5">
                  <c:v>23.99</c:v>
                </c:pt>
                <c:pt idx="6">
                  <c:v>24.03</c:v>
                </c:pt>
                <c:pt idx="7">
                  <c:v>24.18</c:v>
                </c:pt>
                <c:pt idx="8">
                  <c:v>23.54</c:v>
                </c:pt>
                <c:pt idx="9">
                  <c:v>23.42</c:v>
                </c:pt>
                <c:pt idx="10">
                  <c:v>23.45</c:v>
                </c:pt>
                <c:pt idx="11">
                  <c:v>23.51</c:v>
                </c:pt>
                <c:pt idx="12">
                  <c:v>23.75</c:v>
                </c:pt>
                <c:pt idx="13">
                  <c:v>24.31</c:v>
                </c:pt>
                <c:pt idx="14">
                  <c:v>24.09</c:v>
                </c:pt>
                <c:pt idx="15">
                  <c:v>23.96</c:v>
                </c:pt>
                <c:pt idx="16">
                  <c:v>24.51</c:v>
                </c:pt>
                <c:pt idx="17">
                  <c:v>24.48</c:v>
                </c:pt>
                <c:pt idx="18">
                  <c:v>24.41</c:v>
                </c:pt>
                <c:pt idx="19">
                  <c:v>24.05</c:v>
                </c:pt>
                <c:pt idx="20">
                  <c:v>24.78</c:v>
                </c:pt>
                <c:pt idx="21">
                  <c:v>24.48</c:v>
                </c:pt>
                <c:pt idx="22">
                  <c:v>24.4</c:v>
                </c:pt>
                <c:pt idx="23">
                  <c:v>24.23</c:v>
                </c:pt>
                <c:pt idx="24">
                  <c:v>24.42</c:v>
                </c:pt>
                <c:pt idx="25">
                  <c:v>23.71</c:v>
                </c:pt>
                <c:pt idx="26">
                  <c:v>23.87</c:v>
                </c:pt>
                <c:pt idx="27">
                  <c:v>23.86</c:v>
                </c:pt>
                <c:pt idx="28">
                  <c:v>23.74</c:v>
                </c:pt>
                <c:pt idx="29">
                  <c:v>23.79</c:v>
                </c:pt>
                <c:pt idx="30">
                  <c:v>23.96</c:v>
                </c:pt>
                <c:pt idx="31">
                  <c:v>24.4</c:v>
                </c:pt>
                <c:pt idx="32">
                  <c:v>24.32</c:v>
                </c:pt>
                <c:pt idx="33">
                  <c:v>24.36</c:v>
                </c:pt>
                <c:pt idx="34">
                  <c:v>24.79</c:v>
                </c:pt>
                <c:pt idx="35">
                  <c:v>24.52</c:v>
                </c:pt>
                <c:pt idx="36">
                  <c:v>24.95</c:v>
                </c:pt>
                <c:pt idx="37">
                  <c:v>24.81</c:v>
                </c:pt>
                <c:pt idx="38">
                  <c:v>25.03</c:v>
                </c:pt>
                <c:pt idx="39">
                  <c:v>24.88</c:v>
                </c:pt>
                <c:pt idx="40">
                  <c:v>25.03</c:v>
                </c:pt>
                <c:pt idx="41">
                  <c:v>25.41</c:v>
                </c:pt>
                <c:pt idx="42">
                  <c:v>25.36</c:v>
                </c:pt>
                <c:pt idx="43">
                  <c:v>25.26</c:v>
                </c:pt>
                <c:pt idx="44">
                  <c:v>24.83</c:v>
                </c:pt>
                <c:pt idx="45">
                  <c:v>25.02</c:v>
                </c:pt>
                <c:pt idx="46">
                  <c:v>25.36</c:v>
                </c:pt>
                <c:pt idx="47">
                  <c:v>25.42</c:v>
                </c:pt>
                <c:pt idx="48">
                  <c:v>26.19</c:v>
                </c:pt>
                <c:pt idx="49">
                  <c:v>26.36</c:v>
                </c:pt>
                <c:pt idx="50">
                  <c:v>26</c:v>
                </c:pt>
                <c:pt idx="51">
                  <c:v>27.18</c:v>
                </c:pt>
                <c:pt idx="52">
                  <c:v>27.47</c:v>
                </c:pt>
                <c:pt idx="53">
                  <c:v>27.41</c:v>
                </c:pt>
                <c:pt idx="54">
                  <c:v>25.78</c:v>
                </c:pt>
                <c:pt idx="55">
                  <c:v>27.05</c:v>
                </c:pt>
                <c:pt idx="56">
                  <c:v>27.36</c:v>
                </c:pt>
                <c:pt idx="57">
                  <c:v>27.95</c:v>
                </c:pt>
                <c:pt idx="58">
                  <c:v>27.95</c:v>
                </c:pt>
                <c:pt idx="59">
                  <c:v>27.14</c:v>
                </c:pt>
                <c:pt idx="60">
                  <c:v>27.65</c:v>
                </c:pt>
                <c:pt idx="61">
                  <c:v>27.91</c:v>
                </c:pt>
                <c:pt idx="62">
                  <c:v>28.79</c:v>
                </c:pt>
                <c:pt idx="63">
                  <c:v>28.57</c:v>
                </c:pt>
                <c:pt idx="64">
                  <c:v>27.81</c:v>
                </c:pt>
                <c:pt idx="65">
                  <c:v>26.4</c:v>
                </c:pt>
                <c:pt idx="66">
                  <c:v>26.59</c:v>
                </c:pt>
                <c:pt idx="67">
                  <c:v>27.49</c:v>
                </c:pt>
                <c:pt idx="68">
                  <c:v>26.4</c:v>
                </c:pt>
                <c:pt idx="69">
                  <c:v>26.41</c:v>
                </c:pt>
                <c:pt idx="70">
                  <c:v>26.31</c:v>
                </c:pt>
                <c:pt idx="71">
                  <c:v>26.5</c:v>
                </c:pt>
                <c:pt idx="72">
                  <c:v>26.66</c:v>
                </c:pt>
                <c:pt idx="73">
                  <c:v>26.67</c:v>
                </c:pt>
                <c:pt idx="74">
                  <c:v>27.48</c:v>
                </c:pt>
                <c:pt idx="75">
                  <c:v>28.05</c:v>
                </c:pt>
                <c:pt idx="76">
                  <c:v>27.45</c:v>
                </c:pt>
                <c:pt idx="77">
                  <c:v>28.06</c:v>
                </c:pt>
                <c:pt idx="78">
                  <c:v>27.46</c:v>
                </c:pt>
                <c:pt idx="79">
                  <c:v>27.48</c:v>
                </c:pt>
                <c:pt idx="80">
                  <c:v>27.43</c:v>
                </c:pt>
                <c:pt idx="81">
                  <c:v>27.33</c:v>
                </c:pt>
                <c:pt idx="82">
                  <c:v>27.93</c:v>
                </c:pt>
                <c:pt idx="83">
                  <c:v>27.79</c:v>
                </c:pt>
                <c:pt idx="84">
                  <c:v>27.46</c:v>
                </c:pt>
                <c:pt idx="85">
                  <c:v>26.46</c:v>
                </c:pt>
                <c:pt idx="86">
                  <c:v>27.04</c:v>
                </c:pt>
                <c:pt idx="87">
                  <c:v>26.52</c:v>
                </c:pt>
                <c:pt idx="88">
                  <c:v>28.28</c:v>
                </c:pt>
                <c:pt idx="213">
                  <c:v>26.79</c:v>
                </c:pt>
                <c:pt idx="214">
                  <c:v>26.84</c:v>
                </c:pt>
                <c:pt idx="215">
                  <c:v>25.99</c:v>
                </c:pt>
                <c:pt idx="216">
                  <c:v>26.98</c:v>
                </c:pt>
                <c:pt idx="217">
                  <c:v>26.58</c:v>
                </c:pt>
                <c:pt idx="218">
                  <c:v>27.06</c:v>
                </c:pt>
                <c:pt idx="219">
                  <c:v>26.06</c:v>
                </c:pt>
                <c:pt idx="220">
                  <c:v>26.76</c:v>
                </c:pt>
                <c:pt idx="221">
                  <c:v>27.75</c:v>
                </c:pt>
                <c:pt idx="222">
                  <c:v>27.55</c:v>
                </c:pt>
                <c:pt idx="223">
                  <c:v>26.55</c:v>
                </c:pt>
                <c:pt idx="224">
                  <c:v>26.43</c:v>
                </c:pt>
                <c:pt idx="225">
                  <c:v>26.53</c:v>
                </c:pt>
                <c:pt idx="226">
                  <c:v>26.11</c:v>
                </c:pt>
                <c:pt idx="227">
                  <c:v>26.37</c:v>
                </c:pt>
                <c:pt idx="228">
                  <c:v>25.58</c:v>
                </c:pt>
                <c:pt idx="229">
                  <c:v>24.71</c:v>
                </c:pt>
                <c:pt idx="230">
                  <c:v>20.010000000000002</c:v>
                </c:pt>
                <c:pt idx="231">
                  <c:v>21.32</c:v>
                </c:pt>
                <c:pt idx="232">
                  <c:v>22.42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505-4885-91B0-92DF970FB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1004160"/>
        <c:axId val="701012864"/>
      </c:lineChart>
      <c:catAx>
        <c:axId val="70100416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12864"/>
        <c:crosses val="autoZero"/>
        <c:auto val="1"/>
        <c:lblAlgn val="ctr"/>
        <c:lblOffset val="100"/>
        <c:noMultiLvlLbl val="0"/>
      </c:catAx>
      <c:valAx>
        <c:axId val="70101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0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'2017-10-02 treated'!$K$1</c:f>
              <c:strCache>
                <c:ptCount val="1"/>
                <c:pt idx="0">
                  <c:v>Solar Radiation (W/m2)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'2017-10-02 treated'!$A$2:$A$234</c:f>
              <c:numCache>
                <c:formatCode>h:mm:ss</c:formatCode>
                <c:ptCount val="233"/>
                <c:pt idx="0">
                  <c:v>0.43916666666666665</c:v>
                </c:pt>
                <c:pt idx="1">
                  <c:v>0.43986111111111109</c:v>
                </c:pt>
                <c:pt idx="2">
                  <c:v>0.44055555555555559</c:v>
                </c:pt>
                <c:pt idx="3">
                  <c:v>0.44124999999999998</c:v>
                </c:pt>
                <c:pt idx="4">
                  <c:v>0.44194444444444447</c:v>
                </c:pt>
                <c:pt idx="5">
                  <c:v>0.44263888888888886</c:v>
                </c:pt>
                <c:pt idx="6">
                  <c:v>0.44333333333333336</c:v>
                </c:pt>
                <c:pt idx="7">
                  <c:v>0.44402777777777774</c:v>
                </c:pt>
                <c:pt idx="8">
                  <c:v>0.44472222222222224</c:v>
                </c:pt>
                <c:pt idx="9">
                  <c:v>0.44541666666666663</c:v>
                </c:pt>
                <c:pt idx="10">
                  <c:v>0.44611111111111112</c:v>
                </c:pt>
                <c:pt idx="11">
                  <c:v>0.44680555555555551</c:v>
                </c:pt>
                <c:pt idx="12">
                  <c:v>0.44750000000000001</c:v>
                </c:pt>
                <c:pt idx="13">
                  <c:v>0.4481944444444444</c:v>
                </c:pt>
                <c:pt idx="14">
                  <c:v>0.44888888888888889</c:v>
                </c:pt>
                <c:pt idx="15">
                  <c:v>0.44958333333333328</c:v>
                </c:pt>
                <c:pt idx="16">
                  <c:v>0.45027777777777778</c:v>
                </c:pt>
                <c:pt idx="17">
                  <c:v>0.45097222222222227</c:v>
                </c:pt>
                <c:pt idx="18">
                  <c:v>0.45166666666666666</c:v>
                </c:pt>
                <c:pt idx="19">
                  <c:v>0.45236111111111116</c:v>
                </c:pt>
                <c:pt idx="20">
                  <c:v>0.45305555555555554</c:v>
                </c:pt>
                <c:pt idx="21">
                  <c:v>0.45375000000000004</c:v>
                </c:pt>
                <c:pt idx="22">
                  <c:v>0.45444444444444443</c:v>
                </c:pt>
                <c:pt idx="23">
                  <c:v>0.45513888888888893</c:v>
                </c:pt>
                <c:pt idx="24">
                  <c:v>0.45583333333333331</c:v>
                </c:pt>
                <c:pt idx="25">
                  <c:v>0.45652777777777781</c:v>
                </c:pt>
                <c:pt idx="26">
                  <c:v>0.4572222222222222</c:v>
                </c:pt>
                <c:pt idx="27">
                  <c:v>0.45791666666666669</c:v>
                </c:pt>
                <c:pt idx="28">
                  <c:v>0.45861111111111108</c:v>
                </c:pt>
                <c:pt idx="29">
                  <c:v>0.45930555555555558</c:v>
                </c:pt>
                <c:pt idx="30">
                  <c:v>0.45999999999999996</c:v>
                </c:pt>
                <c:pt idx="31">
                  <c:v>0.46069444444444446</c:v>
                </c:pt>
                <c:pt idx="32">
                  <c:v>0.4613888888888889</c:v>
                </c:pt>
                <c:pt idx="33">
                  <c:v>0.46208333333333335</c:v>
                </c:pt>
                <c:pt idx="34">
                  <c:v>0.46277777777777779</c:v>
                </c:pt>
                <c:pt idx="35">
                  <c:v>0.46347222222222223</c:v>
                </c:pt>
                <c:pt idx="36">
                  <c:v>0.46416666666666667</c:v>
                </c:pt>
                <c:pt idx="37">
                  <c:v>0.46486111111111111</c:v>
                </c:pt>
                <c:pt idx="38">
                  <c:v>0.46555555555555556</c:v>
                </c:pt>
                <c:pt idx="39">
                  <c:v>0.46625</c:v>
                </c:pt>
                <c:pt idx="40">
                  <c:v>0.46694444444444444</c:v>
                </c:pt>
                <c:pt idx="41">
                  <c:v>0.46763888888888888</c:v>
                </c:pt>
                <c:pt idx="42">
                  <c:v>0.46833333333333332</c:v>
                </c:pt>
                <c:pt idx="43">
                  <c:v>0.46902777777777777</c:v>
                </c:pt>
                <c:pt idx="44">
                  <c:v>0.46972222222222221</c:v>
                </c:pt>
                <c:pt idx="45">
                  <c:v>0.47041666666666665</c:v>
                </c:pt>
                <c:pt idx="46">
                  <c:v>0.47111111111111109</c:v>
                </c:pt>
                <c:pt idx="47">
                  <c:v>0.47180555555555559</c:v>
                </c:pt>
                <c:pt idx="48">
                  <c:v>0.47249999999999998</c:v>
                </c:pt>
                <c:pt idx="49">
                  <c:v>0.47319444444444447</c:v>
                </c:pt>
                <c:pt idx="50">
                  <c:v>0.47388888888888886</c:v>
                </c:pt>
                <c:pt idx="51">
                  <c:v>0.47458333333333336</c:v>
                </c:pt>
                <c:pt idx="52">
                  <c:v>0.47527777777777774</c:v>
                </c:pt>
                <c:pt idx="53">
                  <c:v>0.47597222222222224</c:v>
                </c:pt>
                <c:pt idx="54">
                  <c:v>0.47666666666666663</c:v>
                </c:pt>
                <c:pt idx="55">
                  <c:v>0.47736111111111112</c:v>
                </c:pt>
                <c:pt idx="56">
                  <c:v>0.47805555555555551</c:v>
                </c:pt>
                <c:pt idx="57">
                  <c:v>0.47875000000000001</c:v>
                </c:pt>
                <c:pt idx="58">
                  <c:v>0.4794444444444444</c:v>
                </c:pt>
                <c:pt idx="59">
                  <c:v>0.48013888888888889</c:v>
                </c:pt>
                <c:pt idx="60">
                  <c:v>0.48083333333333328</c:v>
                </c:pt>
                <c:pt idx="61">
                  <c:v>0.48152777777777778</c:v>
                </c:pt>
                <c:pt idx="62">
                  <c:v>0.48222222222222227</c:v>
                </c:pt>
                <c:pt idx="63">
                  <c:v>0.48291666666666666</c:v>
                </c:pt>
                <c:pt idx="64">
                  <c:v>0.48361111111111116</c:v>
                </c:pt>
                <c:pt idx="65">
                  <c:v>0.48430555555555554</c:v>
                </c:pt>
                <c:pt idx="66">
                  <c:v>0.48500000000000004</c:v>
                </c:pt>
                <c:pt idx="67">
                  <c:v>0.48569444444444443</c:v>
                </c:pt>
                <c:pt idx="68">
                  <c:v>0.48638888888888893</c:v>
                </c:pt>
                <c:pt idx="69">
                  <c:v>0.48708333333333331</c:v>
                </c:pt>
                <c:pt idx="70">
                  <c:v>0.48777777777777781</c:v>
                </c:pt>
                <c:pt idx="71">
                  <c:v>0.4884722222222222</c:v>
                </c:pt>
                <c:pt idx="72">
                  <c:v>0.48916666666666669</c:v>
                </c:pt>
                <c:pt idx="73">
                  <c:v>0.48986111111111108</c:v>
                </c:pt>
                <c:pt idx="74">
                  <c:v>0.49055555555555558</c:v>
                </c:pt>
                <c:pt idx="75">
                  <c:v>0.49124999999999996</c:v>
                </c:pt>
                <c:pt idx="76">
                  <c:v>0.49194444444444446</c:v>
                </c:pt>
                <c:pt idx="77">
                  <c:v>0.4926388888888889</c:v>
                </c:pt>
                <c:pt idx="78">
                  <c:v>0.49333333333333335</c:v>
                </c:pt>
                <c:pt idx="79">
                  <c:v>0.49402777777777779</c:v>
                </c:pt>
                <c:pt idx="80">
                  <c:v>0.49472222222222223</c:v>
                </c:pt>
                <c:pt idx="81">
                  <c:v>0.49541666666666667</c:v>
                </c:pt>
                <c:pt idx="82">
                  <c:v>0.49611111111111111</c:v>
                </c:pt>
                <c:pt idx="83">
                  <c:v>0.49680555555555556</c:v>
                </c:pt>
                <c:pt idx="84">
                  <c:v>0.4975</c:v>
                </c:pt>
                <c:pt idx="85">
                  <c:v>0.49819444444444444</c:v>
                </c:pt>
                <c:pt idx="86">
                  <c:v>0.49888888888888888</c:v>
                </c:pt>
                <c:pt idx="87">
                  <c:v>0.49958333333333332</c:v>
                </c:pt>
                <c:pt idx="88">
                  <c:v>0.50027777777777782</c:v>
                </c:pt>
                <c:pt idx="89">
                  <c:v>0.50097222222222237</c:v>
                </c:pt>
                <c:pt idx="90">
                  <c:v>0.50166666666666693</c:v>
                </c:pt>
                <c:pt idx="91">
                  <c:v>0.50236111111111148</c:v>
                </c:pt>
                <c:pt idx="92">
                  <c:v>0.50305555555555603</c:v>
                </c:pt>
                <c:pt idx="93">
                  <c:v>0.50375000000000059</c:v>
                </c:pt>
                <c:pt idx="94">
                  <c:v>0.50444444444444514</c:v>
                </c:pt>
                <c:pt idx="95">
                  <c:v>0.50513888888888969</c:v>
                </c:pt>
                <c:pt idx="96">
                  <c:v>0.50583333333333425</c:v>
                </c:pt>
                <c:pt idx="97">
                  <c:v>0.5065277777777788</c:v>
                </c:pt>
                <c:pt idx="98">
                  <c:v>0.50722222222222335</c:v>
                </c:pt>
                <c:pt idx="99">
                  <c:v>0.5079166666666679</c:v>
                </c:pt>
                <c:pt idx="100">
                  <c:v>0.50861111111111246</c:v>
                </c:pt>
                <c:pt idx="101">
                  <c:v>0.50930555555555701</c:v>
                </c:pt>
                <c:pt idx="102">
                  <c:v>0.51000000000000156</c:v>
                </c:pt>
                <c:pt idx="103">
                  <c:v>0.51069444444444612</c:v>
                </c:pt>
                <c:pt idx="104">
                  <c:v>0.51138888888889067</c:v>
                </c:pt>
                <c:pt idx="105">
                  <c:v>0.51208333333333522</c:v>
                </c:pt>
                <c:pt idx="106">
                  <c:v>0.51277777777777978</c:v>
                </c:pt>
                <c:pt idx="107">
                  <c:v>0.51347222222222433</c:v>
                </c:pt>
                <c:pt idx="108">
                  <c:v>0.51416666666666888</c:v>
                </c:pt>
                <c:pt idx="109">
                  <c:v>0.51486111111111343</c:v>
                </c:pt>
                <c:pt idx="110">
                  <c:v>0.51555555555555799</c:v>
                </c:pt>
                <c:pt idx="111">
                  <c:v>0.51625000000000254</c:v>
                </c:pt>
                <c:pt idx="112">
                  <c:v>0.51694444444444709</c:v>
                </c:pt>
                <c:pt idx="113">
                  <c:v>0.51763888888889165</c:v>
                </c:pt>
                <c:pt idx="114">
                  <c:v>0.5183333333333362</c:v>
                </c:pt>
                <c:pt idx="115">
                  <c:v>0.51902777777778075</c:v>
                </c:pt>
                <c:pt idx="116">
                  <c:v>0.51972222222222531</c:v>
                </c:pt>
                <c:pt idx="117">
                  <c:v>0.52041666666666986</c:v>
                </c:pt>
                <c:pt idx="118">
                  <c:v>0.52111111111111441</c:v>
                </c:pt>
                <c:pt idx="119">
                  <c:v>0.52180555555555896</c:v>
                </c:pt>
                <c:pt idx="120">
                  <c:v>0.52250000000000352</c:v>
                </c:pt>
                <c:pt idx="121">
                  <c:v>0.52319444444444807</c:v>
                </c:pt>
                <c:pt idx="122">
                  <c:v>0.52388888888889262</c:v>
                </c:pt>
                <c:pt idx="123">
                  <c:v>0.52458333333333718</c:v>
                </c:pt>
                <c:pt idx="124">
                  <c:v>0.52527777777778173</c:v>
                </c:pt>
                <c:pt idx="125">
                  <c:v>0.52597222222222628</c:v>
                </c:pt>
                <c:pt idx="126">
                  <c:v>0.52666666666667084</c:v>
                </c:pt>
                <c:pt idx="127">
                  <c:v>0.52736111111111539</c:v>
                </c:pt>
                <c:pt idx="128">
                  <c:v>0.52805555555555994</c:v>
                </c:pt>
                <c:pt idx="129">
                  <c:v>0.52875000000000449</c:v>
                </c:pt>
                <c:pt idx="130">
                  <c:v>0.52944444444444905</c:v>
                </c:pt>
                <c:pt idx="131">
                  <c:v>0.5301388888888936</c:v>
                </c:pt>
                <c:pt idx="132">
                  <c:v>0.53083333333333815</c:v>
                </c:pt>
                <c:pt idx="133">
                  <c:v>0.53152777777778271</c:v>
                </c:pt>
                <c:pt idx="134">
                  <c:v>0.53222222222222726</c:v>
                </c:pt>
                <c:pt idx="135">
                  <c:v>0.53291666666667181</c:v>
                </c:pt>
                <c:pt idx="136">
                  <c:v>0.53361111111111637</c:v>
                </c:pt>
                <c:pt idx="137">
                  <c:v>0.53430555555556092</c:v>
                </c:pt>
                <c:pt idx="138">
                  <c:v>0.53500000000000547</c:v>
                </c:pt>
                <c:pt idx="139">
                  <c:v>0.53569444444445002</c:v>
                </c:pt>
                <c:pt idx="140">
                  <c:v>0.53638888888889458</c:v>
                </c:pt>
                <c:pt idx="141">
                  <c:v>0.53708333333333913</c:v>
                </c:pt>
                <c:pt idx="142">
                  <c:v>0.53777777777778368</c:v>
                </c:pt>
                <c:pt idx="143">
                  <c:v>0.53847222222222824</c:v>
                </c:pt>
                <c:pt idx="144">
                  <c:v>0.53916666666667279</c:v>
                </c:pt>
                <c:pt idx="145">
                  <c:v>0.53986111111111734</c:v>
                </c:pt>
                <c:pt idx="146">
                  <c:v>0.5405555555555619</c:v>
                </c:pt>
                <c:pt idx="147">
                  <c:v>0.54125000000000645</c:v>
                </c:pt>
                <c:pt idx="148">
                  <c:v>0.541944444444451</c:v>
                </c:pt>
                <c:pt idx="149">
                  <c:v>0.54263888888889555</c:v>
                </c:pt>
                <c:pt idx="150">
                  <c:v>0.54333333333334011</c:v>
                </c:pt>
                <c:pt idx="151">
                  <c:v>0.54402777777778466</c:v>
                </c:pt>
                <c:pt idx="152">
                  <c:v>0.54472222222222921</c:v>
                </c:pt>
                <c:pt idx="153">
                  <c:v>0.54541666666667377</c:v>
                </c:pt>
                <c:pt idx="154">
                  <c:v>0.54611111111111832</c:v>
                </c:pt>
                <c:pt idx="155">
                  <c:v>0.54680555555556287</c:v>
                </c:pt>
                <c:pt idx="156">
                  <c:v>0.54750000000000743</c:v>
                </c:pt>
                <c:pt idx="157">
                  <c:v>0.54819444444445198</c:v>
                </c:pt>
                <c:pt idx="158">
                  <c:v>0.54888888888889653</c:v>
                </c:pt>
                <c:pt idx="159">
                  <c:v>0.54958333333334108</c:v>
                </c:pt>
                <c:pt idx="160">
                  <c:v>0.55027777777778564</c:v>
                </c:pt>
                <c:pt idx="161">
                  <c:v>0.55097222222223019</c:v>
                </c:pt>
                <c:pt idx="162">
                  <c:v>0.55166666666667474</c:v>
                </c:pt>
                <c:pt idx="163">
                  <c:v>0.5523611111111193</c:v>
                </c:pt>
                <c:pt idx="164">
                  <c:v>0.55305555555556385</c:v>
                </c:pt>
                <c:pt idx="165">
                  <c:v>0.5537500000000084</c:v>
                </c:pt>
                <c:pt idx="166">
                  <c:v>0.55444444444445296</c:v>
                </c:pt>
                <c:pt idx="167">
                  <c:v>0.55513888888889751</c:v>
                </c:pt>
                <c:pt idx="168">
                  <c:v>0.55583333333334206</c:v>
                </c:pt>
                <c:pt idx="169">
                  <c:v>0.55652777777778661</c:v>
                </c:pt>
                <c:pt idx="170">
                  <c:v>0.55722222222223117</c:v>
                </c:pt>
                <c:pt idx="171">
                  <c:v>0.55791666666667572</c:v>
                </c:pt>
                <c:pt idx="172">
                  <c:v>0.55861111111112027</c:v>
                </c:pt>
                <c:pt idx="173">
                  <c:v>0.55930555555556483</c:v>
                </c:pt>
                <c:pt idx="174">
                  <c:v>0.56000000000000938</c:v>
                </c:pt>
                <c:pt idx="175">
                  <c:v>0.56069444444445393</c:v>
                </c:pt>
                <c:pt idx="176">
                  <c:v>0.56138888888889849</c:v>
                </c:pt>
                <c:pt idx="177">
                  <c:v>0.56208333333334304</c:v>
                </c:pt>
                <c:pt idx="178">
                  <c:v>0.56277777777778759</c:v>
                </c:pt>
                <c:pt idx="179">
                  <c:v>0.56347222222223214</c:v>
                </c:pt>
                <c:pt idx="180">
                  <c:v>0.5641666666666767</c:v>
                </c:pt>
                <c:pt idx="181">
                  <c:v>0.56486111111112125</c:v>
                </c:pt>
                <c:pt idx="182">
                  <c:v>0.5655555555555658</c:v>
                </c:pt>
                <c:pt idx="183">
                  <c:v>0.56625000000001036</c:v>
                </c:pt>
                <c:pt idx="184">
                  <c:v>0.56694444444445491</c:v>
                </c:pt>
                <c:pt idx="185">
                  <c:v>0.56763888888889946</c:v>
                </c:pt>
                <c:pt idx="186">
                  <c:v>0.56833333333334402</c:v>
                </c:pt>
                <c:pt idx="187">
                  <c:v>0.56902777777778857</c:v>
                </c:pt>
                <c:pt idx="188">
                  <c:v>0.56972222222223312</c:v>
                </c:pt>
                <c:pt idx="189">
                  <c:v>0.57041666666667767</c:v>
                </c:pt>
                <c:pt idx="190">
                  <c:v>0.57111111111112223</c:v>
                </c:pt>
                <c:pt idx="191">
                  <c:v>0.57180555555556678</c:v>
                </c:pt>
                <c:pt idx="192">
                  <c:v>0.57250000000001133</c:v>
                </c:pt>
                <c:pt idx="193">
                  <c:v>0.57319444444445589</c:v>
                </c:pt>
                <c:pt idx="194">
                  <c:v>0.57388888888890044</c:v>
                </c:pt>
                <c:pt idx="195">
                  <c:v>0.57458333333334499</c:v>
                </c:pt>
                <c:pt idx="196">
                  <c:v>0.57527777777778955</c:v>
                </c:pt>
                <c:pt idx="197">
                  <c:v>0.5759722222222341</c:v>
                </c:pt>
                <c:pt idx="198">
                  <c:v>0.57666666666667865</c:v>
                </c:pt>
                <c:pt idx="199">
                  <c:v>0.5773611111111232</c:v>
                </c:pt>
                <c:pt idx="200">
                  <c:v>0.57805555555556776</c:v>
                </c:pt>
                <c:pt idx="201">
                  <c:v>0.57875000000001231</c:v>
                </c:pt>
                <c:pt idx="202">
                  <c:v>0.57944444444445686</c:v>
                </c:pt>
                <c:pt idx="203">
                  <c:v>0.58013888888890142</c:v>
                </c:pt>
                <c:pt idx="204">
                  <c:v>0.58083333333334597</c:v>
                </c:pt>
                <c:pt idx="205">
                  <c:v>0.58152777777779052</c:v>
                </c:pt>
                <c:pt idx="206">
                  <c:v>0.58222222222223508</c:v>
                </c:pt>
                <c:pt idx="207">
                  <c:v>0.58291666666667963</c:v>
                </c:pt>
                <c:pt idx="208">
                  <c:v>0.58361111111112418</c:v>
                </c:pt>
                <c:pt idx="209">
                  <c:v>0.58430555555556873</c:v>
                </c:pt>
                <c:pt idx="210">
                  <c:v>0.58500000000001329</c:v>
                </c:pt>
                <c:pt idx="211">
                  <c:v>0.58569444444445784</c:v>
                </c:pt>
                <c:pt idx="212">
                  <c:v>0.58638888888890239</c:v>
                </c:pt>
                <c:pt idx="213">
                  <c:v>0.58708333333334695</c:v>
                </c:pt>
                <c:pt idx="214">
                  <c:v>0.5877777777777915</c:v>
                </c:pt>
                <c:pt idx="215">
                  <c:v>0.58847222222223605</c:v>
                </c:pt>
                <c:pt idx="216">
                  <c:v>0.58916666666668061</c:v>
                </c:pt>
                <c:pt idx="217">
                  <c:v>0.58986111111112516</c:v>
                </c:pt>
                <c:pt idx="218">
                  <c:v>0.59055555555556971</c:v>
                </c:pt>
                <c:pt idx="219">
                  <c:v>0.59125000000001426</c:v>
                </c:pt>
                <c:pt idx="220">
                  <c:v>0.59194444444445882</c:v>
                </c:pt>
                <c:pt idx="221">
                  <c:v>0.59263888888890337</c:v>
                </c:pt>
                <c:pt idx="222">
                  <c:v>0.59333333333334792</c:v>
                </c:pt>
                <c:pt idx="223">
                  <c:v>0.59402777777779248</c:v>
                </c:pt>
                <c:pt idx="224">
                  <c:v>0.59472222222223703</c:v>
                </c:pt>
                <c:pt idx="225">
                  <c:v>0.59541666666668158</c:v>
                </c:pt>
                <c:pt idx="226">
                  <c:v>0.59611111111112614</c:v>
                </c:pt>
                <c:pt idx="227">
                  <c:v>0.59680555555557069</c:v>
                </c:pt>
                <c:pt idx="228">
                  <c:v>0.59750000000001524</c:v>
                </c:pt>
                <c:pt idx="229">
                  <c:v>0.59819444444445979</c:v>
                </c:pt>
                <c:pt idx="230">
                  <c:v>0.59888888888890435</c:v>
                </c:pt>
                <c:pt idx="231">
                  <c:v>0.5995833333333489</c:v>
                </c:pt>
                <c:pt idx="232">
                  <c:v>0.60027777777779345</c:v>
                </c:pt>
              </c:numCache>
            </c:numRef>
          </c:cat>
          <c:val>
            <c:numRef>
              <c:f>'2017-10-02 treated'!$K$2:$K$234</c:f>
              <c:numCache>
                <c:formatCode>General</c:formatCode>
                <c:ptCount val="233"/>
                <c:pt idx="0">
                  <c:v>175.37</c:v>
                </c:pt>
                <c:pt idx="1">
                  <c:v>190.41</c:v>
                </c:pt>
                <c:pt idx="2">
                  <c:v>194.51</c:v>
                </c:pt>
                <c:pt idx="3">
                  <c:v>191.77</c:v>
                </c:pt>
                <c:pt idx="4">
                  <c:v>205.44</c:v>
                </c:pt>
                <c:pt idx="5">
                  <c:v>212.28</c:v>
                </c:pt>
                <c:pt idx="6">
                  <c:v>220.48</c:v>
                </c:pt>
                <c:pt idx="7">
                  <c:v>236.89</c:v>
                </c:pt>
                <c:pt idx="8">
                  <c:v>243.72</c:v>
                </c:pt>
                <c:pt idx="9">
                  <c:v>230.05</c:v>
                </c:pt>
                <c:pt idx="10">
                  <c:v>227.32</c:v>
                </c:pt>
                <c:pt idx="11">
                  <c:v>225.95</c:v>
                </c:pt>
                <c:pt idx="12">
                  <c:v>231.42</c:v>
                </c:pt>
                <c:pt idx="13">
                  <c:v>246.46</c:v>
                </c:pt>
                <c:pt idx="14">
                  <c:v>260.13</c:v>
                </c:pt>
                <c:pt idx="15">
                  <c:v>305.24</c:v>
                </c:pt>
                <c:pt idx="16">
                  <c:v>327.12</c:v>
                </c:pt>
                <c:pt idx="17">
                  <c:v>294.31</c:v>
                </c:pt>
                <c:pt idx="18">
                  <c:v>288.83999999999997</c:v>
                </c:pt>
                <c:pt idx="19">
                  <c:v>261.5</c:v>
                </c:pt>
                <c:pt idx="20">
                  <c:v>239.62</c:v>
                </c:pt>
                <c:pt idx="21">
                  <c:v>231.42</c:v>
                </c:pt>
                <c:pt idx="22">
                  <c:v>228.68</c:v>
                </c:pt>
                <c:pt idx="23">
                  <c:v>217.75</c:v>
                </c:pt>
                <c:pt idx="24">
                  <c:v>206.81</c:v>
                </c:pt>
                <c:pt idx="25">
                  <c:v>193.14</c:v>
                </c:pt>
                <c:pt idx="26">
                  <c:v>180.84</c:v>
                </c:pt>
                <c:pt idx="27">
                  <c:v>169.9</c:v>
                </c:pt>
                <c:pt idx="28">
                  <c:v>171.27</c:v>
                </c:pt>
                <c:pt idx="29">
                  <c:v>193.14</c:v>
                </c:pt>
                <c:pt idx="30">
                  <c:v>228.68</c:v>
                </c:pt>
                <c:pt idx="31">
                  <c:v>246.46</c:v>
                </c:pt>
                <c:pt idx="32">
                  <c:v>262.86</c:v>
                </c:pt>
                <c:pt idx="33">
                  <c:v>257.39</c:v>
                </c:pt>
                <c:pt idx="34">
                  <c:v>243.72</c:v>
                </c:pt>
                <c:pt idx="35">
                  <c:v>228.68</c:v>
                </c:pt>
                <c:pt idx="36">
                  <c:v>256.02999999999997</c:v>
                </c:pt>
                <c:pt idx="37">
                  <c:v>283.37</c:v>
                </c:pt>
                <c:pt idx="38">
                  <c:v>331.22</c:v>
                </c:pt>
                <c:pt idx="39">
                  <c:v>370.86</c:v>
                </c:pt>
                <c:pt idx="40">
                  <c:v>381.8</c:v>
                </c:pt>
                <c:pt idx="41">
                  <c:v>391.37</c:v>
                </c:pt>
                <c:pt idx="42">
                  <c:v>398.21</c:v>
                </c:pt>
                <c:pt idx="43">
                  <c:v>420.08</c:v>
                </c:pt>
                <c:pt idx="44">
                  <c:v>417.35</c:v>
                </c:pt>
                <c:pt idx="45">
                  <c:v>466.56</c:v>
                </c:pt>
                <c:pt idx="46">
                  <c:v>558.16</c:v>
                </c:pt>
                <c:pt idx="47">
                  <c:v>755.02</c:v>
                </c:pt>
                <c:pt idx="48">
                  <c:v>604.64</c:v>
                </c:pt>
                <c:pt idx="49">
                  <c:v>612.84</c:v>
                </c:pt>
                <c:pt idx="50">
                  <c:v>783.73</c:v>
                </c:pt>
                <c:pt idx="51">
                  <c:v>1290.93</c:v>
                </c:pt>
                <c:pt idx="52">
                  <c:v>1494.64</c:v>
                </c:pt>
                <c:pt idx="53">
                  <c:v>1192.5</c:v>
                </c:pt>
                <c:pt idx="54">
                  <c:v>1334.68</c:v>
                </c:pt>
                <c:pt idx="55">
                  <c:v>1400.3</c:v>
                </c:pt>
                <c:pt idx="56">
                  <c:v>1457.72</c:v>
                </c:pt>
                <c:pt idx="57">
                  <c:v>1400.3</c:v>
                </c:pt>
                <c:pt idx="58">
                  <c:v>1321.01</c:v>
                </c:pt>
                <c:pt idx="59">
                  <c:v>1221.21</c:v>
                </c:pt>
                <c:pt idx="60">
                  <c:v>1012.04</c:v>
                </c:pt>
                <c:pt idx="61">
                  <c:v>916.34</c:v>
                </c:pt>
                <c:pt idx="62">
                  <c:v>820.65</c:v>
                </c:pt>
                <c:pt idx="63">
                  <c:v>656.59</c:v>
                </c:pt>
                <c:pt idx="64">
                  <c:v>1113.21</c:v>
                </c:pt>
                <c:pt idx="65">
                  <c:v>782.37</c:v>
                </c:pt>
                <c:pt idx="66">
                  <c:v>920.45</c:v>
                </c:pt>
                <c:pt idx="67">
                  <c:v>1326.48</c:v>
                </c:pt>
                <c:pt idx="68">
                  <c:v>1368.86</c:v>
                </c:pt>
                <c:pt idx="69">
                  <c:v>597.80999999999995</c:v>
                </c:pt>
                <c:pt idx="70">
                  <c:v>491.17</c:v>
                </c:pt>
                <c:pt idx="71">
                  <c:v>507.58</c:v>
                </c:pt>
                <c:pt idx="72">
                  <c:v>560.89</c:v>
                </c:pt>
                <c:pt idx="73">
                  <c:v>571.83000000000004</c:v>
                </c:pt>
                <c:pt idx="74">
                  <c:v>1286.83</c:v>
                </c:pt>
                <c:pt idx="75">
                  <c:v>555.42999999999995</c:v>
                </c:pt>
                <c:pt idx="76">
                  <c:v>649.76</c:v>
                </c:pt>
                <c:pt idx="77">
                  <c:v>310.70999999999998</c:v>
                </c:pt>
                <c:pt idx="78">
                  <c:v>529.45000000000005</c:v>
                </c:pt>
                <c:pt idx="79">
                  <c:v>467.93</c:v>
                </c:pt>
                <c:pt idx="80">
                  <c:v>418.71</c:v>
                </c:pt>
                <c:pt idx="81">
                  <c:v>377.7</c:v>
                </c:pt>
                <c:pt idx="82">
                  <c:v>361.3</c:v>
                </c:pt>
                <c:pt idx="83">
                  <c:v>373.6</c:v>
                </c:pt>
                <c:pt idx="84">
                  <c:v>390</c:v>
                </c:pt>
                <c:pt idx="85">
                  <c:v>465.2</c:v>
                </c:pt>
                <c:pt idx="86">
                  <c:v>555.42999999999995</c:v>
                </c:pt>
                <c:pt idx="87">
                  <c:v>488.44</c:v>
                </c:pt>
                <c:pt idx="88">
                  <c:v>998.37</c:v>
                </c:pt>
                <c:pt idx="213">
                  <c:v>209.55</c:v>
                </c:pt>
                <c:pt idx="214">
                  <c:v>280.64</c:v>
                </c:pt>
                <c:pt idx="215">
                  <c:v>362.66</c:v>
                </c:pt>
                <c:pt idx="216">
                  <c:v>262.86</c:v>
                </c:pt>
                <c:pt idx="217">
                  <c:v>245.09</c:v>
                </c:pt>
                <c:pt idx="218">
                  <c:v>286.10000000000002</c:v>
                </c:pt>
                <c:pt idx="219">
                  <c:v>329.85</c:v>
                </c:pt>
                <c:pt idx="220">
                  <c:v>312.08</c:v>
                </c:pt>
                <c:pt idx="221">
                  <c:v>462.46</c:v>
                </c:pt>
                <c:pt idx="222">
                  <c:v>425.55</c:v>
                </c:pt>
                <c:pt idx="223">
                  <c:v>179.47</c:v>
                </c:pt>
                <c:pt idx="224">
                  <c:v>182.2</c:v>
                </c:pt>
                <c:pt idx="225">
                  <c:v>264.23</c:v>
                </c:pt>
                <c:pt idx="226">
                  <c:v>283.37</c:v>
                </c:pt>
                <c:pt idx="227">
                  <c:v>184.94</c:v>
                </c:pt>
                <c:pt idx="228">
                  <c:v>108.38</c:v>
                </c:pt>
                <c:pt idx="229">
                  <c:v>104.28</c:v>
                </c:pt>
                <c:pt idx="230">
                  <c:v>123.42</c:v>
                </c:pt>
                <c:pt idx="231">
                  <c:v>213.65</c:v>
                </c:pt>
                <c:pt idx="232">
                  <c:v>115.21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75-401C-8215-9B7031042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1011232"/>
        <c:axId val="701002528"/>
      </c:lineChart>
      <c:catAx>
        <c:axId val="701011232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02528"/>
        <c:crosses val="autoZero"/>
        <c:auto val="1"/>
        <c:lblAlgn val="ctr"/>
        <c:lblOffset val="100"/>
        <c:noMultiLvlLbl val="0"/>
      </c:catAx>
      <c:valAx>
        <c:axId val="70100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11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'2017-10-03'!$B$1</c:f>
              <c:strCache>
                <c:ptCount val="1"/>
                <c:pt idx="0">
                  <c:v>Mass (g)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'2017-10-03'!$A$2:$A$332</c:f>
              <c:numCache>
                <c:formatCode>h:mm:ss</c:formatCode>
                <c:ptCount val="331"/>
                <c:pt idx="0">
                  <c:v>0.43731481481481477</c:v>
                </c:pt>
                <c:pt idx="1">
                  <c:v>0.43800925925925926</c:v>
                </c:pt>
                <c:pt idx="2">
                  <c:v>0.43870370370370365</c:v>
                </c:pt>
                <c:pt idx="3">
                  <c:v>0.43939814814814815</c:v>
                </c:pt>
                <c:pt idx="4">
                  <c:v>0.44009259259259265</c:v>
                </c:pt>
                <c:pt idx="5">
                  <c:v>0.44078703703703703</c:v>
                </c:pt>
                <c:pt idx="6">
                  <c:v>0.44148148148148153</c:v>
                </c:pt>
                <c:pt idx="7">
                  <c:v>0.44217592592592592</c:v>
                </c:pt>
                <c:pt idx="8">
                  <c:v>0.44287037037037041</c:v>
                </c:pt>
                <c:pt idx="9">
                  <c:v>0.4435648148148148</c:v>
                </c:pt>
                <c:pt idx="10">
                  <c:v>0.4442592592592593</c:v>
                </c:pt>
                <c:pt idx="11">
                  <c:v>0.44495370370370368</c:v>
                </c:pt>
                <c:pt idx="12">
                  <c:v>0.44564814814814818</c:v>
                </c:pt>
                <c:pt idx="13">
                  <c:v>0.44634259259259257</c:v>
                </c:pt>
                <c:pt idx="14">
                  <c:v>0.44703703703703707</c:v>
                </c:pt>
                <c:pt idx="15">
                  <c:v>0.44773148148148145</c:v>
                </c:pt>
                <c:pt idx="16">
                  <c:v>0.44842592592592595</c:v>
                </c:pt>
                <c:pt idx="17">
                  <c:v>0.44912037037037034</c:v>
                </c:pt>
                <c:pt idx="18">
                  <c:v>0.44981481481481483</c:v>
                </c:pt>
                <c:pt idx="19">
                  <c:v>0.45050925925925928</c:v>
                </c:pt>
                <c:pt idx="20">
                  <c:v>0.45120370370370372</c:v>
                </c:pt>
                <c:pt idx="21">
                  <c:v>0.45189814814814816</c:v>
                </c:pt>
                <c:pt idx="22">
                  <c:v>0.4525925925925926</c:v>
                </c:pt>
                <c:pt idx="23">
                  <c:v>0.45328703703703704</c:v>
                </c:pt>
                <c:pt idx="24">
                  <c:v>0.45398148148148149</c:v>
                </c:pt>
                <c:pt idx="25">
                  <c:v>0.45467592592592593</c:v>
                </c:pt>
                <c:pt idx="26">
                  <c:v>0.45537037037037037</c:v>
                </c:pt>
                <c:pt idx="27">
                  <c:v>0.45606481481481481</c:v>
                </c:pt>
                <c:pt idx="28">
                  <c:v>0.45675925925925925</c:v>
                </c:pt>
                <c:pt idx="29">
                  <c:v>0.4574537037037037</c:v>
                </c:pt>
                <c:pt idx="30">
                  <c:v>0.45814814814814814</c:v>
                </c:pt>
                <c:pt idx="31">
                  <c:v>0.45884259259259258</c:v>
                </c:pt>
                <c:pt idx="32">
                  <c:v>0.45953703703703702</c:v>
                </c:pt>
                <c:pt idx="33">
                  <c:v>0.46023148148148146</c:v>
                </c:pt>
                <c:pt idx="34">
                  <c:v>0.46092592592592596</c:v>
                </c:pt>
                <c:pt idx="35">
                  <c:v>0.46162037037037035</c:v>
                </c:pt>
                <c:pt idx="36">
                  <c:v>0.46231481481481485</c:v>
                </c:pt>
                <c:pt idx="37">
                  <c:v>0.46300925925925923</c:v>
                </c:pt>
                <c:pt idx="38">
                  <c:v>0.46370370370370373</c:v>
                </c:pt>
                <c:pt idx="39">
                  <c:v>0.46439814814814812</c:v>
                </c:pt>
                <c:pt idx="40">
                  <c:v>0.46509259259259261</c:v>
                </c:pt>
                <c:pt idx="41">
                  <c:v>0.465787037037037</c:v>
                </c:pt>
                <c:pt idx="42">
                  <c:v>0.4664814814814815</c:v>
                </c:pt>
                <c:pt idx="43">
                  <c:v>0.46717592592592588</c:v>
                </c:pt>
                <c:pt idx="44">
                  <c:v>0.46787037037037038</c:v>
                </c:pt>
                <c:pt idx="45">
                  <c:v>0.46856481481481477</c:v>
                </c:pt>
                <c:pt idx="46">
                  <c:v>0.46925925925925926</c:v>
                </c:pt>
                <c:pt idx="47">
                  <c:v>0.46995370370370365</c:v>
                </c:pt>
                <c:pt idx="48">
                  <c:v>0.47064814814814815</c:v>
                </c:pt>
                <c:pt idx="49">
                  <c:v>0.47134259259259265</c:v>
                </c:pt>
                <c:pt idx="50">
                  <c:v>0.47203703703703703</c:v>
                </c:pt>
                <c:pt idx="51">
                  <c:v>0.47273148148148153</c:v>
                </c:pt>
                <c:pt idx="52">
                  <c:v>0.47342592592592592</c:v>
                </c:pt>
                <c:pt idx="53">
                  <c:v>0.47412037037037041</c:v>
                </c:pt>
                <c:pt idx="54">
                  <c:v>0.4748148148148148</c:v>
                </c:pt>
                <c:pt idx="55">
                  <c:v>0.4755092592592593</c:v>
                </c:pt>
                <c:pt idx="56">
                  <c:v>0.47620370370370368</c:v>
                </c:pt>
                <c:pt idx="57">
                  <c:v>0.47689814814814818</c:v>
                </c:pt>
                <c:pt idx="58">
                  <c:v>0.47759259259259257</c:v>
                </c:pt>
                <c:pt idx="59">
                  <c:v>0.47828703703703707</c:v>
                </c:pt>
                <c:pt idx="60">
                  <c:v>0.47898148148148145</c:v>
                </c:pt>
                <c:pt idx="61">
                  <c:v>0.47967592592592595</c:v>
                </c:pt>
                <c:pt idx="62">
                  <c:v>0.48037037037037034</c:v>
                </c:pt>
                <c:pt idx="63">
                  <c:v>0.48106481481481483</c:v>
                </c:pt>
                <c:pt idx="64">
                  <c:v>0.48175925925925928</c:v>
                </c:pt>
                <c:pt idx="65">
                  <c:v>0.48245370370370372</c:v>
                </c:pt>
                <c:pt idx="66">
                  <c:v>0.48314814814814816</c:v>
                </c:pt>
                <c:pt idx="67">
                  <c:v>0.4838425925925926</c:v>
                </c:pt>
                <c:pt idx="68">
                  <c:v>0.48453703703703704</c:v>
                </c:pt>
                <c:pt idx="69">
                  <c:v>0.48523148148148149</c:v>
                </c:pt>
                <c:pt idx="70">
                  <c:v>0.48592592592592593</c:v>
                </c:pt>
                <c:pt idx="71">
                  <c:v>0.48662037037037037</c:v>
                </c:pt>
                <c:pt idx="72">
                  <c:v>0.48731481481481481</c:v>
                </c:pt>
                <c:pt idx="73">
                  <c:v>0.48800925925925925</c:v>
                </c:pt>
                <c:pt idx="74">
                  <c:v>0.4887037037037037</c:v>
                </c:pt>
                <c:pt idx="75">
                  <c:v>0.48939814814814814</c:v>
                </c:pt>
                <c:pt idx="76">
                  <c:v>0.49009259259259258</c:v>
                </c:pt>
                <c:pt idx="77">
                  <c:v>0.49078703703703702</c:v>
                </c:pt>
                <c:pt idx="78">
                  <c:v>0.49148148148148146</c:v>
                </c:pt>
                <c:pt idx="79">
                  <c:v>0.49217592592592596</c:v>
                </c:pt>
                <c:pt idx="80">
                  <c:v>0.49287037037037035</c:v>
                </c:pt>
                <c:pt idx="81">
                  <c:v>0.49356481481481485</c:v>
                </c:pt>
                <c:pt idx="82">
                  <c:v>0.49425925925925923</c:v>
                </c:pt>
                <c:pt idx="83">
                  <c:v>0.49495370370370373</c:v>
                </c:pt>
                <c:pt idx="84">
                  <c:v>0.49564814814814812</c:v>
                </c:pt>
                <c:pt idx="85">
                  <c:v>0.49634259259259261</c:v>
                </c:pt>
                <c:pt idx="86">
                  <c:v>0.497037037037037</c:v>
                </c:pt>
                <c:pt idx="87">
                  <c:v>0.4977314814814815</c:v>
                </c:pt>
                <c:pt idx="88">
                  <c:v>0.49842592592592588</c:v>
                </c:pt>
                <c:pt idx="89">
                  <c:v>0.49912037037037038</c:v>
                </c:pt>
                <c:pt idx="90">
                  <c:v>0.49981481481481477</c:v>
                </c:pt>
                <c:pt idx="91">
                  <c:v>0.50050925925925926</c:v>
                </c:pt>
                <c:pt idx="92">
                  <c:v>0.50120370370370371</c:v>
                </c:pt>
                <c:pt idx="93">
                  <c:v>0.50189814814814815</c:v>
                </c:pt>
                <c:pt idx="94">
                  <c:v>0.50259259259259259</c:v>
                </c:pt>
                <c:pt idx="95">
                  <c:v>0.50328703703703703</c:v>
                </c:pt>
                <c:pt idx="96">
                  <c:v>0.50398148148148147</c:v>
                </c:pt>
                <c:pt idx="97">
                  <c:v>0.50467592592592592</c:v>
                </c:pt>
                <c:pt idx="98">
                  <c:v>0.50537037037037036</c:v>
                </c:pt>
                <c:pt idx="99">
                  <c:v>0.5060648148148148</c:v>
                </c:pt>
                <c:pt idx="100">
                  <c:v>0.50675925925925924</c:v>
                </c:pt>
                <c:pt idx="101">
                  <c:v>0.50745370370370368</c:v>
                </c:pt>
                <c:pt idx="102">
                  <c:v>0.50814814814814813</c:v>
                </c:pt>
                <c:pt idx="103">
                  <c:v>0.50884259259259257</c:v>
                </c:pt>
                <c:pt idx="104">
                  <c:v>0.50953703703703701</c:v>
                </c:pt>
                <c:pt idx="105">
                  <c:v>0.51023148148148145</c:v>
                </c:pt>
                <c:pt idx="106">
                  <c:v>0.51092592592592589</c:v>
                </c:pt>
                <c:pt idx="107">
                  <c:v>0.51162037037037034</c:v>
                </c:pt>
                <c:pt idx="108">
                  <c:v>0.51231481481481478</c:v>
                </c:pt>
                <c:pt idx="109">
                  <c:v>0.51300925925925933</c:v>
                </c:pt>
                <c:pt idx="110">
                  <c:v>0.51370370370370366</c:v>
                </c:pt>
                <c:pt idx="111">
                  <c:v>0.51439814814814822</c:v>
                </c:pt>
                <c:pt idx="112">
                  <c:v>0.51509259259259255</c:v>
                </c:pt>
                <c:pt idx="113">
                  <c:v>0.5157870370370371</c:v>
                </c:pt>
                <c:pt idx="114">
                  <c:v>0.51648148148148143</c:v>
                </c:pt>
                <c:pt idx="115">
                  <c:v>0.51717592592592598</c:v>
                </c:pt>
                <c:pt idx="116">
                  <c:v>0.51787037037037031</c:v>
                </c:pt>
                <c:pt idx="117">
                  <c:v>0.51856481481481487</c:v>
                </c:pt>
                <c:pt idx="118">
                  <c:v>0.5192592592592592</c:v>
                </c:pt>
                <c:pt idx="119">
                  <c:v>0.51995370370370375</c:v>
                </c:pt>
                <c:pt idx="120">
                  <c:v>0.52064814814814808</c:v>
                </c:pt>
                <c:pt idx="121">
                  <c:v>0.52134259259259264</c:v>
                </c:pt>
                <c:pt idx="122">
                  <c:v>0.52203703703703697</c:v>
                </c:pt>
                <c:pt idx="123">
                  <c:v>0.52273148148148152</c:v>
                </c:pt>
                <c:pt idx="124">
                  <c:v>0.52342592592592596</c:v>
                </c:pt>
                <c:pt idx="125">
                  <c:v>0.5241203703703704</c:v>
                </c:pt>
                <c:pt idx="126">
                  <c:v>0.52481481481481485</c:v>
                </c:pt>
                <c:pt idx="127">
                  <c:v>0.52550925925925929</c:v>
                </c:pt>
                <c:pt idx="128">
                  <c:v>0.52620370370370373</c:v>
                </c:pt>
                <c:pt idx="129">
                  <c:v>0.52689814814814817</c:v>
                </c:pt>
                <c:pt idx="130">
                  <c:v>0.52759259259259261</c:v>
                </c:pt>
                <c:pt idx="131">
                  <c:v>0.52828703703703705</c:v>
                </c:pt>
                <c:pt idx="132">
                  <c:v>0.5289814814814815</c:v>
                </c:pt>
                <c:pt idx="133">
                  <c:v>0.52967592592592594</c:v>
                </c:pt>
                <c:pt idx="134">
                  <c:v>0.53037037037037038</c:v>
                </c:pt>
                <c:pt idx="135">
                  <c:v>0.53106481481481482</c:v>
                </c:pt>
                <c:pt idx="136">
                  <c:v>0.53175925925925926</c:v>
                </c:pt>
                <c:pt idx="137">
                  <c:v>0.53245370370370371</c:v>
                </c:pt>
                <c:pt idx="138">
                  <c:v>0.53314814814814815</c:v>
                </c:pt>
                <c:pt idx="139">
                  <c:v>0.53384259259259259</c:v>
                </c:pt>
                <c:pt idx="140">
                  <c:v>0.53453703703703703</c:v>
                </c:pt>
                <c:pt idx="141">
                  <c:v>0.53523148148148147</c:v>
                </c:pt>
                <c:pt idx="142">
                  <c:v>0.53592592592592592</c:v>
                </c:pt>
                <c:pt idx="143">
                  <c:v>0.53662037037037036</c:v>
                </c:pt>
                <c:pt idx="144">
                  <c:v>0.5373148148148148</c:v>
                </c:pt>
                <c:pt idx="145">
                  <c:v>0.53800925925925924</c:v>
                </c:pt>
                <c:pt idx="146">
                  <c:v>0.53870370370370368</c:v>
                </c:pt>
                <c:pt idx="147">
                  <c:v>0.53939814814814813</c:v>
                </c:pt>
                <c:pt idx="148">
                  <c:v>0.54009259259259257</c:v>
                </c:pt>
                <c:pt idx="149">
                  <c:v>0.54078703703703701</c:v>
                </c:pt>
                <c:pt idx="150">
                  <c:v>0.54148148148148145</c:v>
                </c:pt>
                <c:pt idx="151">
                  <c:v>0.54217592592592589</c:v>
                </c:pt>
                <c:pt idx="152">
                  <c:v>0.54287037037037034</c:v>
                </c:pt>
                <c:pt idx="153">
                  <c:v>0.54356481481481478</c:v>
                </c:pt>
                <c:pt idx="154">
                  <c:v>0.54425925925925933</c:v>
                </c:pt>
                <c:pt idx="155">
                  <c:v>0.54495370370370366</c:v>
                </c:pt>
                <c:pt idx="156">
                  <c:v>0.54564814814814822</c:v>
                </c:pt>
                <c:pt idx="157">
                  <c:v>0.54634259259259255</c:v>
                </c:pt>
                <c:pt idx="158">
                  <c:v>0.5470370370370371</c:v>
                </c:pt>
                <c:pt idx="159">
                  <c:v>0.54773148148148143</c:v>
                </c:pt>
                <c:pt idx="160">
                  <c:v>0.54842592592592598</c:v>
                </c:pt>
                <c:pt idx="161">
                  <c:v>0.54912037037037031</c:v>
                </c:pt>
                <c:pt idx="162">
                  <c:v>0.54981481481481487</c:v>
                </c:pt>
                <c:pt idx="163">
                  <c:v>0.5505092592592592</c:v>
                </c:pt>
                <c:pt idx="164">
                  <c:v>0.55120370370370375</c:v>
                </c:pt>
                <c:pt idx="165">
                  <c:v>0.55189814814814808</c:v>
                </c:pt>
                <c:pt idx="166">
                  <c:v>0.55259259259259264</c:v>
                </c:pt>
                <c:pt idx="167">
                  <c:v>0.55328703703703697</c:v>
                </c:pt>
                <c:pt idx="168">
                  <c:v>0.55398148148148152</c:v>
                </c:pt>
                <c:pt idx="169">
                  <c:v>0.55467592592592596</c:v>
                </c:pt>
                <c:pt idx="170">
                  <c:v>0.5553703703703704</c:v>
                </c:pt>
                <c:pt idx="171">
                  <c:v>0.55606481481481485</c:v>
                </c:pt>
                <c:pt idx="172">
                  <c:v>0.55675925925925929</c:v>
                </c:pt>
                <c:pt idx="173">
                  <c:v>0.55745370370370373</c:v>
                </c:pt>
                <c:pt idx="174">
                  <c:v>0.55814814814814817</c:v>
                </c:pt>
                <c:pt idx="175">
                  <c:v>0.55884259259259261</c:v>
                </c:pt>
                <c:pt idx="176">
                  <c:v>0.55953703703703705</c:v>
                </c:pt>
                <c:pt idx="177">
                  <c:v>0.5602314814814815</c:v>
                </c:pt>
                <c:pt idx="178">
                  <c:v>0.56092592592592594</c:v>
                </c:pt>
                <c:pt idx="179">
                  <c:v>0.56162037037037038</c:v>
                </c:pt>
                <c:pt idx="180">
                  <c:v>0.56231481481481482</c:v>
                </c:pt>
                <c:pt idx="181">
                  <c:v>0.56300925925925926</c:v>
                </c:pt>
                <c:pt idx="182">
                  <c:v>0.56370370370370371</c:v>
                </c:pt>
                <c:pt idx="183">
                  <c:v>0.56439814814814815</c:v>
                </c:pt>
                <c:pt idx="184">
                  <c:v>0.56509259259259259</c:v>
                </c:pt>
                <c:pt idx="185">
                  <c:v>0.56578703703703703</c:v>
                </c:pt>
                <c:pt idx="186">
                  <c:v>0.56648148148148147</c:v>
                </c:pt>
                <c:pt idx="187">
                  <c:v>0.56717592592592592</c:v>
                </c:pt>
                <c:pt idx="188">
                  <c:v>0.56787037037037036</c:v>
                </c:pt>
                <c:pt idx="189">
                  <c:v>0.5685648148148148</c:v>
                </c:pt>
                <c:pt idx="190">
                  <c:v>0.56925925925925924</c:v>
                </c:pt>
                <c:pt idx="191">
                  <c:v>0.56995370370370368</c:v>
                </c:pt>
                <c:pt idx="192">
                  <c:v>0.57064814814814813</c:v>
                </c:pt>
                <c:pt idx="193">
                  <c:v>0.57134259259259257</c:v>
                </c:pt>
                <c:pt idx="194">
                  <c:v>0.57203703703703701</c:v>
                </c:pt>
                <c:pt idx="195">
                  <c:v>0.57273148148148145</c:v>
                </c:pt>
                <c:pt idx="196">
                  <c:v>0.57342592592592589</c:v>
                </c:pt>
                <c:pt idx="197">
                  <c:v>0.57412037037037034</c:v>
                </c:pt>
                <c:pt idx="198">
                  <c:v>0.57481481481481478</c:v>
                </c:pt>
                <c:pt idx="199">
                  <c:v>0.57550925925925933</c:v>
                </c:pt>
                <c:pt idx="200">
                  <c:v>0.57620370370370366</c:v>
                </c:pt>
                <c:pt idx="201">
                  <c:v>0.57689814814814822</c:v>
                </c:pt>
                <c:pt idx="202">
                  <c:v>0.57759259259259255</c:v>
                </c:pt>
                <c:pt idx="203">
                  <c:v>0.5782870370370371</c:v>
                </c:pt>
                <c:pt idx="204">
                  <c:v>0.57898148148148143</c:v>
                </c:pt>
                <c:pt idx="205">
                  <c:v>0.57967592592592598</c:v>
                </c:pt>
                <c:pt idx="206">
                  <c:v>0.58037037037037031</c:v>
                </c:pt>
                <c:pt idx="207">
                  <c:v>0.58106481481481487</c:v>
                </c:pt>
                <c:pt idx="208">
                  <c:v>0.5817592592592592</c:v>
                </c:pt>
                <c:pt idx="209">
                  <c:v>0.58245370370370375</c:v>
                </c:pt>
                <c:pt idx="210">
                  <c:v>0.58314814814814808</c:v>
                </c:pt>
                <c:pt idx="211">
                  <c:v>0.58384259259259264</c:v>
                </c:pt>
                <c:pt idx="212">
                  <c:v>0.58453703703703697</c:v>
                </c:pt>
                <c:pt idx="213">
                  <c:v>0.58523148148148152</c:v>
                </c:pt>
                <c:pt idx="214">
                  <c:v>0.58592592592592596</c:v>
                </c:pt>
                <c:pt idx="215">
                  <c:v>0.5866203703703704</c:v>
                </c:pt>
                <c:pt idx="216">
                  <c:v>0.58731481481481485</c:v>
                </c:pt>
                <c:pt idx="217">
                  <c:v>0.58800925925925929</c:v>
                </c:pt>
                <c:pt idx="218">
                  <c:v>0.58870370370370373</c:v>
                </c:pt>
                <c:pt idx="219">
                  <c:v>0.58939814814814817</c:v>
                </c:pt>
                <c:pt idx="220">
                  <c:v>0.59009259259259261</c:v>
                </c:pt>
                <c:pt idx="221">
                  <c:v>0.59078703703703705</c:v>
                </c:pt>
                <c:pt idx="222">
                  <c:v>0.5914814814814815</c:v>
                </c:pt>
                <c:pt idx="223">
                  <c:v>0.59217592592592594</c:v>
                </c:pt>
                <c:pt idx="224">
                  <c:v>0.59287037037037038</c:v>
                </c:pt>
                <c:pt idx="225">
                  <c:v>0.59356481481481482</c:v>
                </c:pt>
                <c:pt idx="226">
                  <c:v>0.59425925925925926</c:v>
                </c:pt>
                <c:pt idx="227">
                  <c:v>0.59495370370370371</c:v>
                </c:pt>
                <c:pt idx="228">
                  <c:v>0.59564814814814815</c:v>
                </c:pt>
                <c:pt idx="229">
                  <c:v>0.59634259259259259</c:v>
                </c:pt>
                <c:pt idx="230">
                  <c:v>0.59703703703703703</c:v>
                </c:pt>
                <c:pt idx="231">
                  <c:v>0.59773148148148147</c:v>
                </c:pt>
                <c:pt idx="232">
                  <c:v>0.59842592592592592</c:v>
                </c:pt>
                <c:pt idx="233">
                  <c:v>0.59912037037037036</c:v>
                </c:pt>
                <c:pt idx="234">
                  <c:v>0.5998148148148148</c:v>
                </c:pt>
                <c:pt idx="235">
                  <c:v>0.60050925925925924</c:v>
                </c:pt>
                <c:pt idx="236">
                  <c:v>0.60120370370370368</c:v>
                </c:pt>
                <c:pt idx="237">
                  <c:v>0.60189814814814813</c:v>
                </c:pt>
                <c:pt idx="238">
                  <c:v>0.60259259259259257</c:v>
                </c:pt>
                <c:pt idx="239">
                  <c:v>0.60328703703703701</c:v>
                </c:pt>
                <c:pt idx="240">
                  <c:v>0.60398148148148145</c:v>
                </c:pt>
                <c:pt idx="241">
                  <c:v>0.60467592592592589</c:v>
                </c:pt>
                <c:pt idx="242">
                  <c:v>0.60537037037037034</c:v>
                </c:pt>
                <c:pt idx="243">
                  <c:v>0.60606481481481478</c:v>
                </c:pt>
                <c:pt idx="244">
                  <c:v>0.60675925925925933</c:v>
                </c:pt>
                <c:pt idx="245">
                  <c:v>0.60745370370370366</c:v>
                </c:pt>
                <c:pt idx="246">
                  <c:v>0.60814814814814822</c:v>
                </c:pt>
                <c:pt idx="247">
                  <c:v>0.60884259259259255</c:v>
                </c:pt>
                <c:pt idx="248">
                  <c:v>0.6095370370370371</c:v>
                </c:pt>
                <c:pt idx="249">
                  <c:v>0.61023148148148143</c:v>
                </c:pt>
                <c:pt idx="250">
                  <c:v>0.61092592592592598</c:v>
                </c:pt>
                <c:pt idx="251">
                  <c:v>0.61162037037037031</c:v>
                </c:pt>
                <c:pt idx="252">
                  <c:v>0.61231481481481487</c:v>
                </c:pt>
                <c:pt idx="253">
                  <c:v>0.6130092592592592</c:v>
                </c:pt>
                <c:pt idx="254">
                  <c:v>0.61370370370370375</c:v>
                </c:pt>
                <c:pt idx="255">
                  <c:v>0.61439814814814808</c:v>
                </c:pt>
                <c:pt idx="256">
                  <c:v>0.61509259259259264</c:v>
                </c:pt>
                <c:pt idx="257">
                  <c:v>0.61578703703703697</c:v>
                </c:pt>
                <c:pt idx="258">
                  <c:v>0.61648148148148152</c:v>
                </c:pt>
                <c:pt idx="259">
                  <c:v>0.61717592592592596</c:v>
                </c:pt>
                <c:pt idx="260">
                  <c:v>0.6178703703703704</c:v>
                </c:pt>
                <c:pt idx="261">
                  <c:v>0.61856481481481485</c:v>
                </c:pt>
                <c:pt idx="262">
                  <c:v>0.61925925925925929</c:v>
                </c:pt>
                <c:pt idx="263">
                  <c:v>0.61995370370370373</c:v>
                </c:pt>
                <c:pt idx="264">
                  <c:v>0.62064814814814817</c:v>
                </c:pt>
                <c:pt idx="265">
                  <c:v>0.62134259259259261</c:v>
                </c:pt>
                <c:pt idx="266">
                  <c:v>0.62203703703703705</c:v>
                </c:pt>
                <c:pt idx="267">
                  <c:v>0.6227314814814815</c:v>
                </c:pt>
                <c:pt idx="268">
                  <c:v>0.62342592592592594</c:v>
                </c:pt>
                <c:pt idx="269">
                  <c:v>0.62412037037037038</c:v>
                </c:pt>
                <c:pt idx="270">
                  <c:v>0.62481481481481482</c:v>
                </c:pt>
                <c:pt idx="271">
                  <c:v>0.62550925925925926</c:v>
                </c:pt>
                <c:pt idx="272">
                  <c:v>0.62620370370370371</c:v>
                </c:pt>
                <c:pt idx="273">
                  <c:v>0.62689814814814815</c:v>
                </c:pt>
                <c:pt idx="274">
                  <c:v>0.62759259259259259</c:v>
                </c:pt>
                <c:pt idx="275">
                  <c:v>0.62828703703703703</c:v>
                </c:pt>
                <c:pt idx="276">
                  <c:v>0.62898148148148147</c:v>
                </c:pt>
                <c:pt idx="277">
                  <c:v>0.62967592592592592</c:v>
                </c:pt>
                <c:pt idx="278">
                  <c:v>0.63037037037037036</c:v>
                </c:pt>
                <c:pt idx="279">
                  <c:v>0.6310648148148148</c:v>
                </c:pt>
                <c:pt idx="280">
                  <c:v>0.63175925925925924</c:v>
                </c:pt>
                <c:pt idx="281">
                  <c:v>0.63245370370370368</c:v>
                </c:pt>
                <c:pt idx="282">
                  <c:v>0.63314814814814813</c:v>
                </c:pt>
                <c:pt idx="283">
                  <c:v>0.63384259259259257</c:v>
                </c:pt>
                <c:pt idx="284">
                  <c:v>0.63453703703703701</c:v>
                </c:pt>
                <c:pt idx="285">
                  <c:v>0.63523148148148145</c:v>
                </c:pt>
                <c:pt idx="286">
                  <c:v>0.63592592592592589</c:v>
                </c:pt>
                <c:pt idx="287">
                  <c:v>0.63662037037037034</c:v>
                </c:pt>
                <c:pt idx="288">
                  <c:v>0.63731481481481478</c:v>
                </c:pt>
                <c:pt idx="289">
                  <c:v>0.63800925925925933</c:v>
                </c:pt>
                <c:pt idx="290">
                  <c:v>0.63870370370370366</c:v>
                </c:pt>
                <c:pt idx="291">
                  <c:v>0.63939814814814822</c:v>
                </c:pt>
                <c:pt idx="292">
                  <c:v>0.64009259259259255</c:v>
                </c:pt>
                <c:pt idx="293">
                  <c:v>0.6407870370370371</c:v>
                </c:pt>
                <c:pt idx="294">
                  <c:v>0.64148148148148143</c:v>
                </c:pt>
                <c:pt idx="295">
                  <c:v>0.64217592592592598</c:v>
                </c:pt>
                <c:pt idx="296">
                  <c:v>0.64287037037037031</c:v>
                </c:pt>
                <c:pt idx="297">
                  <c:v>0.64356481481481487</c:v>
                </c:pt>
                <c:pt idx="298">
                  <c:v>0.6442592592592592</c:v>
                </c:pt>
                <c:pt idx="299">
                  <c:v>0.64495370370370375</c:v>
                </c:pt>
                <c:pt idx="300">
                  <c:v>0.64564814814814808</c:v>
                </c:pt>
                <c:pt idx="301">
                  <c:v>0.64634259259259264</c:v>
                </c:pt>
                <c:pt idx="302">
                  <c:v>0.64703703703703697</c:v>
                </c:pt>
                <c:pt idx="303">
                  <c:v>0.64773148148148152</c:v>
                </c:pt>
                <c:pt idx="304">
                  <c:v>0.64842592592592596</c:v>
                </c:pt>
                <c:pt idx="305">
                  <c:v>0.6491203703703704</c:v>
                </c:pt>
                <c:pt idx="306">
                  <c:v>0.64981481481481485</c:v>
                </c:pt>
                <c:pt idx="307">
                  <c:v>0.65050925925925929</c:v>
                </c:pt>
                <c:pt idx="308">
                  <c:v>0.65120370370370373</c:v>
                </c:pt>
                <c:pt idx="309">
                  <c:v>0.65189814814814817</c:v>
                </c:pt>
                <c:pt idx="310">
                  <c:v>0.65259259259259261</c:v>
                </c:pt>
                <c:pt idx="311">
                  <c:v>0.65328703703703705</c:v>
                </c:pt>
                <c:pt idx="312">
                  <c:v>0.6539814814814815</c:v>
                </c:pt>
                <c:pt idx="313">
                  <c:v>0.65467592592592594</c:v>
                </c:pt>
                <c:pt idx="314">
                  <c:v>0.65537037037037038</c:v>
                </c:pt>
                <c:pt idx="315">
                  <c:v>0.65606481481481482</c:v>
                </c:pt>
                <c:pt idx="316">
                  <c:v>0.65675925925925926</c:v>
                </c:pt>
                <c:pt idx="317">
                  <c:v>0.65745370370370371</c:v>
                </c:pt>
                <c:pt idx="318">
                  <c:v>0.65814814814814815</c:v>
                </c:pt>
                <c:pt idx="319">
                  <c:v>0.65884259259259259</c:v>
                </c:pt>
                <c:pt idx="320">
                  <c:v>0.65953703703703703</c:v>
                </c:pt>
                <c:pt idx="321">
                  <c:v>0.66023148148148147</c:v>
                </c:pt>
                <c:pt idx="322">
                  <c:v>0.66092592592592592</c:v>
                </c:pt>
                <c:pt idx="323">
                  <c:v>0.66162037037037036</c:v>
                </c:pt>
                <c:pt idx="324">
                  <c:v>0.6623148148148148</c:v>
                </c:pt>
                <c:pt idx="325">
                  <c:v>0.66300925925925924</c:v>
                </c:pt>
                <c:pt idx="326">
                  <c:v>0.66370370370370368</c:v>
                </c:pt>
                <c:pt idx="327">
                  <c:v>0.66439814814814813</c:v>
                </c:pt>
              </c:numCache>
            </c:numRef>
          </c:cat>
          <c:val>
            <c:numRef>
              <c:f>'2017-10-03'!$B$2:$B$332</c:f>
              <c:numCache>
                <c:formatCode>General</c:formatCode>
                <c:ptCount val="331"/>
                <c:pt idx="0">
                  <c:v>29.52</c:v>
                </c:pt>
                <c:pt idx="1">
                  <c:v>29.45</c:v>
                </c:pt>
                <c:pt idx="2">
                  <c:v>29.59</c:v>
                </c:pt>
                <c:pt idx="3">
                  <c:v>29.62</c:v>
                </c:pt>
                <c:pt idx="4">
                  <c:v>29.45</c:v>
                </c:pt>
                <c:pt idx="5">
                  <c:v>29.49</c:v>
                </c:pt>
                <c:pt idx="6">
                  <c:v>29.62</c:v>
                </c:pt>
                <c:pt idx="7">
                  <c:v>29.44</c:v>
                </c:pt>
                <c:pt idx="8">
                  <c:v>29.43</c:v>
                </c:pt>
                <c:pt idx="9">
                  <c:v>29.56</c:v>
                </c:pt>
                <c:pt idx="10">
                  <c:v>29.66</c:v>
                </c:pt>
                <c:pt idx="11">
                  <c:v>29.5</c:v>
                </c:pt>
                <c:pt idx="12">
                  <c:v>29.34</c:v>
                </c:pt>
                <c:pt idx="13">
                  <c:v>29.5</c:v>
                </c:pt>
                <c:pt idx="14">
                  <c:v>29.49</c:v>
                </c:pt>
                <c:pt idx="15">
                  <c:v>29.5</c:v>
                </c:pt>
                <c:pt idx="16">
                  <c:v>29.58</c:v>
                </c:pt>
                <c:pt idx="17">
                  <c:v>29.46</c:v>
                </c:pt>
                <c:pt idx="18">
                  <c:v>29.43</c:v>
                </c:pt>
                <c:pt idx="19">
                  <c:v>29.4</c:v>
                </c:pt>
                <c:pt idx="20">
                  <c:v>29.45</c:v>
                </c:pt>
                <c:pt idx="21">
                  <c:v>29.34</c:v>
                </c:pt>
                <c:pt idx="22">
                  <c:v>29.3</c:v>
                </c:pt>
                <c:pt idx="23">
                  <c:v>29.03</c:v>
                </c:pt>
                <c:pt idx="24">
                  <c:v>29.25</c:v>
                </c:pt>
                <c:pt idx="25">
                  <c:v>29.18</c:v>
                </c:pt>
                <c:pt idx="26">
                  <c:v>29.12</c:v>
                </c:pt>
                <c:pt idx="27">
                  <c:v>29.2</c:v>
                </c:pt>
                <c:pt idx="28">
                  <c:v>29.02</c:v>
                </c:pt>
                <c:pt idx="29">
                  <c:v>28.8</c:v>
                </c:pt>
                <c:pt idx="30">
                  <c:v>28.91</c:v>
                </c:pt>
                <c:pt idx="31">
                  <c:v>29.12</c:v>
                </c:pt>
                <c:pt idx="32">
                  <c:v>28.82</c:v>
                </c:pt>
                <c:pt idx="33">
                  <c:v>28.81</c:v>
                </c:pt>
                <c:pt idx="34">
                  <c:v>28.67</c:v>
                </c:pt>
                <c:pt idx="35">
                  <c:v>28.63</c:v>
                </c:pt>
                <c:pt idx="36">
                  <c:v>28.7</c:v>
                </c:pt>
                <c:pt idx="37">
                  <c:v>28.49</c:v>
                </c:pt>
                <c:pt idx="38">
                  <c:v>28.67</c:v>
                </c:pt>
                <c:pt idx="39">
                  <c:v>28.48</c:v>
                </c:pt>
                <c:pt idx="40">
                  <c:v>28.27</c:v>
                </c:pt>
                <c:pt idx="41">
                  <c:v>27.82</c:v>
                </c:pt>
                <c:pt idx="42">
                  <c:v>27.95</c:v>
                </c:pt>
                <c:pt idx="43">
                  <c:v>27.82</c:v>
                </c:pt>
                <c:pt idx="44">
                  <c:v>27.68</c:v>
                </c:pt>
                <c:pt idx="45">
                  <c:v>27.44</c:v>
                </c:pt>
                <c:pt idx="46">
                  <c:v>27.47</c:v>
                </c:pt>
                <c:pt idx="47">
                  <c:v>27.28</c:v>
                </c:pt>
                <c:pt idx="48">
                  <c:v>27.39</c:v>
                </c:pt>
                <c:pt idx="49">
                  <c:v>27.06</c:v>
                </c:pt>
                <c:pt idx="50">
                  <c:v>27.11</c:v>
                </c:pt>
                <c:pt idx="51">
                  <c:v>26.93</c:v>
                </c:pt>
                <c:pt idx="52">
                  <c:v>26.86</c:v>
                </c:pt>
                <c:pt idx="53">
                  <c:v>26.06</c:v>
                </c:pt>
                <c:pt idx="54">
                  <c:v>26.6</c:v>
                </c:pt>
                <c:pt idx="55">
                  <c:v>26.34</c:v>
                </c:pt>
                <c:pt idx="56">
                  <c:v>26.43</c:v>
                </c:pt>
                <c:pt idx="57">
                  <c:v>26.2</c:v>
                </c:pt>
                <c:pt idx="58">
                  <c:v>26.27</c:v>
                </c:pt>
                <c:pt idx="59">
                  <c:v>26.16</c:v>
                </c:pt>
                <c:pt idx="60">
                  <c:v>25.92</c:v>
                </c:pt>
                <c:pt idx="61">
                  <c:v>25.82</c:v>
                </c:pt>
                <c:pt idx="62">
                  <c:v>25.79</c:v>
                </c:pt>
                <c:pt idx="63">
                  <c:v>25.74</c:v>
                </c:pt>
                <c:pt idx="64">
                  <c:v>25.54</c:v>
                </c:pt>
                <c:pt idx="65">
                  <c:v>25.2</c:v>
                </c:pt>
                <c:pt idx="66">
                  <c:v>25.11</c:v>
                </c:pt>
                <c:pt idx="67">
                  <c:v>25.2</c:v>
                </c:pt>
                <c:pt idx="68">
                  <c:v>24.94</c:v>
                </c:pt>
                <c:pt idx="69">
                  <c:v>25.05</c:v>
                </c:pt>
                <c:pt idx="70">
                  <c:v>24.95</c:v>
                </c:pt>
                <c:pt idx="71">
                  <c:v>24.37</c:v>
                </c:pt>
                <c:pt idx="72">
                  <c:v>24.69</c:v>
                </c:pt>
                <c:pt idx="73">
                  <c:v>24.42</c:v>
                </c:pt>
                <c:pt idx="74">
                  <c:v>24.17</c:v>
                </c:pt>
                <c:pt idx="75">
                  <c:v>24.22</c:v>
                </c:pt>
                <c:pt idx="76">
                  <c:v>24.11</c:v>
                </c:pt>
                <c:pt idx="77">
                  <c:v>23.97</c:v>
                </c:pt>
                <c:pt idx="78">
                  <c:v>23.84</c:v>
                </c:pt>
                <c:pt idx="79">
                  <c:v>23.62</c:v>
                </c:pt>
                <c:pt idx="80">
                  <c:v>23.63</c:v>
                </c:pt>
                <c:pt idx="81">
                  <c:v>23.49</c:v>
                </c:pt>
                <c:pt idx="82">
                  <c:v>23.13</c:v>
                </c:pt>
                <c:pt idx="83">
                  <c:v>23.35</c:v>
                </c:pt>
                <c:pt idx="84">
                  <c:v>23.25</c:v>
                </c:pt>
                <c:pt idx="85">
                  <c:v>23.29</c:v>
                </c:pt>
                <c:pt idx="86">
                  <c:v>22.97</c:v>
                </c:pt>
                <c:pt idx="87">
                  <c:v>23.21</c:v>
                </c:pt>
                <c:pt idx="88">
                  <c:v>22.95</c:v>
                </c:pt>
                <c:pt idx="89">
                  <c:v>22.84</c:v>
                </c:pt>
                <c:pt idx="90">
                  <c:v>22.74</c:v>
                </c:pt>
                <c:pt idx="91">
                  <c:v>22.51</c:v>
                </c:pt>
                <c:pt idx="92">
                  <c:v>22.46</c:v>
                </c:pt>
                <c:pt idx="93">
                  <c:v>22.61</c:v>
                </c:pt>
                <c:pt idx="94">
                  <c:v>22.58</c:v>
                </c:pt>
                <c:pt idx="95">
                  <c:v>22.45</c:v>
                </c:pt>
                <c:pt idx="96">
                  <c:v>22.35</c:v>
                </c:pt>
                <c:pt idx="97">
                  <c:v>22.32</c:v>
                </c:pt>
                <c:pt idx="98">
                  <c:v>22.26</c:v>
                </c:pt>
                <c:pt idx="99">
                  <c:v>22.1</c:v>
                </c:pt>
                <c:pt idx="100">
                  <c:v>21.87</c:v>
                </c:pt>
                <c:pt idx="101">
                  <c:v>22.12</c:v>
                </c:pt>
                <c:pt idx="102">
                  <c:v>22.15</c:v>
                </c:pt>
                <c:pt idx="103">
                  <c:v>22</c:v>
                </c:pt>
                <c:pt idx="104">
                  <c:v>21.89</c:v>
                </c:pt>
                <c:pt idx="105">
                  <c:v>21.75</c:v>
                </c:pt>
                <c:pt idx="106">
                  <c:v>21.71</c:v>
                </c:pt>
                <c:pt idx="107">
                  <c:v>21.56</c:v>
                </c:pt>
                <c:pt idx="108">
                  <c:v>21.44</c:v>
                </c:pt>
                <c:pt idx="109">
                  <c:v>21.31</c:v>
                </c:pt>
                <c:pt idx="110">
                  <c:v>21.19</c:v>
                </c:pt>
                <c:pt idx="111">
                  <c:v>21.05</c:v>
                </c:pt>
                <c:pt idx="112">
                  <c:v>21</c:v>
                </c:pt>
                <c:pt idx="113">
                  <c:v>20.87</c:v>
                </c:pt>
                <c:pt idx="114">
                  <c:v>20.61</c:v>
                </c:pt>
                <c:pt idx="115">
                  <c:v>20.65</c:v>
                </c:pt>
                <c:pt idx="116">
                  <c:v>20.52</c:v>
                </c:pt>
                <c:pt idx="117">
                  <c:v>20.68</c:v>
                </c:pt>
                <c:pt idx="118">
                  <c:v>20.73</c:v>
                </c:pt>
                <c:pt idx="119">
                  <c:v>20.8</c:v>
                </c:pt>
                <c:pt idx="120">
                  <c:v>20.61</c:v>
                </c:pt>
                <c:pt idx="121">
                  <c:v>20.55</c:v>
                </c:pt>
                <c:pt idx="122">
                  <c:v>20.46</c:v>
                </c:pt>
                <c:pt idx="123">
                  <c:v>20.190000000000001</c:v>
                </c:pt>
                <c:pt idx="124">
                  <c:v>20.32</c:v>
                </c:pt>
                <c:pt idx="125">
                  <c:v>19.829999999999998</c:v>
                </c:pt>
                <c:pt idx="126">
                  <c:v>20.32</c:v>
                </c:pt>
                <c:pt idx="127">
                  <c:v>20.079999999999998</c:v>
                </c:pt>
                <c:pt idx="128">
                  <c:v>20.079999999999998</c:v>
                </c:pt>
                <c:pt idx="129">
                  <c:v>20.14</c:v>
                </c:pt>
                <c:pt idx="130">
                  <c:v>19.57</c:v>
                </c:pt>
                <c:pt idx="131">
                  <c:v>19.95</c:v>
                </c:pt>
                <c:pt idx="132">
                  <c:v>19.91</c:v>
                </c:pt>
                <c:pt idx="133">
                  <c:v>19.77</c:v>
                </c:pt>
                <c:pt idx="134">
                  <c:v>19.61</c:v>
                </c:pt>
                <c:pt idx="135">
                  <c:v>19.510000000000002</c:v>
                </c:pt>
                <c:pt idx="136">
                  <c:v>19.52</c:v>
                </c:pt>
                <c:pt idx="137">
                  <c:v>19.260000000000002</c:v>
                </c:pt>
                <c:pt idx="138">
                  <c:v>19.09</c:v>
                </c:pt>
                <c:pt idx="139">
                  <c:v>19.170000000000002</c:v>
                </c:pt>
                <c:pt idx="140">
                  <c:v>19.079999999999998</c:v>
                </c:pt>
                <c:pt idx="141">
                  <c:v>19.02</c:v>
                </c:pt>
                <c:pt idx="142">
                  <c:v>19.04</c:v>
                </c:pt>
                <c:pt idx="143">
                  <c:v>18.91</c:v>
                </c:pt>
                <c:pt idx="144">
                  <c:v>18.88</c:v>
                </c:pt>
                <c:pt idx="145">
                  <c:v>18.7</c:v>
                </c:pt>
                <c:pt idx="146">
                  <c:v>18.559999999999999</c:v>
                </c:pt>
                <c:pt idx="147">
                  <c:v>18.510000000000002</c:v>
                </c:pt>
                <c:pt idx="148">
                  <c:v>18.63</c:v>
                </c:pt>
                <c:pt idx="149">
                  <c:v>18.5</c:v>
                </c:pt>
                <c:pt idx="150">
                  <c:v>18.37</c:v>
                </c:pt>
                <c:pt idx="151">
                  <c:v>18.43</c:v>
                </c:pt>
                <c:pt idx="152">
                  <c:v>18.350000000000001</c:v>
                </c:pt>
                <c:pt idx="153">
                  <c:v>18.12</c:v>
                </c:pt>
                <c:pt idx="154">
                  <c:v>18.059999999999999</c:v>
                </c:pt>
                <c:pt idx="155">
                  <c:v>18.010000000000002</c:v>
                </c:pt>
                <c:pt idx="156">
                  <c:v>18.04</c:v>
                </c:pt>
                <c:pt idx="157">
                  <c:v>18.02</c:v>
                </c:pt>
                <c:pt idx="158">
                  <c:v>17.690000000000001</c:v>
                </c:pt>
                <c:pt idx="159">
                  <c:v>17.63</c:v>
                </c:pt>
                <c:pt idx="160">
                  <c:v>17.649999999999999</c:v>
                </c:pt>
                <c:pt idx="161">
                  <c:v>17.55</c:v>
                </c:pt>
                <c:pt idx="162">
                  <c:v>17.43</c:v>
                </c:pt>
                <c:pt idx="163">
                  <c:v>17.38</c:v>
                </c:pt>
                <c:pt idx="164">
                  <c:v>17.309999999999999</c:v>
                </c:pt>
                <c:pt idx="165">
                  <c:v>17.190000000000001</c:v>
                </c:pt>
                <c:pt idx="166">
                  <c:v>17.34</c:v>
                </c:pt>
                <c:pt idx="167">
                  <c:v>16.920000000000002</c:v>
                </c:pt>
                <c:pt idx="168">
                  <c:v>17.09</c:v>
                </c:pt>
                <c:pt idx="169">
                  <c:v>16.850000000000001</c:v>
                </c:pt>
                <c:pt idx="170">
                  <c:v>16.8</c:v>
                </c:pt>
                <c:pt idx="171">
                  <c:v>16.71</c:v>
                </c:pt>
                <c:pt idx="172">
                  <c:v>16.43</c:v>
                </c:pt>
                <c:pt idx="173">
                  <c:v>16.59</c:v>
                </c:pt>
                <c:pt idx="174">
                  <c:v>16.47</c:v>
                </c:pt>
                <c:pt idx="175">
                  <c:v>16.5</c:v>
                </c:pt>
                <c:pt idx="176">
                  <c:v>16.36</c:v>
                </c:pt>
                <c:pt idx="177">
                  <c:v>16.329999999999998</c:v>
                </c:pt>
                <c:pt idx="178">
                  <c:v>16.29</c:v>
                </c:pt>
                <c:pt idx="179">
                  <c:v>16.21</c:v>
                </c:pt>
                <c:pt idx="180">
                  <c:v>16.14</c:v>
                </c:pt>
                <c:pt idx="181">
                  <c:v>16.25</c:v>
                </c:pt>
                <c:pt idx="182">
                  <c:v>16.149999999999999</c:v>
                </c:pt>
                <c:pt idx="183">
                  <c:v>15.9</c:v>
                </c:pt>
                <c:pt idx="184">
                  <c:v>16.149999999999999</c:v>
                </c:pt>
                <c:pt idx="185">
                  <c:v>15.97</c:v>
                </c:pt>
                <c:pt idx="186">
                  <c:v>16.02</c:v>
                </c:pt>
                <c:pt idx="187">
                  <c:v>15.81</c:v>
                </c:pt>
                <c:pt idx="188">
                  <c:v>15.71</c:v>
                </c:pt>
                <c:pt idx="189">
                  <c:v>15.79</c:v>
                </c:pt>
                <c:pt idx="190">
                  <c:v>15.61</c:v>
                </c:pt>
                <c:pt idx="191">
                  <c:v>15.67</c:v>
                </c:pt>
                <c:pt idx="192">
                  <c:v>15.54</c:v>
                </c:pt>
                <c:pt idx="193">
                  <c:v>15.39</c:v>
                </c:pt>
                <c:pt idx="194">
                  <c:v>15.25</c:v>
                </c:pt>
                <c:pt idx="195">
                  <c:v>15.36</c:v>
                </c:pt>
                <c:pt idx="196">
                  <c:v>15.19</c:v>
                </c:pt>
                <c:pt idx="197">
                  <c:v>15.06</c:v>
                </c:pt>
                <c:pt idx="198">
                  <c:v>15.19</c:v>
                </c:pt>
                <c:pt idx="199">
                  <c:v>15.08</c:v>
                </c:pt>
                <c:pt idx="200">
                  <c:v>15.09</c:v>
                </c:pt>
                <c:pt idx="201">
                  <c:v>15.01</c:v>
                </c:pt>
                <c:pt idx="202">
                  <c:v>14.91</c:v>
                </c:pt>
                <c:pt idx="203">
                  <c:v>14.68</c:v>
                </c:pt>
                <c:pt idx="204">
                  <c:v>14.79</c:v>
                </c:pt>
                <c:pt idx="205">
                  <c:v>14.84</c:v>
                </c:pt>
                <c:pt idx="206">
                  <c:v>14.76</c:v>
                </c:pt>
                <c:pt idx="207">
                  <c:v>14.65</c:v>
                </c:pt>
                <c:pt idx="208">
                  <c:v>14.6</c:v>
                </c:pt>
                <c:pt idx="209">
                  <c:v>14.49</c:v>
                </c:pt>
                <c:pt idx="210">
                  <c:v>14.44</c:v>
                </c:pt>
                <c:pt idx="211">
                  <c:v>14.38</c:v>
                </c:pt>
                <c:pt idx="212">
                  <c:v>14.35</c:v>
                </c:pt>
                <c:pt idx="213">
                  <c:v>14.2</c:v>
                </c:pt>
                <c:pt idx="214">
                  <c:v>14.23</c:v>
                </c:pt>
                <c:pt idx="215">
                  <c:v>14.16</c:v>
                </c:pt>
                <c:pt idx="216">
                  <c:v>14.12</c:v>
                </c:pt>
                <c:pt idx="217">
                  <c:v>13.97</c:v>
                </c:pt>
                <c:pt idx="218">
                  <c:v>13.94</c:v>
                </c:pt>
                <c:pt idx="219">
                  <c:v>13.93</c:v>
                </c:pt>
                <c:pt idx="220">
                  <c:v>13.97</c:v>
                </c:pt>
                <c:pt idx="221">
                  <c:v>13.94</c:v>
                </c:pt>
                <c:pt idx="222">
                  <c:v>13.86</c:v>
                </c:pt>
                <c:pt idx="223">
                  <c:v>13.88</c:v>
                </c:pt>
                <c:pt idx="224">
                  <c:v>13.84</c:v>
                </c:pt>
                <c:pt idx="225">
                  <c:v>13.76</c:v>
                </c:pt>
                <c:pt idx="226">
                  <c:v>13.61</c:v>
                </c:pt>
                <c:pt idx="227">
                  <c:v>13.67</c:v>
                </c:pt>
                <c:pt idx="228">
                  <c:v>13.55</c:v>
                </c:pt>
                <c:pt idx="229">
                  <c:v>13.57</c:v>
                </c:pt>
                <c:pt idx="230">
                  <c:v>13.58</c:v>
                </c:pt>
                <c:pt idx="231">
                  <c:v>13.32</c:v>
                </c:pt>
                <c:pt idx="232">
                  <c:v>13.38</c:v>
                </c:pt>
                <c:pt idx="233">
                  <c:v>13.51</c:v>
                </c:pt>
                <c:pt idx="234">
                  <c:v>12.97</c:v>
                </c:pt>
                <c:pt idx="235">
                  <c:v>13.47</c:v>
                </c:pt>
                <c:pt idx="236">
                  <c:v>13.45</c:v>
                </c:pt>
                <c:pt idx="237">
                  <c:v>13.32</c:v>
                </c:pt>
                <c:pt idx="238">
                  <c:v>13.17</c:v>
                </c:pt>
                <c:pt idx="239">
                  <c:v>13.17</c:v>
                </c:pt>
                <c:pt idx="240">
                  <c:v>13.12</c:v>
                </c:pt>
                <c:pt idx="241">
                  <c:v>13.15</c:v>
                </c:pt>
                <c:pt idx="242">
                  <c:v>13.11</c:v>
                </c:pt>
                <c:pt idx="243">
                  <c:v>13.04</c:v>
                </c:pt>
                <c:pt idx="244">
                  <c:v>12.98</c:v>
                </c:pt>
                <c:pt idx="245">
                  <c:v>13.01</c:v>
                </c:pt>
                <c:pt idx="246">
                  <c:v>12.78</c:v>
                </c:pt>
                <c:pt idx="247">
                  <c:v>13</c:v>
                </c:pt>
                <c:pt idx="248">
                  <c:v>13.1</c:v>
                </c:pt>
                <c:pt idx="249">
                  <c:v>13.01</c:v>
                </c:pt>
                <c:pt idx="250">
                  <c:v>13.16</c:v>
                </c:pt>
                <c:pt idx="251">
                  <c:v>13.02</c:v>
                </c:pt>
                <c:pt idx="252">
                  <c:v>13</c:v>
                </c:pt>
                <c:pt idx="253">
                  <c:v>12.95</c:v>
                </c:pt>
                <c:pt idx="254">
                  <c:v>12.87</c:v>
                </c:pt>
                <c:pt idx="255">
                  <c:v>13.03</c:v>
                </c:pt>
                <c:pt idx="256">
                  <c:v>12.86</c:v>
                </c:pt>
                <c:pt idx="257">
                  <c:v>12.86</c:v>
                </c:pt>
                <c:pt idx="258">
                  <c:v>12.83</c:v>
                </c:pt>
                <c:pt idx="259">
                  <c:v>12.6</c:v>
                </c:pt>
                <c:pt idx="260">
                  <c:v>12.73</c:v>
                </c:pt>
                <c:pt idx="261">
                  <c:v>12.52</c:v>
                </c:pt>
                <c:pt idx="262">
                  <c:v>11.75</c:v>
                </c:pt>
                <c:pt idx="263">
                  <c:v>12.58</c:v>
                </c:pt>
                <c:pt idx="264">
                  <c:v>12.51</c:v>
                </c:pt>
                <c:pt idx="265">
                  <c:v>12.53</c:v>
                </c:pt>
                <c:pt idx="266">
                  <c:v>12.42</c:v>
                </c:pt>
                <c:pt idx="267">
                  <c:v>12.36</c:v>
                </c:pt>
                <c:pt idx="268">
                  <c:v>12.38</c:v>
                </c:pt>
                <c:pt idx="269">
                  <c:v>12.35</c:v>
                </c:pt>
                <c:pt idx="270">
                  <c:v>12.15</c:v>
                </c:pt>
                <c:pt idx="271">
                  <c:v>12.36</c:v>
                </c:pt>
                <c:pt idx="272">
                  <c:v>12.43</c:v>
                </c:pt>
                <c:pt idx="273">
                  <c:v>12.27</c:v>
                </c:pt>
                <c:pt idx="274">
                  <c:v>12.32</c:v>
                </c:pt>
                <c:pt idx="275">
                  <c:v>12.26</c:v>
                </c:pt>
                <c:pt idx="276">
                  <c:v>12.21</c:v>
                </c:pt>
                <c:pt idx="277">
                  <c:v>12.17</c:v>
                </c:pt>
                <c:pt idx="278">
                  <c:v>12.04</c:v>
                </c:pt>
                <c:pt idx="279">
                  <c:v>12.07</c:v>
                </c:pt>
                <c:pt idx="280">
                  <c:v>11.94</c:v>
                </c:pt>
                <c:pt idx="281">
                  <c:v>11.93</c:v>
                </c:pt>
                <c:pt idx="282">
                  <c:v>11.54</c:v>
                </c:pt>
                <c:pt idx="283">
                  <c:v>11.92</c:v>
                </c:pt>
                <c:pt idx="284">
                  <c:v>11.98</c:v>
                </c:pt>
                <c:pt idx="285">
                  <c:v>11.82</c:v>
                </c:pt>
                <c:pt idx="286">
                  <c:v>11.89</c:v>
                </c:pt>
                <c:pt idx="287">
                  <c:v>11.79</c:v>
                </c:pt>
                <c:pt idx="288">
                  <c:v>11.89</c:v>
                </c:pt>
                <c:pt idx="289">
                  <c:v>11.55</c:v>
                </c:pt>
                <c:pt idx="290">
                  <c:v>11.66</c:v>
                </c:pt>
                <c:pt idx="291">
                  <c:v>11.38</c:v>
                </c:pt>
                <c:pt idx="292">
                  <c:v>11.56</c:v>
                </c:pt>
                <c:pt idx="293">
                  <c:v>11.59</c:v>
                </c:pt>
                <c:pt idx="294">
                  <c:v>11.64</c:v>
                </c:pt>
                <c:pt idx="295">
                  <c:v>11.47</c:v>
                </c:pt>
                <c:pt idx="296">
                  <c:v>11.45</c:v>
                </c:pt>
                <c:pt idx="297">
                  <c:v>11.39</c:v>
                </c:pt>
                <c:pt idx="298">
                  <c:v>11.49</c:v>
                </c:pt>
                <c:pt idx="299">
                  <c:v>11.38</c:v>
                </c:pt>
                <c:pt idx="300">
                  <c:v>11.33</c:v>
                </c:pt>
                <c:pt idx="301">
                  <c:v>11.3</c:v>
                </c:pt>
                <c:pt idx="302">
                  <c:v>11.39</c:v>
                </c:pt>
                <c:pt idx="303">
                  <c:v>11.4</c:v>
                </c:pt>
                <c:pt idx="304">
                  <c:v>11.33</c:v>
                </c:pt>
                <c:pt idx="305">
                  <c:v>11.23</c:v>
                </c:pt>
                <c:pt idx="306">
                  <c:v>11.25</c:v>
                </c:pt>
                <c:pt idx="307">
                  <c:v>11.16</c:v>
                </c:pt>
                <c:pt idx="308">
                  <c:v>11.29</c:v>
                </c:pt>
                <c:pt idx="309">
                  <c:v>11.38</c:v>
                </c:pt>
                <c:pt idx="310">
                  <c:v>11.38</c:v>
                </c:pt>
                <c:pt idx="311">
                  <c:v>11.299999999999999</c:v>
                </c:pt>
                <c:pt idx="312">
                  <c:v>11.399999999999999</c:v>
                </c:pt>
                <c:pt idx="313">
                  <c:v>11.459999999999999</c:v>
                </c:pt>
                <c:pt idx="314">
                  <c:v>11.389999999999999</c:v>
                </c:pt>
                <c:pt idx="315">
                  <c:v>11.399999999999999</c:v>
                </c:pt>
                <c:pt idx="316">
                  <c:v>11.389999999999999</c:v>
                </c:pt>
                <c:pt idx="317">
                  <c:v>11.399999999999999</c:v>
                </c:pt>
                <c:pt idx="318">
                  <c:v>11.37</c:v>
                </c:pt>
                <c:pt idx="319">
                  <c:v>11.36</c:v>
                </c:pt>
                <c:pt idx="320">
                  <c:v>11.48</c:v>
                </c:pt>
                <c:pt idx="321">
                  <c:v>11.389999999999999</c:v>
                </c:pt>
                <c:pt idx="322">
                  <c:v>11.43</c:v>
                </c:pt>
                <c:pt idx="323">
                  <c:v>11.33</c:v>
                </c:pt>
                <c:pt idx="324">
                  <c:v>11.32</c:v>
                </c:pt>
                <c:pt idx="325">
                  <c:v>11.29</c:v>
                </c:pt>
                <c:pt idx="326">
                  <c:v>11.21</c:v>
                </c:pt>
                <c:pt idx="327">
                  <c:v>11.25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72-4EE3-A668-ACC513228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1003072"/>
        <c:axId val="701009056"/>
      </c:lineChart>
      <c:catAx>
        <c:axId val="701003072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09056"/>
        <c:crosses val="autoZero"/>
        <c:auto val="1"/>
        <c:lblAlgn val="ctr"/>
        <c:lblOffset val="100"/>
        <c:noMultiLvlLbl val="0"/>
      </c:catAx>
      <c:valAx>
        <c:axId val="70100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0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'2017-10-03'!$K$1</c:f>
              <c:strCache>
                <c:ptCount val="1"/>
                <c:pt idx="0">
                  <c:v>Solar Radiation (W/m2)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'2017-10-03'!$A$2:$A$329</c:f>
              <c:numCache>
                <c:formatCode>h:mm:ss</c:formatCode>
                <c:ptCount val="328"/>
                <c:pt idx="0">
                  <c:v>0.43731481481481477</c:v>
                </c:pt>
                <c:pt idx="1">
                  <c:v>0.43800925925925926</c:v>
                </c:pt>
                <c:pt idx="2">
                  <c:v>0.43870370370370365</c:v>
                </c:pt>
                <c:pt idx="3">
                  <c:v>0.43939814814814815</c:v>
                </c:pt>
                <c:pt idx="4">
                  <c:v>0.44009259259259265</c:v>
                </c:pt>
                <c:pt idx="5">
                  <c:v>0.44078703703703703</c:v>
                </c:pt>
                <c:pt idx="6">
                  <c:v>0.44148148148148153</c:v>
                </c:pt>
                <c:pt idx="7">
                  <c:v>0.44217592592592592</c:v>
                </c:pt>
                <c:pt idx="8">
                  <c:v>0.44287037037037041</c:v>
                </c:pt>
                <c:pt idx="9">
                  <c:v>0.4435648148148148</c:v>
                </c:pt>
                <c:pt idx="10">
                  <c:v>0.4442592592592593</c:v>
                </c:pt>
                <c:pt idx="11">
                  <c:v>0.44495370370370368</c:v>
                </c:pt>
                <c:pt idx="12">
                  <c:v>0.44564814814814818</c:v>
                </c:pt>
                <c:pt idx="13">
                  <c:v>0.44634259259259257</c:v>
                </c:pt>
                <c:pt idx="14">
                  <c:v>0.44703703703703707</c:v>
                </c:pt>
                <c:pt idx="15">
                  <c:v>0.44773148148148145</c:v>
                </c:pt>
                <c:pt idx="16">
                  <c:v>0.44842592592592595</c:v>
                </c:pt>
                <c:pt idx="17">
                  <c:v>0.44912037037037034</c:v>
                </c:pt>
                <c:pt idx="18">
                  <c:v>0.44981481481481483</c:v>
                </c:pt>
                <c:pt idx="19">
                  <c:v>0.45050925925925928</c:v>
                </c:pt>
                <c:pt idx="20">
                  <c:v>0.45120370370370372</c:v>
                </c:pt>
                <c:pt idx="21">
                  <c:v>0.45189814814814816</c:v>
                </c:pt>
                <c:pt idx="22">
                  <c:v>0.4525925925925926</c:v>
                </c:pt>
                <c:pt idx="23">
                  <c:v>0.45328703703703704</c:v>
                </c:pt>
                <c:pt idx="24">
                  <c:v>0.45398148148148149</c:v>
                </c:pt>
                <c:pt idx="25">
                  <c:v>0.45467592592592593</c:v>
                </c:pt>
                <c:pt idx="26">
                  <c:v>0.45537037037037037</c:v>
                </c:pt>
                <c:pt idx="27">
                  <c:v>0.45606481481481481</c:v>
                </c:pt>
                <c:pt idx="28">
                  <c:v>0.45675925925925925</c:v>
                </c:pt>
                <c:pt idx="29">
                  <c:v>0.4574537037037037</c:v>
                </c:pt>
                <c:pt idx="30">
                  <c:v>0.45814814814814814</c:v>
                </c:pt>
                <c:pt idx="31">
                  <c:v>0.45884259259259258</c:v>
                </c:pt>
                <c:pt idx="32">
                  <c:v>0.45953703703703702</c:v>
                </c:pt>
                <c:pt idx="33">
                  <c:v>0.46023148148148146</c:v>
                </c:pt>
                <c:pt idx="34">
                  <c:v>0.46092592592592596</c:v>
                </c:pt>
                <c:pt idx="35">
                  <c:v>0.46162037037037035</c:v>
                </c:pt>
                <c:pt idx="36">
                  <c:v>0.46231481481481485</c:v>
                </c:pt>
                <c:pt idx="37">
                  <c:v>0.46300925925925923</c:v>
                </c:pt>
                <c:pt idx="38">
                  <c:v>0.46370370370370373</c:v>
                </c:pt>
                <c:pt idx="39">
                  <c:v>0.46439814814814812</c:v>
                </c:pt>
                <c:pt idx="40">
                  <c:v>0.46509259259259261</c:v>
                </c:pt>
                <c:pt idx="41">
                  <c:v>0.465787037037037</c:v>
                </c:pt>
                <c:pt idx="42">
                  <c:v>0.4664814814814815</c:v>
                </c:pt>
                <c:pt idx="43">
                  <c:v>0.46717592592592588</c:v>
                </c:pt>
                <c:pt idx="44">
                  <c:v>0.46787037037037038</c:v>
                </c:pt>
                <c:pt idx="45">
                  <c:v>0.46856481481481477</c:v>
                </c:pt>
                <c:pt idx="46">
                  <c:v>0.46925925925925926</c:v>
                </c:pt>
                <c:pt idx="47">
                  <c:v>0.46995370370370365</c:v>
                </c:pt>
                <c:pt idx="48">
                  <c:v>0.47064814814814815</c:v>
                </c:pt>
                <c:pt idx="49">
                  <c:v>0.47134259259259265</c:v>
                </c:pt>
                <c:pt idx="50">
                  <c:v>0.47203703703703703</c:v>
                </c:pt>
                <c:pt idx="51">
                  <c:v>0.47273148148148153</c:v>
                </c:pt>
                <c:pt idx="52">
                  <c:v>0.47342592592592592</c:v>
                </c:pt>
                <c:pt idx="53">
                  <c:v>0.47412037037037041</c:v>
                </c:pt>
                <c:pt idx="54">
                  <c:v>0.4748148148148148</c:v>
                </c:pt>
                <c:pt idx="55">
                  <c:v>0.4755092592592593</c:v>
                </c:pt>
                <c:pt idx="56">
                  <c:v>0.47620370370370368</c:v>
                </c:pt>
                <c:pt idx="57">
                  <c:v>0.47689814814814818</c:v>
                </c:pt>
                <c:pt idx="58">
                  <c:v>0.47759259259259257</c:v>
                </c:pt>
                <c:pt idx="59">
                  <c:v>0.47828703703703707</c:v>
                </c:pt>
                <c:pt idx="60">
                  <c:v>0.47898148148148145</c:v>
                </c:pt>
                <c:pt idx="61">
                  <c:v>0.47967592592592595</c:v>
                </c:pt>
                <c:pt idx="62">
                  <c:v>0.48037037037037034</c:v>
                </c:pt>
                <c:pt idx="63">
                  <c:v>0.48106481481481483</c:v>
                </c:pt>
                <c:pt idx="64">
                  <c:v>0.48175925925925928</c:v>
                </c:pt>
                <c:pt idx="65">
                  <c:v>0.48245370370370372</c:v>
                </c:pt>
                <c:pt idx="66">
                  <c:v>0.48314814814814816</c:v>
                </c:pt>
                <c:pt idx="67">
                  <c:v>0.4838425925925926</c:v>
                </c:pt>
                <c:pt idx="68">
                  <c:v>0.48453703703703704</c:v>
                </c:pt>
                <c:pt idx="69">
                  <c:v>0.48523148148148149</c:v>
                </c:pt>
                <c:pt idx="70">
                  <c:v>0.48592592592592593</c:v>
                </c:pt>
                <c:pt idx="71">
                  <c:v>0.48662037037037037</c:v>
                </c:pt>
                <c:pt idx="72">
                  <c:v>0.48731481481481481</c:v>
                </c:pt>
                <c:pt idx="73">
                  <c:v>0.48800925925925925</c:v>
                </c:pt>
                <c:pt idx="74">
                  <c:v>0.4887037037037037</c:v>
                </c:pt>
                <c:pt idx="75">
                  <c:v>0.48939814814814814</c:v>
                </c:pt>
                <c:pt idx="76">
                  <c:v>0.49009259259259258</c:v>
                </c:pt>
                <c:pt idx="77">
                  <c:v>0.49078703703703702</c:v>
                </c:pt>
                <c:pt idx="78">
                  <c:v>0.49148148148148146</c:v>
                </c:pt>
                <c:pt idx="79">
                  <c:v>0.49217592592592596</c:v>
                </c:pt>
                <c:pt idx="80">
                  <c:v>0.49287037037037035</c:v>
                </c:pt>
                <c:pt idx="81">
                  <c:v>0.49356481481481485</c:v>
                </c:pt>
                <c:pt idx="82">
                  <c:v>0.49425925925925923</c:v>
                </c:pt>
                <c:pt idx="83">
                  <c:v>0.49495370370370373</c:v>
                </c:pt>
                <c:pt idx="84">
                  <c:v>0.49564814814814812</c:v>
                </c:pt>
                <c:pt idx="85">
                  <c:v>0.49634259259259261</c:v>
                </c:pt>
                <c:pt idx="86">
                  <c:v>0.497037037037037</c:v>
                </c:pt>
                <c:pt idx="87">
                  <c:v>0.4977314814814815</c:v>
                </c:pt>
                <c:pt idx="88">
                  <c:v>0.49842592592592588</c:v>
                </c:pt>
                <c:pt idx="89">
                  <c:v>0.49912037037037038</c:v>
                </c:pt>
                <c:pt idx="90">
                  <c:v>0.49981481481481477</c:v>
                </c:pt>
                <c:pt idx="91">
                  <c:v>0.50050925925925926</c:v>
                </c:pt>
                <c:pt idx="92">
                  <c:v>0.50120370370370371</c:v>
                </c:pt>
                <c:pt idx="93">
                  <c:v>0.50189814814814815</c:v>
                </c:pt>
                <c:pt idx="94">
                  <c:v>0.50259259259259259</c:v>
                </c:pt>
                <c:pt idx="95">
                  <c:v>0.50328703703703703</c:v>
                </c:pt>
                <c:pt idx="96">
                  <c:v>0.50398148148148147</c:v>
                </c:pt>
                <c:pt idx="97">
                  <c:v>0.50467592592592592</c:v>
                </c:pt>
                <c:pt idx="98">
                  <c:v>0.50537037037037036</c:v>
                </c:pt>
                <c:pt idx="99">
                  <c:v>0.5060648148148148</c:v>
                </c:pt>
                <c:pt idx="100">
                  <c:v>0.50675925925925924</c:v>
                </c:pt>
                <c:pt idx="101">
                  <c:v>0.50745370370370368</c:v>
                </c:pt>
                <c:pt idx="102">
                  <c:v>0.50814814814814813</c:v>
                </c:pt>
                <c:pt idx="103">
                  <c:v>0.50884259259259257</c:v>
                </c:pt>
                <c:pt idx="104">
                  <c:v>0.50953703703703701</c:v>
                </c:pt>
                <c:pt idx="105">
                  <c:v>0.51023148148148145</c:v>
                </c:pt>
                <c:pt idx="106">
                  <c:v>0.51092592592592589</c:v>
                </c:pt>
                <c:pt idx="107">
                  <c:v>0.51162037037037034</c:v>
                </c:pt>
                <c:pt idx="108">
                  <c:v>0.51231481481481478</c:v>
                </c:pt>
                <c:pt idx="109">
                  <c:v>0.51300925925925933</c:v>
                </c:pt>
                <c:pt idx="110">
                  <c:v>0.51370370370370366</c:v>
                </c:pt>
                <c:pt idx="111">
                  <c:v>0.51439814814814822</c:v>
                </c:pt>
                <c:pt idx="112">
                  <c:v>0.51509259259259255</c:v>
                </c:pt>
                <c:pt idx="113">
                  <c:v>0.5157870370370371</c:v>
                </c:pt>
                <c:pt idx="114">
                  <c:v>0.51648148148148143</c:v>
                </c:pt>
                <c:pt idx="115">
                  <c:v>0.51717592592592598</c:v>
                </c:pt>
                <c:pt idx="116">
                  <c:v>0.51787037037037031</c:v>
                </c:pt>
                <c:pt idx="117">
                  <c:v>0.51856481481481487</c:v>
                </c:pt>
                <c:pt idx="118">
                  <c:v>0.5192592592592592</c:v>
                </c:pt>
                <c:pt idx="119">
                  <c:v>0.51995370370370375</c:v>
                </c:pt>
                <c:pt idx="120">
                  <c:v>0.52064814814814808</c:v>
                </c:pt>
                <c:pt idx="121">
                  <c:v>0.52134259259259264</c:v>
                </c:pt>
                <c:pt idx="122">
                  <c:v>0.52203703703703697</c:v>
                </c:pt>
                <c:pt idx="123">
                  <c:v>0.52273148148148152</c:v>
                </c:pt>
                <c:pt idx="124">
                  <c:v>0.52342592592592596</c:v>
                </c:pt>
                <c:pt idx="125">
                  <c:v>0.5241203703703704</c:v>
                </c:pt>
                <c:pt idx="126">
                  <c:v>0.52481481481481485</c:v>
                </c:pt>
                <c:pt idx="127">
                  <c:v>0.52550925925925929</c:v>
                </c:pt>
                <c:pt idx="128">
                  <c:v>0.52620370370370373</c:v>
                </c:pt>
                <c:pt idx="129">
                  <c:v>0.52689814814814817</c:v>
                </c:pt>
                <c:pt idx="130">
                  <c:v>0.52759259259259261</c:v>
                </c:pt>
                <c:pt idx="131">
                  <c:v>0.52828703703703705</c:v>
                </c:pt>
                <c:pt idx="132">
                  <c:v>0.5289814814814815</c:v>
                </c:pt>
                <c:pt idx="133">
                  <c:v>0.52967592592592594</c:v>
                </c:pt>
                <c:pt idx="134">
                  <c:v>0.53037037037037038</c:v>
                </c:pt>
                <c:pt idx="135">
                  <c:v>0.53106481481481482</c:v>
                </c:pt>
                <c:pt idx="136">
                  <c:v>0.53175925925925926</c:v>
                </c:pt>
                <c:pt idx="137">
                  <c:v>0.53245370370370371</c:v>
                </c:pt>
                <c:pt idx="138">
                  <c:v>0.53314814814814815</c:v>
                </c:pt>
                <c:pt idx="139">
                  <c:v>0.53384259259259259</c:v>
                </c:pt>
                <c:pt idx="140">
                  <c:v>0.53453703703703703</c:v>
                </c:pt>
                <c:pt idx="141">
                  <c:v>0.53523148148148147</c:v>
                </c:pt>
                <c:pt idx="142">
                  <c:v>0.53592592592592592</c:v>
                </c:pt>
                <c:pt idx="143">
                  <c:v>0.53662037037037036</c:v>
                </c:pt>
                <c:pt idx="144">
                  <c:v>0.5373148148148148</c:v>
                </c:pt>
                <c:pt idx="145">
                  <c:v>0.53800925925925924</c:v>
                </c:pt>
                <c:pt idx="146">
                  <c:v>0.53870370370370368</c:v>
                </c:pt>
                <c:pt idx="147">
                  <c:v>0.53939814814814813</c:v>
                </c:pt>
                <c:pt idx="148">
                  <c:v>0.54009259259259257</c:v>
                </c:pt>
                <c:pt idx="149">
                  <c:v>0.54078703703703701</c:v>
                </c:pt>
                <c:pt idx="150">
                  <c:v>0.54148148148148145</c:v>
                </c:pt>
                <c:pt idx="151">
                  <c:v>0.54217592592592589</c:v>
                </c:pt>
                <c:pt idx="152">
                  <c:v>0.54287037037037034</c:v>
                </c:pt>
                <c:pt idx="153">
                  <c:v>0.54356481481481478</c:v>
                </c:pt>
                <c:pt idx="154">
                  <c:v>0.54425925925925933</c:v>
                </c:pt>
                <c:pt idx="155">
                  <c:v>0.54495370370370366</c:v>
                </c:pt>
                <c:pt idx="156">
                  <c:v>0.54564814814814822</c:v>
                </c:pt>
                <c:pt idx="157">
                  <c:v>0.54634259259259255</c:v>
                </c:pt>
                <c:pt idx="158">
                  <c:v>0.5470370370370371</c:v>
                </c:pt>
                <c:pt idx="159">
                  <c:v>0.54773148148148143</c:v>
                </c:pt>
                <c:pt idx="160">
                  <c:v>0.54842592592592598</c:v>
                </c:pt>
                <c:pt idx="161">
                  <c:v>0.54912037037037031</c:v>
                </c:pt>
                <c:pt idx="162">
                  <c:v>0.54981481481481487</c:v>
                </c:pt>
                <c:pt idx="163">
                  <c:v>0.5505092592592592</c:v>
                </c:pt>
                <c:pt idx="164">
                  <c:v>0.55120370370370375</c:v>
                </c:pt>
                <c:pt idx="165">
                  <c:v>0.55189814814814808</c:v>
                </c:pt>
                <c:pt idx="166">
                  <c:v>0.55259259259259264</c:v>
                </c:pt>
                <c:pt idx="167">
                  <c:v>0.55328703703703697</c:v>
                </c:pt>
                <c:pt idx="168">
                  <c:v>0.55398148148148152</c:v>
                </c:pt>
                <c:pt idx="169">
                  <c:v>0.55467592592592596</c:v>
                </c:pt>
                <c:pt idx="170">
                  <c:v>0.5553703703703704</c:v>
                </c:pt>
                <c:pt idx="171">
                  <c:v>0.55606481481481485</c:v>
                </c:pt>
                <c:pt idx="172">
                  <c:v>0.55675925925925929</c:v>
                </c:pt>
                <c:pt idx="173">
                  <c:v>0.55745370370370373</c:v>
                </c:pt>
                <c:pt idx="174">
                  <c:v>0.55814814814814817</c:v>
                </c:pt>
                <c:pt idx="175">
                  <c:v>0.55884259259259261</c:v>
                </c:pt>
                <c:pt idx="176">
                  <c:v>0.55953703703703705</c:v>
                </c:pt>
                <c:pt idx="177">
                  <c:v>0.5602314814814815</c:v>
                </c:pt>
                <c:pt idx="178">
                  <c:v>0.56092592592592594</c:v>
                </c:pt>
                <c:pt idx="179">
                  <c:v>0.56162037037037038</c:v>
                </c:pt>
                <c:pt idx="180">
                  <c:v>0.56231481481481482</c:v>
                </c:pt>
                <c:pt idx="181">
                  <c:v>0.56300925925925926</c:v>
                </c:pt>
                <c:pt idx="182">
                  <c:v>0.56370370370370371</c:v>
                </c:pt>
                <c:pt idx="183">
                  <c:v>0.56439814814814815</c:v>
                </c:pt>
                <c:pt idx="184">
                  <c:v>0.56509259259259259</c:v>
                </c:pt>
                <c:pt idx="185">
                  <c:v>0.56578703703703703</c:v>
                </c:pt>
                <c:pt idx="186">
                  <c:v>0.56648148148148147</c:v>
                </c:pt>
                <c:pt idx="187">
                  <c:v>0.56717592592592592</c:v>
                </c:pt>
                <c:pt idx="188">
                  <c:v>0.56787037037037036</c:v>
                </c:pt>
                <c:pt idx="189">
                  <c:v>0.5685648148148148</c:v>
                </c:pt>
                <c:pt idx="190">
                  <c:v>0.56925925925925924</c:v>
                </c:pt>
                <c:pt idx="191">
                  <c:v>0.56995370370370368</c:v>
                </c:pt>
                <c:pt idx="192">
                  <c:v>0.57064814814814813</c:v>
                </c:pt>
                <c:pt idx="193">
                  <c:v>0.57134259259259257</c:v>
                </c:pt>
                <c:pt idx="194">
                  <c:v>0.57203703703703701</c:v>
                </c:pt>
                <c:pt idx="195">
                  <c:v>0.57273148148148145</c:v>
                </c:pt>
                <c:pt idx="196">
                  <c:v>0.57342592592592589</c:v>
                </c:pt>
                <c:pt idx="197">
                  <c:v>0.57412037037037034</c:v>
                </c:pt>
                <c:pt idx="198">
                  <c:v>0.57481481481481478</c:v>
                </c:pt>
                <c:pt idx="199">
                  <c:v>0.57550925925925933</c:v>
                </c:pt>
                <c:pt idx="200">
                  <c:v>0.57620370370370366</c:v>
                </c:pt>
                <c:pt idx="201">
                  <c:v>0.57689814814814822</c:v>
                </c:pt>
                <c:pt idx="202">
                  <c:v>0.57759259259259255</c:v>
                </c:pt>
                <c:pt idx="203">
                  <c:v>0.5782870370370371</c:v>
                </c:pt>
                <c:pt idx="204">
                  <c:v>0.57898148148148143</c:v>
                </c:pt>
                <c:pt idx="205">
                  <c:v>0.57967592592592598</c:v>
                </c:pt>
                <c:pt idx="206">
                  <c:v>0.58037037037037031</c:v>
                </c:pt>
                <c:pt idx="207">
                  <c:v>0.58106481481481487</c:v>
                </c:pt>
                <c:pt idx="208">
                  <c:v>0.5817592592592592</c:v>
                </c:pt>
                <c:pt idx="209">
                  <c:v>0.58245370370370375</c:v>
                </c:pt>
                <c:pt idx="210">
                  <c:v>0.58314814814814808</c:v>
                </c:pt>
                <c:pt idx="211">
                  <c:v>0.58384259259259264</c:v>
                </c:pt>
                <c:pt idx="212">
                  <c:v>0.58453703703703697</c:v>
                </c:pt>
                <c:pt idx="213">
                  <c:v>0.58523148148148152</c:v>
                </c:pt>
                <c:pt idx="214">
                  <c:v>0.58592592592592596</c:v>
                </c:pt>
                <c:pt idx="215">
                  <c:v>0.5866203703703704</c:v>
                </c:pt>
                <c:pt idx="216">
                  <c:v>0.58731481481481485</c:v>
                </c:pt>
                <c:pt idx="217">
                  <c:v>0.58800925925925929</c:v>
                </c:pt>
                <c:pt idx="218">
                  <c:v>0.58870370370370373</c:v>
                </c:pt>
                <c:pt idx="219">
                  <c:v>0.58939814814814817</c:v>
                </c:pt>
                <c:pt idx="220">
                  <c:v>0.59009259259259261</c:v>
                </c:pt>
                <c:pt idx="221">
                  <c:v>0.59078703703703705</c:v>
                </c:pt>
                <c:pt idx="222">
                  <c:v>0.5914814814814815</c:v>
                </c:pt>
                <c:pt idx="223">
                  <c:v>0.59217592592592594</c:v>
                </c:pt>
                <c:pt idx="224">
                  <c:v>0.59287037037037038</c:v>
                </c:pt>
                <c:pt idx="225">
                  <c:v>0.59356481481481482</c:v>
                </c:pt>
                <c:pt idx="226">
                  <c:v>0.59425925925925926</c:v>
                </c:pt>
                <c:pt idx="227">
                  <c:v>0.59495370370370371</c:v>
                </c:pt>
                <c:pt idx="228">
                  <c:v>0.59564814814814815</c:v>
                </c:pt>
                <c:pt idx="229">
                  <c:v>0.59634259259259259</c:v>
                </c:pt>
                <c:pt idx="230">
                  <c:v>0.59703703703703703</c:v>
                </c:pt>
                <c:pt idx="231">
                  <c:v>0.59773148148148147</c:v>
                </c:pt>
                <c:pt idx="232">
                  <c:v>0.59842592592592592</c:v>
                </c:pt>
                <c:pt idx="233">
                  <c:v>0.59912037037037036</c:v>
                </c:pt>
                <c:pt idx="234">
                  <c:v>0.5998148148148148</c:v>
                </c:pt>
                <c:pt idx="235">
                  <c:v>0.60050925925925924</c:v>
                </c:pt>
                <c:pt idx="236">
                  <c:v>0.60120370370370368</c:v>
                </c:pt>
                <c:pt idx="237">
                  <c:v>0.60189814814814813</c:v>
                </c:pt>
                <c:pt idx="238">
                  <c:v>0.60259259259259257</c:v>
                </c:pt>
                <c:pt idx="239">
                  <c:v>0.60328703703703701</c:v>
                </c:pt>
                <c:pt idx="240">
                  <c:v>0.60398148148148145</c:v>
                </c:pt>
                <c:pt idx="241">
                  <c:v>0.60467592592592589</c:v>
                </c:pt>
                <c:pt idx="242">
                  <c:v>0.60537037037037034</c:v>
                </c:pt>
                <c:pt idx="243">
                  <c:v>0.60606481481481478</c:v>
                </c:pt>
                <c:pt idx="244">
                  <c:v>0.60675925925925933</c:v>
                </c:pt>
                <c:pt idx="245">
                  <c:v>0.60745370370370366</c:v>
                </c:pt>
                <c:pt idx="246">
                  <c:v>0.60814814814814822</c:v>
                </c:pt>
                <c:pt idx="247">
                  <c:v>0.60884259259259255</c:v>
                </c:pt>
                <c:pt idx="248">
                  <c:v>0.6095370370370371</c:v>
                </c:pt>
                <c:pt idx="249">
                  <c:v>0.61023148148148143</c:v>
                </c:pt>
                <c:pt idx="250">
                  <c:v>0.61092592592592598</c:v>
                </c:pt>
                <c:pt idx="251">
                  <c:v>0.61162037037037031</c:v>
                </c:pt>
                <c:pt idx="252">
                  <c:v>0.61231481481481487</c:v>
                </c:pt>
                <c:pt idx="253">
                  <c:v>0.6130092592592592</c:v>
                </c:pt>
                <c:pt idx="254">
                  <c:v>0.61370370370370375</c:v>
                </c:pt>
                <c:pt idx="255">
                  <c:v>0.61439814814814808</c:v>
                </c:pt>
                <c:pt idx="256">
                  <c:v>0.61509259259259264</c:v>
                </c:pt>
                <c:pt idx="257">
                  <c:v>0.61578703703703697</c:v>
                </c:pt>
                <c:pt idx="258">
                  <c:v>0.61648148148148152</c:v>
                </c:pt>
                <c:pt idx="259">
                  <c:v>0.61717592592592596</c:v>
                </c:pt>
                <c:pt idx="260">
                  <c:v>0.6178703703703704</c:v>
                </c:pt>
                <c:pt idx="261">
                  <c:v>0.61856481481481485</c:v>
                </c:pt>
                <c:pt idx="262">
                  <c:v>0.61925925925925929</c:v>
                </c:pt>
                <c:pt idx="263">
                  <c:v>0.61995370370370373</c:v>
                </c:pt>
                <c:pt idx="264">
                  <c:v>0.62064814814814817</c:v>
                </c:pt>
                <c:pt idx="265">
                  <c:v>0.62134259259259261</c:v>
                </c:pt>
                <c:pt idx="266">
                  <c:v>0.62203703703703705</c:v>
                </c:pt>
                <c:pt idx="267">
                  <c:v>0.6227314814814815</c:v>
                </c:pt>
                <c:pt idx="268">
                  <c:v>0.62342592592592594</c:v>
                </c:pt>
                <c:pt idx="269">
                  <c:v>0.62412037037037038</c:v>
                </c:pt>
                <c:pt idx="270">
                  <c:v>0.62481481481481482</c:v>
                </c:pt>
                <c:pt idx="271">
                  <c:v>0.62550925925925926</c:v>
                </c:pt>
                <c:pt idx="272">
                  <c:v>0.62620370370370371</c:v>
                </c:pt>
                <c:pt idx="273">
                  <c:v>0.62689814814814815</c:v>
                </c:pt>
                <c:pt idx="274">
                  <c:v>0.62759259259259259</c:v>
                </c:pt>
                <c:pt idx="275">
                  <c:v>0.62828703703703703</c:v>
                </c:pt>
                <c:pt idx="276">
                  <c:v>0.62898148148148147</c:v>
                </c:pt>
                <c:pt idx="277">
                  <c:v>0.62967592592592592</c:v>
                </c:pt>
                <c:pt idx="278">
                  <c:v>0.63037037037037036</c:v>
                </c:pt>
                <c:pt idx="279">
                  <c:v>0.6310648148148148</c:v>
                </c:pt>
                <c:pt idx="280">
                  <c:v>0.63175925925925924</c:v>
                </c:pt>
                <c:pt idx="281">
                  <c:v>0.63245370370370368</c:v>
                </c:pt>
                <c:pt idx="282">
                  <c:v>0.63314814814814813</c:v>
                </c:pt>
                <c:pt idx="283">
                  <c:v>0.63384259259259257</c:v>
                </c:pt>
                <c:pt idx="284">
                  <c:v>0.63453703703703701</c:v>
                </c:pt>
                <c:pt idx="285">
                  <c:v>0.63523148148148145</c:v>
                </c:pt>
                <c:pt idx="286">
                  <c:v>0.63592592592592589</c:v>
                </c:pt>
                <c:pt idx="287">
                  <c:v>0.63662037037037034</c:v>
                </c:pt>
                <c:pt idx="288">
                  <c:v>0.63731481481481478</c:v>
                </c:pt>
                <c:pt idx="289">
                  <c:v>0.63800925925925933</c:v>
                </c:pt>
                <c:pt idx="290">
                  <c:v>0.63870370370370366</c:v>
                </c:pt>
                <c:pt idx="291">
                  <c:v>0.63939814814814822</c:v>
                </c:pt>
                <c:pt idx="292">
                  <c:v>0.64009259259259255</c:v>
                </c:pt>
                <c:pt idx="293">
                  <c:v>0.6407870370370371</c:v>
                </c:pt>
                <c:pt idx="294">
                  <c:v>0.64148148148148143</c:v>
                </c:pt>
                <c:pt idx="295">
                  <c:v>0.64217592592592598</c:v>
                </c:pt>
                <c:pt idx="296">
                  <c:v>0.64287037037037031</c:v>
                </c:pt>
                <c:pt idx="297">
                  <c:v>0.64356481481481487</c:v>
                </c:pt>
                <c:pt idx="298">
                  <c:v>0.6442592592592592</c:v>
                </c:pt>
                <c:pt idx="299">
                  <c:v>0.64495370370370375</c:v>
                </c:pt>
                <c:pt idx="300">
                  <c:v>0.64564814814814808</c:v>
                </c:pt>
                <c:pt idx="301">
                  <c:v>0.64634259259259264</c:v>
                </c:pt>
                <c:pt idx="302">
                  <c:v>0.64703703703703697</c:v>
                </c:pt>
                <c:pt idx="303">
                  <c:v>0.64773148148148152</c:v>
                </c:pt>
                <c:pt idx="304">
                  <c:v>0.64842592592592596</c:v>
                </c:pt>
                <c:pt idx="305">
                  <c:v>0.6491203703703704</c:v>
                </c:pt>
                <c:pt idx="306">
                  <c:v>0.64981481481481485</c:v>
                </c:pt>
                <c:pt idx="307">
                  <c:v>0.65050925925925929</c:v>
                </c:pt>
                <c:pt idx="308">
                  <c:v>0.65120370370370373</c:v>
                </c:pt>
                <c:pt idx="309">
                  <c:v>0.65189814814814817</c:v>
                </c:pt>
                <c:pt idx="310">
                  <c:v>0.65259259259259261</c:v>
                </c:pt>
                <c:pt idx="311">
                  <c:v>0.65328703703703705</c:v>
                </c:pt>
                <c:pt idx="312">
                  <c:v>0.6539814814814815</c:v>
                </c:pt>
                <c:pt idx="313">
                  <c:v>0.65467592592592594</c:v>
                </c:pt>
                <c:pt idx="314">
                  <c:v>0.65537037037037038</c:v>
                </c:pt>
                <c:pt idx="315">
                  <c:v>0.65606481481481482</c:v>
                </c:pt>
                <c:pt idx="316">
                  <c:v>0.65675925925925926</c:v>
                </c:pt>
                <c:pt idx="317">
                  <c:v>0.65745370370370371</c:v>
                </c:pt>
                <c:pt idx="318">
                  <c:v>0.65814814814814815</c:v>
                </c:pt>
                <c:pt idx="319">
                  <c:v>0.65884259259259259</c:v>
                </c:pt>
                <c:pt idx="320">
                  <c:v>0.65953703703703703</c:v>
                </c:pt>
                <c:pt idx="321">
                  <c:v>0.66023148148148147</c:v>
                </c:pt>
                <c:pt idx="322">
                  <c:v>0.66092592592592592</c:v>
                </c:pt>
                <c:pt idx="323">
                  <c:v>0.66162037037037036</c:v>
                </c:pt>
                <c:pt idx="324">
                  <c:v>0.6623148148148148</c:v>
                </c:pt>
                <c:pt idx="325">
                  <c:v>0.66300925925925924</c:v>
                </c:pt>
                <c:pt idx="326">
                  <c:v>0.66370370370370368</c:v>
                </c:pt>
                <c:pt idx="327">
                  <c:v>0.66439814814814813</c:v>
                </c:pt>
              </c:numCache>
            </c:numRef>
          </c:cat>
          <c:val>
            <c:numRef>
              <c:f>'2017-10-03'!$K$2:$K$329</c:f>
              <c:numCache>
                <c:formatCode>General</c:formatCode>
                <c:ptCount val="328"/>
                <c:pt idx="0">
                  <c:v>1192.5</c:v>
                </c:pt>
                <c:pt idx="1">
                  <c:v>1225.31</c:v>
                </c:pt>
                <c:pt idx="2">
                  <c:v>1223.95</c:v>
                </c:pt>
                <c:pt idx="3">
                  <c:v>714.01</c:v>
                </c:pt>
                <c:pt idx="4">
                  <c:v>1211.6400000000001</c:v>
                </c:pt>
                <c:pt idx="5">
                  <c:v>1055.79</c:v>
                </c:pt>
                <c:pt idx="6">
                  <c:v>1223.95</c:v>
                </c:pt>
                <c:pt idx="7">
                  <c:v>1234.8800000000001</c:v>
                </c:pt>
                <c:pt idx="8">
                  <c:v>1233.52</c:v>
                </c:pt>
                <c:pt idx="9">
                  <c:v>1229.4100000000001</c:v>
                </c:pt>
                <c:pt idx="10">
                  <c:v>1237.6199999999999</c:v>
                </c:pt>
                <c:pt idx="11">
                  <c:v>1228.05</c:v>
                </c:pt>
                <c:pt idx="12">
                  <c:v>1193.8699999999999</c:v>
                </c:pt>
                <c:pt idx="13">
                  <c:v>1233.52</c:v>
                </c:pt>
                <c:pt idx="14">
                  <c:v>1226.68</c:v>
                </c:pt>
                <c:pt idx="15">
                  <c:v>1240.3499999999999</c:v>
                </c:pt>
                <c:pt idx="16">
                  <c:v>1240.3499999999999</c:v>
                </c:pt>
                <c:pt idx="17">
                  <c:v>1241.72</c:v>
                </c:pt>
                <c:pt idx="18">
                  <c:v>1244.45</c:v>
                </c:pt>
                <c:pt idx="19">
                  <c:v>1248.55</c:v>
                </c:pt>
                <c:pt idx="20">
                  <c:v>1247.19</c:v>
                </c:pt>
                <c:pt idx="21">
                  <c:v>955.99</c:v>
                </c:pt>
                <c:pt idx="22">
                  <c:v>1245.82</c:v>
                </c:pt>
                <c:pt idx="23">
                  <c:v>1244.45</c:v>
                </c:pt>
                <c:pt idx="24">
                  <c:v>1256.76</c:v>
                </c:pt>
                <c:pt idx="25">
                  <c:v>1248.55</c:v>
                </c:pt>
                <c:pt idx="26">
                  <c:v>1248.55</c:v>
                </c:pt>
                <c:pt idx="27">
                  <c:v>1254.02</c:v>
                </c:pt>
                <c:pt idx="28">
                  <c:v>1258.1199999999999</c:v>
                </c:pt>
                <c:pt idx="29">
                  <c:v>1255.3900000000001</c:v>
                </c:pt>
                <c:pt idx="30">
                  <c:v>1252.6600000000001</c:v>
                </c:pt>
                <c:pt idx="31">
                  <c:v>1256.76</c:v>
                </c:pt>
                <c:pt idx="32">
                  <c:v>1254.02</c:v>
                </c:pt>
                <c:pt idx="33">
                  <c:v>1256.76</c:v>
                </c:pt>
                <c:pt idx="34">
                  <c:v>1256.76</c:v>
                </c:pt>
                <c:pt idx="35">
                  <c:v>1255.3900000000001</c:v>
                </c:pt>
                <c:pt idx="36">
                  <c:v>1255.3900000000001</c:v>
                </c:pt>
                <c:pt idx="37">
                  <c:v>1258.1199999999999</c:v>
                </c:pt>
                <c:pt idx="38">
                  <c:v>1243.0899999999999</c:v>
                </c:pt>
                <c:pt idx="39">
                  <c:v>1259.49</c:v>
                </c:pt>
                <c:pt idx="40">
                  <c:v>973.76</c:v>
                </c:pt>
                <c:pt idx="41">
                  <c:v>1259.49</c:v>
                </c:pt>
                <c:pt idx="42">
                  <c:v>1206.17</c:v>
                </c:pt>
                <c:pt idx="43">
                  <c:v>1106.3699999999999</c:v>
                </c:pt>
                <c:pt idx="44">
                  <c:v>1252.6600000000001</c:v>
                </c:pt>
                <c:pt idx="45">
                  <c:v>1254.02</c:v>
                </c:pt>
                <c:pt idx="46">
                  <c:v>1254.02</c:v>
                </c:pt>
                <c:pt idx="47">
                  <c:v>1210.28</c:v>
                </c:pt>
                <c:pt idx="48">
                  <c:v>1266.33</c:v>
                </c:pt>
                <c:pt idx="49">
                  <c:v>1241.72</c:v>
                </c:pt>
                <c:pt idx="50">
                  <c:v>1267.69</c:v>
                </c:pt>
                <c:pt idx="51">
                  <c:v>1266.33</c:v>
                </c:pt>
                <c:pt idx="52">
                  <c:v>1266.33</c:v>
                </c:pt>
                <c:pt idx="53">
                  <c:v>1260.8599999999999</c:v>
                </c:pt>
                <c:pt idx="54">
                  <c:v>1262.23</c:v>
                </c:pt>
                <c:pt idx="55">
                  <c:v>1266.33</c:v>
                </c:pt>
                <c:pt idx="56">
                  <c:v>1278.6300000000001</c:v>
                </c:pt>
                <c:pt idx="57">
                  <c:v>1264.96</c:v>
                </c:pt>
                <c:pt idx="58">
                  <c:v>1255.3900000000001</c:v>
                </c:pt>
                <c:pt idx="59">
                  <c:v>1270.43</c:v>
                </c:pt>
                <c:pt idx="60">
                  <c:v>1252.6600000000001</c:v>
                </c:pt>
                <c:pt idx="61">
                  <c:v>1256.76</c:v>
                </c:pt>
                <c:pt idx="62">
                  <c:v>1273.1600000000001</c:v>
                </c:pt>
                <c:pt idx="63">
                  <c:v>1278.6300000000001</c:v>
                </c:pt>
                <c:pt idx="64">
                  <c:v>1267.69</c:v>
                </c:pt>
                <c:pt idx="65">
                  <c:v>1259.49</c:v>
                </c:pt>
                <c:pt idx="66">
                  <c:v>1263.5899999999999</c:v>
                </c:pt>
                <c:pt idx="67">
                  <c:v>1260.8599999999999</c:v>
                </c:pt>
                <c:pt idx="68">
                  <c:v>1270.43</c:v>
                </c:pt>
                <c:pt idx="69">
                  <c:v>1251.29</c:v>
                </c:pt>
                <c:pt idx="70">
                  <c:v>1243.0899999999999</c:v>
                </c:pt>
                <c:pt idx="71">
                  <c:v>1106.3699999999999</c:v>
                </c:pt>
                <c:pt idx="72">
                  <c:v>1256.76</c:v>
                </c:pt>
                <c:pt idx="73">
                  <c:v>1258.1199999999999</c:v>
                </c:pt>
                <c:pt idx="74">
                  <c:v>1254.02</c:v>
                </c:pt>
                <c:pt idx="75">
                  <c:v>1262.23</c:v>
                </c:pt>
                <c:pt idx="76">
                  <c:v>1254.02</c:v>
                </c:pt>
                <c:pt idx="77">
                  <c:v>1248.55</c:v>
                </c:pt>
                <c:pt idx="78">
                  <c:v>1258.1199999999999</c:v>
                </c:pt>
                <c:pt idx="79">
                  <c:v>1254.02</c:v>
                </c:pt>
                <c:pt idx="80">
                  <c:v>1252.6600000000001</c:v>
                </c:pt>
                <c:pt idx="81">
                  <c:v>1254.02</c:v>
                </c:pt>
                <c:pt idx="82">
                  <c:v>1252.6600000000001</c:v>
                </c:pt>
                <c:pt idx="83">
                  <c:v>1248.55</c:v>
                </c:pt>
                <c:pt idx="84">
                  <c:v>1251.29</c:v>
                </c:pt>
                <c:pt idx="85">
                  <c:v>1249.92</c:v>
                </c:pt>
                <c:pt idx="86">
                  <c:v>1252.6600000000001</c:v>
                </c:pt>
                <c:pt idx="87">
                  <c:v>1248.55</c:v>
                </c:pt>
                <c:pt idx="88">
                  <c:v>1243.0899999999999</c:v>
                </c:pt>
                <c:pt idx="89">
                  <c:v>1249.92</c:v>
                </c:pt>
                <c:pt idx="90">
                  <c:v>1252.6600000000001</c:v>
                </c:pt>
                <c:pt idx="91">
                  <c:v>1255.3900000000001</c:v>
                </c:pt>
                <c:pt idx="92">
                  <c:v>1254.02</c:v>
                </c:pt>
                <c:pt idx="93">
                  <c:v>1249.92</c:v>
                </c:pt>
                <c:pt idx="94">
                  <c:v>1251.29</c:v>
                </c:pt>
                <c:pt idx="95">
                  <c:v>1249.92</c:v>
                </c:pt>
                <c:pt idx="96">
                  <c:v>1248.55</c:v>
                </c:pt>
                <c:pt idx="97">
                  <c:v>1247.19</c:v>
                </c:pt>
                <c:pt idx="98">
                  <c:v>1248.55</c:v>
                </c:pt>
                <c:pt idx="99">
                  <c:v>1252.6600000000001</c:v>
                </c:pt>
                <c:pt idx="100">
                  <c:v>1249.92</c:v>
                </c:pt>
                <c:pt idx="101">
                  <c:v>1254.02</c:v>
                </c:pt>
                <c:pt idx="102">
                  <c:v>1252.6600000000001</c:v>
                </c:pt>
                <c:pt idx="103">
                  <c:v>1262.23</c:v>
                </c:pt>
                <c:pt idx="104">
                  <c:v>1256.76</c:v>
                </c:pt>
                <c:pt idx="105">
                  <c:v>1244.45</c:v>
                </c:pt>
                <c:pt idx="106">
                  <c:v>1232.1500000000001</c:v>
                </c:pt>
                <c:pt idx="107">
                  <c:v>1248.55</c:v>
                </c:pt>
                <c:pt idx="108">
                  <c:v>1251.29</c:v>
                </c:pt>
                <c:pt idx="109">
                  <c:v>1230.78</c:v>
                </c:pt>
                <c:pt idx="110">
                  <c:v>1251.29</c:v>
                </c:pt>
                <c:pt idx="111">
                  <c:v>1252.6600000000001</c:v>
                </c:pt>
                <c:pt idx="112">
                  <c:v>1252.6600000000001</c:v>
                </c:pt>
                <c:pt idx="113">
                  <c:v>1260.8599999999999</c:v>
                </c:pt>
                <c:pt idx="114">
                  <c:v>1266.33</c:v>
                </c:pt>
                <c:pt idx="115">
                  <c:v>1267.69</c:v>
                </c:pt>
                <c:pt idx="116">
                  <c:v>1278.6300000000001</c:v>
                </c:pt>
                <c:pt idx="117">
                  <c:v>1285.47</c:v>
                </c:pt>
                <c:pt idx="118">
                  <c:v>1289.57</c:v>
                </c:pt>
                <c:pt idx="119">
                  <c:v>1297.77</c:v>
                </c:pt>
                <c:pt idx="120">
                  <c:v>1311.44</c:v>
                </c:pt>
                <c:pt idx="121">
                  <c:v>1314.18</c:v>
                </c:pt>
                <c:pt idx="122">
                  <c:v>1321.01</c:v>
                </c:pt>
                <c:pt idx="123">
                  <c:v>1325.11</c:v>
                </c:pt>
                <c:pt idx="124">
                  <c:v>1338.78</c:v>
                </c:pt>
                <c:pt idx="125">
                  <c:v>1349.72</c:v>
                </c:pt>
                <c:pt idx="126">
                  <c:v>1363.39</c:v>
                </c:pt>
                <c:pt idx="127">
                  <c:v>1375.7</c:v>
                </c:pt>
                <c:pt idx="128">
                  <c:v>1381.16</c:v>
                </c:pt>
                <c:pt idx="129">
                  <c:v>1393.47</c:v>
                </c:pt>
                <c:pt idx="130">
                  <c:v>1379.8</c:v>
                </c:pt>
                <c:pt idx="131">
                  <c:v>1389.37</c:v>
                </c:pt>
                <c:pt idx="132">
                  <c:v>1385.27</c:v>
                </c:pt>
                <c:pt idx="133">
                  <c:v>1388</c:v>
                </c:pt>
                <c:pt idx="134">
                  <c:v>1388</c:v>
                </c:pt>
                <c:pt idx="135">
                  <c:v>1383.9</c:v>
                </c:pt>
                <c:pt idx="136">
                  <c:v>1377.06</c:v>
                </c:pt>
                <c:pt idx="137">
                  <c:v>1370.23</c:v>
                </c:pt>
                <c:pt idx="138">
                  <c:v>1352.46</c:v>
                </c:pt>
                <c:pt idx="139">
                  <c:v>1362.03</c:v>
                </c:pt>
                <c:pt idx="140">
                  <c:v>1341.52</c:v>
                </c:pt>
                <c:pt idx="141">
                  <c:v>1352.46</c:v>
                </c:pt>
                <c:pt idx="142">
                  <c:v>1349.72</c:v>
                </c:pt>
                <c:pt idx="143">
                  <c:v>1360.66</c:v>
                </c:pt>
                <c:pt idx="144">
                  <c:v>1344.25</c:v>
                </c:pt>
                <c:pt idx="145">
                  <c:v>1341.52</c:v>
                </c:pt>
                <c:pt idx="146">
                  <c:v>1330.58</c:v>
                </c:pt>
                <c:pt idx="147">
                  <c:v>1329.21</c:v>
                </c:pt>
                <c:pt idx="148">
                  <c:v>1318.28</c:v>
                </c:pt>
                <c:pt idx="149">
                  <c:v>1307.3399999999999</c:v>
                </c:pt>
                <c:pt idx="150">
                  <c:v>1308.71</c:v>
                </c:pt>
                <c:pt idx="151">
                  <c:v>1305.97</c:v>
                </c:pt>
                <c:pt idx="152">
                  <c:v>1303.24</c:v>
                </c:pt>
                <c:pt idx="153">
                  <c:v>1288.2</c:v>
                </c:pt>
                <c:pt idx="154">
                  <c:v>1284.0999999999999</c:v>
                </c:pt>
                <c:pt idx="155">
                  <c:v>1264.96</c:v>
                </c:pt>
                <c:pt idx="156">
                  <c:v>1269.06</c:v>
                </c:pt>
                <c:pt idx="157">
                  <c:v>1260.8599999999999</c:v>
                </c:pt>
                <c:pt idx="158">
                  <c:v>1254.02</c:v>
                </c:pt>
                <c:pt idx="159">
                  <c:v>1240.3499999999999</c:v>
                </c:pt>
                <c:pt idx="160">
                  <c:v>1222.58</c:v>
                </c:pt>
                <c:pt idx="161">
                  <c:v>1217.1099999999999</c:v>
                </c:pt>
                <c:pt idx="162">
                  <c:v>1211.6400000000001</c:v>
                </c:pt>
                <c:pt idx="163">
                  <c:v>1206.17</c:v>
                </c:pt>
                <c:pt idx="164">
                  <c:v>1204.81</c:v>
                </c:pt>
                <c:pt idx="165">
                  <c:v>1195.24</c:v>
                </c:pt>
                <c:pt idx="166">
                  <c:v>1185.67</c:v>
                </c:pt>
                <c:pt idx="167">
                  <c:v>1178.83</c:v>
                </c:pt>
                <c:pt idx="168">
                  <c:v>1166.53</c:v>
                </c:pt>
                <c:pt idx="169">
                  <c:v>1155.5899999999999</c:v>
                </c:pt>
                <c:pt idx="170">
                  <c:v>1161.06</c:v>
                </c:pt>
                <c:pt idx="171">
                  <c:v>1129.6199999999999</c:v>
                </c:pt>
                <c:pt idx="172">
                  <c:v>1140.55</c:v>
                </c:pt>
                <c:pt idx="173">
                  <c:v>1122.78</c:v>
                </c:pt>
                <c:pt idx="174">
                  <c:v>1124.1500000000001</c:v>
                </c:pt>
                <c:pt idx="175">
                  <c:v>1114.58</c:v>
                </c:pt>
                <c:pt idx="176">
                  <c:v>1109.1099999999999</c:v>
                </c:pt>
                <c:pt idx="177">
                  <c:v>1107.74</c:v>
                </c:pt>
                <c:pt idx="178">
                  <c:v>1098.17</c:v>
                </c:pt>
                <c:pt idx="179">
                  <c:v>1091.3399999999999</c:v>
                </c:pt>
                <c:pt idx="180">
                  <c:v>1091.3399999999999</c:v>
                </c:pt>
                <c:pt idx="181">
                  <c:v>1083.1300000000001</c:v>
                </c:pt>
                <c:pt idx="182">
                  <c:v>1074.93</c:v>
                </c:pt>
                <c:pt idx="183">
                  <c:v>1072.2</c:v>
                </c:pt>
                <c:pt idx="184">
                  <c:v>1066.73</c:v>
                </c:pt>
                <c:pt idx="185">
                  <c:v>1055.79</c:v>
                </c:pt>
                <c:pt idx="186">
                  <c:v>1055.79</c:v>
                </c:pt>
                <c:pt idx="187">
                  <c:v>1055.79</c:v>
                </c:pt>
                <c:pt idx="188">
                  <c:v>1050.32</c:v>
                </c:pt>
                <c:pt idx="189">
                  <c:v>1021.61</c:v>
                </c:pt>
                <c:pt idx="190">
                  <c:v>1039.3900000000001</c:v>
                </c:pt>
                <c:pt idx="191">
                  <c:v>1038.02</c:v>
                </c:pt>
                <c:pt idx="192">
                  <c:v>1027.08</c:v>
                </c:pt>
                <c:pt idx="193">
                  <c:v>1022.98</c:v>
                </c:pt>
                <c:pt idx="194">
                  <c:v>983.33</c:v>
                </c:pt>
                <c:pt idx="195">
                  <c:v>1016.14</c:v>
                </c:pt>
                <c:pt idx="196">
                  <c:v>1027.08</c:v>
                </c:pt>
                <c:pt idx="197">
                  <c:v>973.76</c:v>
                </c:pt>
                <c:pt idx="198">
                  <c:v>1002.47</c:v>
                </c:pt>
                <c:pt idx="199">
                  <c:v>686.67</c:v>
                </c:pt>
                <c:pt idx="200">
                  <c:v>968.3</c:v>
                </c:pt>
                <c:pt idx="201">
                  <c:v>992.9</c:v>
                </c:pt>
                <c:pt idx="202">
                  <c:v>984.7</c:v>
                </c:pt>
                <c:pt idx="203">
                  <c:v>943.69</c:v>
                </c:pt>
                <c:pt idx="204">
                  <c:v>966.93</c:v>
                </c:pt>
                <c:pt idx="205">
                  <c:v>973.76</c:v>
                </c:pt>
                <c:pt idx="206">
                  <c:v>973.76</c:v>
                </c:pt>
                <c:pt idx="207">
                  <c:v>955.99</c:v>
                </c:pt>
                <c:pt idx="208">
                  <c:v>981.97</c:v>
                </c:pt>
                <c:pt idx="209">
                  <c:v>965.56</c:v>
                </c:pt>
                <c:pt idx="210">
                  <c:v>998.37</c:v>
                </c:pt>
                <c:pt idx="211">
                  <c:v>905.41</c:v>
                </c:pt>
                <c:pt idx="212">
                  <c:v>971.03</c:v>
                </c:pt>
                <c:pt idx="213">
                  <c:v>953.26</c:v>
                </c:pt>
                <c:pt idx="214">
                  <c:v>843.89</c:v>
                </c:pt>
                <c:pt idx="215">
                  <c:v>925.91</c:v>
                </c:pt>
                <c:pt idx="216">
                  <c:v>919.08</c:v>
                </c:pt>
                <c:pt idx="217">
                  <c:v>891.74</c:v>
                </c:pt>
                <c:pt idx="218">
                  <c:v>935.48</c:v>
                </c:pt>
                <c:pt idx="219">
                  <c:v>912.24</c:v>
                </c:pt>
                <c:pt idx="220">
                  <c:v>891.74</c:v>
                </c:pt>
                <c:pt idx="221">
                  <c:v>498.01</c:v>
                </c:pt>
                <c:pt idx="222">
                  <c:v>898.57</c:v>
                </c:pt>
                <c:pt idx="223">
                  <c:v>909.51</c:v>
                </c:pt>
                <c:pt idx="224">
                  <c:v>893.1</c:v>
                </c:pt>
                <c:pt idx="225">
                  <c:v>858.93</c:v>
                </c:pt>
                <c:pt idx="226">
                  <c:v>627.88</c:v>
                </c:pt>
                <c:pt idx="227">
                  <c:v>864.39</c:v>
                </c:pt>
                <c:pt idx="228">
                  <c:v>883.53</c:v>
                </c:pt>
                <c:pt idx="229">
                  <c:v>688.04</c:v>
                </c:pt>
                <c:pt idx="230">
                  <c:v>846.62</c:v>
                </c:pt>
                <c:pt idx="231">
                  <c:v>868.5</c:v>
                </c:pt>
                <c:pt idx="232">
                  <c:v>726.32</c:v>
                </c:pt>
                <c:pt idx="233">
                  <c:v>861.66</c:v>
                </c:pt>
                <c:pt idx="234">
                  <c:v>861.66</c:v>
                </c:pt>
                <c:pt idx="235">
                  <c:v>858.93</c:v>
                </c:pt>
                <c:pt idx="236">
                  <c:v>817.91</c:v>
                </c:pt>
                <c:pt idx="237">
                  <c:v>817.91</c:v>
                </c:pt>
                <c:pt idx="238">
                  <c:v>846.62</c:v>
                </c:pt>
                <c:pt idx="239">
                  <c:v>850.72</c:v>
                </c:pt>
                <c:pt idx="240">
                  <c:v>823.38</c:v>
                </c:pt>
                <c:pt idx="241">
                  <c:v>819.28</c:v>
                </c:pt>
                <c:pt idx="242">
                  <c:v>770.06</c:v>
                </c:pt>
                <c:pt idx="243">
                  <c:v>820.65</c:v>
                </c:pt>
                <c:pt idx="244">
                  <c:v>787.84</c:v>
                </c:pt>
                <c:pt idx="245">
                  <c:v>489.8</c:v>
                </c:pt>
                <c:pt idx="246">
                  <c:v>600.54</c:v>
                </c:pt>
                <c:pt idx="247">
                  <c:v>698.97</c:v>
                </c:pt>
                <c:pt idx="248">
                  <c:v>405.04</c:v>
                </c:pt>
                <c:pt idx="249">
                  <c:v>774.16</c:v>
                </c:pt>
                <c:pt idx="250">
                  <c:v>757.76</c:v>
                </c:pt>
                <c:pt idx="251">
                  <c:v>827.48</c:v>
                </c:pt>
                <c:pt idx="252">
                  <c:v>647.02</c:v>
                </c:pt>
                <c:pt idx="253">
                  <c:v>254.66</c:v>
                </c:pt>
                <c:pt idx="254">
                  <c:v>489.8</c:v>
                </c:pt>
                <c:pt idx="255">
                  <c:v>759.13</c:v>
                </c:pt>
                <c:pt idx="256">
                  <c:v>700.34</c:v>
                </c:pt>
                <c:pt idx="257">
                  <c:v>659.33</c:v>
                </c:pt>
                <c:pt idx="258">
                  <c:v>697.61</c:v>
                </c:pt>
                <c:pt idx="259">
                  <c:v>683.93</c:v>
                </c:pt>
                <c:pt idx="260">
                  <c:v>745.46</c:v>
                </c:pt>
                <c:pt idx="261">
                  <c:v>455.63</c:v>
                </c:pt>
                <c:pt idx="262">
                  <c:v>778.27</c:v>
                </c:pt>
                <c:pt idx="263">
                  <c:v>608.74</c:v>
                </c:pt>
                <c:pt idx="264">
                  <c:v>775.53</c:v>
                </c:pt>
                <c:pt idx="265">
                  <c:v>580.03</c:v>
                </c:pt>
                <c:pt idx="266">
                  <c:v>590.97</c:v>
                </c:pt>
                <c:pt idx="267">
                  <c:v>343.52</c:v>
                </c:pt>
                <c:pt idx="268">
                  <c:v>731.78</c:v>
                </c:pt>
                <c:pt idx="269">
                  <c:v>312.08</c:v>
                </c:pt>
                <c:pt idx="270">
                  <c:v>690.77</c:v>
                </c:pt>
                <c:pt idx="271">
                  <c:v>406.41</c:v>
                </c:pt>
                <c:pt idx="272">
                  <c:v>653.86</c:v>
                </c:pt>
                <c:pt idx="273">
                  <c:v>696.24</c:v>
                </c:pt>
                <c:pt idx="274">
                  <c:v>696.24</c:v>
                </c:pt>
                <c:pt idx="275">
                  <c:v>670.26</c:v>
                </c:pt>
                <c:pt idx="276">
                  <c:v>498.01</c:v>
                </c:pt>
                <c:pt idx="277">
                  <c:v>606.01</c:v>
                </c:pt>
                <c:pt idx="278">
                  <c:v>660.69</c:v>
                </c:pt>
                <c:pt idx="279">
                  <c:v>551.32000000000005</c:v>
                </c:pt>
                <c:pt idx="280">
                  <c:v>629.25</c:v>
                </c:pt>
                <c:pt idx="281">
                  <c:v>400.94</c:v>
                </c:pt>
                <c:pt idx="282">
                  <c:v>608.74</c:v>
                </c:pt>
                <c:pt idx="283">
                  <c:v>565</c:v>
                </c:pt>
                <c:pt idx="284">
                  <c:v>184.94</c:v>
                </c:pt>
                <c:pt idx="285">
                  <c:v>584.14</c:v>
                </c:pt>
                <c:pt idx="286">
                  <c:v>608.74</c:v>
                </c:pt>
                <c:pt idx="287">
                  <c:v>589.6</c:v>
                </c:pt>
                <c:pt idx="288">
                  <c:v>364.03</c:v>
                </c:pt>
                <c:pt idx="289">
                  <c:v>582.77</c:v>
                </c:pt>
                <c:pt idx="290">
                  <c:v>570.46</c:v>
                </c:pt>
                <c:pt idx="291">
                  <c:v>586.87</c:v>
                </c:pt>
                <c:pt idx="292">
                  <c:v>570.46</c:v>
                </c:pt>
                <c:pt idx="293">
                  <c:v>448.79</c:v>
                </c:pt>
                <c:pt idx="294">
                  <c:v>563.63</c:v>
                </c:pt>
                <c:pt idx="295">
                  <c:v>528.08000000000004</c:v>
                </c:pt>
                <c:pt idx="296">
                  <c:v>503.48</c:v>
                </c:pt>
                <c:pt idx="297">
                  <c:v>458.36</c:v>
                </c:pt>
                <c:pt idx="298">
                  <c:v>439.22</c:v>
                </c:pt>
                <c:pt idx="299">
                  <c:v>348.99</c:v>
                </c:pt>
                <c:pt idx="300">
                  <c:v>364.03</c:v>
                </c:pt>
                <c:pt idx="301">
                  <c:v>316.18</c:v>
                </c:pt>
                <c:pt idx="302">
                  <c:v>286.10000000000002</c:v>
                </c:pt>
                <c:pt idx="303">
                  <c:v>264.23</c:v>
                </c:pt>
                <c:pt idx="304">
                  <c:v>217.75</c:v>
                </c:pt>
                <c:pt idx="305">
                  <c:v>184.94</c:v>
                </c:pt>
                <c:pt idx="306">
                  <c:v>167.16</c:v>
                </c:pt>
                <c:pt idx="307">
                  <c:v>142.56</c:v>
                </c:pt>
                <c:pt idx="308">
                  <c:v>138.44999999999999</c:v>
                </c:pt>
                <c:pt idx="309">
                  <c:v>126.15</c:v>
                </c:pt>
                <c:pt idx="310">
                  <c:v>119.32</c:v>
                </c:pt>
                <c:pt idx="311">
                  <c:v>112.48</c:v>
                </c:pt>
                <c:pt idx="312">
                  <c:v>119.32</c:v>
                </c:pt>
                <c:pt idx="313">
                  <c:v>112.48</c:v>
                </c:pt>
                <c:pt idx="314">
                  <c:v>112.48</c:v>
                </c:pt>
                <c:pt idx="315">
                  <c:v>109.75</c:v>
                </c:pt>
                <c:pt idx="316">
                  <c:v>109.75</c:v>
                </c:pt>
                <c:pt idx="317">
                  <c:v>108.38</c:v>
                </c:pt>
                <c:pt idx="318">
                  <c:v>113.85</c:v>
                </c:pt>
                <c:pt idx="319">
                  <c:v>107.01</c:v>
                </c:pt>
                <c:pt idx="320">
                  <c:v>104.28</c:v>
                </c:pt>
                <c:pt idx="321">
                  <c:v>104.28</c:v>
                </c:pt>
                <c:pt idx="322">
                  <c:v>105.64</c:v>
                </c:pt>
                <c:pt idx="323">
                  <c:v>102.91</c:v>
                </c:pt>
                <c:pt idx="324">
                  <c:v>101.54</c:v>
                </c:pt>
                <c:pt idx="325">
                  <c:v>90.61</c:v>
                </c:pt>
                <c:pt idx="326">
                  <c:v>97.44</c:v>
                </c:pt>
                <c:pt idx="327">
                  <c:v>97.44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17-4450-A0B3-DC35ACA3A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1017760"/>
        <c:axId val="701011776"/>
      </c:lineChart>
      <c:catAx>
        <c:axId val="70101776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11776"/>
        <c:crosses val="autoZero"/>
        <c:auto val="1"/>
        <c:lblAlgn val="ctr"/>
        <c:lblOffset val="100"/>
        <c:noMultiLvlLbl val="0"/>
      </c:catAx>
      <c:valAx>
        <c:axId val="70101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17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Cloudy</a:t>
            </a:r>
            <a:r>
              <a:rPr lang="en-US" baseline="0"/>
              <a:t> conditions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461409246632122"/>
          <c:y val="0.27916182149192659"/>
          <c:w val="0.82552250785835679"/>
          <c:h val="0.56485238317043951"/>
        </c:manualLayout>
      </c:layout>
      <c:lineChart>
        <c:grouping val="standard"/>
        <c:varyColors val="0"/>
        <c:ser>
          <c:idx val="1"/>
          <c:order val="0"/>
          <c:tx>
            <c:strRef>
              <c:f>'Mass Ratio'!$B$3</c:f>
              <c:strCache>
                <c:ptCount val="1"/>
                <c:pt idx="0">
                  <c:v>Sunny</c:v>
                </c:pt>
              </c:strCache>
            </c:strRef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'Mass Ratio'!$A$4:$A$314</c:f>
              <c:numCache>
                <c:formatCode>General</c:formatCode>
                <c:ptCount val="3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</c:numCache>
            </c:numRef>
          </c:cat>
          <c:val>
            <c:numRef>
              <c:f>'Mass Ratio'!$B$4:$B$308</c:f>
              <c:numCache>
                <c:formatCode>General</c:formatCode>
                <c:ptCount val="305"/>
                <c:pt idx="0">
                  <c:v>1</c:v>
                </c:pt>
                <c:pt idx="1">
                  <c:v>0.99829079550650146</c:v>
                </c:pt>
                <c:pt idx="2">
                  <c:v>0.99829079550650146</c:v>
                </c:pt>
                <c:pt idx="3">
                  <c:v>0.99700889213637744</c:v>
                </c:pt>
                <c:pt idx="4">
                  <c:v>0.9965815910130027</c:v>
                </c:pt>
                <c:pt idx="5">
                  <c:v>0.99572698876625343</c:v>
                </c:pt>
                <c:pt idx="6">
                  <c:v>0.99401778427275478</c:v>
                </c:pt>
                <c:pt idx="7">
                  <c:v>0.99316318202600551</c:v>
                </c:pt>
                <c:pt idx="8">
                  <c:v>0.99316318202600551</c:v>
                </c:pt>
                <c:pt idx="9">
                  <c:v>0.99316318202600551</c:v>
                </c:pt>
                <c:pt idx="10">
                  <c:v>0.99273588090263087</c:v>
                </c:pt>
                <c:pt idx="11">
                  <c:v>0.99273588090263087</c:v>
                </c:pt>
                <c:pt idx="12">
                  <c:v>0.99145397753250697</c:v>
                </c:pt>
                <c:pt idx="13">
                  <c:v>0.99102667640913222</c:v>
                </c:pt>
                <c:pt idx="14">
                  <c:v>0.99102667640913222</c:v>
                </c:pt>
                <c:pt idx="15">
                  <c:v>0.99102667640913222</c:v>
                </c:pt>
                <c:pt idx="16">
                  <c:v>0.9905993752857577</c:v>
                </c:pt>
                <c:pt idx="17">
                  <c:v>0.99017207416238295</c:v>
                </c:pt>
                <c:pt idx="18">
                  <c:v>0.99017207416238295</c:v>
                </c:pt>
                <c:pt idx="19">
                  <c:v>0.98889017079225894</c:v>
                </c:pt>
                <c:pt idx="20">
                  <c:v>0.98632636405201113</c:v>
                </c:pt>
                <c:pt idx="21">
                  <c:v>0.98632636405201113</c:v>
                </c:pt>
                <c:pt idx="22">
                  <c:v>0.98461715955851248</c:v>
                </c:pt>
                <c:pt idx="23">
                  <c:v>0.98248065394163919</c:v>
                </c:pt>
                <c:pt idx="24">
                  <c:v>0.98034414832476591</c:v>
                </c:pt>
                <c:pt idx="25">
                  <c:v>0.97948954607801664</c:v>
                </c:pt>
                <c:pt idx="26">
                  <c:v>0.97692573933776872</c:v>
                </c:pt>
                <c:pt idx="27">
                  <c:v>0.97692573933776872</c:v>
                </c:pt>
                <c:pt idx="28">
                  <c:v>0.97308002922739689</c:v>
                </c:pt>
                <c:pt idx="29">
                  <c:v>0.97265272810402215</c:v>
                </c:pt>
                <c:pt idx="30">
                  <c:v>0.96795241574690105</c:v>
                </c:pt>
                <c:pt idx="31">
                  <c:v>0.96410670563652912</c:v>
                </c:pt>
                <c:pt idx="32">
                  <c:v>0.96367940451315437</c:v>
                </c:pt>
                <c:pt idx="33">
                  <c:v>0.96325210338977985</c:v>
                </c:pt>
                <c:pt idx="34">
                  <c:v>0.95897909215603327</c:v>
                </c:pt>
                <c:pt idx="35">
                  <c:v>0.95769718878590937</c:v>
                </c:pt>
                <c:pt idx="36">
                  <c:v>0.95769718878590937</c:v>
                </c:pt>
                <c:pt idx="37">
                  <c:v>0.95598798429241061</c:v>
                </c:pt>
                <c:pt idx="38">
                  <c:v>0.9500057685651655</c:v>
                </c:pt>
                <c:pt idx="39">
                  <c:v>0.94957846744179086</c:v>
                </c:pt>
                <c:pt idx="40">
                  <c:v>0.9406051438509232</c:v>
                </c:pt>
                <c:pt idx="41">
                  <c:v>0.92693150790293422</c:v>
                </c:pt>
                <c:pt idx="42">
                  <c:v>0.92137659329906374</c:v>
                </c:pt>
                <c:pt idx="43">
                  <c:v>0.92137659329906374</c:v>
                </c:pt>
                <c:pt idx="44">
                  <c:v>0.91539437757181863</c:v>
                </c:pt>
                <c:pt idx="45">
                  <c:v>0.90642105398095085</c:v>
                </c:pt>
                <c:pt idx="46">
                  <c:v>0.90513915061082695</c:v>
                </c:pt>
                <c:pt idx="47">
                  <c:v>0.90300264499395366</c:v>
                </c:pt>
                <c:pt idx="48">
                  <c:v>0.89830233263683257</c:v>
                </c:pt>
                <c:pt idx="49">
                  <c:v>0.89103821353946333</c:v>
                </c:pt>
                <c:pt idx="50">
                  <c:v>0.88890170792259005</c:v>
                </c:pt>
                <c:pt idx="51">
                  <c:v>0.88334679331871957</c:v>
                </c:pt>
                <c:pt idx="52">
                  <c:v>0.88035568545509701</c:v>
                </c:pt>
                <c:pt idx="53">
                  <c:v>0.86924585624735617</c:v>
                </c:pt>
                <c:pt idx="54">
                  <c:v>0.86198173714998694</c:v>
                </c:pt>
                <c:pt idx="55">
                  <c:v>0.85813602703961511</c:v>
                </c:pt>
                <c:pt idx="56">
                  <c:v>0.85514491917599245</c:v>
                </c:pt>
                <c:pt idx="57">
                  <c:v>0.85215381131236989</c:v>
                </c:pt>
                <c:pt idx="58">
                  <c:v>0.85044460681887135</c:v>
                </c:pt>
                <c:pt idx="59">
                  <c:v>0.84617159558512478</c:v>
                </c:pt>
                <c:pt idx="60">
                  <c:v>0.84018937985787967</c:v>
                </c:pt>
                <c:pt idx="61">
                  <c:v>0.8359163686241331</c:v>
                </c:pt>
                <c:pt idx="62">
                  <c:v>0.83463446525400908</c:v>
                </c:pt>
                <c:pt idx="63">
                  <c:v>0.8324979596371358</c:v>
                </c:pt>
                <c:pt idx="64">
                  <c:v>0.82395193716964277</c:v>
                </c:pt>
                <c:pt idx="65">
                  <c:v>0.80942369897490452</c:v>
                </c:pt>
                <c:pt idx="66">
                  <c:v>0.80942369897490452</c:v>
                </c:pt>
                <c:pt idx="67">
                  <c:v>0.80557798886453269</c:v>
                </c:pt>
                <c:pt idx="68">
                  <c:v>0.80301418212428477</c:v>
                </c:pt>
                <c:pt idx="69">
                  <c:v>0.7987411708905382</c:v>
                </c:pt>
                <c:pt idx="70">
                  <c:v>0.79831386976716368</c:v>
                </c:pt>
                <c:pt idx="71">
                  <c:v>0.78763134168279736</c:v>
                </c:pt>
                <c:pt idx="72">
                  <c:v>0.77609421135168166</c:v>
                </c:pt>
                <c:pt idx="73">
                  <c:v>0.77395770573480838</c:v>
                </c:pt>
                <c:pt idx="74">
                  <c:v>0.76754818888418852</c:v>
                </c:pt>
                <c:pt idx="75">
                  <c:v>0.76541168326731535</c:v>
                </c:pt>
                <c:pt idx="76">
                  <c:v>0.76284787652706731</c:v>
                </c:pt>
                <c:pt idx="77">
                  <c:v>0.7568656607998222</c:v>
                </c:pt>
                <c:pt idx="78">
                  <c:v>0.75131074619595173</c:v>
                </c:pt>
                <c:pt idx="79">
                  <c:v>0.74233742260508395</c:v>
                </c:pt>
                <c:pt idx="80">
                  <c:v>0.74191012148170943</c:v>
                </c:pt>
                <c:pt idx="81">
                  <c:v>0.73635520687783884</c:v>
                </c:pt>
                <c:pt idx="82">
                  <c:v>0.73037299115059373</c:v>
                </c:pt>
                <c:pt idx="83">
                  <c:v>0.72780918441034581</c:v>
                </c:pt>
                <c:pt idx="84">
                  <c:v>0.72609997991684716</c:v>
                </c:pt>
                <c:pt idx="85">
                  <c:v>0.72439077542334862</c:v>
                </c:pt>
                <c:pt idx="86">
                  <c:v>0.72097236643635132</c:v>
                </c:pt>
                <c:pt idx="87">
                  <c:v>0.71413554846235683</c:v>
                </c:pt>
                <c:pt idx="88">
                  <c:v>0.71328094621560756</c:v>
                </c:pt>
                <c:pt idx="89">
                  <c:v>0.70858063385848635</c:v>
                </c:pt>
                <c:pt idx="90">
                  <c:v>0.70430762262473978</c:v>
                </c:pt>
                <c:pt idx="91">
                  <c:v>0.69875270802086931</c:v>
                </c:pt>
                <c:pt idx="92">
                  <c:v>0.69747080465074529</c:v>
                </c:pt>
                <c:pt idx="93">
                  <c:v>0.69447969678712296</c:v>
                </c:pt>
                <c:pt idx="94">
                  <c:v>0.69234319117024956</c:v>
                </c:pt>
                <c:pt idx="95">
                  <c:v>0.69191589004687493</c:v>
                </c:pt>
                <c:pt idx="96">
                  <c:v>0.68764287881312847</c:v>
                </c:pt>
                <c:pt idx="97">
                  <c:v>0.68636097544300445</c:v>
                </c:pt>
                <c:pt idx="98">
                  <c:v>0.68379716870275653</c:v>
                </c:pt>
                <c:pt idx="99">
                  <c:v>0.67909685634563521</c:v>
                </c:pt>
                <c:pt idx="100">
                  <c:v>0.67781495297551142</c:v>
                </c:pt>
                <c:pt idx="101">
                  <c:v>0.67696035072876215</c:v>
                </c:pt>
                <c:pt idx="102">
                  <c:v>0.67268733949501547</c:v>
                </c:pt>
                <c:pt idx="103">
                  <c:v>0.66798702713789437</c:v>
                </c:pt>
                <c:pt idx="104">
                  <c:v>0.6671324248911451</c:v>
                </c:pt>
                <c:pt idx="105">
                  <c:v>0.66200481141064915</c:v>
                </c:pt>
                <c:pt idx="106">
                  <c:v>0.66029560691715061</c:v>
                </c:pt>
                <c:pt idx="107">
                  <c:v>0.65388609006653076</c:v>
                </c:pt>
                <c:pt idx="108">
                  <c:v>0.64875847658603503</c:v>
                </c:pt>
                <c:pt idx="109">
                  <c:v>0.64320356198216433</c:v>
                </c:pt>
                <c:pt idx="110">
                  <c:v>0.6380759485016686</c:v>
                </c:pt>
                <c:pt idx="111">
                  <c:v>0.63209373277442349</c:v>
                </c:pt>
                <c:pt idx="112">
                  <c:v>0.6299572271575502</c:v>
                </c:pt>
                <c:pt idx="113">
                  <c:v>0.62440231255367973</c:v>
                </c:pt>
                <c:pt idx="114">
                  <c:v>0.62141120469005717</c:v>
                </c:pt>
                <c:pt idx="115">
                  <c:v>0.61842009682643451</c:v>
                </c:pt>
                <c:pt idx="116">
                  <c:v>0.61628359120956122</c:v>
                </c:pt>
                <c:pt idx="117">
                  <c:v>0.61500168783943721</c:v>
                </c:pt>
                <c:pt idx="118">
                  <c:v>0.61329248334593867</c:v>
                </c:pt>
                <c:pt idx="119">
                  <c:v>0.61329248334593867</c:v>
                </c:pt>
                <c:pt idx="120">
                  <c:v>0.61072867660569086</c:v>
                </c:pt>
                <c:pt idx="121">
                  <c:v>0.60944677323556684</c:v>
                </c:pt>
                <c:pt idx="122">
                  <c:v>0.60688296649531892</c:v>
                </c:pt>
                <c:pt idx="123">
                  <c:v>0.60090075076807381</c:v>
                </c:pt>
                <c:pt idx="124">
                  <c:v>0.60090075076807381</c:v>
                </c:pt>
                <c:pt idx="125">
                  <c:v>0.59534583616420333</c:v>
                </c:pt>
                <c:pt idx="126">
                  <c:v>0.59320933054733005</c:v>
                </c:pt>
                <c:pt idx="127">
                  <c:v>0.59064552380708202</c:v>
                </c:pt>
                <c:pt idx="128">
                  <c:v>0.59064552380708202</c:v>
                </c:pt>
                <c:pt idx="129">
                  <c:v>0.58509060920321154</c:v>
                </c:pt>
                <c:pt idx="130">
                  <c:v>0.583381404709713</c:v>
                </c:pt>
                <c:pt idx="131">
                  <c:v>0.5799629957227157</c:v>
                </c:pt>
                <c:pt idx="132">
                  <c:v>0.57739918898246778</c:v>
                </c:pt>
                <c:pt idx="133">
                  <c:v>0.57056237100847329</c:v>
                </c:pt>
                <c:pt idx="134">
                  <c:v>0.56885316651497475</c:v>
                </c:pt>
                <c:pt idx="135">
                  <c:v>0.56671666089810147</c:v>
                </c:pt>
                <c:pt idx="136">
                  <c:v>0.56628935977472694</c:v>
                </c:pt>
                <c:pt idx="137">
                  <c:v>0.55560683169036051</c:v>
                </c:pt>
                <c:pt idx="138">
                  <c:v>0.55176112157998869</c:v>
                </c:pt>
                <c:pt idx="139">
                  <c:v>0.54834271259299139</c:v>
                </c:pt>
                <c:pt idx="140">
                  <c:v>0.54791541146961664</c:v>
                </c:pt>
                <c:pt idx="141">
                  <c:v>0.5462062069761181</c:v>
                </c:pt>
                <c:pt idx="142">
                  <c:v>0.54535160472936883</c:v>
                </c:pt>
                <c:pt idx="143">
                  <c:v>0.54065129237224763</c:v>
                </c:pt>
                <c:pt idx="144">
                  <c:v>0.53936938900212361</c:v>
                </c:pt>
                <c:pt idx="145">
                  <c:v>0.53167796878137985</c:v>
                </c:pt>
                <c:pt idx="146">
                  <c:v>0.5286868609177573</c:v>
                </c:pt>
                <c:pt idx="147">
                  <c:v>0.52569575305413474</c:v>
                </c:pt>
                <c:pt idx="148">
                  <c:v>0.52355924743726157</c:v>
                </c:pt>
                <c:pt idx="149">
                  <c:v>0.52313194631388682</c:v>
                </c:pt>
                <c:pt idx="150">
                  <c:v>0.52014083845026426</c:v>
                </c:pt>
                <c:pt idx="151">
                  <c:v>0.51757703171001634</c:v>
                </c:pt>
                <c:pt idx="152">
                  <c:v>0.51672242946326707</c:v>
                </c:pt>
                <c:pt idx="153">
                  <c:v>0.50689450362565003</c:v>
                </c:pt>
                <c:pt idx="154">
                  <c:v>0.504330696885402</c:v>
                </c:pt>
                <c:pt idx="155">
                  <c:v>0.50347609463865273</c:v>
                </c:pt>
                <c:pt idx="156">
                  <c:v>0.50262149239190346</c:v>
                </c:pt>
                <c:pt idx="157">
                  <c:v>0.50219419126852893</c:v>
                </c:pt>
                <c:pt idx="158">
                  <c:v>0.48852055532053995</c:v>
                </c:pt>
                <c:pt idx="159">
                  <c:v>0.48681135082704124</c:v>
                </c:pt>
                <c:pt idx="160">
                  <c:v>0.48595674858029198</c:v>
                </c:pt>
                <c:pt idx="161">
                  <c:v>0.48253833959329478</c:v>
                </c:pt>
                <c:pt idx="162">
                  <c:v>0.47741072611279894</c:v>
                </c:pt>
                <c:pt idx="163">
                  <c:v>0.4752742204959256</c:v>
                </c:pt>
                <c:pt idx="164">
                  <c:v>0.47356501600242706</c:v>
                </c:pt>
                <c:pt idx="165">
                  <c:v>0.47228311263230305</c:v>
                </c:pt>
                <c:pt idx="166">
                  <c:v>0.46715549915180732</c:v>
                </c:pt>
                <c:pt idx="167">
                  <c:v>0.46288248791806069</c:v>
                </c:pt>
                <c:pt idx="168">
                  <c:v>0.45561836882069168</c:v>
                </c:pt>
                <c:pt idx="169">
                  <c:v>0.45262726095706912</c:v>
                </c:pt>
                <c:pt idx="170">
                  <c:v>0.45049075534019578</c:v>
                </c:pt>
                <c:pt idx="171">
                  <c:v>0.4466450452298239</c:v>
                </c:pt>
                <c:pt idx="172">
                  <c:v>0.44151743174932806</c:v>
                </c:pt>
                <c:pt idx="173">
                  <c:v>0.43767172163895618</c:v>
                </c:pt>
                <c:pt idx="174">
                  <c:v>0.43638981826883216</c:v>
                </c:pt>
                <c:pt idx="175">
                  <c:v>0.43468061377533357</c:v>
                </c:pt>
                <c:pt idx="176">
                  <c:v>0.43168950591171101</c:v>
                </c:pt>
                <c:pt idx="177">
                  <c:v>0.430407602541587</c:v>
                </c:pt>
                <c:pt idx="178">
                  <c:v>0.4286983980480884</c:v>
                </c:pt>
                <c:pt idx="179">
                  <c:v>0.42698919355458981</c:v>
                </c:pt>
                <c:pt idx="180">
                  <c:v>0.42527998906109127</c:v>
                </c:pt>
                <c:pt idx="181">
                  <c:v>0.42271618232084324</c:v>
                </c:pt>
                <c:pt idx="182">
                  <c:v>0.42271618232084324</c:v>
                </c:pt>
                <c:pt idx="183">
                  <c:v>0.42228888119746866</c:v>
                </c:pt>
                <c:pt idx="184">
                  <c:v>0.41716126771697276</c:v>
                </c:pt>
                <c:pt idx="185">
                  <c:v>0.41502476210009964</c:v>
                </c:pt>
                <c:pt idx="186">
                  <c:v>0.41203365423647703</c:v>
                </c:pt>
                <c:pt idx="187">
                  <c:v>0.40818794412610521</c:v>
                </c:pt>
                <c:pt idx="188">
                  <c:v>0.40733334187935577</c:v>
                </c:pt>
                <c:pt idx="189">
                  <c:v>0.40391493289235858</c:v>
                </c:pt>
                <c:pt idx="190">
                  <c:v>0.40220572839885999</c:v>
                </c:pt>
                <c:pt idx="191">
                  <c:v>0.39964192165861201</c:v>
                </c:pt>
                <c:pt idx="192">
                  <c:v>0.3966508137949894</c:v>
                </c:pt>
                <c:pt idx="193">
                  <c:v>0.39024129694436965</c:v>
                </c:pt>
                <c:pt idx="194">
                  <c:v>0.38895939357424564</c:v>
                </c:pt>
                <c:pt idx="195">
                  <c:v>0.38425908121712449</c:v>
                </c:pt>
                <c:pt idx="196">
                  <c:v>0.38169527447687662</c:v>
                </c:pt>
                <c:pt idx="197">
                  <c:v>0.38169527447687662</c:v>
                </c:pt>
                <c:pt idx="198">
                  <c:v>0.37742226324313005</c:v>
                </c:pt>
                <c:pt idx="199">
                  <c:v>0.37699496211975547</c:v>
                </c:pt>
                <c:pt idx="200">
                  <c:v>0.3761403598730062</c:v>
                </c:pt>
                <c:pt idx="201">
                  <c:v>0.37400385425613286</c:v>
                </c:pt>
                <c:pt idx="202">
                  <c:v>0.36973084302238629</c:v>
                </c:pt>
                <c:pt idx="203">
                  <c:v>0.36673973515876368</c:v>
                </c:pt>
                <c:pt idx="204">
                  <c:v>0.36460322954189039</c:v>
                </c:pt>
                <c:pt idx="205">
                  <c:v>0.36332132617176655</c:v>
                </c:pt>
                <c:pt idx="206">
                  <c:v>0.35990291718476924</c:v>
                </c:pt>
                <c:pt idx="207">
                  <c:v>0.3586210138146454</c:v>
                </c:pt>
                <c:pt idx="208">
                  <c:v>0.35648450819777211</c:v>
                </c:pt>
                <c:pt idx="209">
                  <c:v>0.3517841958406509</c:v>
                </c:pt>
                <c:pt idx="210">
                  <c:v>0.34964769022377762</c:v>
                </c:pt>
                <c:pt idx="211">
                  <c:v>0.34708388348352975</c:v>
                </c:pt>
                <c:pt idx="212">
                  <c:v>0.34580198011340574</c:v>
                </c:pt>
                <c:pt idx="213">
                  <c:v>0.3406743666329099</c:v>
                </c:pt>
                <c:pt idx="214">
                  <c:v>0.33939246326278588</c:v>
                </c:pt>
                <c:pt idx="215">
                  <c:v>0.33768325876928734</c:v>
                </c:pt>
                <c:pt idx="216">
                  <c:v>0.33597405427578869</c:v>
                </c:pt>
                <c:pt idx="217">
                  <c:v>0.32956453742516895</c:v>
                </c:pt>
                <c:pt idx="218">
                  <c:v>0.32956453742516895</c:v>
                </c:pt>
                <c:pt idx="219">
                  <c:v>0.32828263405504493</c:v>
                </c:pt>
                <c:pt idx="220">
                  <c:v>0.32828263405504493</c:v>
                </c:pt>
                <c:pt idx="221">
                  <c:v>0.3278553329316703</c:v>
                </c:pt>
                <c:pt idx="222">
                  <c:v>0.32571882731479707</c:v>
                </c:pt>
                <c:pt idx="223">
                  <c:v>0.32486422506804769</c:v>
                </c:pt>
                <c:pt idx="224">
                  <c:v>0.32400962282129842</c:v>
                </c:pt>
                <c:pt idx="225">
                  <c:v>0.32059121383430117</c:v>
                </c:pt>
                <c:pt idx="226">
                  <c:v>0.31674550372392929</c:v>
                </c:pt>
                <c:pt idx="227">
                  <c:v>0.31418169698368137</c:v>
                </c:pt>
                <c:pt idx="228">
                  <c:v>0.31289979361355741</c:v>
                </c:pt>
                <c:pt idx="229">
                  <c:v>0.31247249249018277</c:v>
                </c:pt>
                <c:pt idx="230">
                  <c:v>0.3116178902434335</c:v>
                </c:pt>
                <c:pt idx="231">
                  <c:v>0.30990868574993485</c:v>
                </c:pt>
                <c:pt idx="232">
                  <c:v>0.30819948125643626</c:v>
                </c:pt>
                <c:pt idx="233">
                  <c:v>0.30734487900968688</c:v>
                </c:pt>
                <c:pt idx="234">
                  <c:v>0.30435377114606438</c:v>
                </c:pt>
                <c:pt idx="235">
                  <c:v>0.30178996440581646</c:v>
                </c:pt>
                <c:pt idx="236">
                  <c:v>0.30178996440581646</c:v>
                </c:pt>
                <c:pt idx="237">
                  <c:v>0.29538044755519666</c:v>
                </c:pt>
                <c:pt idx="238">
                  <c:v>0.29538044755519666</c:v>
                </c:pt>
                <c:pt idx="239">
                  <c:v>0.29495314643182197</c:v>
                </c:pt>
                <c:pt idx="240">
                  <c:v>0.29452584530844733</c:v>
                </c:pt>
                <c:pt idx="241">
                  <c:v>0.29324394193832332</c:v>
                </c:pt>
                <c:pt idx="242">
                  <c:v>0.29281664081494868</c:v>
                </c:pt>
                <c:pt idx="243">
                  <c:v>0.29238933969157405</c:v>
                </c:pt>
                <c:pt idx="244">
                  <c:v>0.28982553295132613</c:v>
                </c:pt>
                <c:pt idx="245">
                  <c:v>0.28939823182795144</c:v>
                </c:pt>
                <c:pt idx="246">
                  <c:v>0.2889709307045768</c:v>
                </c:pt>
                <c:pt idx="247">
                  <c:v>0.28854362958120217</c:v>
                </c:pt>
                <c:pt idx="248">
                  <c:v>0.28854362958120217</c:v>
                </c:pt>
                <c:pt idx="249">
                  <c:v>0.28811632845782753</c:v>
                </c:pt>
                <c:pt idx="250">
                  <c:v>0.28811632845782753</c:v>
                </c:pt>
                <c:pt idx="251">
                  <c:v>0.28726172621107826</c:v>
                </c:pt>
                <c:pt idx="252">
                  <c:v>0.28683442508770357</c:v>
                </c:pt>
                <c:pt idx="253">
                  <c:v>0.28597982284095425</c:v>
                </c:pt>
                <c:pt idx="254">
                  <c:v>0.282561413853957</c:v>
                </c:pt>
                <c:pt idx="255">
                  <c:v>0.28213411273058236</c:v>
                </c:pt>
                <c:pt idx="256">
                  <c:v>0.28213411273058236</c:v>
                </c:pt>
                <c:pt idx="257">
                  <c:v>0.2808522093604584</c:v>
                </c:pt>
                <c:pt idx="258">
                  <c:v>0.27871570374358512</c:v>
                </c:pt>
                <c:pt idx="259">
                  <c:v>0.27657919812671189</c:v>
                </c:pt>
                <c:pt idx="260">
                  <c:v>0.27102428352284136</c:v>
                </c:pt>
                <c:pt idx="261">
                  <c:v>0.27016968127609209</c:v>
                </c:pt>
                <c:pt idx="262">
                  <c:v>0.2680331756592188</c:v>
                </c:pt>
                <c:pt idx="263">
                  <c:v>0.26760587453584417</c:v>
                </c:pt>
                <c:pt idx="264">
                  <c:v>0.26717857341246948</c:v>
                </c:pt>
                <c:pt idx="265">
                  <c:v>0.26376016442547229</c:v>
                </c:pt>
                <c:pt idx="266">
                  <c:v>0.26333286330209765</c:v>
                </c:pt>
                <c:pt idx="267">
                  <c:v>0.26162365880859906</c:v>
                </c:pt>
                <c:pt idx="268">
                  <c:v>0.26076905656184968</c:v>
                </c:pt>
                <c:pt idx="269">
                  <c:v>0.26076905656184968</c:v>
                </c:pt>
                <c:pt idx="270">
                  <c:v>0.26034175543847504</c:v>
                </c:pt>
                <c:pt idx="271">
                  <c:v>0.25905985206835114</c:v>
                </c:pt>
                <c:pt idx="272">
                  <c:v>0.2569233464514778</c:v>
                </c:pt>
                <c:pt idx="273">
                  <c:v>0.25649604532810316</c:v>
                </c:pt>
                <c:pt idx="274">
                  <c:v>0.25435953971122993</c:v>
                </c:pt>
                <c:pt idx="275">
                  <c:v>0.25265033521773128</c:v>
                </c:pt>
                <c:pt idx="276">
                  <c:v>0.25179573297098201</c:v>
                </c:pt>
                <c:pt idx="277">
                  <c:v>0.24837732398398477</c:v>
                </c:pt>
                <c:pt idx="278">
                  <c:v>0.24709542061386078</c:v>
                </c:pt>
                <c:pt idx="279">
                  <c:v>0.24453161387361291</c:v>
                </c:pt>
                <c:pt idx="280">
                  <c:v>0.24282240938011426</c:v>
                </c:pt>
                <c:pt idx="281">
                  <c:v>0.2423951082567396</c:v>
                </c:pt>
                <c:pt idx="282">
                  <c:v>0.24196780713336496</c:v>
                </c:pt>
                <c:pt idx="283">
                  <c:v>0.24068590376324103</c:v>
                </c:pt>
                <c:pt idx="284">
                  <c:v>0.24068590376324103</c:v>
                </c:pt>
                <c:pt idx="285">
                  <c:v>0.23769479589961845</c:v>
                </c:pt>
                <c:pt idx="286">
                  <c:v>0.23641289252949443</c:v>
                </c:pt>
                <c:pt idx="287">
                  <c:v>0.23470368803599587</c:v>
                </c:pt>
                <c:pt idx="288">
                  <c:v>0.23085797792562399</c:v>
                </c:pt>
                <c:pt idx="289">
                  <c:v>0.23000337567887469</c:v>
                </c:pt>
                <c:pt idx="290">
                  <c:v>0.2278668700620014</c:v>
                </c:pt>
                <c:pt idx="291">
                  <c:v>0.22658496669187747</c:v>
                </c:pt>
                <c:pt idx="292">
                  <c:v>0.22615766556850281</c:v>
                </c:pt>
                <c:pt idx="293">
                  <c:v>0.22573036444512809</c:v>
                </c:pt>
                <c:pt idx="294">
                  <c:v>0.22359385882825489</c:v>
                </c:pt>
                <c:pt idx="295">
                  <c:v>0.22316655770488023</c:v>
                </c:pt>
                <c:pt idx="296">
                  <c:v>0.22273925658150559</c:v>
                </c:pt>
                <c:pt idx="297">
                  <c:v>0.22231195545813087</c:v>
                </c:pt>
                <c:pt idx="298">
                  <c:v>0.22188465433475624</c:v>
                </c:pt>
                <c:pt idx="299">
                  <c:v>0.22103005208800694</c:v>
                </c:pt>
                <c:pt idx="300">
                  <c:v>0.21974814871788301</c:v>
                </c:pt>
                <c:pt idx="301">
                  <c:v>0.21974814871788292</c:v>
                </c:pt>
                <c:pt idx="302">
                  <c:v>0.21974814871788292</c:v>
                </c:pt>
                <c:pt idx="303">
                  <c:v>0.21974814871788292</c:v>
                </c:pt>
                <c:pt idx="304">
                  <c:v>0.21932084759450837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B0-45C4-98BE-E29FF62501F0}"/>
            </c:ext>
          </c:extLst>
        </c:ser>
        <c:ser>
          <c:idx val="2"/>
          <c:order val="1"/>
          <c:tx>
            <c:strRef>
              <c:f>'Mass Ratio'!$N$3</c:f>
              <c:strCache>
                <c:ptCount val="1"/>
                <c:pt idx="0">
                  <c:v>Cloudy</c:v>
                </c:pt>
              </c:strCache>
            </c:strRef>
          </c:tx>
          <c:spPr>
            <a:ln w="34925" cap="rnd">
              <a:solidFill>
                <a:srgbClr val="00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'Mass Ratio'!$A$4:$A$314</c:f>
              <c:numCache>
                <c:formatCode>General</c:formatCode>
                <c:ptCount val="3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</c:numCache>
            </c:numRef>
          </c:cat>
          <c:val>
            <c:numRef>
              <c:f>'Mass Ratio'!$N$4:$N$383</c:f>
              <c:numCache>
                <c:formatCode>General</c:formatCode>
                <c:ptCount val="3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B0-45C4-98BE-E29FF62501F0}"/>
            </c:ext>
          </c:extLst>
        </c:ser>
        <c:ser>
          <c:idx val="3"/>
          <c:order val="2"/>
          <c:tx>
            <c:strRef>
              <c:f>'Mass Ratio'!$H$3</c:f>
              <c:strCache>
                <c:ptCount val="1"/>
                <c:pt idx="0">
                  <c:v>Overcast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'Mass Ratio'!$A$4:$A$314</c:f>
              <c:numCache>
                <c:formatCode>General</c:formatCode>
                <c:ptCount val="3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</c:numCache>
            </c:numRef>
          </c:cat>
          <c:val>
            <c:numRef>
              <c:f>'Mass Ratio'!$H$4:$H$383</c:f>
              <c:numCache>
                <c:formatCode>General</c:formatCode>
                <c:ptCount val="380"/>
                <c:pt idx="0">
                  <c:v>1</c:v>
                </c:pt>
                <c:pt idx="1">
                  <c:v>1</c:v>
                </c:pt>
                <c:pt idx="2">
                  <c:v>0.99700785438224671</c:v>
                </c:pt>
                <c:pt idx="3">
                  <c:v>0.99700785438224671</c:v>
                </c:pt>
                <c:pt idx="4">
                  <c:v>0.99601047250966224</c:v>
                </c:pt>
                <c:pt idx="5">
                  <c:v>0.99551178157336995</c:v>
                </c:pt>
                <c:pt idx="6">
                  <c:v>0.99451439970078548</c:v>
                </c:pt>
                <c:pt idx="7">
                  <c:v>0.9940157087644933</c:v>
                </c:pt>
                <c:pt idx="8">
                  <c:v>0.99351701782820101</c:v>
                </c:pt>
                <c:pt idx="9">
                  <c:v>0.99301832689190894</c:v>
                </c:pt>
                <c:pt idx="10">
                  <c:v>0.99102356314673978</c:v>
                </c:pt>
                <c:pt idx="11">
                  <c:v>0.9875327265926942</c:v>
                </c:pt>
                <c:pt idx="12">
                  <c:v>0.98553796284752526</c:v>
                </c:pt>
                <c:pt idx="13">
                  <c:v>0.9840418900386485</c:v>
                </c:pt>
                <c:pt idx="14">
                  <c:v>0.98354319910235644</c:v>
                </c:pt>
                <c:pt idx="15">
                  <c:v>0.97755890786684951</c:v>
                </c:pt>
                <c:pt idx="16">
                  <c:v>0.97606283505797276</c:v>
                </c:pt>
                <c:pt idx="17">
                  <c:v>0.97406807131280393</c:v>
                </c:pt>
                <c:pt idx="18">
                  <c:v>0.97057723475875823</c:v>
                </c:pt>
                <c:pt idx="19">
                  <c:v>0.96858247101358941</c:v>
                </c:pt>
                <c:pt idx="20">
                  <c:v>0.96758508914100494</c:v>
                </c:pt>
                <c:pt idx="21">
                  <c:v>0.96359556165066695</c:v>
                </c:pt>
                <c:pt idx="22">
                  <c:v>0.96010472509662148</c:v>
                </c:pt>
                <c:pt idx="23">
                  <c:v>0.95761127041516025</c:v>
                </c:pt>
                <c:pt idx="24">
                  <c:v>0.9566138885425759</c:v>
                </c:pt>
                <c:pt idx="25">
                  <c:v>0.95461912479740685</c:v>
                </c:pt>
                <c:pt idx="26">
                  <c:v>0.95013090637077668</c:v>
                </c:pt>
                <c:pt idx="27">
                  <c:v>0.94913352449819222</c:v>
                </c:pt>
                <c:pt idx="28">
                  <c:v>0.94265054232639334</c:v>
                </c:pt>
                <c:pt idx="29">
                  <c:v>0.9371649420271787</c:v>
                </c:pt>
                <c:pt idx="30">
                  <c:v>0.93517017828200988</c:v>
                </c:pt>
                <c:pt idx="31">
                  <c:v>0.93267672360054865</c:v>
                </c:pt>
                <c:pt idx="32">
                  <c:v>0.93167934172796418</c:v>
                </c:pt>
                <c:pt idx="33">
                  <c:v>0.93167934172796418</c:v>
                </c:pt>
                <c:pt idx="34">
                  <c:v>0.92519635955616508</c:v>
                </c:pt>
                <c:pt idx="35">
                  <c:v>0.92220421393841168</c:v>
                </c:pt>
                <c:pt idx="36">
                  <c:v>0.92020945019324285</c:v>
                </c:pt>
                <c:pt idx="37">
                  <c:v>0.91771599551178162</c:v>
                </c:pt>
                <c:pt idx="38">
                  <c:v>0.91173170427627481</c:v>
                </c:pt>
                <c:pt idx="39">
                  <c:v>0.90973694053110588</c:v>
                </c:pt>
                <c:pt idx="40">
                  <c:v>0.90774217678593705</c:v>
                </c:pt>
                <c:pt idx="41">
                  <c:v>0.90624610397706029</c:v>
                </c:pt>
                <c:pt idx="42">
                  <c:v>0.90425134023189135</c:v>
                </c:pt>
                <c:pt idx="43">
                  <c:v>0.89726966712380007</c:v>
                </c:pt>
                <c:pt idx="44">
                  <c:v>0.89577359431492332</c:v>
                </c:pt>
                <c:pt idx="45">
                  <c:v>0.89328013963346231</c:v>
                </c:pt>
                <c:pt idx="46">
                  <c:v>0.88978930307941662</c:v>
                </c:pt>
                <c:pt idx="47">
                  <c:v>0.88879192120683204</c:v>
                </c:pt>
                <c:pt idx="48">
                  <c:v>0.88430370278020198</c:v>
                </c:pt>
                <c:pt idx="49">
                  <c:v>0.88330632090761751</c:v>
                </c:pt>
                <c:pt idx="50">
                  <c:v>0.87881810248098746</c:v>
                </c:pt>
                <c:pt idx="51">
                  <c:v>0.87532726592694177</c:v>
                </c:pt>
                <c:pt idx="52">
                  <c:v>0.87383119311806523</c:v>
                </c:pt>
                <c:pt idx="53">
                  <c:v>0.87083904750031171</c:v>
                </c:pt>
                <c:pt idx="54">
                  <c:v>0.86585213813738948</c:v>
                </c:pt>
                <c:pt idx="55">
                  <c:v>0.86535344720109719</c:v>
                </c:pt>
                <c:pt idx="56">
                  <c:v>0.85936915596559027</c:v>
                </c:pt>
                <c:pt idx="57">
                  <c:v>0.85687570128412927</c:v>
                </c:pt>
                <c:pt idx="58">
                  <c:v>0.85438224660266804</c:v>
                </c:pt>
                <c:pt idx="59">
                  <c:v>0.8493953372397457</c:v>
                </c:pt>
                <c:pt idx="60">
                  <c:v>0.84291235506794671</c:v>
                </c:pt>
                <c:pt idx="61">
                  <c:v>0.84241366413165442</c:v>
                </c:pt>
                <c:pt idx="62">
                  <c:v>0.83892282757760872</c:v>
                </c:pt>
                <c:pt idx="63">
                  <c:v>0.83293853634210202</c:v>
                </c:pt>
                <c:pt idx="64">
                  <c:v>0.83094377259693319</c:v>
                </c:pt>
                <c:pt idx="65">
                  <c:v>0.82645555417030292</c:v>
                </c:pt>
                <c:pt idx="66">
                  <c:v>0.82495948136142638</c:v>
                </c:pt>
                <c:pt idx="67">
                  <c:v>0.82146864480738069</c:v>
                </c:pt>
                <c:pt idx="68">
                  <c:v>0.8179778082533351</c:v>
                </c:pt>
                <c:pt idx="69">
                  <c:v>0.81348958982670494</c:v>
                </c:pt>
                <c:pt idx="70">
                  <c:v>0.81299089889041265</c:v>
                </c:pt>
                <c:pt idx="71">
                  <c:v>0.81049744420895165</c:v>
                </c:pt>
                <c:pt idx="72">
                  <c:v>0.80600922578232159</c:v>
                </c:pt>
                <c:pt idx="73">
                  <c:v>0.80351577110086037</c:v>
                </c:pt>
                <c:pt idx="74">
                  <c:v>0.79952624361052238</c:v>
                </c:pt>
                <c:pt idx="75">
                  <c:v>0.79703278892906115</c:v>
                </c:pt>
                <c:pt idx="76">
                  <c:v>0.79503802518389233</c:v>
                </c:pt>
                <c:pt idx="77">
                  <c:v>0.7925445705024311</c:v>
                </c:pt>
                <c:pt idx="78">
                  <c:v>0.78805635207580105</c:v>
                </c:pt>
                <c:pt idx="79">
                  <c:v>0.78356813364917088</c:v>
                </c:pt>
                <c:pt idx="80">
                  <c:v>0.78057598803141759</c:v>
                </c:pt>
                <c:pt idx="81">
                  <c:v>0.77957860615883312</c:v>
                </c:pt>
                <c:pt idx="82">
                  <c:v>0.7765864605410796</c:v>
                </c:pt>
                <c:pt idx="83">
                  <c:v>0.77459169679591078</c:v>
                </c:pt>
                <c:pt idx="84">
                  <c:v>0.77459169679591078</c:v>
                </c:pt>
                <c:pt idx="85">
                  <c:v>0.77060216930557301</c:v>
                </c:pt>
                <c:pt idx="86">
                  <c:v>0.76910609649669626</c:v>
                </c:pt>
                <c:pt idx="87">
                  <c:v>0.76511656900635838</c:v>
                </c:pt>
                <c:pt idx="88">
                  <c:v>0.7616257324523128</c:v>
                </c:pt>
                <c:pt idx="89">
                  <c:v>0.7581348958982671</c:v>
                </c:pt>
                <c:pt idx="90">
                  <c:v>0.75564144121680599</c:v>
                </c:pt>
                <c:pt idx="91">
                  <c:v>0.75215060466276029</c:v>
                </c:pt>
                <c:pt idx="92">
                  <c:v>0.751651913726468</c:v>
                </c:pt>
                <c:pt idx="93">
                  <c:v>0.75065453185388353</c:v>
                </c:pt>
                <c:pt idx="94">
                  <c:v>0.74716369529983784</c:v>
                </c:pt>
                <c:pt idx="95">
                  <c:v>0.7456676224909613</c:v>
                </c:pt>
                <c:pt idx="96">
                  <c:v>0.73968333125545449</c:v>
                </c:pt>
                <c:pt idx="97">
                  <c:v>0.73818725844657773</c:v>
                </c:pt>
                <c:pt idx="98">
                  <c:v>0.73718987657399326</c:v>
                </c:pt>
                <c:pt idx="99">
                  <c:v>0.73569380376511673</c:v>
                </c:pt>
                <c:pt idx="100">
                  <c:v>0.73270165814736321</c:v>
                </c:pt>
                <c:pt idx="101">
                  <c:v>0.73070689440219427</c:v>
                </c:pt>
                <c:pt idx="102">
                  <c:v>0.72272783942151853</c:v>
                </c:pt>
                <c:pt idx="103">
                  <c:v>0.71923700286747294</c:v>
                </c:pt>
                <c:pt idx="104">
                  <c:v>0.71823962099488847</c:v>
                </c:pt>
                <c:pt idx="105">
                  <c:v>0.71524747537713518</c:v>
                </c:pt>
                <c:pt idx="106">
                  <c:v>0.71524747537713518</c:v>
                </c:pt>
                <c:pt idx="107">
                  <c:v>0.71524747537713518</c:v>
                </c:pt>
                <c:pt idx="108">
                  <c:v>0.70676972946016714</c:v>
                </c:pt>
                <c:pt idx="109">
                  <c:v>0.70577234758758267</c:v>
                </c:pt>
                <c:pt idx="110">
                  <c:v>0.7047749657149982</c:v>
                </c:pt>
                <c:pt idx="111">
                  <c:v>0.70128412916095251</c:v>
                </c:pt>
                <c:pt idx="112">
                  <c:v>0.70128412916095251</c:v>
                </c:pt>
                <c:pt idx="113">
                  <c:v>0.70128412916095251</c:v>
                </c:pt>
                <c:pt idx="114">
                  <c:v>0.69829198354319921</c:v>
                </c:pt>
                <c:pt idx="115">
                  <c:v>0.69829198354319921</c:v>
                </c:pt>
                <c:pt idx="116">
                  <c:v>0.69180900137140022</c:v>
                </c:pt>
                <c:pt idx="117">
                  <c:v>0.68981423762623117</c:v>
                </c:pt>
                <c:pt idx="118">
                  <c:v>0.68881685575364671</c:v>
                </c:pt>
                <c:pt idx="119">
                  <c:v>0.68682209200847788</c:v>
                </c:pt>
                <c:pt idx="120">
                  <c:v>0.6798404189003866</c:v>
                </c:pt>
                <c:pt idx="121">
                  <c:v>0.6798404189003866</c:v>
                </c:pt>
                <c:pt idx="122">
                  <c:v>0.67834434609150995</c:v>
                </c:pt>
                <c:pt idx="123">
                  <c:v>0.67435481860117197</c:v>
                </c:pt>
                <c:pt idx="124">
                  <c:v>0.67086398204712638</c:v>
                </c:pt>
                <c:pt idx="125">
                  <c:v>0.66886921830195745</c:v>
                </c:pt>
                <c:pt idx="126">
                  <c:v>0.66487969081161957</c:v>
                </c:pt>
                <c:pt idx="127">
                  <c:v>0.6638823089390351</c:v>
                </c:pt>
                <c:pt idx="128">
                  <c:v>0.65889539957611287</c:v>
                </c:pt>
                <c:pt idx="129">
                  <c:v>0.65690063583094394</c:v>
                </c:pt>
                <c:pt idx="130">
                  <c:v>0.65490587208577489</c:v>
                </c:pt>
                <c:pt idx="131">
                  <c:v>0.65440718114948282</c:v>
                </c:pt>
                <c:pt idx="132">
                  <c:v>0.65191372646802159</c:v>
                </c:pt>
                <c:pt idx="133">
                  <c:v>0.65191372646802159</c:v>
                </c:pt>
                <c:pt idx="134">
                  <c:v>0.65041765365914483</c:v>
                </c:pt>
                <c:pt idx="135">
                  <c:v>0.64692681710509914</c:v>
                </c:pt>
                <c:pt idx="136">
                  <c:v>0.64692681710509914</c:v>
                </c:pt>
                <c:pt idx="137">
                  <c:v>0.64592943523251478</c:v>
                </c:pt>
                <c:pt idx="138">
                  <c:v>0.64243859867846909</c:v>
                </c:pt>
                <c:pt idx="139">
                  <c:v>0.63645430744296239</c:v>
                </c:pt>
                <c:pt idx="140">
                  <c:v>0.63495823463408563</c:v>
                </c:pt>
                <c:pt idx="141">
                  <c:v>0.6329634708889168</c:v>
                </c:pt>
                <c:pt idx="142">
                  <c:v>0.62897394339857882</c:v>
                </c:pt>
                <c:pt idx="143">
                  <c:v>0.62697917965340988</c:v>
                </c:pt>
                <c:pt idx="144">
                  <c:v>0.62648048871711759</c:v>
                </c:pt>
                <c:pt idx="145">
                  <c:v>0.62398703403565658</c:v>
                </c:pt>
                <c:pt idx="146">
                  <c:v>0.62348834309936429</c:v>
                </c:pt>
                <c:pt idx="147">
                  <c:v>0.6199975065453186</c:v>
                </c:pt>
                <c:pt idx="148">
                  <c:v>0.61850143373644184</c:v>
                </c:pt>
                <c:pt idx="149">
                  <c:v>0.61351452437351961</c:v>
                </c:pt>
                <c:pt idx="150">
                  <c:v>0.61301583343722732</c:v>
                </c:pt>
                <c:pt idx="151">
                  <c:v>0.60952499688318174</c:v>
                </c:pt>
                <c:pt idx="152">
                  <c:v>0.60852761501059727</c:v>
                </c:pt>
                <c:pt idx="153">
                  <c:v>0.60802892407430509</c:v>
                </c:pt>
                <c:pt idx="154">
                  <c:v>0.60254332377509046</c:v>
                </c:pt>
                <c:pt idx="155">
                  <c:v>0.60104725096621381</c:v>
                </c:pt>
                <c:pt idx="156">
                  <c:v>0.60104725096621381</c:v>
                </c:pt>
                <c:pt idx="157">
                  <c:v>0.60004986909362934</c:v>
                </c:pt>
                <c:pt idx="158">
                  <c:v>0.59905248722104498</c:v>
                </c:pt>
                <c:pt idx="159">
                  <c:v>0.59755641441216822</c:v>
                </c:pt>
                <c:pt idx="160">
                  <c:v>0.59556165066699929</c:v>
                </c:pt>
                <c:pt idx="161">
                  <c:v>0.595062959730707</c:v>
                </c:pt>
                <c:pt idx="162">
                  <c:v>0.59356688692183024</c:v>
                </c:pt>
                <c:pt idx="163">
                  <c:v>0.59356688692183024</c:v>
                </c:pt>
                <c:pt idx="164">
                  <c:v>0.59306819598553806</c:v>
                </c:pt>
                <c:pt idx="165">
                  <c:v>0.5920708141129537</c:v>
                </c:pt>
                <c:pt idx="166">
                  <c:v>0.5920708141129537</c:v>
                </c:pt>
                <c:pt idx="167">
                  <c:v>0.59007605036778454</c:v>
                </c:pt>
                <c:pt idx="168">
                  <c:v>0.58957735943149248</c:v>
                </c:pt>
                <c:pt idx="169">
                  <c:v>0.58857997755890801</c:v>
                </c:pt>
                <c:pt idx="170">
                  <c:v>0.58758259568632354</c:v>
                </c:pt>
                <c:pt idx="171">
                  <c:v>0.58708390475003125</c:v>
                </c:pt>
                <c:pt idx="172">
                  <c:v>0.58459045006857002</c:v>
                </c:pt>
                <c:pt idx="173">
                  <c:v>0.58359306819598566</c:v>
                </c:pt>
                <c:pt idx="174">
                  <c:v>0.58359306819598566</c:v>
                </c:pt>
                <c:pt idx="175">
                  <c:v>0.58209699538710902</c:v>
                </c:pt>
                <c:pt idx="176">
                  <c:v>0.58209699538710902</c:v>
                </c:pt>
                <c:pt idx="177">
                  <c:v>0.58209699538710902</c:v>
                </c:pt>
                <c:pt idx="178">
                  <c:v>0.57810746789677103</c:v>
                </c:pt>
                <c:pt idx="179">
                  <c:v>0.57661139508789427</c:v>
                </c:pt>
                <c:pt idx="180">
                  <c:v>0.57611270415160221</c:v>
                </c:pt>
                <c:pt idx="181">
                  <c:v>0.57511532227901774</c:v>
                </c:pt>
                <c:pt idx="182">
                  <c:v>0.57212317666126422</c:v>
                </c:pt>
                <c:pt idx="183">
                  <c:v>0.57162448572497215</c:v>
                </c:pt>
                <c:pt idx="184">
                  <c:v>0.56913103104351093</c:v>
                </c:pt>
                <c:pt idx="185">
                  <c:v>0.56813364917092646</c:v>
                </c:pt>
                <c:pt idx="186">
                  <c:v>0.56813364917092646</c:v>
                </c:pt>
                <c:pt idx="187">
                  <c:v>0.56564019448946523</c:v>
                </c:pt>
                <c:pt idx="188">
                  <c:v>0.56514150355317294</c:v>
                </c:pt>
                <c:pt idx="189">
                  <c:v>0.56214935793541965</c:v>
                </c:pt>
                <c:pt idx="190">
                  <c:v>0.56165066699912747</c:v>
                </c:pt>
                <c:pt idx="191">
                  <c:v>0.56115197606283518</c:v>
                </c:pt>
                <c:pt idx="192">
                  <c:v>0.56065328512654289</c:v>
                </c:pt>
                <c:pt idx="193">
                  <c:v>0.56065328512654289</c:v>
                </c:pt>
                <c:pt idx="194">
                  <c:v>0.55865852138137395</c:v>
                </c:pt>
                <c:pt idx="195">
                  <c:v>0.55616506669991272</c:v>
                </c:pt>
                <c:pt idx="196">
                  <c:v>0.55466899389103619</c:v>
                </c:pt>
                <c:pt idx="197">
                  <c:v>0.5541703029547439</c:v>
                </c:pt>
                <c:pt idx="198">
                  <c:v>0.55317292108215943</c:v>
                </c:pt>
                <c:pt idx="199">
                  <c:v>0.55117815733699049</c:v>
                </c:pt>
                <c:pt idx="200">
                  <c:v>0.55117815733699049</c:v>
                </c:pt>
                <c:pt idx="201">
                  <c:v>0.54968208452811373</c:v>
                </c:pt>
                <c:pt idx="202">
                  <c:v>0.54918339359182167</c:v>
                </c:pt>
                <c:pt idx="203">
                  <c:v>0.54868470265552938</c:v>
                </c:pt>
                <c:pt idx="204">
                  <c:v>0.54868470265552938</c:v>
                </c:pt>
                <c:pt idx="205">
                  <c:v>0.54818601171923698</c:v>
                </c:pt>
                <c:pt idx="206">
                  <c:v>0.54768732078294491</c:v>
                </c:pt>
                <c:pt idx="207">
                  <c:v>0.54768732078294491</c:v>
                </c:pt>
                <c:pt idx="208">
                  <c:v>0.54668993891036044</c:v>
                </c:pt>
                <c:pt idx="209">
                  <c:v>0.54469517516519161</c:v>
                </c:pt>
                <c:pt idx="210">
                  <c:v>0.54220172048373039</c:v>
                </c:pt>
                <c:pt idx="211">
                  <c:v>0.54120433861114592</c:v>
                </c:pt>
                <c:pt idx="212">
                  <c:v>0.54020695673856134</c:v>
                </c:pt>
                <c:pt idx="213">
                  <c:v>0.53920957486597687</c:v>
                </c:pt>
                <c:pt idx="214">
                  <c:v>0.5382121929933924</c:v>
                </c:pt>
                <c:pt idx="215">
                  <c:v>0.5382121929933924</c:v>
                </c:pt>
                <c:pt idx="216">
                  <c:v>0.5382121929933924</c:v>
                </c:pt>
                <c:pt idx="217">
                  <c:v>0.5382121929933924</c:v>
                </c:pt>
                <c:pt idx="218">
                  <c:v>0.5382121929933924</c:v>
                </c:pt>
                <c:pt idx="219">
                  <c:v>0.5382121929933924</c:v>
                </c:pt>
                <c:pt idx="220">
                  <c:v>0.5382121929933924</c:v>
                </c:pt>
                <c:pt idx="221">
                  <c:v>0.5382121929933924</c:v>
                </c:pt>
                <c:pt idx="222">
                  <c:v>0.5382121929933924</c:v>
                </c:pt>
                <c:pt idx="223">
                  <c:v>0.5382121929933924</c:v>
                </c:pt>
                <c:pt idx="224">
                  <c:v>0.5382121929933924</c:v>
                </c:pt>
                <c:pt idx="225">
                  <c:v>0.5382121929933924</c:v>
                </c:pt>
                <c:pt idx="226">
                  <c:v>0.5382121929933924</c:v>
                </c:pt>
                <c:pt idx="227">
                  <c:v>0.5382121929933924</c:v>
                </c:pt>
                <c:pt idx="228">
                  <c:v>0.5382121929933924</c:v>
                </c:pt>
                <c:pt idx="229">
                  <c:v>0.5382121929933924</c:v>
                </c:pt>
                <c:pt idx="230">
                  <c:v>0.5382121929933924</c:v>
                </c:pt>
                <c:pt idx="231">
                  <c:v>0.5382121929933924</c:v>
                </c:pt>
                <c:pt idx="232">
                  <c:v>0.5382121929933924</c:v>
                </c:pt>
                <c:pt idx="233">
                  <c:v>0.5382121929933924</c:v>
                </c:pt>
                <c:pt idx="234">
                  <c:v>0.5382121929933924</c:v>
                </c:pt>
                <c:pt idx="235">
                  <c:v>0.5382121929933924</c:v>
                </c:pt>
                <c:pt idx="236">
                  <c:v>0.5382121929933924</c:v>
                </c:pt>
                <c:pt idx="237">
                  <c:v>0.5382121929933924</c:v>
                </c:pt>
                <c:pt idx="238">
                  <c:v>0.5382121929933924</c:v>
                </c:pt>
                <c:pt idx="239">
                  <c:v>0.5382121929933924</c:v>
                </c:pt>
                <c:pt idx="240">
                  <c:v>0.5382121929933924</c:v>
                </c:pt>
                <c:pt idx="241">
                  <c:v>0.5382121929933924</c:v>
                </c:pt>
                <c:pt idx="242">
                  <c:v>0.5382121929933924</c:v>
                </c:pt>
                <c:pt idx="243">
                  <c:v>0.5382121929933924</c:v>
                </c:pt>
                <c:pt idx="244">
                  <c:v>0.5382121929933924</c:v>
                </c:pt>
                <c:pt idx="245">
                  <c:v>0.5382121929933924</c:v>
                </c:pt>
                <c:pt idx="246">
                  <c:v>0.5382121929933924</c:v>
                </c:pt>
                <c:pt idx="247">
                  <c:v>0.5382121929933924</c:v>
                </c:pt>
                <c:pt idx="248">
                  <c:v>0.5382121929933924</c:v>
                </c:pt>
                <c:pt idx="249">
                  <c:v>0.5382121929933924</c:v>
                </c:pt>
                <c:pt idx="250">
                  <c:v>0.5382121929933924</c:v>
                </c:pt>
                <c:pt idx="251">
                  <c:v>0.5382121929933924</c:v>
                </c:pt>
                <c:pt idx="252">
                  <c:v>0.5382121929933924</c:v>
                </c:pt>
                <c:pt idx="253">
                  <c:v>0.5382121929933924</c:v>
                </c:pt>
                <c:pt idx="254">
                  <c:v>0.5382121929933924</c:v>
                </c:pt>
                <c:pt idx="255">
                  <c:v>0.5382121929933924</c:v>
                </c:pt>
                <c:pt idx="256">
                  <c:v>0.5382121929933924</c:v>
                </c:pt>
                <c:pt idx="257">
                  <c:v>0.5382121929933924</c:v>
                </c:pt>
                <c:pt idx="258">
                  <c:v>0.5382121929933924</c:v>
                </c:pt>
                <c:pt idx="259">
                  <c:v>0.5382121929933924</c:v>
                </c:pt>
                <c:pt idx="260">
                  <c:v>0.5382121929933924</c:v>
                </c:pt>
                <c:pt idx="261">
                  <c:v>0.5382121929933924</c:v>
                </c:pt>
                <c:pt idx="262">
                  <c:v>0.5382121929933924</c:v>
                </c:pt>
                <c:pt idx="263">
                  <c:v>0.5382121929933924</c:v>
                </c:pt>
                <c:pt idx="264">
                  <c:v>0.5382121929933924</c:v>
                </c:pt>
                <c:pt idx="265">
                  <c:v>0.5382121929933924</c:v>
                </c:pt>
                <c:pt idx="266">
                  <c:v>0.5382121929933924</c:v>
                </c:pt>
                <c:pt idx="267">
                  <c:v>0.5382121929933924</c:v>
                </c:pt>
                <c:pt idx="268">
                  <c:v>0.5382121929933924</c:v>
                </c:pt>
                <c:pt idx="269">
                  <c:v>0.5382121929933924</c:v>
                </c:pt>
                <c:pt idx="270">
                  <c:v>0.5382121929933924</c:v>
                </c:pt>
                <c:pt idx="271">
                  <c:v>0.5382121929933924</c:v>
                </c:pt>
                <c:pt idx="272">
                  <c:v>0.5382121929933924</c:v>
                </c:pt>
                <c:pt idx="273">
                  <c:v>0.5382121929933924</c:v>
                </c:pt>
                <c:pt idx="274">
                  <c:v>0.5382121929933924</c:v>
                </c:pt>
                <c:pt idx="275">
                  <c:v>0.5382121929933924</c:v>
                </c:pt>
                <c:pt idx="276">
                  <c:v>0.5382121929933924</c:v>
                </c:pt>
                <c:pt idx="277">
                  <c:v>0.5382121929933924</c:v>
                </c:pt>
                <c:pt idx="278">
                  <c:v>0.5382121929933924</c:v>
                </c:pt>
                <c:pt idx="279">
                  <c:v>0.5382121929933924</c:v>
                </c:pt>
                <c:pt idx="280">
                  <c:v>0.5382121929933924</c:v>
                </c:pt>
                <c:pt idx="281">
                  <c:v>0.5382121929933924</c:v>
                </c:pt>
                <c:pt idx="282">
                  <c:v>0.5382121929933924</c:v>
                </c:pt>
                <c:pt idx="283">
                  <c:v>0.5382121929933924</c:v>
                </c:pt>
                <c:pt idx="284">
                  <c:v>0.5382121929933924</c:v>
                </c:pt>
                <c:pt idx="285">
                  <c:v>0.5382121929933924</c:v>
                </c:pt>
                <c:pt idx="286">
                  <c:v>0.5382121929933924</c:v>
                </c:pt>
                <c:pt idx="287">
                  <c:v>0.5382121929933924</c:v>
                </c:pt>
                <c:pt idx="288">
                  <c:v>0.5382121929933924</c:v>
                </c:pt>
                <c:pt idx="289">
                  <c:v>0.5382121929933924</c:v>
                </c:pt>
                <c:pt idx="290">
                  <c:v>0.5382121929933924</c:v>
                </c:pt>
                <c:pt idx="291">
                  <c:v>0.5382121929933924</c:v>
                </c:pt>
                <c:pt idx="292">
                  <c:v>0.5382121929933924</c:v>
                </c:pt>
                <c:pt idx="293">
                  <c:v>0.5382121929933924</c:v>
                </c:pt>
                <c:pt idx="294">
                  <c:v>0.5382121929933924</c:v>
                </c:pt>
                <c:pt idx="295">
                  <c:v>0.5382121929933924</c:v>
                </c:pt>
                <c:pt idx="296">
                  <c:v>0.5382121929933924</c:v>
                </c:pt>
                <c:pt idx="297">
                  <c:v>0.5382121929933924</c:v>
                </c:pt>
                <c:pt idx="298">
                  <c:v>0.5382121929933924</c:v>
                </c:pt>
                <c:pt idx="299">
                  <c:v>0.5382121929933924</c:v>
                </c:pt>
                <c:pt idx="300">
                  <c:v>0.5382121929933924</c:v>
                </c:pt>
                <c:pt idx="301">
                  <c:v>0.5382121929933924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B0-45C4-98BE-E29FF62501F0}"/>
            </c:ext>
          </c:extLst>
        </c:ser>
        <c:ser>
          <c:idx val="4"/>
          <c:order val="3"/>
          <c:tx>
            <c:v>Exp 1</c:v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Ratio'!$B$4:$B$314</c:f>
              <c:numCache>
                <c:formatCode>General</c:formatCode>
                <c:ptCount val="311"/>
                <c:pt idx="0">
                  <c:v>1</c:v>
                </c:pt>
                <c:pt idx="1">
                  <c:v>0.99829079550650146</c:v>
                </c:pt>
                <c:pt idx="2">
                  <c:v>0.99829079550650146</c:v>
                </c:pt>
                <c:pt idx="3">
                  <c:v>0.99700889213637744</c:v>
                </c:pt>
                <c:pt idx="4">
                  <c:v>0.9965815910130027</c:v>
                </c:pt>
                <c:pt idx="5">
                  <c:v>0.99572698876625343</c:v>
                </c:pt>
                <c:pt idx="6">
                  <c:v>0.99401778427275478</c:v>
                </c:pt>
                <c:pt idx="7">
                  <c:v>0.99316318202600551</c:v>
                </c:pt>
                <c:pt idx="8">
                  <c:v>0.99316318202600551</c:v>
                </c:pt>
                <c:pt idx="9">
                  <c:v>0.99316318202600551</c:v>
                </c:pt>
                <c:pt idx="10">
                  <c:v>0.99273588090263087</c:v>
                </c:pt>
                <c:pt idx="11">
                  <c:v>0.99273588090263087</c:v>
                </c:pt>
                <c:pt idx="12">
                  <c:v>0.99145397753250697</c:v>
                </c:pt>
                <c:pt idx="13">
                  <c:v>0.99102667640913222</c:v>
                </c:pt>
                <c:pt idx="14">
                  <c:v>0.99102667640913222</c:v>
                </c:pt>
                <c:pt idx="15">
                  <c:v>0.99102667640913222</c:v>
                </c:pt>
                <c:pt idx="16">
                  <c:v>0.9905993752857577</c:v>
                </c:pt>
                <c:pt idx="17">
                  <c:v>0.99017207416238295</c:v>
                </c:pt>
                <c:pt idx="18">
                  <c:v>0.99017207416238295</c:v>
                </c:pt>
                <c:pt idx="19">
                  <c:v>0.98889017079225894</c:v>
                </c:pt>
                <c:pt idx="20">
                  <c:v>0.98632636405201113</c:v>
                </c:pt>
                <c:pt idx="21">
                  <c:v>0.98632636405201113</c:v>
                </c:pt>
                <c:pt idx="22">
                  <c:v>0.98461715955851248</c:v>
                </c:pt>
                <c:pt idx="23">
                  <c:v>0.98248065394163919</c:v>
                </c:pt>
                <c:pt idx="24">
                  <c:v>0.98034414832476591</c:v>
                </c:pt>
                <c:pt idx="25">
                  <c:v>0.97948954607801664</c:v>
                </c:pt>
                <c:pt idx="26">
                  <c:v>0.97692573933776872</c:v>
                </c:pt>
                <c:pt idx="27">
                  <c:v>0.97692573933776872</c:v>
                </c:pt>
                <c:pt idx="28">
                  <c:v>0.97308002922739689</c:v>
                </c:pt>
                <c:pt idx="29">
                  <c:v>0.97265272810402215</c:v>
                </c:pt>
                <c:pt idx="30">
                  <c:v>0.96795241574690105</c:v>
                </c:pt>
                <c:pt idx="31">
                  <c:v>0.96410670563652912</c:v>
                </c:pt>
                <c:pt idx="32">
                  <c:v>0.96367940451315437</c:v>
                </c:pt>
                <c:pt idx="33">
                  <c:v>0.96325210338977985</c:v>
                </c:pt>
                <c:pt idx="34">
                  <c:v>0.95897909215603327</c:v>
                </c:pt>
                <c:pt idx="35">
                  <c:v>0.95769718878590937</c:v>
                </c:pt>
                <c:pt idx="36">
                  <c:v>0.95769718878590937</c:v>
                </c:pt>
                <c:pt idx="37">
                  <c:v>0.95598798429241061</c:v>
                </c:pt>
                <c:pt idx="38">
                  <c:v>0.9500057685651655</c:v>
                </c:pt>
                <c:pt idx="39">
                  <c:v>0.94957846744179086</c:v>
                </c:pt>
                <c:pt idx="40">
                  <c:v>0.9406051438509232</c:v>
                </c:pt>
                <c:pt idx="41">
                  <c:v>0.92693150790293422</c:v>
                </c:pt>
                <c:pt idx="42">
                  <c:v>0.92137659329906374</c:v>
                </c:pt>
                <c:pt idx="43">
                  <c:v>0.92137659329906374</c:v>
                </c:pt>
                <c:pt idx="44">
                  <c:v>0.91539437757181863</c:v>
                </c:pt>
                <c:pt idx="45">
                  <c:v>0.90642105398095085</c:v>
                </c:pt>
                <c:pt idx="46">
                  <c:v>0.90513915061082695</c:v>
                </c:pt>
                <c:pt idx="47">
                  <c:v>0.90300264499395366</c:v>
                </c:pt>
                <c:pt idx="48">
                  <c:v>0.89830233263683257</c:v>
                </c:pt>
                <c:pt idx="49">
                  <c:v>0.89103821353946333</c:v>
                </c:pt>
                <c:pt idx="50">
                  <c:v>0.88890170792259005</c:v>
                </c:pt>
                <c:pt idx="51">
                  <c:v>0.88334679331871957</c:v>
                </c:pt>
                <c:pt idx="52">
                  <c:v>0.88035568545509701</c:v>
                </c:pt>
                <c:pt idx="53">
                  <c:v>0.86924585624735617</c:v>
                </c:pt>
                <c:pt idx="54">
                  <c:v>0.86198173714998694</c:v>
                </c:pt>
                <c:pt idx="55">
                  <c:v>0.85813602703961511</c:v>
                </c:pt>
                <c:pt idx="56">
                  <c:v>0.85514491917599245</c:v>
                </c:pt>
                <c:pt idx="57">
                  <c:v>0.85215381131236989</c:v>
                </c:pt>
                <c:pt idx="58">
                  <c:v>0.85044460681887135</c:v>
                </c:pt>
                <c:pt idx="59">
                  <c:v>0.84617159558512478</c:v>
                </c:pt>
                <c:pt idx="60">
                  <c:v>0.84018937985787967</c:v>
                </c:pt>
                <c:pt idx="61">
                  <c:v>0.8359163686241331</c:v>
                </c:pt>
                <c:pt idx="62">
                  <c:v>0.83463446525400908</c:v>
                </c:pt>
                <c:pt idx="63">
                  <c:v>0.8324979596371358</c:v>
                </c:pt>
                <c:pt idx="64">
                  <c:v>0.82395193716964277</c:v>
                </c:pt>
                <c:pt idx="65">
                  <c:v>0.80942369897490452</c:v>
                </c:pt>
                <c:pt idx="66">
                  <c:v>0.80942369897490452</c:v>
                </c:pt>
                <c:pt idx="67">
                  <c:v>0.80557798886453269</c:v>
                </c:pt>
                <c:pt idx="68">
                  <c:v>0.80301418212428477</c:v>
                </c:pt>
                <c:pt idx="69">
                  <c:v>0.7987411708905382</c:v>
                </c:pt>
                <c:pt idx="70">
                  <c:v>0.79831386976716368</c:v>
                </c:pt>
                <c:pt idx="71">
                  <c:v>0.78763134168279736</c:v>
                </c:pt>
                <c:pt idx="72">
                  <c:v>0.77609421135168166</c:v>
                </c:pt>
                <c:pt idx="73">
                  <c:v>0.77395770573480838</c:v>
                </c:pt>
                <c:pt idx="74">
                  <c:v>0.76754818888418852</c:v>
                </c:pt>
                <c:pt idx="75">
                  <c:v>0.76541168326731535</c:v>
                </c:pt>
                <c:pt idx="76">
                  <c:v>0.76284787652706731</c:v>
                </c:pt>
                <c:pt idx="77">
                  <c:v>0.7568656607998222</c:v>
                </c:pt>
                <c:pt idx="78">
                  <c:v>0.75131074619595173</c:v>
                </c:pt>
                <c:pt idx="79">
                  <c:v>0.74233742260508395</c:v>
                </c:pt>
                <c:pt idx="80">
                  <c:v>0.74191012148170943</c:v>
                </c:pt>
                <c:pt idx="81">
                  <c:v>0.73635520687783884</c:v>
                </c:pt>
                <c:pt idx="82">
                  <c:v>0.73037299115059373</c:v>
                </c:pt>
                <c:pt idx="83">
                  <c:v>0.72780918441034581</c:v>
                </c:pt>
                <c:pt idx="84">
                  <c:v>0.72609997991684716</c:v>
                </c:pt>
                <c:pt idx="85">
                  <c:v>0.72439077542334862</c:v>
                </c:pt>
                <c:pt idx="86">
                  <c:v>0.72097236643635132</c:v>
                </c:pt>
                <c:pt idx="87">
                  <c:v>0.71413554846235683</c:v>
                </c:pt>
                <c:pt idx="88">
                  <c:v>0.71328094621560756</c:v>
                </c:pt>
                <c:pt idx="89">
                  <c:v>0.70858063385848635</c:v>
                </c:pt>
                <c:pt idx="90">
                  <c:v>0.70430762262473978</c:v>
                </c:pt>
                <c:pt idx="91">
                  <c:v>0.69875270802086931</c:v>
                </c:pt>
                <c:pt idx="92">
                  <c:v>0.69747080465074529</c:v>
                </c:pt>
                <c:pt idx="93">
                  <c:v>0.69447969678712296</c:v>
                </c:pt>
                <c:pt idx="94">
                  <c:v>0.69234319117024956</c:v>
                </c:pt>
                <c:pt idx="95">
                  <c:v>0.69191589004687493</c:v>
                </c:pt>
                <c:pt idx="96">
                  <c:v>0.68764287881312847</c:v>
                </c:pt>
                <c:pt idx="97">
                  <c:v>0.68636097544300445</c:v>
                </c:pt>
                <c:pt idx="98">
                  <c:v>0.68379716870275653</c:v>
                </c:pt>
                <c:pt idx="99">
                  <c:v>0.67909685634563521</c:v>
                </c:pt>
                <c:pt idx="100">
                  <c:v>0.67781495297551142</c:v>
                </c:pt>
                <c:pt idx="101">
                  <c:v>0.67696035072876215</c:v>
                </c:pt>
                <c:pt idx="102">
                  <c:v>0.67268733949501547</c:v>
                </c:pt>
                <c:pt idx="103">
                  <c:v>0.66798702713789437</c:v>
                </c:pt>
                <c:pt idx="104">
                  <c:v>0.6671324248911451</c:v>
                </c:pt>
                <c:pt idx="105">
                  <c:v>0.66200481141064915</c:v>
                </c:pt>
                <c:pt idx="106">
                  <c:v>0.66029560691715061</c:v>
                </c:pt>
                <c:pt idx="107">
                  <c:v>0.65388609006653076</c:v>
                </c:pt>
                <c:pt idx="108">
                  <c:v>0.64875847658603503</c:v>
                </c:pt>
                <c:pt idx="109">
                  <c:v>0.64320356198216433</c:v>
                </c:pt>
                <c:pt idx="110">
                  <c:v>0.6380759485016686</c:v>
                </c:pt>
                <c:pt idx="111">
                  <c:v>0.63209373277442349</c:v>
                </c:pt>
                <c:pt idx="112">
                  <c:v>0.6299572271575502</c:v>
                </c:pt>
                <c:pt idx="113">
                  <c:v>0.62440231255367973</c:v>
                </c:pt>
                <c:pt idx="114">
                  <c:v>0.62141120469005717</c:v>
                </c:pt>
                <c:pt idx="115">
                  <c:v>0.61842009682643451</c:v>
                </c:pt>
                <c:pt idx="116">
                  <c:v>0.61628359120956122</c:v>
                </c:pt>
                <c:pt idx="117">
                  <c:v>0.61500168783943721</c:v>
                </c:pt>
                <c:pt idx="118">
                  <c:v>0.61329248334593867</c:v>
                </c:pt>
                <c:pt idx="119">
                  <c:v>0.61329248334593867</c:v>
                </c:pt>
                <c:pt idx="120">
                  <c:v>0.61072867660569086</c:v>
                </c:pt>
                <c:pt idx="121">
                  <c:v>0.60944677323556684</c:v>
                </c:pt>
                <c:pt idx="122">
                  <c:v>0.60688296649531892</c:v>
                </c:pt>
                <c:pt idx="123">
                  <c:v>0.60090075076807381</c:v>
                </c:pt>
                <c:pt idx="124">
                  <c:v>0.60090075076807381</c:v>
                </c:pt>
                <c:pt idx="125">
                  <c:v>0.59534583616420333</c:v>
                </c:pt>
                <c:pt idx="126">
                  <c:v>0.59320933054733005</c:v>
                </c:pt>
                <c:pt idx="127">
                  <c:v>0.59064552380708202</c:v>
                </c:pt>
                <c:pt idx="128">
                  <c:v>0.59064552380708202</c:v>
                </c:pt>
                <c:pt idx="129">
                  <c:v>0.58509060920321154</c:v>
                </c:pt>
                <c:pt idx="130">
                  <c:v>0.583381404709713</c:v>
                </c:pt>
                <c:pt idx="131">
                  <c:v>0.5799629957227157</c:v>
                </c:pt>
                <c:pt idx="132">
                  <c:v>0.57739918898246778</c:v>
                </c:pt>
                <c:pt idx="133">
                  <c:v>0.57056237100847329</c:v>
                </c:pt>
                <c:pt idx="134">
                  <c:v>0.56885316651497475</c:v>
                </c:pt>
                <c:pt idx="135">
                  <c:v>0.56671666089810147</c:v>
                </c:pt>
                <c:pt idx="136">
                  <c:v>0.56628935977472694</c:v>
                </c:pt>
                <c:pt idx="137">
                  <c:v>0.55560683169036051</c:v>
                </c:pt>
                <c:pt idx="138">
                  <c:v>0.55176112157998869</c:v>
                </c:pt>
                <c:pt idx="139">
                  <c:v>0.54834271259299139</c:v>
                </c:pt>
                <c:pt idx="140">
                  <c:v>0.54791541146961664</c:v>
                </c:pt>
                <c:pt idx="141">
                  <c:v>0.5462062069761181</c:v>
                </c:pt>
                <c:pt idx="142">
                  <c:v>0.54535160472936883</c:v>
                </c:pt>
                <c:pt idx="143">
                  <c:v>0.54065129237224763</c:v>
                </c:pt>
                <c:pt idx="144">
                  <c:v>0.53936938900212361</c:v>
                </c:pt>
                <c:pt idx="145">
                  <c:v>0.53167796878137985</c:v>
                </c:pt>
                <c:pt idx="146">
                  <c:v>0.5286868609177573</c:v>
                </c:pt>
                <c:pt idx="147">
                  <c:v>0.52569575305413474</c:v>
                </c:pt>
                <c:pt idx="148">
                  <c:v>0.52355924743726157</c:v>
                </c:pt>
                <c:pt idx="149">
                  <c:v>0.52313194631388682</c:v>
                </c:pt>
                <c:pt idx="150">
                  <c:v>0.52014083845026426</c:v>
                </c:pt>
                <c:pt idx="151">
                  <c:v>0.51757703171001634</c:v>
                </c:pt>
                <c:pt idx="152">
                  <c:v>0.51672242946326707</c:v>
                </c:pt>
                <c:pt idx="153">
                  <c:v>0.50689450362565003</c:v>
                </c:pt>
                <c:pt idx="154">
                  <c:v>0.504330696885402</c:v>
                </c:pt>
                <c:pt idx="155">
                  <c:v>0.50347609463865273</c:v>
                </c:pt>
                <c:pt idx="156">
                  <c:v>0.50262149239190346</c:v>
                </c:pt>
                <c:pt idx="157">
                  <c:v>0.50219419126852893</c:v>
                </c:pt>
                <c:pt idx="158">
                  <c:v>0.48852055532053995</c:v>
                </c:pt>
                <c:pt idx="159">
                  <c:v>0.48681135082704124</c:v>
                </c:pt>
                <c:pt idx="160">
                  <c:v>0.48595674858029198</c:v>
                </c:pt>
                <c:pt idx="161">
                  <c:v>0.48253833959329478</c:v>
                </c:pt>
                <c:pt idx="162">
                  <c:v>0.47741072611279894</c:v>
                </c:pt>
                <c:pt idx="163">
                  <c:v>0.4752742204959256</c:v>
                </c:pt>
                <c:pt idx="164">
                  <c:v>0.47356501600242706</c:v>
                </c:pt>
                <c:pt idx="165">
                  <c:v>0.47228311263230305</c:v>
                </c:pt>
                <c:pt idx="166">
                  <c:v>0.46715549915180732</c:v>
                </c:pt>
                <c:pt idx="167">
                  <c:v>0.46288248791806069</c:v>
                </c:pt>
                <c:pt idx="168">
                  <c:v>0.45561836882069168</c:v>
                </c:pt>
                <c:pt idx="169">
                  <c:v>0.45262726095706912</c:v>
                </c:pt>
                <c:pt idx="170">
                  <c:v>0.45049075534019578</c:v>
                </c:pt>
                <c:pt idx="171">
                  <c:v>0.4466450452298239</c:v>
                </c:pt>
                <c:pt idx="172">
                  <c:v>0.44151743174932806</c:v>
                </c:pt>
                <c:pt idx="173">
                  <c:v>0.43767172163895618</c:v>
                </c:pt>
                <c:pt idx="174">
                  <c:v>0.43638981826883216</c:v>
                </c:pt>
                <c:pt idx="175">
                  <c:v>0.43468061377533357</c:v>
                </c:pt>
                <c:pt idx="176">
                  <c:v>0.43168950591171101</c:v>
                </c:pt>
                <c:pt idx="177">
                  <c:v>0.430407602541587</c:v>
                </c:pt>
                <c:pt idx="178">
                  <c:v>0.4286983980480884</c:v>
                </c:pt>
                <c:pt idx="179">
                  <c:v>0.42698919355458981</c:v>
                </c:pt>
                <c:pt idx="180">
                  <c:v>0.42527998906109127</c:v>
                </c:pt>
                <c:pt idx="181">
                  <c:v>0.42271618232084324</c:v>
                </c:pt>
                <c:pt idx="182">
                  <c:v>0.42271618232084324</c:v>
                </c:pt>
                <c:pt idx="183">
                  <c:v>0.42228888119746866</c:v>
                </c:pt>
                <c:pt idx="184">
                  <c:v>0.41716126771697276</c:v>
                </c:pt>
                <c:pt idx="185">
                  <c:v>0.41502476210009964</c:v>
                </c:pt>
                <c:pt idx="186">
                  <c:v>0.41203365423647703</c:v>
                </c:pt>
                <c:pt idx="187">
                  <c:v>0.40818794412610521</c:v>
                </c:pt>
                <c:pt idx="188">
                  <c:v>0.40733334187935577</c:v>
                </c:pt>
                <c:pt idx="189">
                  <c:v>0.40391493289235858</c:v>
                </c:pt>
                <c:pt idx="190">
                  <c:v>0.40220572839885999</c:v>
                </c:pt>
                <c:pt idx="191">
                  <c:v>0.39964192165861201</c:v>
                </c:pt>
                <c:pt idx="192">
                  <c:v>0.3966508137949894</c:v>
                </c:pt>
                <c:pt idx="193">
                  <c:v>0.39024129694436965</c:v>
                </c:pt>
                <c:pt idx="194">
                  <c:v>0.38895939357424564</c:v>
                </c:pt>
                <c:pt idx="195">
                  <c:v>0.38425908121712449</c:v>
                </c:pt>
                <c:pt idx="196">
                  <c:v>0.38169527447687662</c:v>
                </c:pt>
                <c:pt idx="197">
                  <c:v>0.38169527447687662</c:v>
                </c:pt>
                <c:pt idx="198">
                  <c:v>0.37742226324313005</c:v>
                </c:pt>
                <c:pt idx="199">
                  <c:v>0.37699496211975547</c:v>
                </c:pt>
                <c:pt idx="200">
                  <c:v>0.3761403598730062</c:v>
                </c:pt>
                <c:pt idx="201">
                  <c:v>0.37400385425613286</c:v>
                </c:pt>
                <c:pt idx="202">
                  <c:v>0.36973084302238629</c:v>
                </c:pt>
                <c:pt idx="203">
                  <c:v>0.36673973515876368</c:v>
                </c:pt>
                <c:pt idx="204">
                  <c:v>0.36460322954189039</c:v>
                </c:pt>
                <c:pt idx="205">
                  <c:v>0.36332132617176655</c:v>
                </c:pt>
                <c:pt idx="206">
                  <c:v>0.35990291718476924</c:v>
                </c:pt>
                <c:pt idx="207">
                  <c:v>0.3586210138146454</c:v>
                </c:pt>
                <c:pt idx="208">
                  <c:v>0.35648450819777211</c:v>
                </c:pt>
                <c:pt idx="209">
                  <c:v>0.3517841958406509</c:v>
                </c:pt>
                <c:pt idx="210">
                  <c:v>0.34964769022377762</c:v>
                </c:pt>
                <c:pt idx="211">
                  <c:v>0.34708388348352975</c:v>
                </c:pt>
                <c:pt idx="212">
                  <c:v>0.34580198011340574</c:v>
                </c:pt>
                <c:pt idx="213">
                  <c:v>0.3406743666329099</c:v>
                </c:pt>
                <c:pt idx="214">
                  <c:v>0.33939246326278588</c:v>
                </c:pt>
                <c:pt idx="215">
                  <c:v>0.33768325876928734</c:v>
                </c:pt>
                <c:pt idx="216">
                  <c:v>0.33597405427578869</c:v>
                </c:pt>
                <c:pt idx="217">
                  <c:v>0.32956453742516895</c:v>
                </c:pt>
                <c:pt idx="218">
                  <c:v>0.32956453742516895</c:v>
                </c:pt>
                <c:pt idx="219">
                  <c:v>0.32828263405504493</c:v>
                </c:pt>
                <c:pt idx="220">
                  <c:v>0.32828263405504493</c:v>
                </c:pt>
                <c:pt idx="221">
                  <c:v>0.3278553329316703</c:v>
                </c:pt>
                <c:pt idx="222">
                  <c:v>0.32571882731479707</c:v>
                </c:pt>
                <c:pt idx="223">
                  <c:v>0.32486422506804769</c:v>
                </c:pt>
                <c:pt idx="224">
                  <c:v>0.32400962282129842</c:v>
                </c:pt>
                <c:pt idx="225">
                  <c:v>0.32059121383430117</c:v>
                </c:pt>
                <c:pt idx="226">
                  <c:v>0.31674550372392929</c:v>
                </c:pt>
                <c:pt idx="227">
                  <c:v>0.31418169698368137</c:v>
                </c:pt>
                <c:pt idx="228">
                  <c:v>0.31289979361355741</c:v>
                </c:pt>
                <c:pt idx="229">
                  <c:v>0.31247249249018277</c:v>
                </c:pt>
                <c:pt idx="230">
                  <c:v>0.3116178902434335</c:v>
                </c:pt>
                <c:pt idx="231">
                  <c:v>0.30990868574993485</c:v>
                </c:pt>
                <c:pt idx="232">
                  <c:v>0.30819948125643626</c:v>
                </c:pt>
                <c:pt idx="233">
                  <c:v>0.30734487900968688</c:v>
                </c:pt>
                <c:pt idx="234">
                  <c:v>0.30435377114606438</c:v>
                </c:pt>
                <c:pt idx="235">
                  <c:v>0.30178996440581646</c:v>
                </c:pt>
                <c:pt idx="236">
                  <c:v>0.30178996440581646</c:v>
                </c:pt>
                <c:pt idx="237">
                  <c:v>0.29538044755519666</c:v>
                </c:pt>
                <c:pt idx="238">
                  <c:v>0.29538044755519666</c:v>
                </c:pt>
                <c:pt idx="239">
                  <c:v>0.29495314643182197</c:v>
                </c:pt>
                <c:pt idx="240">
                  <c:v>0.29452584530844733</c:v>
                </c:pt>
                <c:pt idx="241">
                  <c:v>0.29324394193832332</c:v>
                </c:pt>
                <c:pt idx="242">
                  <c:v>0.29281664081494868</c:v>
                </c:pt>
                <c:pt idx="243">
                  <c:v>0.29238933969157405</c:v>
                </c:pt>
                <c:pt idx="244">
                  <c:v>0.28982553295132613</c:v>
                </c:pt>
                <c:pt idx="245">
                  <c:v>0.28939823182795144</c:v>
                </c:pt>
                <c:pt idx="246">
                  <c:v>0.2889709307045768</c:v>
                </c:pt>
                <c:pt idx="247">
                  <c:v>0.28854362958120217</c:v>
                </c:pt>
                <c:pt idx="248">
                  <c:v>0.28854362958120217</c:v>
                </c:pt>
                <c:pt idx="249">
                  <c:v>0.28811632845782753</c:v>
                </c:pt>
                <c:pt idx="250">
                  <c:v>0.28811632845782753</c:v>
                </c:pt>
                <c:pt idx="251">
                  <c:v>0.28726172621107826</c:v>
                </c:pt>
                <c:pt idx="252">
                  <c:v>0.28683442508770357</c:v>
                </c:pt>
                <c:pt idx="253">
                  <c:v>0.28597982284095425</c:v>
                </c:pt>
                <c:pt idx="254">
                  <c:v>0.282561413853957</c:v>
                </c:pt>
                <c:pt idx="255">
                  <c:v>0.28213411273058236</c:v>
                </c:pt>
                <c:pt idx="256">
                  <c:v>0.28213411273058236</c:v>
                </c:pt>
                <c:pt idx="257">
                  <c:v>0.2808522093604584</c:v>
                </c:pt>
                <c:pt idx="258">
                  <c:v>0.27871570374358512</c:v>
                </c:pt>
                <c:pt idx="259">
                  <c:v>0.27657919812671189</c:v>
                </c:pt>
                <c:pt idx="260">
                  <c:v>0.27102428352284136</c:v>
                </c:pt>
                <c:pt idx="261">
                  <c:v>0.27016968127609209</c:v>
                </c:pt>
                <c:pt idx="262">
                  <c:v>0.2680331756592188</c:v>
                </c:pt>
                <c:pt idx="263">
                  <c:v>0.26760587453584417</c:v>
                </c:pt>
                <c:pt idx="264">
                  <c:v>0.26717857341246948</c:v>
                </c:pt>
                <c:pt idx="265">
                  <c:v>0.26376016442547229</c:v>
                </c:pt>
                <c:pt idx="266">
                  <c:v>0.26333286330209765</c:v>
                </c:pt>
                <c:pt idx="267">
                  <c:v>0.26162365880859906</c:v>
                </c:pt>
                <c:pt idx="268">
                  <c:v>0.26076905656184968</c:v>
                </c:pt>
                <c:pt idx="269">
                  <c:v>0.26076905656184968</c:v>
                </c:pt>
                <c:pt idx="270">
                  <c:v>0.26034175543847504</c:v>
                </c:pt>
                <c:pt idx="271">
                  <c:v>0.25905985206835114</c:v>
                </c:pt>
                <c:pt idx="272">
                  <c:v>0.2569233464514778</c:v>
                </c:pt>
                <c:pt idx="273">
                  <c:v>0.25649604532810316</c:v>
                </c:pt>
                <c:pt idx="274">
                  <c:v>0.25435953971122993</c:v>
                </c:pt>
                <c:pt idx="275">
                  <c:v>0.25265033521773128</c:v>
                </c:pt>
                <c:pt idx="276">
                  <c:v>0.25179573297098201</c:v>
                </c:pt>
                <c:pt idx="277">
                  <c:v>0.24837732398398477</c:v>
                </c:pt>
                <c:pt idx="278">
                  <c:v>0.24709542061386078</c:v>
                </c:pt>
                <c:pt idx="279">
                  <c:v>0.24453161387361291</c:v>
                </c:pt>
                <c:pt idx="280">
                  <c:v>0.24282240938011426</c:v>
                </c:pt>
                <c:pt idx="281">
                  <c:v>0.2423951082567396</c:v>
                </c:pt>
                <c:pt idx="282">
                  <c:v>0.24196780713336496</c:v>
                </c:pt>
                <c:pt idx="283">
                  <c:v>0.24068590376324103</c:v>
                </c:pt>
                <c:pt idx="284">
                  <c:v>0.24068590376324103</c:v>
                </c:pt>
                <c:pt idx="285">
                  <c:v>0.23769479589961845</c:v>
                </c:pt>
                <c:pt idx="286">
                  <c:v>0.23641289252949443</c:v>
                </c:pt>
                <c:pt idx="287">
                  <c:v>0.23470368803599587</c:v>
                </c:pt>
                <c:pt idx="288">
                  <c:v>0.23085797792562399</c:v>
                </c:pt>
                <c:pt idx="289">
                  <c:v>0.23000337567887469</c:v>
                </c:pt>
                <c:pt idx="290">
                  <c:v>0.2278668700620014</c:v>
                </c:pt>
                <c:pt idx="291">
                  <c:v>0.22658496669187747</c:v>
                </c:pt>
                <c:pt idx="292">
                  <c:v>0.22615766556850281</c:v>
                </c:pt>
                <c:pt idx="293">
                  <c:v>0.22573036444512809</c:v>
                </c:pt>
                <c:pt idx="294">
                  <c:v>0.22359385882825489</c:v>
                </c:pt>
                <c:pt idx="295">
                  <c:v>0.22316655770488023</c:v>
                </c:pt>
                <c:pt idx="296">
                  <c:v>0.22273925658150559</c:v>
                </c:pt>
                <c:pt idx="297">
                  <c:v>0.22231195545813087</c:v>
                </c:pt>
                <c:pt idx="298">
                  <c:v>0.22188465433475624</c:v>
                </c:pt>
                <c:pt idx="299">
                  <c:v>0.22103005208800694</c:v>
                </c:pt>
                <c:pt idx="300">
                  <c:v>0.21974814871788301</c:v>
                </c:pt>
                <c:pt idx="301">
                  <c:v>0.21974814871788292</c:v>
                </c:pt>
                <c:pt idx="302">
                  <c:v>0.21974814871788292</c:v>
                </c:pt>
                <c:pt idx="303">
                  <c:v>0.21974814871788292</c:v>
                </c:pt>
                <c:pt idx="304">
                  <c:v>0.21932084759450837</c:v>
                </c:pt>
                <c:pt idx="305">
                  <c:v>0.21932084759450837</c:v>
                </c:pt>
                <c:pt idx="306">
                  <c:v>0.21932084759450829</c:v>
                </c:pt>
                <c:pt idx="307">
                  <c:v>0.21932084759450829</c:v>
                </c:pt>
                <c:pt idx="308">
                  <c:v>0.21932084759450829</c:v>
                </c:pt>
                <c:pt idx="309">
                  <c:v>0.21889354647113371</c:v>
                </c:pt>
                <c:pt idx="310">
                  <c:v>0.21889354647113371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B0-45C4-98BE-E29FF62501F0}"/>
            </c:ext>
          </c:extLst>
        </c:ser>
        <c:ser>
          <c:idx val="5"/>
          <c:order val="4"/>
          <c:tx>
            <c:v>Exp 2</c:v>
          </c:tx>
          <c:spPr>
            <a:ln w="34925" cap="rnd">
              <a:solidFill>
                <a:srgbClr val="00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Ratio'!$D$4:$D$314</c:f>
              <c:numCache>
                <c:formatCode>General</c:formatCode>
                <c:ptCount val="311"/>
                <c:pt idx="0">
                  <c:v>0.99999999999999989</c:v>
                </c:pt>
                <c:pt idx="1">
                  <c:v>0.99772848076250353</c:v>
                </c:pt>
                <c:pt idx="2">
                  <c:v>0.9972741769150042</c:v>
                </c:pt>
                <c:pt idx="3">
                  <c:v>0.9972741769150042</c:v>
                </c:pt>
                <c:pt idx="4">
                  <c:v>0.99363974613500994</c:v>
                </c:pt>
                <c:pt idx="5">
                  <c:v>0.99363974613500994</c:v>
                </c:pt>
                <c:pt idx="6">
                  <c:v>0.99091392305001413</c:v>
                </c:pt>
                <c:pt idx="7">
                  <c:v>0.99045961920251502</c:v>
                </c:pt>
                <c:pt idx="8">
                  <c:v>0.9904596192025148</c:v>
                </c:pt>
                <c:pt idx="9">
                  <c:v>0.98955101150751623</c:v>
                </c:pt>
                <c:pt idx="10">
                  <c:v>0.98955101150751623</c:v>
                </c:pt>
                <c:pt idx="11">
                  <c:v>0.98864240381251778</c:v>
                </c:pt>
                <c:pt idx="12">
                  <c:v>0.98727949227001999</c:v>
                </c:pt>
                <c:pt idx="13">
                  <c:v>0.98682518842252065</c:v>
                </c:pt>
                <c:pt idx="14">
                  <c:v>0.98500797303252352</c:v>
                </c:pt>
                <c:pt idx="15">
                  <c:v>0.98455366918502418</c:v>
                </c:pt>
                <c:pt idx="16">
                  <c:v>0.98273645379502705</c:v>
                </c:pt>
                <c:pt idx="17">
                  <c:v>0.98001063071003125</c:v>
                </c:pt>
                <c:pt idx="18">
                  <c:v>0.97955632686253202</c:v>
                </c:pt>
                <c:pt idx="19">
                  <c:v>0.97955632686253202</c:v>
                </c:pt>
                <c:pt idx="20">
                  <c:v>0.97819341532003434</c:v>
                </c:pt>
                <c:pt idx="21">
                  <c:v>0.97773911147253501</c:v>
                </c:pt>
                <c:pt idx="22">
                  <c:v>0.9763761999300371</c:v>
                </c:pt>
                <c:pt idx="23">
                  <c:v>0.9763761999300371</c:v>
                </c:pt>
                <c:pt idx="24">
                  <c:v>0.97592189608253788</c:v>
                </c:pt>
                <c:pt idx="25">
                  <c:v>0.97546759223503854</c:v>
                </c:pt>
                <c:pt idx="26">
                  <c:v>0.97183316145504428</c:v>
                </c:pt>
                <c:pt idx="27">
                  <c:v>0.97092455376004561</c:v>
                </c:pt>
                <c:pt idx="28">
                  <c:v>0.97001594606504704</c:v>
                </c:pt>
                <c:pt idx="29">
                  <c:v>0.96956164221754781</c:v>
                </c:pt>
                <c:pt idx="30">
                  <c:v>0.9691073383700487</c:v>
                </c:pt>
                <c:pt idx="31">
                  <c:v>0.96592721143755367</c:v>
                </c:pt>
                <c:pt idx="32">
                  <c:v>0.96456429989505577</c:v>
                </c:pt>
                <c:pt idx="33">
                  <c:v>0.96410999604755643</c:v>
                </c:pt>
                <c:pt idx="34">
                  <c:v>0.96183847681005996</c:v>
                </c:pt>
                <c:pt idx="35">
                  <c:v>0.96047556526756217</c:v>
                </c:pt>
                <c:pt idx="36">
                  <c:v>0.95729543833506725</c:v>
                </c:pt>
                <c:pt idx="37">
                  <c:v>0.95729543833506725</c:v>
                </c:pt>
                <c:pt idx="38">
                  <c:v>0.9568411344875678</c:v>
                </c:pt>
                <c:pt idx="39">
                  <c:v>0.95593252679256935</c:v>
                </c:pt>
                <c:pt idx="40">
                  <c:v>0.95502391909757078</c:v>
                </c:pt>
                <c:pt idx="41">
                  <c:v>0.95456961525007156</c:v>
                </c:pt>
                <c:pt idx="42">
                  <c:v>0.954115311402572</c:v>
                </c:pt>
                <c:pt idx="43">
                  <c:v>0.95138948831757653</c:v>
                </c:pt>
                <c:pt idx="44">
                  <c:v>0.95138948831757641</c:v>
                </c:pt>
                <c:pt idx="45">
                  <c:v>0.94366632291008867</c:v>
                </c:pt>
                <c:pt idx="46">
                  <c:v>0.94275771521509011</c:v>
                </c:pt>
                <c:pt idx="47">
                  <c:v>0.94230341136759077</c:v>
                </c:pt>
                <c:pt idx="48">
                  <c:v>0.9400318921300943</c:v>
                </c:pt>
                <c:pt idx="49">
                  <c:v>0.9400318921300943</c:v>
                </c:pt>
                <c:pt idx="50">
                  <c:v>0.93912328443509585</c:v>
                </c:pt>
                <c:pt idx="51">
                  <c:v>0.93821467674009718</c:v>
                </c:pt>
                <c:pt idx="52">
                  <c:v>0.93639746135010005</c:v>
                </c:pt>
                <c:pt idx="53">
                  <c:v>0.93594315750260071</c:v>
                </c:pt>
                <c:pt idx="54">
                  <c:v>0.93321733441760513</c:v>
                </c:pt>
                <c:pt idx="55">
                  <c:v>0.92912859979011153</c:v>
                </c:pt>
                <c:pt idx="56">
                  <c:v>0.92776568824761363</c:v>
                </c:pt>
                <c:pt idx="57">
                  <c:v>0.92776568824761363</c:v>
                </c:pt>
                <c:pt idx="58">
                  <c:v>0.92685708055261518</c:v>
                </c:pt>
                <c:pt idx="59">
                  <c:v>0.92640277670511573</c:v>
                </c:pt>
                <c:pt idx="60">
                  <c:v>0.92640277670511573</c:v>
                </c:pt>
                <c:pt idx="61">
                  <c:v>0.92367695362012026</c:v>
                </c:pt>
                <c:pt idx="62">
                  <c:v>0.92322264977262092</c:v>
                </c:pt>
                <c:pt idx="63">
                  <c:v>0.92231404207762213</c:v>
                </c:pt>
                <c:pt idx="64">
                  <c:v>0.92049682668762511</c:v>
                </c:pt>
                <c:pt idx="65">
                  <c:v>0.91867961129762798</c:v>
                </c:pt>
                <c:pt idx="66">
                  <c:v>0.91731669975513019</c:v>
                </c:pt>
                <c:pt idx="67">
                  <c:v>0.91549948436513295</c:v>
                </c:pt>
                <c:pt idx="68">
                  <c:v>0.91504518051763362</c:v>
                </c:pt>
                <c:pt idx="69">
                  <c:v>0.91459087667013439</c:v>
                </c:pt>
                <c:pt idx="70">
                  <c:v>0.91413657282263516</c:v>
                </c:pt>
                <c:pt idx="71">
                  <c:v>0.91368226897513583</c:v>
                </c:pt>
                <c:pt idx="72">
                  <c:v>0.91368226897513583</c:v>
                </c:pt>
                <c:pt idx="73">
                  <c:v>0.91368226897513583</c:v>
                </c:pt>
                <c:pt idx="74">
                  <c:v>0.91322796512763649</c:v>
                </c:pt>
                <c:pt idx="75">
                  <c:v>0.90777631895764521</c:v>
                </c:pt>
                <c:pt idx="76">
                  <c:v>0.90686771126264665</c:v>
                </c:pt>
                <c:pt idx="77">
                  <c:v>0.90641340741514731</c:v>
                </c:pt>
                <c:pt idx="78">
                  <c:v>0.90641340741514731</c:v>
                </c:pt>
                <c:pt idx="79">
                  <c:v>0.90595910356764797</c:v>
                </c:pt>
                <c:pt idx="80">
                  <c:v>0.90595910356764797</c:v>
                </c:pt>
                <c:pt idx="81">
                  <c:v>0.90550479972014875</c:v>
                </c:pt>
                <c:pt idx="82">
                  <c:v>0.90505049587264952</c:v>
                </c:pt>
                <c:pt idx="83">
                  <c:v>0.90459619202515018</c:v>
                </c:pt>
                <c:pt idx="84">
                  <c:v>0.90368758433015162</c:v>
                </c:pt>
                <c:pt idx="85">
                  <c:v>0.90323328048265228</c:v>
                </c:pt>
                <c:pt idx="86">
                  <c:v>0.90232467278765371</c:v>
                </c:pt>
                <c:pt idx="87">
                  <c:v>0.90232467278765371</c:v>
                </c:pt>
                <c:pt idx="88">
                  <c:v>0.90141606509265515</c:v>
                </c:pt>
                <c:pt idx="89">
                  <c:v>0.89687302661766244</c:v>
                </c:pt>
                <c:pt idx="90">
                  <c:v>0.89596441892266376</c:v>
                </c:pt>
                <c:pt idx="91">
                  <c:v>0.89460150738016597</c:v>
                </c:pt>
                <c:pt idx="92">
                  <c:v>0.89369289968516741</c:v>
                </c:pt>
                <c:pt idx="93">
                  <c:v>0.88824125351517602</c:v>
                </c:pt>
                <c:pt idx="94">
                  <c:v>0.88460682273518165</c:v>
                </c:pt>
                <c:pt idx="95">
                  <c:v>0.88278960734518452</c:v>
                </c:pt>
                <c:pt idx="96">
                  <c:v>0.88097239195518739</c:v>
                </c:pt>
                <c:pt idx="97">
                  <c:v>0.88097239195518739</c:v>
                </c:pt>
                <c:pt idx="98">
                  <c:v>0.87915517656519038</c:v>
                </c:pt>
                <c:pt idx="99">
                  <c:v>0.87597504963269535</c:v>
                </c:pt>
                <c:pt idx="100">
                  <c:v>0.87461213809019744</c:v>
                </c:pt>
                <c:pt idx="101">
                  <c:v>0.86507175729271246</c:v>
                </c:pt>
                <c:pt idx="102">
                  <c:v>0.86234593420771677</c:v>
                </c:pt>
                <c:pt idx="103">
                  <c:v>0.85325985725773112</c:v>
                </c:pt>
                <c:pt idx="104">
                  <c:v>0.85325985725773112</c:v>
                </c:pt>
                <c:pt idx="105">
                  <c:v>0.85053403417273532</c:v>
                </c:pt>
                <c:pt idx="106">
                  <c:v>0.83781352644275542</c:v>
                </c:pt>
                <c:pt idx="107">
                  <c:v>0.83735922259525608</c:v>
                </c:pt>
                <c:pt idx="108">
                  <c:v>0.83690491874775685</c:v>
                </c:pt>
                <c:pt idx="109">
                  <c:v>0.82827314564527044</c:v>
                </c:pt>
                <c:pt idx="110">
                  <c:v>0.82509301871277541</c:v>
                </c:pt>
                <c:pt idx="111">
                  <c:v>0.82145858793278126</c:v>
                </c:pt>
                <c:pt idx="112">
                  <c:v>0.80510364942280688</c:v>
                </c:pt>
                <c:pt idx="113">
                  <c:v>0.80283213018531052</c:v>
                </c:pt>
                <c:pt idx="114">
                  <c:v>0.80283213018531052</c:v>
                </c:pt>
                <c:pt idx="115">
                  <c:v>0.7996520032528156</c:v>
                </c:pt>
                <c:pt idx="116">
                  <c:v>0.79738048401531914</c:v>
                </c:pt>
                <c:pt idx="117">
                  <c:v>0.79056592630282985</c:v>
                </c:pt>
                <c:pt idx="118">
                  <c:v>0.78556858398033758</c:v>
                </c:pt>
                <c:pt idx="119">
                  <c:v>0.78238845704784266</c:v>
                </c:pt>
                <c:pt idx="120">
                  <c:v>0.77557389933535348</c:v>
                </c:pt>
                <c:pt idx="121">
                  <c:v>0.77421098779285547</c:v>
                </c:pt>
                <c:pt idx="122">
                  <c:v>0.77057655701286132</c:v>
                </c:pt>
                <c:pt idx="123">
                  <c:v>0.76739643008036629</c:v>
                </c:pt>
                <c:pt idx="124">
                  <c:v>0.76694212623286695</c:v>
                </c:pt>
                <c:pt idx="125">
                  <c:v>0.76376199930037192</c:v>
                </c:pt>
                <c:pt idx="126">
                  <c:v>0.76285339160537335</c:v>
                </c:pt>
                <c:pt idx="127">
                  <c:v>0.7619447839103749</c:v>
                </c:pt>
                <c:pt idx="128">
                  <c:v>0.75740174543538208</c:v>
                </c:pt>
                <c:pt idx="129">
                  <c:v>0.75467592235038627</c:v>
                </c:pt>
                <c:pt idx="130">
                  <c:v>0.75013288387539356</c:v>
                </c:pt>
                <c:pt idx="131">
                  <c:v>0.74649845309539919</c:v>
                </c:pt>
                <c:pt idx="132">
                  <c:v>0.74195541462040648</c:v>
                </c:pt>
                <c:pt idx="133">
                  <c:v>0.74195541462040648</c:v>
                </c:pt>
                <c:pt idx="134">
                  <c:v>0.74059250307790858</c:v>
                </c:pt>
                <c:pt idx="135">
                  <c:v>0.73786667999291289</c:v>
                </c:pt>
                <c:pt idx="136">
                  <c:v>0.73650376845041499</c:v>
                </c:pt>
                <c:pt idx="137">
                  <c:v>0.73241503382292139</c:v>
                </c:pt>
                <c:pt idx="138">
                  <c:v>0.73196072997542205</c:v>
                </c:pt>
                <c:pt idx="139">
                  <c:v>0.73014351458542504</c:v>
                </c:pt>
                <c:pt idx="140">
                  <c:v>0.72287465302543641</c:v>
                </c:pt>
                <c:pt idx="141">
                  <c:v>0.72196604533043784</c:v>
                </c:pt>
                <c:pt idx="142">
                  <c:v>0.72060313378793994</c:v>
                </c:pt>
                <c:pt idx="143">
                  <c:v>0.72014882994044083</c:v>
                </c:pt>
                <c:pt idx="144">
                  <c:v>0.71878591839794281</c:v>
                </c:pt>
                <c:pt idx="145">
                  <c:v>0.71606009531294723</c:v>
                </c:pt>
                <c:pt idx="146">
                  <c:v>0.7128799683804522</c:v>
                </c:pt>
                <c:pt idx="147">
                  <c:v>0.70833692990545927</c:v>
                </c:pt>
                <c:pt idx="148">
                  <c:v>0.70788262605796015</c:v>
                </c:pt>
                <c:pt idx="149">
                  <c:v>0.69834224526047506</c:v>
                </c:pt>
                <c:pt idx="150">
                  <c:v>0.69379920678548224</c:v>
                </c:pt>
                <c:pt idx="151">
                  <c:v>0.68107869905550233</c:v>
                </c:pt>
                <c:pt idx="152">
                  <c:v>0.67926148366550509</c:v>
                </c:pt>
                <c:pt idx="153">
                  <c:v>0.6765356605805094</c:v>
                </c:pt>
                <c:pt idx="154">
                  <c:v>0.66517806439302729</c:v>
                </c:pt>
                <c:pt idx="155">
                  <c:v>0.66336084900303027</c:v>
                </c:pt>
                <c:pt idx="156">
                  <c:v>0.66290654515553082</c:v>
                </c:pt>
                <c:pt idx="157">
                  <c:v>0.66108932976553381</c:v>
                </c:pt>
                <c:pt idx="158">
                  <c:v>0.65927211437553668</c:v>
                </c:pt>
                <c:pt idx="159">
                  <c:v>0.65700059513804021</c:v>
                </c:pt>
                <c:pt idx="160">
                  <c:v>0.65336616435804584</c:v>
                </c:pt>
                <c:pt idx="161">
                  <c:v>0.647005910493056</c:v>
                </c:pt>
                <c:pt idx="162">
                  <c:v>0.63292249122057809</c:v>
                </c:pt>
                <c:pt idx="163">
                  <c:v>0.62565362966058957</c:v>
                </c:pt>
                <c:pt idx="164">
                  <c:v>0.62247350272809454</c:v>
                </c:pt>
                <c:pt idx="165">
                  <c:v>0.62201919888059531</c:v>
                </c:pt>
                <c:pt idx="166">
                  <c:v>0.61929337579559951</c:v>
                </c:pt>
                <c:pt idx="167">
                  <c:v>0.61384172962560823</c:v>
                </c:pt>
                <c:pt idx="168">
                  <c:v>0.60657286806561961</c:v>
                </c:pt>
                <c:pt idx="169">
                  <c:v>0.60112122189562822</c:v>
                </c:pt>
                <c:pt idx="170">
                  <c:v>0.59930400650563109</c:v>
                </c:pt>
                <c:pt idx="171">
                  <c:v>0.58703780262315042</c:v>
                </c:pt>
                <c:pt idx="172">
                  <c:v>0.58476628338565395</c:v>
                </c:pt>
                <c:pt idx="173">
                  <c:v>0.58249476414815748</c:v>
                </c:pt>
                <c:pt idx="174">
                  <c:v>0.57931463721566256</c:v>
                </c:pt>
                <c:pt idx="175">
                  <c:v>0.57022856026567692</c:v>
                </c:pt>
                <c:pt idx="176">
                  <c:v>0.56977425641817747</c:v>
                </c:pt>
                <c:pt idx="177">
                  <c:v>0.56795704102818045</c:v>
                </c:pt>
                <c:pt idx="178">
                  <c:v>0.56613982563818332</c:v>
                </c:pt>
                <c:pt idx="179">
                  <c:v>0.55932526792569393</c:v>
                </c:pt>
                <c:pt idx="180">
                  <c:v>0.55705374868819768</c:v>
                </c:pt>
                <c:pt idx="181">
                  <c:v>0.55023919097570828</c:v>
                </c:pt>
                <c:pt idx="182">
                  <c:v>0.54796767173821181</c:v>
                </c:pt>
                <c:pt idx="183">
                  <c:v>0.54705906404321325</c:v>
                </c:pt>
                <c:pt idx="184">
                  <c:v>0.5461504563482148</c:v>
                </c:pt>
                <c:pt idx="185">
                  <c:v>0.53933589863572551</c:v>
                </c:pt>
                <c:pt idx="186">
                  <c:v>0.53115842938073843</c:v>
                </c:pt>
                <c:pt idx="187">
                  <c:v>0.5293412139907413</c:v>
                </c:pt>
                <c:pt idx="188">
                  <c:v>0.52570678321074693</c:v>
                </c:pt>
                <c:pt idx="189">
                  <c:v>0.52525247936324759</c:v>
                </c:pt>
                <c:pt idx="190">
                  <c:v>0.52343526397325058</c:v>
                </c:pt>
                <c:pt idx="191">
                  <c:v>0.51889222549825775</c:v>
                </c:pt>
                <c:pt idx="192">
                  <c:v>0.51662070626076129</c:v>
                </c:pt>
                <c:pt idx="193">
                  <c:v>0.51525779471826338</c:v>
                </c:pt>
                <c:pt idx="194">
                  <c:v>0.50072007159828635</c:v>
                </c:pt>
                <c:pt idx="195">
                  <c:v>0.4970856408182921</c:v>
                </c:pt>
                <c:pt idx="196">
                  <c:v>0.49435981773329629</c:v>
                </c:pt>
                <c:pt idx="197">
                  <c:v>0.49163399464830065</c:v>
                </c:pt>
                <c:pt idx="198">
                  <c:v>0.48981677925830353</c:v>
                </c:pt>
                <c:pt idx="199">
                  <c:v>0.48845386771580562</c:v>
                </c:pt>
                <c:pt idx="200">
                  <c:v>0.48845386771580562</c:v>
                </c:pt>
                <c:pt idx="201">
                  <c:v>0.48118500615581711</c:v>
                </c:pt>
                <c:pt idx="202">
                  <c:v>0.48073070230831788</c:v>
                </c:pt>
                <c:pt idx="203">
                  <c:v>0.47346184074832931</c:v>
                </c:pt>
                <c:pt idx="204">
                  <c:v>0.47028171381583433</c:v>
                </c:pt>
                <c:pt idx="205">
                  <c:v>0.4643757637983435</c:v>
                </c:pt>
                <c:pt idx="206">
                  <c:v>0.4607413330183493</c:v>
                </c:pt>
                <c:pt idx="207">
                  <c:v>0.46028702917084996</c:v>
                </c:pt>
                <c:pt idx="208">
                  <c:v>0.4593784214758514</c:v>
                </c:pt>
                <c:pt idx="209">
                  <c:v>0.45438107915335929</c:v>
                </c:pt>
                <c:pt idx="210">
                  <c:v>0.45392677530586012</c:v>
                </c:pt>
                <c:pt idx="211">
                  <c:v>0.45210955991586288</c:v>
                </c:pt>
                <c:pt idx="212">
                  <c:v>0.44938373683086719</c:v>
                </c:pt>
                <c:pt idx="213">
                  <c:v>0.44574930605087282</c:v>
                </c:pt>
                <c:pt idx="214">
                  <c:v>0.44393209066087574</c:v>
                </c:pt>
                <c:pt idx="215">
                  <c:v>0.44302348296587718</c:v>
                </c:pt>
                <c:pt idx="216">
                  <c:v>0.44256917911837801</c:v>
                </c:pt>
                <c:pt idx="217">
                  <c:v>0.43302879832089297</c:v>
                </c:pt>
                <c:pt idx="218">
                  <c:v>0.42712284830340225</c:v>
                </c:pt>
                <c:pt idx="219">
                  <c:v>0.42712284830340225</c:v>
                </c:pt>
                <c:pt idx="220">
                  <c:v>0.42712284830340225</c:v>
                </c:pt>
                <c:pt idx="221">
                  <c:v>0.42621424060840368</c:v>
                </c:pt>
                <c:pt idx="222">
                  <c:v>0.42303411367590871</c:v>
                </c:pt>
                <c:pt idx="223">
                  <c:v>0.42030829059091296</c:v>
                </c:pt>
                <c:pt idx="224">
                  <c:v>0.41576525211592014</c:v>
                </c:pt>
                <c:pt idx="225">
                  <c:v>0.41440234057342235</c:v>
                </c:pt>
                <c:pt idx="226">
                  <c:v>0.41303942903092444</c:v>
                </c:pt>
                <c:pt idx="227">
                  <c:v>0.41076790979342803</c:v>
                </c:pt>
                <c:pt idx="228">
                  <c:v>0.41076790979342803</c:v>
                </c:pt>
                <c:pt idx="229">
                  <c:v>0.40758778286093306</c:v>
                </c:pt>
                <c:pt idx="230">
                  <c:v>0.40622487131843521</c:v>
                </c:pt>
                <c:pt idx="231">
                  <c:v>0.40531626362343659</c:v>
                </c:pt>
                <c:pt idx="232">
                  <c:v>0.40531626362343659</c:v>
                </c:pt>
                <c:pt idx="233">
                  <c:v>0.40486195977593731</c:v>
                </c:pt>
                <c:pt idx="234">
                  <c:v>0.40077322514844377</c:v>
                </c:pt>
                <c:pt idx="235">
                  <c:v>0.40031892130094449</c:v>
                </c:pt>
                <c:pt idx="236">
                  <c:v>0.39941031360594592</c:v>
                </c:pt>
                <c:pt idx="237">
                  <c:v>0.39713879436844945</c:v>
                </c:pt>
                <c:pt idx="238">
                  <c:v>0.39259575589345663</c:v>
                </c:pt>
                <c:pt idx="239">
                  <c:v>0.38941562896096166</c:v>
                </c:pt>
                <c:pt idx="240">
                  <c:v>0.38714410972346519</c:v>
                </c:pt>
                <c:pt idx="241">
                  <c:v>0.38578119818096734</c:v>
                </c:pt>
                <c:pt idx="242">
                  <c:v>0.38214676740097309</c:v>
                </c:pt>
                <c:pt idx="243">
                  <c:v>0.38078385585847524</c:v>
                </c:pt>
                <c:pt idx="244">
                  <c:v>0.37851233662097883</c:v>
                </c:pt>
                <c:pt idx="245">
                  <c:v>0.37351499429848672</c:v>
                </c:pt>
                <c:pt idx="246">
                  <c:v>0.37124347506099026</c:v>
                </c:pt>
                <c:pt idx="247">
                  <c:v>0.36851765197599462</c:v>
                </c:pt>
                <c:pt idx="248">
                  <c:v>0.36715474043349672</c:v>
                </c:pt>
                <c:pt idx="249">
                  <c:v>0.36170309426350533</c:v>
                </c:pt>
                <c:pt idx="250">
                  <c:v>0.36079448656850677</c:v>
                </c:pt>
                <c:pt idx="251">
                  <c:v>0.36034018272100743</c:v>
                </c:pt>
                <c:pt idx="252">
                  <c:v>0.3585229673310103</c:v>
                </c:pt>
                <c:pt idx="253">
                  <c:v>0.35670575194101312</c:v>
                </c:pt>
                <c:pt idx="254">
                  <c:v>0.34989119422852394</c:v>
                </c:pt>
                <c:pt idx="255">
                  <c:v>0.34989119422852394</c:v>
                </c:pt>
                <c:pt idx="256">
                  <c:v>0.34852828268602604</c:v>
                </c:pt>
                <c:pt idx="257">
                  <c:v>0.34852828268602604</c:v>
                </c:pt>
                <c:pt idx="258">
                  <c:v>0.34807397883852675</c:v>
                </c:pt>
                <c:pt idx="259">
                  <c:v>0.3458024596010304</c:v>
                </c:pt>
                <c:pt idx="260">
                  <c:v>0.34489385190603172</c:v>
                </c:pt>
                <c:pt idx="261">
                  <c:v>0.34398524421103321</c:v>
                </c:pt>
                <c:pt idx="262">
                  <c:v>0.3403508134310389</c:v>
                </c:pt>
                <c:pt idx="263">
                  <c:v>0.33626207880354536</c:v>
                </c:pt>
                <c:pt idx="264">
                  <c:v>0.33353625571854961</c:v>
                </c:pt>
                <c:pt idx="265">
                  <c:v>0.33217334417605182</c:v>
                </c:pt>
                <c:pt idx="266">
                  <c:v>0.33171904032855254</c:v>
                </c:pt>
                <c:pt idx="267">
                  <c:v>0.33081043263355397</c:v>
                </c:pt>
                <c:pt idx="268">
                  <c:v>0.32899321724355679</c:v>
                </c:pt>
                <c:pt idx="269">
                  <c:v>0.32717600185355972</c:v>
                </c:pt>
                <c:pt idx="270">
                  <c:v>0.3262673941585611</c:v>
                </c:pt>
                <c:pt idx="271">
                  <c:v>0.32308726722606618</c:v>
                </c:pt>
                <c:pt idx="272">
                  <c:v>0.32036144414107043</c:v>
                </c:pt>
                <c:pt idx="273">
                  <c:v>0.32036144414107043</c:v>
                </c:pt>
                <c:pt idx="274">
                  <c:v>0.31354688642858114</c:v>
                </c:pt>
                <c:pt idx="275">
                  <c:v>0.31354688642858114</c:v>
                </c:pt>
                <c:pt idx="276">
                  <c:v>0.31309258258108186</c:v>
                </c:pt>
                <c:pt idx="277">
                  <c:v>0.31263827873358258</c:v>
                </c:pt>
                <c:pt idx="278">
                  <c:v>0.31127536719108467</c:v>
                </c:pt>
                <c:pt idx="279">
                  <c:v>0.31082106334358539</c:v>
                </c:pt>
                <c:pt idx="280">
                  <c:v>0.31036675949608616</c:v>
                </c:pt>
                <c:pt idx="281">
                  <c:v>0.30764093641109042</c:v>
                </c:pt>
                <c:pt idx="282">
                  <c:v>0.30718663256359113</c:v>
                </c:pt>
                <c:pt idx="283">
                  <c:v>0.30673232871609185</c:v>
                </c:pt>
                <c:pt idx="284">
                  <c:v>0.30627802486859257</c:v>
                </c:pt>
                <c:pt idx="285">
                  <c:v>0.30627802486859257</c:v>
                </c:pt>
                <c:pt idx="286">
                  <c:v>0.30582372102109329</c:v>
                </c:pt>
                <c:pt idx="287">
                  <c:v>0.30582372102109329</c:v>
                </c:pt>
                <c:pt idx="288">
                  <c:v>0.30491511332609478</c:v>
                </c:pt>
                <c:pt idx="289">
                  <c:v>0.3044608094785955</c:v>
                </c:pt>
                <c:pt idx="290">
                  <c:v>0.30355220178359688</c:v>
                </c:pt>
                <c:pt idx="291">
                  <c:v>0.29991777100360256</c:v>
                </c:pt>
                <c:pt idx="292">
                  <c:v>0.29946346715610328</c:v>
                </c:pt>
                <c:pt idx="293">
                  <c:v>0.29946346715610328</c:v>
                </c:pt>
                <c:pt idx="294">
                  <c:v>0.29810055561360549</c:v>
                </c:pt>
                <c:pt idx="295">
                  <c:v>0.29582903637610902</c:v>
                </c:pt>
                <c:pt idx="296">
                  <c:v>0.29355751713861267</c:v>
                </c:pt>
                <c:pt idx="297">
                  <c:v>0.28765156712112194</c:v>
                </c:pt>
                <c:pt idx="298">
                  <c:v>0.28674295942612338</c:v>
                </c:pt>
                <c:pt idx="299">
                  <c:v>0.28447144018862691</c:v>
                </c:pt>
                <c:pt idx="300">
                  <c:v>0.28401713634112763</c:v>
                </c:pt>
                <c:pt idx="301">
                  <c:v>0.28356283249362835</c:v>
                </c:pt>
                <c:pt idx="302">
                  <c:v>0.27992840171363409</c:v>
                </c:pt>
                <c:pt idx="303">
                  <c:v>0.27947409786613481</c:v>
                </c:pt>
                <c:pt idx="304">
                  <c:v>0.27765688247613773</c:v>
                </c:pt>
                <c:pt idx="305">
                  <c:v>0.27674827478113906</c:v>
                </c:pt>
                <c:pt idx="306">
                  <c:v>0.27674827478113906</c:v>
                </c:pt>
                <c:pt idx="307">
                  <c:v>0.27629397093363983</c:v>
                </c:pt>
                <c:pt idx="308">
                  <c:v>0.27493105939114199</c:v>
                </c:pt>
                <c:pt idx="309">
                  <c:v>0.27265954015364552</c:v>
                </c:pt>
                <c:pt idx="310">
                  <c:v>0.27220523630614624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2B0-45C4-98BE-E29FF62501F0}"/>
            </c:ext>
          </c:extLst>
        </c:ser>
        <c:ser>
          <c:idx val="7"/>
          <c:order val="5"/>
          <c:tx>
            <c:v>Exp 1</c:v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Ratio'!$H$4:$H$305</c:f>
              <c:numCache>
                <c:formatCode>General</c:formatCode>
                <c:ptCount val="302"/>
                <c:pt idx="0">
                  <c:v>1</c:v>
                </c:pt>
                <c:pt idx="1">
                  <c:v>1</c:v>
                </c:pt>
                <c:pt idx="2">
                  <c:v>0.99700785438224671</c:v>
                </c:pt>
                <c:pt idx="3">
                  <c:v>0.99700785438224671</c:v>
                </c:pt>
                <c:pt idx="4">
                  <c:v>0.99601047250966224</c:v>
                </c:pt>
                <c:pt idx="5">
                  <c:v>0.99551178157336995</c:v>
                </c:pt>
                <c:pt idx="6">
                  <c:v>0.99451439970078548</c:v>
                </c:pt>
                <c:pt idx="7">
                  <c:v>0.9940157087644933</c:v>
                </c:pt>
                <c:pt idx="8">
                  <c:v>0.99351701782820101</c:v>
                </c:pt>
                <c:pt idx="9">
                  <c:v>0.99301832689190894</c:v>
                </c:pt>
                <c:pt idx="10">
                  <c:v>0.99102356314673978</c:v>
                </c:pt>
                <c:pt idx="11">
                  <c:v>0.9875327265926942</c:v>
                </c:pt>
                <c:pt idx="12">
                  <c:v>0.98553796284752526</c:v>
                </c:pt>
                <c:pt idx="13">
                  <c:v>0.9840418900386485</c:v>
                </c:pt>
                <c:pt idx="14">
                  <c:v>0.98354319910235644</c:v>
                </c:pt>
                <c:pt idx="15">
                  <c:v>0.97755890786684951</c:v>
                </c:pt>
                <c:pt idx="16">
                  <c:v>0.97606283505797276</c:v>
                </c:pt>
                <c:pt idx="17">
                  <c:v>0.97406807131280393</c:v>
                </c:pt>
                <c:pt idx="18">
                  <c:v>0.97057723475875823</c:v>
                </c:pt>
                <c:pt idx="19">
                  <c:v>0.96858247101358941</c:v>
                </c:pt>
                <c:pt idx="20">
                  <c:v>0.96758508914100494</c:v>
                </c:pt>
                <c:pt idx="21">
                  <c:v>0.96359556165066695</c:v>
                </c:pt>
                <c:pt idx="22">
                  <c:v>0.96010472509662148</c:v>
                </c:pt>
                <c:pt idx="23">
                  <c:v>0.95761127041516025</c:v>
                </c:pt>
                <c:pt idx="24">
                  <c:v>0.9566138885425759</c:v>
                </c:pt>
                <c:pt idx="25">
                  <c:v>0.95461912479740685</c:v>
                </c:pt>
                <c:pt idx="26">
                  <c:v>0.95013090637077668</c:v>
                </c:pt>
                <c:pt idx="27">
                  <c:v>0.94913352449819222</c:v>
                </c:pt>
                <c:pt idx="28">
                  <c:v>0.94265054232639334</c:v>
                </c:pt>
                <c:pt idx="29">
                  <c:v>0.9371649420271787</c:v>
                </c:pt>
                <c:pt idx="30">
                  <c:v>0.93517017828200988</c:v>
                </c:pt>
                <c:pt idx="31">
                  <c:v>0.93267672360054865</c:v>
                </c:pt>
                <c:pt idx="32">
                  <c:v>0.93167934172796418</c:v>
                </c:pt>
                <c:pt idx="33">
                  <c:v>0.93167934172796418</c:v>
                </c:pt>
                <c:pt idx="34">
                  <c:v>0.92519635955616508</c:v>
                </c:pt>
                <c:pt idx="35">
                  <c:v>0.92220421393841168</c:v>
                </c:pt>
                <c:pt idx="36">
                  <c:v>0.92020945019324285</c:v>
                </c:pt>
                <c:pt idx="37">
                  <c:v>0.91771599551178162</c:v>
                </c:pt>
                <c:pt idx="38">
                  <c:v>0.91173170427627481</c:v>
                </c:pt>
                <c:pt idx="39">
                  <c:v>0.90973694053110588</c:v>
                </c:pt>
                <c:pt idx="40">
                  <c:v>0.90774217678593705</c:v>
                </c:pt>
                <c:pt idx="41">
                  <c:v>0.90624610397706029</c:v>
                </c:pt>
                <c:pt idx="42">
                  <c:v>0.90425134023189135</c:v>
                </c:pt>
                <c:pt idx="43">
                  <c:v>0.89726966712380007</c:v>
                </c:pt>
                <c:pt idx="44">
                  <c:v>0.89577359431492332</c:v>
                </c:pt>
                <c:pt idx="45">
                  <c:v>0.89328013963346231</c:v>
                </c:pt>
                <c:pt idx="46">
                  <c:v>0.88978930307941662</c:v>
                </c:pt>
                <c:pt idx="47">
                  <c:v>0.88879192120683204</c:v>
                </c:pt>
                <c:pt idx="48">
                  <c:v>0.88430370278020198</c:v>
                </c:pt>
                <c:pt idx="49">
                  <c:v>0.88330632090761751</c:v>
                </c:pt>
                <c:pt idx="50">
                  <c:v>0.87881810248098746</c:v>
                </c:pt>
                <c:pt idx="51">
                  <c:v>0.87532726592694177</c:v>
                </c:pt>
                <c:pt idx="52">
                  <c:v>0.87383119311806523</c:v>
                </c:pt>
                <c:pt idx="53">
                  <c:v>0.87083904750031171</c:v>
                </c:pt>
                <c:pt idx="54">
                  <c:v>0.86585213813738948</c:v>
                </c:pt>
                <c:pt idx="55">
                  <c:v>0.86535344720109719</c:v>
                </c:pt>
                <c:pt idx="56">
                  <c:v>0.85936915596559027</c:v>
                </c:pt>
                <c:pt idx="57">
                  <c:v>0.85687570128412927</c:v>
                </c:pt>
                <c:pt idx="58">
                  <c:v>0.85438224660266804</c:v>
                </c:pt>
                <c:pt idx="59">
                  <c:v>0.8493953372397457</c:v>
                </c:pt>
                <c:pt idx="60">
                  <c:v>0.84291235506794671</c:v>
                </c:pt>
                <c:pt idx="61">
                  <c:v>0.84241366413165442</c:v>
                </c:pt>
                <c:pt idx="62">
                  <c:v>0.83892282757760872</c:v>
                </c:pt>
                <c:pt idx="63">
                  <c:v>0.83293853634210202</c:v>
                </c:pt>
                <c:pt idx="64">
                  <c:v>0.83094377259693319</c:v>
                </c:pt>
                <c:pt idx="65">
                  <c:v>0.82645555417030292</c:v>
                </c:pt>
                <c:pt idx="66">
                  <c:v>0.82495948136142638</c:v>
                </c:pt>
                <c:pt idx="67">
                  <c:v>0.82146864480738069</c:v>
                </c:pt>
                <c:pt idx="68">
                  <c:v>0.8179778082533351</c:v>
                </c:pt>
                <c:pt idx="69">
                  <c:v>0.81348958982670494</c:v>
                </c:pt>
                <c:pt idx="70">
                  <c:v>0.81299089889041265</c:v>
                </c:pt>
                <c:pt idx="71">
                  <c:v>0.81049744420895165</c:v>
                </c:pt>
                <c:pt idx="72">
                  <c:v>0.80600922578232159</c:v>
                </c:pt>
                <c:pt idx="73">
                  <c:v>0.80351577110086037</c:v>
                </c:pt>
                <c:pt idx="74">
                  <c:v>0.79952624361052238</c:v>
                </c:pt>
                <c:pt idx="75">
                  <c:v>0.79703278892906115</c:v>
                </c:pt>
                <c:pt idx="76">
                  <c:v>0.79503802518389233</c:v>
                </c:pt>
                <c:pt idx="77">
                  <c:v>0.7925445705024311</c:v>
                </c:pt>
                <c:pt idx="78">
                  <c:v>0.78805635207580105</c:v>
                </c:pt>
                <c:pt idx="79">
                  <c:v>0.78356813364917088</c:v>
                </c:pt>
                <c:pt idx="80">
                  <c:v>0.78057598803141759</c:v>
                </c:pt>
                <c:pt idx="81">
                  <c:v>0.77957860615883312</c:v>
                </c:pt>
                <c:pt idx="82">
                  <c:v>0.7765864605410796</c:v>
                </c:pt>
                <c:pt idx="83">
                  <c:v>0.77459169679591078</c:v>
                </c:pt>
                <c:pt idx="84">
                  <c:v>0.77459169679591078</c:v>
                </c:pt>
                <c:pt idx="85">
                  <c:v>0.77060216930557301</c:v>
                </c:pt>
                <c:pt idx="86">
                  <c:v>0.76910609649669626</c:v>
                </c:pt>
                <c:pt idx="87">
                  <c:v>0.76511656900635838</c:v>
                </c:pt>
                <c:pt idx="88">
                  <c:v>0.7616257324523128</c:v>
                </c:pt>
                <c:pt idx="89">
                  <c:v>0.7581348958982671</c:v>
                </c:pt>
                <c:pt idx="90">
                  <c:v>0.75564144121680599</c:v>
                </c:pt>
                <c:pt idx="91">
                  <c:v>0.75215060466276029</c:v>
                </c:pt>
                <c:pt idx="92">
                  <c:v>0.751651913726468</c:v>
                </c:pt>
                <c:pt idx="93">
                  <c:v>0.75065453185388353</c:v>
                </c:pt>
                <c:pt idx="94">
                  <c:v>0.74716369529983784</c:v>
                </c:pt>
                <c:pt idx="95">
                  <c:v>0.7456676224909613</c:v>
                </c:pt>
                <c:pt idx="96">
                  <c:v>0.73968333125545449</c:v>
                </c:pt>
                <c:pt idx="97">
                  <c:v>0.73818725844657773</c:v>
                </c:pt>
                <c:pt idx="98">
                  <c:v>0.73718987657399326</c:v>
                </c:pt>
                <c:pt idx="99">
                  <c:v>0.73569380376511673</c:v>
                </c:pt>
                <c:pt idx="100">
                  <c:v>0.73270165814736321</c:v>
                </c:pt>
                <c:pt idx="101">
                  <c:v>0.73070689440219427</c:v>
                </c:pt>
                <c:pt idx="102">
                  <c:v>0.72272783942151853</c:v>
                </c:pt>
                <c:pt idx="103">
                  <c:v>0.71923700286747294</c:v>
                </c:pt>
                <c:pt idx="104">
                  <c:v>0.71823962099488847</c:v>
                </c:pt>
                <c:pt idx="105">
                  <c:v>0.71524747537713518</c:v>
                </c:pt>
                <c:pt idx="106">
                  <c:v>0.71524747537713518</c:v>
                </c:pt>
                <c:pt idx="107">
                  <c:v>0.71524747537713518</c:v>
                </c:pt>
                <c:pt idx="108">
                  <c:v>0.70676972946016714</c:v>
                </c:pt>
                <c:pt idx="109">
                  <c:v>0.70577234758758267</c:v>
                </c:pt>
                <c:pt idx="110">
                  <c:v>0.7047749657149982</c:v>
                </c:pt>
                <c:pt idx="111">
                  <c:v>0.70128412916095251</c:v>
                </c:pt>
                <c:pt idx="112">
                  <c:v>0.70128412916095251</c:v>
                </c:pt>
                <c:pt idx="113">
                  <c:v>0.70128412916095251</c:v>
                </c:pt>
                <c:pt idx="114">
                  <c:v>0.69829198354319921</c:v>
                </c:pt>
                <c:pt idx="115">
                  <c:v>0.69829198354319921</c:v>
                </c:pt>
                <c:pt idx="116">
                  <c:v>0.69180900137140022</c:v>
                </c:pt>
                <c:pt idx="117">
                  <c:v>0.68981423762623117</c:v>
                </c:pt>
                <c:pt idx="118">
                  <c:v>0.68881685575364671</c:v>
                </c:pt>
                <c:pt idx="119">
                  <c:v>0.68682209200847788</c:v>
                </c:pt>
                <c:pt idx="120">
                  <c:v>0.6798404189003866</c:v>
                </c:pt>
                <c:pt idx="121">
                  <c:v>0.6798404189003866</c:v>
                </c:pt>
                <c:pt idx="122">
                  <c:v>0.67834434609150995</c:v>
                </c:pt>
                <c:pt idx="123">
                  <c:v>0.67435481860117197</c:v>
                </c:pt>
                <c:pt idx="124">
                  <c:v>0.67086398204712638</c:v>
                </c:pt>
                <c:pt idx="125">
                  <c:v>0.66886921830195745</c:v>
                </c:pt>
                <c:pt idx="126">
                  <c:v>0.66487969081161957</c:v>
                </c:pt>
                <c:pt idx="127">
                  <c:v>0.6638823089390351</c:v>
                </c:pt>
                <c:pt idx="128">
                  <c:v>0.65889539957611287</c:v>
                </c:pt>
                <c:pt idx="129">
                  <c:v>0.65690063583094394</c:v>
                </c:pt>
                <c:pt idx="130">
                  <c:v>0.65490587208577489</c:v>
                </c:pt>
                <c:pt idx="131">
                  <c:v>0.65440718114948282</c:v>
                </c:pt>
                <c:pt idx="132">
                  <c:v>0.65191372646802159</c:v>
                </c:pt>
                <c:pt idx="133">
                  <c:v>0.65191372646802159</c:v>
                </c:pt>
                <c:pt idx="134">
                  <c:v>0.65041765365914483</c:v>
                </c:pt>
                <c:pt idx="135">
                  <c:v>0.64692681710509914</c:v>
                </c:pt>
                <c:pt idx="136">
                  <c:v>0.64692681710509914</c:v>
                </c:pt>
                <c:pt idx="137">
                  <c:v>0.64592943523251478</c:v>
                </c:pt>
                <c:pt idx="138">
                  <c:v>0.64243859867846909</c:v>
                </c:pt>
                <c:pt idx="139">
                  <c:v>0.63645430744296239</c:v>
                </c:pt>
                <c:pt idx="140">
                  <c:v>0.63495823463408563</c:v>
                </c:pt>
                <c:pt idx="141">
                  <c:v>0.6329634708889168</c:v>
                </c:pt>
                <c:pt idx="142">
                  <c:v>0.62897394339857882</c:v>
                </c:pt>
                <c:pt idx="143">
                  <c:v>0.62697917965340988</c:v>
                </c:pt>
                <c:pt idx="144">
                  <c:v>0.62648048871711759</c:v>
                </c:pt>
                <c:pt idx="145">
                  <c:v>0.62398703403565658</c:v>
                </c:pt>
                <c:pt idx="146">
                  <c:v>0.62348834309936429</c:v>
                </c:pt>
                <c:pt idx="147">
                  <c:v>0.6199975065453186</c:v>
                </c:pt>
                <c:pt idx="148">
                  <c:v>0.61850143373644184</c:v>
                </c:pt>
                <c:pt idx="149">
                  <c:v>0.61351452437351961</c:v>
                </c:pt>
                <c:pt idx="150">
                  <c:v>0.61301583343722732</c:v>
                </c:pt>
                <c:pt idx="151">
                  <c:v>0.60952499688318174</c:v>
                </c:pt>
                <c:pt idx="152">
                  <c:v>0.60852761501059727</c:v>
                </c:pt>
                <c:pt idx="153">
                  <c:v>0.60802892407430509</c:v>
                </c:pt>
                <c:pt idx="154">
                  <c:v>0.60254332377509046</c:v>
                </c:pt>
                <c:pt idx="155">
                  <c:v>0.60104725096621381</c:v>
                </c:pt>
                <c:pt idx="156">
                  <c:v>0.60104725096621381</c:v>
                </c:pt>
                <c:pt idx="157">
                  <c:v>0.60004986909362934</c:v>
                </c:pt>
                <c:pt idx="158">
                  <c:v>0.59905248722104498</c:v>
                </c:pt>
                <c:pt idx="159">
                  <c:v>0.59755641441216822</c:v>
                </c:pt>
                <c:pt idx="160">
                  <c:v>0.59556165066699929</c:v>
                </c:pt>
                <c:pt idx="161">
                  <c:v>0.595062959730707</c:v>
                </c:pt>
                <c:pt idx="162">
                  <c:v>0.59356688692183024</c:v>
                </c:pt>
                <c:pt idx="163">
                  <c:v>0.59356688692183024</c:v>
                </c:pt>
                <c:pt idx="164">
                  <c:v>0.59306819598553806</c:v>
                </c:pt>
                <c:pt idx="165">
                  <c:v>0.5920708141129537</c:v>
                </c:pt>
                <c:pt idx="166">
                  <c:v>0.5920708141129537</c:v>
                </c:pt>
                <c:pt idx="167">
                  <c:v>0.59007605036778454</c:v>
                </c:pt>
                <c:pt idx="168">
                  <c:v>0.58957735943149248</c:v>
                </c:pt>
                <c:pt idx="169">
                  <c:v>0.58857997755890801</c:v>
                </c:pt>
                <c:pt idx="170">
                  <c:v>0.58758259568632354</c:v>
                </c:pt>
                <c:pt idx="171">
                  <c:v>0.58708390475003125</c:v>
                </c:pt>
                <c:pt idx="172">
                  <c:v>0.58459045006857002</c:v>
                </c:pt>
                <c:pt idx="173">
                  <c:v>0.58359306819598566</c:v>
                </c:pt>
                <c:pt idx="174">
                  <c:v>0.58359306819598566</c:v>
                </c:pt>
                <c:pt idx="175">
                  <c:v>0.58209699538710902</c:v>
                </c:pt>
                <c:pt idx="176">
                  <c:v>0.58209699538710902</c:v>
                </c:pt>
                <c:pt idx="177">
                  <c:v>0.58209699538710902</c:v>
                </c:pt>
                <c:pt idx="178">
                  <c:v>0.57810746789677103</c:v>
                </c:pt>
                <c:pt idx="179">
                  <c:v>0.57661139508789427</c:v>
                </c:pt>
                <c:pt idx="180">
                  <c:v>0.57611270415160221</c:v>
                </c:pt>
                <c:pt idx="181">
                  <c:v>0.57511532227901774</c:v>
                </c:pt>
                <c:pt idx="182">
                  <c:v>0.57212317666126422</c:v>
                </c:pt>
                <c:pt idx="183">
                  <c:v>0.57162448572497215</c:v>
                </c:pt>
                <c:pt idx="184">
                  <c:v>0.56913103104351093</c:v>
                </c:pt>
                <c:pt idx="185">
                  <c:v>0.56813364917092646</c:v>
                </c:pt>
                <c:pt idx="186">
                  <c:v>0.56813364917092646</c:v>
                </c:pt>
                <c:pt idx="187">
                  <c:v>0.56564019448946523</c:v>
                </c:pt>
                <c:pt idx="188">
                  <c:v>0.56514150355317294</c:v>
                </c:pt>
                <c:pt idx="189">
                  <c:v>0.56214935793541965</c:v>
                </c:pt>
                <c:pt idx="190">
                  <c:v>0.56165066699912747</c:v>
                </c:pt>
                <c:pt idx="191">
                  <c:v>0.56115197606283518</c:v>
                </c:pt>
                <c:pt idx="192">
                  <c:v>0.56065328512654289</c:v>
                </c:pt>
                <c:pt idx="193">
                  <c:v>0.56065328512654289</c:v>
                </c:pt>
                <c:pt idx="194">
                  <c:v>0.55865852138137395</c:v>
                </c:pt>
                <c:pt idx="195">
                  <c:v>0.55616506669991272</c:v>
                </c:pt>
                <c:pt idx="196">
                  <c:v>0.55466899389103619</c:v>
                </c:pt>
                <c:pt idx="197">
                  <c:v>0.5541703029547439</c:v>
                </c:pt>
                <c:pt idx="198">
                  <c:v>0.55317292108215943</c:v>
                </c:pt>
                <c:pt idx="199">
                  <c:v>0.55117815733699049</c:v>
                </c:pt>
                <c:pt idx="200">
                  <c:v>0.55117815733699049</c:v>
                </c:pt>
                <c:pt idx="201">
                  <c:v>0.54968208452811373</c:v>
                </c:pt>
                <c:pt idx="202">
                  <c:v>0.54918339359182167</c:v>
                </c:pt>
                <c:pt idx="203">
                  <c:v>0.54868470265552938</c:v>
                </c:pt>
                <c:pt idx="204">
                  <c:v>0.54868470265552938</c:v>
                </c:pt>
                <c:pt idx="205">
                  <c:v>0.54818601171923698</c:v>
                </c:pt>
                <c:pt idx="206">
                  <c:v>0.54768732078294491</c:v>
                </c:pt>
                <c:pt idx="207">
                  <c:v>0.54768732078294491</c:v>
                </c:pt>
                <c:pt idx="208">
                  <c:v>0.54668993891036044</c:v>
                </c:pt>
                <c:pt idx="209">
                  <c:v>0.54469517516519161</c:v>
                </c:pt>
                <c:pt idx="210">
                  <c:v>0.54220172048373039</c:v>
                </c:pt>
                <c:pt idx="211">
                  <c:v>0.54120433861114592</c:v>
                </c:pt>
                <c:pt idx="212">
                  <c:v>0.54020695673856134</c:v>
                </c:pt>
                <c:pt idx="213">
                  <c:v>0.53920957486597687</c:v>
                </c:pt>
                <c:pt idx="214">
                  <c:v>0.5382121929933924</c:v>
                </c:pt>
                <c:pt idx="215">
                  <c:v>0.5382121929933924</c:v>
                </c:pt>
                <c:pt idx="216">
                  <c:v>0.5382121929933924</c:v>
                </c:pt>
                <c:pt idx="217">
                  <c:v>0.5382121929933924</c:v>
                </c:pt>
                <c:pt idx="218">
                  <c:v>0.5382121929933924</c:v>
                </c:pt>
                <c:pt idx="219">
                  <c:v>0.5382121929933924</c:v>
                </c:pt>
                <c:pt idx="220">
                  <c:v>0.5382121929933924</c:v>
                </c:pt>
                <c:pt idx="221">
                  <c:v>0.5382121929933924</c:v>
                </c:pt>
                <c:pt idx="222">
                  <c:v>0.5382121929933924</c:v>
                </c:pt>
                <c:pt idx="223">
                  <c:v>0.5382121929933924</c:v>
                </c:pt>
                <c:pt idx="224">
                  <c:v>0.5382121929933924</c:v>
                </c:pt>
                <c:pt idx="225">
                  <c:v>0.5382121929933924</c:v>
                </c:pt>
                <c:pt idx="226">
                  <c:v>0.5382121929933924</c:v>
                </c:pt>
                <c:pt idx="227">
                  <c:v>0.5382121929933924</c:v>
                </c:pt>
                <c:pt idx="228">
                  <c:v>0.5382121929933924</c:v>
                </c:pt>
                <c:pt idx="229">
                  <c:v>0.5382121929933924</c:v>
                </c:pt>
                <c:pt idx="230">
                  <c:v>0.5382121929933924</c:v>
                </c:pt>
                <c:pt idx="231">
                  <c:v>0.5382121929933924</c:v>
                </c:pt>
                <c:pt idx="232">
                  <c:v>0.5382121929933924</c:v>
                </c:pt>
                <c:pt idx="233">
                  <c:v>0.5382121929933924</c:v>
                </c:pt>
                <c:pt idx="234">
                  <c:v>0.5382121929933924</c:v>
                </c:pt>
                <c:pt idx="235">
                  <c:v>0.5382121929933924</c:v>
                </c:pt>
                <c:pt idx="236">
                  <c:v>0.5382121929933924</c:v>
                </c:pt>
                <c:pt idx="237">
                  <c:v>0.5382121929933924</c:v>
                </c:pt>
                <c:pt idx="238">
                  <c:v>0.5382121929933924</c:v>
                </c:pt>
                <c:pt idx="239">
                  <c:v>0.5382121929933924</c:v>
                </c:pt>
                <c:pt idx="240">
                  <c:v>0.5382121929933924</c:v>
                </c:pt>
                <c:pt idx="241">
                  <c:v>0.5382121929933924</c:v>
                </c:pt>
                <c:pt idx="242">
                  <c:v>0.5382121929933924</c:v>
                </c:pt>
                <c:pt idx="243">
                  <c:v>0.5382121929933924</c:v>
                </c:pt>
                <c:pt idx="244">
                  <c:v>0.5382121929933924</c:v>
                </c:pt>
                <c:pt idx="245">
                  <c:v>0.5382121929933924</c:v>
                </c:pt>
                <c:pt idx="246">
                  <c:v>0.5382121929933924</c:v>
                </c:pt>
                <c:pt idx="247">
                  <c:v>0.5382121929933924</c:v>
                </c:pt>
                <c:pt idx="248">
                  <c:v>0.5382121929933924</c:v>
                </c:pt>
                <c:pt idx="249">
                  <c:v>0.5382121929933924</c:v>
                </c:pt>
                <c:pt idx="250">
                  <c:v>0.5382121929933924</c:v>
                </c:pt>
                <c:pt idx="251">
                  <c:v>0.5382121929933924</c:v>
                </c:pt>
                <c:pt idx="252">
                  <c:v>0.5382121929933924</c:v>
                </c:pt>
                <c:pt idx="253">
                  <c:v>0.5382121929933924</c:v>
                </c:pt>
                <c:pt idx="254">
                  <c:v>0.5382121929933924</c:v>
                </c:pt>
                <c:pt idx="255">
                  <c:v>0.5382121929933924</c:v>
                </c:pt>
                <c:pt idx="256">
                  <c:v>0.5382121929933924</c:v>
                </c:pt>
                <c:pt idx="257">
                  <c:v>0.5382121929933924</c:v>
                </c:pt>
                <c:pt idx="258">
                  <c:v>0.5382121929933924</c:v>
                </c:pt>
                <c:pt idx="259">
                  <c:v>0.5382121929933924</c:v>
                </c:pt>
                <c:pt idx="260">
                  <c:v>0.5382121929933924</c:v>
                </c:pt>
                <c:pt idx="261">
                  <c:v>0.5382121929933924</c:v>
                </c:pt>
                <c:pt idx="262">
                  <c:v>0.5382121929933924</c:v>
                </c:pt>
                <c:pt idx="263">
                  <c:v>0.5382121929933924</c:v>
                </c:pt>
                <c:pt idx="264">
                  <c:v>0.5382121929933924</c:v>
                </c:pt>
                <c:pt idx="265">
                  <c:v>0.5382121929933924</c:v>
                </c:pt>
                <c:pt idx="266">
                  <c:v>0.5382121929933924</c:v>
                </c:pt>
                <c:pt idx="267">
                  <c:v>0.5382121929933924</c:v>
                </c:pt>
                <c:pt idx="268">
                  <c:v>0.5382121929933924</c:v>
                </c:pt>
                <c:pt idx="269">
                  <c:v>0.5382121929933924</c:v>
                </c:pt>
                <c:pt idx="270">
                  <c:v>0.5382121929933924</c:v>
                </c:pt>
                <c:pt idx="271">
                  <c:v>0.5382121929933924</c:v>
                </c:pt>
                <c:pt idx="272">
                  <c:v>0.5382121929933924</c:v>
                </c:pt>
                <c:pt idx="273">
                  <c:v>0.5382121929933924</c:v>
                </c:pt>
                <c:pt idx="274">
                  <c:v>0.5382121929933924</c:v>
                </c:pt>
                <c:pt idx="275">
                  <c:v>0.5382121929933924</c:v>
                </c:pt>
                <c:pt idx="276">
                  <c:v>0.5382121929933924</c:v>
                </c:pt>
                <c:pt idx="277">
                  <c:v>0.5382121929933924</c:v>
                </c:pt>
                <c:pt idx="278">
                  <c:v>0.5382121929933924</c:v>
                </c:pt>
                <c:pt idx="279">
                  <c:v>0.5382121929933924</c:v>
                </c:pt>
                <c:pt idx="280">
                  <c:v>0.5382121929933924</c:v>
                </c:pt>
                <c:pt idx="281">
                  <c:v>0.5382121929933924</c:v>
                </c:pt>
                <c:pt idx="282">
                  <c:v>0.5382121929933924</c:v>
                </c:pt>
                <c:pt idx="283">
                  <c:v>0.5382121929933924</c:v>
                </c:pt>
                <c:pt idx="284">
                  <c:v>0.5382121929933924</c:v>
                </c:pt>
                <c:pt idx="285">
                  <c:v>0.5382121929933924</c:v>
                </c:pt>
                <c:pt idx="286">
                  <c:v>0.5382121929933924</c:v>
                </c:pt>
                <c:pt idx="287">
                  <c:v>0.5382121929933924</c:v>
                </c:pt>
                <c:pt idx="288">
                  <c:v>0.5382121929933924</c:v>
                </c:pt>
                <c:pt idx="289">
                  <c:v>0.5382121929933924</c:v>
                </c:pt>
                <c:pt idx="290">
                  <c:v>0.5382121929933924</c:v>
                </c:pt>
                <c:pt idx="291">
                  <c:v>0.5382121929933924</c:v>
                </c:pt>
                <c:pt idx="292">
                  <c:v>0.5382121929933924</c:v>
                </c:pt>
                <c:pt idx="293">
                  <c:v>0.5382121929933924</c:v>
                </c:pt>
                <c:pt idx="294">
                  <c:v>0.5382121929933924</c:v>
                </c:pt>
                <c:pt idx="295">
                  <c:v>0.5382121929933924</c:v>
                </c:pt>
                <c:pt idx="296">
                  <c:v>0.5382121929933924</c:v>
                </c:pt>
                <c:pt idx="297">
                  <c:v>0.5382121929933924</c:v>
                </c:pt>
                <c:pt idx="298">
                  <c:v>0.5382121929933924</c:v>
                </c:pt>
                <c:pt idx="299">
                  <c:v>0.5382121929933924</c:v>
                </c:pt>
                <c:pt idx="300">
                  <c:v>0.5382121929933924</c:v>
                </c:pt>
                <c:pt idx="301">
                  <c:v>0.5382121929933924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2B0-45C4-98BE-E29FF62501F0}"/>
            </c:ext>
          </c:extLst>
        </c:ser>
        <c:ser>
          <c:idx val="8"/>
          <c:order val="6"/>
          <c:tx>
            <c:v>Exp 2</c:v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Ratio'!$J$4:$J$298</c:f>
              <c:numCache>
                <c:formatCode>General</c:formatCode>
                <c:ptCount val="295"/>
                <c:pt idx="0">
                  <c:v>1</c:v>
                </c:pt>
                <c:pt idx="1">
                  <c:v>0.99201022690955565</c:v>
                </c:pt>
                <c:pt idx="2">
                  <c:v>0.99201022690955565</c:v>
                </c:pt>
                <c:pt idx="3">
                  <c:v>0.98908064344305946</c:v>
                </c:pt>
                <c:pt idx="4">
                  <c:v>0.98881431767337802</c:v>
                </c:pt>
                <c:pt idx="5">
                  <c:v>0.98828166613401502</c:v>
                </c:pt>
                <c:pt idx="6">
                  <c:v>0.98561840843720017</c:v>
                </c:pt>
                <c:pt idx="7">
                  <c:v>0.98322147651006708</c:v>
                </c:pt>
                <c:pt idx="8">
                  <c:v>0.98135719612229677</c:v>
                </c:pt>
                <c:pt idx="9">
                  <c:v>0.98109087035261533</c:v>
                </c:pt>
                <c:pt idx="10">
                  <c:v>0.97949291573452635</c:v>
                </c:pt>
                <c:pt idx="11">
                  <c:v>0.97922658996484502</c:v>
                </c:pt>
                <c:pt idx="12">
                  <c:v>0.97762863534675604</c:v>
                </c:pt>
                <c:pt idx="13">
                  <c:v>0.97762863534675604</c:v>
                </c:pt>
                <c:pt idx="14">
                  <c:v>0.97736230957707459</c:v>
                </c:pt>
                <c:pt idx="15">
                  <c:v>0.97549802918930428</c:v>
                </c:pt>
                <c:pt idx="16">
                  <c:v>0.97443272611057841</c:v>
                </c:pt>
                <c:pt idx="17">
                  <c:v>0.97443272611057841</c:v>
                </c:pt>
                <c:pt idx="18">
                  <c:v>0.97416640034089685</c:v>
                </c:pt>
                <c:pt idx="19">
                  <c:v>0.97230211995312654</c:v>
                </c:pt>
                <c:pt idx="20">
                  <c:v>0.97176946841376366</c:v>
                </c:pt>
                <c:pt idx="21">
                  <c:v>0.97123681687440067</c:v>
                </c:pt>
                <c:pt idx="22">
                  <c:v>0.97123681687440067</c:v>
                </c:pt>
                <c:pt idx="23">
                  <c:v>0.96937253648663024</c:v>
                </c:pt>
                <c:pt idx="24">
                  <c:v>0.96750825609885993</c:v>
                </c:pt>
                <c:pt idx="25">
                  <c:v>0.96644295302013405</c:v>
                </c:pt>
                <c:pt idx="26">
                  <c:v>0.96617662725045272</c:v>
                </c:pt>
                <c:pt idx="27">
                  <c:v>0.96484499840204541</c:v>
                </c:pt>
                <c:pt idx="28">
                  <c:v>0.9643123468626823</c:v>
                </c:pt>
                <c:pt idx="29">
                  <c:v>0.96351336955363787</c:v>
                </c:pt>
                <c:pt idx="30">
                  <c:v>0.96085011185682312</c:v>
                </c:pt>
                <c:pt idx="31">
                  <c:v>0.9595184830084158</c:v>
                </c:pt>
                <c:pt idx="32">
                  <c:v>0.95925215723873436</c:v>
                </c:pt>
                <c:pt idx="33">
                  <c:v>0.95818685416000848</c:v>
                </c:pt>
                <c:pt idx="34">
                  <c:v>0.95685522531160105</c:v>
                </c:pt>
                <c:pt idx="35">
                  <c:v>0.95499094492383074</c:v>
                </c:pt>
                <c:pt idx="36">
                  <c:v>0.95339299030574198</c:v>
                </c:pt>
                <c:pt idx="37">
                  <c:v>0.95179503568765311</c:v>
                </c:pt>
                <c:pt idx="38">
                  <c:v>0.95179503568765311</c:v>
                </c:pt>
                <c:pt idx="39">
                  <c:v>0.95072973260892724</c:v>
                </c:pt>
                <c:pt idx="40">
                  <c:v>0.94620219452434207</c:v>
                </c:pt>
                <c:pt idx="41">
                  <c:v>0.94247363374880144</c:v>
                </c:pt>
                <c:pt idx="42">
                  <c:v>0.94220730797912</c:v>
                </c:pt>
                <c:pt idx="43">
                  <c:v>0.94167465643975701</c:v>
                </c:pt>
                <c:pt idx="44">
                  <c:v>0.93767976989453494</c:v>
                </c:pt>
                <c:pt idx="45">
                  <c:v>0.93581548950676463</c:v>
                </c:pt>
                <c:pt idx="46">
                  <c:v>0.93475018642803875</c:v>
                </c:pt>
                <c:pt idx="47">
                  <c:v>0.92915734526472771</c:v>
                </c:pt>
                <c:pt idx="48">
                  <c:v>0.92755939064663884</c:v>
                </c:pt>
                <c:pt idx="49">
                  <c:v>0.92596143602855008</c:v>
                </c:pt>
                <c:pt idx="50">
                  <c:v>0.92569511025886853</c:v>
                </c:pt>
                <c:pt idx="51">
                  <c:v>0.92516245871950564</c:v>
                </c:pt>
                <c:pt idx="52">
                  <c:v>0.9238308298710981</c:v>
                </c:pt>
                <c:pt idx="53">
                  <c:v>0.9224992010226909</c:v>
                </c:pt>
                <c:pt idx="54">
                  <c:v>0.92116757217428358</c:v>
                </c:pt>
                <c:pt idx="55">
                  <c:v>0.9190369660168316</c:v>
                </c:pt>
                <c:pt idx="56">
                  <c:v>0.91717268562906129</c:v>
                </c:pt>
                <c:pt idx="57">
                  <c:v>0.91584105678065397</c:v>
                </c:pt>
                <c:pt idx="58">
                  <c:v>0.91450942793224665</c:v>
                </c:pt>
                <c:pt idx="59">
                  <c:v>0.91291147331415778</c:v>
                </c:pt>
                <c:pt idx="60">
                  <c:v>0.91157984446575047</c:v>
                </c:pt>
                <c:pt idx="61">
                  <c:v>0.90918291253861716</c:v>
                </c:pt>
                <c:pt idx="62">
                  <c:v>0.90572067753275787</c:v>
                </c:pt>
                <c:pt idx="63">
                  <c:v>0.90438904868435066</c:v>
                </c:pt>
                <c:pt idx="64">
                  <c:v>0.90359007137530611</c:v>
                </c:pt>
                <c:pt idx="65">
                  <c:v>0.90332374560562478</c:v>
                </c:pt>
                <c:pt idx="66">
                  <c:v>0.90066048790880993</c:v>
                </c:pt>
                <c:pt idx="67">
                  <c:v>0.89826355598167673</c:v>
                </c:pt>
                <c:pt idx="68">
                  <c:v>0.89666560136358786</c:v>
                </c:pt>
                <c:pt idx="69">
                  <c:v>0.89480132097581755</c:v>
                </c:pt>
                <c:pt idx="70">
                  <c:v>0.89400234366677311</c:v>
                </c:pt>
                <c:pt idx="71">
                  <c:v>0.89320336635772868</c:v>
                </c:pt>
                <c:pt idx="72">
                  <c:v>0.89240438904868424</c:v>
                </c:pt>
                <c:pt idx="73">
                  <c:v>0.89027378289123249</c:v>
                </c:pt>
                <c:pt idx="74">
                  <c:v>0.89000745712155105</c:v>
                </c:pt>
                <c:pt idx="75">
                  <c:v>0.88840950250346207</c:v>
                </c:pt>
                <c:pt idx="76">
                  <c:v>0.88627889634601031</c:v>
                </c:pt>
                <c:pt idx="77">
                  <c:v>0.88601257057632898</c:v>
                </c:pt>
                <c:pt idx="78">
                  <c:v>0.88441461595824</c:v>
                </c:pt>
                <c:pt idx="79">
                  <c:v>0.88281666134015113</c:v>
                </c:pt>
                <c:pt idx="80">
                  <c:v>0.87802279748588463</c:v>
                </c:pt>
                <c:pt idx="81">
                  <c:v>0.87589219132843288</c:v>
                </c:pt>
                <c:pt idx="82">
                  <c:v>0.87056567593480327</c:v>
                </c:pt>
                <c:pt idx="83">
                  <c:v>0.86790241823798864</c:v>
                </c:pt>
                <c:pt idx="84">
                  <c:v>0.86444018323212946</c:v>
                </c:pt>
                <c:pt idx="85">
                  <c:v>0.86417385746244801</c:v>
                </c:pt>
                <c:pt idx="86">
                  <c:v>0.85778203899009264</c:v>
                </c:pt>
                <c:pt idx="87">
                  <c:v>0.85618408437200366</c:v>
                </c:pt>
                <c:pt idx="88">
                  <c:v>0.8521891978267816</c:v>
                </c:pt>
                <c:pt idx="89">
                  <c:v>0.84872696282092253</c:v>
                </c:pt>
                <c:pt idx="90">
                  <c:v>0.84766165974219654</c:v>
                </c:pt>
                <c:pt idx="91">
                  <c:v>0.84633003089378922</c:v>
                </c:pt>
                <c:pt idx="92">
                  <c:v>0.84553105358474479</c:v>
                </c:pt>
                <c:pt idx="93">
                  <c:v>0.8426014701182486</c:v>
                </c:pt>
                <c:pt idx="94">
                  <c:v>0.84233514434856716</c:v>
                </c:pt>
                <c:pt idx="95">
                  <c:v>0.84047086396079684</c:v>
                </c:pt>
                <c:pt idx="96">
                  <c:v>0.83940556088207097</c:v>
                </c:pt>
                <c:pt idx="97">
                  <c:v>0.83887290934270786</c:v>
                </c:pt>
                <c:pt idx="98">
                  <c:v>0.83860658357302642</c:v>
                </c:pt>
                <c:pt idx="99">
                  <c:v>0.83780760626398199</c:v>
                </c:pt>
                <c:pt idx="100">
                  <c:v>0.83780760626398199</c:v>
                </c:pt>
                <c:pt idx="101">
                  <c:v>0.83727495472461899</c:v>
                </c:pt>
                <c:pt idx="102">
                  <c:v>0.83700862895493755</c:v>
                </c:pt>
                <c:pt idx="103">
                  <c:v>0.83700862895493755</c:v>
                </c:pt>
                <c:pt idx="104">
                  <c:v>0.83700862895493755</c:v>
                </c:pt>
                <c:pt idx="105">
                  <c:v>0.83674230318525611</c:v>
                </c:pt>
                <c:pt idx="106">
                  <c:v>0.83620965164589312</c:v>
                </c:pt>
                <c:pt idx="107">
                  <c:v>0.83594332587621167</c:v>
                </c:pt>
                <c:pt idx="108">
                  <c:v>0.83594332587621167</c:v>
                </c:pt>
                <c:pt idx="109">
                  <c:v>0.83567700010653023</c:v>
                </c:pt>
                <c:pt idx="110">
                  <c:v>0.83567700010653023</c:v>
                </c:pt>
                <c:pt idx="111">
                  <c:v>0.8354106743368489</c:v>
                </c:pt>
                <c:pt idx="112">
                  <c:v>0.83514434856716724</c:v>
                </c:pt>
                <c:pt idx="113">
                  <c:v>0.83514434856716724</c:v>
                </c:pt>
                <c:pt idx="114">
                  <c:v>0.83461169702780436</c:v>
                </c:pt>
                <c:pt idx="115">
                  <c:v>0.83407904548844136</c:v>
                </c:pt>
                <c:pt idx="116">
                  <c:v>0.83381271971875992</c:v>
                </c:pt>
                <c:pt idx="117">
                  <c:v>0.83354639394907848</c:v>
                </c:pt>
                <c:pt idx="118">
                  <c:v>0.83328006817939693</c:v>
                </c:pt>
                <c:pt idx="119">
                  <c:v>0.83301374240971549</c:v>
                </c:pt>
                <c:pt idx="120">
                  <c:v>0.83301374240971549</c:v>
                </c:pt>
                <c:pt idx="121">
                  <c:v>0.83301374240971549</c:v>
                </c:pt>
                <c:pt idx="122">
                  <c:v>0.83274741664003404</c:v>
                </c:pt>
                <c:pt idx="123">
                  <c:v>0.83274741664003404</c:v>
                </c:pt>
                <c:pt idx="124">
                  <c:v>0.83248109087035249</c:v>
                </c:pt>
                <c:pt idx="125">
                  <c:v>0.83248109087035249</c:v>
                </c:pt>
                <c:pt idx="126">
                  <c:v>0.83248109087035249</c:v>
                </c:pt>
                <c:pt idx="127">
                  <c:v>0.83168211356130817</c:v>
                </c:pt>
                <c:pt idx="128">
                  <c:v>0.83168211356130817</c:v>
                </c:pt>
                <c:pt idx="129">
                  <c:v>0.83114946202194517</c:v>
                </c:pt>
                <c:pt idx="130">
                  <c:v>0.83088313625226373</c:v>
                </c:pt>
                <c:pt idx="131">
                  <c:v>0.83035048471290074</c:v>
                </c:pt>
                <c:pt idx="132">
                  <c:v>0.8300841589432193</c:v>
                </c:pt>
                <c:pt idx="133">
                  <c:v>0.8300841589432193</c:v>
                </c:pt>
                <c:pt idx="134">
                  <c:v>0.82928518163417486</c:v>
                </c:pt>
                <c:pt idx="135">
                  <c:v>0.82928518163417486</c:v>
                </c:pt>
                <c:pt idx="136">
                  <c:v>0.82901885586449342</c:v>
                </c:pt>
                <c:pt idx="137">
                  <c:v>0.82795355278576754</c:v>
                </c:pt>
                <c:pt idx="138">
                  <c:v>0.82475764354958969</c:v>
                </c:pt>
                <c:pt idx="139">
                  <c:v>0.82369234047086382</c:v>
                </c:pt>
                <c:pt idx="140">
                  <c:v>0.82129540854373073</c:v>
                </c:pt>
                <c:pt idx="141">
                  <c:v>0.82049643123468619</c:v>
                </c:pt>
                <c:pt idx="142">
                  <c:v>0.81783317353787144</c:v>
                </c:pt>
                <c:pt idx="143">
                  <c:v>0.817034196228827</c:v>
                </c:pt>
                <c:pt idx="144">
                  <c:v>0.81463726430169381</c:v>
                </c:pt>
                <c:pt idx="145">
                  <c:v>0.8122403323745605</c:v>
                </c:pt>
                <c:pt idx="146">
                  <c:v>0.81037605198679008</c:v>
                </c:pt>
                <c:pt idx="147">
                  <c:v>0.81010972621710875</c:v>
                </c:pt>
                <c:pt idx="148">
                  <c:v>0.80478321082347914</c:v>
                </c:pt>
                <c:pt idx="149">
                  <c:v>0.80425055928411626</c:v>
                </c:pt>
                <c:pt idx="150">
                  <c:v>0.80371790774475327</c:v>
                </c:pt>
                <c:pt idx="151">
                  <c:v>0.80158730158730152</c:v>
                </c:pt>
                <c:pt idx="152">
                  <c:v>0.80052199850857564</c:v>
                </c:pt>
                <c:pt idx="153">
                  <c:v>0.79812506658144233</c:v>
                </c:pt>
                <c:pt idx="154">
                  <c:v>0.7943965058059016</c:v>
                </c:pt>
                <c:pt idx="155">
                  <c:v>0.79173324810908707</c:v>
                </c:pt>
                <c:pt idx="156">
                  <c:v>0.79066794503036097</c:v>
                </c:pt>
                <c:pt idx="157">
                  <c:v>0.7896026419516351</c:v>
                </c:pt>
                <c:pt idx="158">
                  <c:v>0.78827101310322778</c:v>
                </c:pt>
                <c:pt idx="159">
                  <c:v>0.78827101310322778</c:v>
                </c:pt>
                <c:pt idx="160">
                  <c:v>0.78827101310322778</c:v>
                </c:pt>
                <c:pt idx="161">
                  <c:v>0.78560775540641303</c:v>
                </c:pt>
                <c:pt idx="162">
                  <c:v>0.78108021732182786</c:v>
                </c:pt>
                <c:pt idx="163">
                  <c:v>0.78001491424310199</c:v>
                </c:pt>
                <c:pt idx="164">
                  <c:v>0.77948226270373921</c:v>
                </c:pt>
                <c:pt idx="165">
                  <c:v>0.77788430808565023</c:v>
                </c:pt>
                <c:pt idx="166">
                  <c:v>0.77602002769787992</c:v>
                </c:pt>
                <c:pt idx="167">
                  <c:v>0.77309044423138373</c:v>
                </c:pt>
                <c:pt idx="168">
                  <c:v>0.77175881538297642</c:v>
                </c:pt>
                <c:pt idx="169">
                  <c:v>0.76803025460743579</c:v>
                </c:pt>
                <c:pt idx="170">
                  <c:v>0.7651006711409396</c:v>
                </c:pt>
                <c:pt idx="171">
                  <c:v>0.76270373921380619</c:v>
                </c:pt>
                <c:pt idx="172">
                  <c:v>0.75977415574731</c:v>
                </c:pt>
                <c:pt idx="173">
                  <c:v>0.75897517843826556</c:v>
                </c:pt>
                <c:pt idx="174">
                  <c:v>0.75897517843826556</c:v>
                </c:pt>
                <c:pt idx="175">
                  <c:v>0.75471396612336206</c:v>
                </c:pt>
                <c:pt idx="176">
                  <c:v>0.75364866304463618</c:v>
                </c:pt>
                <c:pt idx="177">
                  <c:v>0.74992010226909556</c:v>
                </c:pt>
                <c:pt idx="178">
                  <c:v>0.7467241930329177</c:v>
                </c:pt>
                <c:pt idx="179">
                  <c:v>0.74352828379674007</c:v>
                </c:pt>
                <c:pt idx="180">
                  <c:v>0.74326195802705874</c:v>
                </c:pt>
                <c:pt idx="181">
                  <c:v>0.74139767763928832</c:v>
                </c:pt>
                <c:pt idx="182">
                  <c:v>0.73873441994247357</c:v>
                </c:pt>
                <c:pt idx="183">
                  <c:v>0.73473953339725151</c:v>
                </c:pt>
                <c:pt idx="184">
                  <c:v>0.73340790454884397</c:v>
                </c:pt>
                <c:pt idx="185">
                  <c:v>0.73021199531266645</c:v>
                </c:pt>
                <c:pt idx="186">
                  <c:v>0.72621710876744427</c:v>
                </c:pt>
                <c:pt idx="187">
                  <c:v>0.72595078299776272</c:v>
                </c:pt>
                <c:pt idx="188">
                  <c:v>0.72168957068285922</c:v>
                </c:pt>
                <c:pt idx="189">
                  <c:v>0.71796100990731859</c:v>
                </c:pt>
                <c:pt idx="190">
                  <c:v>0.71769468413763715</c:v>
                </c:pt>
                <c:pt idx="191">
                  <c:v>0.71609672951954828</c:v>
                </c:pt>
                <c:pt idx="192">
                  <c:v>0.71343347182273342</c:v>
                </c:pt>
                <c:pt idx="193">
                  <c:v>0.71023756258655579</c:v>
                </c:pt>
                <c:pt idx="194">
                  <c:v>0.70411206988388175</c:v>
                </c:pt>
                <c:pt idx="195">
                  <c:v>0.70357941834451898</c:v>
                </c:pt>
                <c:pt idx="196">
                  <c:v>0.69851922872057104</c:v>
                </c:pt>
                <c:pt idx="197">
                  <c:v>0.69612229679343762</c:v>
                </c:pt>
                <c:pt idx="198">
                  <c:v>0.69425801640566731</c:v>
                </c:pt>
                <c:pt idx="199">
                  <c:v>0.69212741024821556</c:v>
                </c:pt>
                <c:pt idx="200">
                  <c:v>0.69186108447853412</c:v>
                </c:pt>
                <c:pt idx="201">
                  <c:v>0.68653456908490462</c:v>
                </c:pt>
                <c:pt idx="202">
                  <c:v>0.68360498561840843</c:v>
                </c:pt>
                <c:pt idx="203">
                  <c:v>0.68174070523063801</c:v>
                </c:pt>
                <c:pt idx="204">
                  <c:v>0.67881112176414182</c:v>
                </c:pt>
                <c:pt idx="205">
                  <c:v>0.67854479599446038</c:v>
                </c:pt>
                <c:pt idx="206">
                  <c:v>0.67375093214019377</c:v>
                </c:pt>
                <c:pt idx="207">
                  <c:v>0.67268562906146789</c:v>
                </c:pt>
                <c:pt idx="208">
                  <c:v>0.67241930329178645</c:v>
                </c:pt>
                <c:pt idx="209">
                  <c:v>0.67188665175242346</c:v>
                </c:pt>
                <c:pt idx="210">
                  <c:v>0.66815809097688283</c:v>
                </c:pt>
                <c:pt idx="211">
                  <c:v>0.66522850751038665</c:v>
                </c:pt>
                <c:pt idx="212">
                  <c:v>0.66070096942580159</c:v>
                </c:pt>
                <c:pt idx="213">
                  <c:v>0.65910301480771272</c:v>
                </c:pt>
                <c:pt idx="214">
                  <c:v>0.65377649941408322</c:v>
                </c:pt>
                <c:pt idx="215">
                  <c:v>0.65191221902631291</c:v>
                </c:pt>
                <c:pt idx="216">
                  <c:v>0.65084691594758703</c:v>
                </c:pt>
                <c:pt idx="217">
                  <c:v>0.64658570363268342</c:v>
                </c:pt>
                <c:pt idx="218">
                  <c:v>0.64525407478427599</c:v>
                </c:pt>
                <c:pt idx="219">
                  <c:v>0.64392244593586867</c:v>
                </c:pt>
                <c:pt idx="220">
                  <c:v>0.6423244913177798</c:v>
                </c:pt>
                <c:pt idx="221">
                  <c:v>0.64152551400873536</c:v>
                </c:pt>
                <c:pt idx="222">
                  <c:v>0.63859593054223918</c:v>
                </c:pt>
                <c:pt idx="223">
                  <c:v>0.63646532438478742</c:v>
                </c:pt>
                <c:pt idx="224">
                  <c:v>0.63566634707574299</c:v>
                </c:pt>
                <c:pt idx="225">
                  <c:v>0.63193778630020236</c:v>
                </c:pt>
                <c:pt idx="226">
                  <c:v>0.63113880899115793</c:v>
                </c:pt>
                <c:pt idx="227">
                  <c:v>0.62874187706402462</c:v>
                </c:pt>
                <c:pt idx="228">
                  <c:v>0.62847555129434318</c:v>
                </c:pt>
                <c:pt idx="229">
                  <c:v>0.62687759667625442</c:v>
                </c:pt>
                <c:pt idx="230">
                  <c:v>0.62634494513689132</c:v>
                </c:pt>
                <c:pt idx="231">
                  <c:v>0.62634494513689132</c:v>
                </c:pt>
                <c:pt idx="232">
                  <c:v>0.62181740705230637</c:v>
                </c:pt>
                <c:pt idx="233">
                  <c:v>0.61968680089485451</c:v>
                </c:pt>
                <c:pt idx="234">
                  <c:v>0.61835517204644719</c:v>
                </c:pt>
                <c:pt idx="235">
                  <c:v>0.61489293704058789</c:v>
                </c:pt>
                <c:pt idx="236">
                  <c:v>0.61302865665281758</c:v>
                </c:pt>
                <c:pt idx="237">
                  <c:v>0.61302865665281758</c:v>
                </c:pt>
                <c:pt idx="238">
                  <c:v>0.61222967934377326</c:v>
                </c:pt>
                <c:pt idx="239">
                  <c:v>0.61222967934377326</c:v>
                </c:pt>
                <c:pt idx="240">
                  <c:v>0.61222967934377326</c:v>
                </c:pt>
                <c:pt idx="241">
                  <c:v>0.61196335357409171</c:v>
                </c:pt>
                <c:pt idx="242">
                  <c:v>0.61169702780441038</c:v>
                </c:pt>
                <c:pt idx="243">
                  <c:v>0.61143070203472882</c:v>
                </c:pt>
                <c:pt idx="244">
                  <c:v>0.61036539895600295</c:v>
                </c:pt>
                <c:pt idx="245">
                  <c:v>0.61009907318632139</c:v>
                </c:pt>
                <c:pt idx="246">
                  <c:v>0.60956642164695851</c:v>
                </c:pt>
                <c:pt idx="247">
                  <c:v>0.60903377010759552</c:v>
                </c:pt>
                <c:pt idx="248">
                  <c:v>0.60823479279855108</c:v>
                </c:pt>
                <c:pt idx="249">
                  <c:v>0.60823479279855108</c:v>
                </c:pt>
                <c:pt idx="250">
                  <c:v>0.60796846702886964</c:v>
                </c:pt>
                <c:pt idx="251">
                  <c:v>0.60663683818046232</c:v>
                </c:pt>
                <c:pt idx="252">
                  <c:v>0.60610418664109933</c:v>
                </c:pt>
                <c:pt idx="253">
                  <c:v>0.60450623202301057</c:v>
                </c:pt>
                <c:pt idx="254">
                  <c:v>0.60423990625332902</c:v>
                </c:pt>
                <c:pt idx="255">
                  <c:v>0.60237562586555871</c:v>
                </c:pt>
                <c:pt idx="256">
                  <c:v>0.60237562586555871</c:v>
                </c:pt>
                <c:pt idx="257">
                  <c:v>0.60237562586555871</c:v>
                </c:pt>
                <c:pt idx="258">
                  <c:v>0.60157664855651427</c:v>
                </c:pt>
                <c:pt idx="259">
                  <c:v>0.60131032278683283</c:v>
                </c:pt>
                <c:pt idx="260">
                  <c:v>0.60051134547778839</c:v>
                </c:pt>
                <c:pt idx="261">
                  <c:v>0.60024501970810695</c:v>
                </c:pt>
                <c:pt idx="262">
                  <c:v>0.59891339085969952</c:v>
                </c:pt>
                <c:pt idx="263">
                  <c:v>0.59704911047192921</c:v>
                </c:pt>
                <c:pt idx="264">
                  <c:v>0.59704911047192921</c:v>
                </c:pt>
                <c:pt idx="265">
                  <c:v>0.59678278470224766</c:v>
                </c:pt>
                <c:pt idx="266">
                  <c:v>0.59678278470224766</c:v>
                </c:pt>
                <c:pt idx="267">
                  <c:v>0.59598380739320334</c:v>
                </c:pt>
                <c:pt idx="268">
                  <c:v>0.59571748162352178</c:v>
                </c:pt>
                <c:pt idx="269">
                  <c:v>0.5951848300841589</c:v>
                </c:pt>
                <c:pt idx="270">
                  <c:v>0.59438585277511446</c:v>
                </c:pt>
                <c:pt idx="271">
                  <c:v>0.59411952700543302</c:v>
                </c:pt>
                <c:pt idx="272">
                  <c:v>0.59385320123575147</c:v>
                </c:pt>
                <c:pt idx="273">
                  <c:v>0.59198892084798116</c:v>
                </c:pt>
                <c:pt idx="274">
                  <c:v>0.59198892084798116</c:v>
                </c:pt>
                <c:pt idx="275">
                  <c:v>0.59145626930861828</c:v>
                </c:pt>
                <c:pt idx="276">
                  <c:v>0.58826036007244054</c:v>
                </c:pt>
                <c:pt idx="277">
                  <c:v>0.58799403430275909</c:v>
                </c:pt>
                <c:pt idx="278">
                  <c:v>0.58666240545435167</c:v>
                </c:pt>
                <c:pt idx="279">
                  <c:v>0.58559710237562579</c:v>
                </c:pt>
                <c:pt idx="280">
                  <c:v>0.58426547352721847</c:v>
                </c:pt>
                <c:pt idx="281">
                  <c:v>0.58426547352721847</c:v>
                </c:pt>
                <c:pt idx="282">
                  <c:v>0.58346649621817404</c:v>
                </c:pt>
                <c:pt idx="283">
                  <c:v>0.58293384467881104</c:v>
                </c:pt>
                <c:pt idx="284">
                  <c:v>0.5826675189091296</c:v>
                </c:pt>
                <c:pt idx="285">
                  <c:v>0.5826675189091296</c:v>
                </c:pt>
                <c:pt idx="286">
                  <c:v>0.5826675189091296</c:v>
                </c:pt>
                <c:pt idx="287">
                  <c:v>0.58240119313944816</c:v>
                </c:pt>
                <c:pt idx="288">
                  <c:v>0.58186854160008517</c:v>
                </c:pt>
                <c:pt idx="289">
                  <c:v>0.58186854160008517</c:v>
                </c:pt>
                <c:pt idx="290">
                  <c:v>0.58186854160008517</c:v>
                </c:pt>
                <c:pt idx="291">
                  <c:v>0.58213486736976661</c:v>
                </c:pt>
                <c:pt idx="292">
                  <c:v>0.58240119313944816</c:v>
                </c:pt>
                <c:pt idx="293">
                  <c:v>0.58240119313944816</c:v>
                </c:pt>
                <c:pt idx="294">
                  <c:v>0.58213486736976661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2B0-45C4-98BE-E29FF62501F0}"/>
            </c:ext>
          </c:extLst>
        </c:ser>
        <c:ser>
          <c:idx val="0"/>
          <c:order val="7"/>
          <c:tx>
            <c:v>Exp 1</c:v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Ratio'!$N$4:$N$305</c:f>
              <c:numCache>
                <c:formatCode>General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D6F-49C5-94AE-E20FDEC6F802}"/>
            </c:ext>
          </c:extLst>
        </c:ser>
        <c:ser>
          <c:idx val="6"/>
          <c:order val="8"/>
          <c:tx>
            <c:v>Exp 2</c:v>
          </c:tx>
          <c:spPr>
            <a:ln w="34925" cap="rnd">
              <a:solidFill>
                <a:srgbClr val="00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Ratio'!$F$4:$F$293</c:f>
              <c:numCache>
                <c:formatCode>General</c:formatCode>
                <c:ptCount val="290"/>
                <c:pt idx="0">
                  <c:v>1.0000000000000004</c:v>
                </c:pt>
                <c:pt idx="1">
                  <c:v>0.99667739393766808</c:v>
                </c:pt>
                <c:pt idx="2">
                  <c:v>0.99525341991095428</c:v>
                </c:pt>
                <c:pt idx="3">
                  <c:v>0.99477876190204995</c:v>
                </c:pt>
                <c:pt idx="4">
                  <c:v>0.99288012986643159</c:v>
                </c:pt>
                <c:pt idx="5">
                  <c:v>0.99145615583971769</c:v>
                </c:pt>
                <c:pt idx="6">
                  <c:v>0.99050683982190868</c:v>
                </c:pt>
                <c:pt idx="7">
                  <c:v>0.99050683982190857</c:v>
                </c:pt>
                <c:pt idx="8">
                  <c:v>0.98955752380409934</c:v>
                </c:pt>
                <c:pt idx="9">
                  <c:v>0.98908286579519467</c:v>
                </c:pt>
                <c:pt idx="10">
                  <c:v>0.98860820778629011</c:v>
                </c:pt>
                <c:pt idx="11">
                  <c:v>0.98670957575067197</c:v>
                </c:pt>
                <c:pt idx="12">
                  <c:v>0.98528560172395829</c:v>
                </c:pt>
                <c:pt idx="13">
                  <c:v>0.98481094371505362</c:v>
                </c:pt>
                <c:pt idx="14">
                  <c:v>0.98006436362600757</c:v>
                </c:pt>
                <c:pt idx="15">
                  <c:v>0.97958970561710301</c:v>
                </c:pt>
                <c:pt idx="16">
                  <c:v>0.97958970561710301</c:v>
                </c:pt>
                <c:pt idx="17">
                  <c:v>0.97674175756367543</c:v>
                </c:pt>
                <c:pt idx="18">
                  <c:v>0.97531778353696197</c:v>
                </c:pt>
                <c:pt idx="19">
                  <c:v>0.97484312552805719</c:v>
                </c:pt>
                <c:pt idx="20">
                  <c:v>0.9734191515013435</c:v>
                </c:pt>
                <c:pt idx="21">
                  <c:v>0.97294449349243917</c:v>
                </c:pt>
                <c:pt idx="22">
                  <c:v>0.97246983548353438</c:v>
                </c:pt>
                <c:pt idx="23">
                  <c:v>0.97199517747462982</c:v>
                </c:pt>
                <c:pt idx="24">
                  <c:v>0.96914722942120213</c:v>
                </c:pt>
                <c:pt idx="25">
                  <c:v>0.96819791340339312</c:v>
                </c:pt>
                <c:pt idx="26">
                  <c:v>0.96677393937667944</c:v>
                </c:pt>
                <c:pt idx="27">
                  <c:v>0.96677393937667933</c:v>
                </c:pt>
                <c:pt idx="28">
                  <c:v>0.96582462335887032</c:v>
                </c:pt>
                <c:pt idx="29">
                  <c:v>0.96534996534996564</c:v>
                </c:pt>
                <c:pt idx="30">
                  <c:v>0.96440064933215619</c:v>
                </c:pt>
                <c:pt idx="31">
                  <c:v>0.96297667530544273</c:v>
                </c:pt>
                <c:pt idx="32">
                  <c:v>0.96297667530544251</c:v>
                </c:pt>
                <c:pt idx="33">
                  <c:v>0.96297667530544251</c:v>
                </c:pt>
                <c:pt idx="34">
                  <c:v>0.96202735928763339</c:v>
                </c:pt>
                <c:pt idx="35">
                  <c:v>0.96012872725201526</c:v>
                </c:pt>
                <c:pt idx="36">
                  <c:v>0.95775543720749212</c:v>
                </c:pt>
                <c:pt idx="37">
                  <c:v>0.95633146318077833</c:v>
                </c:pt>
                <c:pt idx="38">
                  <c:v>0.95348351512735086</c:v>
                </c:pt>
                <c:pt idx="39">
                  <c:v>0.95300885711844641</c:v>
                </c:pt>
                <c:pt idx="40">
                  <c:v>0.95253419910954173</c:v>
                </c:pt>
                <c:pt idx="41">
                  <c:v>0.95253419910954173</c:v>
                </c:pt>
                <c:pt idx="42">
                  <c:v>0.95063556707392349</c:v>
                </c:pt>
                <c:pt idx="43">
                  <c:v>0.95016090906501893</c:v>
                </c:pt>
                <c:pt idx="44">
                  <c:v>0.94873693503830514</c:v>
                </c:pt>
                <c:pt idx="45">
                  <c:v>0.94873693503830503</c:v>
                </c:pt>
                <c:pt idx="46">
                  <c:v>0.94826227702940069</c:v>
                </c:pt>
                <c:pt idx="47">
                  <c:v>0.9477876190204958</c:v>
                </c:pt>
                <c:pt idx="48">
                  <c:v>0.94588898698487767</c:v>
                </c:pt>
                <c:pt idx="49">
                  <c:v>0.94399035494925942</c:v>
                </c:pt>
                <c:pt idx="50">
                  <c:v>0.94256638092254563</c:v>
                </c:pt>
                <c:pt idx="51">
                  <c:v>0.94209172291364096</c:v>
                </c:pt>
                <c:pt idx="52">
                  <c:v>0.94161706490473629</c:v>
                </c:pt>
                <c:pt idx="53">
                  <c:v>0.94114240689583184</c:v>
                </c:pt>
                <c:pt idx="54">
                  <c:v>0.94114240689583162</c:v>
                </c:pt>
                <c:pt idx="55">
                  <c:v>0.94066774888692728</c:v>
                </c:pt>
                <c:pt idx="56">
                  <c:v>0.9387691168513087</c:v>
                </c:pt>
                <c:pt idx="57">
                  <c:v>0.93829445884240437</c:v>
                </c:pt>
                <c:pt idx="58">
                  <c:v>0.93781980083349969</c:v>
                </c:pt>
                <c:pt idx="59">
                  <c:v>0.9363958268067859</c:v>
                </c:pt>
                <c:pt idx="60">
                  <c:v>0.9363958268067859</c:v>
                </c:pt>
                <c:pt idx="61">
                  <c:v>0.9363958268067859</c:v>
                </c:pt>
                <c:pt idx="62">
                  <c:v>0.93497185278007211</c:v>
                </c:pt>
                <c:pt idx="63">
                  <c:v>0.93307322074445398</c:v>
                </c:pt>
                <c:pt idx="64">
                  <c:v>0.93117458870883552</c:v>
                </c:pt>
                <c:pt idx="65">
                  <c:v>0.9273773246375987</c:v>
                </c:pt>
                <c:pt idx="66">
                  <c:v>0.92690266662869425</c:v>
                </c:pt>
                <c:pt idx="67">
                  <c:v>0.92595335061088491</c:v>
                </c:pt>
                <c:pt idx="68">
                  <c:v>0.92452937658417123</c:v>
                </c:pt>
                <c:pt idx="69">
                  <c:v>0.92405471857526678</c:v>
                </c:pt>
                <c:pt idx="70">
                  <c:v>0.92073211251293463</c:v>
                </c:pt>
                <c:pt idx="71">
                  <c:v>0.91646019043279348</c:v>
                </c:pt>
                <c:pt idx="72">
                  <c:v>0.91456155839717501</c:v>
                </c:pt>
                <c:pt idx="73">
                  <c:v>0.91361224237936578</c:v>
                </c:pt>
                <c:pt idx="74">
                  <c:v>0.91171361034374765</c:v>
                </c:pt>
                <c:pt idx="75">
                  <c:v>0.9093403202992244</c:v>
                </c:pt>
                <c:pt idx="76">
                  <c:v>0.90839100428141539</c:v>
                </c:pt>
                <c:pt idx="77">
                  <c:v>0.90649237224579693</c:v>
                </c:pt>
                <c:pt idx="78">
                  <c:v>0.90601771423689248</c:v>
                </c:pt>
                <c:pt idx="79">
                  <c:v>0.9045937402101788</c:v>
                </c:pt>
                <c:pt idx="80">
                  <c:v>0.89604989604989616</c:v>
                </c:pt>
                <c:pt idx="81">
                  <c:v>0.89510058003208715</c:v>
                </c:pt>
                <c:pt idx="82">
                  <c:v>0.88750605188961362</c:v>
                </c:pt>
                <c:pt idx="83">
                  <c:v>0.8865567358718045</c:v>
                </c:pt>
                <c:pt idx="84">
                  <c:v>0.88560741985399549</c:v>
                </c:pt>
                <c:pt idx="85">
                  <c:v>0.87848754972042653</c:v>
                </c:pt>
                <c:pt idx="86">
                  <c:v>0.8751649436580945</c:v>
                </c:pt>
                <c:pt idx="87">
                  <c:v>0.87231699560466713</c:v>
                </c:pt>
                <c:pt idx="88">
                  <c:v>0.87231699560466691</c:v>
                </c:pt>
                <c:pt idx="89">
                  <c:v>0.86804507352452565</c:v>
                </c:pt>
                <c:pt idx="90">
                  <c:v>0.86519712547109828</c:v>
                </c:pt>
                <c:pt idx="91">
                  <c:v>0.86045054538205268</c:v>
                </c:pt>
                <c:pt idx="92">
                  <c:v>0.85712793931972042</c:v>
                </c:pt>
                <c:pt idx="93">
                  <c:v>0.85333067524848361</c:v>
                </c:pt>
                <c:pt idx="94">
                  <c:v>0.85238135923067426</c:v>
                </c:pt>
                <c:pt idx="95">
                  <c:v>0.8471601211327241</c:v>
                </c:pt>
                <c:pt idx="96">
                  <c:v>0.84193888303477371</c:v>
                </c:pt>
                <c:pt idx="97">
                  <c:v>0.83814161896353689</c:v>
                </c:pt>
                <c:pt idx="98">
                  <c:v>0.83814161896353678</c:v>
                </c:pt>
                <c:pt idx="99">
                  <c:v>0.83814161896353678</c:v>
                </c:pt>
                <c:pt idx="100">
                  <c:v>0.8343443548923003</c:v>
                </c:pt>
                <c:pt idx="101">
                  <c:v>0.8276991427676359</c:v>
                </c:pt>
                <c:pt idx="102">
                  <c:v>0.82390187869639953</c:v>
                </c:pt>
                <c:pt idx="103">
                  <c:v>0.82200324666078106</c:v>
                </c:pt>
                <c:pt idx="104">
                  <c:v>0.82010461462516282</c:v>
                </c:pt>
                <c:pt idx="105">
                  <c:v>0.81535803453611699</c:v>
                </c:pt>
                <c:pt idx="106">
                  <c:v>0.81013679643816627</c:v>
                </c:pt>
                <c:pt idx="107">
                  <c:v>0.80776350639364347</c:v>
                </c:pt>
                <c:pt idx="108">
                  <c:v>0.80586487435802523</c:v>
                </c:pt>
                <c:pt idx="109">
                  <c:v>0.80301692630459753</c:v>
                </c:pt>
                <c:pt idx="110">
                  <c:v>0.80206761028678841</c:v>
                </c:pt>
                <c:pt idx="111">
                  <c:v>0.79969432024226583</c:v>
                </c:pt>
                <c:pt idx="112">
                  <c:v>0.79589705617102902</c:v>
                </c:pt>
                <c:pt idx="113">
                  <c:v>0.79115047608198297</c:v>
                </c:pt>
                <c:pt idx="114">
                  <c:v>0.78877718603746005</c:v>
                </c:pt>
                <c:pt idx="115">
                  <c:v>0.76931620767237208</c:v>
                </c:pt>
                <c:pt idx="116">
                  <c:v>0.76931620767237208</c:v>
                </c:pt>
                <c:pt idx="117">
                  <c:v>0.76551894360113559</c:v>
                </c:pt>
                <c:pt idx="118">
                  <c:v>0.76456962758332636</c:v>
                </c:pt>
                <c:pt idx="119">
                  <c:v>0.76219633753880356</c:v>
                </c:pt>
                <c:pt idx="120">
                  <c:v>0.75934838948537597</c:v>
                </c:pt>
                <c:pt idx="121">
                  <c:v>0.75602578342304394</c:v>
                </c:pt>
                <c:pt idx="122">
                  <c:v>0.75317783536961658</c:v>
                </c:pt>
                <c:pt idx="123">
                  <c:v>0.74700728125385685</c:v>
                </c:pt>
                <c:pt idx="124">
                  <c:v>0.74273535917371558</c:v>
                </c:pt>
                <c:pt idx="125">
                  <c:v>0.73798877908466964</c:v>
                </c:pt>
                <c:pt idx="126">
                  <c:v>0.7360901470490514</c:v>
                </c:pt>
                <c:pt idx="127">
                  <c:v>0.73276754098671926</c:v>
                </c:pt>
                <c:pt idx="128">
                  <c:v>0.72659698687095975</c:v>
                </c:pt>
                <c:pt idx="129">
                  <c:v>0.72422369682643672</c:v>
                </c:pt>
                <c:pt idx="130">
                  <c:v>0.7194771167373909</c:v>
                </c:pt>
                <c:pt idx="131">
                  <c:v>0.71188258859491771</c:v>
                </c:pt>
                <c:pt idx="132">
                  <c:v>0.70808532452368089</c:v>
                </c:pt>
                <c:pt idx="133">
                  <c:v>0.70571203447915798</c:v>
                </c:pt>
                <c:pt idx="134">
                  <c:v>0.70096545439011204</c:v>
                </c:pt>
                <c:pt idx="135">
                  <c:v>0.69716819031887545</c:v>
                </c:pt>
                <c:pt idx="136">
                  <c:v>0.69337092624763863</c:v>
                </c:pt>
                <c:pt idx="137">
                  <c:v>0.6876750301407839</c:v>
                </c:pt>
                <c:pt idx="138">
                  <c:v>0.68197913403392885</c:v>
                </c:pt>
                <c:pt idx="139">
                  <c:v>0.67770721195378736</c:v>
                </c:pt>
                <c:pt idx="140">
                  <c:v>0.67723255394488302</c:v>
                </c:pt>
                <c:pt idx="141">
                  <c:v>0.67248597385583686</c:v>
                </c:pt>
                <c:pt idx="142">
                  <c:v>0.67153665783802796</c:v>
                </c:pt>
                <c:pt idx="143">
                  <c:v>0.66631541974007735</c:v>
                </c:pt>
                <c:pt idx="144">
                  <c:v>0.66014486562431784</c:v>
                </c:pt>
                <c:pt idx="145">
                  <c:v>0.65729691757089037</c:v>
                </c:pt>
                <c:pt idx="146">
                  <c:v>0.65065170544622619</c:v>
                </c:pt>
                <c:pt idx="147">
                  <c:v>0.65065170544622619</c:v>
                </c:pt>
                <c:pt idx="148">
                  <c:v>0.64448115133046646</c:v>
                </c:pt>
                <c:pt idx="149">
                  <c:v>0.64353183531265734</c:v>
                </c:pt>
                <c:pt idx="150">
                  <c:v>0.63925991323251607</c:v>
                </c:pt>
                <c:pt idx="151">
                  <c:v>0.63546264916127948</c:v>
                </c:pt>
                <c:pt idx="152">
                  <c:v>0.63024141106332909</c:v>
                </c:pt>
                <c:pt idx="153">
                  <c:v>0.62976675305442442</c:v>
                </c:pt>
                <c:pt idx="154">
                  <c:v>0.62596948898318783</c:v>
                </c:pt>
                <c:pt idx="155">
                  <c:v>0.62074825088523744</c:v>
                </c:pt>
                <c:pt idx="156">
                  <c:v>0.61647632880509617</c:v>
                </c:pt>
                <c:pt idx="157">
                  <c:v>0.61220440672495491</c:v>
                </c:pt>
                <c:pt idx="158">
                  <c:v>0.60793248464481342</c:v>
                </c:pt>
                <c:pt idx="159">
                  <c:v>0.60366056256467227</c:v>
                </c:pt>
                <c:pt idx="160">
                  <c:v>0.60176193052905413</c:v>
                </c:pt>
                <c:pt idx="161">
                  <c:v>0.59938864048453133</c:v>
                </c:pt>
                <c:pt idx="162">
                  <c:v>0.59891398247562666</c:v>
                </c:pt>
                <c:pt idx="163">
                  <c:v>0.59274342835986682</c:v>
                </c:pt>
                <c:pt idx="164">
                  <c:v>0.58894616428863023</c:v>
                </c:pt>
                <c:pt idx="165">
                  <c:v>0.58609821623520286</c:v>
                </c:pt>
                <c:pt idx="166">
                  <c:v>0.58467424220848907</c:v>
                </c:pt>
                <c:pt idx="167">
                  <c:v>0.58182629415506126</c:v>
                </c:pt>
                <c:pt idx="168">
                  <c:v>0.58040232012834747</c:v>
                </c:pt>
                <c:pt idx="169">
                  <c:v>0.57945300411053857</c:v>
                </c:pt>
                <c:pt idx="170">
                  <c:v>0.57660505605711088</c:v>
                </c:pt>
                <c:pt idx="171">
                  <c:v>0.57280779198587428</c:v>
                </c:pt>
                <c:pt idx="172">
                  <c:v>0.56711189587901922</c:v>
                </c:pt>
                <c:pt idx="173">
                  <c:v>0.56521326384340098</c:v>
                </c:pt>
                <c:pt idx="174">
                  <c:v>0.56473860583449642</c:v>
                </c:pt>
                <c:pt idx="175">
                  <c:v>0.56331463180778285</c:v>
                </c:pt>
                <c:pt idx="176">
                  <c:v>0.56189065778106906</c:v>
                </c:pt>
                <c:pt idx="177">
                  <c:v>0.55904270972764158</c:v>
                </c:pt>
                <c:pt idx="178">
                  <c:v>0.55714407769202312</c:v>
                </c:pt>
                <c:pt idx="179">
                  <c:v>0.55192283959407251</c:v>
                </c:pt>
                <c:pt idx="180">
                  <c:v>0.54860023353174048</c:v>
                </c:pt>
                <c:pt idx="181">
                  <c:v>0.54670160149612212</c:v>
                </c:pt>
                <c:pt idx="182">
                  <c:v>0.54622694348721768</c:v>
                </c:pt>
                <c:pt idx="183">
                  <c:v>0.54385365344269465</c:v>
                </c:pt>
                <c:pt idx="184">
                  <c:v>0.54195502140707641</c:v>
                </c:pt>
                <c:pt idx="185">
                  <c:v>0.53720844131803047</c:v>
                </c:pt>
                <c:pt idx="186">
                  <c:v>0.5367337833091258</c:v>
                </c:pt>
                <c:pt idx="187">
                  <c:v>0.53388583525569844</c:v>
                </c:pt>
                <c:pt idx="188">
                  <c:v>0.53341117724679377</c:v>
                </c:pt>
                <c:pt idx="189">
                  <c:v>0.53293651923788921</c:v>
                </c:pt>
                <c:pt idx="190">
                  <c:v>0.53198720322008008</c:v>
                </c:pt>
                <c:pt idx="191">
                  <c:v>0.52913925516665261</c:v>
                </c:pt>
                <c:pt idx="192">
                  <c:v>0.52866459715774816</c:v>
                </c:pt>
                <c:pt idx="193">
                  <c:v>0.5243926750776069</c:v>
                </c:pt>
                <c:pt idx="194">
                  <c:v>0.52439267507760678</c:v>
                </c:pt>
                <c:pt idx="195">
                  <c:v>0.52059541100637019</c:v>
                </c:pt>
                <c:pt idx="196">
                  <c:v>0.51537417290841969</c:v>
                </c:pt>
                <c:pt idx="197">
                  <c:v>0.51489951489951513</c:v>
                </c:pt>
                <c:pt idx="198">
                  <c:v>0.51442485689061057</c:v>
                </c:pt>
                <c:pt idx="199">
                  <c:v>0.51395019888170579</c:v>
                </c:pt>
                <c:pt idx="200">
                  <c:v>0.5087289607837554</c:v>
                </c:pt>
                <c:pt idx="201">
                  <c:v>0.50540635472142348</c:v>
                </c:pt>
                <c:pt idx="202">
                  <c:v>0.50445703870361425</c:v>
                </c:pt>
                <c:pt idx="203">
                  <c:v>0.50160909065018655</c:v>
                </c:pt>
                <c:pt idx="204">
                  <c:v>0.4954385365344271</c:v>
                </c:pt>
                <c:pt idx="205">
                  <c:v>0.49353990449880863</c:v>
                </c:pt>
                <c:pt idx="206">
                  <c:v>0.49021729843647671</c:v>
                </c:pt>
                <c:pt idx="207">
                  <c:v>0.49021729843647671</c:v>
                </c:pt>
                <c:pt idx="208">
                  <c:v>0.48642003436524012</c:v>
                </c:pt>
                <c:pt idx="209">
                  <c:v>0.48642003436524012</c:v>
                </c:pt>
                <c:pt idx="210">
                  <c:v>0.48309742830290803</c:v>
                </c:pt>
                <c:pt idx="211">
                  <c:v>0.48167345427619407</c:v>
                </c:pt>
                <c:pt idx="212">
                  <c:v>0.47645221617824363</c:v>
                </c:pt>
                <c:pt idx="213">
                  <c:v>0.47645221617824363</c:v>
                </c:pt>
                <c:pt idx="214">
                  <c:v>0.47550290016043451</c:v>
                </c:pt>
                <c:pt idx="215">
                  <c:v>0.47218029409810258</c:v>
                </c:pt>
                <c:pt idx="216">
                  <c:v>0.47028166206248428</c:v>
                </c:pt>
                <c:pt idx="217">
                  <c:v>0.46506042396453384</c:v>
                </c:pt>
                <c:pt idx="218">
                  <c:v>0.46506042396453384</c:v>
                </c:pt>
                <c:pt idx="219">
                  <c:v>0.46316179192891521</c:v>
                </c:pt>
                <c:pt idx="220">
                  <c:v>0.45983918586658312</c:v>
                </c:pt>
                <c:pt idx="221">
                  <c:v>0.45746589582206015</c:v>
                </c:pt>
                <c:pt idx="222">
                  <c:v>0.45556726378644202</c:v>
                </c:pt>
                <c:pt idx="223">
                  <c:v>0.45556726378644202</c:v>
                </c:pt>
                <c:pt idx="224">
                  <c:v>0.45224465772410993</c:v>
                </c:pt>
                <c:pt idx="225">
                  <c:v>0.45034602568849164</c:v>
                </c:pt>
                <c:pt idx="226">
                  <c:v>0.44797273564396867</c:v>
                </c:pt>
                <c:pt idx="227">
                  <c:v>0.44370081356382746</c:v>
                </c:pt>
                <c:pt idx="228">
                  <c:v>0.44227683953711378</c:v>
                </c:pt>
                <c:pt idx="229">
                  <c:v>0.44085286551039982</c:v>
                </c:pt>
                <c:pt idx="230">
                  <c:v>0.43658094343025855</c:v>
                </c:pt>
                <c:pt idx="231">
                  <c:v>0.43563162741244943</c:v>
                </c:pt>
                <c:pt idx="232">
                  <c:v>0.43278367935902179</c:v>
                </c:pt>
                <c:pt idx="233">
                  <c:v>0.43135970533230816</c:v>
                </c:pt>
                <c:pt idx="234">
                  <c:v>0.42993573130559454</c:v>
                </c:pt>
                <c:pt idx="235">
                  <c:v>0.42851175727888058</c:v>
                </c:pt>
                <c:pt idx="236">
                  <c:v>0.42756244126107157</c:v>
                </c:pt>
                <c:pt idx="237">
                  <c:v>0.42281586117202552</c:v>
                </c:pt>
                <c:pt idx="238">
                  <c:v>0.42234120316312102</c:v>
                </c:pt>
                <c:pt idx="239">
                  <c:v>0.42091722913640722</c:v>
                </c:pt>
                <c:pt idx="240">
                  <c:v>0.41949325510969337</c:v>
                </c:pt>
                <c:pt idx="241">
                  <c:v>0.41806928108297975</c:v>
                </c:pt>
                <c:pt idx="242">
                  <c:v>0.41617064904736145</c:v>
                </c:pt>
                <c:pt idx="243">
                  <c:v>0.41284804298502936</c:v>
                </c:pt>
                <c:pt idx="244">
                  <c:v>0.41189872696722041</c:v>
                </c:pt>
                <c:pt idx="245">
                  <c:v>0.41189872696722041</c:v>
                </c:pt>
                <c:pt idx="246">
                  <c:v>0.41142406895831557</c:v>
                </c:pt>
                <c:pt idx="247">
                  <c:v>0.41047475294050656</c:v>
                </c:pt>
                <c:pt idx="248">
                  <c:v>0.40762680488707898</c:v>
                </c:pt>
                <c:pt idx="249">
                  <c:v>0.4028802247980332</c:v>
                </c:pt>
                <c:pt idx="250">
                  <c:v>0.40240556678912875</c:v>
                </c:pt>
                <c:pt idx="251">
                  <c:v>0.40050693475351029</c:v>
                </c:pt>
                <c:pt idx="252">
                  <c:v>0.39813364470898749</c:v>
                </c:pt>
                <c:pt idx="253">
                  <c:v>0.39718432869117831</c:v>
                </c:pt>
                <c:pt idx="254">
                  <c:v>0.39386172262884606</c:v>
                </c:pt>
                <c:pt idx="255">
                  <c:v>0.38958980054870479</c:v>
                </c:pt>
                <c:pt idx="256">
                  <c:v>0.388165826521991</c:v>
                </c:pt>
                <c:pt idx="257">
                  <c:v>0.38769116851308649</c:v>
                </c:pt>
                <c:pt idx="258">
                  <c:v>0.38674185249527721</c:v>
                </c:pt>
                <c:pt idx="259">
                  <c:v>0.3862671944863727</c:v>
                </c:pt>
                <c:pt idx="260">
                  <c:v>0.3843685624507544</c:v>
                </c:pt>
                <c:pt idx="261">
                  <c:v>0.38389390444184973</c:v>
                </c:pt>
                <c:pt idx="262">
                  <c:v>0.38246993041513594</c:v>
                </c:pt>
                <c:pt idx="263">
                  <c:v>0.38057129837951764</c:v>
                </c:pt>
                <c:pt idx="264">
                  <c:v>0.38009664037061314</c:v>
                </c:pt>
                <c:pt idx="265">
                  <c:v>0.37867266634389929</c:v>
                </c:pt>
                <c:pt idx="266">
                  <c:v>0.37867266634389929</c:v>
                </c:pt>
                <c:pt idx="267">
                  <c:v>0.37819800833499467</c:v>
                </c:pt>
                <c:pt idx="268">
                  <c:v>0.37772335032609022</c:v>
                </c:pt>
                <c:pt idx="269">
                  <c:v>0.37724869231718555</c:v>
                </c:pt>
                <c:pt idx="270">
                  <c:v>0.37724869231718555</c:v>
                </c:pt>
                <c:pt idx="271">
                  <c:v>0.37629937629937638</c:v>
                </c:pt>
                <c:pt idx="272">
                  <c:v>0.37629937629937638</c:v>
                </c:pt>
                <c:pt idx="273">
                  <c:v>0.37582471829047193</c:v>
                </c:pt>
                <c:pt idx="274">
                  <c:v>0.37582471829047176</c:v>
                </c:pt>
                <c:pt idx="275">
                  <c:v>0.37440074426375808</c:v>
                </c:pt>
                <c:pt idx="276">
                  <c:v>0.37392608625485346</c:v>
                </c:pt>
                <c:pt idx="277">
                  <c:v>0.37392608625485346</c:v>
                </c:pt>
                <c:pt idx="278">
                  <c:v>0.37392608625485346</c:v>
                </c:pt>
                <c:pt idx="279">
                  <c:v>0.37392608625485346</c:v>
                </c:pt>
                <c:pt idx="280">
                  <c:v>0.37297677023704429</c:v>
                </c:pt>
                <c:pt idx="281">
                  <c:v>0.37250211222813961</c:v>
                </c:pt>
                <c:pt idx="282">
                  <c:v>0.37155279621033049</c:v>
                </c:pt>
                <c:pt idx="283">
                  <c:v>0.37155279621033049</c:v>
                </c:pt>
                <c:pt idx="284">
                  <c:v>0.37155279621033049</c:v>
                </c:pt>
                <c:pt idx="285">
                  <c:v>0.37107813820142593</c:v>
                </c:pt>
                <c:pt idx="286">
                  <c:v>0.37107813820142593</c:v>
                </c:pt>
                <c:pt idx="287">
                  <c:v>0.37107813820142593</c:v>
                </c:pt>
                <c:pt idx="288">
                  <c:v>0.37012882218361687</c:v>
                </c:pt>
                <c:pt idx="289">
                  <c:v>0.36823019014799857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D6F-49C5-94AE-E20FDEC6F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1005792"/>
        <c:axId val="701012320"/>
      </c:lineChart>
      <c:dateAx>
        <c:axId val="701005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(MIN)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12320"/>
        <c:crosses val="autoZero"/>
        <c:auto val="0"/>
        <c:lblOffset val="100"/>
        <c:baseTimeUnit val="days"/>
        <c:majorUnit val="30"/>
        <c:majorTimeUnit val="days"/>
      </c:dateAx>
      <c:valAx>
        <c:axId val="701012320"/>
        <c:scaling>
          <c:orientation val="minMax"/>
          <c:max val="1.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MASS</a:t>
                </a:r>
                <a:r>
                  <a:rPr lang="en-US" baseline="0"/>
                  <a:t> RATIO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05792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26544843076719"/>
          <c:y val="0.16805123642546829"/>
          <c:w val="0.50185698574724136"/>
          <c:h val="7.64103255230895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rgbClr val="3399FF"/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20000"/>
            <a:lumOff val="8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Sunny</a:t>
            </a:r>
            <a:r>
              <a:rPr lang="en-US" baseline="0"/>
              <a:t> Conditions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670140184793533"/>
          <c:y val="0.26517953236306147"/>
          <c:w val="0.80917478603095705"/>
          <c:h val="0.5639694973885816"/>
        </c:manualLayout>
      </c:layout>
      <c:lineChart>
        <c:grouping val="standard"/>
        <c:varyColors val="0"/>
        <c:ser>
          <c:idx val="1"/>
          <c:order val="0"/>
          <c:tx>
            <c:v>A (Drying chamber)</c:v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Ratio'!$B$4:$B$331</c:f>
              <c:numCache>
                <c:formatCode>General</c:formatCode>
                <c:ptCount val="328"/>
                <c:pt idx="0">
                  <c:v>1</c:v>
                </c:pt>
                <c:pt idx="1">
                  <c:v>0.99829079550650146</c:v>
                </c:pt>
                <c:pt idx="2">
                  <c:v>0.99829079550650146</c:v>
                </c:pt>
                <c:pt idx="3">
                  <c:v>0.99700889213637744</c:v>
                </c:pt>
                <c:pt idx="4">
                  <c:v>0.9965815910130027</c:v>
                </c:pt>
                <c:pt idx="5">
                  <c:v>0.99572698876625343</c:v>
                </c:pt>
                <c:pt idx="6">
                  <c:v>0.99401778427275478</c:v>
                </c:pt>
                <c:pt idx="7">
                  <c:v>0.99316318202600551</c:v>
                </c:pt>
                <c:pt idx="8">
                  <c:v>0.99316318202600551</c:v>
                </c:pt>
                <c:pt idx="9">
                  <c:v>0.99316318202600551</c:v>
                </c:pt>
                <c:pt idx="10">
                  <c:v>0.99273588090263087</c:v>
                </c:pt>
                <c:pt idx="11">
                  <c:v>0.99273588090263087</c:v>
                </c:pt>
                <c:pt idx="12">
                  <c:v>0.99145397753250697</c:v>
                </c:pt>
                <c:pt idx="13">
                  <c:v>0.99102667640913222</c:v>
                </c:pt>
                <c:pt idx="14">
                  <c:v>0.99102667640913222</c:v>
                </c:pt>
                <c:pt idx="15">
                  <c:v>0.99102667640913222</c:v>
                </c:pt>
                <c:pt idx="16">
                  <c:v>0.9905993752857577</c:v>
                </c:pt>
                <c:pt idx="17">
                  <c:v>0.99017207416238295</c:v>
                </c:pt>
                <c:pt idx="18">
                  <c:v>0.99017207416238295</c:v>
                </c:pt>
                <c:pt idx="19">
                  <c:v>0.98889017079225894</c:v>
                </c:pt>
                <c:pt idx="20">
                  <c:v>0.98632636405201113</c:v>
                </c:pt>
                <c:pt idx="21">
                  <c:v>0.98632636405201113</c:v>
                </c:pt>
                <c:pt idx="22">
                  <c:v>0.98461715955851248</c:v>
                </c:pt>
                <c:pt idx="23">
                  <c:v>0.98248065394163919</c:v>
                </c:pt>
                <c:pt idx="24">
                  <c:v>0.98034414832476591</c:v>
                </c:pt>
                <c:pt idx="25">
                  <c:v>0.97948954607801664</c:v>
                </c:pt>
                <c:pt idx="26">
                  <c:v>0.97692573933776872</c:v>
                </c:pt>
                <c:pt idx="27">
                  <c:v>0.97692573933776872</c:v>
                </c:pt>
                <c:pt idx="28">
                  <c:v>0.97308002922739689</c:v>
                </c:pt>
                <c:pt idx="29">
                  <c:v>0.97265272810402215</c:v>
                </c:pt>
                <c:pt idx="30">
                  <c:v>0.96795241574690105</c:v>
                </c:pt>
                <c:pt idx="31">
                  <c:v>0.96410670563652912</c:v>
                </c:pt>
                <c:pt idx="32">
                  <c:v>0.96367940451315437</c:v>
                </c:pt>
                <c:pt idx="33">
                  <c:v>0.96325210338977985</c:v>
                </c:pt>
                <c:pt idx="34">
                  <c:v>0.95897909215603327</c:v>
                </c:pt>
                <c:pt idx="35">
                  <c:v>0.95769718878590937</c:v>
                </c:pt>
                <c:pt idx="36">
                  <c:v>0.95769718878590937</c:v>
                </c:pt>
                <c:pt idx="37">
                  <c:v>0.95598798429241061</c:v>
                </c:pt>
                <c:pt idx="38">
                  <c:v>0.9500057685651655</c:v>
                </c:pt>
                <c:pt idx="39">
                  <c:v>0.94957846744179086</c:v>
                </c:pt>
                <c:pt idx="40">
                  <c:v>0.9406051438509232</c:v>
                </c:pt>
                <c:pt idx="41">
                  <c:v>0.92693150790293422</c:v>
                </c:pt>
                <c:pt idx="42">
                  <c:v>0.92137659329906374</c:v>
                </c:pt>
                <c:pt idx="43">
                  <c:v>0.92137659329906374</c:v>
                </c:pt>
                <c:pt idx="44">
                  <c:v>0.91539437757181863</c:v>
                </c:pt>
                <c:pt idx="45">
                  <c:v>0.90642105398095085</c:v>
                </c:pt>
                <c:pt idx="46">
                  <c:v>0.90513915061082695</c:v>
                </c:pt>
                <c:pt idx="47">
                  <c:v>0.90300264499395366</c:v>
                </c:pt>
                <c:pt idx="48">
                  <c:v>0.89830233263683257</c:v>
                </c:pt>
                <c:pt idx="49">
                  <c:v>0.89103821353946333</c:v>
                </c:pt>
                <c:pt idx="50">
                  <c:v>0.88890170792259005</c:v>
                </c:pt>
                <c:pt idx="51">
                  <c:v>0.88334679331871957</c:v>
                </c:pt>
                <c:pt idx="52">
                  <c:v>0.88035568545509701</c:v>
                </c:pt>
                <c:pt idx="53">
                  <c:v>0.86924585624735617</c:v>
                </c:pt>
                <c:pt idx="54">
                  <c:v>0.86198173714998694</c:v>
                </c:pt>
                <c:pt idx="55">
                  <c:v>0.85813602703961511</c:v>
                </c:pt>
                <c:pt idx="56">
                  <c:v>0.85514491917599245</c:v>
                </c:pt>
                <c:pt idx="57">
                  <c:v>0.85215381131236989</c:v>
                </c:pt>
                <c:pt idx="58">
                  <c:v>0.85044460681887135</c:v>
                </c:pt>
                <c:pt idx="59">
                  <c:v>0.84617159558512478</c:v>
                </c:pt>
                <c:pt idx="60">
                  <c:v>0.84018937985787967</c:v>
                </c:pt>
                <c:pt idx="61">
                  <c:v>0.8359163686241331</c:v>
                </c:pt>
                <c:pt idx="62">
                  <c:v>0.83463446525400908</c:v>
                </c:pt>
                <c:pt idx="63">
                  <c:v>0.8324979596371358</c:v>
                </c:pt>
                <c:pt idx="64">
                  <c:v>0.82395193716964277</c:v>
                </c:pt>
                <c:pt idx="65">
                  <c:v>0.80942369897490452</c:v>
                </c:pt>
                <c:pt idx="66">
                  <c:v>0.80942369897490452</c:v>
                </c:pt>
                <c:pt idx="67">
                  <c:v>0.80557798886453269</c:v>
                </c:pt>
                <c:pt idx="68">
                  <c:v>0.80301418212428477</c:v>
                </c:pt>
                <c:pt idx="69">
                  <c:v>0.7987411708905382</c:v>
                </c:pt>
                <c:pt idx="70">
                  <c:v>0.79831386976716368</c:v>
                </c:pt>
                <c:pt idx="71">
                  <c:v>0.78763134168279736</c:v>
                </c:pt>
                <c:pt idx="72">
                  <c:v>0.77609421135168166</c:v>
                </c:pt>
                <c:pt idx="73">
                  <c:v>0.77395770573480838</c:v>
                </c:pt>
                <c:pt idx="74">
                  <c:v>0.76754818888418852</c:v>
                </c:pt>
                <c:pt idx="75">
                  <c:v>0.76541168326731535</c:v>
                </c:pt>
                <c:pt idx="76">
                  <c:v>0.76284787652706731</c:v>
                </c:pt>
                <c:pt idx="77">
                  <c:v>0.7568656607998222</c:v>
                </c:pt>
                <c:pt idx="78">
                  <c:v>0.75131074619595173</c:v>
                </c:pt>
                <c:pt idx="79">
                  <c:v>0.74233742260508395</c:v>
                </c:pt>
                <c:pt idx="80">
                  <c:v>0.74191012148170943</c:v>
                </c:pt>
                <c:pt idx="81">
                  <c:v>0.73635520687783884</c:v>
                </c:pt>
                <c:pt idx="82">
                  <c:v>0.73037299115059373</c:v>
                </c:pt>
                <c:pt idx="83">
                  <c:v>0.72780918441034581</c:v>
                </c:pt>
                <c:pt idx="84">
                  <c:v>0.72609997991684716</c:v>
                </c:pt>
                <c:pt idx="85">
                  <c:v>0.72439077542334862</c:v>
                </c:pt>
                <c:pt idx="86">
                  <c:v>0.72097236643635132</c:v>
                </c:pt>
                <c:pt idx="87">
                  <c:v>0.71413554846235683</c:v>
                </c:pt>
                <c:pt idx="88">
                  <c:v>0.71328094621560756</c:v>
                </c:pt>
                <c:pt idx="89">
                  <c:v>0.70858063385848635</c:v>
                </c:pt>
                <c:pt idx="90">
                  <c:v>0.70430762262473978</c:v>
                </c:pt>
                <c:pt idx="91">
                  <c:v>0.69875270802086931</c:v>
                </c:pt>
                <c:pt idx="92">
                  <c:v>0.69747080465074529</c:v>
                </c:pt>
                <c:pt idx="93">
                  <c:v>0.69447969678712296</c:v>
                </c:pt>
                <c:pt idx="94">
                  <c:v>0.69234319117024956</c:v>
                </c:pt>
                <c:pt idx="95">
                  <c:v>0.69191589004687493</c:v>
                </c:pt>
                <c:pt idx="96">
                  <c:v>0.68764287881312847</c:v>
                </c:pt>
                <c:pt idx="97">
                  <c:v>0.68636097544300445</c:v>
                </c:pt>
                <c:pt idx="98">
                  <c:v>0.68379716870275653</c:v>
                </c:pt>
                <c:pt idx="99">
                  <c:v>0.67909685634563521</c:v>
                </c:pt>
                <c:pt idx="100">
                  <c:v>0.67781495297551142</c:v>
                </c:pt>
                <c:pt idx="101">
                  <c:v>0.67696035072876215</c:v>
                </c:pt>
                <c:pt idx="102">
                  <c:v>0.67268733949501547</c:v>
                </c:pt>
                <c:pt idx="103">
                  <c:v>0.66798702713789437</c:v>
                </c:pt>
                <c:pt idx="104">
                  <c:v>0.6671324248911451</c:v>
                </c:pt>
                <c:pt idx="105">
                  <c:v>0.66200481141064915</c:v>
                </c:pt>
                <c:pt idx="106">
                  <c:v>0.66029560691715061</c:v>
                </c:pt>
                <c:pt idx="107">
                  <c:v>0.65388609006653076</c:v>
                </c:pt>
                <c:pt idx="108">
                  <c:v>0.64875847658603503</c:v>
                </c:pt>
                <c:pt idx="109">
                  <c:v>0.64320356198216433</c:v>
                </c:pt>
                <c:pt idx="110">
                  <c:v>0.6380759485016686</c:v>
                </c:pt>
                <c:pt idx="111">
                  <c:v>0.63209373277442349</c:v>
                </c:pt>
                <c:pt idx="112">
                  <c:v>0.6299572271575502</c:v>
                </c:pt>
                <c:pt idx="113">
                  <c:v>0.62440231255367973</c:v>
                </c:pt>
                <c:pt idx="114">
                  <c:v>0.62141120469005717</c:v>
                </c:pt>
                <c:pt idx="115">
                  <c:v>0.61842009682643451</c:v>
                </c:pt>
                <c:pt idx="116">
                  <c:v>0.61628359120956122</c:v>
                </c:pt>
                <c:pt idx="117">
                  <c:v>0.61500168783943721</c:v>
                </c:pt>
                <c:pt idx="118">
                  <c:v>0.61329248334593867</c:v>
                </c:pt>
                <c:pt idx="119">
                  <c:v>0.61329248334593867</c:v>
                </c:pt>
                <c:pt idx="120">
                  <c:v>0.61072867660569086</c:v>
                </c:pt>
                <c:pt idx="121">
                  <c:v>0.60944677323556684</c:v>
                </c:pt>
                <c:pt idx="122">
                  <c:v>0.60688296649531892</c:v>
                </c:pt>
                <c:pt idx="123">
                  <c:v>0.60090075076807381</c:v>
                </c:pt>
                <c:pt idx="124">
                  <c:v>0.60090075076807381</c:v>
                </c:pt>
                <c:pt idx="125">
                  <c:v>0.59534583616420333</c:v>
                </c:pt>
                <c:pt idx="126">
                  <c:v>0.59320933054733005</c:v>
                </c:pt>
                <c:pt idx="127">
                  <c:v>0.59064552380708202</c:v>
                </c:pt>
                <c:pt idx="128">
                  <c:v>0.59064552380708202</c:v>
                </c:pt>
                <c:pt idx="129">
                  <c:v>0.58509060920321154</c:v>
                </c:pt>
                <c:pt idx="130">
                  <c:v>0.583381404709713</c:v>
                </c:pt>
                <c:pt idx="131">
                  <c:v>0.5799629957227157</c:v>
                </c:pt>
                <c:pt idx="132">
                  <c:v>0.57739918898246778</c:v>
                </c:pt>
                <c:pt idx="133">
                  <c:v>0.57056237100847329</c:v>
                </c:pt>
                <c:pt idx="134">
                  <c:v>0.56885316651497475</c:v>
                </c:pt>
                <c:pt idx="135">
                  <c:v>0.56671666089810147</c:v>
                </c:pt>
                <c:pt idx="136">
                  <c:v>0.56628935977472694</c:v>
                </c:pt>
                <c:pt idx="137">
                  <c:v>0.55560683169036051</c:v>
                </c:pt>
                <c:pt idx="138">
                  <c:v>0.55176112157998869</c:v>
                </c:pt>
                <c:pt idx="139">
                  <c:v>0.54834271259299139</c:v>
                </c:pt>
                <c:pt idx="140">
                  <c:v>0.54791541146961664</c:v>
                </c:pt>
                <c:pt idx="141">
                  <c:v>0.5462062069761181</c:v>
                </c:pt>
                <c:pt idx="142">
                  <c:v>0.54535160472936883</c:v>
                </c:pt>
                <c:pt idx="143">
                  <c:v>0.54065129237224763</c:v>
                </c:pt>
                <c:pt idx="144">
                  <c:v>0.53936938900212361</c:v>
                </c:pt>
                <c:pt idx="145">
                  <c:v>0.53167796878137985</c:v>
                </c:pt>
                <c:pt idx="146">
                  <c:v>0.5286868609177573</c:v>
                </c:pt>
                <c:pt idx="147">
                  <c:v>0.52569575305413474</c:v>
                </c:pt>
                <c:pt idx="148">
                  <c:v>0.52355924743726157</c:v>
                </c:pt>
                <c:pt idx="149">
                  <c:v>0.52313194631388682</c:v>
                </c:pt>
                <c:pt idx="150">
                  <c:v>0.52014083845026426</c:v>
                </c:pt>
                <c:pt idx="151">
                  <c:v>0.51757703171001634</c:v>
                </c:pt>
                <c:pt idx="152">
                  <c:v>0.51672242946326707</c:v>
                </c:pt>
                <c:pt idx="153">
                  <c:v>0.50689450362565003</c:v>
                </c:pt>
                <c:pt idx="154">
                  <c:v>0.504330696885402</c:v>
                </c:pt>
                <c:pt idx="155">
                  <c:v>0.50347609463865273</c:v>
                </c:pt>
                <c:pt idx="156">
                  <c:v>0.50262149239190346</c:v>
                </c:pt>
                <c:pt idx="157">
                  <c:v>0.50219419126852893</c:v>
                </c:pt>
                <c:pt idx="158">
                  <c:v>0.48852055532053995</c:v>
                </c:pt>
                <c:pt idx="159">
                  <c:v>0.48681135082704124</c:v>
                </c:pt>
                <c:pt idx="160">
                  <c:v>0.48595674858029198</c:v>
                </c:pt>
                <c:pt idx="161">
                  <c:v>0.48253833959329478</c:v>
                </c:pt>
                <c:pt idx="162">
                  <c:v>0.47741072611279894</c:v>
                </c:pt>
                <c:pt idx="163">
                  <c:v>0.4752742204959256</c:v>
                </c:pt>
                <c:pt idx="164">
                  <c:v>0.47356501600242706</c:v>
                </c:pt>
                <c:pt idx="165">
                  <c:v>0.47228311263230305</c:v>
                </c:pt>
                <c:pt idx="166">
                  <c:v>0.46715549915180732</c:v>
                </c:pt>
                <c:pt idx="167">
                  <c:v>0.46288248791806069</c:v>
                </c:pt>
                <c:pt idx="168">
                  <c:v>0.45561836882069168</c:v>
                </c:pt>
                <c:pt idx="169">
                  <c:v>0.45262726095706912</c:v>
                </c:pt>
                <c:pt idx="170">
                  <c:v>0.45049075534019578</c:v>
                </c:pt>
                <c:pt idx="171">
                  <c:v>0.4466450452298239</c:v>
                </c:pt>
                <c:pt idx="172">
                  <c:v>0.44151743174932806</c:v>
                </c:pt>
                <c:pt idx="173">
                  <c:v>0.43767172163895618</c:v>
                </c:pt>
                <c:pt idx="174">
                  <c:v>0.43638981826883216</c:v>
                </c:pt>
                <c:pt idx="175">
                  <c:v>0.43468061377533357</c:v>
                </c:pt>
                <c:pt idx="176">
                  <c:v>0.43168950591171101</c:v>
                </c:pt>
                <c:pt idx="177">
                  <c:v>0.430407602541587</c:v>
                </c:pt>
                <c:pt idx="178">
                  <c:v>0.4286983980480884</c:v>
                </c:pt>
                <c:pt idx="179">
                  <c:v>0.42698919355458981</c:v>
                </c:pt>
                <c:pt idx="180">
                  <c:v>0.42527998906109127</c:v>
                </c:pt>
                <c:pt idx="181">
                  <c:v>0.42271618232084324</c:v>
                </c:pt>
                <c:pt idx="182">
                  <c:v>0.42271618232084324</c:v>
                </c:pt>
                <c:pt idx="183">
                  <c:v>0.42228888119746866</c:v>
                </c:pt>
                <c:pt idx="184">
                  <c:v>0.41716126771697276</c:v>
                </c:pt>
                <c:pt idx="185">
                  <c:v>0.41502476210009964</c:v>
                </c:pt>
                <c:pt idx="186">
                  <c:v>0.41203365423647703</c:v>
                </c:pt>
                <c:pt idx="187">
                  <c:v>0.40818794412610521</c:v>
                </c:pt>
                <c:pt idx="188">
                  <c:v>0.40733334187935577</c:v>
                </c:pt>
                <c:pt idx="189">
                  <c:v>0.40391493289235858</c:v>
                </c:pt>
                <c:pt idx="190">
                  <c:v>0.40220572839885999</c:v>
                </c:pt>
                <c:pt idx="191">
                  <c:v>0.39964192165861201</c:v>
                </c:pt>
                <c:pt idx="192">
                  <c:v>0.3966508137949894</c:v>
                </c:pt>
                <c:pt idx="193">
                  <c:v>0.39024129694436965</c:v>
                </c:pt>
                <c:pt idx="194">
                  <c:v>0.38895939357424564</c:v>
                </c:pt>
                <c:pt idx="195">
                  <c:v>0.38425908121712449</c:v>
                </c:pt>
                <c:pt idx="196">
                  <c:v>0.38169527447687662</c:v>
                </c:pt>
                <c:pt idx="197">
                  <c:v>0.38169527447687662</c:v>
                </c:pt>
                <c:pt idx="198">
                  <c:v>0.37742226324313005</c:v>
                </c:pt>
                <c:pt idx="199">
                  <c:v>0.37699496211975547</c:v>
                </c:pt>
                <c:pt idx="200">
                  <c:v>0.3761403598730062</c:v>
                </c:pt>
                <c:pt idx="201">
                  <c:v>0.37400385425613286</c:v>
                </c:pt>
                <c:pt idx="202">
                  <c:v>0.36973084302238629</c:v>
                </c:pt>
                <c:pt idx="203">
                  <c:v>0.36673973515876368</c:v>
                </c:pt>
                <c:pt idx="204">
                  <c:v>0.36460322954189039</c:v>
                </c:pt>
                <c:pt idx="205">
                  <c:v>0.36332132617176655</c:v>
                </c:pt>
                <c:pt idx="206">
                  <c:v>0.35990291718476924</c:v>
                </c:pt>
                <c:pt idx="207">
                  <c:v>0.3586210138146454</c:v>
                </c:pt>
                <c:pt idx="208">
                  <c:v>0.35648450819777211</c:v>
                </c:pt>
                <c:pt idx="209">
                  <c:v>0.3517841958406509</c:v>
                </c:pt>
                <c:pt idx="210">
                  <c:v>0.34964769022377762</c:v>
                </c:pt>
                <c:pt idx="211">
                  <c:v>0.34708388348352975</c:v>
                </c:pt>
                <c:pt idx="212">
                  <c:v>0.34580198011340574</c:v>
                </c:pt>
                <c:pt idx="213">
                  <c:v>0.3406743666329099</c:v>
                </c:pt>
                <c:pt idx="214">
                  <c:v>0.33939246326278588</c:v>
                </c:pt>
                <c:pt idx="215">
                  <c:v>0.33768325876928734</c:v>
                </c:pt>
                <c:pt idx="216">
                  <c:v>0.33597405427578869</c:v>
                </c:pt>
                <c:pt idx="217">
                  <c:v>0.32956453742516895</c:v>
                </c:pt>
                <c:pt idx="218">
                  <c:v>0.32956453742516895</c:v>
                </c:pt>
                <c:pt idx="219">
                  <c:v>0.32828263405504493</c:v>
                </c:pt>
                <c:pt idx="220">
                  <c:v>0.32828263405504493</c:v>
                </c:pt>
                <c:pt idx="221">
                  <c:v>0.3278553329316703</c:v>
                </c:pt>
                <c:pt idx="222">
                  <c:v>0.32571882731479707</c:v>
                </c:pt>
                <c:pt idx="223">
                  <c:v>0.32486422506804769</c:v>
                </c:pt>
                <c:pt idx="224">
                  <c:v>0.32400962282129842</c:v>
                </c:pt>
                <c:pt idx="225">
                  <c:v>0.32059121383430117</c:v>
                </c:pt>
                <c:pt idx="226">
                  <c:v>0.31674550372392929</c:v>
                </c:pt>
                <c:pt idx="227">
                  <c:v>0.31418169698368137</c:v>
                </c:pt>
                <c:pt idx="228">
                  <c:v>0.31289979361355741</c:v>
                </c:pt>
                <c:pt idx="229">
                  <c:v>0.31247249249018277</c:v>
                </c:pt>
                <c:pt idx="230">
                  <c:v>0.3116178902434335</c:v>
                </c:pt>
                <c:pt idx="231">
                  <c:v>0.30990868574993485</c:v>
                </c:pt>
                <c:pt idx="232">
                  <c:v>0.30819948125643626</c:v>
                </c:pt>
                <c:pt idx="233">
                  <c:v>0.30734487900968688</c:v>
                </c:pt>
                <c:pt idx="234">
                  <c:v>0.30435377114606438</c:v>
                </c:pt>
                <c:pt idx="235">
                  <c:v>0.30178996440581646</c:v>
                </c:pt>
                <c:pt idx="236">
                  <c:v>0.30178996440581646</c:v>
                </c:pt>
                <c:pt idx="237">
                  <c:v>0.29538044755519666</c:v>
                </c:pt>
                <c:pt idx="238">
                  <c:v>0.29538044755519666</c:v>
                </c:pt>
                <c:pt idx="239">
                  <c:v>0.29495314643182197</c:v>
                </c:pt>
                <c:pt idx="240">
                  <c:v>0.29452584530844733</c:v>
                </c:pt>
                <c:pt idx="241">
                  <c:v>0.29324394193832332</c:v>
                </c:pt>
                <c:pt idx="242">
                  <c:v>0.29281664081494868</c:v>
                </c:pt>
                <c:pt idx="243">
                  <c:v>0.29238933969157405</c:v>
                </c:pt>
                <c:pt idx="244">
                  <c:v>0.28982553295132613</c:v>
                </c:pt>
                <c:pt idx="245">
                  <c:v>0.28939823182795144</c:v>
                </c:pt>
                <c:pt idx="246">
                  <c:v>0.2889709307045768</c:v>
                </c:pt>
                <c:pt idx="247">
                  <c:v>0.28854362958120217</c:v>
                </c:pt>
                <c:pt idx="248">
                  <c:v>0.28854362958120217</c:v>
                </c:pt>
                <c:pt idx="249">
                  <c:v>0.28811632845782753</c:v>
                </c:pt>
                <c:pt idx="250">
                  <c:v>0.28811632845782753</c:v>
                </c:pt>
                <c:pt idx="251">
                  <c:v>0.28726172621107826</c:v>
                </c:pt>
                <c:pt idx="252">
                  <c:v>0.28683442508770357</c:v>
                </c:pt>
                <c:pt idx="253">
                  <c:v>0.28597982284095425</c:v>
                </c:pt>
                <c:pt idx="254">
                  <c:v>0.282561413853957</c:v>
                </c:pt>
                <c:pt idx="255">
                  <c:v>0.28213411273058236</c:v>
                </c:pt>
                <c:pt idx="256">
                  <c:v>0.28213411273058236</c:v>
                </c:pt>
                <c:pt idx="257">
                  <c:v>0.2808522093604584</c:v>
                </c:pt>
                <c:pt idx="258">
                  <c:v>0.27871570374358512</c:v>
                </c:pt>
                <c:pt idx="259">
                  <c:v>0.27657919812671189</c:v>
                </c:pt>
                <c:pt idx="260">
                  <c:v>0.27102428352284136</c:v>
                </c:pt>
                <c:pt idx="261">
                  <c:v>0.27016968127609209</c:v>
                </c:pt>
                <c:pt idx="262">
                  <c:v>0.2680331756592188</c:v>
                </c:pt>
                <c:pt idx="263">
                  <c:v>0.26760587453584417</c:v>
                </c:pt>
                <c:pt idx="264">
                  <c:v>0.26717857341246948</c:v>
                </c:pt>
                <c:pt idx="265">
                  <c:v>0.26376016442547229</c:v>
                </c:pt>
                <c:pt idx="266">
                  <c:v>0.26333286330209765</c:v>
                </c:pt>
                <c:pt idx="267">
                  <c:v>0.26162365880859906</c:v>
                </c:pt>
                <c:pt idx="268">
                  <c:v>0.26076905656184968</c:v>
                </c:pt>
                <c:pt idx="269">
                  <c:v>0.26076905656184968</c:v>
                </c:pt>
                <c:pt idx="270">
                  <c:v>0.26034175543847504</c:v>
                </c:pt>
                <c:pt idx="271">
                  <c:v>0.25905985206835114</c:v>
                </c:pt>
                <c:pt idx="272">
                  <c:v>0.2569233464514778</c:v>
                </c:pt>
                <c:pt idx="273">
                  <c:v>0.25649604532810316</c:v>
                </c:pt>
                <c:pt idx="274">
                  <c:v>0.25435953971122993</c:v>
                </c:pt>
                <c:pt idx="275">
                  <c:v>0.25265033521773128</c:v>
                </c:pt>
                <c:pt idx="276">
                  <c:v>0.25179573297098201</c:v>
                </c:pt>
                <c:pt idx="277">
                  <c:v>0.24837732398398477</c:v>
                </c:pt>
                <c:pt idx="278">
                  <c:v>0.24709542061386078</c:v>
                </c:pt>
                <c:pt idx="279">
                  <c:v>0.24453161387361291</c:v>
                </c:pt>
                <c:pt idx="280">
                  <c:v>0.24282240938011426</c:v>
                </c:pt>
                <c:pt idx="281">
                  <c:v>0.2423951082567396</c:v>
                </c:pt>
                <c:pt idx="282">
                  <c:v>0.24196780713336496</c:v>
                </c:pt>
                <c:pt idx="283">
                  <c:v>0.24068590376324103</c:v>
                </c:pt>
                <c:pt idx="284">
                  <c:v>0.24068590376324103</c:v>
                </c:pt>
                <c:pt idx="285">
                  <c:v>0.23769479589961845</c:v>
                </c:pt>
                <c:pt idx="286">
                  <c:v>0.23641289252949443</c:v>
                </c:pt>
                <c:pt idx="287">
                  <c:v>0.23470368803599587</c:v>
                </c:pt>
                <c:pt idx="288">
                  <c:v>0.23085797792562399</c:v>
                </c:pt>
                <c:pt idx="289">
                  <c:v>0.23000337567887469</c:v>
                </c:pt>
                <c:pt idx="290">
                  <c:v>0.2278668700620014</c:v>
                </c:pt>
                <c:pt idx="291">
                  <c:v>0.22658496669187747</c:v>
                </c:pt>
                <c:pt idx="292">
                  <c:v>0.22615766556850281</c:v>
                </c:pt>
                <c:pt idx="293">
                  <c:v>0.22573036444512809</c:v>
                </c:pt>
                <c:pt idx="294">
                  <c:v>0.22359385882825489</c:v>
                </c:pt>
                <c:pt idx="295">
                  <c:v>0.22316655770488023</c:v>
                </c:pt>
                <c:pt idx="296">
                  <c:v>0.22273925658150559</c:v>
                </c:pt>
                <c:pt idx="297">
                  <c:v>0.22231195545813087</c:v>
                </c:pt>
                <c:pt idx="298">
                  <c:v>0.22188465433475624</c:v>
                </c:pt>
                <c:pt idx="299">
                  <c:v>0.22103005208800694</c:v>
                </c:pt>
                <c:pt idx="300">
                  <c:v>0.21974814871788301</c:v>
                </c:pt>
                <c:pt idx="301">
                  <c:v>0.21974814871788292</c:v>
                </c:pt>
                <c:pt idx="302">
                  <c:v>0.21974814871788292</c:v>
                </c:pt>
                <c:pt idx="303">
                  <c:v>0.21974814871788292</c:v>
                </c:pt>
                <c:pt idx="304">
                  <c:v>0.21932084759450837</c:v>
                </c:pt>
                <c:pt idx="305">
                  <c:v>0.21932084759450837</c:v>
                </c:pt>
                <c:pt idx="306">
                  <c:v>0.21932084759450829</c:v>
                </c:pt>
                <c:pt idx="307">
                  <c:v>0.21932084759450829</c:v>
                </c:pt>
                <c:pt idx="308">
                  <c:v>0.21932084759450829</c:v>
                </c:pt>
                <c:pt idx="309">
                  <c:v>0.21889354647113371</c:v>
                </c:pt>
                <c:pt idx="310">
                  <c:v>0.21889354647113371</c:v>
                </c:pt>
                <c:pt idx="311">
                  <c:v>0.21889354647113371</c:v>
                </c:pt>
                <c:pt idx="312">
                  <c:v>0.21889354647113371</c:v>
                </c:pt>
                <c:pt idx="313">
                  <c:v>0.21846624534775899</c:v>
                </c:pt>
                <c:pt idx="314">
                  <c:v>0.21803894422438436</c:v>
                </c:pt>
                <c:pt idx="315">
                  <c:v>0.21675704085426042</c:v>
                </c:pt>
                <c:pt idx="316">
                  <c:v>0.21675704085426042</c:v>
                </c:pt>
                <c:pt idx="317">
                  <c:v>0.21675704085426042</c:v>
                </c:pt>
                <c:pt idx="318">
                  <c:v>0.21632973973088579</c:v>
                </c:pt>
                <c:pt idx="319">
                  <c:v>0.21547513748413649</c:v>
                </c:pt>
                <c:pt idx="320">
                  <c:v>0.21547513748413641</c:v>
                </c:pt>
                <c:pt idx="321">
                  <c:v>0.21504783636076177</c:v>
                </c:pt>
                <c:pt idx="322">
                  <c:v>0.21504783636076177</c:v>
                </c:pt>
                <c:pt idx="323">
                  <c:v>0.21333863186726318</c:v>
                </c:pt>
                <c:pt idx="324">
                  <c:v>0.21333863186726318</c:v>
                </c:pt>
                <c:pt idx="325">
                  <c:v>0.21248402962051391</c:v>
                </c:pt>
                <c:pt idx="326">
                  <c:v>0.21162942737376461</c:v>
                </c:pt>
                <c:pt idx="327">
                  <c:v>0.20949292175689133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506-4B90-9B33-E728ED8514D6}"/>
            </c:ext>
          </c:extLst>
        </c:ser>
        <c:ser>
          <c:idx val="2"/>
          <c:order val="1"/>
          <c:tx>
            <c:v>B (environment conditions)</c:v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val>
            <c:numRef>
              <c:f>'Mass Ratio'!$C$4:$C$311</c:f>
              <c:numCache>
                <c:formatCode>General</c:formatCode>
                <c:ptCount val="308"/>
                <c:pt idx="0">
                  <c:v>1</c:v>
                </c:pt>
                <c:pt idx="30">
                  <c:v>0.9642857142857143</c:v>
                </c:pt>
                <c:pt idx="60">
                  <c:v>0.9285714285714286</c:v>
                </c:pt>
                <c:pt idx="90">
                  <c:v>0.8928571428571429</c:v>
                </c:pt>
                <c:pt idx="120">
                  <c:v>0.7857142857142857</c:v>
                </c:pt>
                <c:pt idx="150">
                  <c:v>0.7142857142857143</c:v>
                </c:pt>
                <c:pt idx="180">
                  <c:v>0.6428571428571429</c:v>
                </c:pt>
                <c:pt idx="210">
                  <c:v>0.5714285714285714</c:v>
                </c:pt>
                <c:pt idx="240">
                  <c:v>0.5357142857142857</c:v>
                </c:pt>
                <c:pt idx="270">
                  <c:v>0.5357142857142857</c:v>
                </c:pt>
                <c:pt idx="296">
                  <c:v>0.5357142857142857</c:v>
                </c:pt>
                <c:pt idx="307">
                  <c:v>0.5357142857142857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506-4B90-9B33-E728ED851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003616"/>
        <c:axId val="701013408"/>
      </c:lineChart>
      <c:lineChart>
        <c:grouping val="standard"/>
        <c:varyColors val="0"/>
        <c:ser>
          <c:idx val="0"/>
          <c:order val="2"/>
          <c:tx>
            <c:v>Drying chamber drying temperature</c:v>
          </c:tx>
          <c:spPr>
            <a:ln w="34925" cap="rnd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'0.5ms-S-0°C-5mm-1'!$G$2:$G$329</c:f>
              <c:numCache>
                <c:formatCode>General</c:formatCode>
                <c:ptCount val="328"/>
                <c:pt idx="0">
                  <c:v>23.71</c:v>
                </c:pt>
                <c:pt idx="1">
                  <c:v>26.9</c:v>
                </c:pt>
                <c:pt idx="2">
                  <c:v>29.93</c:v>
                </c:pt>
                <c:pt idx="3">
                  <c:v>28.84</c:v>
                </c:pt>
                <c:pt idx="4">
                  <c:v>28.99</c:v>
                </c:pt>
                <c:pt idx="5">
                  <c:v>29.43</c:v>
                </c:pt>
                <c:pt idx="6">
                  <c:v>29.78</c:v>
                </c:pt>
                <c:pt idx="7">
                  <c:v>29.87</c:v>
                </c:pt>
                <c:pt idx="8">
                  <c:v>29.85</c:v>
                </c:pt>
                <c:pt idx="9">
                  <c:v>29.75</c:v>
                </c:pt>
                <c:pt idx="10">
                  <c:v>29.56</c:v>
                </c:pt>
                <c:pt idx="11">
                  <c:v>29.63</c:v>
                </c:pt>
                <c:pt idx="12">
                  <c:v>29.37</c:v>
                </c:pt>
                <c:pt idx="13">
                  <c:v>29.65</c:v>
                </c:pt>
                <c:pt idx="14">
                  <c:v>30.21</c:v>
                </c:pt>
                <c:pt idx="15">
                  <c:v>29.47</c:v>
                </c:pt>
                <c:pt idx="16">
                  <c:v>29.84</c:v>
                </c:pt>
                <c:pt idx="17">
                  <c:v>29.73</c:v>
                </c:pt>
                <c:pt idx="18">
                  <c:v>30.11</c:v>
                </c:pt>
                <c:pt idx="19">
                  <c:v>29.41</c:v>
                </c:pt>
                <c:pt idx="20">
                  <c:v>29.22</c:v>
                </c:pt>
                <c:pt idx="21">
                  <c:v>29.15</c:v>
                </c:pt>
                <c:pt idx="22">
                  <c:v>30.15</c:v>
                </c:pt>
                <c:pt idx="23">
                  <c:v>29.8</c:v>
                </c:pt>
                <c:pt idx="24">
                  <c:v>29.58</c:v>
                </c:pt>
                <c:pt idx="25">
                  <c:v>29.66</c:v>
                </c:pt>
                <c:pt idx="26">
                  <c:v>29.97</c:v>
                </c:pt>
                <c:pt idx="27">
                  <c:v>29.88</c:v>
                </c:pt>
                <c:pt idx="28">
                  <c:v>29.24</c:v>
                </c:pt>
                <c:pt idx="29">
                  <c:v>29.77</c:v>
                </c:pt>
                <c:pt idx="30">
                  <c:v>30.03</c:v>
                </c:pt>
                <c:pt idx="31">
                  <c:v>29.61</c:v>
                </c:pt>
                <c:pt idx="32">
                  <c:v>30.07</c:v>
                </c:pt>
                <c:pt idx="33">
                  <c:v>29.65</c:v>
                </c:pt>
                <c:pt idx="34">
                  <c:v>29.64</c:v>
                </c:pt>
                <c:pt idx="35">
                  <c:v>29.64</c:v>
                </c:pt>
                <c:pt idx="36">
                  <c:v>29.97</c:v>
                </c:pt>
                <c:pt idx="37">
                  <c:v>30.24</c:v>
                </c:pt>
                <c:pt idx="38">
                  <c:v>29.69</c:v>
                </c:pt>
                <c:pt idx="39">
                  <c:v>29.75</c:v>
                </c:pt>
                <c:pt idx="40">
                  <c:v>30.5</c:v>
                </c:pt>
                <c:pt idx="41">
                  <c:v>31.07</c:v>
                </c:pt>
                <c:pt idx="42">
                  <c:v>30.37</c:v>
                </c:pt>
                <c:pt idx="43">
                  <c:v>30.77</c:v>
                </c:pt>
                <c:pt idx="44">
                  <c:v>31.35</c:v>
                </c:pt>
                <c:pt idx="45">
                  <c:v>31.88</c:v>
                </c:pt>
                <c:pt idx="46">
                  <c:v>31.33</c:v>
                </c:pt>
                <c:pt idx="47">
                  <c:v>31.91</c:v>
                </c:pt>
                <c:pt idx="48">
                  <c:v>31.76</c:v>
                </c:pt>
                <c:pt idx="49">
                  <c:v>31.62</c:v>
                </c:pt>
                <c:pt idx="50">
                  <c:v>31.6</c:v>
                </c:pt>
                <c:pt idx="51">
                  <c:v>31.89</c:v>
                </c:pt>
                <c:pt idx="52">
                  <c:v>31.9</c:v>
                </c:pt>
                <c:pt idx="53">
                  <c:v>31.5</c:v>
                </c:pt>
                <c:pt idx="54">
                  <c:v>32.39</c:v>
                </c:pt>
                <c:pt idx="55">
                  <c:v>31.59</c:v>
                </c:pt>
                <c:pt idx="56">
                  <c:v>32.590000000000003</c:v>
                </c:pt>
                <c:pt idx="57">
                  <c:v>32.81</c:v>
                </c:pt>
                <c:pt idx="58">
                  <c:v>31.62</c:v>
                </c:pt>
                <c:pt idx="59">
                  <c:v>31.74</c:v>
                </c:pt>
                <c:pt idx="60">
                  <c:v>31.82</c:v>
                </c:pt>
                <c:pt idx="61">
                  <c:v>32.47</c:v>
                </c:pt>
                <c:pt idx="62">
                  <c:v>32.090000000000003</c:v>
                </c:pt>
                <c:pt idx="63">
                  <c:v>31.42</c:v>
                </c:pt>
                <c:pt idx="64">
                  <c:v>31.97</c:v>
                </c:pt>
                <c:pt idx="65">
                  <c:v>31.86</c:v>
                </c:pt>
                <c:pt idx="66">
                  <c:v>31.5</c:v>
                </c:pt>
                <c:pt idx="67">
                  <c:v>31.74</c:v>
                </c:pt>
                <c:pt idx="68">
                  <c:v>31.08</c:v>
                </c:pt>
                <c:pt idx="69">
                  <c:v>31.3</c:v>
                </c:pt>
                <c:pt idx="70">
                  <c:v>31.83</c:v>
                </c:pt>
                <c:pt idx="71">
                  <c:v>30.84</c:v>
                </c:pt>
                <c:pt idx="72">
                  <c:v>31.36</c:v>
                </c:pt>
                <c:pt idx="73">
                  <c:v>31.85</c:v>
                </c:pt>
                <c:pt idx="74">
                  <c:v>32.47</c:v>
                </c:pt>
                <c:pt idx="75">
                  <c:v>31.06</c:v>
                </c:pt>
                <c:pt idx="76">
                  <c:v>32.29</c:v>
                </c:pt>
                <c:pt idx="77">
                  <c:v>32.159999999999997</c:v>
                </c:pt>
                <c:pt idx="78">
                  <c:v>32.520000000000003</c:v>
                </c:pt>
                <c:pt idx="79">
                  <c:v>32.26</c:v>
                </c:pt>
                <c:pt idx="80">
                  <c:v>31.84</c:v>
                </c:pt>
                <c:pt idx="81">
                  <c:v>32.020000000000003</c:v>
                </c:pt>
                <c:pt idx="82">
                  <c:v>32.15</c:v>
                </c:pt>
                <c:pt idx="83">
                  <c:v>32.32</c:v>
                </c:pt>
                <c:pt idx="84">
                  <c:v>32.97</c:v>
                </c:pt>
                <c:pt idx="85">
                  <c:v>32.840000000000003</c:v>
                </c:pt>
                <c:pt idx="86">
                  <c:v>32.729999999999997</c:v>
                </c:pt>
                <c:pt idx="87">
                  <c:v>32.369999999999997</c:v>
                </c:pt>
                <c:pt idx="88">
                  <c:v>33.549999999999997</c:v>
                </c:pt>
                <c:pt idx="89">
                  <c:v>33.590000000000003</c:v>
                </c:pt>
                <c:pt idx="90">
                  <c:v>33.159999999999997</c:v>
                </c:pt>
                <c:pt idx="91">
                  <c:v>33.14</c:v>
                </c:pt>
                <c:pt idx="92">
                  <c:v>32.79</c:v>
                </c:pt>
                <c:pt idx="93">
                  <c:v>32.01</c:v>
                </c:pt>
                <c:pt idx="94">
                  <c:v>33.549999999999997</c:v>
                </c:pt>
                <c:pt idx="95">
                  <c:v>33.54</c:v>
                </c:pt>
                <c:pt idx="96">
                  <c:v>33.29</c:v>
                </c:pt>
                <c:pt idx="97">
                  <c:v>33.32</c:v>
                </c:pt>
                <c:pt idx="98">
                  <c:v>33.14</c:v>
                </c:pt>
                <c:pt idx="99">
                  <c:v>33.14</c:v>
                </c:pt>
                <c:pt idx="100">
                  <c:v>32.53</c:v>
                </c:pt>
                <c:pt idx="101">
                  <c:v>32.82</c:v>
                </c:pt>
                <c:pt idx="102">
                  <c:v>32.159999999999997</c:v>
                </c:pt>
                <c:pt idx="103">
                  <c:v>32.65</c:v>
                </c:pt>
                <c:pt idx="104">
                  <c:v>32.99</c:v>
                </c:pt>
                <c:pt idx="105">
                  <c:v>32.76</c:v>
                </c:pt>
                <c:pt idx="106">
                  <c:v>33.049999999999997</c:v>
                </c:pt>
                <c:pt idx="107">
                  <c:v>32.35</c:v>
                </c:pt>
                <c:pt idx="108">
                  <c:v>33.64</c:v>
                </c:pt>
                <c:pt idx="109">
                  <c:v>33.67</c:v>
                </c:pt>
                <c:pt idx="110">
                  <c:v>33.08</c:v>
                </c:pt>
                <c:pt idx="111">
                  <c:v>32.630000000000003</c:v>
                </c:pt>
                <c:pt idx="112">
                  <c:v>33.33</c:v>
                </c:pt>
                <c:pt idx="113">
                  <c:v>33.25</c:v>
                </c:pt>
                <c:pt idx="114">
                  <c:v>33.15</c:v>
                </c:pt>
                <c:pt idx="115">
                  <c:v>33.369999999999997</c:v>
                </c:pt>
                <c:pt idx="116">
                  <c:v>33.92</c:v>
                </c:pt>
                <c:pt idx="117">
                  <c:v>33.93</c:v>
                </c:pt>
                <c:pt idx="118">
                  <c:v>33.06</c:v>
                </c:pt>
                <c:pt idx="119">
                  <c:v>34.020000000000003</c:v>
                </c:pt>
                <c:pt idx="120">
                  <c:v>34.11</c:v>
                </c:pt>
                <c:pt idx="121">
                  <c:v>33.5</c:v>
                </c:pt>
                <c:pt idx="122">
                  <c:v>34.26</c:v>
                </c:pt>
                <c:pt idx="123">
                  <c:v>34.29</c:v>
                </c:pt>
                <c:pt idx="124">
                  <c:v>34.54</c:v>
                </c:pt>
                <c:pt idx="125">
                  <c:v>32.83</c:v>
                </c:pt>
                <c:pt idx="126">
                  <c:v>34.020000000000003</c:v>
                </c:pt>
                <c:pt idx="127">
                  <c:v>33.619999999999997</c:v>
                </c:pt>
                <c:pt idx="128">
                  <c:v>33.229999999999997</c:v>
                </c:pt>
                <c:pt idx="129">
                  <c:v>33.67</c:v>
                </c:pt>
                <c:pt idx="130">
                  <c:v>34.01</c:v>
                </c:pt>
                <c:pt idx="131">
                  <c:v>33.56</c:v>
                </c:pt>
                <c:pt idx="132">
                  <c:v>33.64</c:v>
                </c:pt>
                <c:pt idx="133">
                  <c:v>34.119999999999997</c:v>
                </c:pt>
                <c:pt idx="134">
                  <c:v>33.68</c:v>
                </c:pt>
                <c:pt idx="135">
                  <c:v>33.49</c:v>
                </c:pt>
                <c:pt idx="136">
                  <c:v>33.81</c:v>
                </c:pt>
                <c:pt idx="137">
                  <c:v>34.5</c:v>
                </c:pt>
                <c:pt idx="138">
                  <c:v>34.81</c:v>
                </c:pt>
                <c:pt idx="139">
                  <c:v>34.36</c:v>
                </c:pt>
                <c:pt idx="140">
                  <c:v>34.76</c:v>
                </c:pt>
                <c:pt idx="141">
                  <c:v>33.97</c:v>
                </c:pt>
                <c:pt idx="142">
                  <c:v>33.39</c:v>
                </c:pt>
                <c:pt idx="143">
                  <c:v>33.58</c:v>
                </c:pt>
                <c:pt idx="144">
                  <c:v>34.17</c:v>
                </c:pt>
                <c:pt idx="145">
                  <c:v>33.020000000000003</c:v>
                </c:pt>
                <c:pt idx="146">
                  <c:v>33.28</c:v>
                </c:pt>
                <c:pt idx="147">
                  <c:v>33.700000000000003</c:v>
                </c:pt>
                <c:pt idx="148">
                  <c:v>33.29</c:v>
                </c:pt>
                <c:pt idx="149">
                  <c:v>33.450000000000003</c:v>
                </c:pt>
                <c:pt idx="150">
                  <c:v>34.090000000000003</c:v>
                </c:pt>
                <c:pt idx="151">
                  <c:v>32.909999999999997</c:v>
                </c:pt>
                <c:pt idx="152">
                  <c:v>33.81</c:v>
                </c:pt>
                <c:pt idx="153">
                  <c:v>33.61</c:v>
                </c:pt>
                <c:pt idx="154">
                  <c:v>33.49</c:v>
                </c:pt>
                <c:pt idx="155">
                  <c:v>33</c:v>
                </c:pt>
                <c:pt idx="156">
                  <c:v>33.24</c:v>
                </c:pt>
                <c:pt idx="157">
                  <c:v>32.979999999999997</c:v>
                </c:pt>
                <c:pt idx="158">
                  <c:v>33.409999999999997</c:v>
                </c:pt>
                <c:pt idx="159">
                  <c:v>32.82</c:v>
                </c:pt>
                <c:pt idx="160">
                  <c:v>32.89</c:v>
                </c:pt>
                <c:pt idx="161">
                  <c:v>33.82</c:v>
                </c:pt>
                <c:pt idx="162">
                  <c:v>33.51</c:v>
                </c:pt>
                <c:pt idx="163">
                  <c:v>32.57</c:v>
                </c:pt>
                <c:pt idx="164">
                  <c:v>33.51</c:v>
                </c:pt>
                <c:pt idx="165">
                  <c:v>32.619999999999997</c:v>
                </c:pt>
                <c:pt idx="166">
                  <c:v>32.950000000000003</c:v>
                </c:pt>
                <c:pt idx="167">
                  <c:v>33.159999999999997</c:v>
                </c:pt>
                <c:pt idx="168">
                  <c:v>32.869999999999997</c:v>
                </c:pt>
                <c:pt idx="169">
                  <c:v>33.32</c:v>
                </c:pt>
                <c:pt idx="170">
                  <c:v>33.9</c:v>
                </c:pt>
                <c:pt idx="171">
                  <c:v>33.81</c:v>
                </c:pt>
                <c:pt idx="172">
                  <c:v>33.83</c:v>
                </c:pt>
                <c:pt idx="173">
                  <c:v>34.29</c:v>
                </c:pt>
                <c:pt idx="174">
                  <c:v>34.9</c:v>
                </c:pt>
                <c:pt idx="175">
                  <c:v>34.270000000000003</c:v>
                </c:pt>
                <c:pt idx="176">
                  <c:v>34.549999999999997</c:v>
                </c:pt>
                <c:pt idx="177">
                  <c:v>34.979999999999997</c:v>
                </c:pt>
                <c:pt idx="178">
                  <c:v>35.049999999999997</c:v>
                </c:pt>
                <c:pt idx="179">
                  <c:v>35.020000000000003</c:v>
                </c:pt>
                <c:pt idx="180">
                  <c:v>34.479999999999997</c:v>
                </c:pt>
                <c:pt idx="181">
                  <c:v>34.39</c:v>
                </c:pt>
                <c:pt idx="182">
                  <c:v>34.21</c:v>
                </c:pt>
                <c:pt idx="183">
                  <c:v>34.020000000000003</c:v>
                </c:pt>
                <c:pt idx="184">
                  <c:v>33.65</c:v>
                </c:pt>
                <c:pt idx="185">
                  <c:v>34.76</c:v>
                </c:pt>
                <c:pt idx="186">
                  <c:v>33.67</c:v>
                </c:pt>
                <c:pt idx="187">
                  <c:v>33.85</c:v>
                </c:pt>
                <c:pt idx="188">
                  <c:v>33.44</c:v>
                </c:pt>
                <c:pt idx="189">
                  <c:v>34.130000000000003</c:v>
                </c:pt>
                <c:pt idx="190">
                  <c:v>33.4</c:v>
                </c:pt>
                <c:pt idx="191">
                  <c:v>34.020000000000003</c:v>
                </c:pt>
                <c:pt idx="192">
                  <c:v>34.130000000000003</c:v>
                </c:pt>
                <c:pt idx="193">
                  <c:v>34.43</c:v>
                </c:pt>
                <c:pt idx="194">
                  <c:v>33.19</c:v>
                </c:pt>
                <c:pt idx="195">
                  <c:v>34</c:v>
                </c:pt>
                <c:pt idx="196">
                  <c:v>34.08</c:v>
                </c:pt>
                <c:pt idx="197">
                  <c:v>33.71</c:v>
                </c:pt>
                <c:pt idx="198">
                  <c:v>33.93</c:v>
                </c:pt>
                <c:pt idx="199">
                  <c:v>32.89</c:v>
                </c:pt>
                <c:pt idx="200">
                  <c:v>33.67</c:v>
                </c:pt>
                <c:pt idx="201">
                  <c:v>33.520000000000003</c:v>
                </c:pt>
                <c:pt idx="202">
                  <c:v>34.01</c:v>
                </c:pt>
                <c:pt idx="203">
                  <c:v>33.299999999999997</c:v>
                </c:pt>
                <c:pt idx="204">
                  <c:v>34.020000000000003</c:v>
                </c:pt>
                <c:pt idx="205">
                  <c:v>34.24</c:v>
                </c:pt>
                <c:pt idx="206">
                  <c:v>34.15</c:v>
                </c:pt>
                <c:pt idx="207">
                  <c:v>34.29</c:v>
                </c:pt>
                <c:pt idx="208">
                  <c:v>33.76</c:v>
                </c:pt>
                <c:pt idx="209">
                  <c:v>33.799999999999997</c:v>
                </c:pt>
                <c:pt idx="210">
                  <c:v>33.799999999999997</c:v>
                </c:pt>
                <c:pt idx="211">
                  <c:v>33.33</c:v>
                </c:pt>
                <c:pt idx="212">
                  <c:v>34.049999999999997</c:v>
                </c:pt>
                <c:pt idx="213">
                  <c:v>34.450000000000003</c:v>
                </c:pt>
                <c:pt idx="214">
                  <c:v>33.33</c:v>
                </c:pt>
                <c:pt idx="215">
                  <c:v>34.200000000000003</c:v>
                </c:pt>
                <c:pt idx="216">
                  <c:v>34.450000000000003</c:v>
                </c:pt>
                <c:pt idx="217">
                  <c:v>33.950000000000003</c:v>
                </c:pt>
                <c:pt idx="218">
                  <c:v>33.94</c:v>
                </c:pt>
                <c:pt idx="219">
                  <c:v>33.82</c:v>
                </c:pt>
                <c:pt idx="220">
                  <c:v>34.24</c:v>
                </c:pt>
                <c:pt idx="221">
                  <c:v>33.200000000000003</c:v>
                </c:pt>
                <c:pt idx="222">
                  <c:v>34.1</c:v>
                </c:pt>
                <c:pt idx="223">
                  <c:v>34.35</c:v>
                </c:pt>
                <c:pt idx="224">
                  <c:v>34.11</c:v>
                </c:pt>
                <c:pt idx="225">
                  <c:v>33.83</c:v>
                </c:pt>
                <c:pt idx="226">
                  <c:v>33.11</c:v>
                </c:pt>
                <c:pt idx="227">
                  <c:v>34.229999999999997</c:v>
                </c:pt>
                <c:pt idx="228">
                  <c:v>34.58</c:v>
                </c:pt>
                <c:pt idx="229">
                  <c:v>34.24</c:v>
                </c:pt>
                <c:pt idx="230">
                  <c:v>34.25</c:v>
                </c:pt>
                <c:pt idx="231">
                  <c:v>33.6</c:v>
                </c:pt>
                <c:pt idx="232">
                  <c:v>32.79</c:v>
                </c:pt>
                <c:pt idx="233">
                  <c:v>33.04</c:v>
                </c:pt>
                <c:pt idx="234">
                  <c:v>33.83</c:v>
                </c:pt>
                <c:pt idx="235">
                  <c:v>32.47</c:v>
                </c:pt>
                <c:pt idx="236">
                  <c:v>32.89</c:v>
                </c:pt>
                <c:pt idx="237">
                  <c:v>33.840000000000003</c:v>
                </c:pt>
                <c:pt idx="238">
                  <c:v>33.950000000000003</c:v>
                </c:pt>
                <c:pt idx="239">
                  <c:v>33.92</c:v>
                </c:pt>
                <c:pt idx="240">
                  <c:v>34.119999999999997</c:v>
                </c:pt>
                <c:pt idx="241">
                  <c:v>33.75</c:v>
                </c:pt>
                <c:pt idx="242">
                  <c:v>33.340000000000003</c:v>
                </c:pt>
                <c:pt idx="243">
                  <c:v>34.119999999999997</c:v>
                </c:pt>
                <c:pt idx="244">
                  <c:v>34.56</c:v>
                </c:pt>
                <c:pt idx="245">
                  <c:v>33.49</c:v>
                </c:pt>
                <c:pt idx="246">
                  <c:v>32.72</c:v>
                </c:pt>
                <c:pt idx="247">
                  <c:v>32.130000000000003</c:v>
                </c:pt>
                <c:pt idx="248">
                  <c:v>31.37</c:v>
                </c:pt>
                <c:pt idx="249">
                  <c:v>32.479999999999997</c:v>
                </c:pt>
                <c:pt idx="250">
                  <c:v>32.409999999999997</c:v>
                </c:pt>
                <c:pt idx="251">
                  <c:v>32.5</c:v>
                </c:pt>
                <c:pt idx="252">
                  <c:v>31.91</c:v>
                </c:pt>
                <c:pt idx="253">
                  <c:v>31.08</c:v>
                </c:pt>
                <c:pt idx="254">
                  <c:v>31.38</c:v>
                </c:pt>
                <c:pt idx="255">
                  <c:v>31.22</c:v>
                </c:pt>
                <c:pt idx="256">
                  <c:v>31.98</c:v>
                </c:pt>
                <c:pt idx="257">
                  <c:v>30.78</c:v>
                </c:pt>
                <c:pt idx="258">
                  <c:v>31.16</c:v>
                </c:pt>
                <c:pt idx="259">
                  <c:v>31.81</c:v>
                </c:pt>
                <c:pt idx="260">
                  <c:v>31.97</c:v>
                </c:pt>
                <c:pt idx="261">
                  <c:v>31.74</c:v>
                </c:pt>
                <c:pt idx="262">
                  <c:v>31.95</c:v>
                </c:pt>
                <c:pt idx="263">
                  <c:v>30.39</c:v>
                </c:pt>
                <c:pt idx="264">
                  <c:v>31.32</c:v>
                </c:pt>
                <c:pt idx="265">
                  <c:v>31.11</c:v>
                </c:pt>
                <c:pt idx="266">
                  <c:v>30.82</c:v>
                </c:pt>
                <c:pt idx="267">
                  <c:v>30.34</c:v>
                </c:pt>
                <c:pt idx="268">
                  <c:v>31.2</c:v>
                </c:pt>
                <c:pt idx="269">
                  <c:v>29.77</c:v>
                </c:pt>
                <c:pt idx="270">
                  <c:v>31</c:v>
                </c:pt>
                <c:pt idx="271">
                  <c:v>29.83</c:v>
                </c:pt>
                <c:pt idx="272">
                  <c:v>30.2</c:v>
                </c:pt>
                <c:pt idx="273">
                  <c:v>31.1</c:v>
                </c:pt>
                <c:pt idx="274">
                  <c:v>31.15</c:v>
                </c:pt>
                <c:pt idx="275">
                  <c:v>31.32</c:v>
                </c:pt>
                <c:pt idx="276">
                  <c:v>30.7</c:v>
                </c:pt>
                <c:pt idx="277">
                  <c:v>31.02</c:v>
                </c:pt>
                <c:pt idx="278">
                  <c:v>31.07</c:v>
                </c:pt>
                <c:pt idx="279">
                  <c:v>30.8</c:v>
                </c:pt>
                <c:pt idx="280">
                  <c:v>31.29</c:v>
                </c:pt>
                <c:pt idx="281">
                  <c:v>30.47</c:v>
                </c:pt>
                <c:pt idx="282">
                  <c:v>30.81</c:v>
                </c:pt>
                <c:pt idx="283">
                  <c:v>30.45</c:v>
                </c:pt>
                <c:pt idx="284">
                  <c:v>29.37</c:v>
                </c:pt>
                <c:pt idx="285">
                  <c:v>30.5</c:v>
                </c:pt>
                <c:pt idx="286">
                  <c:v>30.57</c:v>
                </c:pt>
                <c:pt idx="287">
                  <c:v>30.57</c:v>
                </c:pt>
                <c:pt idx="288">
                  <c:v>29.87</c:v>
                </c:pt>
                <c:pt idx="289">
                  <c:v>31</c:v>
                </c:pt>
                <c:pt idx="290">
                  <c:v>30.31</c:v>
                </c:pt>
                <c:pt idx="291">
                  <c:v>30.58</c:v>
                </c:pt>
                <c:pt idx="292">
                  <c:v>30.09</c:v>
                </c:pt>
                <c:pt idx="293">
                  <c:v>29.38</c:v>
                </c:pt>
                <c:pt idx="294">
                  <c:v>30.61</c:v>
                </c:pt>
                <c:pt idx="295">
                  <c:v>31.2</c:v>
                </c:pt>
                <c:pt idx="296">
                  <c:v>30.26</c:v>
                </c:pt>
                <c:pt idx="297">
                  <c:v>30.29</c:v>
                </c:pt>
                <c:pt idx="298">
                  <c:v>29.6</c:v>
                </c:pt>
                <c:pt idx="299">
                  <c:v>30.37</c:v>
                </c:pt>
                <c:pt idx="300">
                  <c:v>29.86</c:v>
                </c:pt>
                <c:pt idx="301">
                  <c:v>30.1</c:v>
                </c:pt>
                <c:pt idx="302">
                  <c:v>30.18</c:v>
                </c:pt>
                <c:pt idx="303">
                  <c:v>29.71</c:v>
                </c:pt>
                <c:pt idx="304">
                  <c:v>30.31</c:v>
                </c:pt>
                <c:pt idx="305">
                  <c:v>30.02</c:v>
                </c:pt>
                <c:pt idx="306">
                  <c:v>30.34</c:v>
                </c:pt>
                <c:pt idx="307">
                  <c:v>29.79</c:v>
                </c:pt>
                <c:pt idx="308">
                  <c:v>24.38</c:v>
                </c:pt>
                <c:pt idx="309">
                  <c:v>23.67</c:v>
                </c:pt>
                <c:pt idx="310">
                  <c:v>24.03</c:v>
                </c:pt>
                <c:pt idx="311">
                  <c:v>24.7</c:v>
                </c:pt>
                <c:pt idx="312">
                  <c:v>25.14</c:v>
                </c:pt>
                <c:pt idx="313">
                  <c:v>25.36</c:v>
                </c:pt>
                <c:pt idx="314">
                  <c:v>25.77</c:v>
                </c:pt>
                <c:pt idx="315">
                  <c:v>25.16</c:v>
                </c:pt>
                <c:pt idx="316">
                  <c:v>24.78</c:v>
                </c:pt>
                <c:pt idx="317">
                  <c:v>24.71</c:v>
                </c:pt>
                <c:pt idx="318">
                  <c:v>24.63</c:v>
                </c:pt>
                <c:pt idx="319">
                  <c:v>24.8</c:v>
                </c:pt>
                <c:pt idx="320">
                  <c:v>24.87</c:v>
                </c:pt>
                <c:pt idx="321">
                  <c:v>24.89</c:v>
                </c:pt>
                <c:pt idx="322">
                  <c:v>24.33</c:v>
                </c:pt>
                <c:pt idx="323">
                  <c:v>24.84</c:v>
                </c:pt>
                <c:pt idx="324">
                  <c:v>24.16</c:v>
                </c:pt>
                <c:pt idx="325">
                  <c:v>18.510000000000002</c:v>
                </c:pt>
                <c:pt idx="326">
                  <c:v>22</c:v>
                </c:pt>
                <c:pt idx="327">
                  <c:v>22.83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74-40B8-AC20-A2EBB35E34AE}"/>
            </c:ext>
          </c:extLst>
        </c:ser>
        <c:ser>
          <c:idx val="3"/>
          <c:order val="3"/>
          <c:tx>
            <c:v>Environmental drying temperature </c:v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'0.5ms-S-0°C-5mm-1'!$J$2:$J$329</c:f>
              <c:numCache>
                <c:formatCode>General</c:formatCode>
                <c:ptCount val="328"/>
                <c:pt idx="0">
                  <c:v>24.1</c:v>
                </c:pt>
                <c:pt idx="1">
                  <c:v>24.74</c:v>
                </c:pt>
                <c:pt idx="2">
                  <c:v>24.12</c:v>
                </c:pt>
                <c:pt idx="3">
                  <c:v>23.5</c:v>
                </c:pt>
                <c:pt idx="4">
                  <c:v>23.8</c:v>
                </c:pt>
                <c:pt idx="5">
                  <c:v>24.03</c:v>
                </c:pt>
                <c:pt idx="6">
                  <c:v>24.66</c:v>
                </c:pt>
                <c:pt idx="7">
                  <c:v>24.34</c:v>
                </c:pt>
                <c:pt idx="8">
                  <c:v>23.96</c:v>
                </c:pt>
                <c:pt idx="9">
                  <c:v>23.98</c:v>
                </c:pt>
                <c:pt idx="10">
                  <c:v>23.02</c:v>
                </c:pt>
                <c:pt idx="11">
                  <c:v>23.76</c:v>
                </c:pt>
                <c:pt idx="12">
                  <c:v>23.25</c:v>
                </c:pt>
                <c:pt idx="13">
                  <c:v>24.14</c:v>
                </c:pt>
                <c:pt idx="14">
                  <c:v>24.33</c:v>
                </c:pt>
                <c:pt idx="15">
                  <c:v>24.03</c:v>
                </c:pt>
                <c:pt idx="16">
                  <c:v>24.01</c:v>
                </c:pt>
                <c:pt idx="17">
                  <c:v>23.87</c:v>
                </c:pt>
                <c:pt idx="18">
                  <c:v>24.4</c:v>
                </c:pt>
                <c:pt idx="19">
                  <c:v>24.05</c:v>
                </c:pt>
                <c:pt idx="20">
                  <c:v>23.8</c:v>
                </c:pt>
                <c:pt idx="21">
                  <c:v>23.53</c:v>
                </c:pt>
                <c:pt idx="22">
                  <c:v>24.3</c:v>
                </c:pt>
                <c:pt idx="23">
                  <c:v>23.68</c:v>
                </c:pt>
                <c:pt idx="24">
                  <c:v>23.96</c:v>
                </c:pt>
                <c:pt idx="25">
                  <c:v>23.86</c:v>
                </c:pt>
                <c:pt idx="26">
                  <c:v>24.33</c:v>
                </c:pt>
                <c:pt idx="27">
                  <c:v>23.85</c:v>
                </c:pt>
                <c:pt idx="28">
                  <c:v>23.55</c:v>
                </c:pt>
                <c:pt idx="29">
                  <c:v>24.14</c:v>
                </c:pt>
                <c:pt idx="30">
                  <c:v>24.04</c:v>
                </c:pt>
                <c:pt idx="31">
                  <c:v>23.9</c:v>
                </c:pt>
                <c:pt idx="32">
                  <c:v>24.54</c:v>
                </c:pt>
                <c:pt idx="33">
                  <c:v>24.53</c:v>
                </c:pt>
                <c:pt idx="34">
                  <c:v>23.87</c:v>
                </c:pt>
                <c:pt idx="35">
                  <c:v>24.15</c:v>
                </c:pt>
                <c:pt idx="36">
                  <c:v>24.49</c:v>
                </c:pt>
                <c:pt idx="37">
                  <c:v>24.3</c:v>
                </c:pt>
                <c:pt idx="38">
                  <c:v>23.91</c:v>
                </c:pt>
                <c:pt idx="39">
                  <c:v>24.25</c:v>
                </c:pt>
                <c:pt idx="40">
                  <c:v>25.65</c:v>
                </c:pt>
                <c:pt idx="41">
                  <c:v>25.57</c:v>
                </c:pt>
                <c:pt idx="42">
                  <c:v>25.45</c:v>
                </c:pt>
                <c:pt idx="43">
                  <c:v>25.72</c:v>
                </c:pt>
                <c:pt idx="44">
                  <c:v>25.91</c:v>
                </c:pt>
                <c:pt idx="45">
                  <c:v>26.11</c:v>
                </c:pt>
                <c:pt idx="46">
                  <c:v>25.68</c:v>
                </c:pt>
                <c:pt idx="47">
                  <c:v>26.16</c:v>
                </c:pt>
                <c:pt idx="48">
                  <c:v>25.62</c:v>
                </c:pt>
                <c:pt idx="49">
                  <c:v>25.51</c:v>
                </c:pt>
                <c:pt idx="50">
                  <c:v>25.67</c:v>
                </c:pt>
                <c:pt idx="51">
                  <c:v>25.39</c:v>
                </c:pt>
                <c:pt idx="52">
                  <c:v>25.9</c:v>
                </c:pt>
                <c:pt idx="53">
                  <c:v>24.88</c:v>
                </c:pt>
                <c:pt idx="54">
                  <c:v>25.73</c:v>
                </c:pt>
                <c:pt idx="55">
                  <c:v>25.59</c:v>
                </c:pt>
                <c:pt idx="56">
                  <c:v>26.27</c:v>
                </c:pt>
                <c:pt idx="57">
                  <c:v>26.1</c:v>
                </c:pt>
                <c:pt idx="58">
                  <c:v>25.4</c:v>
                </c:pt>
                <c:pt idx="59">
                  <c:v>25.63</c:v>
                </c:pt>
                <c:pt idx="60">
                  <c:v>25.81</c:v>
                </c:pt>
                <c:pt idx="61">
                  <c:v>26.27</c:v>
                </c:pt>
                <c:pt idx="62">
                  <c:v>25.66</c:v>
                </c:pt>
                <c:pt idx="63">
                  <c:v>25.34</c:v>
                </c:pt>
                <c:pt idx="64">
                  <c:v>26.12</c:v>
                </c:pt>
                <c:pt idx="65">
                  <c:v>25.49</c:v>
                </c:pt>
                <c:pt idx="66">
                  <c:v>25.36</c:v>
                </c:pt>
                <c:pt idx="67">
                  <c:v>25.39</c:v>
                </c:pt>
                <c:pt idx="68">
                  <c:v>24.94</c:v>
                </c:pt>
                <c:pt idx="69">
                  <c:v>25.48</c:v>
                </c:pt>
                <c:pt idx="70">
                  <c:v>26.16</c:v>
                </c:pt>
                <c:pt idx="71">
                  <c:v>25.09</c:v>
                </c:pt>
                <c:pt idx="72">
                  <c:v>25.38</c:v>
                </c:pt>
                <c:pt idx="73">
                  <c:v>26</c:v>
                </c:pt>
                <c:pt idx="74">
                  <c:v>26.17</c:v>
                </c:pt>
                <c:pt idx="75">
                  <c:v>25.33</c:v>
                </c:pt>
                <c:pt idx="76">
                  <c:v>26.32</c:v>
                </c:pt>
                <c:pt idx="77">
                  <c:v>26.29</c:v>
                </c:pt>
                <c:pt idx="78">
                  <c:v>26.26</c:v>
                </c:pt>
                <c:pt idx="79">
                  <c:v>25.96</c:v>
                </c:pt>
                <c:pt idx="80">
                  <c:v>26.07</c:v>
                </c:pt>
                <c:pt idx="81">
                  <c:v>25.86</c:v>
                </c:pt>
                <c:pt idx="82">
                  <c:v>26.11</c:v>
                </c:pt>
                <c:pt idx="83">
                  <c:v>26.38</c:v>
                </c:pt>
                <c:pt idx="84">
                  <c:v>26.29</c:v>
                </c:pt>
                <c:pt idx="85">
                  <c:v>26.56</c:v>
                </c:pt>
                <c:pt idx="86">
                  <c:v>26.09</c:v>
                </c:pt>
                <c:pt idx="87">
                  <c:v>25.95</c:v>
                </c:pt>
                <c:pt idx="88">
                  <c:v>26.87</c:v>
                </c:pt>
                <c:pt idx="89">
                  <c:v>26.68</c:v>
                </c:pt>
                <c:pt idx="90">
                  <c:v>26.7</c:v>
                </c:pt>
                <c:pt idx="91">
                  <c:v>26.31</c:v>
                </c:pt>
                <c:pt idx="92">
                  <c:v>25.83</c:v>
                </c:pt>
                <c:pt idx="93">
                  <c:v>25.47</c:v>
                </c:pt>
                <c:pt idx="94">
                  <c:v>26.51</c:v>
                </c:pt>
                <c:pt idx="95">
                  <c:v>26.65</c:v>
                </c:pt>
                <c:pt idx="96">
                  <c:v>26.59</c:v>
                </c:pt>
                <c:pt idx="97">
                  <c:v>26.27</c:v>
                </c:pt>
                <c:pt idx="98">
                  <c:v>26.1</c:v>
                </c:pt>
                <c:pt idx="99">
                  <c:v>26.31</c:v>
                </c:pt>
                <c:pt idx="100">
                  <c:v>25.56</c:v>
                </c:pt>
                <c:pt idx="101">
                  <c:v>26.07</c:v>
                </c:pt>
                <c:pt idx="102">
                  <c:v>25.94</c:v>
                </c:pt>
                <c:pt idx="103">
                  <c:v>25.62</c:v>
                </c:pt>
                <c:pt idx="104">
                  <c:v>26.31</c:v>
                </c:pt>
                <c:pt idx="105">
                  <c:v>26.28</c:v>
                </c:pt>
                <c:pt idx="106">
                  <c:v>26.35</c:v>
                </c:pt>
                <c:pt idx="107">
                  <c:v>25.57</c:v>
                </c:pt>
                <c:pt idx="108">
                  <c:v>26.85</c:v>
                </c:pt>
                <c:pt idx="109">
                  <c:v>26.5</c:v>
                </c:pt>
                <c:pt idx="110">
                  <c:v>26.41</c:v>
                </c:pt>
                <c:pt idx="111">
                  <c:v>26.07</c:v>
                </c:pt>
                <c:pt idx="112">
                  <c:v>26.6</c:v>
                </c:pt>
                <c:pt idx="113">
                  <c:v>26.98</c:v>
                </c:pt>
                <c:pt idx="114">
                  <c:v>26.49</c:v>
                </c:pt>
                <c:pt idx="115">
                  <c:v>26.77</c:v>
                </c:pt>
                <c:pt idx="116">
                  <c:v>26.53</c:v>
                </c:pt>
                <c:pt idx="117">
                  <c:v>26.76</c:v>
                </c:pt>
                <c:pt idx="118">
                  <c:v>26.45</c:v>
                </c:pt>
                <c:pt idx="119">
                  <c:v>26.84</c:v>
                </c:pt>
                <c:pt idx="120">
                  <c:v>27.42</c:v>
                </c:pt>
                <c:pt idx="121">
                  <c:v>26.75</c:v>
                </c:pt>
                <c:pt idx="122">
                  <c:v>27.3</c:v>
                </c:pt>
                <c:pt idx="123">
                  <c:v>27.55</c:v>
                </c:pt>
                <c:pt idx="124">
                  <c:v>27.42</c:v>
                </c:pt>
                <c:pt idx="125">
                  <c:v>26.07</c:v>
                </c:pt>
                <c:pt idx="126">
                  <c:v>27.07</c:v>
                </c:pt>
                <c:pt idx="127">
                  <c:v>26.65</c:v>
                </c:pt>
                <c:pt idx="128">
                  <c:v>25.77</c:v>
                </c:pt>
                <c:pt idx="129">
                  <c:v>26.88</c:v>
                </c:pt>
                <c:pt idx="130">
                  <c:v>27.13</c:v>
                </c:pt>
                <c:pt idx="131">
                  <c:v>26.71</c:v>
                </c:pt>
                <c:pt idx="132">
                  <c:v>26.63</c:v>
                </c:pt>
                <c:pt idx="133">
                  <c:v>27.05</c:v>
                </c:pt>
                <c:pt idx="134">
                  <c:v>26.74</c:v>
                </c:pt>
                <c:pt idx="135">
                  <c:v>26.23</c:v>
                </c:pt>
                <c:pt idx="136">
                  <c:v>26.82</c:v>
                </c:pt>
                <c:pt idx="137">
                  <c:v>27.34</c:v>
                </c:pt>
                <c:pt idx="138">
                  <c:v>27.56</c:v>
                </c:pt>
                <c:pt idx="139">
                  <c:v>27.11</c:v>
                </c:pt>
                <c:pt idx="140">
                  <c:v>27.57</c:v>
                </c:pt>
                <c:pt idx="141">
                  <c:v>26.8</c:v>
                </c:pt>
                <c:pt idx="142">
                  <c:v>26.56</c:v>
                </c:pt>
                <c:pt idx="143">
                  <c:v>26.43</c:v>
                </c:pt>
                <c:pt idx="144">
                  <c:v>27.01</c:v>
                </c:pt>
                <c:pt idx="145">
                  <c:v>25.99</c:v>
                </c:pt>
                <c:pt idx="146">
                  <c:v>26.45</c:v>
                </c:pt>
                <c:pt idx="147">
                  <c:v>26.29</c:v>
                </c:pt>
                <c:pt idx="148">
                  <c:v>26.17</c:v>
                </c:pt>
                <c:pt idx="149">
                  <c:v>26.65</c:v>
                </c:pt>
                <c:pt idx="150">
                  <c:v>26.84</c:v>
                </c:pt>
                <c:pt idx="151">
                  <c:v>26.17</c:v>
                </c:pt>
                <c:pt idx="152">
                  <c:v>26.96</c:v>
                </c:pt>
                <c:pt idx="153">
                  <c:v>26.9</c:v>
                </c:pt>
                <c:pt idx="154">
                  <c:v>27</c:v>
                </c:pt>
                <c:pt idx="155">
                  <c:v>26.23</c:v>
                </c:pt>
                <c:pt idx="156">
                  <c:v>26.32</c:v>
                </c:pt>
                <c:pt idx="157">
                  <c:v>25.97</c:v>
                </c:pt>
                <c:pt idx="158">
                  <c:v>26.24</c:v>
                </c:pt>
                <c:pt idx="159">
                  <c:v>26.21</c:v>
                </c:pt>
                <c:pt idx="160">
                  <c:v>26.09</c:v>
                </c:pt>
                <c:pt idx="161">
                  <c:v>26.97</c:v>
                </c:pt>
                <c:pt idx="162">
                  <c:v>26.34</c:v>
                </c:pt>
                <c:pt idx="163">
                  <c:v>26.2</c:v>
                </c:pt>
                <c:pt idx="164">
                  <c:v>27.27</c:v>
                </c:pt>
                <c:pt idx="165">
                  <c:v>26.15</c:v>
                </c:pt>
                <c:pt idx="166">
                  <c:v>26.65</c:v>
                </c:pt>
                <c:pt idx="167">
                  <c:v>26.38</c:v>
                </c:pt>
                <c:pt idx="168">
                  <c:v>26.71</c:v>
                </c:pt>
                <c:pt idx="169">
                  <c:v>26.81</c:v>
                </c:pt>
                <c:pt idx="170">
                  <c:v>27.17</c:v>
                </c:pt>
                <c:pt idx="171">
                  <c:v>27.12</c:v>
                </c:pt>
                <c:pt idx="172">
                  <c:v>26.95</c:v>
                </c:pt>
                <c:pt idx="173">
                  <c:v>27.84</c:v>
                </c:pt>
                <c:pt idx="174">
                  <c:v>27.79</c:v>
                </c:pt>
                <c:pt idx="175">
                  <c:v>27.3</c:v>
                </c:pt>
                <c:pt idx="176">
                  <c:v>27.73</c:v>
                </c:pt>
                <c:pt idx="177">
                  <c:v>27.58</c:v>
                </c:pt>
                <c:pt idx="178">
                  <c:v>27.83</c:v>
                </c:pt>
                <c:pt idx="179">
                  <c:v>27.96</c:v>
                </c:pt>
                <c:pt idx="180">
                  <c:v>27.3</c:v>
                </c:pt>
                <c:pt idx="181">
                  <c:v>26.84</c:v>
                </c:pt>
                <c:pt idx="182">
                  <c:v>26.7</c:v>
                </c:pt>
                <c:pt idx="183">
                  <c:v>26.78</c:v>
                </c:pt>
                <c:pt idx="184">
                  <c:v>26.37</c:v>
                </c:pt>
                <c:pt idx="185">
                  <c:v>27.29</c:v>
                </c:pt>
                <c:pt idx="186">
                  <c:v>26.35</c:v>
                </c:pt>
                <c:pt idx="187">
                  <c:v>26.52</c:v>
                </c:pt>
                <c:pt idx="188">
                  <c:v>26.27</c:v>
                </c:pt>
                <c:pt idx="189">
                  <c:v>27.41</c:v>
                </c:pt>
                <c:pt idx="190">
                  <c:v>26.54</c:v>
                </c:pt>
                <c:pt idx="191">
                  <c:v>26.91</c:v>
                </c:pt>
                <c:pt idx="192">
                  <c:v>27.19</c:v>
                </c:pt>
                <c:pt idx="193">
                  <c:v>26.83</c:v>
                </c:pt>
                <c:pt idx="194">
                  <c:v>26.46</c:v>
                </c:pt>
                <c:pt idx="195">
                  <c:v>27.07</c:v>
                </c:pt>
                <c:pt idx="196">
                  <c:v>26.71</c:v>
                </c:pt>
                <c:pt idx="197">
                  <c:v>26.79</c:v>
                </c:pt>
                <c:pt idx="198">
                  <c:v>27.18</c:v>
                </c:pt>
                <c:pt idx="199">
                  <c:v>26.43</c:v>
                </c:pt>
                <c:pt idx="200">
                  <c:v>26.84</c:v>
                </c:pt>
                <c:pt idx="201">
                  <c:v>26.77</c:v>
                </c:pt>
                <c:pt idx="202">
                  <c:v>27.01</c:v>
                </c:pt>
                <c:pt idx="203">
                  <c:v>26.38</c:v>
                </c:pt>
                <c:pt idx="204">
                  <c:v>26.81</c:v>
                </c:pt>
                <c:pt idx="205">
                  <c:v>27.79</c:v>
                </c:pt>
                <c:pt idx="206">
                  <c:v>27.03</c:v>
                </c:pt>
                <c:pt idx="207">
                  <c:v>27.62</c:v>
                </c:pt>
                <c:pt idx="208">
                  <c:v>26.79</c:v>
                </c:pt>
                <c:pt idx="209">
                  <c:v>27.1</c:v>
                </c:pt>
                <c:pt idx="210">
                  <c:v>27.08</c:v>
                </c:pt>
                <c:pt idx="211">
                  <c:v>26.72</c:v>
                </c:pt>
                <c:pt idx="212">
                  <c:v>26.88</c:v>
                </c:pt>
                <c:pt idx="213">
                  <c:v>27.72</c:v>
                </c:pt>
                <c:pt idx="214">
                  <c:v>27.12</c:v>
                </c:pt>
                <c:pt idx="215">
                  <c:v>27.65</c:v>
                </c:pt>
                <c:pt idx="216">
                  <c:v>28.21</c:v>
                </c:pt>
                <c:pt idx="217">
                  <c:v>27.21</c:v>
                </c:pt>
                <c:pt idx="218">
                  <c:v>26.82</c:v>
                </c:pt>
                <c:pt idx="219">
                  <c:v>26.93</c:v>
                </c:pt>
                <c:pt idx="220">
                  <c:v>27.42</c:v>
                </c:pt>
                <c:pt idx="221">
                  <c:v>26.88</c:v>
                </c:pt>
                <c:pt idx="222">
                  <c:v>26.72</c:v>
                </c:pt>
                <c:pt idx="223">
                  <c:v>27.22</c:v>
                </c:pt>
                <c:pt idx="224">
                  <c:v>26.91</c:v>
                </c:pt>
                <c:pt idx="225">
                  <c:v>26.75</c:v>
                </c:pt>
                <c:pt idx="226">
                  <c:v>27.11</c:v>
                </c:pt>
                <c:pt idx="227">
                  <c:v>27.64</c:v>
                </c:pt>
                <c:pt idx="228">
                  <c:v>28.15</c:v>
                </c:pt>
                <c:pt idx="229">
                  <c:v>28.04</c:v>
                </c:pt>
                <c:pt idx="230">
                  <c:v>27.42</c:v>
                </c:pt>
                <c:pt idx="231">
                  <c:v>27.05</c:v>
                </c:pt>
                <c:pt idx="232">
                  <c:v>26.52</c:v>
                </c:pt>
                <c:pt idx="233">
                  <c:v>26.91</c:v>
                </c:pt>
                <c:pt idx="234">
                  <c:v>27.64</c:v>
                </c:pt>
                <c:pt idx="235">
                  <c:v>26.53</c:v>
                </c:pt>
                <c:pt idx="236">
                  <c:v>27.08</c:v>
                </c:pt>
                <c:pt idx="237">
                  <c:v>27.89</c:v>
                </c:pt>
                <c:pt idx="238">
                  <c:v>28.09</c:v>
                </c:pt>
                <c:pt idx="239">
                  <c:v>28.57</c:v>
                </c:pt>
                <c:pt idx="240">
                  <c:v>28.38</c:v>
                </c:pt>
                <c:pt idx="241">
                  <c:v>27.76</c:v>
                </c:pt>
                <c:pt idx="242">
                  <c:v>28.05</c:v>
                </c:pt>
                <c:pt idx="243">
                  <c:v>28.25</c:v>
                </c:pt>
                <c:pt idx="244">
                  <c:v>29.22</c:v>
                </c:pt>
                <c:pt idx="245">
                  <c:v>28.7</c:v>
                </c:pt>
                <c:pt idx="246">
                  <c:v>27.36</c:v>
                </c:pt>
                <c:pt idx="247">
                  <c:v>27.36</c:v>
                </c:pt>
                <c:pt idx="248">
                  <c:v>26.42</c:v>
                </c:pt>
                <c:pt idx="249">
                  <c:v>27.86</c:v>
                </c:pt>
                <c:pt idx="250">
                  <c:v>27.39</c:v>
                </c:pt>
                <c:pt idx="251">
                  <c:v>27.83</c:v>
                </c:pt>
                <c:pt idx="252">
                  <c:v>27.37</c:v>
                </c:pt>
                <c:pt idx="253">
                  <c:v>26.96</c:v>
                </c:pt>
                <c:pt idx="254">
                  <c:v>26.82</c:v>
                </c:pt>
                <c:pt idx="255">
                  <c:v>27.05</c:v>
                </c:pt>
                <c:pt idx="256">
                  <c:v>27.22</c:v>
                </c:pt>
                <c:pt idx="257">
                  <c:v>27.31</c:v>
                </c:pt>
                <c:pt idx="258">
                  <c:v>27.63</c:v>
                </c:pt>
                <c:pt idx="259">
                  <c:v>27.78</c:v>
                </c:pt>
                <c:pt idx="260">
                  <c:v>28.21</c:v>
                </c:pt>
                <c:pt idx="261">
                  <c:v>27.48</c:v>
                </c:pt>
                <c:pt idx="262">
                  <c:v>27.58</c:v>
                </c:pt>
                <c:pt idx="263">
                  <c:v>27.04</c:v>
                </c:pt>
                <c:pt idx="264">
                  <c:v>27.1</c:v>
                </c:pt>
                <c:pt idx="265">
                  <c:v>26.94</c:v>
                </c:pt>
                <c:pt idx="266">
                  <c:v>27.06</c:v>
                </c:pt>
                <c:pt idx="267">
                  <c:v>26.6</c:v>
                </c:pt>
                <c:pt idx="268">
                  <c:v>27.82</c:v>
                </c:pt>
                <c:pt idx="269">
                  <c:v>26.75</c:v>
                </c:pt>
                <c:pt idx="270">
                  <c:v>27.26</c:v>
                </c:pt>
                <c:pt idx="271">
                  <c:v>26.14</c:v>
                </c:pt>
                <c:pt idx="272">
                  <c:v>27.43</c:v>
                </c:pt>
                <c:pt idx="273">
                  <c:v>27.78</c:v>
                </c:pt>
                <c:pt idx="274">
                  <c:v>27.76</c:v>
                </c:pt>
                <c:pt idx="275">
                  <c:v>27.66</c:v>
                </c:pt>
                <c:pt idx="276">
                  <c:v>27.92</c:v>
                </c:pt>
                <c:pt idx="277">
                  <c:v>27.48</c:v>
                </c:pt>
                <c:pt idx="278">
                  <c:v>27.57</c:v>
                </c:pt>
                <c:pt idx="279">
                  <c:v>27.78</c:v>
                </c:pt>
                <c:pt idx="280">
                  <c:v>28.24</c:v>
                </c:pt>
                <c:pt idx="281">
                  <c:v>26.97</c:v>
                </c:pt>
                <c:pt idx="282">
                  <c:v>26.94</c:v>
                </c:pt>
                <c:pt idx="283">
                  <c:v>27.08</c:v>
                </c:pt>
                <c:pt idx="284">
                  <c:v>25.84</c:v>
                </c:pt>
                <c:pt idx="285">
                  <c:v>26.85</c:v>
                </c:pt>
                <c:pt idx="286">
                  <c:v>27.51</c:v>
                </c:pt>
                <c:pt idx="287">
                  <c:v>27.39</c:v>
                </c:pt>
                <c:pt idx="288">
                  <c:v>26.52</c:v>
                </c:pt>
                <c:pt idx="289">
                  <c:v>27.11</c:v>
                </c:pt>
                <c:pt idx="290">
                  <c:v>26.79</c:v>
                </c:pt>
                <c:pt idx="291">
                  <c:v>27.1</c:v>
                </c:pt>
                <c:pt idx="292">
                  <c:v>26.96</c:v>
                </c:pt>
                <c:pt idx="293">
                  <c:v>26.28</c:v>
                </c:pt>
                <c:pt idx="294">
                  <c:v>28.47</c:v>
                </c:pt>
                <c:pt idx="295">
                  <c:v>28.22</c:v>
                </c:pt>
                <c:pt idx="296">
                  <c:v>26.93</c:v>
                </c:pt>
                <c:pt idx="297">
                  <c:v>26.94</c:v>
                </c:pt>
                <c:pt idx="298">
                  <c:v>26.61</c:v>
                </c:pt>
                <c:pt idx="299">
                  <c:v>27.25</c:v>
                </c:pt>
                <c:pt idx="300">
                  <c:v>26.82</c:v>
                </c:pt>
                <c:pt idx="301">
                  <c:v>27.58</c:v>
                </c:pt>
                <c:pt idx="302">
                  <c:v>26.68</c:v>
                </c:pt>
                <c:pt idx="303">
                  <c:v>27.04</c:v>
                </c:pt>
                <c:pt idx="304">
                  <c:v>27.45</c:v>
                </c:pt>
                <c:pt idx="305">
                  <c:v>27.01</c:v>
                </c:pt>
                <c:pt idx="306">
                  <c:v>26.75</c:v>
                </c:pt>
                <c:pt idx="307">
                  <c:v>26.77</c:v>
                </c:pt>
                <c:pt idx="308">
                  <c:v>25.29</c:v>
                </c:pt>
                <c:pt idx="309">
                  <c:v>24.52</c:v>
                </c:pt>
                <c:pt idx="310">
                  <c:v>24.51</c:v>
                </c:pt>
                <c:pt idx="311">
                  <c:v>25.54</c:v>
                </c:pt>
                <c:pt idx="312">
                  <c:v>26.11</c:v>
                </c:pt>
                <c:pt idx="313">
                  <c:v>26.43</c:v>
                </c:pt>
                <c:pt idx="314">
                  <c:v>27.07</c:v>
                </c:pt>
                <c:pt idx="315">
                  <c:v>26.3</c:v>
                </c:pt>
                <c:pt idx="316">
                  <c:v>25.79</c:v>
                </c:pt>
                <c:pt idx="317">
                  <c:v>25.65</c:v>
                </c:pt>
                <c:pt idx="318">
                  <c:v>25.57</c:v>
                </c:pt>
                <c:pt idx="319">
                  <c:v>25.83</c:v>
                </c:pt>
                <c:pt idx="320">
                  <c:v>26</c:v>
                </c:pt>
                <c:pt idx="321">
                  <c:v>25.87</c:v>
                </c:pt>
                <c:pt idx="322">
                  <c:v>25.13</c:v>
                </c:pt>
                <c:pt idx="323">
                  <c:v>25.75</c:v>
                </c:pt>
                <c:pt idx="324">
                  <c:v>25.1</c:v>
                </c:pt>
                <c:pt idx="325">
                  <c:v>20.97</c:v>
                </c:pt>
                <c:pt idx="326">
                  <c:v>23.56</c:v>
                </c:pt>
                <c:pt idx="327">
                  <c:v>23.89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74-40B8-AC20-A2EBB35E3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010144"/>
        <c:axId val="701004704"/>
      </c:lineChart>
      <c:catAx>
        <c:axId val="701003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(min)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13408"/>
        <c:crosses val="autoZero"/>
        <c:auto val="0"/>
        <c:lblAlgn val="ctr"/>
        <c:lblOffset val="100"/>
        <c:tickLblSkip val="30"/>
        <c:noMultiLvlLbl val="0"/>
      </c:catAx>
      <c:valAx>
        <c:axId val="701013408"/>
        <c:scaling>
          <c:orientation val="minMax"/>
          <c:max val="1.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Mass</a:t>
                </a:r>
                <a:r>
                  <a:rPr lang="en-US" baseline="0"/>
                  <a:t> ratio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03616"/>
        <c:crosses val="autoZero"/>
        <c:crossBetween val="between"/>
      </c:valAx>
      <c:valAx>
        <c:axId val="7010047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10144"/>
        <c:crosses val="max"/>
        <c:crossBetween val="between"/>
      </c:valAx>
      <c:catAx>
        <c:axId val="701010144"/>
        <c:scaling>
          <c:orientation val="minMax"/>
        </c:scaling>
        <c:delete val="1"/>
        <c:axPos val="b"/>
        <c:majorTickMark val="out"/>
        <c:minorTickMark val="none"/>
        <c:tickLblPos val="nextTo"/>
        <c:crossAx val="7010047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egendEntry>
        <c:idx val="4"/>
        <c:delete val="1"/>
      </c:legendEntry>
      <c:layout>
        <c:manualLayout>
          <c:xMode val="edge"/>
          <c:yMode val="edge"/>
          <c:x val="0.17045513448120828"/>
          <c:y val="0.14044275957194644"/>
          <c:w val="0.82954488275584459"/>
          <c:h val="0.1466876920768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rgbClr val="3399FF"/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20000"/>
            <a:lumOff val="8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Overcast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452335797671411"/>
          <c:y val="0.27308233869989784"/>
          <c:w val="0.80841611658861612"/>
          <c:h val="0.60077095778771217"/>
        </c:manualLayout>
      </c:layout>
      <c:lineChart>
        <c:grouping val="standard"/>
        <c:varyColors val="0"/>
        <c:ser>
          <c:idx val="0"/>
          <c:order val="0"/>
          <c:tx>
            <c:v>A (Drying chamber)</c:v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Ratio'!$H$4:$H$305</c:f>
              <c:numCache>
                <c:formatCode>General</c:formatCode>
                <c:ptCount val="302"/>
                <c:pt idx="0">
                  <c:v>1</c:v>
                </c:pt>
                <c:pt idx="1">
                  <c:v>1</c:v>
                </c:pt>
                <c:pt idx="2">
                  <c:v>0.99700785438224671</c:v>
                </c:pt>
                <c:pt idx="3">
                  <c:v>0.99700785438224671</c:v>
                </c:pt>
                <c:pt idx="4">
                  <c:v>0.99601047250966224</c:v>
                </c:pt>
                <c:pt idx="5">
                  <c:v>0.99551178157336995</c:v>
                </c:pt>
                <c:pt idx="6">
                  <c:v>0.99451439970078548</c:v>
                </c:pt>
                <c:pt idx="7">
                  <c:v>0.9940157087644933</c:v>
                </c:pt>
                <c:pt idx="8">
                  <c:v>0.99351701782820101</c:v>
                </c:pt>
                <c:pt idx="9">
                  <c:v>0.99301832689190894</c:v>
                </c:pt>
                <c:pt idx="10">
                  <c:v>0.99102356314673978</c:v>
                </c:pt>
                <c:pt idx="11">
                  <c:v>0.9875327265926942</c:v>
                </c:pt>
                <c:pt idx="12">
                  <c:v>0.98553796284752526</c:v>
                </c:pt>
                <c:pt idx="13">
                  <c:v>0.9840418900386485</c:v>
                </c:pt>
                <c:pt idx="14">
                  <c:v>0.98354319910235644</c:v>
                </c:pt>
                <c:pt idx="15">
                  <c:v>0.97755890786684951</c:v>
                </c:pt>
                <c:pt idx="16">
                  <c:v>0.97606283505797276</c:v>
                </c:pt>
                <c:pt idx="17">
                  <c:v>0.97406807131280393</c:v>
                </c:pt>
                <c:pt idx="18">
                  <c:v>0.97057723475875823</c:v>
                </c:pt>
                <c:pt idx="19">
                  <c:v>0.96858247101358941</c:v>
                </c:pt>
                <c:pt idx="20">
                  <c:v>0.96758508914100494</c:v>
                </c:pt>
                <c:pt idx="21">
                  <c:v>0.96359556165066695</c:v>
                </c:pt>
                <c:pt idx="22">
                  <c:v>0.96010472509662148</c:v>
                </c:pt>
                <c:pt idx="23">
                  <c:v>0.95761127041516025</c:v>
                </c:pt>
                <c:pt idx="24">
                  <c:v>0.9566138885425759</c:v>
                </c:pt>
                <c:pt idx="25">
                  <c:v>0.95461912479740685</c:v>
                </c:pt>
                <c:pt idx="26">
                  <c:v>0.95013090637077668</c:v>
                </c:pt>
                <c:pt idx="27">
                  <c:v>0.94913352449819222</c:v>
                </c:pt>
                <c:pt idx="28">
                  <c:v>0.94265054232639334</c:v>
                </c:pt>
                <c:pt idx="29">
                  <c:v>0.9371649420271787</c:v>
                </c:pt>
                <c:pt idx="30">
                  <c:v>0.93517017828200988</c:v>
                </c:pt>
                <c:pt idx="31">
                  <c:v>0.93267672360054865</c:v>
                </c:pt>
                <c:pt idx="32">
                  <c:v>0.93167934172796418</c:v>
                </c:pt>
                <c:pt idx="33">
                  <c:v>0.93167934172796418</c:v>
                </c:pt>
                <c:pt idx="34">
                  <c:v>0.92519635955616508</c:v>
                </c:pt>
                <c:pt idx="35">
                  <c:v>0.92220421393841168</c:v>
                </c:pt>
                <c:pt idx="36">
                  <c:v>0.92020945019324285</c:v>
                </c:pt>
                <c:pt idx="37">
                  <c:v>0.91771599551178162</c:v>
                </c:pt>
                <c:pt idx="38">
                  <c:v>0.91173170427627481</c:v>
                </c:pt>
                <c:pt idx="39">
                  <c:v>0.90973694053110588</c:v>
                </c:pt>
                <c:pt idx="40">
                  <c:v>0.90774217678593705</c:v>
                </c:pt>
                <c:pt idx="41">
                  <c:v>0.90624610397706029</c:v>
                </c:pt>
                <c:pt idx="42">
                  <c:v>0.90425134023189135</c:v>
                </c:pt>
                <c:pt idx="43">
                  <c:v>0.89726966712380007</c:v>
                </c:pt>
                <c:pt idx="44">
                  <c:v>0.89577359431492332</c:v>
                </c:pt>
                <c:pt idx="45">
                  <c:v>0.89328013963346231</c:v>
                </c:pt>
                <c:pt idx="46">
                  <c:v>0.88978930307941662</c:v>
                </c:pt>
                <c:pt idx="47">
                  <c:v>0.88879192120683204</c:v>
                </c:pt>
                <c:pt idx="48">
                  <c:v>0.88430370278020198</c:v>
                </c:pt>
                <c:pt idx="49">
                  <c:v>0.88330632090761751</c:v>
                </c:pt>
                <c:pt idx="50">
                  <c:v>0.87881810248098746</c:v>
                </c:pt>
                <c:pt idx="51">
                  <c:v>0.87532726592694177</c:v>
                </c:pt>
                <c:pt idx="52">
                  <c:v>0.87383119311806523</c:v>
                </c:pt>
                <c:pt idx="53">
                  <c:v>0.87083904750031171</c:v>
                </c:pt>
                <c:pt idx="54">
                  <c:v>0.86585213813738948</c:v>
                </c:pt>
                <c:pt idx="55">
                  <c:v>0.86535344720109719</c:v>
                </c:pt>
                <c:pt idx="56">
                  <c:v>0.85936915596559027</c:v>
                </c:pt>
                <c:pt idx="57">
                  <c:v>0.85687570128412927</c:v>
                </c:pt>
                <c:pt idx="58">
                  <c:v>0.85438224660266804</c:v>
                </c:pt>
                <c:pt idx="59">
                  <c:v>0.8493953372397457</c:v>
                </c:pt>
                <c:pt idx="60">
                  <c:v>0.84291235506794671</c:v>
                </c:pt>
                <c:pt idx="61">
                  <c:v>0.84241366413165442</c:v>
                </c:pt>
                <c:pt idx="62">
                  <c:v>0.83892282757760872</c:v>
                </c:pt>
                <c:pt idx="63">
                  <c:v>0.83293853634210202</c:v>
                </c:pt>
                <c:pt idx="64">
                  <c:v>0.83094377259693319</c:v>
                </c:pt>
                <c:pt idx="65">
                  <c:v>0.82645555417030292</c:v>
                </c:pt>
                <c:pt idx="66">
                  <c:v>0.82495948136142638</c:v>
                </c:pt>
                <c:pt idx="67">
                  <c:v>0.82146864480738069</c:v>
                </c:pt>
                <c:pt idx="68">
                  <c:v>0.8179778082533351</c:v>
                </c:pt>
                <c:pt idx="69">
                  <c:v>0.81348958982670494</c:v>
                </c:pt>
                <c:pt idx="70">
                  <c:v>0.81299089889041265</c:v>
                </c:pt>
                <c:pt idx="71">
                  <c:v>0.81049744420895165</c:v>
                </c:pt>
                <c:pt idx="72">
                  <c:v>0.80600922578232159</c:v>
                </c:pt>
                <c:pt idx="73">
                  <c:v>0.80351577110086037</c:v>
                </c:pt>
                <c:pt idx="74">
                  <c:v>0.79952624361052238</c:v>
                </c:pt>
                <c:pt idx="75">
                  <c:v>0.79703278892906115</c:v>
                </c:pt>
                <c:pt idx="76">
                  <c:v>0.79503802518389233</c:v>
                </c:pt>
                <c:pt idx="77">
                  <c:v>0.7925445705024311</c:v>
                </c:pt>
                <c:pt idx="78">
                  <c:v>0.78805635207580105</c:v>
                </c:pt>
                <c:pt idx="79">
                  <c:v>0.78356813364917088</c:v>
                </c:pt>
                <c:pt idx="80">
                  <c:v>0.78057598803141759</c:v>
                </c:pt>
                <c:pt idx="81">
                  <c:v>0.77957860615883312</c:v>
                </c:pt>
                <c:pt idx="82">
                  <c:v>0.7765864605410796</c:v>
                </c:pt>
                <c:pt idx="83">
                  <c:v>0.77459169679591078</c:v>
                </c:pt>
                <c:pt idx="84">
                  <c:v>0.77459169679591078</c:v>
                </c:pt>
                <c:pt idx="85">
                  <c:v>0.77060216930557301</c:v>
                </c:pt>
                <c:pt idx="86">
                  <c:v>0.76910609649669626</c:v>
                </c:pt>
                <c:pt idx="87">
                  <c:v>0.76511656900635838</c:v>
                </c:pt>
                <c:pt idx="88">
                  <c:v>0.7616257324523128</c:v>
                </c:pt>
                <c:pt idx="89">
                  <c:v>0.7581348958982671</c:v>
                </c:pt>
                <c:pt idx="90">
                  <c:v>0.75564144121680599</c:v>
                </c:pt>
                <c:pt idx="91">
                  <c:v>0.75215060466276029</c:v>
                </c:pt>
                <c:pt idx="92">
                  <c:v>0.751651913726468</c:v>
                </c:pt>
                <c:pt idx="93">
                  <c:v>0.75065453185388353</c:v>
                </c:pt>
                <c:pt idx="94">
                  <c:v>0.74716369529983784</c:v>
                </c:pt>
                <c:pt idx="95">
                  <c:v>0.7456676224909613</c:v>
                </c:pt>
                <c:pt idx="96">
                  <c:v>0.73968333125545449</c:v>
                </c:pt>
                <c:pt idx="97">
                  <c:v>0.73818725844657773</c:v>
                </c:pt>
                <c:pt idx="98">
                  <c:v>0.73718987657399326</c:v>
                </c:pt>
                <c:pt idx="99">
                  <c:v>0.73569380376511673</c:v>
                </c:pt>
                <c:pt idx="100">
                  <c:v>0.73270165814736321</c:v>
                </c:pt>
                <c:pt idx="101">
                  <c:v>0.73070689440219427</c:v>
                </c:pt>
                <c:pt idx="102">
                  <c:v>0.72272783942151853</c:v>
                </c:pt>
                <c:pt idx="103">
                  <c:v>0.71923700286747294</c:v>
                </c:pt>
                <c:pt idx="104">
                  <c:v>0.71823962099488847</c:v>
                </c:pt>
                <c:pt idx="105">
                  <c:v>0.71524747537713518</c:v>
                </c:pt>
                <c:pt idx="106">
                  <c:v>0.71524747537713518</c:v>
                </c:pt>
                <c:pt idx="107">
                  <c:v>0.71524747537713518</c:v>
                </c:pt>
                <c:pt idx="108">
                  <c:v>0.70676972946016714</c:v>
                </c:pt>
                <c:pt idx="109">
                  <c:v>0.70577234758758267</c:v>
                </c:pt>
                <c:pt idx="110">
                  <c:v>0.7047749657149982</c:v>
                </c:pt>
                <c:pt idx="111">
                  <c:v>0.70128412916095251</c:v>
                </c:pt>
                <c:pt idx="112">
                  <c:v>0.70128412916095251</c:v>
                </c:pt>
                <c:pt idx="113">
                  <c:v>0.70128412916095251</c:v>
                </c:pt>
                <c:pt idx="114">
                  <c:v>0.69829198354319921</c:v>
                </c:pt>
                <c:pt idx="115">
                  <c:v>0.69829198354319921</c:v>
                </c:pt>
                <c:pt idx="116">
                  <c:v>0.69180900137140022</c:v>
                </c:pt>
                <c:pt idx="117">
                  <c:v>0.68981423762623117</c:v>
                </c:pt>
                <c:pt idx="118">
                  <c:v>0.68881685575364671</c:v>
                </c:pt>
                <c:pt idx="119">
                  <c:v>0.68682209200847788</c:v>
                </c:pt>
                <c:pt idx="120">
                  <c:v>0.6798404189003866</c:v>
                </c:pt>
                <c:pt idx="121">
                  <c:v>0.6798404189003866</c:v>
                </c:pt>
                <c:pt idx="122">
                  <c:v>0.67834434609150995</c:v>
                </c:pt>
                <c:pt idx="123">
                  <c:v>0.67435481860117197</c:v>
                </c:pt>
                <c:pt idx="124">
                  <c:v>0.67086398204712638</c:v>
                </c:pt>
                <c:pt idx="125">
                  <c:v>0.66886921830195745</c:v>
                </c:pt>
                <c:pt idx="126">
                  <c:v>0.66487969081161957</c:v>
                </c:pt>
                <c:pt idx="127">
                  <c:v>0.6638823089390351</c:v>
                </c:pt>
                <c:pt idx="128">
                  <c:v>0.65889539957611287</c:v>
                </c:pt>
                <c:pt idx="129">
                  <c:v>0.65690063583094394</c:v>
                </c:pt>
                <c:pt idx="130">
                  <c:v>0.65490587208577489</c:v>
                </c:pt>
                <c:pt idx="131">
                  <c:v>0.65440718114948282</c:v>
                </c:pt>
                <c:pt idx="132">
                  <c:v>0.65191372646802159</c:v>
                </c:pt>
                <c:pt idx="133">
                  <c:v>0.65191372646802159</c:v>
                </c:pt>
                <c:pt idx="134">
                  <c:v>0.65041765365914483</c:v>
                </c:pt>
                <c:pt idx="135">
                  <c:v>0.64692681710509914</c:v>
                </c:pt>
                <c:pt idx="136">
                  <c:v>0.64692681710509914</c:v>
                </c:pt>
                <c:pt idx="137">
                  <c:v>0.64592943523251478</c:v>
                </c:pt>
                <c:pt idx="138">
                  <c:v>0.64243859867846909</c:v>
                </c:pt>
                <c:pt idx="139">
                  <c:v>0.63645430744296239</c:v>
                </c:pt>
                <c:pt idx="140">
                  <c:v>0.63495823463408563</c:v>
                </c:pt>
                <c:pt idx="141">
                  <c:v>0.6329634708889168</c:v>
                </c:pt>
                <c:pt idx="142">
                  <c:v>0.62897394339857882</c:v>
                </c:pt>
                <c:pt idx="143">
                  <c:v>0.62697917965340988</c:v>
                </c:pt>
                <c:pt idx="144">
                  <c:v>0.62648048871711759</c:v>
                </c:pt>
                <c:pt idx="145">
                  <c:v>0.62398703403565658</c:v>
                </c:pt>
                <c:pt idx="146">
                  <c:v>0.62348834309936429</c:v>
                </c:pt>
                <c:pt idx="147">
                  <c:v>0.6199975065453186</c:v>
                </c:pt>
                <c:pt idx="148">
                  <c:v>0.61850143373644184</c:v>
                </c:pt>
                <c:pt idx="149">
                  <c:v>0.61351452437351961</c:v>
                </c:pt>
                <c:pt idx="150">
                  <c:v>0.61301583343722732</c:v>
                </c:pt>
                <c:pt idx="151">
                  <c:v>0.60952499688318174</c:v>
                </c:pt>
                <c:pt idx="152">
                  <c:v>0.60852761501059727</c:v>
                </c:pt>
                <c:pt idx="153">
                  <c:v>0.60802892407430509</c:v>
                </c:pt>
                <c:pt idx="154">
                  <c:v>0.60254332377509046</c:v>
                </c:pt>
                <c:pt idx="155">
                  <c:v>0.60104725096621381</c:v>
                </c:pt>
                <c:pt idx="156">
                  <c:v>0.60104725096621381</c:v>
                </c:pt>
                <c:pt idx="157">
                  <c:v>0.60004986909362934</c:v>
                </c:pt>
                <c:pt idx="158">
                  <c:v>0.59905248722104498</c:v>
                </c:pt>
                <c:pt idx="159">
                  <c:v>0.59755641441216822</c:v>
                </c:pt>
                <c:pt idx="160">
                  <c:v>0.59556165066699929</c:v>
                </c:pt>
                <c:pt idx="161">
                  <c:v>0.595062959730707</c:v>
                </c:pt>
                <c:pt idx="162">
                  <c:v>0.59356688692183024</c:v>
                </c:pt>
                <c:pt idx="163">
                  <c:v>0.59356688692183024</c:v>
                </c:pt>
                <c:pt idx="164">
                  <c:v>0.59306819598553806</c:v>
                </c:pt>
                <c:pt idx="165">
                  <c:v>0.5920708141129537</c:v>
                </c:pt>
                <c:pt idx="166">
                  <c:v>0.5920708141129537</c:v>
                </c:pt>
                <c:pt idx="167">
                  <c:v>0.59007605036778454</c:v>
                </c:pt>
                <c:pt idx="168">
                  <c:v>0.58957735943149248</c:v>
                </c:pt>
                <c:pt idx="169">
                  <c:v>0.58857997755890801</c:v>
                </c:pt>
                <c:pt idx="170">
                  <c:v>0.58758259568632354</c:v>
                </c:pt>
                <c:pt idx="171">
                  <c:v>0.58708390475003125</c:v>
                </c:pt>
                <c:pt idx="172">
                  <c:v>0.58459045006857002</c:v>
                </c:pt>
                <c:pt idx="173">
                  <c:v>0.58359306819598566</c:v>
                </c:pt>
                <c:pt idx="174">
                  <c:v>0.58359306819598566</c:v>
                </c:pt>
                <c:pt idx="175">
                  <c:v>0.58209699538710902</c:v>
                </c:pt>
                <c:pt idx="176">
                  <c:v>0.58209699538710902</c:v>
                </c:pt>
                <c:pt idx="177">
                  <c:v>0.58209699538710902</c:v>
                </c:pt>
                <c:pt idx="178">
                  <c:v>0.57810746789677103</c:v>
                </c:pt>
                <c:pt idx="179">
                  <c:v>0.57661139508789427</c:v>
                </c:pt>
                <c:pt idx="180">
                  <c:v>0.57611270415160221</c:v>
                </c:pt>
                <c:pt idx="181">
                  <c:v>0.57511532227901774</c:v>
                </c:pt>
                <c:pt idx="182">
                  <c:v>0.57212317666126422</c:v>
                </c:pt>
                <c:pt idx="183">
                  <c:v>0.57162448572497215</c:v>
                </c:pt>
                <c:pt idx="184">
                  <c:v>0.56913103104351093</c:v>
                </c:pt>
                <c:pt idx="185">
                  <c:v>0.56813364917092646</c:v>
                </c:pt>
                <c:pt idx="186">
                  <c:v>0.56813364917092646</c:v>
                </c:pt>
                <c:pt idx="187">
                  <c:v>0.56564019448946523</c:v>
                </c:pt>
                <c:pt idx="188">
                  <c:v>0.56514150355317294</c:v>
                </c:pt>
                <c:pt idx="189">
                  <c:v>0.56214935793541965</c:v>
                </c:pt>
                <c:pt idx="190">
                  <c:v>0.56165066699912747</c:v>
                </c:pt>
                <c:pt idx="191">
                  <c:v>0.56115197606283518</c:v>
                </c:pt>
                <c:pt idx="192">
                  <c:v>0.56065328512654289</c:v>
                </c:pt>
                <c:pt idx="193">
                  <c:v>0.56065328512654289</c:v>
                </c:pt>
                <c:pt idx="194">
                  <c:v>0.55865852138137395</c:v>
                </c:pt>
                <c:pt idx="195">
                  <c:v>0.55616506669991272</c:v>
                </c:pt>
                <c:pt idx="196">
                  <c:v>0.55466899389103619</c:v>
                </c:pt>
                <c:pt idx="197">
                  <c:v>0.5541703029547439</c:v>
                </c:pt>
                <c:pt idx="198">
                  <c:v>0.55317292108215943</c:v>
                </c:pt>
                <c:pt idx="199">
                  <c:v>0.55117815733699049</c:v>
                </c:pt>
                <c:pt idx="200">
                  <c:v>0.55117815733699049</c:v>
                </c:pt>
                <c:pt idx="201">
                  <c:v>0.54968208452811373</c:v>
                </c:pt>
                <c:pt idx="202">
                  <c:v>0.54918339359182167</c:v>
                </c:pt>
                <c:pt idx="203">
                  <c:v>0.54868470265552938</c:v>
                </c:pt>
                <c:pt idx="204">
                  <c:v>0.54868470265552938</c:v>
                </c:pt>
                <c:pt idx="205">
                  <c:v>0.54818601171923698</c:v>
                </c:pt>
                <c:pt idx="206">
                  <c:v>0.54768732078294491</c:v>
                </c:pt>
                <c:pt idx="207">
                  <c:v>0.54768732078294491</c:v>
                </c:pt>
                <c:pt idx="208">
                  <c:v>0.54668993891036044</c:v>
                </c:pt>
                <c:pt idx="209">
                  <c:v>0.54469517516519161</c:v>
                </c:pt>
                <c:pt idx="210">
                  <c:v>0.54220172048373039</c:v>
                </c:pt>
                <c:pt idx="211">
                  <c:v>0.54120433861114592</c:v>
                </c:pt>
                <c:pt idx="212">
                  <c:v>0.54020695673856134</c:v>
                </c:pt>
                <c:pt idx="213">
                  <c:v>0.53920957486597687</c:v>
                </c:pt>
                <c:pt idx="214">
                  <c:v>0.5382121929933924</c:v>
                </c:pt>
                <c:pt idx="215">
                  <c:v>0.5382121929933924</c:v>
                </c:pt>
                <c:pt idx="216">
                  <c:v>0.5382121929933924</c:v>
                </c:pt>
                <c:pt idx="217">
                  <c:v>0.5382121929933924</c:v>
                </c:pt>
                <c:pt idx="218">
                  <c:v>0.5382121929933924</c:v>
                </c:pt>
                <c:pt idx="219">
                  <c:v>0.5382121929933924</c:v>
                </c:pt>
                <c:pt idx="220">
                  <c:v>0.5382121929933924</c:v>
                </c:pt>
                <c:pt idx="221">
                  <c:v>0.5382121929933924</c:v>
                </c:pt>
                <c:pt idx="222">
                  <c:v>0.5382121929933924</c:v>
                </c:pt>
                <c:pt idx="223">
                  <c:v>0.5382121929933924</c:v>
                </c:pt>
                <c:pt idx="224">
                  <c:v>0.5382121929933924</c:v>
                </c:pt>
                <c:pt idx="225">
                  <c:v>0.5382121929933924</c:v>
                </c:pt>
                <c:pt idx="226">
                  <c:v>0.5382121929933924</c:v>
                </c:pt>
                <c:pt idx="227">
                  <c:v>0.5382121929933924</c:v>
                </c:pt>
                <c:pt idx="228">
                  <c:v>0.5382121929933924</c:v>
                </c:pt>
                <c:pt idx="229">
                  <c:v>0.5382121929933924</c:v>
                </c:pt>
                <c:pt idx="230">
                  <c:v>0.5382121929933924</c:v>
                </c:pt>
                <c:pt idx="231">
                  <c:v>0.5382121929933924</c:v>
                </c:pt>
                <c:pt idx="232">
                  <c:v>0.5382121929933924</c:v>
                </c:pt>
                <c:pt idx="233">
                  <c:v>0.5382121929933924</c:v>
                </c:pt>
                <c:pt idx="234">
                  <c:v>0.5382121929933924</c:v>
                </c:pt>
                <c:pt idx="235">
                  <c:v>0.5382121929933924</c:v>
                </c:pt>
                <c:pt idx="236">
                  <c:v>0.5382121929933924</c:v>
                </c:pt>
                <c:pt idx="237">
                  <c:v>0.5382121929933924</c:v>
                </c:pt>
                <c:pt idx="238">
                  <c:v>0.5382121929933924</c:v>
                </c:pt>
                <c:pt idx="239">
                  <c:v>0.5382121929933924</c:v>
                </c:pt>
                <c:pt idx="240">
                  <c:v>0.5382121929933924</c:v>
                </c:pt>
                <c:pt idx="241">
                  <c:v>0.5382121929933924</c:v>
                </c:pt>
                <c:pt idx="242">
                  <c:v>0.5382121929933924</c:v>
                </c:pt>
                <c:pt idx="243">
                  <c:v>0.5382121929933924</c:v>
                </c:pt>
                <c:pt idx="244">
                  <c:v>0.5382121929933924</c:v>
                </c:pt>
                <c:pt idx="245">
                  <c:v>0.5382121929933924</c:v>
                </c:pt>
                <c:pt idx="246">
                  <c:v>0.5382121929933924</c:v>
                </c:pt>
                <c:pt idx="247">
                  <c:v>0.5382121929933924</c:v>
                </c:pt>
                <c:pt idx="248">
                  <c:v>0.5382121929933924</c:v>
                </c:pt>
                <c:pt idx="249">
                  <c:v>0.5382121929933924</c:v>
                </c:pt>
                <c:pt idx="250">
                  <c:v>0.5382121929933924</c:v>
                </c:pt>
                <c:pt idx="251">
                  <c:v>0.5382121929933924</c:v>
                </c:pt>
                <c:pt idx="252">
                  <c:v>0.5382121929933924</c:v>
                </c:pt>
                <c:pt idx="253">
                  <c:v>0.5382121929933924</c:v>
                </c:pt>
                <c:pt idx="254">
                  <c:v>0.5382121929933924</c:v>
                </c:pt>
                <c:pt idx="255">
                  <c:v>0.5382121929933924</c:v>
                </c:pt>
                <c:pt idx="256">
                  <c:v>0.5382121929933924</c:v>
                </c:pt>
                <c:pt idx="257">
                  <c:v>0.5382121929933924</c:v>
                </c:pt>
                <c:pt idx="258">
                  <c:v>0.5382121929933924</c:v>
                </c:pt>
                <c:pt idx="259">
                  <c:v>0.5382121929933924</c:v>
                </c:pt>
                <c:pt idx="260">
                  <c:v>0.5382121929933924</c:v>
                </c:pt>
                <c:pt idx="261">
                  <c:v>0.5382121929933924</c:v>
                </c:pt>
                <c:pt idx="262">
                  <c:v>0.5382121929933924</c:v>
                </c:pt>
                <c:pt idx="263">
                  <c:v>0.5382121929933924</c:v>
                </c:pt>
                <c:pt idx="264">
                  <c:v>0.5382121929933924</c:v>
                </c:pt>
                <c:pt idx="265">
                  <c:v>0.5382121929933924</c:v>
                </c:pt>
                <c:pt idx="266">
                  <c:v>0.5382121929933924</c:v>
                </c:pt>
                <c:pt idx="267">
                  <c:v>0.5382121929933924</c:v>
                </c:pt>
                <c:pt idx="268">
                  <c:v>0.5382121929933924</c:v>
                </c:pt>
                <c:pt idx="269">
                  <c:v>0.5382121929933924</c:v>
                </c:pt>
                <c:pt idx="270">
                  <c:v>0.5382121929933924</c:v>
                </c:pt>
                <c:pt idx="271">
                  <c:v>0.5382121929933924</c:v>
                </c:pt>
                <c:pt idx="272">
                  <c:v>0.5382121929933924</c:v>
                </c:pt>
                <c:pt idx="273">
                  <c:v>0.5382121929933924</c:v>
                </c:pt>
                <c:pt idx="274">
                  <c:v>0.5382121929933924</c:v>
                </c:pt>
                <c:pt idx="275">
                  <c:v>0.5382121929933924</c:v>
                </c:pt>
                <c:pt idx="276">
                  <c:v>0.5382121929933924</c:v>
                </c:pt>
                <c:pt idx="277">
                  <c:v>0.5382121929933924</c:v>
                </c:pt>
                <c:pt idx="278">
                  <c:v>0.5382121929933924</c:v>
                </c:pt>
                <c:pt idx="279">
                  <c:v>0.5382121929933924</c:v>
                </c:pt>
                <c:pt idx="280">
                  <c:v>0.5382121929933924</c:v>
                </c:pt>
                <c:pt idx="281">
                  <c:v>0.5382121929933924</c:v>
                </c:pt>
                <c:pt idx="282">
                  <c:v>0.5382121929933924</c:v>
                </c:pt>
                <c:pt idx="283">
                  <c:v>0.5382121929933924</c:v>
                </c:pt>
                <c:pt idx="284">
                  <c:v>0.5382121929933924</c:v>
                </c:pt>
                <c:pt idx="285">
                  <c:v>0.5382121929933924</c:v>
                </c:pt>
                <c:pt idx="286">
                  <c:v>0.5382121929933924</c:v>
                </c:pt>
                <c:pt idx="287">
                  <c:v>0.5382121929933924</c:v>
                </c:pt>
                <c:pt idx="288">
                  <c:v>0.5382121929933924</c:v>
                </c:pt>
                <c:pt idx="289">
                  <c:v>0.5382121929933924</c:v>
                </c:pt>
                <c:pt idx="290">
                  <c:v>0.5382121929933924</c:v>
                </c:pt>
                <c:pt idx="291">
                  <c:v>0.5382121929933924</c:v>
                </c:pt>
                <c:pt idx="292">
                  <c:v>0.5382121929933924</c:v>
                </c:pt>
                <c:pt idx="293">
                  <c:v>0.5382121929933924</c:v>
                </c:pt>
                <c:pt idx="294">
                  <c:v>0.5382121929933924</c:v>
                </c:pt>
                <c:pt idx="295">
                  <c:v>0.5382121929933924</c:v>
                </c:pt>
                <c:pt idx="296">
                  <c:v>0.5382121929933924</c:v>
                </c:pt>
                <c:pt idx="297">
                  <c:v>0.5382121929933924</c:v>
                </c:pt>
                <c:pt idx="298">
                  <c:v>0.5382121929933924</c:v>
                </c:pt>
                <c:pt idx="299">
                  <c:v>0.5382121929933924</c:v>
                </c:pt>
                <c:pt idx="300">
                  <c:v>0.5382121929933924</c:v>
                </c:pt>
                <c:pt idx="301">
                  <c:v>0.5382121929933924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2C-4DF2-AA15-6794A2D6FCE3}"/>
            </c:ext>
          </c:extLst>
        </c:ser>
        <c:ser>
          <c:idx val="1"/>
          <c:order val="1"/>
          <c:tx>
            <c:v>B (environmental conditions)</c:v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val>
            <c:numRef>
              <c:f>'Mass Ratio'!$I$4:$I$305</c:f>
              <c:numCache>
                <c:formatCode>General</c:formatCode>
                <c:ptCount val="302"/>
                <c:pt idx="0">
                  <c:v>1</c:v>
                </c:pt>
                <c:pt idx="30">
                  <c:v>1</c:v>
                </c:pt>
                <c:pt idx="60">
                  <c:v>1</c:v>
                </c:pt>
                <c:pt idx="90">
                  <c:v>1</c:v>
                </c:pt>
                <c:pt idx="120">
                  <c:v>1</c:v>
                </c:pt>
                <c:pt idx="150">
                  <c:v>1</c:v>
                </c:pt>
                <c:pt idx="180">
                  <c:v>1</c:v>
                </c:pt>
                <c:pt idx="210">
                  <c:v>1</c:v>
                </c:pt>
                <c:pt idx="240">
                  <c:v>1</c:v>
                </c:pt>
                <c:pt idx="270">
                  <c:v>0.96296296296296291</c:v>
                </c:pt>
                <c:pt idx="300">
                  <c:v>0.96296296296296291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2C-4DF2-AA15-6794A2D6F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005248"/>
        <c:axId val="701007424"/>
      </c:lineChart>
      <c:lineChart>
        <c:grouping val="standard"/>
        <c:varyColors val="0"/>
        <c:ser>
          <c:idx val="2"/>
          <c:order val="2"/>
          <c:tx>
            <c:v>Drying chamber temperature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'0.5ms-O-0°C-5mm-2'!$G$2:$G$298</c:f>
              <c:numCache>
                <c:formatCode>General</c:formatCode>
                <c:ptCount val="297"/>
                <c:pt idx="0">
                  <c:v>19.510000000000002</c:v>
                </c:pt>
                <c:pt idx="1">
                  <c:v>19.440000000000001</c:v>
                </c:pt>
                <c:pt idx="2">
                  <c:v>19.079999999999998</c:v>
                </c:pt>
                <c:pt idx="3">
                  <c:v>19.37</c:v>
                </c:pt>
                <c:pt idx="4">
                  <c:v>19.25</c:v>
                </c:pt>
                <c:pt idx="5">
                  <c:v>18.989999999999998</c:v>
                </c:pt>
                <c:pt idx="6">
                  <c:v>18.95</c:v>
                </c:pt>
                <c:pt idx="7">
                  <c:v>18.920000000000002</c:v>
                </c:pt>
                <c:pt idx="8">
                  <c:v>18.86</c:v>
                </c:pt>
                <c:pt idx="9">
                  <c:v>18.8</c:v>
                </c:pt>
                <c:pt idx="10">
                  <c:v>19.059999999999999</c:v>
                </c:pt>
                <c:pt idx="11">
                  <c:v>18.95</c:v>
                </c:pt>
                <c:pt idx="12">
                  <c:v>19.02</c:v>
                </c:pt>
                <c:pt idx="13">
                  <c:v>18.37</c:v>
                </c:pt>
                <c:pt idx="14">
                  <c:v>18.29</c:v>
                </c:pt>
                <c:pt idx="15">
                  <c:v>18.2</c:v>
                </c:pt>
                <c:pt idx="16">
                  <c:v>18.16</c:v>
                </c:pt>
                <c:pt idx="17">
                  <c:v>18.059999999999999</c:v>
                </c:pt>
                <c:pt idx="18">
                  <c:v>18.010000000000002</c:v>
                </c:pt>
                <c:pt idx="19">
                  <c:v>17.96</c:v>
                </c:pt>
                <c:pt idx="20">
                  <c:v>17.899999999999999</c:v>
                </c:pt>
                <c:pt idx="21">
                  <c:v>17.88</c:v>
                </c:pt>
                <c:pt idx="22">
                  <c:v>17.86</c:v>
                </c:pt>
                <c:pt idx="23">
                  <c:v>17.829999999999998</c:v>
                </c:pt>
                <c:pt idx="24">
                  <c:v>17.829999999999998</c:v>
                </c:pt>
                <c:pt idx="25">
                  <c:v>17.809999999999999</c:v>
                </c:pt>
                <c:pt idx="26">
                  <c:v>17.829999999999998</c:v>
                </c:pt>
                <c:pt idx="27">
                  <c:v>17.84</c:v>
                </c:pt>
                <c:pt idx="28">
                  <c:v>17.829999999999998</c:v>
                </c:pt>
                <c:pt idx="29">
                  <c:v>17.86</c:v>
                </c:pt>
                <c:pt idx="30">
                  <c:v>17.87</c:v>
                </c:pt>
                <c:pt idx="31">
                  <c:v>17.899999999999999</c:v>
                </c:pt>
                <c:pt idx="32">
                  <c:v>17.899999999999999</c:v>
                </c:pt>
                <c:pt idx="33">
                  <c:v>17.940000000000001</c:v>
                </c:pt>
                <c:pt idx="34">
                  <c:v>17.96</c:v>
                </c:pt>
                <c:pt idx="35">
                  <c:v>17.96</c:v>
                </c:pt>
                <c:pt idx="36">
                  <c:v>17.98</c:v>
                </c:pt>
                <c:pt idx="37">
                  <c:v>17.96</c:v>
                </c:pt>
                <c:pt idx="38">
                  <c:v>17.98</c:v>
                </c:pt>
                <c:pt idx="39">
                  <c:v>17.989999999999998</c:v>
                </c:pt>
                <c:pt idx="40">
                  <c:v>17.96</c:v>
                </c:pt>
                <c:pt idx="41">
                  <c:v>18.010000000000002</c:v>
                </c:pt>
                <c:pt idx="42">
                  <c:v>18.05</c:v>
                </c:pt>
                <c:pt idx="43">
                  <c:v>18.059999999999999</c:v>
                </c:pt>
                <c:pt idx="44">
                  <c:v>18.03</c:v>
                </c:pt>
                <c:pt idx="45">
                  <c:v>18.010000000000002</c:v>
                </c:pt>
                <c:pt idx="46">
                  <c:v>17.98</c:v>
                </c:pt>
                <c:pt idx="47">
                  <c:v>17.989999999999998</c:v>
                </c:pt>
                <c:pt idx="48">
                  <c:v>18.02</c:v>
                </c:pt>
                <c:pt idx="49">
                  <c:v>18</c:v>
                </c:pt>
                <c:pt idx="50">
                  <c:v>17.97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18.07</c:v>
                </c:pt>
                <c:pt idx="56">
                  <c:v>18.149999999999999</c:v>
                </c:pt>
                <c:pt idx="57">
                  <c:v>18.13</c:v>
                </c:pt>
                <c:pt idx="58">
                  <c:v>18.100000000000001</c:v>
                </c:pt>
                <c:pt idx="59">
                  <c:v>18.100000000000001</c:v>
                </c:pt>
                <c:pt idx="60">
                  <c:v>18.13</c:v>
                </c:pt>
                <c:pt idx="61">
                  <c:v>18.16</c:v>
                </c:pt>
                <c:pt idx="62">
                  <c:v>18.170000000000002</c:v>
                </c:pt>
                <c:pt idx="63">
                  <c:v>18.23</c:v>
                </c:pt>
                <c:pt idx="64">
                  <c:v>18.23</c:v>
                </c:pt>
                <c:pt idx="65">
                  <c:v>18.239999999999998</c:v>
                </c:pt>
                <c:pt idx="66">
                  <c:v>18.25</c:v>
                </c:pt>
                <c:pt idx="67">
                  <c:v>18.32</c:v>
                </c:pt>
                <c:pt idx="68">
                  <c:v>18.3</c:v>
                </c:pt>
                <c:pt idx="69">
                  <c:v>18.309999999999999</c:v>
                </c:pt>
                <c:pt idx="70">
                  <c:v>18.309999999999999</c:v>
                </c:pt>
                <c:pt idx="71">
                  <c:v>18.39</c:v>
                </c:pt>
                <c:pt idx="72">
                  <c:v>18.420000000000002</c:v>
                </c:pt>
                <c:pt idx="73">
                  <c:v>18.440000000000001</c:v>
                </c:pt>
                <c:pt idx="74">
                  <c:v>18.420000000000002</c:v>
                </c:pt>
                <c:pt idx="75">
                  <c:v>18.41</c:v>
                </c:pt>
                <c:pt idx="76">
                  <c:v>18.41</c:v>
                </c:pt>
                <c:pt idx="77">
                  <c:v>18.43</c:v>
                </c:pt>
                <c:pt idx="78">
                  <c:v>18.420000000000002</c:v>
                </c:pt>
                <c:pt idx="79">
                  <c:v>18.45</c:v>
                </c:pt>
                <c:pt idx="80">
                  <c:v>18.45</c:v>
                </c:pt>
                <c:pt idx="81">
                  <c:v>18.47</c:v>
                </c:pt>
                <c:pt idx="82">
                  <c:v>18.45</c:v>
                </c:pt>
                <c:pt idx="83">
                  <c:v>18.47</c:v>
                </c:pt>
                <c:pt idx="84">
                  <c:v>18.47</c:v>
                </c:pt>
                <c:pt idx="85">
                  <c:v>18.45</c:v>
                </c:pt>
                <c:pt idx="86">
                  <c:v>18.46</c:v>
                </c:pt>
                <c:pt idx="87">
                  <c:v>18.46</c:v>
                </c:pt>
                <c:pt idx="88">
                  <c:v>18.47</c:v>
                </c:pt>
                <c:pt idx="89">
                  <c:v>18.48</c:v>
                </c:pt>
                <c:pt idx="90">
                  <c:v>18.489999999999998</c:v>
                </c:pt>
                <c:pt idx="91">
                  <c:v>18.5</c:v>
                </c:pt>
                <c:pt idx="92">
                  <c:v>18.54</c:v>
                </c:pt>
                <c:pt idx="93">
                  <c:v>18.62</c:v>
                </c:pt>
                <c:pt idx="94">
                  <c:v>18.72</c:v>
                </c:pt>
                <c:pt idx="95">
                  <c:v>18.739999999999998</c:v>
                </c:pt>
                <c:pt idx="96">
                  <c:v>18.68</c:v>
                </c:pt>
                <c:pt idx="97">
                  <c:v>18.66</c:v>
                </c:pt>
                <c:pt idx="98">
                  <c:v>18.73</c:v>
                </c:pt>
                <c:pt idx="99">
                  <c:v>18.78</c:v>
                </c:pt>
                <c:pt idx="100">
                  <c:v>18.8</c:v>
                </c:pt>
                <c:pt idx="101">
                  <c:v>18.79</c:v>
                </c:pt>
                <c:pt idx="102">
                  <c:v>18.809999999999999</c:v>
                </c:pt>
                <c:pt idx="103">
                  <c:v>18.829999999999998</c:v>
                </c:pt>
                <c:pt idx="104">
                  <c:v>18.84</c:v>
                </c:pt>
                <c:pt idx="105">
                  <c:v>18.89</c:v>
                </c:pt>
                <c:pt idx="106">
                  <c:v>18.899999999999999</c:v>
                </c:pt>
                <c:pt idx="107">
                  <c:v>18.91</c:v>
                </c:pt>
                <c:pt idx="108">
                  <c:v>18.920000000000002</c:v>
                </c:pt>
                <c:pt idx="109">
                  <c:v>18.97</c:v>
                </c:pt>
                <c:pt idx="110">
                  <c:v>19.010000000000002</c:v>
                </c:pt>
                <c:pt idx="111">
                  <c:v>19.05</c:v>
                </c:pt>
                <c:pt idx="112">
                  <c:v>19.14</c:v>
                </c:pt>
                <c:pt idx="113">
                  <c:v>19.16</c:v>
                </c:pt>
                <c:pt idx="114">
                  <c:v>19.13</c:v>
                </c:pt>
                <c:pt idx="115">
                  <c:v>19.16</c:v>
                </c:pt>
                <c:pt idx="116">
                  <c:v>19.16</c:v>
                </c:pt>
                <c:pt idx="117">
                  <c:v>19.09</c:v>
                </c:pt>
                <c:pt idx="118">
                  <c:v>19.13</c:v>
                </c:pt>
                <c:pt idx="119">
                  <c:v>19.18</c:v>
                </c:pt>
                <c:pt idx="120">
                  <c:v>19.190000000000001</c:v>
                </c:pt>
                <c:pt idx="121">
                  <c:v>19.23</c:v>
                </c:pt>
                <c:pt idx="122">
                  <c:v>19.2</c:v>
                </c:pt>
                <c:pt idx="123">
                  <c:v>19.21</c:v>
                </c:pt>
                <c:pt idx="124">
                  <c:v>19.18</c:v>
                </c:pt>
                <c:pt idx="125">
                  <c:v>19.149999999999999</c:v>
                </c:pt>
                <c:pt idx="126">
                  <c:v>19.170000000000002</c:v>
                </c:pt>
                <c:pt idx="127">
                  <c:v>19.190000000000001</c:v>
                </c:pt>
                <c:pt idx="128">
                  <c:v>19.27</c:v>
                </c:pt>
                <c:pt idx="129">
                  <c:v>19.28</c:v>
                </c:pt>
                <c:pt idx="130">
                  <c:v>19.3</c:v>
                </c:pt>
                <c:pt idx="131">
                  <c:v>19.32</c:v>
                </c:pt>
                <c:pt idx="132">
                  <c:v>19.25</c:v>
                </c:pt>
                <c:pt idx="133">
                  <c:v>19.309999999999999</c:v>
                </c:pt>
                <c:pt idx="134">
                  <c:v>19.38</c:v>
                </c:pt>
                <c:pt idx="135">
                  <c:v>19.350000000000001</c:v>
                </c:pt>
                <c:pt idx="136">
                  <c:v>19.329999999999998</c:v>
                </c:pt>
                <c:pt idx="137">
                  <c:v>19.46</c:v>
                </c:pt>
                <c:pt idx="138">
                  <c:v>19.440000000000001</c:v>
                </c:pt>
                <c:pt idx="139">
                  <c:v>19.43</c:v>
                </c:pt>
                <c:pt idx="140">
                  <c:v>19.47</c:v>
                </c:pt>
                <c:pt idx="141">
                  <c:v>19.440000000000001</c:v>
                </c:pt>
                <c:pt idx="142">
                  <c:v>19.420000000000002</c:v>
                </c:pt>
                <c:pt idx="143">
                  <c:v>19.440000000000001</c:v>
                </c:pt>
                <c:pt idx="144">
                  <c:v>19.45</c:v>
                </c:pt>
                <c:pt idx="145">
                  <c:v>19.559999999999999</c:v>
                </c:pt>
                <c:pt idx="146">
                  <c:v>19.52</c:v>
                </c:pt>
                <c:pt idx="147">
                  <c:v>19.47</c:v>
                </c:pt>
                <c:pt idx="148">
                  <c:v>19.5</c:v>
                </c:pt>
                <c:pt idx="149">
                  <c:v>19.46</c:v>
                </c:pt>
                <c:pt idx="150">
                  <c:v>19.47</c:v>
                </c:pt>
                <c:pt idx="151">
                  <c:v>19.46</c:v>
                </c:pt>
                <c:pt idx="152">
                  <c:v>19.43</c:v>
                </c:pt>
                <c:pt idx="153">
                  <c:v>19.39</c:v>
                </c:pt>
                <c:pt idx="154">
                  <c:v>19.39</c:v>
                </c:pt>
                <c:pt idx="155">
                  <c:v>19.39</c:v>
                </c:pt>
                <c:pt idx="156">
                  <c:v>19.39</c:v>
                </c:pt>
                <c:pt idx="157">
                  <c:v>19.41</c:v>
                </c:pt>
                <c:pt idx="158">
                  <c:v>19.47</c:v>
                </c:pt>
                <c:pt idx="159">
                  <c:v>19.5</c:v>
                </c:pt>
                <c:pt idx="160">
                  <c:v>19.53</c:v>
                </c:pt>
                <c:pt idx="161">
                  <c:v>19.54</c:v>
                </c:pt>
                <c:pt idx="162">
                  <c:v>19.53</c:v>
                </c:pt>
                <c:pt idx="163">
                  <c:v>19.52</c:v>
                </c:pt>
                <c:pt idx="164">
                  <c:v>19.52</c:v>
                </c:pt>
                <c:pt idx="165">
                  <c:v>19.47</c:v>
                </c:pt>
                <c:pt idx="166">
                  <c:v>19.440000000000001</c:v>
                </c:pt>
                <c:pt idx="167">
                  <c:v>19.48</c:v>
                </c:pt>
                <c:pt idx="168">
                  <c:v>19.52</c:v>
                </c:pt>
                <c:pt idx="169">
                  <c:v>19.53</c:v>
                </c:pt>
                <c:pt idx="170">
                  <c:v>19.5</c:v>
                </c:pt>
                <c:pt idx="171">
                  <c:v>19.510000000000002</c:v>
                </c:pt>
                <c:pt idx="172">
                  <c:v>19.52</c:v>
                </c:pt>
                <c:pt idx="173">
                  <c:v>19.54</c:v>
                </c:pt>
                <c:pt idx="174">
                  <c:v>19.52</c:v>
                </c:pt>
                <c:pt idx="175">
                  <c:v>19.52</c:v>
                </c:pt>
                <c:pt idx="176">
                  <c:v>19.5</c:v>
                </c:pt>
                <c:pt idx="177">
                  <c:v>19.48</c:v>
                </c:pt>
                <c:pt idx="178">
                  <c:v>19.47</c:v>
                </c:pt>
                <c:pt idx="179">
                  <c:v>19.46</c:v>
                </c:pt>
                <c:pt idx="180">
                  <c:v>19.46</c:v>
                </c:pt>
                <c:pt idx="181">
                  <c:v>19.440000000000001</c:v>
                </c:pt>
                <c:pt idx="182">
                  <c:v>19.420000000000002</c:v>
                </c:pt>
                <c:pt idx="183">
                  <c:v>19.38</c:v>
                </c:pt>
                <c:pt idx="184">
                  <c:v>19.38</c:v>
                </c:pt>
                <c:pt idx="185">
                  <c:v>19.350000000000001</c:v>
                </c:pt>
                <c:pt idx="186">
                  <c:v>19.329999999999998</c:v>
                </c:pt>
                <c:pt idx="187">
                  <c:v>19.350000000000001</c:v>
                </c:pt>
                <c:pt idx="188">
                  <c:v>19.309999999999999</c:v>
                </c:pt>
                <c:pt idx="189">
                  <c:v>19.329999999999998</c:v>
                </c:pt>
                <c:pt idx="190">
                  <c:v>19.32</c:v>
                </c:pt>
                <c:pt idx="191">
                  <c:v>19.27</c:v>
                </c:pt>
                <c:pt idx="192">
                  <c:v>19.27</c:v>
                </c:pt>
                <c:pt idx="193">
                  <c:v>19.27</c:v>
                </c:pt>
                <c:pt idx="194">
                  <c:v>19.25</c:v>
                </c:pt>
                <c:pt idx="195">
                  <c:v>19.239999999999998</c:v>
                </c:pt>
                <c:pt idx="196">
                  <c:v>19.239999999999998</c:v>
                </c:pt>
                <c:pt idx="197">
                  <c:v>19.23</c:v>
                </c:pt>
                <c:pt idx="198">
                  <c:v>19.21</c:v>
                </c:pt>
                <c:pt idx="199">
                  <c:v>19.2</c:v>
                </c:pt>
                <c:pt idx="200">
                  <c:v>19.21</c:v>
                </c:pt>
                <c:pt idx="201">
                  <c:v>19.170000000000002</c:v>
                </c:pt>
                <c:pt idx="202">
                  <c:v>19.170000000000002</c:v>
                </c:pt>
                <c:pt idx="203">
                  <c:v>19.16</c:v>
                </c:pt>
                <c:pt idx="204">
                  <c:v>19.13</c:v>
                </c:pt>
                <c:pt idx="205">
                  <c:v>19.12</c:v>
                </c:pt>
                <c:pt idx="206">
                  <c:v>19.11</c:v>
                </c:pt>
                <c:pt idx="207">
                  <c:v>19.079999999999998</c:v>
                </c:pt>
                <c:pt idx="208">
                  <c:v>19.02</c:v>
                </c:pt>
                <c:pt idx="209">
                  <c:v>19.02</c:v>
                </c:pt>
                <c:pt idx="210">
                  <c:v>18.989999999999998</c:v>
                </c:pt>
                <c:pt idx="211">
                  <c:v>18.97</c:v>
                </c:pt>
                <c:pt idx="212">
                  <c:v>18.97</c:v>
                </c:pt>
                <c:pt idx="213">
                  <c:v>18.91</c:v>
                </c:pt>
                <c:pt idx="214">
                  <c:v>19.22</c:v>
                </c:pt>
                <c:pt idx="215">
                  <c:v>19.38</c:v>
                </c:pt>
                <c:pt idx="216">
                  <c:v>19.350000000000001</c:v>
                </c:pt>
                <c:pt idx="217">
                  <c:v>19.329999999999998</c:v>
                </c:pt>
                <c:pt idx="218">
                  <c:v>19.46</c:v>
                </c:pt>
                <c:pt idx="219">
                  <c:v>19.440000000000001</c:v>
                </c:pt>
                <c:pt idx="220">
                  <c:v>19.43</c:v>
                </c:pt>
                <c:pt idx="221">
                  <c:v>19.47</c:v>
                </c:pt>
                <c:pt idx="222">
                  <c:v>19.440000000000001</c:v>
                </c:pt>
                <c:pt idx="223">
                  <c:v>19.420000000000002</c:v>
                </c:pt>
                <c:pt idx="224">
                  <c:v>19.440000000000001</c:v>
                </c:pt>
                <c:pt idx="225">
                  <c:v>19.45</c:v>
                </c:pt>
                <c:pt idx="226">
                  <c:v>19.559999999999999</c:v>
                </c:pt>
                <c:pt idx="227">
                  <c:v>19.52</c:v>
                </c:pt>
                <c:pt idx="228">
                  <c:v>19.47</c:v>
                </c:pt>
                <c:pt idx="229">
                  <c:v>19.5</c:v>
                </c:pt>
                <c:pt idx="230">
                  <c:v>19.46</c:v>
                </c:pt>
                <c:pt idx="231">
                  <c:v>19.47</c:v>
                </c:pt>
                <c:pt idx="232">
                  <c:v>19.46</c:v>
                </c:pt>
                <c:pt idx="233">
                  <c:v>19.43</c:v>
                </c:pt>
                <c:pt idx="234">
                  <c:v>19.39</c:v>
                </c:pt>
                <c:pt idx="235">
                  <c:v>19.39</c:v>
                </c:pt>
                <c:pt idx="236">
                  <c:v>19.39</c:v>
                </c:pt>
                <c:pt idx="237">
                  <c:v>19.39</c:v>
                </c:pt>
                <c:pt idx="238">
                  <c:v>19.41</c:v>
                </c:pt>
                <c:pt idx="239">
                  <c:v>19.47</c:v>
                </c:pt>
                <c:pt idx="240">
                  <c:v>19.5</c:v>
                </c:pt>
                <c:pt idx="241">
                  <c:v>19.53</c:v>
                </c:pt>
                <c:pt idx="242">
                  <c:v>19.54</c:v>
                </c:pt>
                <c:pt idx="243">
                  <c:v>19.53</c:v>
                </c:pt>
                <c:pt idx="244">
                  <c:v>19.52</c:v>
                </c:pt>
                <c:pt idx="245">
                  <c:v>19.52</c:v>
                </c:pt>
                <c:pt idx="246">
                  <c:v>19.47</c:v>
                </c:pt>
                <c:pt idx="247">
                  <c:v>19.440000000000001</c:v>
                </c:pt>
                <c:pt idx="248">
                  <c:v>19.48</c:v>
                </c:pt>
                <c:pt idx="249">
                  <c:v>19.52</c:v>
                </c:pt>
                <c:pt idx="250">
                  <c:v>19.53</c:v>
                </c:pt>
                <c:pt idx="251">
                  <c:v>19.5</c:v>
                </c:pt>
                <c:pt idx="252">
                  <c:v>19.510000000000002</c:v>
                </c:pt>
                <c:pt idx="253">
                  <c:v>19.52</c:v>
                </c:pt>
                <c:pt idx="254">
                  <c:v>19.54</c:v>
                </c:pt>
                <c:pt idx="255">
                  <c:v>19.52</c:v>
                </c:pt>
                <c:pt idx="256">
                  <c:v>19.52</c:v>
                </c:pt>
                <c:pt idx="257">
                  <c:v>19.5</c:v>
                </c:pt>
                <c:pt idx="258">
                  <c:v>19.48</c:v>
                </c:pt>
                <c:pt idx="259">
                  <c:v>19.47</c:v>
                </c:pt>
                <c:pt idx="260">
                  <c:v>19.46</c:v>
                </c:pt>
                <c:pt idx="261">
                  <c:v>19.46</c:v>
                </c:pt>
                <c:pt idx="262">
                  <c:v>19.440000000000001</c:v>
                </c:pt>
                <c:pt idx="263">
                  <c:v>19.420000000000002</c:v>
                </c:pt>
                <c:pt idx="264">
                  <c:v>19.38</c:v>
                </c:pt>
                <c:pt idx="265">
                  <c:v>19.38</c:v>
                </c:pt>
                <c:pt idx="266">
                  <c:v>19.350000000000001</c:v>
                </c:pt>
                <c:pt idx="267">
                  <c:v>19.329999999999998</c:v>
                </c:pt>
                <c:pt idx="268">
                  <c:v>19.350000000000001</c:v>
                </c:pt>
                <c:pt idx="269">
                  <c:v>19.309999999999999</c:v>
                </c:pt>
                <c:pt idx="270">
                  <c:v>19.329999999999998</c:v>
                </c:pt>
                <c:pt idx="271">
                  <c:v>19.32</c:v>
                </c:pt>
                <c:pt idx="272">
                  <c:v>19.27</c:v>
                </c:pt>
                <c:pt idx="273">
                  <c:v>19.27</c:v>
                </c:pt>
                <c:pt idx="274">
                  <c:v>19.27</c:v>
                </c:pt>
                <c:pt idx="275">
                  <c:v>19.25</c:v>
                </c:pt>
                <c:pt idx="276">
                  <c:v>19.239999999999998</c:v>
                </c:pt>
                <c:pt idx="277">
                  <c:v>19.239999999999998</c:v>
                </c:pt>
                <c:pt idx="278">
                  <c:v>19.23</c:v>
                </c:pt>
                <c:pt idx="279">
                  <c:v>19.21</c:v>
                </c:pt>
                <c:pt idx="280">
                  <c:v>19.2</c:v>
                </c:pt>
                <c:pt idx="281">
                  <c:v>19.21</c:v>
                </c:pt>
                <c:pt idx="282">
                  <c:v>19.170000000000002</c:v>
                </c:pt>
                <c:pt idx="283">
                  <c:v>19.170000000000002</c:v>
                </c:pt>
                <c:pt idx="284">
                  <c:v>19.16</c:v>
                </c:pt>
                <c:pt idx="285">
                  <c:v>19.13</c:v>
                </c:pt>
                <c:pt idx="286">
                  <c:v>19.12</c:v>
                </c:pt>
                <c:pt idx="287">
                  <c:v>19.11</c:v>
                </c:pt>
                <c:pt idx="288">
                  <c:v>19.079999999999998</c:v>
                </c:pt>
                <c:pt idx="289">
                  <c:v>19.02</c:v>
                </c:pt>
                <c:pt idx="290">
                  <c:v>19.02</c:v>
                </c:pt>
                <c:pt idx="291">
                  <c:v>18.989999999999998</c:v>
                </c:pt>
                <c:pt idx="292">
                  <c:v>18.97</c:v>
                </c:pt>
                <c:pt idx="293">
                  <c:v>18.97</c:v>
                </c:pt>
                <c:pt idx="294">
                  <c:v>18.91</c:v>
                </c:pt>
                <c:pt idx="295">
                  <c:v>19.22</c:v>
                </c:pt>
                <c:pt idx="296">
                  <c:v>16.34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A5-4FEB-A6F5-839EF04BA148}"/>
            </c:ext>
          </c:extLst>
        </c:ser>
        <c:ser>
          <c:idx val="3"/>
          <c:order val="3"/>
          <c:tx>
            <c:v>Environmental drying temperature</c:v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'0.5ms-O-0°C-5mm-2'!$J$2:$J$298</c:f>
              <c:numCache>
                <c:formatCode>General</c:formatCode>
                <c:ptCount val="297"/>
                <c:pt idx="0">
                  <c:v>17.96</c:v>
                </c:pt>
                <c:pt idx="1">
                  <c:v>17.829999999999998</c:v>
                </c:pt>
                <c:pt idx="2">
                  <c:v>17.73</c:v>
                </c:pt>
                <c:pt idx="3">
                  <c:v>17.79</c:v>
                </c:pt>
                <c:pt idx="4">
                  <c:v>17.71</c:v>
                </c:pt>
                <c:pt idx="5">
                  <c:v>17.63</c:v>
                </c:pt>
                <c:pt idx="6">
                  <c:v>17.59</c:v>
                </c:pt>
                <c:pt idx="7">
                  <c:v>17.66</c:v>
                </c:pt>
                <c:pt idx="8">
                  <c:v>17.61</c:v>
                </c:pt>
                <c:pt idx="9">
                  <c:v>17.64</c:v>
                </c:pt>
                <c:pt idx="10">
                  <c:v>17.72</c:v>
                </c:pt>
                <c:pt idx="11">
                  <c:v>17.75</c:v>
                </c:pt>
                <c:pt idx="12">
                  <c:v>17.82</c:v>
                </c:pt>
                <c:pt idx="13">
                  <c:v>17.55</c:v>
                </c:pt>
                <c:pt idx="14">
                  <c:v>17.760000000000002</c:v>
                </c:pt>
                <c:pt idx="15">
                  <c:v>17.62</c:v>
                </c:pt>
                <c:pt idx="16">
                  <c:v>17.77</c:v>
                </c:pt>
                <c:pt idx="17">
                  <c:v>17.8</c:v>
                </c:pt>
                <c:pt idx="18">
                  <c:v>17.75</c:v>
                </c:pt>
                <c:pt idx="19">
                  <c:v>17.77</c:v>
                </c:pt>
                <c:pt idx="20">
                  <c:v>17.68</c:v>
                </c:pt>
                <c:pt idx="21">
                  <c:v>17.82</c:v>
                </c:pt>
                <c:pt idx="22">
                  <c:v>17.829999999999998</c:v>
                </c:pt>
                <c:pt idx="23">
                  <c:v>17.8</c:v>
                </c:pt>
                <c:pt idx="24">
                  <c:v>17.88</c:v>
                </c:pt>
                <c:pt idx="25">
                  <c:v>17.899999999999999</c:v>
                </c:pt>
                <c:pt idx="26">
                  <c:v>17.649999999999999</c:v>
                </c:pt>
                <c:pt idx="27">
                  <c:v>17.84</c:v>
                </c:pt>
                <c:pt idx="28">
                  <c:v>17.899999999999999</c:v>
                </c:pt>
                <c:pt idx="29">
                  <c:v>17.809999999999999</c:v>
                </c:pt>
                <c:pt idx="30">
                  <c:v>17.809999999999999</c:v>
                </c:pt>
                <c:pt idx="31">
                  <c:v>17.920000000000002</c:v>
                </c:pt>
                <c:pt idx="32">
                  <c:v>17.899999999999999</c:v>
                </c:pt>
                <c:pt idx="33">
                  <c:v>17.93</c:v>
                </c:pt>
                <c:pt idx="34">
                  <c:v>17.98</c:v>
                </c:pt>
                <c:pt idx="35">
                  <c:v>18</c:v>
                </c:pt>
                <c:pt idx="36">
                  <c:v>17.97</c:v>
                </c:pt>
                <c:pt idx="37">
                  <c:v>17.89</c:v>
                </c:pt>
                <c:pt idx="38">
                  <c:v>18</c:v>
                </c:pt>
                <c:pt idx="39">
                  <c:v>18.04</c:v>
                </c:pt>
                <c:pt idx="40">
                  <c:v>17.96</c:v>
                </c:pt>
                <c:pt idx="41">
                  <c:v>17.989999999999998</c:v>
                </c:pt>
                <c:pt idx="42">
                  <c:v>18.149999999999999</c:v>
                </c:pt>
                <c:pt idx="43">
                  <c:v>17.989999999999998</c:v>
                </c:pt>
                <c:pt idx="44">
                  <c:v>18.079999999999998</c:v>
                </c:pt>
                <c:pt idx="45">
                  <c:v>17.96</c:v>
                </c:pt>
                <c:pt idx="46">
                  <c:v>18.07</c:v>
                </c:pt>
                <c:pt idx="47">
                  <c:v>18.079999999999998</c:v>
                </c:pt>
                <c:pt idx="48">
                  <c:v>17.86</c:v>
                </c:pt>
                <c:pt idx="49">
                  <c:v>17.91</c:v>
                </c:pt>
                <c:pt idx="50">
                  <c:v>18.02</c:v>
                </c:pt>
                <c:pt idx="51">
                  <c:v>18.010000000000002</c:v>
                </c:pt>
                <c:pt idx="52">
                  <c:v>17.95</c:v>
                </c:pt>
                <c:pt idx="53">
                  <c:v>18.079999999999998</c:v>
                </c:pt>
                <c:pt idx="54">
                  <c:v>18.02</c:v>
                </c:pt>
                <c:pt idx="55">
                  <c:v>18.05</c:v>
                </c:pt>
                <c:pt idx="56">
                  <c:v>18.25</c:v>
                </c:pt>
                <c:pt idx="57">
                  <c:v>18.3</c:v>
                </c:pt>
                <c:pt idx="58">
                  <c:v>18.14</c:v>
                </c:pt>
                <c:pt idx="59">
                  <c:v>18.170000000000002</c:v>
                </c:pt>
                <c:pt idx="60">
                  <c:v>18.190000000000001</c:v>
                </c:pt>
                <c:pt idx="61">
                  <c:v>18.25</c:v>
                </c:pt>
                <c:pt idx="62">
                  <c:v>18.2</c:v>
                </c:pt>
                <c:pt idx="63">
                  <c:v>18.149999999999999</c:v>
                </c:pt>
                <c:pt idx="64">
                  <c:v>18.25</c:v>
                </c:pt>
                <c:pt idx="65">
                  <c:v>18.28</c:v>
                </c:pt>
                <c:pt idx="66">
                  <c:v>18.239999999999998</c:v>
                </c:pt>
                <c:pt idx="67">
                  <c:v>18.420000000000002</c:v>
                </c:pt>
                <c:pt idx="68">
                  <c:v>18.399999999999999</c:v>
                </c:pt>
                <c:pt idx="69">
                  <c:v>18.329999999999998</c:v>
                </c:pt>
                <c:pt idx="70">
                  <c:v>18.22</c:v>
                </c:pt>
                <c:pt idx="71">
                  <c:v>18.45</c:v>
                </c:pt>
                <c:pt idx="72">
                  <c:v>18.46</c:v>
                </c:pt>
                <c:pt idx="73">
                  <c:v>18.29</c:v>
                </c:pt>
                <c:pt idx="74">
                  <c:v>18.37</c:v>
                </c:pt>
                <c:pt idx="75">
                  <c:v>18.55</c:v>
                </c:pt>
                <c:pt idx="76">
                  <c:v>18.36</c:v>
                </c:pt>
                <c:pt idx="77">
                  <c:v>18.25</c:v>
                </c:pt>
                <c:pt idx="78">
                  <c:v>18.25</c:v>
                </c:pt>
                <c:pt idx="79">
                  <c:v>18.28</c:v>
                </c:pt>
                <c:pt idx="80">
                  <c:v>18.350000000000001</c:v>
                </c:pt>
                <c:pt idx="81">
                  <c:v>18.34</c:v>
                </c:pt>
                <c:pt idx="82">
                  <c:v>18.57</c:v>
                </c:pt>
                <c:pt idx="83">
                  <c:v>18.38</c:v>
                </c:pt>
                <c:pt idx="84">
                  <c:v>18.38</c:v>
                </c:pt>
                <c:pt idx="85">
                  <c:v>18.43</c:v>
                </c:pt>
                <c:pt idx="86">
                  <c:v>18.600000000000001</c:v>
                </c:pt>
                <c:pt idx="87">
                  <c:v>18.7</c:v>
                </c:pt>
                <c:pt idx="88">
                  <c:v>18.489999999999998</c:v>
                </c:pt>
                <c:pt idx="89">
                  <c:v>18.45</c:v>
                </c:pt>
                <c:pt idx="90">
                  <c:v>18.36</c:v>
                </c:pt>
                <c:pt idx="91">
                  <c:v>18.5</c:v>
                </c:pt>
                <c:pt idx="92">
                  <c:v>18.46</c:v>
                </c:pt>
                <c:pt idx="93">
                  <c:v>18.579999999999998</c:v>
                </c:pt>
                <c:pt idx="94">
                  <c:v>18.68</c:v>
                </c:pt>
                <c:pt idx="95">
                  <c:v>18.57</c:v>
                </c:pt>
                <c:pt idx="96">
                  <c:v>18.690000000000001</c:v>
                </c:pt>
                <c:pt idx="97">
                  <c:v>18.63</c:v>
                </c:pt>
                <c:pt idx="98">
                  <c:v>18.73</c:v>
                </c:pt>
                <c:pt idx="99">
                  <c:v>18.940000000000001</c:v>
                </c:pt>
                <c:pt idx="100">
                  <c:v>18.739999999999998</c:v>
                </c:pt>
                <c:pt idx="101">
                  <c:v>18.809999999999999</c:v>
                </c:pt>
                <c:pt idx="102">
                  <c:v>18.829999999999998</c:v>
                </c:pt>
                <c:pt idx="103">
                  <c:v>18.739999999999998</c:v>
                </c:pt>
                <c:pt idx="104">
                  <c:v>18.7</c:v>
                </c:pt>
                <c:pt idx="105">
                  <c:v>18.75</c:v>
                </c:pt>
                <c:pt idx="106">
                  <c:v>18.89</c:v>
                </c:pt>
                <c:pt idx="107">
                  <c:v>18.79</c:v>
                </c:pt>
                <c:pt idx="108">
                  <c:v>18.989999999999998</c:v>
                </c:pt>
                <c:pt idx="109">
                  <c:v>18.96</c:v>
                </c:pt>
                <c:pt idx="110">
                  <c:v>19</c:v>
                </c:pt>
                <c:pt idx="111">
                  <c:v>18.89</c:v>
                </c:pt>
                <c:pt idx="112">
                  <c:v>19</c:v>
                </c:pt>
                <c:pt idx="113">
                  <c:v>19.02</c:v>
                </c:pt>
                <c:pt idx="114">
                  <c:v>19.03</c:v>
                </c:pt>
                <c:pt idx="115">
                  <c:v>19.27</c:v>
                </c:pt>
                <c:pt idx="116">
                  <c:v>18.98</c:v>
                </c:pt>
                <c:pt idx="117">
                  <c:v>18.920000000000002</c:v>
                </c:pt>
                <c:pt idx="118">
                  <c:v>19.18</c:v>
                </c:pt>
                <c:pt idx="119">
                  <c:v>19.14</c:v>
                </c:pt>
                <c:pt idx="120">
                  <c:v>19.11</c:v>
                </c:pt>
                <c:pt idx="121">
                  <c:v>19.03</c:v>
                </c:pt>
                <c:pt idx="122">
                  <c:v>19.3</c:v>
                </c:pt>
                <c:pt idx="123">
                  <c:v>19.12</c:v>
                </c:pt>
                <c:pt idx="124">
                  <c:v>19.059999999999999</c:v>
                </c:pt>
                <c:pt idx="125">
                  <c:v>19.11</c:v>
                </c:pt>
                <c:pt idx="126">
                  <c:v>19.18</c:v>
                </c:pt>
                <c:pt idx="127">
                  <c:v>19.2</c:v>
                </c:pt>
                <c:pt idx="128">
                  <c:v>19.309999999999999</c:v>
                </c:pt>
                <c:pt idx="129">
                  <c:v>19.25</c:v>
                </c:pt>
                <c:pt idx="130">
                  <c:v>19.18</c:v>
                </c:pt>
                <c:pt idx="131">
                  <c:v>19.3</c:v>
                </c:pt>
                <c:pt idx="132">
                  <c:v>19.27</c:v>
                </c:pt>
                <c:pt idx="133">
                  <c:v>19.45</c:v>
                </c:pt>
                <c:pt idx="134">
                  <c:v>19.29</c:v>
                </c:pt>
                <c:pt idx="135">
                  <c:v>19.41</c:v>
                </c:pt>
                <c:pt idx="136">
                  <c:v>19.350000000000001</c:v>
                </c:pt>
                <c:pt idx="137">
                  <c:v>19.37</c:v>
                </c:pt>
                <c:pt idx="138">
                  <c:v>19.309999999999999</c:v>
                </c:pt>
                <c:pt idx="139">
                  <c:v>19.62</c:v>
                </c:pt>
                <c:pt idx="140">
                  <c:v>19.3</c:v>
                </c:pt>
                <c:pt idx="141">
                  <c:v>19.559999999999999</c:v>
                </c:pt>
                <c:pt idx="142">
                  <c:v>19.420000000000002</c:v>
                </c:pt>
                <c:pt idx="143">
                  <c:v>19.510000000000002</c:v>
                </c:pt>
                <c:pt idx="144">
                  <c:v>19.45</c:v>
                </c:pt>
                <c:pt idx="145">
                  <c:v>19.47</c:v>
                </c:pt>
                <c:pt idx="146">
                  <c:v>19.47</c:v>
                </c:pt>
                <c:pt idx="147">
                  <c:v>19.48</c:v>
                </c:pt>
                <c:pt idx="148">
                  <c:v>19.54</c:v>
                </c:pt>
                <c:pt idx="149">
                  <c:v>19.55</c:v>
                </c:pt>
                <c:pt idx="150">
                  <c:v>19.5</c:v>
                </c:pt>
                <c:pt idx="151">
                  <c:v>19.52</c:v>
                </c:pt>
                <c:pt idx="152">
                  <c:v>19.399999999999999</c:v>
                </c:pt>
                <c:pt idx="153">
                  <c:v>19.420000000000002</c:v>
                </c:pt>
                <c:pt idx="154">
                  <c:v>19.34</c:v>
                </c:pt>
                <c:pt idx="155">
                  <c:v>19.27</c:v>
                </c:pt>
                <c:pt idx="156">
                  <c:v>19.399999999999999</c:v>
                </c:pt>
                <c:pt idx="157">
                  <c:v>19.5</c:v>
                </c:pt>
                <c:pt idx="158">
                  <c:v>19.53</c:v>
                </c:pt>
                <c:pt idx="159">
                  <c:v>19.55</c:v>
                </c:pt>
                <c:pt idx="160">
                  <c:v>19.55</c:v>
                </c:pt>
                <c:pt idx="161">
                  <c:v>19.62</c:v>
                </c:pt>
                <c:pt idx="162">
                  <c:v>19.559999999999999</c:v>
                </c:pt>
                <c:pt idx="163">
                  <c:v>19.48</c:v>
                </c:pt>
                <c:pt idx="164">
                  <c:v>19.63</c:v>
                </c:pt>
                <c:pt idx="165">
                  <c:v>19.53</c:v>
                </c:pt>
                <c:pt idx="166">
                  <c:v>19.43</c:v>
                </c:pt>
                <c:pt idx="167">
                  <c:v>19.5</c:v>
                </c:pt>
                <c:pt idx="168">
                  <c:v>19.670000000000002</c:v>
                </c:pt>
                <c:pt idx="169">
                  <c:v>19.579999999999998</c:v>
                </c:pt>
                <c:pt idx="170">
                  <c:v>19.61</c:v>
                </c:pt>
                <c:pt idx="171">
                  <c:v>19.62</c:v>
                </c:pt>
                <c:pt idx="172">
                  <c:v>19.54</c:v>
                </c:pt>
                <c:pt idx="173">
                  <c:v>19.53</c:v>
                </c:pt>
                <c:pt idx="174">
                  <c:v>19.71</c:v>
                </c:pt>
                <c:pt idx="175">
                  <c:v>19.670000000000002</c:v>
                </c:pt>
                <c:pt idx="176">
                  <c:v>19.64</c:v>
                </c:pt>
                <c:pt idx="177">
                  <c:v>19.7</c:v>
                </c:pt>
                <c:pt idx="178">
                  <c:v>19.37</c:v>
                </c:pt>
                <c:pt idx="179">
                  <c:v>19.32</c:v>
                </c:pt>
                <c:pt idx="180">
                  <c:v>19.66</c:v>
                </c:pt>
                <c:pt idx="181">
                  <c:v>19.510000000000002</c:v>
                </c:pt>
                <c:pt idx="182">
                  <c:v>19.510000000000002</c:v>
                </c:pt>
                <c:pt idx="183">
                  <c:v>19.559999999999999</c:v>
                </c:pt>
                <c:pt idx="184">
                  <c:v>19.46</c:v>
                </c:pt>
                <c:pt idx="185">
                  <c:v>19.579999999999998</c:v>
                </c:pt>
                <c:pt idx="186">
                  <c:v>19.5</c:v>
                </c:pt>
                <c:pt idx="187">
                  <c:v>19.62</c:v>
                </c:pt>
                <c:pt idx="188">
                  <c:v>19.48</c:v>
                </c:pt>
                <c:pt idx="189">
                  <c:v>19.59</c:v>
                </c:pt>
                <c:pt idx="190">
                  <c:v>19.34</c:v>
                </c:pt>
                <c:pt idx="191">
                  <c:v>19.53</c:v>
                </c:pt>
                <c:pt idx="192">
                  <c:v>19.440000000000001</c:v>
                </c:pt>
                <c:pt idx="193">
                  <c:v>19.55</c:v>
                </c:pt>
                <c:pt idx="194">
                  <c:v>19.39</c:v>
                </c:pt>
                <c:pt idx="195">
                  <c:v>19.48</c:v>
                </c:pt>
                <c:pt idx="196">
                  <c:v>19.53</c:v>
                </c:pt>
                <c:pt idx="197">
                  <c:v>19.46</c:v>
                </c:pt>
                <c:pt idx="198">
                  <c:v>19.43</c:v>
                </c:pt>
                <c:pt idx="199">
                  <c:v>19.53</c:v>
                </c:pt>
                <c:pt idx="200">
                  <c:v>19.559999999999999</c:v>
                </c:pt>
                <c:pt idx="201">
                  <c:v>19.510000000000002</c:v>
                </c:pt>
                <c:pt idx="202">
                  <c:v>19.5</c:v>
                </c:pt>
                <c:pt idx="203">
                  <c:v>19.57</c:v>
                </c:pt>
                <c:pt idx="204">
                  <c:v>19.52</c:v>
                </c:pt>
                <c:pt idx="205">
                  <c:v>19.350000000000001</c:v>
                </c:pt>
                <c:pt idx="206">
                  <c:v>19.440000000000001</c:v>
                </c:pt>
                <c:pt idx="207">
                  <c:v>19.5</c:v>
                </c:pt>
                <c:pt idx="208">
                  <c:v>19.37</c:v>
                </c:pt>
                <c:pt idx="209">
                  <c:v>19.420000000000002</c:v>
                </c:pt>
                <c:pt idx="210">
                  <c:v>19.38</c:v>
                </c:pt>
                <c:pt idx="211">
                  <c:v>19.350000000000001</c:v>
                </c:pt>
                <c:pt idx="212">
                  <c:v>19.3</c:v>
                </c:pt>
                <c:pt idx="213">
                  <c:v>19.52</c:v>
                </c:pt>
                <c:pt idx="214">
                  <c:v>19.37</c:v>
                </c:pt>
                <c:pt idx="215">
                  <c:v>19.29</c:v>
                </c:pt>
                <c:pt idx="216">
                  <c:v>19.41</c:v>
                </c:pt>
                <c:pt idx="217">
                  <c:v>19.350000000000001</c:v>
                </c:pt>
                <c:pt idx="218">
                  <c:v>19.37</c:v>
                </c:pt>
                <c:pt idx="219">
                  <c:v>19.309999999999999</c:v>
                </c:pt>
                <c:pt idx="220">
                  <c:v>19.62</c:v>
                </c:pt>
                <c:pt idx="221">
                  <c:v>19.3</c:v>
                </c:pt>
                <c:pt idx="222">
                  <c:v>19.559999999999999</c:v>
                </c:pt>
                <c:pt idx="223">
                  <c:v>19.420000000000002</c:v>
                </c:pt>
                <c:pt idx="224">
                  <c:v>19.510000000000002</c:v>
                </c:pt>
                <c:pt idx="225">
                  <c:v>19.45</c:v>
                </c:pt>
                <c:pt idx="226">
                  <c:v>19.47</c:v>
                </c:pt>
                <c:pt idx="227">
                  <c:v>19.47</c:v>
                </c:pt>
                <c:pt idx="228">
                  <c:v>19.48</c:v>
                </c:pt>
                <c:pt idx="229">
                  <c:v>19.54</c:v>
                </c:pt>
                <c:pt idx="230">
                  <c:v>19.55</c:v>
                </c:pt>
                <c:pt idx="231">
                  <c:v>19.5</c:v>
                </c:pt>
                <c:pt idx="232">
                  <c:v>19.52</c:v>
                </c:pt>
                <c:pt idx="233">
                  <c:v>19.399999999999999</c:v>
                </c:pt>
                <c:pt idx="234">
                  <c:v>19.420000000000002</c:v>
                </c:pt>
                <c:pt idx="235">
                  <c:v>19.34</c:v>
                </c:pt>
                <c:pt idx="236">
                  <c:v>19.27</c:v>
                </c:pt>
                <c:pt idx="237">
                  <c:v>19.399999999999999</c:v>
                </c:pt>
                <c:pt idx="238">
                  <c:v>19.5</c:v>
                </c:pt>
                <c:pt idx="239">
                  <c:v>19.53</c:v>
                </c:pt>
                <c:pt idx="240">
                  <c:v>19.55</c:v>
                </c:pt>
                <c:pt idx="241">
                  <c:v>19.55</c:v>
                </c:pt>
                <c:pt idx="242">
                  <c:v>19.62</c:v>
                </c:pt>
                <c:pt idx="243">
                  <c:v>19.559999999999999</c:v>
                </c:pt>
                <c:pt idx="244">
                  <c:v>19.48</c:v>
                </c:pt>
                <c:pt idx="245">
                  <c:v>19.63</c:v>
                </c:pt>
                <c:pt idx="246">
                  <c:v>19.53</c:v>
                </c:pt>
                <c:pt idx="247">
                  <c:v>19.43</c:v>
                </c:pt>
                <c:pt idx="248">
                  <c:v>19.5</c:v>
                </c:pt>
                <c:pt idx="249">
                  <c:v>19.670000000000002</c:v>
                </c:pt>
                <c:pt idx="250">
                  <c:v>19.579999999999998</c:v>
                </c:pt>
                <c:pt idx="251">
                  <c:v>19.61</c:v>
                </c:pt>
                <c:pt idx="252">
                  <c:v>19.62</c:v>
                </c:pt>
                <c:pt idx="253">
                  <c:v>19.54</c:v>
                </c:pt>
                <c:pt idx="254">
                  <c:v>19.53</c:v>
                </c:pt>
                <c:pt idx="255">
                  <c:v>19.71</c:v>
                </c:pt>
                <c:pt idx="256">
                  <c:v>19.670000000000002</c:v>
                </c:pt>
                <c:pt idx="257">
                  <c:v>19.64</c:v>
                </c:pt>
                <c:pt idx="258">
                  <c:v>19.7</c:v>
                </c:pt>
                <c:pt idx="259">
                  <c:v>19.37</c:v>
                </c:pt>
                <c:pt idx="260">
                  <c:v>19.32</c:v>
                </c:pt>
                <c:pt idx="261">
                  <c:v>19.66</c:v>
                </c:pt>
                <c:pt idx="262">
                  <c:v>19.510000000000002</c:v>
                </c:pt>
                <c:pt idx="263">
                  <c:v>19.510000000000002</c:v>
                </c:pt>
                <c:pt idx="264">
                  <c:v>19.559999999999999</c:v>
                </c:pt>
                <c:pt idx="265">
                  <c:v>19.46</c:v>
                </c:pt>
                <c:pt idx="266">
                  <c:v>19.579999999999998</c:v>
                </c:pt>
                <c:pt idx="267">
                  <c:v>19.5</c:v>
                </c:pt>
                <c:pt idx="268">
                  <c:v>19.62</c:v>
                </c:pt>
                <c:pt idx="269">
                  <c:v>19.48</c:v>
                </c:pt>
                <c:pt idx="270">
                  <c:v>19.59</c:v>
                </c:pt>
                <c:pt idx="271">
                  <c:v>19.34</c:v>
                </c:pt>
                <c:pt idx="272">
                  <c:v>19.53</c:v>
                </c:pt>
                <c:pt idx="273">
                  <c:v>19.440000000000001</c:v>
                </c:pt>
                <c:pt idx="274">
                  <c:v>19.55</c:v>
                </c:pt>
                <c:pt idx="275">
                  <c:v>19.39</c:v>
                </c:pt>
                <c:pt idx="276">
                  <c:v>19.48</c:v>
                </c:pt>
                <c:pt idx="277">
                  <c:v>19.53</c:v>
                </c:pt>
                <c:pt idx="278">
                  <c:v>19.46</c:v>
                </c:pt>
                <c:pt idx="279">
                  <c:v>19.43</c:v>
                </c:pt>
                <c:pt idx="280">
                  <c:v>19.53</c:v>
                </c:pt>
                <c:pt idx="281">
                  <c:v>19.559999999999999</c:v>
                </c:pt>
                <c:pt idx="282">
                  <c:v>19.510000000000002</c:v>
                </c:pt>
                <c:pt idx="283">
                  <c:v>19.5</c:v>
                </c:pt>
                <c:pt idx="284">
                  <c:v>19.57</c:v>
                </c:pt>
                <c:pt idx="285">
                  <c:v>19.52</c:v>
                </c:pt>
                <c:pt idx="286">
                  <c:v>19.350000000000001</c:v>
                </c:pt>
                <c:pt idx="287">
                  <c:v>19.440000000000001</c:v>
                </c:pt>
                <c:pt idx="288">
                  <c:v>19.5</c:v>
                </c:pt>
                <c:pt idx="289">
                  <c:v>19.37</c:v>
                </c:pt>
                <c:pt idx="290">
                  <c:v>19.420000000000002</c:v>
                </c:pt>
                <c:pt idx="291">
                  <c:v>19.38</c:v>
                </c:pt>
                <c:pt idx="292">
                  <c:v>19.350000000000001</c:v>
                </c:pt>
                <c:pt idx="293">
                  <c:v>19.3</c:v>
                </c:pt>
                <c:pt idx="294">
                  <c:v>19.52</c:v>
                </c:pt>
                <c:pt idx="295">
                  <c:v>19.37</c:v>
                </c:pt>
                <c:pt idx="296">
                  <c:v>16.5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5-4FEB-A6F5-839EF04BA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014496"/>
        <c:axId val="701013952"/>
      </c:lineChart>
      <c:dateAx>
        <c:axId val="701005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07424"/>
        <c:crosses val="autoZero"/>
        <c:auto val="0"/>
        <c:lblOffset val="100"/>
        <c:baseTimeUnit val="days"/>
        <c:majorUnit val="30"/>
      </c:dateAx>
      <c:valAx>
        <c:axId val="701007424"/>
        <c:scaling>
          <c:orientation val="minMax"/>
          <c:max val="1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Mass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05248"/>
        <c:crosses val="autoZero"/>
        <c:crossBetween val="between"/>
      </c:valAx>
      <c:valAx>
        <c:axId val="7010139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14496"/>
        <c:crosses val="max"/>
        <c:crossBetween val="between"/>
      </c:valAx>
      <c:catAx>
        <c:axId val="701014496"/>
        <c:scaling>
          <c:orientation val="minMax"/>
        </c:scaling>
        <c:delete val="1"/>
        <c:axPos val="b"/>
        <c:majorTickMark val="out"/>
        <c:minorTickMark val="none"/>
        <c:tickLblPos val="nextTo"/>
        <c:crossAx val="7010139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egendEntry>
        <c:idx val="4"/>
        <c:delete val="1"/>
      </c:legendEntry>
      <c:layout>
        <c:manualLayout>
          <c:xMode val="edge"/>
          <c:yMode val="edge"/>
          <c:x val="5.4007821112567689E-2"/>
          <c:y val="0.11667195034755345"/>
          <c:w val="0.91733753890038616"/>
          <c:h val="0.147383390482249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rgbClr val="3399FF"/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20000"/>
            <a:lumOff val="8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Thickness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461409246632122"/>
          <c:y val="0.27916182149192659"/>
          <c:w val="0.82552250785835679"/>
          <c:h val="0.56485238317043951"/>
        </c:manualLayout>
      </c:layout>
      <c:lineChart>
        <c:grouping val="standard"/>
        <c:varyColors val="0"/>
        <c:ser>
          <c:idx val="2"/>
          <c:order val="0"/>
          <c:tx>
            <c:strRef>
              <c:f>'Mass Ratio'!$L$3</c:f>
              <c:strCache>
                <c:ptCount val="1"/>
                <c:pt idx="0">
                  <c:v>10mm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Ratio'!$L$4:$L$310</c:f>
              <c:numCache>
                <c:formatCode>General</c:formatCode>
                <c:ptCount val="307"/>
                <c:pt idx="0">
                  <c:v>1.0000000000000002</c:v>
                </c:pt>
                <c:pt idx="1">
                  <c:v>0.9980421716232355</c:v>
                </c:pt>
                <c:pt idx="2">
                  <c:v>0.9980421716232355</c:v>
                </c:pt>
                <c:pt idx="3">
                  <c:v>0.9980421716232355</c:v>
                </c:pt>
                <c:pt idx="4">
                  <c:v>0.99673695270539253</c:v>
                </c:pt>
                <c:pt idx="5">
                  <c:v>0.99575803851701028</c:v>
                </c:pt>
                <c:pt idx="6">
                  <c:v>0.99575803851701028</c:v>
                </c:pt>
                <c:pt idx="7">
                  <c:v>0.99543173378754957</c:v>
                </c:pt>
                <c:pt idx="8">
                  <c:v>0.99445281959916731</c:v>
                </c:pt>
                <c:pt idx="9">
                  <c:v>0.99445281959916731</c:v>
                </c:pt>
                <c:pt idx="10">
                  <c:v>0.9941265148697066</c:v>
                </c:pt>
                <c:pt idx="11">
                  <c:v>0.99347390541078506</c:v>
                </c:pt>
                <c:pt idx="12">
                  <c:v>0.99314760068132435</c:v>
                </c:pt>
                <c:pt idx="13">
                  <c:v>0.99282129595186341</c:v>
                </c:pt>
                <c:pt idx="14">
                  <c:v>0.99184238176348138</c:v>
                </c:pt>
                <c:pt idx="15">
                  <c:v>0.99151607703402045</c:v>
                </c:pt>
                <c:pt idx="16">
                  <c:v>0.99118977230455985</c:v>
                </c:pt>
                <c:pt idx="17">
                  <c:v>0.9882530297394132</c:v>
                </c:pt>
                <c:pt idx="18">
                  <c:v>0.98498998244480562</c:v>
                </c:pt>
                <c:pt idx="19">
                  <c:v>0.98433737298588408</c:v>
                </c:pt>
                <c:pt idx="20">
                  <c:v>0.98401106825642337</c:v>
                </c:pt>
                <c:pt idx="21">
                  <c:v>0.97911649731451222</c:v>
                </c:pt>
                <c:pt idx="22">
                  <c:v>0.97813758312612986</c:v>
                </c:pt>
                <c:pt idx="23">
                  <c:v>0.97748497366720832</c:v>
                </c:pt>
                <c:pt idx="24">
                  <c:v>0.97617975474936536</c:v>
                </c:pt>
                <c:pt idx="25">
                  <c:v>0.97389562164314003</c:v>
                </c:pt>
                <c:pt idx="26">
                  <c:v>0.9709588790779935</c:v>
                </c:pt>
                <c:pt idx="27">
                  <c:v>0.97063257434853256</c:v>
                </c:pt>
                <c:pt idx="28">
                  <c:v>0.9693273554306896</c:v>
                </c:pt>
                <c:pt idx="29">
                  <c:v>0.9693273554306896</c:v>
                </c:pt>
                <c:pt idx="30">
                  <c:v>0.96900105070122888</c:v>
                </c:pt>
                <c:pt idx="31">
                  <c:v>0.96867474597176817</c:v>
                </c:pt>
                <c:pt idx="32">
                  <c:v>0.96867474597176817</c:v>
                </c:pt>
                <c:pt idx="33">
                  <c:v>0.96802213651284663</c:v>
                </c:pt>
                <c:pt idx="34">
                  <c:v>0.96475908921823905</c:v>
                </c:pt>
                <c:pt idx="35">
                  <c:v>0.96378017502985702</c:v>
                </c:pt>
                <c:pt idx="36">
                  <c:v>0.96378017502985702</c:v>
                </c:pt>
                <c:pt idx="37">
                  <c:v>0.96378017502985702</c:v>
                </c:pt>
                <c:pt idx="38">
                  <c:v>0.96247495611201384</c:v>
                </c:pt>
                <c:pt idx="39">
                  <c:v>0.96214865138255312</c:v>
                </c:pt>
                <c:pt idx="40">
                  <c:v>0.95953821354686719</c:v>
                </c:pt>
                <c:pt idx="41">
                  <c:v>0.95692777571118126</c:v>
                </c:pt>
                <c:pt idx="42">
                  <c:v>0.95594886152279901</c:v>
                </c:pt>
                <c:pt idx="43">
                  <c:v>0.95496994733441665</c:v>
                </c:pt>
                <c:pt idx="44">
                  <c:v>0.95464364260495604</c:v>
                </c:pt>
                <c:pt idx="45">
                  <c:v>0.95366472841657368</c:v>
                </c:pt>
                <c:pt idx="46">
                  <c:v>0.95333842368711308</c:v>
                </c:pt>
                <c:pt idx="47">
                  <c:v>0.95203320476926989</c:v>
                </c:pt>
                <c:pt idx="48">
                  <c:v>0.95040168112196621</c:v>
                </c:pt>
                <c:pt idx="49">
                  <c:v>0.94974907166304479</c:v>
                </c:pt>
                <c:pt idx="50">
                  <c:v>0.94779124328628028</c:v>
                </c:pt>
                <c:pt idx="51">
                  <c:v>0.94779124328628028</c:v>
                </c:pt>
                <c:pt idx="52">
                  <c:v>0.94746493855681957</c:v>
                </c:pt>
                <c:pt idx="53">
                  <c:v>0.94681232909789803</c:v>
                </c:pt>
                <c:pt idx="54">
                  <c:v>0.94681232909789803</c:v>
                </c:pt>
                <c:pt idx="55">
                  <c:v>0.94518080545059435</c:v>
                </c:pt>
                <c:pt idx="56">
                  <c:v>0.94322297707382974</c:v>
                </c:pt>
                <c:pt idx="57">
                  <c:v>0.94224406288544749</c:v>
                </c:pt>
                <c:pt idx="58">
                  <c:v>0.94191775815598677</c:v>
                </c:pt>
                <c:pt idx="59">
                  <c:v>0.94159145342652606</c:v>
                </c:pt>
                <c:pt idx="60">
                  <c:v>0.94159145342652606</c:v>
                </c:pt>
                <c:pt idx="61">
                  <c:v>0.94159145342652606</c:v>
                </c:pt>
                <c:pt idx="62">
                  <c:v>0.94126514869706523</c:v>
                </c:pt>
                <c:pt idx="63">
                  <c:v>0.94028623450868287</c:v>
                </c:pt>
                <c:pt idx="64">
                  <c:v>0.93963362504976156</c:v>
                </c:pt>
                <c:pt idx="65">
                  <c:v>0.93963362504976156</c:v>
                </c:pt>
                <c:pt idx="66">
                  <c:v>0.93963362504976156</c:v>
                </c:pt>
                <c:pt idx="67">
                  <c:v>0.93898101559083991</c:v>
                </c:pt>
                <c:pt idx="68">
                  <c:v>0.93898101559083991</c:v>
                </c:pt>
                <c:pt idx="69">
                  <c:v>0.9386547108613793</c:v>
                </c:pt>
                <c:pt idx="70">
                  <c:v>0.93800210140245766</c:v>
                </c:pt>
                <c:pt idx="71">
                  <c:v>0.93767579667299694</c:v>
                </c:pt>
                <c:pt idx="72">
                  <c:v>0.93767579667299694</c:v>
                </c:pt>
                <c:pt idx="73">
                  <c:v>0.93767579667299694</c:v>
                </c:pt>
                <c:pt idx="74">
                  <c:v>0.93767579667299694</c:v>
                </c:pt>
                <c:pt idx="75">
                  <c:v>0.93734949194353634</c:v>
                </c:pt>
                <c:pt idx="76">
                  <c:v>0.93669688248461469</c:v>
                </c:pt>
                <c:pt idx="77">
                  <c:v>0.93637057775515398</c:v>
                </c:pt>
                <c:pt idx="78">
                  <c:v>0.93604427302569337</c:v>
                </c:pt>
                <c:pt idx="79">
                  <c:v>0.93571796829623244</c:v>
                </c:pt>
                <c:pt idx="80">
                  <c:v>0.93506535883731101</c:v>
                </c:pt>
                <c:pt idx="81">
                  <c:v>0.93473905410785041</c:v>
                </c:pt>
                <c:pt idx="82">
                  <c:v>0.93441274937838947</c:v>
                </c:pt>
                <c:pt idx="83">
                  <c:v>0.93376013991946805</c:v>
                </c:pt>
                <c:pt idx="84">
                  <c:v>0.93278122573108579</c:v>
                </c:pt>
                <c:pt idx="85">
                  <c:v>0.93245492100162508</c:v>
                </c:pt>
                <c:pt idx="86">
                  <c:v>0.93212861627216415</c:v>
                </c:pt>
                <c:pt idx="87">
                  <c:v>0.93017078789539986</c:v>
                </c:pt>
                <c:pt idx="88">
                  <c:v>0.92919187370701761</c:v>
                </c:pt>
                <c:pt idx="89">
                  <c:v>0.9288655689775569</c:v>
                </c:pt>
                <c:pt idx="90">
                  <c:v>0.9288655689775569</c:v>
                </c:pt>
                <c:pt idx="91">
                  <c:v>0.92756035005971371</c:v>
                </c:pt>
                <c:pt idx="92">
                  <c:v>0.927234045330253</c:v>
                </c:pt>
                <c:pt idx="93">
                  <c:v>0.92625513114187075</c:v>
                </c:pt>
                <c:pt idx="94">
                  <c:v>0.92592882641241003</c:v>
                </c:pt>
                <c:pt idx="95">
                  <c:v>0.92266577911780245</c:v>
                </c:pt>
                <c:pt idx="96">
                  <c:v>0.92233947438834185</c:v>
                </c:pt>
                <c:pt idx="97">
                  <c:v>0.92136056019995949</c:v>
                </c:pt>
                <c:pt idx="98">
                  <c:v>0.92103425547049889</c:v>
                </c:pt>
                <c:pt idx="99">
                  <c:v>0.92103425547049889</c:v>
                </c:pt>
                <c:pt idx="100">
                  <c:v>0.92103425547049889</c:v>
                </c:pt>
                <c:pt idx="101">
                  <c:v>0.91907642709373427</c:v>
                </c:pt>
                <c:pt idx="102">
                  <c:v>0.91842381763481296</c:v>
                </c:pt>
                <c:pt idx="103">
                  <c:v>0.91711859871696999</c:v>
                </c:pt>
                <c:pt idx="104">
                  <c:v>0.91483446561074466</c:v>
                </c:pt>
                <c:pt idx="105">
                  <c:v>0.91385555142236241</c:v>
                </c:pt>
                <c:pt idx="106">
                  <c:v>0.91222402777505851</c:v>
                </c:pt>
                <c:pt idx="107">
                  <c:v>0.90863467575099033</c:v>
                </c:pt>
                <c:pt idx="108">
                  <c:v>0.90439271426800072</c:v>
                </c:pt>
                <c:pt idx="109">
                  <c:v>0.90439271426800072</c:v>
                </c:pt>
                <c:pt idx="110">
                  <c:v>0.90341380007961847</c:v>
                </c:pt>
                <c:pt idx="111">
                  <c:v>0.90080336224393254</c:v>
                </c:pt>
                <c:pt idx="112">
                  <c:v>0.90080336224393254</c:v>
                </c:pt>
                <c:pt idx="113">
                  <c:v>0.89982444805555017</c:v>
                </c:pt>
                <c:pt idx="114">
                  <c:v>0.89851922913770721</c:v>
                </c:pt>
                <c:pt idx="115">
                  <c:v>0.89754031494932496</c:v>
                </c:pt>
                <c:pt idx="116">
                  <c:v>0.89590879130202106</c:v>
                </c:pt>
                <c:pt idx="117">
                  <c:v>0.89558248657256045</c:v>
                </c:pt>
                <c:pt idx="118">
                  <c:v>0.89297204873687452</c:v>
                </c:pt>
                <c:pt idx="119">
                  <c:v>0.8906879156306492</c:v>
                </c:pt>
                <c:pt idx="120">
                  <c:v>0.87991985955844454</c:v>
                </c:pt>
                <c:pt idx="121">
                  <c:v>0.8795935548289836</c:v>
                </c:pt>
                <c:pt idx="122">
                  <c:v>0.87730942172275839</c:v>
                </c:pt>
                <c:pt idx="123">
                  <c:v>0.87698311699329767</c:v>
                </c:pt>
                <c:pt idx="124">
                  <c:v>0.87600420280491542</c:v>
                </c:pt>
                <c:pt idx="125">
                  <c:v>0.87241485078084724</c:v>
                </c:pt>
                <c:pt idx="126">
                  <c:v>0.87208854605138653</c:v>
                </c:pt>
                <c:pt idx="127">
                  <c:v>0.86849919402731834</c:v>
                </c:pt>
                <c:pt idx="128">
                  <c:v>0.84043698729369387</c:v>
                </c:pt>
                <c:pt idx="129">
                  <c:v>0.83391089270447882</c:v>
                </c:pt>
                <c:pt idx="130">
                  <c:v>0.82477436027957796</c:v>
                </c:pt>
                <c:pt idx="131">
                  <c:v>0.82216392244389191</c:v>
                </c:pt>
                <c:pt idx="132">
                  <c:v>0.81792196096090219</c:v>
                </c:pt>
                <c:pt idx="133">
                  <c:v>0.81661674204305923</c:v>
                </c:pt>
                <c:pt idx="134">
                  <c:v>0.81302739001899094</c:v>
                </c:pt>
                <c:pt idx="135">
                  <c:v>0.81074325691276572</c:v>
                </c:pt>
                <c:pt idx="136">
                  <c:v>0.80421716232355067</c:v>
                </c:pt>
                <c:pt idx="137">
                  <c:v>0.80258563867624699</c:v>
                </c:pt>
                <c:pt idx="138">
                  <c:v>0.79703845827541431</c:v>
                </c:pt>
                <c:pt idx="139">
                  <c:v>0.79083866841565997</c:v>
                </c:pt>
                <c:pt idx="140">
                  <c:v>0.78985975422727783</c:v>
                </c:pt>
                <c:pt idx="141">
                  <c:v>0.78300735490860207</c:v>
                </c:pt>
                <c:pt idx="142">
                  <c:v>0.77909169815507306</c:v>
                </c:pt>
                <c:pt idx="143">
                  <c:v>0.77517604140154406</c:v>
                </c:pt>
                <c:pt idx="144">
                  <c:v>0.76864994681232912</c:v>
                </c:pt>
                <c:pt idx="145">
                  <c:v>0.76147124276419265</c:v>
                </c:pt>
                <c:pt idx="146">
                  <c:v>0.75722928128120293</c:v>
                </c:pt>
                <c:pt idx="147">
                  <c:v>0.75494514817497771</c:v>
                </c:pt>
                <c:pt idx="148">
                  <c:v>0.75070318669198788</c:v>
                </c:pt>
                <c:pt idx="149">
                  <c:v>0.74841905358576277</c:v>
                </c:pt>
                <c:pt idx="150">
                  <c:v>0.74515600629115519</c:v>
                </c:pt>
                <c:pt idx="151">
                  <c:v>0.74058774007870476</c:v>
                </c:pt>
                <c:pt idx="152">
                  <c:v>0.73862991170194026</c:v>
                </c:pt>
                <c:pt idx="153">
                  <c:v>0.737650997513558</c:v>
                </c:pt>
                <c:pt idx="154">
                  <c:v>0.73210381711272532</c:v>
                </c:pt>
                <c:pt idx="155">
                  <c:v>0.73079859819488224</c:v>
                </c:pt>
                <c:pt idx="156">
                  <c:v>0.72655663671189252</c:v>
                </c:pt>
                <c:pt idx="157">
                  <c:v>0.72492511306458873</c:v>
                </c:pt>
                <c:pt idx="158">
                  <c:v>0.72166206576998138</c:v>
                </c:pt>
                <c:pt idx="159">
                  <c:v>0.71970423739321676</c:v>
                </c:pt>
                <c:pt idx="160">
                  <c:v>0.71905162793429533</c:v>
                </c:pt>
                <c:pt idx="161">
                  <c:v>0.71611488536914858</c:v>
                </c:pt>
                <c:pt idx="162">
                  <c:v>0.71317814280400182</c:v>
                </c:pt>
                <c:pt idx="163">
                  <c:v>0.71317814280400182</c:v>
                </c:pt>
                <c:pt idx="164">
                  <c:v>0.7125255333450804</c:v>
                </c:pt>
                <c:pt idx="165">
                  <c:v>0.71154661915669803</c:v>
                </c:pt>
                <c:pt idx="166">
                  <c:v>0.70665204821478689</c:v>
                </c:pt>
                <c:pt idx="167">
                  <c:v>0.70371530564964013</c:v>
                </c:pt>
                <c:pt idx="168">
                  <c:v>0.70241008673179717</c:v>
                </c:pt>
                <c:pt idx="169">
                  <c:v>0.70110486781395409</c:v>
                </c:pt>
                <c:pt idx="170">
                  <c:v>0.69882073470772887</c:v>
                </c:pt>
                <c:pt idx="171">
                  <c:v>0.69490507795419998</c:v>
                </c:pt>
                <c:pt idx="172">
                  <c:v>0.69262094484797465</c:v>
                </c:pt>
                <c:pt idx="173">
                  <c:v>0.69098942120067097</c:v>
                </c:pt>
                <c:pt idx="174">
                  <c:v>0.69066311647121015</c:v>
                </c:pt>
                <c:pt idx="175">
                  <c:v>0.68903159282390647</c:v>
                </c:pt>
                <c:pt idx="176">
                  <c:v>0.68576854552929889</c:v>
                </c:pt>
                <c:pt idx="177">
                  <c:v>0.68544224079983818</c:v>
                </c:pt>
                <c:pt idx="178">
                  <c:v>0.68511593607037746</c:v>
                </c:pt>
                <c:pt idx="179">
                  <c:v>0.68315810769361296</c:v>
                </c:pt>
                <c:pt idx="180">
                  <c:v>0.68283180296415225</c:v>
                </c:pt>
                <c:pt idx="181">
                  <c:v>0.68185288877576988</c:v>
                </c:pt>
                <c:pt idx="182">
                  <c:v>0.68087397458738774</c:v>
                </c:pt>
                <c:pt idx="183">
                  <c:v>0.67989506039900549</c:v>
                </c:pt>
                <c:pt idx="184">
                  <c:v>0.6782635367517017</c:v>
                </c:pt>
                <c:pt idx="185">
                  <c:v>0.67695831783385874</c:v>
                </c:pt>
                <c:pt idx="186">
                  <c:v>0.6763057083749372</c:v>
                </c:pt>
                <c:pt idx="187">
                  <c:v>0.67500048945709423</c:v>
                </c:pt>
                <c:pt idx="188">
                  <c:v>0.67239005162140819</c:v>
                </c:pt>
                <c:pt idx="189">
                  <c:v>0.67239005162140819</c:v>
                </c:pt>
                <c:pt idx="190">
                  <c:v>0.66651656649111479</c:v>
                </c:pt>
                <c:pt idx="191">
                  <c:v>0.66455873811435029</c:v>
                </c:pt>
                <c:pt idx="192">
                  <c:v>0.660969386090282</c:v>
                </c:pt>
                <c:pt idx="193">
                  <c:v>0.65933786244297832</c:v>
                </c:pt>
                <c:pt idx="194">
                  <c:v>0.65803264352513524</c:v>
                </c:pt>
                <c:pt idx="195">
                  <c:v>0.65640111987783156</c:v>
                </c:pt>
                <c:pt idx="196">
                  <c:v>0.65640111987783156</c:v>
                </c:pt>
                <c:pt idx="197">
                  <c:v>0.65607481514837074</c:v>
                </c:pt>
                <c:pt idx="198">
                  <c:v>0.65574851041891002</c:v>
                </c:pt>
                <c:pt idx="199">
                  <c:v>0.64856980637077355</c:v>
                </c:pt>
                <c:pt idx="200">
                  <c:v>0.64824350164131284</c:v>
                </c:pt>
                <c:pt idx="201">
                  <c:v>0.64661197799400916</c:v>
                </c:pt>
                <c:pt idx="202">
                  <c:v>0.6436752354288624</c:v>
                </c:pt>
                <c:pt idx="203">
                  <c:v>0.64139110232263707</c:v>
                </c:pt>
                <c:pt idx="204">
                  <c:v>0.63845435975749043</c:v>
                </c:pt>
                <c:pt idx="205">
                  <c:v>0.6361702266512651</c:v>
                </c:pt>
                <c:pt idx="206">
                  <c:v>0.63584392192180439</c:v>
                </c:pt>
                <c:pt idx="207">
                  <c:v>0.63160196043881467</c:v>
                </c:pt>
                <c:pt idx="208">
                  <c:v>0.6302967415209717</c:v>
                </c:pt>
                <c:pt idx="209">
                  <c:v>0.62866521787366791</c:v>
                </c:pt>
                <c:pt idx="210">
                  <c:v>0.62181281855499215</c:v>
                </c:pt>
                <c:pt idx="211">
                  <c:v>0.62083390436661001</c:v>
                </c:pt>
                <c:pt idx="212">
                  <c:v>0.62018129490768836</c:v>
                </c:pt>
                <c:pt idx="213">
                  <c:v>0.6110447624827875</c:v>
                </c:pt>
                <c:pt idx="214">
                  <c:v>0.60973954356494453</c:v>
                </c:pt>
                <c:pt idx="215">
                  <c:v>0.60745541045871931</c:v>
                </c:pt>
                <c:pt idx="216">
                  <c:v>0.6054975820819547</c:v>
                </c:pt>
                <c:pt idx="217">
                  <c:v>0.60451866789357256</c:v>
                </c:pt>
                <c:pt idx="218">
                  <c:v>0.60027670641058273</c:v>
                </c:pt>
                <c:pt idx="219">
                  <c:v>0.59831887803381822</c:v>
                </c:pt>
                <c:pt idx="220">
                  <c:v>0.59636104965705383</c:v>
                </c:pt>
                <c:pt idx="221">
                  <c:v>0.59505583073921076</c:v>
                </c:pt>
                <c:pt idx="222">
                  <c:v>0.59440322128028922</c:v>
                </c:pt>
                <c:pt idx="223">
                  <c:v>0.59244539290352483</c:v>
                </c:pt>
                <c:pt idx="224">
                  <c:v>0.59114017398568186</c:v>
                </c:pt>
                <c:pt idx="225">
                  <c:v>0.58559299358484906</c:v>
                </c:pt>
                <c:pt idx="226">
                  <c:v>0.58330886047862385</c:v>
                </c:pt>
                <c:pt idx="227">
                  <c:v>0.5787405942661733</c:v>
                </c:pt>
                <c:pt idx="228">
                  <c:v>0.57710907061886962</c:v>
                </c:pt>
                <c:pt idx="229">
                  <c:v>0.57449863278318358</c:v>
                </c:pt>
                <c:pt idx="230">
                  <c:v>0.57156189021803683</c:v>
                </c:pt>
                <c:pt idx="231">
                  <c:v>0.56666731927612568</c:v>
                </c:pt>
                <c:pt idx="232">
                  <c:v>0.56634101454666486</c:v>
                </c:pt>
                <c:pt idx="233">
                  <c:v>0.56470949089936107</c:v>
                </c:pt>
                <c:pt idx="234">
                  <c:v>0.56144644360475371</c:v>
                </c:pt>
                <c:pt idx="235">
                  <c:v>0.56046752941637146</c:v>
                </c:pt>
                <c:pt idx="236">
                  <c:v>0.55981491995744992</c:v>
                </c:pt>
                <c:pt idx="237">
                  <c:v>0.55850970103960695</c:v>
                </c:pt>
                <c:pt idx="238">
                  <c:v>0.5575307868512247</c:v>
                </c:pt>
                <c:pt idx="239">
                  <c:v>0.55687817739230316</c:v>
                </c:pt>
                <c:pt idx="240">
                  <c:v>0.55655187266284234</c:v>
                </c:pt>
                <c:pt idx="241">
                  <c:v>0.55622556793338174</c:v>
                </c:pt>
                <c:pt idx="242">
                  <c:v>0.55524665374499937</c:v>
                </c:pt>
                <c:pt idx="243">
                  <c:v>0.55492034901553866</c:v>
                </c:pt>
                <c:pt idx="244">
                  <c:v>0.55426773955661712</c:v>
                </c:pt>
                <c:pt idx="245">
                  <c:v>0.55296252063877416</c:v>
                </c:pt>
                <c:pt idx="246">
                  <c:v>0.55133099699147037</c:v>
                </c:pt>
                <c:pt idx="247">
                  <c:v>0.54872055915578444</c:v>
                </c:pt>
                <c:pt idx="248">
                  <c:v>0.54741534023794147</c:v>
                </c:pt>
                <c:pt idx="249">
                  <c:v>0.54643642604955922</c:v>
                </c:pt>
                <c:pt idx="250">
                  <c:v>0.54186815983710868</c:v>
                </c:pt>
                <c:pt idx="251">
                  <c:v>0.53925772200142275</c:v>
                </c:pt>
                <c:pt idx="252">
                  <c:v>0.53860511254250121</c:v>
                </c:pt>
                <c:pt idx="253">
                  <c:v>0.53860511254250121</c:v>
                </c:pt>
                <c:pt idx="254">
                  <c:v>0.53403684633005077</c:v>
                </c:pt>
                <c:pt idx="255">
                  <c:v>0.53077379903544331</c:v>
                </c:pt>
                <c:pt idx="256">
                  <c:v>0.53044749430598248</c:v>
                </c:pt>
                <c:pt idx="257">
                  <c:v>0.52359509498730683</c:v>
                </c:pt>
                <c:pt idx="258">
                  <c:v>0.52359509498730683</c:v>
                </c:pt>
                <c:pt idx="259">
                  <c:v>0.52326879025784601</c:v>
                </c:pt>
                <c:pt idx="260">
                  <c:v>0.52163726661054222</c:v>
                </c:pt>
                <c:pt idx="261">
                  <c:v>0.52000574296323865</c:v>
                </c:pt>
                <c:pt idx="262">
                  <c:v>0.51967943823377782</c:v>
                </c:pt>
                <c:pt idx="263">
                  <c:v>0.51706900039809178</c:v>
                </c:pt>
                <c:pt idx="264">
                  <c:v>0.51674269566863107</c:v>
                </c:pt>
                <c:pt idx="265">
                  <c:v>0.51478486729186657</c:v>
                </c:pt>
                <c:pt idx="266">
                  <c:v>0.51282703891510206</c:v>
                </c:pt>
                <c:pt idx="267">
                  <c:v>0.51119551526779827</c:v>
                </c:pt>
                <c:pt idx="268">
                  <c:v>0.50923768689103388</c:v>
                </c:pt>
                <c:pt idx="269">
                  <c:v>0.50793246797319092</c:v>
                </c:pt>
                <c:pt idx="270">
                  <c:v>0.50662724905534795</c:v>
                </c:pt>
                <c:pt idx="271">
                  <c:v>0.50499572540804416</c:v>
                </c:pt>
                <c:pt idx="272">
                  <c:v>0.50303789703127955</c:v>
                </c:pt>
                <c:pt idx="273">
                  <c:v>0.50140637338397587</c:v>
                </c:pt>
                <c:pt idx="274">
                  <c:v>0.50075376392505433</c:v>
                </c:pt>
                <c:pt idx="275">
                  <c:v>0.50010115446613279</c:v>
                </c:pt>
                <c:pt idx="276">
                  <c:v>0.49912224027775065</c:v>
                </c:pt>
                <c:pt idx="277">
                  <c:v>0.49651180244206461</c:v>
                </c:pt>
                <c:pt idx="278">
                  <c:v>0.49226984095907489</c:v>
                </c:pt>
                <c:pt idx="279">
                  <c:v>0.48998570785284967</c:v>
                </c:pt>
                <c:pt idx="280">
                  <c:v>0.48900679366446737</c:v>
                </c:pt>
                <c:pt idx="281">
                  <c:v>0.48868048893500671</c:v>
                </c:pt>
                <c:pt idx="282">
                  <c:v>0.48802787947608522</c:v>
                </c:pt>
                <c:pt idx="283">
                  <c:v>0.48574374636985995</c:v>
                </c:pt>
                <c:pt idx="284">
                  <c:v>0.48574374636985995</c:v>
                </c:pt>
                <c:pt idx="285">
                  <c:v>0.48182808961633095</c:v>
                </c:pt>
                <c:pt idx="286">
                  <c:v>0.48052287069848798</c:v>
                </c:pt>
                <c:pt idx="287">
                  <c:v>0.47954395651010567</c:v>
                </c:pt>
                <c:pt idx="288">
                  <c:v>0.47693351867441974</c:v>
                </c:pt>
                <c:pt idx="289">
                  <c:v>0.47562829975657667</c:v>
                </c:pt>
                <c:pt idx="290">
                  <c:v>0.47464938556819453</c:v>
                </c:pt>
                <c:pt idx="291">
                  <c:v>0.47301786192089074</c:v>
                </c:pt>
                <c:pt idx="292">
                  <c:v>0.46844959570844025</c:v>
                </c:pt>
                <c:pt idx="293">
                  <c:v>0.46453393895491124</c:v>
                </c:pt>
                <c:pt idx="294">
                  <c:v>0.46159719638976449</c:v>
                </c:pt>
                <c:pt idx="295">
                  <c:v>0.45898675855407856</c:v>
                </c:pt>
                <c:pt idx="296">
                  <c:v>0.45539740653001032</c:v>
                </c:pt>
                <c:pt idx="297">
                  <c:v>0.45474479707108884</c:v>
                </c:pt>
                <c:pt idx="298">
                  <c:v>0.45246066396486362</c:v>
                </c:pt>
                <c:pt idx="299">
                  <c:v>0.45115544504702049</c:v>
                </c:pt>
                <c:pt idx="300">
                  <c:v>0.44789239775241307</c:v>
                </c:pt>
                <c:pt idx="301">
                  <c:v>0.4475660930229523</c:v>
                </c:pt>
                <c:pt idx="302">
                  <c:v>0.44723978829349159</c:v>
                </c:pt>
                <c:pt idx="303">
                  <c:v>0.44658717883457011</c:v>
                </c:pt>
                <c:pt idx="304">
                  <c:v>0.44528195991672703</c:v>
                </c:pt>
                <c:pt idx="305">
                  <c:v>0.4426715220810411</c:v>
                </c:pt>
                <c:pt idx="306">
                  <c:v>0.4426715220810411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F9-413F-8E93-2550B623D53B}"/>
            </c:ext>
          </c:extLst>
        </c:ser>
        <c:ser>
          <c:idx val="3"/>
          <c:order val="1"/>
          <c:tx>
            <c:v>Exp 2</c:v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Ratio'!$J$4:$J$298</c:f>
              <c:numCache>
                <c:formatCode>General</c:formatCode>
                <c:ptCount val="295"/>
                <c:pt idx="0">
                  <c:v>1</c:v>
                </c:pt>
                <c:pt idx="1">
                  <c:v>0.99201022690955565</c:v>
                </c:pt>
                <c:pt idx="2">
                  <c:v>0.99201022690955565</c:v>
                </c:pt>
                <c:pt idx="3">
                  <c:v>0.98908064344305946</c:v>
                </c:pt>
                <c:pt idx="4">
                  <c:v>0.98881431767337802</c:v>
                </c:pt>
                <c:pt idx="5">
                  <c:v>0.98828166613401502</c:v>
                </c:pt>
                <c:pt idx="6">
                  <c:v>0.98561840843720017</c:v>
                </c:pt>
                <c:pt idx="7">
                  <c:v>0.98322147651006708</c:v>
                </c:pt>
                <c:pt idx="8">
                  <c:v>0.98135719612229677</c:v>
                </c:pt>
                <c:pt idx="9">
                  <c:v>0.98109087035261533</c:v>
                </c:pt>
                <c:pt idx="10">
                  <c:v>0.97949291573452635</c:v>
                </c:pt>
                <c:pt idx="11">
                  <c:v>0.97922658996484502</c:v>
                </c:pt>
                <c:pt idx="12">
                  <c:v>0.97762863534675604</c:v>
                </c:pt>
                <c:pt idx="13">
                  <c:v>0.97762863534675604</c:v>
                </c:pt>
                <c:pt idx="14">
                  <c:v>0.97736230957707459</c:v>
                </c:pt>
                <c:pt idx="15">
                  <c:v>0.97549802918930428</c:v>
                </c:pt>
                <c:pt idx="16">
                  <c:v>0.97443272611057841</c:v>
                </c:pt>
                <c:pt idx="17">
                  <c:v>0.97443272611057841</c:v>
                </c:pt>
                <c:pt idx="18">
                  <c:v>0.97416640034089685</c:v>
                </c:pt>
                <c:pt idx="19">
                  <c:v>0.97230211995312654</c:v>
                </c:pt>
                <c:pt idx="20">
                  <c:v>0.97176946841376366</c:v>
                </c:pt>
                <c:pt idx="21">
                  <c:v>0.97123681687440067</c:v>
                </c:pt>
                <c:pt idx="22">
                  <c:v>0.97123681687440067</c:v>
                </c:pt>
                <c:pt idx="23">
                  <c:v>0.96937253648663024</c:v>
                </c:pt>
                <c:pt idx="24">
                  <c:v>0.96750825609885993</c:v>
                </c:pt>
                <c:pt idx="25">
                  <c:v>0.96644295302013405</c:v>
                </c:pt>
                <c:pt idx="26">
                  <c:v>0.96617662725045272</c:v>
                </c:pt>
                <c:pt idx="27">
                  <c:v>0.96484499840204541</c:v>
                </c:pt>
                <c:pt idx="28">
                  <c:v>0.9643123468626823</c:v>
                </c:pt>
                <c:pt idx="29">
                  <c:v>0.96351336955363787</c:v>
                </c:pt>
                <c:pt idx="30">
                  <c:v>0.96085011185682312</c:v>
                </c:pt>
                <c:pt idx="31">
                  <c:v>0.9595184830084158</c:v>
                </c:pt>
                <c:pt idx="32">
                  <c:v>0.95925215723873436</c:v>
                </c:pt>
                <c:pt idx="33">
                  <c:v>0.95818685416000848</c:v>
                </c:pt>
                <c:pt idx="34">
                  <c:v>0.95685522531160105</c:v>
                </c:pt>
                <c:pt idx="35">
                  <c:v>0.95499094492383074</c:v>
                </c:pt>
                <c:pt idx="36">
                  <c:v>0.95339299030574198</c:v>
                </c:pt>
                <c:pt idx="37">
                  <c:v>0.95179503568765311</c:v>
                </c:pt>
                <c:pt idx="38">
                  <c:v>0.95179503568765311</c:v>
                </c:pt>
                <c:pt idx="39">
                  <c:v>0.95072973260892724</c:v>
                </c:pt>
                <c:pt idx="40">
                  <c:v>0.94620219452434207</c:v>
                </c:pt>
                <c:pt idx="41">
                  <c:v>0.94247363374880144</c:v>
                </c:pt>
                <c:pt idx="42">
                  <c:v>0.94220730797912</c:v>
                </c:pt>
                <c:pt idx="43">
                  <c:v>0.94167465643975701</c:v>
                </c:pt>
                <c:pt idx="44">
                  <c:v>0.93767976989453494</c:v>
                </c:pt>
                <c:pt idx="45">
                  <c:v>0.93581548950676463</c:v>
                </c:pt>
                <c:pt idx="46">
                  <c:v>0.93475018642803875</c:v>
                </c:pt>
                <c:pt idx="47">
                  <c:v>0.92915734526472771</c:v>
                </c:pt>
                <c:pt idx="48">
                  <c:v>0.92755939064663884</c:v>
                </c:pt>
                <c:pt idx="49">
                  <c:v>0.92596143602855008</c:v>
                </c:pt>
                <c:pt idx="50">
                  <c:v>0.92569511025886853</c:v>
                </c:pt>
                <c:pt idx="51">
                  <c:v>0.92516245871950564</c:v>
                </c:pt>
                <c:pt idx="52">
                  <c:v>0.9238308298710981</c:v>
                </c:pt>
                <c:pt idx="53">
                  <c:v>0.9224992010226909</c:v>
                </c:pt>
                <c:pt idx="54">
                  <c:v>0.92116757217428358</c:v>
                </c:pt>
                <c:pt idx="55">
                  <c:v>0.9190369660168316</c:v>
                </c:pt>
                <c:pt idx="56">
                  <c:v>0.91717268562906129</c:v>
                </c:pt>
                <c:pt idx="57">
                  <c:v>0.91584105678065397</c:v>
                </c:pt>
                <c:pt idx="58">
                  <c:v>0.91450942793224665</c:v>
                </c:pt>
                <c:pt idx="59">
                  <c:v>0.91291147331415778</c:v>
                </c:pt>
                <c:pt idx="60">
                  <c:v>0.91157984446575047</c:v>
                </c:pt>
                <c:pt idx="61">
                  <c:v>0.90918291253861716</c:v>
                </c:pt>
                <c:pt idx="62">
                  <c:v>0.90572067753275787</c:v>
                </c:pt>
                <c:pt idx="63">
                  <c:v>0.90438904868435066</c:v>
                </c:pt>
                <c:pt idx="64">
                  <c:v>0.90359007137530611</c:v>
                </c:pt>
                <c:pt idx="65">
                  <c:v>0.90332374560562478</c:v>
                </c:pt>
                <c:pt idx="66">
                  <c:v>0.90066048790880993</c:v>
                </c:pt>
                <c:pt idx="67">
                  <c:v>0.89826355598167673</c:v>
                </c:pt>
                <c:pt idx="68">
                  <c:v>0.89666560136358786</c:v>
                </c:pt>
                <c:pt idx="69">
                  <c:v>0.89480132097581755</c:v>
                </c:pt>
                <c:pt idx="70">
                  <c:v>0.89400234366677311</c:v>
                </c:pt>
                <c:pt idx="71">
                  <c:v>0.89320336635772868</c:v>
                </c:pt>
                <c:pt idx="72">
                  <c:v>0.89240438904868424</c:v>
                </c:pt>
                <c:pt idx="73">
                  <c:v>0.89027378289123249</c:v>
                </c:pt>
                <c:pt idx="74">
                  <c:v>0.89000745712155105</c:v>
                </c:pt>
                <c:pt idx="75">
                  <c:v>0.88840950250346207</c:v>
                </c:pt>
                <c:pt idx="76">
                  <c:v>0.88627889634601031</c:v>
                </c:pt>
                <c:pt idx="77">
                  <c:v>0.88601257057632898</c:v>
                </c:pt>
                <c:pt idx="78">
                  <c:v>0.88441461595824</c:v>
                </c:pt>
                <c:pt idx="79">
                  <c:v>0.88281666134015113</c:v>
                </c:pt>
                <c:pt idx="80">
                  <c:v>0.87802279748588463</c:v>
                </c:pt>
                <c:pt idx="81">
                  <c:v>0.87589219132843288</c:v>
                </c:pt>
                <c:pt idx="82">
                  <c:v>0.87056567593480327</c:v>
                </c:pt>
                <c:pt idx="83">
                  <c:v>0.86790241823798864</c:v>
                </c:pt>
                <c:pt idx="84">
                  <c:v>0.86444018323212946</c:v>
                </c:pt>
                <c:pt idx="85">
                  <c:v>0.86417385746244801</c:v>
                </c:pt>
                <c:pt idx="86">
                  <c:v>0.85778203899009264</c:v>
                </c:pt>
                <c:pt idx="87">
                  <c:v>0.85618408437200366</c:v>
                </c:pt>
                <c:pt idx="88">
                  <c:v>0.8521891978267816</c:v>
                </c:pt>
                <c:pt idx="89">
                  <c:v>0.84872696282092253</c:v>
                </c:pt>
                <c:pt idx="90">
                  <c:v>0.84766165974219654</c:v>
                </c:pt>
                <c:pt idx="91">
                  <c:v>0.84633003089378922</c:v>
                </c:pt>
                <c:pt idx="92">
                  <c:v>0.84553105358474479</c:v>
                </c:pt>
                <c:pt idx="93">
                  <c:v>0.8426014701182486</c:v>
                </c:pt>
                <c:pt idx="94">
                  <c:v>0.84233514434856716</c:v>
                </c:pt>
                <c:pt idx="95">
                  <c:v>0.84047086396079684</c:v>
                </c:pt>
                <c:pt idx="96">
                  <c:v>0.83940556088207097</c:v>
                </c:pt>
                <c:pt idx="97">
                  <c:v>0.83887290934270786</c:v>
                </c:pt>
                <c:pt idx="98">
                  <c:v>0.83860658357302642</c:v>
                </c:pt>
                <c:pt idx="99">
                  <c:v>0.83780760626398199</c:v>
                </c:pt>
                <c:pt idx="100">
                  <c:v>0.83780760626398199</c:v>
                </c:pt>
                <c:pt idx="101">
                  <c:v>0.83727495472461899</c:v>
                </c:pt>
                <c:pt idx="102">
                  <c:v>0.83700862895493755</c:v>
                </c:pt>
                <c:pt idx="103">
                  <c:v>0.83700862895493755</c:v>
                </c:pt>
                <c:pt idx="104">
                  <c:v>0.83700862895493755</c:v>
                </c:pt>
                <c:pt idx="105">
                  <c:v>0.83674230318525611</c:v>
                </c:pt>
                <c:pt idx="106">
                  <c:v>0.83620965164589312</c:v>
                </c:pt>
                <c:pt idx="107">
                  <c:v>0.83594332587621167</c:v>
                </c:pt>
                <c:pt idx="108">
                  <c:v>0.83594332587621167</c:v>
                </c:pt>
                <c:pt idx="109">
                  <c:v>0.83567700010653023</c:v>
                </c:pt>
                <c:pt idx="110">
                  <c:v>0.83567700010653023</c:v>
                </c:pt>
                <c:pt idx="111">
                  <c:v>0.8354106743368489</c:v>
                </c:pt>
                <c:pt idx="112">
                  <c:v>0.83514434856716724</c:v>
                </c:pt>
                <c:pt idx="113">
                  <c:v>0.83514434856716724</c:v>
                </c:pt>
                <c:pt idx="114">
                  <c:v>0.83461169702780436</c:v>
                </c:pt>
                <c:pt idx="115">
                  <c:v>0.83407904548844136</c:v>
                </c:pt>
                <c:pt idx="116">
                  <c:v>0.83381271971875992</c:v>
                </c:pt>
                <c:pt idx="117">
                  <c:v>0.83354639394907848</c:v>
                </c:pt>
                <c:pt idx="118">
                  <c:v>0.83328006817939693</c:v>
                </c:pt>
                <c:pt idx="119">
                  <c:v>0.83301374240971549</c:v>
                </c:pt>
                <c:pt idx="120">
                  <c:v>0.83301374240971549</c:v>
                </c:pt>
                <c:pt idx="121">
                  <c:v>0.83301374240971549</c:v>
                </c:pt>
                <c:pt idx="122">
                  <c:v>0.83274741664003404</c:v>
                </c:pt>
                <c:pt idx="123">
                  <c:v>0.83274741664003404</c:v>
                </c:pt>
                <c:pt idx="124">
                  <c:v>0.83248109087035249</c:v>
                </c:pt>
                <c:pt idx="125">
                  <c:v>0.83248109087035249</c:v>
                </c:pt>
                <c:pt idx="126">
                  <c:v>0.83248109087035249</c:v>
                </c:pt>
                <c:pt idx="127">
                  <c:v>0.83168211356130817</c:v>
                </c:pt>
                <c:pt idx="128">
                  <c:v>0.83168211356130817</c:v>
                </c:pt>
                <c:pt idx="129">
                  <c:v>0.83114946202194517</c:v>
                </c:pt>
                <c:pt idx="130">
                  <c:v>0.83088313625226373</c:v>
                </c:pt>
                <c:pt idx="131">
                  <c:v>0.83035048471290074</c:v>
                </c:pt>
                <c:pt idx="132">
                  <c:v>0.8300841589432193</c:v>
                </c:pt>
                <c:pt idx="133">
                  <c:v>0.8300841589432193</c:v>
                </c:pt>
                <c:pt idx="134">
                  <c:v>0.82928518163417486</c:v>
                </c:pt>
                <c:pt idx="135">
                  <c:v>0.82928518163417486</c:v>
                </c:pt>
                <c:pt idx="136">
                  <c:v>0.82901885586449342</c:v>
                </c:pt>
                <c:pt idx="137">
                  <c:v>0.82795355278576754</c:v>
                </c:pt>
                <c:pt idx="138">
                  <c:v>0.82475764354958969</c:v>
                </c:pt>
                <c:pt idx="139">
                  <c:v>0.82369234047086382</c:v>
                </c:pt>
                <c:pt idx="140">
                  <c:v>0.82129540854373073</c:v>
                </c:pt>
                <c:pt idx="141">
                  <c:v>0.82049643123468619</c:v>
                </c:pt>
                <c:pt idx="142">
                  <c:v>0.81783317353787144</c:v>
                </c:pt>
                <c:pt idx="143">
                  <c:v>0.817034196228827</c:v>
                </c:pt>
                <c:pt idx="144">
                  <c:v>0.81463726430169381</c:v>
                </c:pt>
                <c:pt idx="145">
                  <c:v>0.8122403323745605</c:v>
                </c:pt>
                <c:pt idx="146">
                  <c:v>0.81037605198679008</c:v>
                </c:pt>
                <c:pt idx="147">
                  <c:v>0.81010972621710875</c:v>
                </c:pt>
                <c:pt idx="148">
                  <c:v>0.80478321082347914</c:v>
                </c:pt>
                <c:pt idx="149">
                  <c:v>0.80425055928411626</c:v>
                </c:pt>
                <c:pt idx="150">
                  <c:v>0.80371790774475327</c:v>
                </c:pt>
                <c:pt idx="151">
                  <c:v>0.80158730158730152</c:v>
                </c:pt>
                <c:pt idx="152">
                  <c:v>0.80052199850857564</c:v>
                </c:pt>
                <c:pt idx="153">
                  <c:v>0.79812506658144233</c:v>
                </c:pt>
                <c:pt idx="154">
                  <c:v>0.7943965058059016</c:v>
                </c:pt>
                <c:pt idx="155">
                  <c:v>0.79173324810908707</c:v>
                </c:pt>
                <c:pt idx="156">
                  <c:v>0.79066794503036097</c:v>
                </c:pt>
                <c:pt idx="157">
                  <c:v>0.7896026419516351</c:v>
                </c:pt>
                <c:pt idx="158">
                  <c:v>0.78827101310322778</c:v>
                </c:pt>
                <c:pt idx="159">
                  <c:v>0.78827101310322778</c:v>
                </c:pt>
                <c:pt idx="160">
                  <c:v>0.78827101310322778</c:v>
                </c:pt>
                <c:pt idx="161">
                  <c:v>0.78560775540641303</c:v>
                </c:pt>
                <c:pt idx="162">
                  <c:v>0.78108021732182786</c:v>
                </c:pt>
                <c:pt idx="163">
                  <c:v>0.78001491424310199</c:v>
                </c:pt>
                <c:pt idx="164">
                  <c:v>0.77948226270373921</c:v>
                </c:pt>
                <c:pt idx="165">
                  <c:v>0.77788430808565023</c:v>
                </c:pt>
                <c:pt idx="166">
                  <c:v>0.77602002769787992</c:v>
                </c:pt>
                <c:pt idx="167">
                  <c:v>0.77309044423138373</c:v>
                </c:pt>
                <c:pt idx="168">
                  <c:v>0.77175881538297642</c:v>
                </c:pt>
                <c:pt idx="169">
                  <c:v>0.76803025460743579</c:v>
                </c:pt>
                <c:pt idx="170">
                  <c:v>0.7651006711409396</c:v>
                </c:pt>
                <c:pt idx="171">
                  <c:v>0.76270373921380619</c:v>
                </c:pt>
                <c:pt idx="172">
                  <c:v>0.75977415574731</c:v>
                </c:pt>
                <c:pt idx="173">
                  <c:v>0.75897517843826556</c:v>
                </c:pt>
                <c:pt idx="174">
                  <c:v>0.75897517843826556</c:v>
                </c:pt>
                <c:pt idx="175">
                  <c:v>0.75471396612336206</c:v>
                </c:pt>
                <c:pt idx="176">
                  <c:v>0.75364866304463618</c:v>
                </c:pt>
                <c:pt idx="177">
                  <c:v>0.74992010226909556</c:v>
                </c:pt>
                <c:pt idx="178">
                  <c:v>0.7467241930329177</c:v>
                </c:pt>
                <c:pt idx="179">
                  <c:v>0.74352828379674007</c:v>
                </c:pt>
                <c:pt idx="180">
                  <c:v>0.74326195802705874</c:v>
                </c:pt>
                <c:pt idx="181">
                  <c:v>0.74139767763928832</c:v>
                </c:pt>
                <c:pt idx="182">
                  <c:v>0.73873441994247357</c:v>
                </c:pt>
                <c:pt idx="183">
                  <c:v>0.73473953339725151</c:v>
                </c:pt>
                <c:pt idx="184">
                  <c:v>0.73340790454884397</c:v>
                </c:pt>
                <c:pt idx="185">
                  <c:v>0.73021199531266645</c:v>
                </c:pt>
                <c:pt idx="186">
                  <c:v>0.72621710876744427</c:v>
                </c:pt>
                <c:pt idx="187">
                  <c:v>0.72595078299776272</c:v>
                </c:pt>
                <c:pt idx="188">
                  <c:v>0.72168957068285922</c:v>
                </c:pt>
                <c:pt idx="189">
                  <c:v>0.71796100990731859</c:v>
                </c:pt>
                <c:pt idx="190">
                  <c:v>0.71769468413763715</c:v>
                </c:pt>
                <c:pt idx="191">
                  <c:v>0.71609672951954828</c:v>
                </c:pt>
                <c:pt idx="192">
                  <c:v>0.71343347182273342</c:v>
                </c:pt>
                <c:pt idx="193">
                  <c:v>0.71023756258655579</c:v>
                </c:pt>
                <c:pt idx="194">
                  <c:v>0.70411206988388175</c:v>
                </c:pt>
                <c:pt idx="195">
                  <c:v>0.70357941834451898</c:v>
                </c:pt>
                <c:pt idx="196">
                  <c:v>0.69851922872057104</c:v>
                </c:pt>
                <c:pt idx="197">
                  <c:v>0.69612229679343762</c:v>
                </c:pt>
                <c:pt idx="198">
                  <c:v>0.69425801640566731</c:v>
                </c:pt>
                <c:pt idx="199">
                  <c:v>0.69212741024821556</c:v>
                </c:pt>
                <c:pt idx="200">
                  <c:v>0.69186108447853412</c:v>
                </c:pt>
                <c:pt idx="201">
                  <c:v>0.68653456908490462</c:v>
                </c:pt>
                <c:pt idx="202">
                  <c:v>0.68360498561840843</c:v>
                </c:pt>
                <c:pt idx="203">
                  <c:v>0.68174070523063801</c:v>
                </c:pt>
                <c:pt idx="204">
                  <c:v>0.67881112176414182</c:v>
                </c:pt>
                <c:pt idx="205">
                  <c:v>0.67854479599446038</c:v>
                </c:pt>
                <c:pt idx="206">
                  <c:v>0.67375093214019377</c:v>
                </c:pt>
                <c:pt idx="207">
                  <c:v>0.67268562906146789</c:v>
                </c:pt>
                <c:pt idx="208">
                  <c:v>0.67241930329178645</c:v>
                </c:pt>
                <c:pt idx="209">
                  <c:v>0.67188665175242346</c:v>
                </c:pt>
                <c:pt idx="210">
                  <c:v>0.66815809097688283</c:v>
                </c:pt>
                <c:pt idx="211">
                  <c:v>0.66522850751038665</c:v>
                </c:pt>
                <c:pt idx="212">
                  <c:v>0.66070096942580159</c:v>
                </c:pt>
                <c:pt idx="213">
                  <c:v>0.65910301480771272</c:v>
                </c:pt>
                <c:pt idx="214">
                  <c:v>0.65377649941408322</c:v>
                </c:pt>
                <c:pt idx="215">
                  <c:v>0.65191221902631291</c:v>
                </c:pt>
                <c:pt idx="216">
                  <c:v>0.65084691594758703</c:v>
                </c:pt>
                <c:pt idx="217">
                  <c:v>0.64658570363268342</c:v>
                </c:pt>
                <c:pt idx="218">
                  <c:v>0.64525407478427599</c:v>
                </c:pt>
                <c:pt idx="219">
                  <c:v>0.64392244593586867</c:v>
                </c:pt>
                <c:pt idx="220">
                  <c:v>0.6423244913177798</c:v>
                </c:pt>
                <c:pt idx="221">
                  <c:v>0.64152551400873536</c:v>
                </c:pt>
                <c:pt idx="222">
                  <c:v>0.63859593054223918</c:v>
                </c:pt>
                <c:pt idx="223">
                  <c:v>0.63646532438478742</c:v>
                </c:pt>
                <c:pt idx="224">
                  <c:v>0.63566634707574299</c:v>
                </c:pt>
                <c:pt idx="225">
                  <c:v>0.63193778630020236</c:v>
                </c:pt>
                <c:pt idx="226">
                  <c:v>0.63113880899115793</c:v>
                </c:pt>
                <c:pt idx="227">
                  <c:v>0.62874187706402462</c:v>
                </c:pt>
                <c:pt idx="228">
                  <c:v>0.62847555129434318</c:v>
                </c:pt>
                <c:pt idx="229">
                  <c:v>0.62687759667625442</c:v>
                </c:pt>
                <c:pt idx="230">
                  <c:v>0.62634494513689132</c:v>
                </c:pt>
                <c:pt idx="231">
                  <c:v>0.62634494513689132</c:v>
                </c:pt>
                <c:pt idx="232">
                  <c:v>0.62181740705230637</c:v>
                </c:pt>
                <c:pt idx="233">
                  <c:v>0.61968680089485451</c:v>
                </c:pt>
                <c:pt idx="234">
                  <c:v>0.61835517204644719</c:v>
                </c:pt>
                <c:pt idx="235">
                  <c:v>0.61489293704058789</c:v>
                </c:pt>
                <c:pt idx="236">
                  <c:v>0.61302865665281758</c:v>
                </c:pt>
                <c:pt idx="237">
                  <c:v>0.61302865665281758</c:v>
                </c:pt>
                <c:pt idx="238">
                  <c:v>0.61222967934377326</c:v>
                </c:pt>
                <c:pt idx="239">
                  <c:v>0.61222967934377326</c:v>
                </c:pt>
                <c:pt idx="240">
                  <c:v>0.61222967934377326</c:v>
                </c:pt>
                <c:pt idx="241">
                  <c:v>0.61196335357409171</c:v>
                </c:pt>
                <c:pt idx="242">
                  <c:v>0.61169702780441038</c:v>
                </c:pt>
                <c:pt idx="243">
                  <c:v>0.61143070203472882</c:v>
                </c:pt>
                <c:pt idx="244">
                  <c:v>0.61036539895600295</c:v>
                </c:pt>
                <c:pt idx="245">
                  <c:v>0.61009907318632139</c:v>
                </c:pt>
                <c:pt idx="246">
                  <c:v>0.60956642164695851</c:v>
                </c:pt>
                <c:pt idx="247">
                  <c:v>0.60903377010759552</c:v>
                </c:pt>
                <c:pt idx="248">
                  <c:v>0.60823479279855108</c:v>
                </c:pt>
                <c:pt idx="249">
                  <c:v>0.60823479279855108</c:v>
                </c:pt>
                <c:pt idx="250">
                  <c:v>0.60796846702886964</c:v>
                </c:pt>
                <c:pt idx="251">
                  <c:v>0.60663683818046232</c:v>
                </c:pt>
                <c:pt idx="252">
                  <c:v>0.60610418664109933</c:v>
                </c:pt>
                <c:pt idx="253">
                  <c:v>0.60450623202301057</c:v>
                </c:pt>
                <c:pt idx="254">
                  <c:v>0.60423990625332902</c:v>
                </c:pt>
                <c:pt idx="255">
                  <c:v>0.60237562586555871</c:v>
                </c:pt>
                <c:pt idx="256">
                  <c:v>0.60237562586555871</c:v>
                </c:pt>
                <c:pt idx="257">
                  <c:v>0.60237562586555871</c:v>
                </c:pt>
                <c:pt idx="258">
                  <c:v>0.60157664855651427</c:v>
                </c:pt>
                <c:pt idx="259">
                  <c:v>0.60131032278683283</c:v>
                </c:pt>
                <c:pt idx="260">
                  <c:v>0.60051134547778839</c:v>
                </c:pt>
                <c:pt idx="261">
                  <c:v>0.60024501970810695</c:v>
                </c:pt>
                <c:pt idx="262">
                  <c:v>0.59891339085969952</c:v>
                </c:pt>
                <c:pt idx="263">
                  <c:v>0.59704911047192921</c:v>
                </c:pt>
                <c:pt idx="264">
                  <c:v>0.59704911047192921</c:v>
                </c:pt>
                <c:pt idx="265">
                  <c:v>0.59678278470224766</c:v>
                </c:pt>
                <c:pt idx="266">
                  <c:v>0.59678278470224766</c:v>
                </c:pt>
                <c:pt idx="267">
                  <c:v>0.59598380739320334</c:v>
                </c:pt>
                <c:pt idx="268">
                  <c:v>0.59571748162352178</c:v>
                </c:pt>
                <c:pt idx="269">
                  <c:v>0.5951848300841589</c:v>
                </c:pt>
                <c:pt idx="270">
                  <c:v>0.59438585277511446</c:v>
                </c:pt>
                <c:pt idx="271">
                  <c:v>0.59411952700543302</c:v>
                </c:pt>
                <c:pt idx="272">
                  <c:v>0.59385320123575147</c:v>
                </c:pt>
                <c:pt idx="273">
                  <c:v>0.59198892084798116</c:v>
                </c:pt>
                <c:pt idx="274">
                  <c:v>0.59198892084798116</c:v>
                </c:pt>
                <c:pt idx="275">
                  <c:v>0.59145626930861828</c:v>
                </c:pt>
                <c:pt idx="276">
                  <c:v>0.58826036007244054</c:v>
                </c:pt>
                <c:pt idx="277">
                  <c:v>0.58799403430275909</c:v>
                </c:pt>
                <c:pt idx="278">
                  <c:v>0.58666240545435167</c:v>
                </c:pt>
                <c:pt idx="279">
                  <c:v>0.58559710237562579</c:v>
                </c:pt>
                <c:pt idx="280">
                  <c:v>0.58426547352721847</c:v>
                </c:pt>
                <c:pt idx="281">
                  <c:v>0.58426547352721847</c:v>
                </c:pt>
                <c:pt idx="282">
                  <c:v>0.58346649621817404</c:v>
                </c:pt>
                <c:pt idx="283">
                  <c:v>0.58293384467881104</c:v>
                </c:pt>
                <c:pt idx="284">
                  <c:v>0.5826675189091296</c:v>
                </c:pt>
                <c:pt idx="285">
                  <c:v>0.5826675189091296</c:v>
                </c:pt>
                <c:pt idx="286">
                  <c:v>0.5826675189091296</c:v>
                </c:pt>
                <c:pt idx="287">
                  <c:v>0.58240119313944816</c:v>
                </c:pt>
                <c:pt idx="288">
                  <c:v>0.58186854160008517</c:v>
                </c:pt>
                <c:pt idx="289">
                  <c:v>0.58186854160008517</c:v>
                </c:pt>
                <c:pt idx="290">
                  <c:v>0.58186854160008517</c:v>
                </c:pt>
                <c:pt idx="291">
                  <c:v>0.58213486736976661</c:v>
                </c:pt>
                <c:pt idx="292">
                  <c:v>0.58240119313944816</c:v>
                </c:pt>
                <c:pt idx="293">
                  <c:v>0.58240119313944816</c:v>
                </c:pt>
                <c:pt idx="294">
                  <c:v>0.58213486736976661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F9-413F-8E93-2550B623D53B}"/>
            </c:ext>
          </c:extLst>
        </c:ser>
        <c:ser>
          <c:idx val="0"/>
          <c:order val="2"/>
          <c:tx>
            <c:v>5mm</c:v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Ratio'!$B$4:$B$314</c:f>
              <c:numCache>
                <c:formatCode>General</c:formatCode>
                <c:ptCount val="311"/>
                <c:pt idx="0">
                  <c:v>1</c:v>
                </c:pt>
                <c:pt idx="1">
                  <c:v>0.99829079550650146</c:v>
                </c:pt>
                <c:pt idx="2">
                  <c:v>0.99829079550650146</c:v>
                </c:pt>
                <c:pt idx="3">
                  <c:v>0.99700889213637744</c:v>
                </c:pt>
                <c:pt idx="4">
                  <c:v>0.9965815910130027</c:v>
                </c:pt>
                <c:pt idx="5">
                  <c:v>0.99572698876625343</c:v>
                </c:pt>
                <c:pt idx="6">
                  <c:v>0.99401778427275478</c:v>
                </c:pt>
                <c:pt idx="7">
                  <c:v>0.99316318202600551</c:v>
                </c:pt>
                <c:pt idx="8">
                  <c:v>0.99316318202600551</c:v>
                </c:pt>
                <c:pt idx="9">
                  <c:v>0.99316318202600551</c:v>
                </c:pt>
                <c:pt idx="10">
                  <c:v>0.99273588090263087</c:v>
                </c:pt>
                <c:pt idx="11">
                  <c:v>0.99273588090263087</c:v>
                </c:pt>
                <c:pt idx="12">
                  <c:v>0.99145397753250697</c:v>
                </c:pt>
                <c:pt idx="13">
                  <c:v>0.99102667640913222</c:v>
                </c:pt>
                <c:pt idx="14">
                  <c:v>0.99102667640913222</c:v>
                </c:pt>
                <c:pt idx="15">
                  <c:v>0.99102667640913222</c:v>
                </c:pt>
                <c:pt idx="16">
                  <c:v>0.9905993752857577</c:v>
                </c:pt>
                <c:pt idx="17">
                  <c:v>0.99017207416238295</c:v>
                </c:pt>
                <c:pt idx="18">
                  <c:v>0.99017207416238295</c:v>
                </c:pt>
                <c:pt idx="19">
                  <c:v>0.98889017079225894</c:v>
                </c:pt>
                <c:pt idx="20">
                  <c:v>0.98632636405201113</c:v>
                </c:pt>
                <c:pt idx="21">
                  <c:v>0.98632636405201113</c:v>
                </c:pt>
                <c:pt idx="22">
                  <c:v>0.98461715955851248</c:v>
                </c:pt>
                <c:pt idx="23">
                  <c:v>0.98248065394163919</c:v>
                </c:pt>
                <c:pt idx="24">
                  <c:v>0.98034414832476591</c:v>
                </c:pt>
                <c:pt idx="25">
                  <c:v>0.97948954607801664</c:v>
                </c:pt>
                <c:pt idx="26">
                  <c:v>0.97692573933776872</c:v>
                </c:pt>
                <c:pt idx="27">
                  <c:v>0.97692573933776872</c:v>
                </c:pt>
                <c:pt idx="28">
                  <c:v>0.97308002922739689</c:v>
                </c:pt>
                <c:pt idx="29">
                  <c:v>0.97265272810402215</c:v>
                </c:pt>
                <c:pt idx="30">
                  <c:v>0.96795241574690105</c:v>
                </c:pt>
                <c:pt idx="31">
                  <c:v>0.96410670563652912</c:v>
                </c:pt>
                <c:pt idx="32">
                  <c:v>0.96367940451315437</c:v>
                </c:pt>
                <c:pt idx="33">
                  <c:v>0.96325210338977985</c:v>
                </c:pt>
                <c:pt idx="34">
                  <c:v>0.95897909215603327</c:v>
                </c:pt>
                <c:pt idx="35">
                  <c:v>0.95769718878590937</c:v>
                </c:pt>
                <c:pt idx="36">
                  <c:v>0.95769718878590937</c:v>
                </c:pt>
                <c:pt idx="37">
                  <c:v>0.95598798429241061</c:v>
                </c:pt>
                <c:pt idx="38">
                  <c:v>0.9500057685651655</c:v>
                </c:pt>
                <c:pt idx="39">
                  <c:v>0.94957846744179086</c:v>
                </c:pt>
                <c:pt idx="40">
                  <c:v>0.9406051438509232</c:v>
                </c:pt>
                <c:pt idx="41">
                  <c:v>0.92693150790293422</c:v>
                </c:pt>
                <c:pt idx="42">
                  <c:v>0.92137659329906374</c:v>
                </c:pt>
                <c:pt idx="43">
                  <c:v>0.92137659329906374</c:v>
                </c:pt>
                <c:pt idx="44">
                  <c:v>0.91539437757181863</c:v>
                </c:pt>
                <c:pt idx="45">
                  <c:v>0.90642105398095085</c:v>
                </c:pt>
                <c:pt idx="46">
                  <c:v>0.90513915061082695</c:v>
                </c:pt>
                <c:pt idx="47">
                  <c:v>0.90300264499395366</c:v>
                </c:pt>
                <c:pt idx="48">
                  <c:v>0.89830233263683257</c:v>
                </c:pt>
                <c:pt idx="49">
                  <c:v>0.89103821353946333</c:v>
                </c:pt>
                <c:pt idx="50">
                  <c:v>0.88890170792259005</c:v>
                </c:pt>
                <c:pt idx="51">
                  <c:v>0.88334679331871957</c:v>
                </c:pt>
                <c:pt idx="52">
                  <c:v>0.88035568545509701</c:v>
                </c:pt>
                <c:pt idx="53">
                  <c:v>0.86924585624735617</c:v>
                </c:pt>
                <c:pt idx="54">
                  <c:v>0.86198173714998694</c:v>
                </c:pt>
                <c:pt idx="55">
                  <c:v>0.85813602703961511</c:v>
                </c:pt>
                <c:pt idx="56">
                  <c:v>0.85514491917599245</c:v>
                </c:pt>
                <c:pt idx="57">
                  <c:v>0.85215381131236989</c:v>
                </c:pt>
                <c:pt idx="58">
                  <c:v>0.85044460681887135</c:v>
                </c:pt>
                <c:pt idx="59">
                  <c:v>0.84617159558512478</c:v>
                </c:pt>
                <c:pt idx="60">
                  <c:v>0.84018937985787967</c:v>
                </c:pt>
                <c:pt idx="61">
                  <c:v>0.8359163686241331</c:v>
                </c:pt>
                <c:pt idx="62">
                  <c:v>0.83463446525400908</c:v>
                </c:pt>
                <c:pt idx="63">
                  <c:v>0.8324979596371358</c:v>
                </c:pt>
                <c:pt idx="64">
                  <c:v>0.82395193716964277</c:v>
                </c:pt>
                <c:pt idx="65">
                  <c:v>0.80942369897490452</c:v>
                </c:pt>
                <c:pt idx="66">
                  <c:v>0.80942369897490452</c:v>
                </c:pt>
                <c:pt idx="67">
                  <c:v>0.80557798886453269</c:v>
                </c:pt>
                <c:pt idx="68">
                  <c:v>0.80301418212428477</c:v>
                </c:pt>
                <c:pt idx="69">
                  <c:v>0.7987411708905382</c:v>
                </c:pt>
                <c:pt idx="70">
                  <c:v>0.79831386976716368</c:v>
                </c:pt>
                <c:pt idx="71">
                  <c:v>0.78763134168279736</c:v>
                </c:pt>
                <c:pt idx="72">
                  <c:v>0.77609421135168166</c:v>
                </c:pt>
                <c:pt idx="73">
                  <c:v>0.77395770573480838</c:v>
                </c:pt>
                <c:pt idx="74">
                  <c:v>0.76754818888418852</c:v>
                </c:pt>
                <c:pt idx="75">
                  <c:v>0.76541168326731535</c:v>
                </c:pt>
                <c:pt idx="76">
                  <c:v>0.76284787652706731</c:v>
                </c:pt>
                <c:pt idx="77">
                  <c:v>0.7568656607998222</c:v>
                </c:pt>
                <c:pt idx="78">
                  <c:v>0.75131074619595173</c:v>
                </c:pt>
                <c:pt idx="79">
                  <c:v>0.74233742260508395</c:v>
                </c:pt>
                <c:pt idx="80">
                  <c:v>0.74191012148170943</c:v>
                </c:pt>
                <c:pt idx="81">
                  <c:v>0.73635520687783884</c:v>
                </c:pt>
                <c:pt idx="82">
                  <c:v>0.73037299115059373</c:v>
                </c:pt>
                <c:pt idx="83">
                  <c:v>0.72780918441034581</c:v>
                </c:pt>
                <c:pt idx="84">
                  <c:v>0.72609997991684716</c:v>
                </c:pt>
                <c:pt idx="85">
                  <c:v>0.72439077542334862</c:v>
                </c:pt>
                <c:pt idx="86">
                  <c:v>0.72097236643635132</c:v>
                </c:pt>
                <c:pt idx="87">
                  <c:v>0.71413554846235683</c:v>
                </c:pt>
                <c:pt idx="88">
                  <c:v>0.71328094621560756</c:v>
                </c:pt>
                <c:pt idx="89">
                  <c:v>0.70858063385848635</c:v>
                </c:pt>
                <c:pt idx="90">
                  <c:v>0.70430762262473978</c:v>
                </c:pt>
                <c:pt idx="91">
                  <c:v>0.69875270802086931</c:v>
                </c:pt>
                <c:pt idx="92">
                  <c:v>0.69747080465074529</c:v>
                </c:pt>
                <c:pt idx="93">
                  <c:v>0.69447969678712296</c:v>
                </c:pt>
                <c:pt idx="94">
                  <c:v>0.69234319117024956</c:v>
                </c:pt>
                <c:pt idx="95">
                  <c:v>0.69191589004687493</c:v>
                </c:pt>
                <c:pt idx="96">
                  <c:v>0.68764287881312847</c:v>
                </c:pt>
                <c:pt idx="97">
                  <c:v>0.68636097544300445</c:v>
                </c:pt>
                <c:pt idx="98">
                  <c:v>0.68379716870275653</c:v>
                </c:pt>
                <c:pt idx="99">
                  <c:v>0.67909685634563521</c:v>
                </c:pt>
                <c:pt idx="100">
                  <c:v>0.67781495297551142</c:v>
                </c:pt>
                <c:pt idx="101">
                  <c:v>0.67696035072876215</c:v>
                </c:pt>
                <c:pt idx="102">
                  <c:v>0.67268733949501547</c:v>
                </c:pt>
                <c:pt idx="103">
                  <c:v>0.66798702713789437</c:v>
                </c:pt>
                <c:pt idx="104">
                  <c:v>0.6671324248911451</c:v>
                </c:pt>
                <c:pt idx="105">
                  <c:v>0.66200481141064915</c:v>
                </c:pt>
                <c:pt idx="106">
                  <c:v>0.66029560691715061</c:v>
                </c:pt>
                <c:pt idx="107">
                  <c:v>0.65388609006653076</c:v>
                </c:pt>
                <c:pt idx="108">
                  <c:v>0.64875847658603503</c:v>
                </c:pt>
                <c:pt idx="109">
                  <c:v>0.64320356198216433</c:v>
                </c:pt>
                <c:pt idx="110">
                  <c:v>0.6380759485016686</c:v>
                </c:pt>
                <c:pt idx="111">
                  <c:v>0.63209373277442349</c:v>
                </c:pt>
                <c:pt idx="112">
                  <c:v>0.6299572271575502</c:v>
                </c:pt>
                <c:pt idx="113">
                  <c:v>0.62440231255367973</c:v>
                </c:pt>
                <c:pt idx="114">
                  <c:v>0.62141120469005717</c:v>
                </c:pt>
                <c:pt idx="115">
                  <c:v>0.61842009682643451</c:v>
                </c:pt>
                <c:pt idx="116">
                  <c:v>0.61628359120956122</c:v>
                </c:pt>
                <c:pt idx="117">
                  <c:v>0.61500168783943721</c:v>
                </c:pt>
                <c:pt idx="118">
                  <c:v>0.61329248334593867</c:v>
                </c:pt>
                <c:pt idx="119">
                  <c:v>0.61329248334593867</c:v>
                </c:pt>
                <c:pt idx="120">
                  <c:v>0.61072867660569086</c:v>
                </c:pt>
                <c:pt idx="121">
                  <c:v>0.60944677323556684</c:v>
                </c:pt>
                <c:pt idx="122">
                  <c:v>0.60688296649531892</c:v>
                </c:pt>
                <c:pt idx="123">
                  <c:v>0.60090075076807381</c:v>
                </c:pt>
                <c:pt idx="124">
                  <c:v>0.60090075076807381</c:v>
                </c:pt>
                <c:pt idx="125">
                  <c:v>0.59534583616420333</c:v>
                </c:pt>
                <c:pt idx="126">
                  <c:v>0.59320933054733005</c:v>
                </c:pt>
                <c:pt idx="127">
                  <c:v>0.59064552380708202</c:v>
                </c:pt>
                <c:pt idx="128">
                  <c:v>0.59064552380708202</c:v>
                </c:pt>
                <c:pt idx="129">
                  <c:v>0.58509060920321154</c:v>
                </c:pt>
                <c:pt idx="130">
                  <c:v>0.583381404709713</c:v>
                </c:pt>
                <c:pt idx="131">
                  <c:v>0.5799629957227157</c:v>
                </c:pt>
                <c:pt idx="132">
                  <c:v>0.57739918898246778</c:v>
                </c:pt>
                <c:pt idx="133">
                  <c:v>0.57056237100847329</c:v>
                </c:pt>
                <c:pt idx="134">
                  <c:v>0.56885316651497475</c:v>
                </c:pt>
                <c:pt idx="135">
                  <c:v>0.56671666089810147</c:v>
                </c:pt>
                <c:pt idx="136">
                  <c:v>0.56628935977472694</c:v>
                </c:pt>
                <c:pt idx="137">
                  <c:v>0.55560683169036051</c:v>
                </c:pt>
                <c:pt idx="138">
                  <c:v>0.55176112157998869</c:v>
                </c:pt>
                <c:pt idx="139">
                  <c:v>0.54834271259299139</c:v>
                </c:pt>
                <c:pt idx="140">
                  <c:v>0.54791541146961664</c:v>
                </c:pt>
                <c:pt idx="141">
                  <c:v>0.5462062069761181</c:v>
                </c:pt>
                <c:pt idx="142">
                  <c:v>0.54535160472936883</c:v>
                </c:pt>
                <c:pt idx="143">
                  <c:v>0.54065129237224763</c:v>
                </c:pt>
                <c:pt idx="144">
                  <c:v>0.53936938900212361</c:v>
                </c:pt>
                <c:pt idx="145">
                  <c:v>0.53167796878137985</c:v>
                </c:pt>
                <c:pt idx="146">
                  <c:v>0.5286868609177573</c:v>
                </c:pt>
                <c:pt idx="147">
                  <c:v>0.52569575305413474</c:v>
                </c:pt>
                <c:pt idx="148">
                  <c:v>0.52355924743726157</c:v>
                </c:pt>
                <c:pt idx="149">
                  <c:v>0.52313194631388682</c:v>
                </c:pt>
                <c:pt idx="150">
                  <c:v>0.52014083845026426</c:v>
                </c:pt>
                <c:pt idx="151">
                  <c:v>0.51757703171001634</c:v>
                </c:pt>
                <c:pt idx="152">
                  <c:v>0.51672242946326707</c:v>
                </c:pt>
                <c:pt idx="153">
                  <c:v>0.50689450362565003</c:v>
                </c:pt>
                <c:pt idx="154">
                  <c:v>0.504330696885402</c:v>
                </c:pt>
                <c:pt idx="155">
                  <c:v>0.50347609463865273</c:v>
                </c:pt>
                <c:pt idx="156">
                  <c:v>0.50262149239190346</c:v>
                </c:pt>
                <c:pt idx="157">
                  <c:v>0.50219419126852893</c:v>
                </c:pt>
                <c:pt idx="158">
                  <c:v>0.48852055532053995</c:v>
                </c:pt>
                <c:pt idx="159">
                  <c:v>0.48681135082704124</c:v>
                </c:pt>
                <c:pt idx="160">
                  <c:v>0.48595674858029198</c:v>
                </c:pt>
                <c:pt idx="161">
                  <c:v>0.48253833959329478</c:v>
                </c:pt>
                <c:pt idx="162">
                  <c:v>0.47741072611279894</c:v>
                </c:pt>
                <c:pt idx="163">
                  <c:v>0.4752742204959256</c:v>
                </c:pt>
                <c:pt idx="164">
                  <c:v>0.47356501600242706</c:v>
                </c:pt>
                <c:pt idx="165">
                  <c:v>0.47228311263230305</c:v>
                </c:pt>
                <c:pt idx="166">
                  <c:v>0.46715549915180732</c:v>
                </c:pt>
                <c:pt idx="167">
                  <c:v>0.46288248791806069</c:v>
                </c:pt>
                <c:pt idx="168">
                  <c:v>0.45561836882069168</c:v>
                </c:pt>
                <c:pt idx="169">
                  <c:v>0.45262726095706912</c:v>
                </c:pt>
                <c:pt idx="170">
                  <c:v>0.45049075534019578</c:v>
                </c:pt>
                <c:pt idx="171">
                  <c:v>0.4466450452298239</c:v>
                </c:pt>
                <c:pt idx="172">
                  <c:v>0.44151743174932806</c:v>
                </c:pt>
                <c:pt idx="173">
                  <c:v>0.43767172163895618</c:v>
                </c:pt>
                <c:pt idx="174">
                  <c:v>0.43638981826883216</c:v>
                </c:pt>
                <c:pt idx="175">
                  <c:v>0.43468061377533357</c:v>
                </c:pt>
                <c:pt idx="176">
                  <c:v>0.43168950591171101</c:v>
                </c:pt>
                <c:pt idx="177">
                  <c:v>0.430407602541587</c:v>
                </c:pt>
                <c:pt idx="178">
                  <c:v>0.4286983980480884</c:v>
                </c:pt>
                <c:pt idx="179">
                  <c:v>0.42698919355458981</c:v>
                </c:pt>
                <c:pt idx="180">
                  <c:v>0.42527998906109127</c:v>
                </c:pt>
                <c:pt idx="181">
                  <c:v>0.42271618232084324</c:v>
                </c:pt>
                <c:pt idx="182">
                  <c:v>0.42271618232084324</c:v>
                </c:pt>
                <c:pt idx="183">
                  <c:v>0.42228888119746866</c:v>
                </c:pt>
                <c:pt idx="184">
                  <c:v>0.41716126771697276</c:v>
                </c:pt>
                <c:pt idx="185">
                  <c:v>0.41502476210009964</c:v>
                </c:pt>
                <c:pt idx="186">
                  <c:v>0.41203365423647703</c:v>
                </c:pt>
                <c:pt idx="187">
                  <c:v>0.40818794412610521</c:v>
                </c:pt>
                <c:pt idx="188">
                  <c:v>0.40733334187935577</c:v>
                </c:pt>
                <c:pt idx="189">
                  <c:v>0.40391493289235858</c:v>
                </c:pt>
                <c:pt idx="190">
                  <c:v>0.40220572839885999</c:v>
                </c:pt>
                <c:pt idx="191">
                  <c:v>0.39964192165861201</c:v>
                </c:pt>
                <c:pt idx="192">
                  <c:v>0.3966508137949894</c:v>
                </c:pt>
                <c:pt idx="193">
                  <c:v>0.39024129694436965</c:v>
                </c:pt>
                <c:pt idx="194">
                  <c:v>0.38895939357424564</c:v>
                </c:pt>
                <c:pt idx="195">
                  <c:v>0.38425908121712449</c:v>
                </c:pt>
                <c:pt idx="196">
                  <c:v>0.38169527447687662</c:v>
                </c:pt>
                <c:pt idx="197">
                  <c:v>0.38169527447687662</c:v>
                </c:pt>
                <c:pt idx="198">
                  <c:v>0.37742226324313005</c:v>
                </c:pt>
                <c:pt idx="199">
                  <c:v>0.37699496211975547</c:v>
                </c:pt>
                <c:pt idx="200">
                  <c:v>0.3761403598730062</c:v>
                </c:pt>
                <c:pt idx="201">
                  <c:v>0.37400385425613286</c:v>
                </c:pt>
                <c:pt idx="202">
                  <c:v>0.36973084302238629</c:v>
                </c:pt>
                <c:pt idx="203">
                  <c:v>0.36673973515876368</c:v>
                </c:pt>
                <c:pt idx="204">
                  <c:v>0.36460322954189039</c:v>
                </c:pt>
                <c:pt idx="205">
                  <c:v>0.36332132617176655</c:v>
                </c:pt>
                <c:pt idx="206">
                  <c:v>0.35990291718476924</c:v>
                </c:pt>
                <c:pt idx="207">
                  <c:v>0.3586210138146454</c:v>
                </c:pt>
                <c:pt idx="208">
                  <c:v>0.35648450819777211</c:v>
                </c:pt>
                <c:pt idx="209">
                  <c:v>0.3517841958406509</c:v>
                </c:pt>
                <c:pt idx="210">
                  <c:v>0.34964769022377762</c:v>
                </c:pt>
                <c:pt idx="211">
                  <c:v>0.34708388348352975</c:v>
                </c:pt>
                <c:pt idx="212">
                  <c:v>0.34580198011340574</c:v>
                </c:pt>
                <c:pt idx="213">
                  <c:v>0.3406743666329099</c:v>
                </c:pt>
                <c:pt idx="214">
                  <c:v>0.33939246326278588</c:v>
                </c:pt>
                <c:pt idx="215">
                  <c:v>0.33768325876928734</c:v>
                </c:pt>
                <c:pt idx="216">
                  <c:v>0.33597405427578869</c:v>
                </c:pt>
                <c:pt idx="217">
                  <c:v>0.32956453742516895</c:v>
                </c:pt>
                <c:pt idx="218">
                  <c:v>0.32956453742516895</c:v>
                </c:pt>
                <c:pt idx="219">
                  <c:v>0.32828263405504493</c:v>
                </c:pt>
                <c:pt idx="220">
                  <c:v>0.32828263405504493</c:v>
                </c:pt>
                <c:pt idx="221">
                  <c:v>0.3278553329316703</c:v>
                </c:pt>
                <c:pt idx="222">
                  <c:v>0.32571882731479707</c:v>
                </c:pt>
                <c:pt idx="223">
                  <c:v>0.32486422506804769</c:v>
                </c:pt>
                <c:pt idx="224">
                  <c:v>0.32400962282129842</c:v>
                </c:pt>
                <c:pt idx="225">
                  <c:v>0.32059121383430117</c:v>
                </c:pt>
                <c:pt idx="226">
                  <c:v>0.31674550372392929</c:v>
                </c:pt>
                <c:pt idx="227">
                  <c:v>0.31418169698368137</c:v>
                </c:pt>
                <c:pt idx="228">
                  <c:v>0.31289979361355741</c:v>
                </c:pt>
                <c:pt idx="229">
                  <c:v>0.31247249249018277</c:v>
                </c:pt>
                <c:pt idx="230">
                  <c:v>0.3116178902434335</c:v>
                </c:pt>
                <c:pt idx="231">
                  <c:v>0.30990868574993485</c:v>
                </c:pt>
                <c:pt idx="232">
                  <c:v>0.30819948125643626</c:v>
                </c:pt>
                <c:pt idx="233">
                  <c:v>0.30734487900968688</c:v>
                </c:pt>
                <c:pt idx="234">
                  <c:v>0.30435377114606438</c:v>
                </c:pt>
                <c:pt idx="235">
                  <c:v>0.30178996440581646</c:v>
                </c:pt>
                <c:pt idx="236">
                  <c:v>0.30178996440581646</c:v>
                </c:pt>
                <c:pt idx="237">
                  <c:v>0.29538044755519666</c:v>
                </c:pt>
                <c:pt idx="238">
                  <c:v>0.29538044755519666</c:v>
                </c:pt>
                <c:pt idx="239">
                  <c:v>0.29495314643182197</c:v>
                </c:pt>
                <c:pt idx="240">
                  <c:v>0.29452584530844733</c:v>
                </c:pt>
                <c:pt idx="241">
                  <c:v>0.29324394193832332</c:v>
                </c:pt>
                <c:pt idx="242">
                  <c:v>0.29281664081494868</c:v>
                </c:pt>
                <c:pt idx="243">
                  <c:v>0.29238933969157405</c:v>
                </c:pt>
                <c:pt idx="244">
                  <c:v>0.28982553295132613</c:v>
                </c:pt>
                <c:pt idx="245">
                  <c:v>0.28939823182795144</c:v>
                </c:pt>
                <c:pt idx="246">
                  <c:v>0.2889709307045768</c:v>
                </c:pt>
                <c:pt idx="247">
                  <c:v>0.28854362958120217</c:v>
                </c:pt>
                <c:pt idx="248">
                  <c:v>0.28854362958120217</c:v>
                </c:pt>
                <c:pt idx="249">
                  <c:v>0.28811632845782753</c:v>
                </c:pt>
                <c:pt idx="250">
                  <c:v>0.28811632845782753</c:v>
                </c:pt>
                <c:pt idx="251">
                  <c:v>0.28726172621107826</c:v>
                </c:pt>
                <c:pt idx="252">
                  <c:v>0.28683442508770357</c:v>
                </c:pt>
                <c:pt idx="253">
                  <c:v>0.28597982284095425</c:v>
                </c:pt>
                <c:pt idx="254">
                  <c:v>0.282561413853957</c:v>
                </c:pt>
                <c:pt idx="255">
                  <c:v>0.28213411273058236</c:v>
                </c:pt>
                <c:pt idx="256">
                  <c:v>0.28213411273058236</c:v>
                </c:pt>
                <c:pt idx="257">
                  <c:v>0.2808522093604584</c:v>
                </c:pt>
                <c:pt idx="258">
                  <c:v>0.27871570374358512</c:v>
                </c:pt>
                <c:pt idx="259">
                  <c:v>0.27657919812671189</c:v>
                </c:pt>
                <c:pt idx="260">
                  <c:v>0.27102428352284136</c:v>
                </c:pt>
                <c:pt idx="261">
                  <c:v>0.27016968127609209</c:v>
                </c:pt>
                <c:pt idx="262">
                  <c:v>0.2680331756592188</c:v>
                </c:pt>
                <c:pt idx="263">
                  <c:v>0.26760587453584417</c:v>
                </c:pt>
                <c:pt idx="264">
                  <c:v>0.26717857341246948</c:v>
                </c:pt>
                <c:pt idx="265">
                  <c:v>0.26376016442547229</c:v>
                </c:pt>
                <c:pt idx="266">
                  <c:v>0.26333286330209765</c:v>
                </c:pt>
                <c:pt idx="267">
                  <c:v>0.26162365880859906</c:v>
                </c:pt>
                <c:pt idx="268">
                  <c:v>0.26076905656184968</c:v>
                </c:pt>
                <c:pt idx="269">
                  <c:v>0.26076905656184968</c:v>
                </c:pt>
                <c:pt idx="270">
                  <c:v>0.26034175543847504</c:v>
                </c:pt>
                <c:pt idx="271">
                  <c:v>0.25905985206835114</c:v>
                </c:pt>
                <c:pt idx="272">
                  <c:v>0.2569233464514778</c:v>
                </c:pt>
                <c:pt idx="273">
                  <c:v>0.25649604532810316</c:v>
                </c:pt>
                <c:pt idx="274">
                  <c:v>0.25435953971122993</c:v>
                </c:pt>
                <c:pt idx="275">
                  <c:v>0.25265033521773128</c:v>
                </c:pt>
                <c:pt idx="276">
                  <c:v>0.25179573297098201</c:v>
                </c:pt>
                <c:pt idx="277">
                  <c:v>0.24837732398398477</c:v>
                </c:pt>
                <c:pt idx="278">
                  <c:v>0.24709542061386078</c:v>
                </c:pt>
                <c:pt idx="279">
                  <c:v>0.24453161387361291</c:v>
                </c:pt>
                <c:pt idx="280">
                  <c:v>0.24282240938011426</c:v>
                </c:pt>
                <c:pt idx="281">
                  <c:v>0.2423951082567396</c:v>
                </c:pt>
                <c:pt idx="282">
                  <c:v>0.24196780713336496</c:v>
                </c:pt>
                <c:pt idx="283">
                  <c:v>0.24068590376324103</c:v>
                </c:pt>
                <c:pt idx="284">
                  <c:v>0.24068590376324103</c:v>
                </c:pt>
                <c:pt idx="285">
                  <c:v>0.23769479589961845</c:v>
                </c:pt>
                <c:pt idx="286">
                  <c:v>0.23641289252949443</c:v>
                </c:pt>
                <c:pt idx="287">
                  <c:v>0.23470368803599587</c:v>
                </c:pt>
                <c:pt idx="288">
                  <c:v>0.23085797792562399</c:v>
                </c:pt>
                <c:pt idx="289">
                  <c:v>0.23000337567887469</c:v>
                </c:pt>
                <c:pt idx="290">
                  <c:v>0.2278668700620014</c:v>
                </c:pt>
                <c:pt idx="291">
                  <c:v>0.22658496669187747</c:v>
                </c:pt>
                <c:pt idx="292">
                  <c:v>0.22615766556850281</c:v>
                </c:pt>
                <c:pt idx="293">
                  <c:v>0.22573036444512809</c:v>
                </c:pt>
                <c:pt idx="294">
                  <c:v>0.22359385882825489</c:v>
                </c:pt>
                <c:pt idx="295">
                  <c:v>0.22316655770488023</c:v>
                </c:pt>
                <c:pt idx="296">
                  <c:v>0.22273925658150559</c:v>
                </c:pt>
                <c:pt idx="297">
                  <c:v>0.22231195545813087</c:v>
                </c:pt>
                <c:pt idx="298">
                  <c:v>0.22188465433475624</c:v>
                </c:pt>
                <c:pt idx="299">
                  <c:v>0.22103005208800694</c:v>
                </c:pt>
                <c:pt idx="300">
                  <c:v>0.21974814871788301</c:v>
                </c:pt>
                <c:pt idx="301">
                  <c:v>0.21974814871788292</c:v>
                </c:pt>
                <c:pt idx="302">
                  <c:v>0.21974814871788292</c:v>
                </c:pt>
                <c:pt idx="303">
                  <c:v>0.21974814871788292</c:v>
                </c:pt>
                <c:pt idx="304">
                  <c:v>0.21932084759450837</c:v>
                </c:pt>
                <c:pt idx="305">
                  <c:v>0.21932084759450837</c:v>
                </c:pt>
                <c:pt idx="306">
                  <c:v>0.21932084759450829</c:v>
                </c:pt>
                <c:pt idx="307">
                  <c:v>0.21932084759450829</c:v>
                </c:pt>
                <c:pt idx="308">
                  <c:v>0.21932084759450829</c:v>
                </c:pt>
                <c:pt idx="309">
                  <c:v>0.21889354647113371</c:v>
                </c:pt>
                <c:pt idx="310">
                  <c:v>0.21889354647113371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D6F-49C5-94AE-E20FDEC6F802}"/>
            </c:ext>
          </c:extLst>
        </c:ser>
        <c:ser>
          <c:idx val="6"/>
          <c:order val="3"/>
          <c:tx>
            <c:v>Exp 2</c:v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Ratio'!$D$4:$D$314</c:f>
              <c:numCache>
                <c:formatCode>General</c:formatCode>
                <c:ptCount val="311"/>
                <c:pt idx="0">
                  <c:v>0.99999999999999989</c:v>
                </c:pt>
                <c:pt idx="1">
                  <c:v>0.99772848076250353</c:v>
                </c:pt>
                <c:pt idx="2">
                  <c:v>0.9972741769150042</c:v>
                </c:pt>
                <c:pt idx="3">
                  <c:v>0.9972741769150042</c:v>
                </c:pt>
                <c:pt idx="4">
                  <c:v>0.99363974613500994</c:v>
                </c:pt>
                <c:pt idx="5">
                  <c:v>0.99363974613500994</c:v>
                </c:pt>
                <c:pt idx="6">
                  <c:v>0.99091392305001413</c:v>
                </c:pt>
                <c:pt idx="7">
                  <c:v>0.99045961920251502</c:v>
                </c:pt>
                <c:pt idx="8">
                  <c:v>0.9904596192025148</c:v>
                </c:pt>
                <c:pt idx="9">
                  <c:v>0.98955101150751623</c:v>
                </c:pt>
                <c:pt idx="10">
                  <c:v>0.98955101150751623</c:v>
                </c:pt>
                <c:pt idx="11">
                  <c:v>0.98864240381251778</c:v>
                </c:pt>
                <c:pt idx="12">
                  <c:v>0.98727949227001999</c:v>
                </c:pt>
                <c:pt idx="13">
                  <c:v>0.98682518842252065</c:v>
                </c:pt>
                <c:pt idx="14">
                  <c:v>0.98500797303252352</c:v>
                </c:pt>
                <c:pt idx="15">
                  <c:v>0.98455366918502418</c:v>
                </c:pt>
                <c:pt idx="16">
                  <c:v>0.98273645379502705</c:v>
                </c:pt>
                <c:pt idx="17">
                  <c:v>0.98001063071003125</c:v>
                </c:pt>
                <c:pt idx="18">
                  <c:v>0.97955632686253202</c:v>
                </c:pt>
                <c:pt idx="19">
                  <c:v>0.97955632686253202</c:v>
                </c:pt>
                <c:pt idx="20">
                  <c:v>0.97819341532003434</c:v>
                </c:pt>
                <c:pt idx="21">
                  <c:v>0.97773911147253501</c:v>
                </c:pt>
                <c:pt idx="22">
                  <c:v>0.9763761999300371</c:v>
                </c:pt>
                <c:pt idx="23">
                  <c:v>0.9763761999300371</c:v>
                </c:pt>
                <c:pt idx="24">
                  <c:v>0.97592189608253788</c:v>
                </c:pt>
                <c:pt idx="25">
                  <c:v>0.97546759223503854</c:v>
                </c:pt>
                <c:pt idx="26">
                  <c:v>0.97183316145504428</c:v>
                </c:pt>
                <c:pt idx="27">
                  <c:v>0.97092455376004561</c:v>
                </c:pt>
                <c:pt idx="28">
                  <c:v>0.97001594606504704</c:v>
                </c:pt>
                <c:pt idx="29">
                  <c:v>0.96956164221754781</c:v>
                </c:pt>
                <c:pt idx="30">
                  <c:v>0.9691073383700487</c:v>
                </c:pt>
                <c:pt idx="31">
                  <c:v>0.96592721143755367</c:v>
                </c:pt>
                <c:pt idx="32">
                  <c:v>0.96456429989505577</c:v>
                </c:pt>
                <c:pt idx="33">
                  <c:v>0.96410999604755643</c:v>
                </c:pt>
                <c:pt idx="34">
                  <c:v>0.96183847681005996</c:v>
                </c:pt>
                <c:pt idx="35">
                  <c:v>0.96047556526756217</c:v>
                </c:pt>
                <c:pt idx="36">
                  <c:v>0.95729543833506725</c:v>
                </c:pt>
                <c:pt idx="37">
                  <c:v>0.95729543833506725</c:v>
                </c:pt>
                <c:pt idx="38">
                  <c:v>0.9568411344875678</c:v>
                </c:pt>
                <c:pt idx="39">
                  <c:v>0.95593252679256935</c:v>
                </c:pt>
                <c:pt idx="40">
                  <c:v>0.95502391909757078</c:v>
                </c:pt>
                <c:pt idx="41">
                  <c:v>0.95456961525007156</c:v>
                </c:pt>
                <c:pt idx="42">
                  <c:v>0.954115311402572</c:v>
                </c:pt>
                <c:pt idx="43">
                  <c:v>0.95138948831757653</c:v>
                </c:pt>
                <c:pt idx="44">
                  <c:v>0.95138948831757641</c:v>
                </c:pt>
                <c:pt idx="45">
                  <c:v>0.94366632291008867</c:v>
                </c:pt>
                <c:pt idx="46">
                  <c:v>0.94275771521509011</c:v>
                </c:pt>
                <c:pt idx="47">
                  <c:v>0.94230341136759077</c:v>
                </c:pt>
                <c:pt idx="48">
                  <c:v>0.9400318921300943</c:v>
                </c:pt>
                <c:pt idx="49">
                  <c:v>0.9400318921300943</c:v>
                </c:pt>
                <c:pt idx="50">
                  <c:v>0.93912328443509585</c:v>
                </c:pt>
                <c:pt idx="51">
                  <c:v>0.93821467674009718</c:v>
                </c:pt>
                <c:pt idx="52">
                  <c:v>0.93639746135010005</c:v>
                </c:pt>
                <c:pt idx="53">
                  <c:v>0.93594315750260071</c:v>
                </c:pt>
                <c:pt idx="54">
                  <c:v>0.93321733441760513</c:v>
                </c:pt>
                <c:pt idx="55">
                  <c:v>0.92912859979011153</c:v>
                </c:pt>
                <c:pt idx="56">
                  <c:v>0.92776568824761363</c:v>
                </c:pt>
                <c:pt idx="57">
                  <c:v>0.92776568824761363</c:v>
                </c:pt>
                <c:pt idx="58">
                  <c:v>0.92685708055261518</c:v>
                </c:pt>
                <c:pt idx="59">
                  <c:v>0.92640277670511573</c:v>
                </c:pt>
                <c:pt idx="60">
                  <c:v>0.92640277670511573</c:v>
                </c:pt>
                <c:pt idx="61">
                  <c:v>0.92367695362012026</c:v>
                </c:pt>
                <c:pt idx="62">
                  <c:v>0.92322264977262092</c:v>
                </c:pt>
                <c:pt idx="63">
                  <c:v>0.92231404207762213</c:v>
                </c:pt>
                <c:pt idx="64">
                  <c:v>0.92049682668762511</c:v>
                </c:pt>
                <c:pt idx="65">
                  <c:v>0.91867961129762798</c:v>
                </c:pt>
                <c:pt idx="66">
                  <c:v>0.91731669975513019</c:v>
                </c:pt>
                <c:pt idx="67">
                  <c:v>0.91549948436513295</c:v>
                </c:pt>
                <c:pt idx="68">
                  <c:v>0.91504518051763362</c:v>
                </c:pt>
                <c:pt idx="69">
                  <c:v>0.91459087667013439</c:v>
                </c:pt>
                <c:pt idx="70">
                  <c:v>0.91413657282263516</c:v>
                </c:pt>
                <c:pt idx="71">
                  <c:v>0.91368226897513583</c:v>
                </c:pt>
                <c:pt idx="72">
                  <c:v>0.91368226897513583</c:v>
                </c:pt>
                <c:pt idx="73">
                  <c:v>0.91368226897513583</c:v>
                </c:pt>
                <c:pt idx="74">
                  <c:v>0.91322796512763649</c:v>
                </c:pt>
                <c:pt idx="75">
                  <c:v>0.90777631895764521</c:v>
                </c:pt>
                <c:pt idx="76">
                  <c:v>0.90686771126264665</c:v>
                </c:pt>
                <c:pt idx="77">
                  <c:v>0.90641340741514731</c:v>
                </c:pt>
                <c:pt idx="78">
                  <c:v>0.90641340741514731</c:v>
                </c:pt>
                <c:pt idx="79">
                  <c:v>0.90595910356764797</c:v>
                </c:pt>
                <c:pt idx="80">
                  <c:v>0.90595910356764797</c:v>
                </c:pt>
                <c:pt idx="81">
                  <c:v>0.90550479972014875</c:v>
                </c:pt>
                <c:pt idx="82">
                  <c:v>0.90505049587264952</c:v>
                </c:pt>
                <c:pt idx="83">
                  <c:v>0.90459619202515018</c:v>
                </c:pt>
                <c:pt idx="84">
                  <c:v>0.90368758433015162</c:v>
                </c:pt>
                <c:pt idx="85">
                  <c:v>0.90323328048265228</c:v>
                </c:pt>
                <c:pt idx="86">
                  <c:v>0.90232467278765371</c:v>
                </c:pt>
                <c:pt idx="87">
                  <c:v>0.90232467278765371</c:v>
                </c:pt>
                <c:pt idx="88">
                  <c:v>0.90141606509265515</c:v>
                </c:pt>
                <c:pt idx="89">
                  <c:v>0.89687302661766244</c:v>
                </c:pt>
                <c:pt idx="90">
                  <c:v>0.89596441892266376</c:v>
                </c:pt>
                <c:pt idx="91">
                  <c:v>0.89460150738016597</c:v>
                </c:pt>
                <c:pt idx="92">
                  <c:v>0.89369289968516741</c:v>
                </c:pt>
                <c:pt idx="93">
                  <c:v>0.88824125351517602</c:v>
                </c:pt>
                <c:pt idx="94">
                  <c:v>0.88460682273518165</c:v>
                </c:pt>
                <c:pt idx="95">
                  <c:v>0.88278960734518452</c:v>
                </c:pt>
                <c:pt idx="96">
                  <c:v>0.88097239195518739</c:v>
                </c:pt>
                <c:pt idx="97">
                  <c:v>0.88097239195518739</c:v>
                </c:pt>
                <c:pt idx="98">
                  <c:v>0.87915517656519038</c:v>
                </c:pt>
                <c:pt idx="99">
                  <c:v>0.87597504963269535</c:v>
                </c:pt>
                <c:pt idx="100">
                  <c:v>0.87461213809019744</c:v>
                </c:pt>
                <c:pt idx="101">
                  <c:v>0.86507175729271246</c:v>
                </c:pt>
                <c:pt idx="102">
                  <c:v>0.86234593420771677</c:v>
                </c:pt>
                <c:pt idx="103">
                  <c:v>0.85325985725773112</c:v>
                </c:pt>
                <c:pt idx="104">
                  <c:v>0.85325985725773112</c:v>
                </c:pt>
                <c:pt idx="105">
                  <c:v>0.85053403417273532</c:v>
                </c:pt>
                <c:pt idx="106">
                  <c:v>0.83781352644275542</c:v>
                </c:pt>
                <c:pt idx="107">
                  <c:v>0.83735922259525608</c:v>
                </c:pt>
                <c:pt idx="108">
                  <c:v>0.83690491874775685</c:v>
                </c:pt>
                <c:pt idx="109">
                  <c:v>0.82827314564527044</c:v>
                </c:pt>
                <c:pt idx="110">
                  <c:v>0.82509301871277541</c:v>
                </c:pt>
                <c:pt idx="111">
                  <c:v>0.82145858793278126</c:v>
                </c:pt>
                <c:pt idx="112">
                  <c:v>0.80510364942280688</c:v>
                </c:pt>
                <c:pt idx="113">
                  <c:v>0.80283213018531052</c:v>
                </c:pt>
                <c:pt idx="114">
                  <c:v>0.80283213018531052</c:v>
                </c:pt>
                <c:pt idx="115">
                  <c:v>0.7996520032528156</c:v>
                </c:pt>
                <c:pt idx="116">
                  <c:v>0.79738048401531914</c:v>
                </c:pt>
                <c:pt idx="117">
                  <c:v>0.79056592630282985</c:v>
                </c:pt>
                <c:pt idx="118">
                  <c:v>0.78556858398033758</c:v>
                </c:pt>
                <c:pt idx="119">
                  <c:v>0.78238845704784266</c:v>
                </c:pt>
                <c:pt idx="120">
                  <c:v>0.77557389933535348</c:v>
                </c:pt>
                <c:pt idx="121">
                  <c:v>0.77421098779285547</c:v>
                </c:pt>
                <c:pt idx="122">
                  <c:v>0.77057655701286132</c:v>
                </c:pt>
                <c:pt idx="123">
                  <c:v>0.76739643008036629</c:v>
                </c:pt>
                <c:pt idx="124">
                  <c:v>0.76694212623286695</c:v>
                </c:pt>
                <c:pt idx="125">
                  <c:v>0.76376199930037192</c:v>
                </c:pt>
                <c:pt idx="126">
                  <c:v>0.76285339160537335</c:v>
                </c:pt>
                <c:pt idx="127">
                  <c:v>0.7619447839103749</c:v>
                </c:pt>
                <c:pt idx="128">
                  <c:v>0.75740174543538208</c:v>
                </c:pt>
                <c:pt idx="129">
                  <c:v>0.75467592235038627</c:v>
                </c:pt>
                <c:pt idx="130">
                  <c:v>0.75013288387539356</c:v>
                </c:pt>
                <c:pt idx="131">
                  <c:v>0.74649845309539919</c:v>
                </c:pt>
                <c:pt idx="132">
                  <c:v>0.74195541462040648</c:v>
                </c:pt>
                <c:pt idx="133">
                  <c:v>0.74195541462040648</c:v>
                </c:pt>
                <c:pt idx="134">
                  <c:v>0.74059250307790858</c:v>
                </c:pt>
                <c:pt idx="135">
                  <c:v>0.73786667999291289</c:v>
                </c:pt>
                <c:pt idx="136">
                  <c:v>0.73650376845041499</c:v>
                </c:pt>
                <c:pt idx="137">
                  <c:v>0.73241503382292139</c:v>
                </c:pt>
                <c:pt idx="138">
                  <c:v>0.73196072997542205</c:v>
                </c:pt>
                <c:pt idx="139">
                  <c:v>0.73014351458542504</c:v>
                </c:pt>
                <c:pt idx="140">
                  <c:v>0.72287465302543641</c:v>
                </c:pt>
                <c:pt idx="141">
                  <c:v>0.72196604533043784</c:v>
                </c:pt>
                <c:pt idx="142">
                  <c:v>0.72060313378793994</c:v>
                </c:pt>
                <c:pt idx="143">
                  <c:v>0.72014882994044083</c:v>
                </c:pt>
                <c:pt idx="144">
                  <c:v>0.71878591839794281</c:v>
                </c:pt>
                <c:pt idx="145">
                  <c:v>0.71606009531294723</c:v>
                </c:pt>
                <c:pt idx="146">
                  <c:v>0.7128799683804522</c:v>
                </c:pt>
                <c:pt idx="147">
                  <c:v>0.70833692990545927</c:v>
                </c:pt>
                <c:pt idx="148">
                  <c:v>0.70788262605796015</c:v>
                </c:pt>
                <c:pt idx="149">
                  <c:v>0.69834224526047506</c:v>
                </c:pt>
                <c:pt idx="150">
                  <c:v>0.69379920678548224</c:v>
                </c:pt>
                <c:pt idx="151">
                  <c:v>0.68107869905550233</c:v>
                </c:pt>
                <c:pt idx="152">
                  <c:v>0.67926148366550509</c:v>
                </c:pt>
                <c:pt idx="153">
                  <c:v>0.6765356605805094</c:v>
                </c:pt>
                <c:pt idx="154">
                  <c:v>0.66517806439302729</c:v>
                </c:pt>
                <c:pt idx="155">
                  <c:v>0.66336084900303027</c:v>
                </c:pt>
                <c:pt idx="156">
                  <c:v>0.66290654515553082</c:v>
                </c:pt>
                <c:pt idx="157">
                  <c:v>0.66108932976553381</c:v>
                </c:pt>
                <c:pt idx="158">
                  <c:v>0.65927211437553668</c:v>
                </c:pt>
                <c:pt idx="159">
                  <c:v>0.65700059513804021</c:v>
                </c:pt>
                <c:pt idx="160">
                  <c:v>0.65336616435804584</c:v>
                </c:pt>
                <c:pt idx="161">
                  <c:v>0.647005910493056</c:v>
                </c:pt>
                <c:pt idx="162">
                  <c:v>0.63292249122057809</c:v>
                </c:pt>
                <c:pt idx="163">
                  <c:v>0.62565362966058957</c:v>
                </c:pt>
                <c:pt idx="164">
                  <c:v>0.62247350272809454</c:v>
                </c:pt>
                <c:pt idx="165">
                  <c:v>0.62201919888059531</c:v>
                </c:pt>
                <c:pt idx="166">
                  <c:v>0.61929337579559951</c:v>
                </c:pt>
                <c:pt idx="167">
                  <c:v>0.61384172962560823</c:v>
                </c:pt>
                <c:pt idx="168">
                  <c:v>0.60657286806561961</c:v>
                </c:pt>
                <c:pt idx="169">
                  <c:v>0.60112122189562822</c:v>
                </c:pt>
                <c:pt idx="170">
                  <c:v>0.59930400650563109</c:v>
                </c:pt>
                <c:pt idx="171">
                  <c:v>0.58703780262315042</c:v>
                </c:pt>
                <c:pt idx="172">
                  <c:v>0.58476628338565395</c:v>
                </c:pt>
                <c:pt idx="173">
                  <c:v>0.58249476414815748</c:v>
                </c:pt>
                <c:pt idx="174">
                  <c:v>0.57931463721566256</c:v>
                </c:pt>
                <c:pt idx="175">
                  <c:v>0.57022856026567692</c:v>
                </c:pt>
                <c:pt idx="176">
                  <c:v>0.56977425641817747</c:v>
                </c:pt>
                <c:pt idx="177">
                  <c:v>0.56795704102818045</c:v>
                </c:pt>
                <c:pt idx="178">
                  <c:v>0.56613982563818332</c:v>
                </c:pt>
                <c:pt idx="179">
                  <c:v>0.55932526792569393</c:v>
                </c:pt>
                <c:pt idx="180">
                  <c:v>0.55705374868819768</c:v>
                </c:pt>
                <c:pt idx="181">
                  <c:v>0.55023919097570828</c:v>
                </c:pt>
                <c:pt idx="182">
                  <c:v>0.54796767173821181</c:v>
                </c:pt>
                <c:pt idx="183">
                  <c:v>0.54705906404321325</c:v>
                </c:pt>
                <c:pt idx="184">
                  <c:v>0.5461504563482148</c:v>
                </c:pt>
                <c:pt idx="185">
                  <c:v>0.53933589863572551</c:v>
                </c:pt>
                <c:pt idx="186">
                  <c:v>0.53115842938073843</c:v>
                </c:pt>
                <c:pt idx="187">
                  <c:v>0.5293412139907413</c:v>
                </c:pt>
                <c:pt idx="188">
                  <c:v>0.52570678321074693</c:v>
                </c:pt>
                <c:pt idx="189">
                  <c:v>0.52525247936324759</c:v>
                </c:pt>
                <c:pt idx="190">
                  <c:v>0.52343526397325058</c:v>
                </c:pt>
                <c:pt idx="191">
                  <c:v>0.51889222549825775</c:v>
                </c:pt>
                <c:pt idx="192">
                  <c:v>0.51662070626076129</c:v>
                </c:pt>
                <c:pt idx="193">
                  <c:v>0.51525779471826338</c:v>
                </c:pt>
                <c:pt idx="194">
                  <c:v>0.50072007159828635</c:v>
                </c:pt>
                <c:pt idx="195">
                  <c:v>0.4970856408182921</c:v>
                </c:pt>
                <c:pt idx="196">
                  <c:v>0.49435981773329629</c:v>
                </c:pt>
                <c:pt idx="197">
                  <c:v>0.49163399464830065</c:v>
                </c:pt>
                <c:pt idx="198">
                  <c:v>0.48981677925830353</c:v>
                </c:pt>
                <c:pt idx="199">
                  <c:v>0.48845386771580562</c:v>
                </c:pt>
                <c:pt idx="200">
                  <c:v>0.48845386771580562</c:v>
                </c:pt>
                <c:pt idx="201">
                  <c:v>0.48118500615581711</c:v>
                </c:pt>
                <c:pt idx="202">
                  <c:v>0.48073070230831788</c:v>
                </c:pt>
                <c:pt idx="203">
                  <c:v>0.47346184074832931</c:v>
                </c:pt>
                <c:pt idx="204">
                  <c:v>0.47028171381583433</c:v>
                </c:pt>
                <c:pt idx="205">
                  <c:v>0.4643757637983435</c:v>
                </c:pt>
                <c:pt idx="206">
                  <c:v>0.4607413330183493</c:v>
                </c:pt>
                <c:pt idx="207">
                  <c:v>0.46028702917084996</c:v>
                </c:pt>
                <c:pt idx="208">
                  <c:v>0.4593784214758514</c:v>
                </c:pt>
                <c:pt idx="209">
                  <c:v>0.45438107915335929</c:v>
                </c:pt>
                <c:pt idx="210">
                  <c:v>0.45392677530586012</c:v>
                </c:pt>
                <c:pt idx="211">
                  <c:v>0.45210955991586288</c:v>
                </c:pt>
                <c:pt idx="212">
                  <c:v>0.44938373683086719</c:v>
                </c:pt>
                <c:pt idx="213">
                  <c:v>0.44574930605087282</c:v>
                </c:pt>
                <c:pt idx="214">
                  <c:v>0.44393209066087574</c:v>
                </c:pt>
                <c:pt idx="215">
                  <c:v>0.44302348296587718</c:v>
                </c:pt>
                <c:pt idx="216">
                  <c:v>0.44256917911837801</c:v>
                </c:pt>
                <c:pt idx="217">
                  <c:v>0.43302879832089297</c:v>
                </c:pt>
                <c:pt idx="218">
                  <c:v>0.42712284830340225</c:v>
                </c:pt>
                <c:pt idx="219">
                  <c:v>0.42712284830340225</c:v>
                </c:pt>
                <c:pt idx="220">
                  <c:v>0.42712284830340225</c:v>
                </c:pt>
                <c:pt idx="221">
                  <c:v>0.42621424060840368</c:v>
                </c:pt>
                <c:pt idx="222">
                  <c:v>0.42303411367590871</c:v>
                </c:pt>
                <c:pt idx="223">
                  <c:v>0.42030829059091296</c:v>
                </c:pt>
                <c:pt idx="224">
                  <c:v>0.41576525211592014</c:v>
                </c:pt>
                <c:pt idx="225">
                  <c:v>0.41440234057342235</c:v>
                </c:pt>
                <c:pt idx="226">
                  <c:v>0.41303942903092444</c:v>
                </c:pt>
                <c:pt idx="227">
                  <c:v>0.41076790979342803</c:v>
                </c:pt>
                <c:pt idx="228">
                  <c:v>0.41076790979342803</c:v>
                </c:pt>
                <c:pt idx="229">
                  <c:v>0.40758778286093306</c:v>
                </c:pt>
                <c:pt idx="230">
                  <c:v>0.40622487131843521</c:v>
                </c:pt>
                <c:pt idx="231">
                  <c:v>0.40531626362343659</c:v>
                </c:pt>
                <c:pt idx="232">
                  <c:v>0.40531626362343659</c:v>
                </c:pt>
                <c:pt idx="233">
                  <c:v>0.40486195977593731</c:v>
                </c:pt>
                <c:pt idx="234">
                  <c:v>0.40077322514844377</c:v>
                </c:pt>
                <c:pt idx="235">
                  <c:v>0.40031892130094449</c:v>
                </c:pt>
                <c:pt idx="236">
                  <c:v>0.39941031360594592</c:v>
                </c:pt>
                <c:pt idx="237">
                  <c:v>0.39713879436844945</c:v>
                </c:pt>
                <c:pt idx="238">
                  <c:v>0.39259575589345663</c:v>
                </c:pt>
                <c:pt idx="239">
                  <c:v>0.38941562896096166</c:v>
                </c:pt>
                <c:pt idx="240">
                  <c:v>0.38714410972346519</c:v>
                </c:pt>
                <c:pt idx="241">
                  <c:v>0.38578119818096734</c:v>
                </c:pt>
                <c:pt idx="242">
                  <c:v>0.38214676740097309</c:v>
                </c:pt>
                <c:pt idx="243">
                  <c:v>0.38078385585847524</c:v>
                </c:pt>
                <c:pt idx="244">
                  <c:v>0.37851233662097883</c:v>
                </c:pt>
                <c:pt idx="245">
                  <c:v>0.37351499429848672</c:v>
                </c:pt>
                <c:pt idx="246">
                  <c:v>0.37124347506099026</c:v>
                </c:pt>
                <c:pt idx="247">
                  <c:v>0.36851765197599462</c:v>
                </c:pt>
                <c:pt idx="248">
                  <c:v>0.36715474043349672</c:v>
                </c:pt>
                <c:pt idx="249">
                  <c:v>0.36170309426350533</c:v>
                </c:pt>
                <c:pt idx="250">
                  <c:v>0.36079448656850677</c:v>
                </c:pt>
                <c:pt idx="251">
                  <c:v>0.36034018272100743</c:v>
                </c:pt>
                <c:pt idx="252">
                  <c:v>0.3585229673310103</c:v>
                </c:pt>
                <c:pt idx="253">
                  <c:v>0.35670575194101312</c:v>
                </c:pt>
                <c:pt idx="254">
                  <c:v>0.34989119422852394</c:v>
                </c:pt>
                <c:pt idx="255">
                  <c:v>0.34989119422852394</c:v>
                </c:pt>
                <c:pt idx="256">
                  <c:v>0.34852828268602604</c:v>
                </c:pt>
                <c:pt idx="257">
                  <c:v>0.34852828268602604</c:v>
                </c:pt>
                <c:pt idx="258">
                  <c:v>0.34807397883852675</c:v>
                </c:pt>
                <c:pt idx="259">
                  <c:v>0.3458024596010304</c:v>
                </c:pt>
                <c:pt idx="260">
                  <c:v>0.34489385190603172</c:v>
                </c:pt>
                <c:pt idx="261">
                  <c:v>0.34398524421103321</c:v>
                </c:pt>
                <c:pt idx="262">
                  <c:v>0.3403508134310389</c:v>
                </c:pt>
                <c:pt idx="263">
                  <c:v>0.33626207880354536</c:v>
                </c:pt>
                <c:pt idx="264">
                  <c:v>0.33353625571854961</c:v>
                </c:pt>
                <c:pt idx="265">
                  <c:v>0.33217334417605182</c:v>
                </c:pt>
                <c:pt idx="266">
                  <c:v>0.33171904032855254</c:v>
                </c:pt>
                <c:pt idx="267">
                  <c:v>0.33081043263355397</c:v>
                </c:pt>
                <c:pt idx="268">
                  <c:v>0.32899321724355679</c:v>
                </c:pt>
                <c:pt idx="269">
                  <c:v>0.32717600185355972</c:v>
                </c:pt>
                <c:pt idx="270">
                  <c:v>0.3262673941585611</c:v>
                </c:pt>
                <c:pt idx="271">
                  <c:v>0.32308726722606618</c:v>
                </c:pt>
                <c:pt idx="272">
                  <c:v>0.32036144414107043</c:v>
                </c:pt>
                <c:pt idx="273">
                  <c:v>0.32036144414107043</c:v>
                </c:pt>
                <c:pt idx="274">
                  <c:v>0.31354688642858114</c:v>
                </c:pt>
                <c:pt idx="275">
                  <c:v>0.31354688642858114</c:v>
                </c:pt>
                <c:pt idx="276">
                  <c:v>0.31309258258108186</c:v>
                </c:pt>
                <c:pt idx="277">
                  <c:v>0.31263827873358258</c:v>
                </c:pt>
                <c:pt idx="278">
                  <c:v>0.31127536719108467</c:v>
                </c:pt>
                <c:pt idx="279">
                  <c:v>0.31082106334358539</c:v>
                </c:pt>
                <c:pt idx="280">
                  <c:v>0.31036675949608616</c:v>
                </c:pt>
                <c:pt idx="281">
                  <c:v>0.30764093641109042</c:v>
                </c:pt>
                <c:pt idx="282">
                  <c:v>0.30718663256359113</c:v>
                </c:pt>
                <c:pt idx="283">
                  <c:v>0.30673232871609185</c:v>
                </c:pt>
                <c:pt idx="284">
                  <c:v>0.30627802486859257</c:v>
                </c:pt>
                <c:pt idx="285">
                  <c:v>0.30627802486859257</c:v>
                </c:pt>
                <c:pt idx="286">
                  <c:v>0.30582372102109329</c:v>
                </c:pt>
                <c:pt idx="287">
                  <c:v>0.30582372102109329</c:v>
                </c:pt>
                <c:pt idx="288">
                  <c:v>0.30491511332609478</c:v>
                </c:pt>
                <c:pt idx="289">
                  <c:v>0.3044608094785955</c:v>
                </c:pt>
                <c:pt idx="290">
                  <c:v>0.30355220178359688</c:v>
                </c:pt>
                <c:pt idx="291">
                  <c:v>0.29991777100360256</c:v>
                </c:pt>
                <c:pt idx="292">
                  <c:v>0.29946346715610328</c:v>
                </c:pt>
                <c:pt idx="293">
                  <c:v>0.29946346715610328</c:v>
                </c:pt>
                <c:pt idx="294">
                  <c:v>0.29810055561360549</c:v>
                </c:pt>
                <c:pt idx="295">
                  <c:v>0.29582903637610902</c:v>
                </c:pt>
                <c:pt idx="296">
                  <c:v>0.29355751713861267</c:v>
                </c:pt>
                <c:pt idx="297">
                  <c:v>0.28765156712112194</c:v>
                </c:pt>
                <c:pt idx="298">
                  <c:v>0.28674295942612338</c:v>
                </c:pt>
                <c:pt idx="299">
                  <c:v>0.28447144018862691</c:v>
                </c:pt>
                <c:pt idx="300">
                  <c:v>0.28401713634112763</c:v>
                </c:pt>
                <c:pt idx="301">
                  <c:v>0.28356283249362835</c:v>
                </c:pt>
                <c:pt idx="302">
                  <c:v>0.27992840171363409</c:v>
                </c:pt>
                <c:pt idx="303">
                  <c:v>0.27947409786613481</c:v>
                </c:pt>
                <c:pt idx="304">
                  <c:v>0.27765688247613773</c:v>
                </c:pt>
                <c:pt idx="305">
                  <c:v>0.27674827478113906</c:v>
                </c:pt>
                <c:pt idx="306">
                  <c:v>0.27674827478113906</c:v>
                </c:pt>
                <c:pt idx="307">
                  <c:v>0.27629397093363983</c:v>
                </c:pt>
                <c:pt idx="308">
                  <c:v>0.27493105939114199</c:v>
                </c:pt>
                <c:pt idx="309">
                  <c:v>0.27265954015364552</c:v>
                </c:pt>
                <c:pt idx="310">
                  <c:v>0.27220523630614624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D6F-49C5-94AE-E20FDEC6F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1007968"/>
        <c:axId val="701008512"/>
      </c:lineChart>
      <c:dateAx>
        <c:axId val="701007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(MIN)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08512"/>
        <c:crosses val="autoZero"/>
        <c:auto val="0"/>
        <c:lblOffset val="100"/>
        <c:baseTimeUnit val="days"/>
        <c:majorUnit val="30"/>
        <c:majorTimeUnit val="days"/>
      </c:dateAx>
      <c:valAx>
        <c:axId val="701008512"/>
        <c:scaling>
          <c:orientation val="minMax"/>
          <c:max val="1.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MASS</a:t>
                </a:r>
                <a:r>
                  <a:rPr lang="en-US" baseline="0"/>
                  <a:t> RATIO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0796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2226544843076719"/>
          <c:y val="0.16805123642546829"/>
          <c:w val="0.50185698574724136"/>
          <c:h val="7.64103255230895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rgbClr val="3399FF"/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20000"/>
            <a:lumOff val="8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10mm Thickness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700444902897396E-2"/>
          <c:y val="0.23550859067560212"/>
          <c:w val="0.86593778195332227"/>
          <c:h val="0.60102250637002164"/>
        </c:manualLayout>
      </c:layout>
      <c:lineChart>
        <c:grouping val="standard"/>
        <c:varyColors val="0"/>
        <c:ser>
          <c:idx val="11"/>
          <c:order val="0"/>
          <c:tx>
            <c:v>10mm</c:v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Ratio'!$L$4:$L$380</c:f>
              <c:numCache>
                <c:formatCode>General</c:formatCode>
                <c:ptCount val="377"/>
                <c:pt idx="0">
                  <c:v>1.0000000000000002</c:v>
                </c:pt>
                <c:pt idx="1">
                  <c:v>0.9980421716232355</c:v>
                </c:pt>
                <c:pt idx="2">
                  <c:v>0.9980421716232355</c:v>
                </c:pt>
                <c:pt idx="3">
                  <c:v>0.9980421716232355</c:v>
                </c:pt>
                <c:pt idx="4">
                  <c:v>0.99673695270539253</c:v>
                </c:pt>
                <c:pt idx="5">
                  <c:v>0.99575803851701028</c:v>
                </c:pt>
                <c:pt idx="6">
                  <c:v>0.99575803851701028</c:v>
                </c:pt>
                <c:pt idx="7">
                  <c:v>0.99543173378754957</c:v>
                </c:pt>
                <c:pt idx="8">
                  <c:v>0.99445281959916731</c:v>
                </c:pt>
                <c:pt idx="9">
                  <c:v>0.99445281959916731</c:v>
                </c:pt>
                <c:pt idx="10">
                  <c:v>0.9941265148697066</c:v>
                </c:pt>
                <c:pt idx="11">
                  <c:v>0.99347390541078506</c:v>
                </c:pt>
                <c:pt idx="12">
                  <c:v>0.99314760068132435</c:v>
                </c:pt>
                <c:pt idx="13">
                  <c:v>0.99282129595186341</c:v>
                </c:pt>
                <c:pt idx="14">
                  <c:v>0.99184238176348138</c:v>
                </c:pt>
                <c:pt idx="15">
                  <c:v>0.99151607703402045</c:v>
                </c:pt>
                <c:pt idx="16">
                  <c:v>0.99118977230455985</c:v>
                </c:pt>
                <c:pt idx="17">
                  <c:v>0.9882530297394132</c:v>
                </c:pt>
                <c:pt idx="18">
                  <c:v>0.98498998244480562</c:v>
                </c:pt>
                <c:pt idx="19">
                  <c:v>0.98433737298588408</c:v>
                </c:pt>
                <c:pt idx="20">
                  <c:v>0.98401106825642337</c:v>
                </c:pt>
                <c:pt idx="21">
                  <c:v>0.97911649731451222</c:v>
                </c:pt>
                <c:pt idx="22">
                  <c:v>0.97813758312612986</c:v>
                </c:pt>
                <c:pt idx="23">
                  <c:v>0.97748497366720832</c:v>
                </c:pt>
                <c:pt idx="24">
                  <c:v>0.97617975474936536</c:v>
                </c:pt>
                <c:pt idx="25">
                  <c:v>0.97389562164314003</c:v>
                </c:pt>
                <c:pt idx="26">
                  <c:v>0.9709588790779935</c:v>
                </c:pt>
                <c:pt idx="27">
                  <c:v>0.97063257434853256</c:v>
                </c:pt>
                <c:pt idx="28">
                  <c:v>0.9693273554306896</c:v>
                </c:pt>
                <c:pt idx="29">
                  <c:v>0.9693273554306896</c:v>
                </c:pt>
                <c:pt idx="30">
                  <c:v>0.96900105070122888</c:v>
                </c:pt>
                <c:pt idx="31">
                  <c:v>0.96867474597176817</c:v>
                </c:pt>
                <c:pt idx="32">
                  <c:v>0.96867474597176817</c:v>
                </c:pt>
                <c:pt idx="33">
                  <c:v>0.96802213651284663</c:v>
                </c:pt>
                <c:pt idx="34">
                  <c:v>0.96475908921823905</c:v>
                </c:pt>
                <c:pt idx="35">
                  <c:v>0.96378017502985702</c:v>
                </c:pt>
                <c:pt idx="36">
                  <c:v>0.96378017502985702</c:v>
                </c:pt>
                <c:pt idx="37">
                  <c:v>0.96378017502985702</c:v>
                </c:pt>
                <c:pt idx="38">
                  <c:v>0.96247495611201384</c:v>
                </c:pt>
                <c:pt idx="39">
                  <c:v>0.96214865138255312</c:v>
                </c:pt>
                <c:pt idx="40">
                  <c:v>0.95953821354686719</c:v>
                </c:pt>
                <c:pt idx="41">
                  <c:v>0.95692777571118126</c:v>
                </c:pt>
                <c:pt idx="42">
                  <c:v>0.95594886152279901</c:v>
                </c:pt>
                <c:pt idx="43">
                  <c:v>0.95496994733441665</c:v>
                </c:pt>
                <c:pt idx="44">
                  <c:v>0.95464364260495604</c:v>
                </c:pt>
                <c:pt idx="45">
                  <c:v>0.95366472841657368</c:v>
                </c:pt>
                <c:pt idx="46">
                  <c:v>0.95333842368711308</c:v>
                </c:pt>
                <c:pt idx="47">
                  <c:v>0.95203320476926989</c:v>
                </c:pt>
                <c:pt idx="48">
                  <c:v>0.95040168112196621</c:v>
                </c:pt>
                <c:pt idx="49">
                  <c:v>0.94974907166304479</c:v>
                </c:pt>
                <c:pt idx="50">
                  <c:v>0.94779124328628028</c:v>
                </c:pt>
                <c:pt idx="51">
                  <c:v>0.94779124328628028</c:v>
                </c:pt>
                <c:pt idx="52">
                  <c:v>0.94746493855681957</c:v>
                </c:pt>
                <c:pt idx="53">
                  <c:v>0.94681232909789803</c:v>
                </c:pt>
                <c:pt idx="54">
                  <c:v>0.94681232909789803</c:v>
                </c:pt>
                <c:pt idx="55">
                  <c:v>0.94518080545059435</c:v>
                </c:pt>
                <c:pt idx="56">
                  <c:v>0.94322297707382974</c:v>
                </c:pt>
                <c:pt idx="57">
                  <c:v>0.94224406288544749</c:v>
                </c:pt>
                <c:pt idx="58">
                  <c:v>0.94191775815598677</c:v>
                </c:pt>
                <c:pt idx="59">
                  <c:v>0.94159145342652606</c:v>
                </c:pt>
                <c:pt idx="60">
                  <c:v>0.94159145342652606</c:v>
                </c:pt>
                <c:pt idx="61">
                  <c:v>0.94159145342652606</c:v>
                </c:pt>
                <c:pt idx="62">
                  <c:v>0.94126514869706523</c:v>
                </c:pt>
                <c:pt idx="63">
                  <c:v>0.94028623450868287</c:v>
                </c:pt>
                <c:pt idx="64">
                  <c:v>0.93963362504976156</c:v>
                </c:pt>
                <c:pt idx="65">
                  <c:v>0.93963362504976156</c:v>
                </c:pt>
                <c:pt idx="66">
                  <c:v>0.93963362504976156</c:v>
                </c:pt>
                <c:pt idx="67">
                  <c:v>0.93898101559083991</c:v>
                </c:pt>
                <c:pt idx="68">
                  <c:v>0.93898101559083991</c:v>
                </c:pt>
                <c:pt idx="69">
                  <c:v>0.9386547108613793</c:v>
                </c:pt>
                <c:pt idx="70">
                  <c:v>0.93800210140245766</c:v>
                </c:pt>
                <c:pt idx="71">
                  <c:v>0.93767579667299694</c:v>
                </c:pt>
                <c:pt idx="72">
                  <c:v>0.93767579667299694</c:v>
                </c:pt>
                <c:pt idx="73">
                  <c:v>0.93767579667299694</c:v>
                </c:pt>
                <c:pt idx="74">
                  <c:v>0.93767579667299694</c:v>
                </c:pt>
                <c:pt idx="75">
                  <c:v>0.93734949194353634</c:v>
                </c:pt>
                <c:pt idx="76">
                  <c:v>0.93669688248461469</c:v>
                </c:pt>
                <c:pt idx="77">
                  <c:v>0.93637057775515398</c:v>
                </c:pt>
                <c:pt idx="78">
                  <c:v>0.93604427302569337</c:v>
                </c:pt>
                <c:pt idx="79">
                  <c:v>0.93571796829623244</c:v>
                </c:pt>
                <c:pt idx="80">
                  <c:v>0.93506535883731101</c:v>
                </c:pt>
                <c:pt idx="81">
                  <c:v>0.93473905410785041</c:v>
                </c:pt>
                <c:pt idx="82">
                  <c:v>0.93441274937838947</c:v>
                </c:pt>
                <c:pt idx="83">
                  <c:v>0.93376013991946805</c:v>
                </c:pt>
                <c:pt idx="84">
                  <c:v>0.93278122573108579</c:v>
                </c:pt>
                <c:pt idx="85">
                  <c:v>0.93245492100162508</c:v>
                </c:pt>
                <c:pt idx="86">
                  <c:v>0.93212861627216415</c:v>
                </c:pt>
                <c:pt idx="87">
                  <c:v>0.93017078789539986</c:v>
                </c:pt>
                <c:pt idx="88">
                  <c:v>0.92919187370701761</c:v>
                </c:pt>
                <c:pt idx="89">
                  <c:v>0.9288655689775569</c:v>
                </c:pt>
                <c:pt idx="90">
                  <c:v>0.9288655689775569</c:v>
                </c:pt>
                <c:pt idx="91">
                  <c:v>0.92756035005971371</c:v>
                </c:pt>
                <c:pt idx="92">
                  <c:v>0.927234045330253</c:v>
                </c:pt>
                <c:pt idx="93">
                  <c:v>0.92625513114187075</c:v>
                </c:pt>
                <c:pt idx="94">
                  <c:v>0.92592882641241003</c:v>
                </c:pt>
                <c:pt idx="95">
                  <c:v>0.92266577911780245</c:v>
                </c:pt>
                <c:pt idx="96">
                  <c:v>0.92233947438834185</c:v>
                </c:pt>
                <c:pt idx="97">
                  <c:v>0.92136056019995949</c:v>
                </c:pt>
                <c:pt idx="98">
                  <c:v>0.92103425547049889</c:v>
                </c:pt>
                <c:pt idx="99">
                  <c:v>0.92103425547049889</c:v>
                </c:pt>
                <c:pt idx="100">
                  <c:v>0.92103425547049889</c:v>
                </c:pt>
                <c:pt idx="101">
                  <c:v>0.91907642709373427</c:v>
                </c:pt>
                <c:pt idx="102">
                  <c:v>0.91842381763481296</c:v>
                </c:pt>
                <c:pt idx="103">
                  <c:v>0.91711859871696999</c:v>
                </c:pt>
                <c:pt idx="104">
                  <c:v>0.91483446561074466</c:v>
                </c:pt>
                <c:pt idx="105">
                  <c:v>0.91385555142236241</c:v>
                </c:pt>
                <c:pt idx="106">
                  <c:v>0.91222402777505851</c:v>
                </c:pt>
                <c:pt idx="107">
                  <c:v>0.90863467575099033</c:v>
                </c:pt>
                <c:pt idx="108">
                  <c:v>0.90439271426800072</c:v>
                </c:pt>
                <c:pt idx="109">
                  <c:v>0.90439271426800072</c:v>
                </c:pt>
                <c:pt idx="110">
                  <c:v>0.90341380007961847</c:v>
                </c:pt>
                <c:pt idx="111">
                  <c:v>0.90080336224393254</c:v>
                </c:pt>
                <c:pt idx="112">
                  <c:v>0.90080336224393254</c:v>
                </c:pt>
                <c:pt idx="113">
                  <c:v>0.89982444805555017</c:v>
                </c:pt>
                <c:pt idx="114">
                  <c:v>0.89851922913770721</c:v>
                </c:pt>
                <c:pt idx="115">
                  <c:v>0.89754031494932496</c:v>
                </c:pt>
                <c:pt idx="116">
                  <c:v>0.89590879130202106</c:v>
                </c:pt>
                <c:pt idx="117">
                  <c:v>0.89558248657256045</c:v>
                </c:pt>
                <c:pt idx="118">
                  <c:v>0.89297204873687452</c:v>
                </c:pt>
                <c:pt idx="119">
                  <c:v>0.8906879156306492</c:v>
                </c:pt>
                <c:pt idx="120">
                  <c:v>0.87991985955844454</c:v>
                </c:pt>
                <c:pt idx="121">
                  <c:v>0.8795935548289836</c:v>
                </c:pt>
                <c:pt idx="122">
                  <c:v>0.87730942172275839</c:v>
                </c:pt>
                <c:pt idx="123">
                  <c:v>0.87698311699329767</c:v>
                </c:pt>
                <c:pt idx="124">
                  <c:v>0.87600420280491542</c:v>
                </c:pt>
                <c:pt idx="125">
                  <c:v>0.87241485078084724</c:v>
                </c:pt>
                <c:pt idx="126">
                  <c:v>0.87208854605138653</c:v>
                </c:pt>
                <c:pt idx="127">
                  <c:v>0.86849919402731834</c:v>
                </c:pt>
                <c:pt idx="128">
                  <c:v>0.84043698729369387</c:v>
                </c:pt>
                <c:pt idx="129">
                  <c:v>0.83391089270447882</c:v>
                </c:pt>
                <c:pt idx="130">
                  <c:v>0.82477436027957796</c:v>
                </c:pt>
                <c:pt idx="131">
                  <c:v>0.82216392244389191</c:v>
                </c:pt>
                <c:pt idx="132">
                  <c:v>0.81792196096090219</c:v>
                </c:pt>
                <c:pt idx="133">
                  <c:v>0.81661674204305923</c:v>
                </c:pt>
                <c:pt idx="134">
                  <c:v>0.81302739001899094</c:v>
                </c:pt>
                <c:pt idx="135">
                  <c:v>0.81074325691276572</c:v>
                </c:pt>
                <c:pt idx="136">
                  <c:v>0.80421716232355067</c:v>
                </c:pt>
                <c:pt idx="137">
                  <c:v>0.80258563867624699</c:v>
                </c:pt>
                <c:pt idx="138">
                  <c:v>0.79703845827541431</c:v>
                </c:pt>
                <c:pt idx="139">
                  <c:v>0.79083866841565997</c:v>
                </c:pt>
                <c:pt idx="140">
                  <c:v>0.78985975422727783</c:v>
                </c:pt>
                <c:pt idx="141">
                  <c:v>0.78300735490860207</c:v>
                </c:pt>
                <c:pt idx="142">
                  <c:v>0.77909169815507306</c:v>
                </c:pt>
                <c:pt idx="143">
                  <c:v>0.77517604140154406</c:v>
                </c:pt>
                <c:pt idx="144">
                  <c:v>0.76864994681232912</c:v>
                </c:pt>
                <c:pt idx="145">
                  <c:v>0.76147124276419265</c:v>
                </c:pt>
                <c:pt idx="146">
                  <c:v>0.75722928128120293</c:v>
                </c:pt>
                <c:pt idx="147">
                  <c:v>0.75494514817497771</c:v>
                </c:pt>
                <c:pt idx="148">
                  <c:v>0.75070318669198788</c:v>
                </c:pt>
                <c:pt idx="149">
                  <c:v>0.74841905358576277</c:v>
                </c:pt>
                <c:pt idx="150">
                  <c:v>0.74515600629115519</c:v>
                </c:pt>
                <c:pt idx="151">
                  <c:v>0.74058774007870476</c:v>
                </c:pt>
                <c:pt idx="152">
                  <c:v>0.73862991170194026</c:v>
                </c:pt>
                <c:pt idx="153">
                  <c:v>0.737650997513558</c:v>
                </c:pt>
                <c:pt idx="154">
                  <c:v>0.73210381711272532</c:v>
                </c:pt>
                <c:pt idx="155">
                  <c:v>0.73079859819488224</c:v>
                </c:pt>
                <c:pt idx="156">
                  <c:v>0.72655663671189252</c:v>
                </c:pt>
                <c:pt idx="157">
                  <c:v>0.72492511306458873</c:v>
                </c:pt>
                <c:pt idx="158">
                  <c:v>0.72166206576998138</c:v>
                </c:pt>
                <c:pt idx="159">
                  <c:v>0.71970423739321676</c:v>
                </c:pt>
                <c:pt idx="160">
                  <c:v>0.71905162793429533</c:v>
                </c:pt>
                <c:pt idx="161">
                  <c:v>0.71611488536914858</c:v>
                </c:pt>
                <c:pt idx="162">
                  <c:v>0.71317814280400182</c:v>
                </c:pt>
                <c:pt idx="163">
                  <c:v>0.71317814280400182</c:v>
                </c:pt>
                <c:pt idx="164">
                  <c:v>0.7125255333450804</c:v>
                </c:pt>
                <c:pt idx="165">
                  <c:v>0.71154661915669803</c:v>
                </c:pt>
                <c:pt idx="166">
                  <c:v>0.70665204821478689</c:v>
                </c:pt>
                <c:pt idx="167">
                  <c:v>0.70371530564964013</c:v>
                </c:pt>
                <c:pt idx="168">
                  <c:v>0.70241008673179717</c:v>
                </c:pt>
                <c:pt idx="169">
                  <c:v>0.70110486781395409</c:v>
                </c:pt>
                <c:pt idx="170">
                  <c:v>0.69882073470772887</c:v>
                </c:pt>
                <c:pt idx="171">
                  <c:v>0.69490507795419998</c:v>
                </c:pt>
                <c:pt idx="172">
                  <c:v>0.69262094484797465</c:v>
                </c:pt>
                <c:pt idx="173">
                  <c:v>0.69098942120067097</c:v>
                </c:pt>
                <c:pt idx="174">
                  <c:v>0.69066311647121015</c:v>
                </c:pt>
                <c:pt idx="175">
                  <c:v>0.68903159282390647</c:v>
                </c:pt>
                <c:pt idx="176">
                  <c:v>0.68576854552929889</c:v>
                </c:pt>
                <c:pt idx="177">
                  <c:v>0.68544224079983818</c:v>
                </c:pt>
                <c:pt idx="178">
                  <c:v>0.68511593607037746</c:v>
                </c:pt>
                <c:pt idx="179">
                  <c:v>0.68315810769361296</c:v>
                </c:pt>
                <c:pt idx="180">
                  <c:v>0.68283180296415225</c:v>
                </c:pt>
                <c:pt idx="181">
                  <c:v>0.68185288877576988</c:v>
                </c:pt>
                <c:pt idx="182">
                  <c:v>0.68087397458738774</c:v>
                </c:pt>
                <c:pt idx="183">
                  <c:v>0.67989506039900549</c:v>
                </c:pt>
                <c:pt idx="184">
                  <c:v>0.6782635367517017</c:v>
                </c:pt>
                <c:pt idx="185">
                  <c:v>0.67695831783385874</c:v>
                </c:pt>
                <c:pt idx="186">
                  <c:v>0.6763057083749372</c:v>
                </c:pt>
                <c:pt idx="187">
                  <c:v>0.67500048945709423</c:v>
                </c:pt>
                <c:pt idx="188">
                  <c:v>0.67239005162140819</c:v>
                </c:pt>
                <c:pt idx="189">
                  <c:v>0.67239005162140819</c:v>
                </c:pt>
                <c:pt idx="190">
                  <c:v>0.66651656649111479</c:v>
                </c:pt>
                <c:pt idx="191">
                  <c:v>0.66455873811435029</c:v>
                </c:pt>
                <c:pt idx="192">
                  <c:v>0.660969386090282</c:v>
                </c:pt>
                <c:pt idx="193">
                  <c:v>0.65933786244297832</c:v>
                </c:pt>
                <c:pt idx="194">
                  <c:v>0.65803264352513524</c:v>
                </c:pt>
                <c:pt idx="195">
                  <c:v>0.65640111987783156</c:v>
                </c:pt>
                <c:pt idx="196">
                  <c:v>0.65640111987783156</c:v>
                </c:pt>
                <c:pt idx="197">
                  <c:v>0.65607481514837074</c:v>
                </c:pt>
                <c:pt idx="198">
                  <c:v>0.65574851041891002</c:v>
                </c:pt>
                <c:pt idx="199">
                  <c:v>0.64856980637077355</c:v>
                </c:pt>
                <c:pt idx="200">
                  <c:v>0.64824350164131284</c:v>
                </c:pt>
                <c:pt idx="201">
                  <c:v>0.64661197799400916</c:v>
                </c:pt>
                <c:pt idx="202">
                  <c:v>0.6436752354288624</c:v>
                </c:pt>
                <c:pt idx="203">
                  <c:v>0.64139110232263707</c:v>
                </c:pt>
                <c:pt idx="204">
                  <c:v>0.63845435975749043</c:v>
                </c:pt>
                <c:pt idx="205">
                  <c:v>0.6361702266512651</c:v>
                </c:pt>
                <c:pt idx="206">
                  <c:v>0.63584392192180439</c:v>
                </c:pt>
                <c:pt idx="207">
                  <c:v>0.63160196043881467</c:v>
                </c:pt>
                <c:pt idx="208">
                  <c:v>0.6302967415209717</c:v>
                </c:pt>
                <c:pt idx="209">
                  <c:v>0.62866521787366791</c:v>
                </c:pt>
                <c:pt idx="210">
                  <c:v>0.62181281855499215</c:v>
                </c:pt>
                <c:pt idx="211">
                  <c:v>0.62083390436661001</c:v>
                </c:pt>
                <c:pt idx="212">
                  <c:v>0.62018129490768836</c:v>
                </c:pt>
                <c:pt idx="213">
                  <c:v>0.6110447624827875</c:v>
                </c:pt>
                <c:pt idx="214">
                  <c:v>0.60973954356494453</c:v>
                </c:pt>
                <c:pt idx="215">
                  <c:v>0.60745541045871931</c:v>
                </c:pt>
                <c:pt idx="216">
                  <c:v>0.6054975820819547</c:v>
                </c:pt>
                <c:pt idx="217">
                  <c:v>0.60451866789357256</c:v>
                </c:pt>
                <c:pt idx="218">
                  <c:v>0.60027670641058273</c:v>
                </c:pt>
                <c:pt idx="219">
                  <c:v>0.59831887803381822</c:v>
                </c:pt>
                <c:pt idx="220">
                  <c:v>0.59636104965705383</c:v>
                </c:pt>
                <c:pt idx="221">
                  <c:v>0.59505583073921076</c:v>
                </c:pt>
                <c:pt idx="222">
                  <c:v>0.59440322128028922</c:v>
                </c:pt>
                <c:pt idx="223">
                  <c:v>0.59244539290352483</c:v>
                </c:pt>
                <c:pt idx="224">
                  <c:v>0.59114017398568186</c:v>
                </c:pt>
                <c:pt idx="225">
                  <c:v>0.58559299358484906</c:v>
                </c:pt>
                <c:pt idx="226">
                  <c:v>0.58330886047862385</c:v>
                </c:pt>
                <c:pt idx="227">
                  <c:v>0.5787405942661733</c:v>
                </c:pt>
                <c:pt idx="228">
                  <c:v>0.57710907061886962</c:v>
                </c:pt>
                <c:pt idx="229">
                  <c:v>0.57449863278318358</c:v>
                </c:pt>
                <c:pt idx="230">
                  <c:v>0.57156189021803683</c:v>
                </c:pt>
                <c:pt idx="231">
                  <c:v>0.56666731927612568</c:v>
                </c:pt>
                <c:pt idx="232">
                  <c:v>0.56634101454666486</c:v>
                </c:pt>
                <c:pt idx="233">
                  <c:v>0.56470949089936107</c:v>
                </c:pt>
                <c:pt idx="234">
                  <c:v>0.56144644360475371</c:v>
                </c:pt>
                <c:pt idx="235">
                  <c:v>0.56046752941637146</c:v>
                </c:pt>
                <c:pt idx="236">
                  <c:v>0.55981491995744992</c:v>
                </c:pt>
                <c:pt idx="237">
                  <c:v>0.55850970103960695</c:v>
                </c:pt>
                <c:pt idx="238">
                  <c:v>0.5575307868512247</c:v>
                </c:pt>
                <c:pt idx="239">
                  <c:v>0.55687817739230316</c:v>
                </c:pt>
                <c:pt idx="240">
                  <c:v>0.55655187266284234</c:v>
                </c:pt>
                <c:pt idx="241">
                  <c:v>0.55622556793338174</c:v>
                </c:pt>
                <c:pt idx="242">
                  <c:v>0.55524665374499937</c:v>
                </c:pt>
                <c:pt idx="243">
                  <c:v>0.55492034901553866</c:v>
                </c:pt>
                <c:pt idx="244">
                  <c:v>0.55426773955661712</c:v>
                </c:pt>
                <c:pt idx="245">
                  <c:v>0.55296252063877416</c:v>
                </c:pt>
                <c:pt idx="246">
                  <c:v>0.55133099699147037</c:v>
                </c:pt>
                <c:pt idx="247">
                  <c:v>0.54872055915578444</c:v>
                </c:pt>
                <c:pt idx="248">
                  <c:v>0.54741534023794147</c:v>
                </c:pt>
                <c:pt idx="249">
                  <c:v>0.54643642604955922</c:v>
                </c:pt>
                <c:pt idx="250">
                  <c:v>0.54186815983710868</c:v>
                </c:pt>
                <c:pt idx="251">
                  <c:v>0.53925772200142275</c:v>
                </c:pt>
                <c:pt idx="252">
                  <c:v>0.53860511254250121</c:v>
                </c:pt>
                <c:pt idx="253">
                  <c:v>0.53860511254250121</c:v>
                </c:pt>
                <c:pt idx="254">
                  <c:v>0.53403684633005077</c:v>
                </c:pt>
                <c:pt idx="255">
                  <c:v>0.53077379903544331</c:v>
                </c:pt>
                <c:pt idx="256">
                  <c:v>0.53044749430598248</c:v>
                </c:pt>
                <c:pt idx="257">
                  <c:v>0.52359509498730683</c:v>
                </c:pt>
                <c:pt idx="258">
                  <c:v>0.52359509498730683</c:v>
                </c:pt>
                <c:pt idx="259">
                  <c:v>0.52326879025784601</c:v>
                </c:pt>
                <c:pt idx="260">
                  <c:v>0.52163726661054222</c:v>
                </c:pt>
                <c:pt idx="261">
                  <c:v>0.52000574296323865</c:v>
                </c:pt>
                <c:pt idx="262">
                  <c:v>0.51967943823377782</c:v>
                </c:pt>
                <c:pt idx="263">
                  <c:v>0.51706900039809178</c:v>
                </c:pt>
                <c:pt idx="264">
                  <c:v>0.51674269566863107</c:v>
                </c:pt>
                <c:pt idx="265">
                  <c:v>0.51478486729186657</c:v>
                </c:pt>
                <c:pt idx="266">
                  <c:v>0.51282703891510206</c:v>
                </c:pt>
                <c:pt idx="267">
                  <c:v>0.51119551526779827</c:v>
                </c:pt>
                <c:pt idx="268">
                  <c:v>0.50923768689103388</c:v>
                </c:pt>
                <c:pt idx="269">
                  <c:v>0.50793246797319092</c:v>
                </c:pt>
                <c:pt idx="270">
                  <c:v>0.50662724905534795</c:v>
                </c:pt>
                <c:pt idx="271">
                  <c:v>0.50499572540804416</c:v>
                </c:pt>
                <c:pt idx="272">
                  <c:v>0.50303789703127955</c:v>
                </c:pt>
                <c:pt idx="273">
                  <c:v>0.50140637338397587</c:v>
                </c:pt>
                <c:pt idx="274">
                  <c:v>0.50075376392505433</c:v>
                </c:pt>
                <c:pt idx="275">
                  <c:v>0.50010115446613279</c:v>
                </c:pt>
                <c:pt idx="276">
                  <c:v>0.49912224027775065</c:v>
                </c:pt>
                <c:pt idx="277">
                  <c:v>0.49651180244206461</c:v>
                </c:pt>
                <c:pt idx="278">
                  <c:v>0.49226984095907489</c:v>
                </c:pt>
                <c:pt idx="279">
                  <c:v>0.48998570785284967</c:v>
                </c:pt>
                <c:pt idx="280">
                  <c:v>0.48900679366446737</c:v>
                </c:pt>
                <c:pt idx="281">
                  <c:v>0.48868048893500671</c:v>
                </c:pt>
                <c:pt idx="282">
                  <c:v>0.48802787947608522</c:v>
                </c:pt>
                <c:pt idx="283">
                  <c:v>0.48574374636985995</c:v>
                </c:pt>
                <c:pt idx="284">
                  <c:v>0.48574374636985995</c:v>
                </c:pt>
                <c:pt idx="285">
                  <c:v>0.48182808961633095</c:v>
                </c:pt>
                <c:pt idx="286">
                  <c:v>0.48052287069848798</c:v>
                </c:pt>
                <c:pt idx="287">
                  <c:v>0.47954395651010567</c:v>
                </c:pt>
                <c:pt idx="288">
                  <c:v>0.47693351867441974</c:v>
                </c:pt>
                <c:pt idx="289">
                  <c:v>0.47562829975657667</c:v>
                </c:pt>
                <c:pt idx="290">
                  <c:v>0.47464938556819453</c:v>
                </c:pt>
                <c:pt idx="291">
                  <c:v>0.47301786192089074</c:v>
                </c:pt>
                <c:pt idx="292">
                  <c:v>0.46844959570844025</c:v>
                </c:pt>
                <c:pt idx="293">
                  <c:v>0.46453393895491124</c:v>
                </c:pt>
                <c:pt idx="294">
                  <c:v>0.46159719638976449</c:v>
                </c:pt>
                <c:pt idx="295">
                  <c:v>0.45898675855407856</c:v>
                </c:pt>
                <c:pt idx="296">
                  <c:v>0.45539740653001032</c:v>
                </c:pt>
                <c:pt idx="297">
                  <c:v>0.45474479707108884</c:v>
                </c:pt>
                <c:pt idx="298">
                  <c:v>0.45246066396486362</c:v>
                </c:pt>
                <c:pt idx="299">
                  <c:v>0.45115544504702049</c:v>
                </c:pt>
                <c:pt idx="300">
                  <c:v>0.44789239775241307</c:v>
                </c:pt>
                <c:pt idx="301">
                  <c:v>0.4475660930229523</c:v>
                </c:pt>
                <c:pt idx="302">
                  <c:v>0.44723978829349159</c:v>
                </c:pt>
                <c:pt idx="303">
                  <c:v>0.44658717883457011</c:v>
                </c:pt>
                <c:pt idx="304">
                  <c:v>0.44528195991672703</c:v>
                </c:pt>
                <c:pt idx="305">
                  <c:v>0.4426715220810411</c:v>
                </c:pt>
                <c:pt idx="306">
                  <c:v>0.4426715220810411</c:v>
                </c:pt>
                <c:pt idx="307">
                  <c:v>0.43908217005697286</c:v>
                </c:pt>
                <c:pt idx="308">
                  <c:v>0.43908217005697286</c:v>
                </c:pt>
                <c:pt idx="309">
                  <c:v>0.43777695113912979</c:v>
                </c:pt>
                <c:pt idx="310">
                  <c:v>0.43777695113912979</c:v>
                </c:pt>
                <c:pt idx="311">
                  <c:v>0.43679803695074765</c:v>
                </c:pt>
                <c:pt idx="312">
                  <c:v>0.43549281803290457</c:v>
                </c:pt>
                <c:pt idx="313">
                  <c:v>0.43549281803290457</c:v>
                </c:pt>
                <c:pt idx="314">
                  <c:v>0.43516651330344386</c:v>
                </c:pt>
                <c:pt idx="315">
                  <c:v>0.43255607546775782</c:v>
                </c:pt>
                <c:pt idx="316">
                  <c:v>0.43222977073829716</c:v>
                </c:pt>
                <c:pt idx="317">
                  <c:v>0.43222977073829716</c:v>
                </c:pt>
                <c:pt idx="318">
                  <c:v>0.42700889506692513</c:v>
                </c:pt>
                <c:pt idx="319">
                  <c:v>0.42341954304285695</c:v>
                </c:pt>
                <c:pt idx="320">
                  <c:v>0.42309323831339612</c:v>
                </c:pt>
                <c:pt idx="321">
                  <c:v>0.42211432412501398</c:v>
                </c:pt>
                <c:pt idx="322">
                  <c:v>0.42146171466609234</c:v>
                </c:pt>
                <c:pt idx="323">
                  <c:v>0.42113540993663168</c:v>
                </c:pt>
                <c:pt idx="324">
                  <c:v>0.42080910520717085</c:v>
                </c:pt>
                <c:pt idx="325">
                  <c:v>0.42080910520717085</c:v>
                </c:pt>
                <c:pt idx="326">
                  <c:v>0.42048280047771019</c:v>
                </c:pt>
                <c:pt idx="327">
                  <c:v>0.4149356200768774</c:v>
                </c:pt>
                <c:pt idx="328">
                  <c:v>0.41428301061795592</c:v>
                </c:pt>
                <c:pt idx="329">
                  <c:v>0.41363040115903443</c:v>
                </c:pt>
                <c:pt idx="330">
                  <c:v>0.41297779170011295</c:v>
                </c:pt>
                <c:pt idx="331">
                  <c:v>0.41297779170011295</c:v>
                </c:pt>
                <c:pt idx="332">
                  <c:v>0.41297779170011295</c:v>
                </c:pt>
                <c:pt idx="333">
                  <c:v>0.41232518224119147</c:v>
                </c:pt>
                <c:pt idx="334">
                  <c:v>0.41134626805280922</c:v>
                </c:pt>
                <c:pt idx="335">
                  <c:v>0.41101996332334839</c:v>
                </c:pt>
                <c:pt idx="336">
                  <c:v>0.40971474440550543</c:v>
                </c:pt>
                <c:pt idx="337">
                  <c:v>0.40938843967604471</c:v>
                </c:pt>
                <c:pt idx="338">
                  <c:v>0.40906213494658394</c:v>
                </c:pt>
                <c:pt idx="339">
                  <c:v>0.40775691602874098</c:v>
                </c:pt>
                <c:pt idx="340">
                  <c:v>0.40677800184035867</c:v>
                </c:pt>
                <c:pt idx="341">
                  <c:v>0.40677800184035867</c:v>
                </c:pt>
                <c:pt idx="342">
                  <c:v>0.40645169711089801</c:v>
                </c:pt>
                <c:pt idx="343">
                  <c:v>0.40547278292251571</c:v>
                </c:pt>
                <c:pt idx="344">
                  <c:v>0.40449386873413345</c:v>
                </c:pt>
                <c:pt idx="345">
                  <c:v>0.40416756400467274</c:v>
                </c:pt>
                <c:pt idx="346">
                  <c:v>0.40351495454575126</c:v>
                </c:pt>
                <c:pt idx="347">
                  <c:v>0.40220973562790818</c:v>
                </c:pt>
                <c:pt idx="348">
                  <c:v>0.4015571261689867</c:v>
                </c:pt>
                <c:pt idx="349">
                  <c:v>0.40090451671006522</c:v>
                </c:pt>
                <c:pt idx="350">
                  <c:v>0.39535733630923253</c:v>
                </c:pt>
                <c:pt idx="351">
                  <c:v>0.39339950793246797</c:v>
                </c:pt>
                <c:pt idx="352">
                  <c:v>0.39144167955570353</c:v>
                </c:pt>
                <c:pt idx="353">
                  <c:v>0.39111537482624276</c:v>
                </c:pt>
                <c:pt idx="354">
                  <c:v>0.38981015590839979</c:v>
                </c:pt>
                <c:pt idx="355">
                  <c:v>0.38850493699055683</c:v>
                </c:pt>
                <c:pt idx="356">
                  <c:v>0.388178632261096</c:v>
                </c:pt>
                <c:pt idx="357">
                  <c:v>0.388178632261096</c:v>
                </c:pt>
                <c:pt idx="358">
                  <c:v>0.38785232753163529</c:v>
                </c:pt>
                <c:pt idx="359">
                  <c:v>0.38752602280217452</c:v>
                </c:pt>
                <c:pt idx="360">
                  <c:v>0.38752602280217452</c:v>
                </c:pt>
                <c:pt idx="361">
                  <c:v>0.38752602280217452</c:v>
                </c:pt>
                <c:pt idx="362">
                  <c:v>0.38752602280217452</c:v>
                </c:pt>
                <c:pt idx="363">
                  <c:v>0.38752602280217452</c:v>
                </c:pt>
                <c:pt idx="364">
                  <c:v>0.38719971807271381</c:v>
                </c:pt>
                <c:pt idx="365">
                  <c:v>0.38719971807271381</c:v>
                </c:pt>
                <c:pt idx="366">
                  <c:v>0.38719971807271381</c:v>
                </c:pt>
                <c:pt idx="367">
                  <c:v>0.38687341334325304</c:v>
                </c:pt>
                <c:pt idx="368">
                  <c:v>0.38687341334325304</c:v>
                </c:pt>
                <c:pt idx="369">
                  <c:v>0.38687341334325304</c:v>
                </c:pt>
                <c:pt idx="370">
                  <c:v>0.38654710861379221</c:v>
                </c:pt>
                <c:pt idx="371">
                  <c:v>0.38654710861379221</c:v>
                </c:pt>
                <c:pt idx="372">
                  <c:v>0.38622080388433155</c:v>
                </c:pt>
                <c:pt idx="373">
                  <c:v>0.38654710861379221</c:v>
                </c:pt>
                <c:pt idx="374">
                  <c:v>0.38622080388433155</c:v>
                </c:pt>
                <c:pt idx="375">
                  <c:v>0.38654710861379221</c:v>
                </c:pt>
                <c:pt idx="376">
                  <c:v>0.38589449915487073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6E-4222-AF75-966196DB1FB0}"/>
            </c:ext>
          </c:extLst>
        </c:ser>
        <c:ser>
          <c:idx val="12"/>
          <c:order val="1"/>
          <c:tx>
            <c:v>Control</c:v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val>
            <c:numRef>
              <c:f>'Mass Ratio'!$M$4:$M$383</c:f>
              <c:numCache>
                <c:formatCode>General</c:formatCode>
                <c:ptCount val="380"/>
                <c:pt idx="0">
                  <c:v>1</c:v>
                </c:pt>
                <c:pt idx="30">
                  <c:v>0.94871794871794868</c:v>
                </c:pt>
                <c:pt idx="60">
                  <c:v>0.89743589743589747</c:v>
                </c:pt>
                <c:pt idx="90">
                  <c:v>0.87179487179487181</c:v>
                </c:pt>
                <c:pt idx="120">
                  <c:v>0.82051282051282048</c:v>
                </c:pt>
                <c:pt idx="150">
                  <c:v>0.79487179487179482</c:v>
                </c:pt>
                <c:pt idx="180">
                  <c:v>0.76923076923076927</c:v>
                </c:pt>
                <c:pt idx="210">
                  <c:v>0.71794871794871795</c:v>
                </c:pt>
                <c:pt idx="240">
                  <c:v>0.69230769230769229</c:v>
                </c:pt>
                <c:pt idx="270">
                  <c:v>0.66666666666666663</c:v>
                </c:pt>
                <c:pt idx="300">
                  <c:v>0.61538461538461542</c:v>
                </c:pt>
                <c:pt idx="330">
                  <c:v>0.5641025641025641</c:v>
                </c:pt>
                <c:pt idx="360">
                  <c:v>0.53846153846153844</c:v>
                </c:pt>
                <c:pt idx="379">
                  <c:v>0.53846153846153844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6E-4222-AF75-966196DB1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1009600"/>
        <c:axId val="701015040"/>
      </c:lineChart>
      <c:catAx>
        <c:axId val="701009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15040"/>
        <c:crosses val="autoZero"/>
        <c:auto val="0"/>
        <c:lblAlgn val="ctr"/>
        <c:lblOffset val="100"/>
        <c:tickLblSkip val="30"/>
        <c:noMultiLvlLbl val="0"/>
      </c:catAx>
      <c:valAx>
        <c:axId val="701015040"/>
        <c:scaling>
          <c:orientation val="minMax"/>
          <c:max val="1.05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ysClr val="windowText" lastClr="000000">
                  <a:alpha val="10000"/>
                </a:sys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09600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>
        <c:manualLayout>
          <c:xMode val="edge"/>
          <c:yMode val="edge"/>
          <c:x val="0.34627997989545461"/>
          <c:y val="0.13834002538833925"/>
          <c:w val="0.32970052202582656"/>
          <c:h val="7.86510050193165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rgbClr val="00B0F0"/>
        </a:gs>
        <a:gs pos="74000">
          <a:srgbClr val="5B9BD5">
            <a:lumMod val="45000"/>
            <a:lumOff val="55000"/>
          </a:srgbClr>
        </a:gs>
        <a:gs pos="83000">
          <a:srgbClr val="5B9BD5">
            <a:lumMod val="45000"/>
            <a:lumOff val="55000"/>
          </a:srgbClr>
        </a:gs>
        <a:gs pos="100000">
          <a:srgbClr val="5B9BD5">
            <a:lumMod val="30000"/>
            <a:lumOff val="70000"/>
          </a:srgbClr>
        </a:gs>
      </a:gsLst>
      <a:lin ang="5400000" scaled="1"/>
      <a:tileRect/>
    </a:gradFill>
    <a:ln>
      <a:noFill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Air Pre-Heating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98594472015487"/>
          <c:y val="0.22810052603430322"/>
          <c:w val="0.82278014037917102"/>
          <c:h val="0.61718788407878444"/>
        </c:manualLayout>
      </c:layout>
      <c:lineChart>
        <c:grouping val="standard"/>
        <c:varyColors val="0"/>
        <c:ser>
          <c:idx val="2"/>
          <c:order val="0"/>
          <c:tx>
            <c:v>No preheat</c:v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Ratio'!$B$4:$B$317</c:f>
              <c:numCache>
                <c:formatCode>General</c:formatCode>
                <c:ptCount val="314"/>
                <c:pt idx="0">
                  <c:v>1</c:v>
                </c:pt>
                <c:pt idx="1">
                  <c:v>0.99829079550650146</c:v>
                </c:pt>
                <c:pt idx="2">
                  <c:v>0.99829079550650146</c:v>
                </c:pt>
                <c:pt idx="3">
                  <c:v>0.99700889213637744</c:v>
                </c:pt>
                <c:pt idx="4">
                  <c:v>0.9965815910130027</c:v>
                </c:pt>
                <c:pt idx="5">
                  <c:v>0.99572698876625343</c:v>
                </c:pt>
                <c:pt idx="6">
                  <c:v>0.99401778427275478</c:v>
                </c:pt>
                <c:pt idx="7">
                  <c:v>0.99316318202600551</c:v>
                </c:pt>
                <c:pt idx="8">
                  <c:v>0.99316318202600551</c:v>
                </c:pt>
                <c:pt idx="9">
                  <c:v>0.99316318202600551</c:v>
                </c:pt>
                <c:pt idx="10">
                  <c:v>0.99273588090263087</c:v>
                </c:pt>
                <c:pt idx="11">
                  <c:v>0.99273588090263087</c:v>
                </c:pt>
                <c:pt idx="12">
                  <c:v>0.99145397753250697</c:v>
                </c:pt>
                <c:pt idx="13">
                  <c:v>0.99102667640913222</c:v>
                </c:pt>
                <c:pt idx="14">
                  <c:v>0.99102667640913222</c:v>
                </c:pt>
                <c:pt idx="15">
                  <c:v>0.99102667640913222</c:v>
                </c:pt>
                <c:pt idx="16">
                  <c:v>0.9905993752857577</c:v>
                </c:pt>
                <c:pt idx="17">
                  <c:v>0.99017207416238295</c:v>
                </c:pt>
                <c:pt idx="18">
                  <c:v>0.99017207416238295</c:v>
                </c:pt>
                <c:pt idx="19">
                  <c:v>0.98889017079225894</c:v>
                </c:pt>
                <c:pt idx="20">
                  <c:v>0.98632636405201113</c:v>
                </c:pt>
                <c:pt idx="21">
                  <c:v>0.98632636405201113</c:v>
                </c:pt>
                <c:pt idx="22">
                  <c:v>0.98461715955851248</c:v>
                </c:pt>
                <c:pt idx="23">
                  <c:v>0.98248065394163919</c:v>
                </c:pt>
                <c:pt idx="24">
                  <c:v>0.98034414832476591</c:v>
                </c:pt>
                <c:pt idx="25">
                  <c:v>0.97948954607801664</c:v>
                </c:pt>
                <c:pt idx="26">
                  <c:v>0.97692573933776872</c:v>
                </c:pt>
                <c:pt idx="27">
                  <c:v>0.97692573933776872</c:v>
                </c:pt>
                <c:pt idx="28">
                  <c:v>0.97308002922739689</c:v>
                </c:pt>
                <c:pt idx="29">
                  <c:v>0.97265272810402215</c:v>
                </c:pt>
                <c:pt idx="30">
                  <c:v>0.96795241574690105</c:v>
                </c:pt>
                <c:pt idx="31">
                  <c:v>0.96410670563652912</c:v>
                </c:pt>
                <c:pt idx="32">
                  <c:v>0.96367940451315437</c:v>
                </c:pt>
                <c:pt idx="33">
                  <c:v>0.96325210338977985</c:v>
                </c:pt>
                <c:pt idx="34">
                  <c:v>0.95897909215603327</c:v>
                </c:pt>
                <c:pt idx="35">
                  <c:v>0.95769718878590937</c:v>
                </c:pt>
                <c:pt idx="36">
                  <c:v>0.95769718878590937</c:v>
                </c:pt>
                <c:pt idx="37">
                  <c:v>0.95598798429241061</c:v>
                </c:pt>
                <c:pt idx="38">
                  <c:v>0.9500057685651655</c:v>
                </c:pt>
                <c:pt idx="39">
                  <c:v>0.94957846744179086</c:v>
                </c:pt>
                <c:pt idx="40">
                  <c:v>0.9406051438509232</c:v>
                </c:pt>
                <c:pt idx="41">
                  <c:v>0.92693150790293422</c:v>
                </c:pt>
                <c:pt idx="42">
                  <c:v>0.92137659329906374</c:v>
                </c:pt>
                <c:pt idx="43">
                  <c:v>0.92137659329906374</c:v>
                </c:pt>
                <c:pt idx="44">
                  <c:v>0.91539437757181863</c:v>
                </c:pt>
                <c:pt idx="45">
                  <c:v>0.90642105398095085</c:v>
                </c:pt>
                <c:pt idx="46">
                  <c:v>0.90513915061082695</c:v>
                </c:pt>
                <c:pt idx="47">
                  <c:v>0.90300264499395366</c:v>
                </c:pt>
                <c:pt idx="48">
                  <c:v>0.89830233263683257</c:v>
                </c:pt>
                <c:pt idx="49">
                  <c:v>0.89103821353946333</c:v>
                </c:pt>
                <c:pt idx="50">
                  <c:v>0.88890170792259005</c:v>
                </c:pt>
                <c:pt idx="51">
                  <c:v>0.88334679331871957</c:v>
                </c:pt>
                <c:pt idx="52">
                  <c:v>0.88035568545509701</c:v>
                </c:pt>
                <c:pt idx="53">
                  <c:v>0.86924585624735617</c:v>
                </c:pt>
                <c:pt idx="54">
                  <c:v>0.86198173714998694</c:v>
                </c:pt>
                <c:pt idx="55">
                  <c:v>0.85813602703961511</c:v>
                </c:pt>
                <c:pt idx="56">
                  <c:v>0.85514491917599245</c:v>
                </c:pt>
                <c:pt idx="57">
                  <c:v>0.85215381131236989</c:v>
                </c:pt>
                <c:pt idx="58">
                  <c:v>0.85044460681887135</c:v>
                </c:pt>
                <c:pt idx="59">
                  <c:v>0.84617159558512478</c:v>
                </c:pt>
                <c:pt idx="60">
                  <c:v>0.84018937985787967</c:v>
                </c:pt>
                <c:pt idx="61">
                  <c:v>0.8359163686241331</c:v>
                </c:pt>
                <c:pt idx="62">
                  <c:v>0.83463446525400908</c:v>
                </c:pt>
                <c:pt idx="63">
                  <c:v>0.8324979596371358</c:v>
                </c:pt>
                <c:pt idx="64">
                  <c:v>0.82395193716964277</c:v>
                </c:pt>
                <c:pt idx="65">
                  <c:v>0.80942369897490452</c:v>
                </c:pt>
                <c:pt idx="66">
                  <c:v>0.80942369897490452</c:v>
                </c:pt>
                <c:pt idx="67">
                  <c:v>0.80557798886453269</c:v>
                </c:pt>
                <c:pt idx="68">
                  <c:v>0.80301418212428477</c:v>
                </c:pt>
                <c:pt idx="69">
                  <c:v>0.7987411708905382</c:v>
                </c:pt>
                <c:pt idx="70">
                  <c:v>0.79831386976716368</c:v>
                </c:pt>
                <c:pt idx="71">
                  <c:v>0.78763134168279736</c:v>
                </c:pt>
                <c:pt idx="72">
                  <c:v>0.77609421135168166</c:v>
                </c:pt>
                <c:pt idx="73">
                  <c:v>0.77395770573480838</c:v>
                </c:pt>
                <c:pt idx="74">
                  <c:v>0.76754818888418852</c:v>
                </c:pt>
                <c:pt idx="75">
                  <c:v>0.76541168326731535</c:v>
                </c:pt>
                <c:pt idx="76">
                  <c:v>0.76284787652706731</c:v>
                </c:pt>
                <c:pt idx="77">
                  <c:v>0.7568656607998222</c:v>
                </c:pt>
                <c:pt idx="78">
                  <c:v>0.75131074619595173</c:v>
                </c:pt>
                <c:pt idx="79">
                  <c:v>0.74233742260508395</c:v>
                </c:pt>
                <c:pt idx="80">
                  <c:v>0.74191012148170943</c:v>
                </c:pt>
                <c:pt idx="81">
                  <c:v>0.73635520687783884</c:v>
                </c:pt>
                <c:pt idx="82">
                  <c:v>0.73037299115059373</c:v>
                </c:pt>
                <c:pt idx="83">
                  <c:v>0.72780918441034581</c:v>
                </c:pt>
                <c:pt idx="84">
                  <c:v>0.72609997991684716</c:v>
                </c:pt>
                <c:pt idx="85">
                  <c:v>0.72439077542334862</c:v>
                </c:pt>
                <c:pt idx="86">
                  <c:v>0.72097236643635132</c:v>
                </c:pt>
                <c:pt idx="87">
                  <c:v>0.71413554846235683</c:v>
                </c:pt>
                <c:pt idx="88">
                  <c:v>0.71328094621560756</c:v>
                </c:pt>
                <c:pt idx="89">
                  <c:v>0.70858063385848635</c:v>
                </c:pt>
                <c:pt idx="90">
                  <c:v>0.70430762262473978</c:v>
                </c:pt>
                <c:pt idx="91">
                  <c:v>0.69875270802086931</c:v>
                </c:pt>
                <c:pt idx="92">
                  <c:v>0.69747080465074529</c:v>
                </c:pt>
                <c:pt idx="93">
                  <c:v>0.69447969678712296</c:v>
                </c:pt>
                <c:pt idx="94">
                  <c:v>0.69234319117024956</c:v>
                </c:pt>
                <c:pt idx="95">
                  <c:v>0.69191589004687493</c:v>
                </c:pt>
                <c:pt idx="96">
                  <c:v>0.68764287881312847</c:v>
                </c:pt>
                <c:pt idx="97">
                  <c:v>0.68636097544300445</c:v>
                </c:pt>
                <c:pt idx="98">
                  <c:v>0.68379716870275653</c:v>
                </c:pt>
                <c:pt idx="99">
                  <c:v>0.67909685634563521</c:v>
                </c:pt>
                <c:pt idx="100">
                  <c:v>0.67781495297551142</c:v>
                </c:pt>
                <c:pt idx="101">
                  <c:v>0.67696035072876215</c:v>
                </c:pt>
                <c:pt idx="102">
                  <c:v>0.67268733949501547</c:v>
                </c:pt>
                <c:pt idx="103">
                  <c:v>0.66798702713789437</c:v>
                </c:pt>
                <c:pt idx="104">
                  <c:v>0.6671324248911451</c:v>
                </c:pt>
                <c:pt idx="105">
                  <c:v>0.66200481141064915</c:v>
                </c:pt>
                <c:pt idx="106">
                  <c:v>0.66029560691715061</c:v>
                </c:pt>
                <c:pt idx="107">
                  <c:v>0.65388609006653076</c:v>
                </c:pt>
                <c:pt idx="108">
                  <c:v>0.64875847658603503</c:v>
                </c:pt>
                <c:pt idx="109">
                  <c:v>0.64320356198216433</c:v>
                </c:pt>
                <c:pt idx="110">
                  <c:v>0.6380759485016686</c:v>
                </c:pt>
                <c:pt idx="111">
                  <c:v>0.63209373277442349</c:v>
                </c:pt>
                <c:pt idx="112">
                  <c:v>0.6299572271575502</c:v>
                </c:pt>
                <c:pt idx="113">
                  <c:v>0.62440231255367973</c:v>
                </c:pt>
                <c:pt idx="114">
                  <c:v>0.62141120469005717</c:v>
                </c:pt>
                <c:pt idx="115">
                  <c:v>0.61842009682643451</c:v>
                </c:pt>
                <c:pt idx="116">
                  <c:v>0.61628359120956122</c:v>
                </c:pt>
                <c:pt idx="117">
                  <c:v>0.61500168783943721</c:v>
                </c:pt>
                <c:pt idx="118">
                  <c:v>0.61329248334593867</c:v>
                </c:pt>
                <c:pt idx="119">
                  <c:v>0.61329248334593867</c:v>
                </c:pt>
                <c:pt idx="120">
                  <c:v>0.61072867660569086</c:v>
                </c:pt>
                <c:pt idx="121">
                  <c:v>0.60944677323556684</c:v>
                </c:pt>
                <c:pt idx="122">
                  <c:v>0.60688296649531892</c:v>
                </c:pt>
                <c:pt idx="123">
                  <c:v>0.60090075076807381</c:v>
                </c:pt>
                <c:pt idx="124">
                  <c:v>0.60090075076807381</c:v>
                </c:pt>
                <c:pt idx="125">
                  <c:v>0.59534583616420333</c:v>
                </c:pt>
                <c:pt idx="126">
                  <c:v>0.59320933054733005</c:v>
                </c:pt>
                <c:pt idx="127">
                  <c:v>0.59064552380708202</c:v>
                </c:pt>
                <c:pt idx="128">
                  <c:v>0.59064552380708202</c:v>
                </c:pt>
                <c:pt idx="129">
                  <c:v>0.58509060920321154</c:v>
                </c:pt>
                <c:pt idx="130">
                  <c:v>0.583381404709713</c:v>
                </c:pt>
                <c:pt idx="131">
                  <c:v>0.5799629957227157</c:v>
                </c:pt>
                <c:pt idx="132">
                  <c:v>0.57739918898246778</c:v>
                </c:pt>
                <c:pt idx="133">
                  <c:v>0.57056237100847329</c:v>
                </c:pt>
                <c:pt idx="134">
                  <c:v>0.56885316651497475</c:v>
                </c:pt>
                <c:pt idx="135">
                  <c:v>0.56671666089810147</c:v>
                </c:pt>
                <c:pt idx="136">
                  <c:v>0.56628935977472694</c:v>
                </c:pt>
                <c:pt idx="137">
                  <c:v>0.55560683169036051</c:v>
                </c:pt>
                <c:pt idx="138">
                  <c:v>0.55176112157998869</c:v>
                </c:pt>
                <c:pt idx="139">
                  <c:v>0.54834271259299139</c:v>
                </c:pt>
                <c:pt idx="140">
                  <c:v>0.54791541146961664</c:v>
                </c:pt>
                <c:pt idx="141">
                  <c:v>0.5462062069761181</c:v>
                </c:pt>
                <c:pt idx="142">
                  <c:v>0.54535160472936883</c:v>
                </c:pt>
                <c:pt idx="143">
                  <c:v>0.54065129237224763</c:v>
                </c:pt>
                <c:pt idx="144">
                  <c:v>0.53936938900212361</c:v>
                </c:pt>
                <c:pt idx="145">
                  <c:v>0.53167796878137985</c:v>
                </c:pt>
                <c:pt idx="146">
                  <c:v>0.5286868609177573</c:v>
                </c:pt>
                <c:pt idx="147">
                  <c:v>0.52569575305413474</c:v>
                </c:pt>
                <c:pt idx="148">
                  <c:v>0.52355924743726157</c:v>
                </c:pt>
                <c:pt idx="149">
                  <c:v>0.52313194631388682</c:v>
                </c:pt>
                <c:pt idx="150">
                  <c:v>0.52014083845026426</c:v>
                </c:pt>
                <c:pt idx="151">
                  <c:v>0.51757703171001634</c:v>
                </c:pt>
                <c:pt idx="152">
                  <c:v>0.51672242946326707</c:v>
                </c:pt>
                <c:pt idx="153">
                  <c:v>0.50689450362565003</c:v>
                </c:pt>
                <c:pt idx="154">
                  <c:v>0.504330696885402</c:v>
                </c:pt>
                <c:pt idx="155">
                  <c:v>0.50347609463865273</c:v>
                </c:pt>
                <c:pt idx="156">
                  <c:v>0.50262149239190346</c:v>
                </c:pt>
                <c:pt idx="157">
                  <c:v>0.50219419126852893</c:v>
                </c:pt>
                <c:pt idx="158">
                  <c:v>0.48852055532053995</c:v>
                </c:pt>
                <c:pt idx="159">
                  <c:v>0.48681135082704124</c:v>
                </c:pt>
                <c:pt idx="160">
                  <c:v>0.48595674858029198</c:v>
                </c:pt>
                <c:pt idx="161">
                  <c:v>0.48253833959329478</c:v>
                </c:pt>
                <c:pt idx="162">
                  <c:v>0.47741072611279894</c:v>
                </c:pt>
                <c:pt idx="163">
                  <c:v>0.4752742204959256</c:v>
                </c:pt>
                <c:pt idx="164">
                  <c:v>0.47356501600242706</c:v>
                </c:pt>
                <c:pt idx="165">
                  <c:v>0.47228311263230305</c:v>
                </c:pt>
                <c:pt idx="166">
                  <c:v>0.46715549915180732</c:v>
                </c:pt>
                <c:pt idx="167">
                  <c:v>0.46288248791806069</c:v>
                </c:pt>
                <c:pt idx="168">
                  <c:v>0.45561836882069168</c:v>
                </c:pt>
                <c:pt idx="169">
                  <c:v>0.45262726095706912</c:v>
                </c:pt>
                <c:pt idx="170">
                  <c:v>0.45049075534019578</c:v>
                </c:pt>
                <c:pt idx="171">
                  <c:v>0.4466450452298239</c:v>
                </c:pt>
                <c:pt idx="172">
                  <c:v>0.44151743174932806</c:v>
                </c:pt>
                <c:pt idx="173">
                  <c:v>0.43767172163895618</c:v>
                </c:pt>
                <c:pt idx="174">
                  <c:v>0.43638981826883216</c:v>
                </c:pt>
                <c:pt idx="175">
                  <c:v>0.43468061377533357</c:v>
                </c:pt>
                <c:pt idx="176">
                  <c:v>0.43168950591171101</c:v>
                </c:pt>
                <c:pt idx="177">
                  <c:v>0.430407602541587</c:v>
                </c:pt>
                <c:pt idx="178">
                  <c:v>0.4286983980480884</c:v>
                </c:pt>
                <c:pt idx="179">
                  <c:v>0.42698919355458981</c:v>
                </c:pt>
                <c:pt idx="180">
                  <c:v>0.42527998906109127</c:v>
                </c:pt>
                <c:pt idx="181">
                  <c:v>0.42271618232084324</c:v>
                </c:pt>
                <c:pt idx="182">
                  <c:v>0.42271618232084324</c:v>
                </c:pt>
                <c:pt idx="183">
                  <c:v>0.42228888119746866</c:v>
                </c:pt>
                <c:pt idx="184">
                  <c:v>0.41716126771697276</c:v>
                </c:pt>
                <c:pt idx="185">
                  <c:v>0.41502476210009964</c:v>
                </c:pt>
                <c:pt idx="186">
                  <c:v>0.41203365423647703</c:v>
                </c:pt>
                <c:pt idx="187">
                  <c:v>0.40818794412610521</c:v>
                </c:pt>
                <c:pt idx="188">
                  <c:v>0.40733334187935577</c:v>
                </c:pt>
                <c:pt idx="189">
                  <c:v>0.40391493289235858</c:v>
                </c:pt>
                <c:pt idx="190">
                  <c:v>0.40220572839885999</c:v>
                </c:pt>
                <c:pt idx="191">
                  <c:v>0.39964192165861201</c:v>
                </c:pt>
                <c:pt idx="192">
                  <c:v>0.3966508137949894</c:v>
                </c:pt>
                <c:pt idx="193">
                  <c:v>0.39024129694436965</c:v>
                </c:pt>
                <c:pt idx="194">
                  <c:v>0.38895939357424564</c:v>
                </c:pt>
                <c:pt idx="195">
                  <c:v>0.38425908121712449</c:v>
                </c:pt>
                <c:pt idx="196">
                  <c:v>0.38169527447687662</c:v>
                </c:pt>
                <c:pt idx="197">
                  <c:v>0.38169527447687662</c:v>
                </c:pt>
                <c:pt idx="198">
                  <c:v>0.37742226324313005</c:v>
                </c:pt>
                <c:pt idx="199">
                  <c:v>0.37699496211975547</c:v>
                </c:pt>
                <c:pt idx="200">
                  <c:v>0.3761403598730062</c:v>
                </c:pt>
                <c:pt idx="201">
                  <c:v>0.37400385425613286</c:v>
                </c:pt>
                <c:pt idx="202">
                  <c:v>0.36973084302238629</c:v>
                </c:pt>
                <c:pt idx="203">
                  <c:v>0.36673973515876368</c:v>
                </c:pt>
                <c:pt idx="204">
                  <c:v>0.36460322954189039</c:v>
                </c:pt>
                <c:pt idx="205">
                  <c:v>0.36332132617176655</c:v>
                </c:pt>
                <c:pt idx="206">
                  <c:v>0.35990291718476924</c:v>
                </c:pt>
                <c:pt idx="207">
                  <c:v>0.3586210138146454</c:v>
                </c:pt>
                <c:pt idx="208">
                  <c:v>0.35648450819777211</c:v>
                </c:pt>
                <c:pt idx="209">
                  <c:v>0.3517841958406509</c:v>
                </c:pt>
                <c:pt idx="210">
                  <c:v>0.34964769022377762</c:v>
                </c:pt>
                <c:pt idx="211">
                  <c:v>0.34708388348352975</c:v>
                </c:pt>
                <c:pt idx="212">
                  <c:v>0.34580198011340574</c:v>
                </c:pt>
                <c:pt idx="213">
                  <c:v>0.3406743666329099</c:v>
                </c:pt>
                <c:pt idx="214">
                  <c:v>0.33939246326278588</c:v>
                </c:pt>
                <c:pt idx="215">
                  <c:v>0.33768325876928734</c:v>
                </c:pt>
                <c:pt idx="216">
                  <c:v>0.33597405427578869</c:v>
                </c:pt>
                <c:pt idx="217">
                  <c:v>0.32956453742516895</c:v>
                </c:pt>
                <c:pt idx="218">
                  <c:v>0.32956453742516895</c:v>
                </c:pt>
                <c:pt idx="219">
                  <c:v>0.32828263405504493</c:v>
                </c:pt>
                <c:pt idx="220">
                  <c:v>0.32828263405504493</c:v>
                </c:pt>
                <c:pt idx="221">
                  <c:v>0.3278553329316703</c:v>
                </c:pt>
                <c:pt idx="222">
                  <c:v>0.32571882731479707</c:v>
                </c:pt>
                <c:pt idx="223">
                  <c:v>0.32486422506804769</c:v>
                </c:pt>
                <c:pt idx="224">
                  <c:v>0.32400962282129842</c:v>
                </c:pt>
                <c:pt idx="225">
                  <c:v>0.32059121383430117</c:v>
                </c:pt>
                <c:pt idx="226">
                  <c:v>0.31674550372392929</c:v>
                </c:pt>
                <c:pt idx="227">
                  <c:v>0.31418169698368137</c:v>
                </c:pt>
                <c:pt idx="228">
                  <c:v>0.31289979361355741</c:v>
                </c:pt>
                <c:pt idx="229">
                  <c:v>0.31247249249018277</c:v>
                </c:pt>
                <c:pt idx="230">
                  <c:v>0.3116178902434335</c:v>
                </c:pt>
                <c:pt idx="231">
                  <c:v>0.30990868574993485</c:v>
                </c:pt>
                <c:pt idx="232">
                  <c:v>0.30819948125643626</c:v>
                </c:pt>
                <c:pt idx="233">
                  <c:v>0.30734487900968688</c:v>
                </c:pt>
                <c:pt idx="234">
                  <c:v>0.30435377114606438</c:v>
                </c:pt>
                <c:pt idx="235">
                  <c:v>0.30178996440581646</c:v>
                </c:pt>
                <c:pt idx="236">
                  <c:v>0.30178996440581646</c:v>
                </c:pt>
                <c:pt idx="237">
                  <c:v>0.29538044755519666</c:v>
                </c:pt>
                <c:pt idx="238">
                  <c:v>0.29538044755519666</c:v>
                </c:pt>
                <c:pt idx="239">
                  <c:v>0.29495314643182197</c:v>
                </c:pt>
                <c:pt idx="240">
                  <c:v>0.29452584530844733</c:v>
                </c:pt>
                <c:pt idx="241">
                  <c:v>0.29324394193832332</c:v>
                </c:pt>
                <c:pt idx="242">
                  <c:v>0.29281664081494868</c:v>
                </c:pt>
                <c:pt idx="243">
                  <c:v>0.29238933969157405</c:v>
                </c:pt>
                <c:pt idx="244">
                  <c:v>0.28982553295132613</c:v>
                </c:pt>
                <c:pt idx="245">
                  <c:v>0.28939823182795144</c:v>
                </c:pt>
                <c:pt idx="246">
                  <c:v>0.2889709307045768</c:v>
                </c:pt>
                <c:pt idx="247">
                  <c:v>0.28854362958120217</c:v>
                </c:pt>
                <c:pt idx="248">
                  <c:v>0.28854362958120217</c:v>
                </c:pt>
                <c:pt idx="249">
                  <c:v>0.28811632845782753</c:v>
                </c:pt>
                <c:pt idx="250">
                  <c:v>0.28811632845782753</c:v>
                </c:pt>
                <c:pt idx="251">
                  <c:v>0.28726172621107826</c:v>
                </c:pt>
                <c:pt idx="252">
                  <c:v>0.28683442508770357</c:v>
                </c:pt>
                <c:pt idx="253">
                  <c:v>0.28597982284095425</c:v>
                </c:pt>
                <c:pt idx="254">
                  <c:v>0.282561413853957</c:v>
                </c:pt>
                <c:pt idx="255">
                  <c:v>0.28213411273058236</c:v>
                </c:pt>
                <c:pt idx="256">
                  <c:v>0.28213411273058236</c:v>
                </c:pt>
                <c:pt idx="257">
                  <c:v>0.2808522093604584</c:v>
                </c:pt>
                <c:pt idx="258">
                  <c:v>0.27871570374358512</c:v>
                </c:pt>
                <c:pt idx="259">
                  <c:v>0.27657919812671189</c:v>
                </c:pt>
                <c:pt idx="260">
                  <c:v>0.27102428352284136</c:v>
                </c:pt>
                <c:pt idx="261">
                  <c:v>0.27016968127609209</c:v>
                </c:pt>
                <c:pt idx="262">
                  <c:v>0.2680331756592188</c:v>
                </c:pt>
                <c:pt idx="263">
                  <c:v>0.26760587453584417</c:v>
                </c:pt>
                <c:pt idx="264">
                  <c:v>0.26717857341246948</c:v>
                </c:pt>
                <c:pt idx="265">
                  <c:v>0.26376016442547229</c:v>
                </c:pt>
                <c:pt idx="266">
                  <c:v>0.26333286330209765</c:v>
                </c:pt>
                <c:pt idx="267">
                  <c:v>0.26162365880859906</c:v>
                </c:pt>
                <c:pt idx="268">
                  <c:v>0.26076905656184968</c:v>
                </c:pt>
                <c:pt idx="269">
                  <c:v>0.26076905656184968</c:v>
                </c:pt>
                <c:pt idx="270">
                  <c:v>0.26034175543847504</c:v>
                </c:pt>
                <c:pt idx="271">
                  <c:v>0.25905985206835114</c:v>
                </c:pt>
                <c:pt idx="272">
                  <c:v>0.2569233464514778</c:v>
                </c:pt>
                <c:pt idx="273">
                  <c:v>0.25649604532810316</c:v>
                </c:pt>
                <c:pt idx="274">
                  <c:v>0.25435953971122993</c:v>
                </c:pt>
                <c:pt idx="275">
                  <c:v>0.25265033521773128</c:v>
                </c:pt>
                <c:pt idx="276">
                  <c:v>0.25179573297098201</c:v>
                </c:pt>
                <c:pt idx="277">
                  <c:v>0.24837732398398477</c:v>
                </c:pt>
                <c:pt idx="278">
                  <c:v>0.24709542061386078</c:v>
                </c:pt>
                <c:pt idx="279">
                  <c:v>0.24453161387361291</c:v>
                </c:pt>
                <c:pt idx="280">
                  <c:v>0.24282240938011426</c:v>
                </c:pt>
                <c:pt idx="281">
                  <c:v>0.2423951082567396</c:v>
                </c:pt>
                <c:pt idx="282">
                  <c:v>0.24196780713336496</c:v>
                </c:pt>
                <c:pt idx="283">
                  <c:v>0.24068590376324103</c:v>
                </c:pt>
                <c:pt idx="284">
                  <c:v>0.24068590376324103</c:v>
                </c:pt>
                <c:pt idx="285">
                  <c:v>0.23769479589961845</c:v>
                </c:pt>
                <c:pt idx="286">
                  <c:v>0.23641289252949443</c:v>
                </c:pt>
                <c:pt idx="287">
                  <c:v>0.23470368803599587</c:v>
                </c:pt>
                <c:pt idx="288">
                  <c:v>0.23085797792562399</c:v>
                </c:pt>
                <c:pt idx="289">
                  <c:v>0.23000337567887469</c:v>
                </c:pt>
                <c:pt idx="290">
                  <c:v>0.2278668700620014</c:v>
                </c:pt>
                <c:pt idx="291">
                  <c:v>0.22658496669187747</c:v>
                </c:pt>
                <c:pt idx="292">
                  <c:v>0.22615766556850281</c:v>
                </c:pt>
                <c:pt idx="293">
                  <c:v>0.22573036444512809</c:v>
                </c:pt>
                <c:pt idx="294">
                  <c:v>0.22359385882825489</c:v>
                </c:pt>
                <c:pt idx="295">
                  <c:v>0.22316655770488023</c:v>
                </c:pt>
                <c:pt idx="296">
                  <c:v>0.22273925658150559</c:v>
                </c:pt>
                <c:pt idx="297">
                  <c:v>0.22231195545813087</c:v>
                </c:pt>
                <c:pt idx="298">
                  <c:v>0.22188465433475624</c:v>
                </c:pt>
                <c:pt idx="299">
                  <c:v>0.22103005208800694</c:v>
                </c:pt>
                <c:pt idx="300">
                  <c:v>0.21974814871788301</c:v>
                </c:pt>
                <c:pt idx="301">
                  <c:v>0.21974814871788292</c:v>
                </c:pt>
                <c:pt idx="302">
                  <c:v>0.21974814871788292</c:v>
                </c:pt>
                <c:pt idx="303">
                  <c:v>0.21974814871788292</c:v>
                </c:pt>
                <c:pt idx="304">
                  <c:v>0.21932084759450837</c:v>
                </c:pt>
                <c:pt idx="305">
                  <c:v>0.21932084759450837</c:v>
                </c:pt>
                <c:pt idx="306">
                  <c:v>0.21932084759450829</c:v>
                </c:pt>
                <c:pt idx="307">
                  <c:v>0.21932084759450829</c:v>
                </c:pt>
                <c:pt idx="308">
                  <c:v>0.21932084759450829</c:v>
                </c:pt>
                <c:pt idx="309">
                  <c:v>0.21889354647113371</c:v>
                </c:pt>
                <c:pt idx="310">
                  <c:v>0.21889354647113371</c:v>
                </c:pt>
                <c:pt idx="311">
                  <c:v>0.21889354647113371</c:v>
                </c:pt>
                <c:pt idx="312">
                  <c:v>0.21889354647113371</c:v>
                </c:pt>
                <c:pt idx="313">
                  <c:v>0.21846624534775899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AA-4423-8085-A2C71910AC29}"/>
            </c:ext>
          </c:extLst>
        </c:ser>
        <c:ser>
          <c:idx val="0"/>
          <c:order val="1"/>
          <c:tx>
            <c:strRef>
              <c:f>'Mass Ratio'!$Z$3</c:f>
              <c:strCache>
                <c:ptCount val="1"/>
                <c:pt idx="0">
                  <c:v>30deg</c:v>
                </c:pt>
              </c:strCache>
            </c:strRef>
          </c:tx>
          <c:spPr>
            <a:ln w="34925" cap="rnd">
              <a:solidFill>
                <a:srgbClr val="00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Ratio'!$Z$4:$Z$316</c:f>
              <c:numCache>
                <c:formatCode>General</c:formatCode>
                <c:ptCount val="313"/>
                <c:pt idx="0">
                  <c:v>1</c:v>
                </c:pt>
                <c:pt idx="1">
                  <c:v>0.98353455080801766</c:v>
                </c:pt>
                <c:pt idx="2">
                  <c:v>0.97966032746872767</c:v>
                </c:pt>
                <c:pt idx="3">
                  <c:v>0.97966032746872767</c:v>
                </c:pt>
                <c:pt idx="4">
                  <c:v>0.97820749371649385</c:v>
                </c:pt>
                <c:pt idx="5">
                  <c:v>0.97772321579908272</c:v>
                </c:pt>
                <c:pt idx="6">
                  <c:v>0.97723893788167138</c:v>
                </c:pt>
                <c:pt idx="7">
                  <c:v>0.97578610412943778</c:v>
                </c:pt>
                <c:pt idx="8">
                  <c:v>0.97530182621202643</c:v>
                </c:pt>
                <c:pt idx="9">
                  <c:v>0.97288043662497026</c:v>
                </c:pt>
                <c:pt idx="10">
                  <c:v>0.96755337953344656</c:v>
                </c:pt>
                <c:pt idx="11">
                  <c:v>0.96561626786380161</c:v>
                </c:pt>
                <c:pt idx="12">
                  <c:v>0.96561626786380161</c:v>
                </c:pt>
                <c:pt idx="13">
                  <c:v>0.96464771202897914</c:v>
                </c:pt>
                <c:pt idx="14">
                  <c:v>0.95932065493745555</c:v>
                </c:pt>
                <c:pt idx="15">
                  <c:v>0.95641498743298792</c:v>
                </c:pt>
                <c:pt idx="16">
                  <c:v>0.9535093199285205</c:v>
                </c:pt>
                <c:pt idx="17">
                  <c:v>0.95157220825887556</c:v>
                </c:pt>
                <c:pt idx="18">
                  <c:v>0.95011937450664186</c:v>
                </c:pt>
                <c:pt idx="19">
                  <c:v>0.94963509658923051</c:v>
                </c:pt>
                <c:pt idx="20">
                  <c:v>0.94382376158029568</c:v>
                </c:pt>
                <c:pt idx="21">
                  <c:v>0.94382376158029568</c:v>
                </c:pt>
                <c:pt idx="22">
                  <c:v>0.94188664991065063</c:v>
                </c:pt>
                <c:pt idx="23">
                  <c:v>0.94043381615841692</c:v>
                </c:pt>
                <c:pt idx="24">
                  <c:v>0.93559103698430446</c:v>
                </c:pt>
                <c:pt idx="25">
                  <c:v>0.93510675906689333</c:v>
                </c:pt>
                <c:pt idx="26">
                  <c:v>0.92590547863607964</c:v>
                </c:pt>
                <c:pt idx="27">
                  <c:v>0.92009414362714459</c:v>
                </c:pt>
                <c:pt idx="28">
                  <c:v>0.914767086535621</c:v>
                </c:pt>
                <c:pt idx="29">
                  <c:v>0.91428280861820965</c:v>
                </c:pt>
                <c:pt idx="30">
                  <c:v>0.91282997486597606</c:v>
                </c:pt>
                <c:pt idx="31">
                  <c:v>0.91234569694856471</c:v>
                </c:pt>
                <c:pt idx="32">
                  <c:v>0.90895575152668606</c:v>
                </c:pt>
                <c:pt idx="33">
                  <c:v>0.90459725026998483</c:v>
                </c:pt>
                <c:pt idx="34">
                  <c:v>0.90072302693069495</c:v>
                </c:pt>
                <c:pt idx="35">
                  <c:v>0.89781735942622742</c:v>
                </c:pt>
                <c:pt idx="36">
                  <c:v>0.89733308150881619</c:v>
                </c:pt>
                <c:pt idx="37">
                  <c:v>0.88813180107800249</c:v>
                </c:pt>
                <c:pt idx="38">
                  <c:v>0.87893052064718902</c:v>
                </c:pt>
                <c:pt idx="39">
                  <c:v>0.86924496229896397</c:v>
                </c:pt>
                <c:pt idx="40">
                  <c:v>0.85810657019850556</c:v>
                </c:pt>
                <c:pt idx="41">
                  <c:v>0.85762229228109421</c:v>
                </c:pt>
                <c:pt idx="42">
                  <c:v>0.85713801436368287</c:v>
                </c:pt>
                <c:pt idx="43">
                  <c:v>0.85665373644627174</c:v>
                </c:pt>
                <c:pt idx="44">
                  <c:v>0.85277951310698175</c:v>
                </c:pt>
                <c:pt idx="45">
                  <c:v>0.84648390018063557</c:v>
                </c:pt>
                <c:pt idx="46">
                  <c:v>0.83098700682347582</c:v>
                </c:pt>
                <c:pt idx="47">
                  <c:v>0.82469139389712964</c:v>
                </c:pt>
                <c:pt idx="48">
                  <c:v>0.81888005888819471</c:v>
                </c:pt>
                <c:pt idx="49">
                  <c:v>0.81742722513596089</c:v>
                </c:pt>
                <c:pt idx="50">
                  <c:v>0.81645866930113842</c:v>
                </c:pt>
                <c:pt idx="51">
                  <c:v>0.81113161220961472</c:v>
                </c:pt>
                <c:pt idx="52">
                  <c:v>0.80435172136585731</c:v>
                </c:pt>
                <c:pt idx="53">
                  <c:v>0.79418188510022136</c:v>
                </c:pt>
                <c:pt idx="54">
                  <c:v>0.79176049551316507</c:v>
                </c:pt>
                <c:pt idx="55">
                  <c:v>0.77916926966047262</c:v>
                </c:pt>
                <c:pt idx="56">
                  <c:v>0.76706232172519151</c:v>
                </c:pt>
                <c:pt idx="57">
                  <c:v>0.76318809838590163</c:v>
                </c:pt>
                <c:pt idx="58">
                  <c:v>0.76270382046849039</c:v>
                </c:pt>
                <c:pt idx="59">
                  <c:v>0.76221954255107915</c:v>
                </c:pt>
                <c:pt idx="60">
                  <c:v>0.75592392962473287</c:v>
                </c:pt>
                <c:pt idx="61">
                  <c:v>0.74962831669838681</c:v>
                </c:pt>
                <c:pt idx="62">
                  <c:v>0.74720692711133052</c:v>
                </c:pt>
                <c:pt idx="63">
                  <c:v>0.7375213687631057</c:v>
                </c:pt>
                <c:pt idx="64">
                  <c:v>0.73267858958899323</c:v>
                </c:pt>
                <c:pt idx="65">
                  <c:v>0.73171003375417076</c:v>
                </c:pt>
                <c:pt idx="66">
                  <c:v>0.73074147791934829</c:v>
                </c:pt>
                <c:pt idx="67">
                  <c:v>0.72686725458005841</c:v>
                </c:pt>
                <c:pt idx="68">
                  <c:v>0.72396158707559077</c:v>
                </c:pt>
                <c:pt idx="69">
                  <c:v>0.72396158707559077</c:v>
                </c:pt>
                <c:pt idx="70">
                  <c:v>0.71524458456218842</c:v>
                </c:pt>
                <c:pt idx="71">
                  <c:v>0.71524458456218842</c:v>
                </c:pt>
                <c:pt idx="72">
                  <c:v>0.7147603066447773</c:v>
                </c:pt>
                <c:pt idx="73">
                  <c:v>0.7147603066447773</c:v>
                </c:pt>
                <c:pt idx="74">
                  <c:v>0.71330747289254348</c:v>
                </c:pt>
                <c:pt idx="75">
                  <c:v>0.71233891705772101</c:v>
                </c:pt>
                <c:pt idx="76">
                  <c:v>0.70701185996619742</c:v>
                </c:pt>
                <c:pt idx="77">
                  <c:v>0.70313763662690731</c:v>
                </c:pt>
                <c:pt idx="78">
                  <c:v>0.70265335870949619</c:v>
                </c:pt>
                <c:pt idx="79">
                  <c:v>0.70216908079208484</c:v>
                </c:pt>
                <c:pt idx="80">
                  <c:v>0.70216908079208484</c:v>
                </c:pt>
                <c:pt idx="81">
                  <c:v>0.70168480287467372</c:v>
                </c:pt>
                <c:pt idx="82">
                  <c:v>0.70168480287467372</c:v>
                </c:pt>
                <c:pt idx="83">
                  <c:v>0.69926341328761743</c:v>
                </c:pt>
                <c:pt idx="84">
                  <c:v>0.69877913537020619</c:v>
                </c:pt>
                <c:pt idx="85">
                  <c:v>0.69490491203091631</c:v>
                </c:pt>
                <c:pt idx="86">
                  <c:v>0.68764074326974756</c:v>
                </c:pt>
                <c:pt idx="87">
                  <c:v>0.68570363160010261</c:v>
                </c:pt>
                <c:pt idx="88">
                  <c:v>0.68086085242599026</c:v>
                </c:pt>
                <c:pt idx="89">
                  <c:v>0.6774709070041115</c:v>
                </c:pt>
                <c:pt idx="90">
                  <c:v>0.66923818240812027</c:v>
                </c:pt>
                <c:pt idx="91">
                  <c:v>0.66681679282106399</c:v>
                </c:pt>
                <c:pt idx="92">
                  <c:v>0.66391112531659668</c:v>
                </c:pt>
                <c:pt idx="93">
                  <c:v>0.66391112531659668</c:v>
                </c:pt>
                <c:pt idx="94">
                  <c:v>0.66245829156436287</c:v>
                </c:pt>
                <c:pt idx="95">
                  <c:v>0.65955262405989545</c:v>
                </c:pt>
                <c:pt idx="96">
                  <c:v>0.65325701113354928</c:v>
                </c:pt>
                <c:pt idx="97">
                  <c:v>0.6455085644549694</c:v>
                </c:pt>
                <c:pt idx="98">
                  <c:v>0.63969722944603447</c:v>
                </c:pt>
                <c:pt idx="99">
                  <c:v>0.63727583985897818</c:v>
                </c:pt>
                <c:pt idx="100">
                  <c:v>0.6149990556580609</c:v>
                </c:pt>
                <c:pt idx="101">
                  <c:v>0.60870344273171484</c:v>
                </c:pt>
                <c:pt idx="102">
                  <c:v>0.60773488689689237</c:v>
                </c:pt>
                <c:pt idx="103">
                  <c:v>0.60773488689689237</c:v>
                </c:pt>
                <c:pt idx="104">
                  <c:v>0.60579777522724743</c:v>
                </c:pt>
                <c:pt idx="105">
                  <c:v>0.58739521436562003</c:v>
                </c:pt>
                <c:pt idx="106">
                  <c:v>0.5830367131089188</c:v>
                </c:pt>
                <c:pt idx="107">
                  <c:v>0.58109960143927386</c:v>
                </c:pt>
                <c:pt idx="108">
                  <c:v>0.56269704057764669</c:v>
                </c:pt>
                <c:pt idx="109">
                  <c:v>0.54429447971601941</c:v>
                </c:pt>
                <c:pt idx="110">
                  <c:v>0.54235736804637436</c:v>
                </c:pt>
                <c:pt idx="111">
                  <c:v>0.53703031095485065</c:v>
                </c:pt>
                <c:pt idx="112">
                  <c:v>0.53654603303743953</c:v>
                </c:pt>
                <c:pt idx="113">
                  <c:v>0.53509319928520571</c:v>
                </c:pt>
                <c:pt idx="114">
                  <c:v>0.53364036553297189</c:v>
                </c:pt>
                <c:pt idx="115">
                  <c:v>0.53025042011109325</c:v>
                </c:pt>
                <c:pt idx="116">
                  <c:v>0.52928186427627077</c:v>
                </c:pt>
                <c:pt idx="117">
                  <c:v>0.52879758635885965</c:v>
                </c:pt>
                <c:pt idx="118">
                  <c:v>0.52734475260662583</c:v>
                </c:pt>
                <c:pt idx="119">
                  <c:v>0.52589191885439202</c:v>
                </c:pt>
                <c:pt idx="120">
                  <c:v>0.52589191885439202</c:v>
                </c:pt>
                <c:pt idx="121">
                  <c:v>0.52395480718474707</c:v>
                </c:pt>
                <c:pt idx="122">
                  <c:v>0.52347052926733595</c:v>
                </c:pt>
                <c:pt idx="123">
                  <c:v>0.52201769551510213</c:v>
                </c:pt>
                <c:pt idx="124">
                  <c:v>0.5215334175976909</c:v>
                </c:pt>
                <c:pt idx="125">
                  <c:v>0.52104913968027966</c:v>
                </c:pt>
                <c:pt idx="126">
                  <c:v>0.52056486176286842</c:v>
                </c:pt>
                <c:pt idx="127">
                  <c:v>0.51959630592804595</c:v>
                </c:pt>
                <c:pt idx="128">
                  <c:v>0.51959630592804595</c:v>
                </c:pt>
                <c:pt idx="129">
                  <c:v>0.51862775009322348</c:v>
                </c:pt>
                <c:pt idx="130">
                  <c:v>0.51717491634098967</c:v>
                </c:pt>
                <c:pt idx="131">
                  <c:v>0.51572208258875607</c:v>
                </c:pt>
                <c:pt idx="132">
                  <c:v>0.51233213716687731</c:v>
                </c:pt>
                <c:pt idx="133">
                  <c:v>0.50894219174499855</c:v>
                </c:pt>
                <c:pt idx="134">
                  <c:v>0.50797363591017608</c:v>
                </c:pt>
                <c:pt idx="135">
                  <c:v>0.50797363591017608</c:v>
                </c:pt>
                <c:pt idx="136">
                  <c:v>0.50748935799276484</c:v>
                </c:pt>
                <c:pt idx="137">
                  <c:v>0.50652080215794237</c:v>
                </c:pt>
                <c:pt idx="138">
                  <c:v>0.5055522463231199</c:v>
                </c:pt>
                <c:pt idx="139">
                  <c:v>0.50216230090124114</c:v>
                </c:pt>
                <c:pt idx="140">
                  <c:v>0.50216230090124114</c:v>
                </c:pt>
                <c:pt idx="141">
                  <c:v>0.50070946714900733</c:v>
                </c:pt>
                <c:pt idx="142">
                  <c:v>0.5002251892315962</c:v>
                </c:pt>
                <c:pt idx="143">
                  <c:v>0.49780379964453997</c:v>
                </c:pt>
                <c:pt idx="144">
                  <c:v>0.4968352438097175</c:v>
                </c:pt>
                <c:pt idx="145">
                  <c:v>0.49635096589230621</c:v>
                </c:pt>
                <c:pt idx="146">
                  <c:v>0.49441385422266126</c:v>
                </c:pt>
                <c:pt idx="147">
                  <c:v>0.49392957630524992</c:v>
                </c:pt>
                <c:pt idx="148">
                  <c:v>0.49199246463560498</c:v>
                </c:pt>
                <c:pt idx="149">
                  <c:v>0.4910239088007825</c:v>
                </c:pt>
                <c:pt idx="150">
                  <c:v>0.48908679713113756</c:v>
                </c:pt>
                <c:pt idx="151">
                  <c:v>0.48908679713113756</c:v>
                </c:pt>
                <c:pt idx="152">
                  <c:v>0.48908679713113756</c:v>
                </c:pt>
                <c:pt idx="153">
                  <c:v>0.48908679713113756</c:v>
                </c:pt>
                <c:pt idx="154">
                  <c:v>0.48618112962667021</c:v>
                </c:pt>
                <c:pt idx="155">
                  <c:v>0.4808540725351465</c:v>
                </c:pt>
                <c:pt idx="156">
                  <c:v>0.47891696086550145</c:v>
                </c:pt>
                <c:pt idx="157">
                  <c:v>0.4774641271132678</c:v>
                </c:pt>
                <c:pt idx="158">
                  <c:v>0.47504273752621157</c:v>
                </c:pt>
                <c:pt idx="159">
                  <c:v>0.4740741816913891</c:v>
                </c:pt>
                <c:pt idx="160">
                  <c:v>0.47262134793915528</c:v>
                </c:pt>
                <c:pt idx="161">
                  <c:v>0.46632573501280916</c:v>
                </c:pt>
                <c:pt idx="162">
                  <c:v>0.46632573501280916</c:v>
                </c:pt>
                <c:pt idx="163">
                  <c:v>0.46438862334316405</c:v>
                </c:pt>
                <c:pt idx="164">
                  <c:v>0.46099867792128552</c:v>
                </c:pt>
                <c:pt idx="165">
                  <c:v>0.46051440000387422</c:v>
                </c:pt>
                <c:pt idx="166">
                  <c:v>0.45954584416905175</c:v>
                </c:pt>
                <c:pt idx="167">
                  <c:v>0.45954584416905175</c:v>
                </c:pt>
                <c:pt idx="168">
                  <c:v>0.45712445458199547</c:v>
                </c:pt>
                <c:pt idx="169">
                  <c:v>0.4556716208297617</c:v>
                </c:pt>
                <c:pt idx="170">
                  <c:v>0.4556716208297617</c:v>
                </c:pt>
                <c:pt idx="171">
                  <c:v>0.45373450916011676</c:v>
                </c:pt>
                <c:pt idx="172">
                  <c:v>0.45179739749047182</c:v>
                </c:pt>
                <c:pt idx="173">
                  <c:v>0.44743889623377064</c:v>
                </c:pt>
                <c:pt idx="174">
                  <c:v>0.44356467289448059</c:v>
                </c:pt>
                <c:pt idx="175">
                  <c:v>0.44162756122483565</c:v>
                </c:pt>
                <c:pt idx="176">
                  <c:v>0.44017472747260189</c:v>
                </c:pt>
                <c:pt idx="177">
                  <c:v>0.43872189372036824</c:v>
                </c:pt>
                <c:pt idx="178">
                  <c:v>0.43436339246366706</c:v>
                </c:pt>
                <c:pt idx="179">
                  <c:v>0.43436339246366706</c:v>
                </c:pt>
                <c:pt idx="180">
                  <c:v>0.4329105587114333</c:v>
                </c:pt>
                <c:pt idx="181">
                  <c:v>0.4329105587114333</c:v>
                </c:pt>
                <c:pt idx="182">
                  <c:v>0.43194200287661083</c:v>
                </c:pt>
                <c:pt idx="183">
                  <c:v>0.43097344704178836</c:v>
                </c:pt>
                <c:pt idx="184">
                  <c:v>0.43097344704178836</c:v>
                </c:pt>
                <c:pt idx="185">
                  <c:v>0.43048916912437701</c:v>
                </c:pt>
                <c:pt idx="186">
                  <c:v>0.42564638995026471</c:v>
                </c:pt>
                <c:pt idx="187">
                  <c:v>0.42564638995026471</c:v>
                </c:pt>
                <c:pt idx="188">
                  <c:v>0.42516211203285337</c:v>
                </c:pt>
                <c:pt idx="189">
                  <c:v>0.42225644452838595</c:v>
                </c:pt>
                <c:pt idx="190">
                  <c:v>0.42031933285874101</c:v>
                </c:pt>
                <c:pt idx="191">
                  <c:v>0.41983505494132972</c:v>
                </c:pt>
                <c:pt idx="192">
                  <c:v>0.41257088618016113</c:v>
                </c:pt>
                <c:pt idx="193">
                  <c:v>0.40966521867569355</c:v>
                </c:pt>
                <c:pt idx="194">
                  <c:v>0.4048224395015812</c:v>
                </c:pt>
                <c:pt idx="195">
                  <c:v>0.40336960574934744</c:v>
                </c:pt>
                <c:pt idx="196">
                  <c:v>0.4014324940797025</c:v>
                </c:pt>
                <c:pt idx="197">
                  <c:v>0.39997966032746873</c:v>
                </c:pt>
                <c:pt idx="198">
                  <c:v>0.39852682657523492</c:v>
                </c:pt>
                <c:pt idx="199">
                  <c:v>0.3956211590707675</c:v>
                </c:pt>
                <c:pt idx="200">
                  <c:v>0.39513688115335621</c:v>
                </c:pt>
                <c:pt idx="201">
                  <c:v>0.39271549156630009</c:v>
                </c:pt>
                <c:pt idx="202">
                  <c:v>0.39174693573147745</c:v>
                </c:pt>
                <c:pt idx="203">
                  <c:v>0.39126265781406633</c:v>
                </c:pt>
                <c:pt idx="204">
                  <c:v>0.38980982406183257</c:v>
                </c:pt>
                <c:pt idx="205">
                  <c:v>0.38738843447477633</c:v>
                </c:pt>
                <c:pt idx="206">
                  <c:v>0.38593560072254263</c:v>
                </c:pt>
                <c:pt idx="207">
                  <c:v>0.38060854363101898</c:v>
                </c:pt>
                <c:pt idx="208">
                  <c:v>0.38012426571360775</c:v>
                </c:pt>
                <c:pt idx="209">
                  <c:v>0.37867143196137393</c:v>
                </c:pt>
                <c:pt idx="210">
                  <c:v>0.37770287612655151</c:v>
                </c:pt>
                <c:pt idx="211">
                  <c:v>0.37673432029172904</c:v>
                </c:pt>
                <c:pt idx="212">
                  <c:v>0.36947015153056034</c:v>
                </c:pt>
                <c:pt idx="213">
                  <c:v>0.36850159569573787</c:v>
                </c:pt>
                <c:pt idx="214">
                  <c:v>0.36753303986091534</c:v>
                </c:pt>
                <c:pt idx="215">
                  <c:v>0.36608020610868164</c:v>
                </c:pt>
                <c:pt idx="216">
                  <c:v>0.36365881652162546</c:v>
                </c:pt>
                <c:pt idx="217">
                  <c:v>0.36220598276939164</c:v>
                </c:pt>
                <c:pt idx="218">
                  <c:v>0.36075314901715794</c:v>
                </c:pt>
                <c:pt idx="219">
                  <c:v>0.35542609192563424</c:v>
                </c:pt>
                <c:pt idx="220">
                  <c:v>0.35203614650375559</c:v>
                </c:pt>
                <c:pt idx="221">
                  <c:v>0.35106759066893306</c:v>
                </c:pt>
                <c:pt idx="222">
                  <c:v>0.35009903483411059</c:v>
                </c:pt>
                <c:pt idx="223">
                  <c:v>0.34670908941223183</c:v>
                </c:pt>
                <c:pt idx="224">
                  <c:v>0.34283486607294189</c:v>
                </c:pt>
                <c:pt idx="225">
                  <c:v>0.34041347648588571</c:v>
                </c:pt>
                <c:pt idx="226">
                  <c:v>0.33992919856847448</c:v>
                </c:pt>
                <c:pt idx="227">
                  <c:v>0.33750780898141824</c:v>
                </c:pt>
                <c:pt idx="228">
                  <c:v>0.33653925314659577</c:v>
                </c:pt>
                <c:pt idx="229">
                  <c:v>0.33605497522918454</c:v>
                </c:pt>
                <c:pt idx="230">
                  <c:v>0.33508641939436196</c:v>
                </c:pt>
                <c:pt idx="231">
                  <c:v>0.33508641939436196</c:v>
                </c:pt>
                <c:pt idx="232">
                  <c:v>0.33266502980730583</c:v>
                </c:pt>
                <c:pt idx="233">
                  <c:v>0.33121219605507202</c:v>
                </c:pt>
                <c:pt idx="234">
                  <c:v>0.32685369479837084</c:v>
                </c:pt>
                <c:pt idx="235">
                  <c:v>0.31910524811979091</c:v>
                </c:pt>
                <c:pt idx="236">
                  <c:v>0.31910524811979091</c:v>
                </c:pt>
                <c:pt idx="237">
                  <c:v>0.3176524143675572</c:v>
                </c:pt>
                <c:pt idx="238">
                  <c:v>0.31716813645014597</c:v>
                </c:pt>
                <c:pt idx="239">
                  <c:v>0.31716813645014597</c:v>
                </c:pt>
                <c:pt idx="240">
                  <c:v>0.31619958061532355</c:v>
                </c:pt>
                <c:pt idx="241">
                  <c:v>0.3142624689456785</c:v>
                </c:pt>
                <c:pt idx="242">
                  <c:v>0.31377819102826726</c:v>
                </c:pt>
                <c:pt idx="243">
                  <c:v>0.31232535727603356</c:v>
                </c:pt>
                <c:pt idx="244">
                  <c:v>0.30990396768897732</c:v>
                </c:pt>
                <c:pt idx="245">
                  <c:v>0.30748257810192114</c:v>
                </c:pt>
                <c:pt idx="246">
                  <c:v>0.30360835476263121</c:v>
                </c:pt>
                <c:pt idx="247">
                  <c:v>0.29924985350592997</c:v>
                </c:pt>
                <c:pt idx="248">
                  <c:v>0.29876557558851868</c:v>
                </c:pt>
                <c:pt idx="249">
                  <c:v>0.29634418600146251</c:v>
                </c:pt>
                <c:pt idx="250">
                  <c:v>0.29440707433181751</c:v>
                </c:pt>
                <c:pt idx="251">
                  <c:v>0.29392279641440627</c:v>
                </c:pt>
                <c:pt idx="252">
                  <c:v>0.29004857307511628</c:v>
                </c:pt>
                <c:pt idx="253">
                  <c:v>0.28714290557064892</c:v>
                </c:pt>
                <c:pt idx="254">
                  <c:v>0.28472151598359263</c:v>
                </c:pt>
                <c:pt idx="255">
                  <c:v>0.28375296014877016</c:v>
                </c:pt>
                <c:pt idx="256">
                  <c:v>0.28326868223135893</c:v>
                </c:pt>
                <c:pt idx="257">
                  <c:v>0.28326868223135893</c:v>
                </c:pt>
                <c:pt idx="258">
                  <c:v>0.28278440431394763</c:v>
                </c:pt>
                <c:pt idx="259">
                  <c:v>0.27794162513983522</c:v>
                </c:pt>
                <c:pt idx="260">
                  <c:v>0.27648879138760152</c:v>
                </c:pt>
                <c:pt idx="261">
                  <c:v>0.27648879138760152</c:v>
                </c:pt>
                <c:pt idx="262">
                  <c:v>0.27213029013090034</c:v>
                </c:pt>
                <c:pt idx="263">
                  <c:v>0.26583467720455412</c:v>
                </c:pt>
                <c:pt idx="264">
                  <c:v>0.26486612136973164</c:v>
                </c:pt>
                <c:pt idx="265">
                  <c:v>0.25905478636079676</c:v>
                </c:pt>
                <c:pt idx="266">
                  <c:v>0.25711767469115171</c:v>
                </c:pt>
                <c:pt idx="267">
                  <c:v>0.24840067217774936</c:v>
                </c:pt>
                <c:pt idx="268">
                  <c:v>0.24452644883845939</c:v>
                </c:pt>
                <c:pt idx="269">
                  <c:v>0.24307361508622569</c:v>
                </c:pt>
                <c:pt idx="270">
                  <c:v>0.24258933716881445</c:v>
                </c:pt>
                <c:pt idx="271">
                  <c:v>0.24065222549916945</c:v>
                </c:pt>
                <c:pt idx="272">
                  <c:v>0.23968366966434698</c:v>
                </c:pt>
                <c:pt idx="273">
                  <c:v>0.23968366966434698</c:v>
                </c:pt>
                <c:pt idx="274">
                  <c:v>0.23823083591211319</c:v>
                </c:pt>
                <c:pt idx="275">
                  <c:v>0.23677800215987949</c:v>
                </c:pt>
                <c:pt idx="276">
                  <c:v>0.23580944632505701</c:v>
                </c:pt>
                <c:pt idx="277">
                  <c:v>0.23532516840764578</c:v>
                </c:pt>
                <c:pt idx="278">
                  <c:v>0.23532516840764578</c:v>
                </c:pt>
                <c:pt idx="279">
                  <c:v>0.23145094506835584</c:v>
                </c:pt>
                <c:pt idx="280">
                  <c:v>0.2309666671509446</c:v>
                </c:pt>
                <c:pt idx="281">
                  <c:v>0.2309666671509446</c:v>
                </c:pt>
                <c:pt idx="282">
                  <c:v>0.2309666671509446</c:v>
                </c:pt>
                <c:pt idx="283">
                  <c:v>0.23048238923353337</c:v>
                </c:pt>
                <c:pt idx="284">
                  <c:v>0.22999811131612205</c:v>
                </c:pt>
                <c:pt idx="285">
                  <c:v>0.22854527756388834</c:v>
                </c:pt>
                <c:pt idx="286">
                  <c:v>0.22806099964647711</c:v>
                </c:pt>
                <c:pt idx="287">
                  <c:v>0.22806099964647711</c:v>
                </c:pt>
                <c:pt idx="288">
                  <c:v>0.22515533214200961</c:v>
                </c:pt>
                <c:pt idx="289">
                  <c:v>0.22418677630718714</c:v>
                </c:pt>
                <c:pt idx="290">
                  <c:v>0.22224966463754214</c:v>
                </c:pt>
                <c:pt idx="291">
                  <c:v>0.22176538672013091</c:v>
                </c:pt>
                <c:pt idx="292">
                  <c:v>0.2203125529678972</c:v>
                </c:pt>
                <c:pt idx="293">
                  <c:v>0.21982827505048597</c:v>
                </c:pt>
                <c:pt idx="294">
                  <c:v>0.21982827505048597</c:v>
                </c:pt>
                <c:pt idx="295">
                  <c:v>0.21934399713307473</c:v>
                </c:pt>
                <c:pt idx="296">
                  <c:v>0.21789116338084094</c:v>
                </c:pt>
                <c:pt idx="297">
                  <c:v>0.21692260754601847</c:v>
                </c:pt>
                <c:pt idx="298">
                  <c:v>0.21643832962860723</c:v>
                </c:pt>
                <c:pt idx="299">
                  <c:v>0.20917416086743856</c:v>
                </c:pt>
                <c:pt idx="300">
                  <c:v>0.20917416086743856</c:v>
                </c:pt>
                <c:pt idx="301">
                  <c:v>0.20723704919779362</c:v>
                </c:pt>
                <c:pt idx="302">
                  <c:v>0.20578421544555986</c:v>
                </c:pt>
                <c:pt idx="303">
                  <c:v>0.20384710377591492</c:v>
                </c:pt>
                <c:pt idx="304">
                  <c:v>0.20190999210626989</c:v>
                </c:pt>
                <c:pt idx="305">
                  <c:v>0.20190999210626989</c:v>
                </c:pt>
                <c:pt idx="306">
                  <c:v>0.20045715835403619</c:v>
                </c:pt>
                <c:pt idx="307">
                  <c:v>0.19900432460180248</c:v>
                </c:pt>
                <c:pt idx="308">
                  <c:v>0.19658293501474625</c:v>
                </c:pt>
                <c:pt idx="309">
                  <c:v>0.19416154542769007</c:v>
                </c:pt>
                <c:pt idx="310">
                  <c:v>0.19367726751027875</c:v>
                </c:pt>
                <c:pt idx="311">
                  <c:v>0.19319298959286751</c:v>
                </c:pt>
                <c:pt idx="312">
                  <c:v>0.19270871167545628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AA-4423-8085-A2C71910AC29}"/>
            </c:ext>
          </c:extLst>
        </c:ser>
        <c:ser>
          <c:idx val="1"/>
          <c:order val="2"/>
          <c:tx>
            <c:strRef>
              <c:f>'Mass Ratio'!$AB$2:$AC$2</c:f>
              <c:strCache>
                <c:ptCount val="1"/>
                <c:pt idx="0">
                  <c:v>60deg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Ratio'!$AB$4:$AB$317</c:f>
              <c:numCache>
                <c:formatCode>General</c:formatCode>
                <c:ptCount val="3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AA-4423-8085-A2C71910A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1015584"/>
        <c:axId val="701016128"/>
      </c:lineChart>
      <c:dateAx>
        <c:axId val="701015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16128"/>
        <c:crosses val="autoZero"/>
        <c:auto val="0"/>
        <c:lblOffset val="100"/>
        <c:baseTimeUnit val="days"/>
        <c:majorUnit val="30"/>
      </c:dateAx>
      <c:valAx>
        <c:axId val="701016128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Mass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1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445255089541434"/>
          <c:y val="0.1383588635640132"/>
          <c:w val="0.52303319668628201"/>
          <c:h val="7.98191133245636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rgbClr val="3399FF"/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20000"/>
            <a:lumOff val="8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Airflow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576564371880812"/>
          <c:y val="0.23648925126421402"/>
          <c:w val="0.80844075462464371"/>
          <c:h val="0.61039920293834649"/>
        </c:manualLayout>
      </c:layout>
      <c:lineChart>
        <c:grouping val="standard"/>
        <c:varyColors val="0"/>
        <c:ser>
          <c:idx val="1"/>
          <c:order val="0"/>
          <c:tx>
            <c:v>Natural convection</c:v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Ratio'!$P$4:$P$305</c:f>
              <c:numCache>
                <c:formatCode>General</c:formatCode>
                <c:ptCount val="302"/>
                <c:pt idx="0">
                  <c:v>1</c:v>
                </c:pt>
                <c:pt idx="1">
                  <c:v>0.99361095848400816</c:v>
                </c:pt>
                <c:pt idx="2">
                  <c:v>0.9919072140797438</c:v>
                </c:pt>
                <c:pt idx="3">
                  <c:v>0.98892566137228088</c:v>
                </c:pt>
                <c:pt idx="4">
                  <c:v>0.98679598086695042</c:v>
                </c:pt>
                <c:pt idx="5">
                  <c:v>0.98296255595735538</c:v>
                </c:pt>
                <c:pt idx="6">
                  <c:v>0.9812588115530908</c:v>
                </c:pt>
                <c:pt idx="7">
                  <c:v>0.97785132274456188</c:v>
                </c:pt>
                <c:pt idx="8">
                  <c:v>0.97614757834029742</c:v>
                </c:pt>
                <c:pt idx="9">
                  <c:v>0.97316602563283461</c:v>
                </c:pt>
                <c:pt idx="10">
                  <c:v>0.97231415343070238</c:v>
                </c:pt>
                <c:pt idx="11">
                  <c:v>0.97103634512750403</c:v>
                </c:pt>
                <c:pt idx="12">
                  <c:v>0.96805479242004111</c:v>
                </c:pt>
                <c:pt idx="13">
                  <c:v>0.9646473036115123</c:v>
                </c:pt>
                <c:pt idx="14">
                  <c:v>0.9620916870051156</c:v>
                </c:pt>
                <c:pt idx="15">
                  <c:v>0.9595360703987188</c:v>
                </c:pt>
                <c:pt idx="16">
                  <c:v>0.95698045379232211</c:v>
                </c:pt>
                <c:pt idx="17">
                  <c:v>0.95399890108485919</c:v>
                </c:pt>
                <c:pt idx="18">
                  <c:v>0.94973954007419803</c:v>
                </c:pt>
                <c:pt idx="19">
                  <c:v>0.94335049855820619</c:v>
                </c:pt>
                <c:pt idx="20">
                  <c:v>0.94207269025500795</c:v>
                </c:pt>
                <c:pt idx="21">
                  <c:v>0.93909113754754514</c:v>
                </c:pt>
                <c:pt idx="22">
                  <c:v>0.93696145704221445</c:v>
                </c:pt>
                <c:pt idx="23">
                  <c:v>0.93312803213261941</c:v>
                </c:pt>
                <c:pt idx="24">
                  <c:v>0.93227615993048718</c:v>
                </c:pt>
                <c:pt idx="25">
                  <c:v>0.92886867112195837</c:v>
                </c:pt>
                <c:pt idx="26">
                  <c:v>0.92631305451556156</c:v>
                </c:pt>
                <c:pt idx="27">
                  <c:v>0.92333150180809875</c:v>
                </c:pt>
                <c:pt idx="28">
                  <c:v>0.92205369350490052</c:v>
                </c:pt>
                <c:pt idx="29">
                  <c:v>0.92077588520170206</c:v>
                </c:pt>
                <c:pt idx="30">
                  <c:v>0.91864620469637148</c:v>
                </c:pt>
                <c:pt idx="31">
                  <c:v>0.91481277978677655</c:v>
                </c:pt>
                <c:pt idx="32">
                  <c:v>0.91183122707931374</c:v>
                </c:pt>
                <c:pt idx="33">
                  <c:v>0.90884967437185071</c:v>
                </c:pt>
                <c:pt idx="34">
                  <c:v>0.90671999386652025</c:v>
                </c:pt>
                <c:pt idx="35">
                  <c:v>0.90246063285585898</c:v>
                </c:pt>
                <c:pt idx="36">
                  <c:v>0.89223816643027209</c:v>
                </c:pt>
                <c:pt idx="37">
                  <c:v>0.8896825498238754</c:v>
                </c:pt>
                <c:pt idx="38">
                  <c:v>0.88627506101534637</c:v>
                </c:pt>
                <c:pt idx="39">
                  <c:v>0.88371944440894978</c:v>
                </c:pt>
                <c:pt idx="40">
                  <c:v>0.87988601949935474</c:v>
                </c:pt>
                <c:pt idx="41">
                  <c:v>0.87903414729722251</c:v>
                </c:pt>
                <c:pt idx="42">
                  <c:v>0.87477478628656136</c:v>
                </c:pt>
                <c:pt idx="43">
                  <c:v>0.87264510578123056</c:v>
                </c:pt>
                <c:pt idx="44">
                  <c:v>0.87008948917483397</c:v>
                </c:pt>
                <c:pt idx="45">
                  <c:v>0.86881168087163574</c:v>
                </c:pt>
                <c:pt idx="46">
                  <c:v>0.86710793646737128</c:v>
                </c:pt>
                <c:pt idx="47">
                  <c:v>0.86412638375990825</c:v>
                </c:pt>
                <c:pt idx="48">
                  <c:v>0.85986702274924709</c:v>
                </c:pt>
                <c:pt idx="49">
                  <c:v>0.85731140614285051</c:v>
                </c:pt>
                <c:pt idx="50">
                  <c:v>0.85432985343538759</c:v>
                </c:pt>
                <c:pt idx="51">
                  <c:v>0.85220017293005712</c:v>
                </c:pt>
                <c:pt idx="52">
                  <c:v>0.8492186202225942</c:v>
                </c:pt>
                <c:pt idx="53">
                  <c:v>0.83899615379700732</c:v>
                </c:pt>
                <c:pt idx="54">
                  <c:v>0.83473679278634627</c:v>
                </c:pt>
                <c:pt idx="55">
                  <c:v>0.83218117617994947</c:v>
                </c:pt>
                <c:pt idx="56">
                  <c:v>0.82834775127035432</c:v>
                </c:pt>
                <c:pt idx="57">
                  <c:v>0.82706994296715608</c:v>
                </c:pt>
                <c:pt idx="58">
                  <c:v>0.82238464585542881</c:v>
                </c:pt>
                <c:pt idx="59">
                  <c:v>0.81855122094583366</c:v>
                </c:pt>
                <c:pt idx="60">
                  <c:v>0.81301405163197416</c:v>
                </c:pt>
                <c:pt idx="61">
                  <c:v>0.80619907401491642</c:v>
                </c:pt>
                <c:pt idx="62">
                  <c:v>0.80321752130745339</c:v>
                </c:pt>
                <c:pt idx="63">
                  <c:v>0.79981003249892457</c:v>
                </c:pt>
                <c:pt idx="64">
                  <c:v>0.79640254369039565</c:v>
                </c:pt>
                <c:pt idx="65">
                  <c:v>0.79342099098293262</c:v>
                </c:pt>
                <c:pt idx="66">
                  <c:v>0.78830975777013934</c:v>
                </c:pt>
                <c:pt idx="67">
                  <c:v>0.78490226896161031</c:v>
                </c:pt>
                <c:pt idx="68">
                  <c:v>0.77169824982856083</c:v>
                </c:pt>
                <c:pt idx="69">
                  <c:v>0.76360546390830442</c:v>
                </c:pt>
                <c:pt idx="70">
                  <c:v>0.75849423069551114</c:v>
                </c:pt>
                <c:pt idx="71">
                  <c:v>0.75338299748271764</c:v>
                </c:pt>
                <c:pt idx="72">
                  <c:v>0.74741989206779214</c:v>
                </c:pt>
                <c:pt idx="73">
                  <c:v>0.73847523394540349</c:v>
                </c:pt>
                <c:pt idx="74">
                  <c:v>0.73591961733900679</c:v>
                </c:pt>
                <c:pt idx="75">
                  <c:v>0.72782683141875049</c:v>
                </c:pt>
                <c:pt idx="76">
                  <c:v>0.72484527871128779</c:v>
                </c:pt>
                <c:pt idx="77">
                  <c:v>0.71760436499316371</c:v>
                </c:pt>
                <c:pt idx="78">
                  <c:v>0.7141968761846349</c:v>
                </c:pt>
                <c:pt idx="79">
                  <c:v>0.70695596246651082</c:v>
                </c:pt>
                <c:pt idx="80">
                  <c:v>0.69886317654625463</c:v>
                </c:pt>
                <c:pt idx="81">
                  <c:v>0.69332600723239501</c:v>
                </c:pt>
                <c:pt idx="82">
                  <c:v>0.6771404353918824</c:v>
                </c:pt>
                <c:pt idx="83">
                  <c:v>0.67245513828015513</c:v>
                </c:pt>
                <c:pt idx="84">
                  <c:v>0.65669550254070885</c:v>
                </c:pt>
                <c:pt idx="85">
                  <c:v>0.65201020542898158</c:v>
                </c:pt>
                <c:pt idx="86">
                  <c:v>0.63710244189166743</c:v>
                </c:pt>
                <c:pt idx="87">
                  <c:v>0.63284308088100616</c:v>
                </c:pt>
                <c:pt idx="88">
                  <c:v>0.63199120867887393</c:v>
                </c:pt>
                <c:pt idx="89">
                  <c:v>0.62730591156714666</c:v>
                </c:pt>
                <c:pt idx="90">
                  <c:v>0.62602810326394842</c:v>
                </c:pt>
                <c:pt idx="91">
                  <c:v>0.62262061445541939</c:v>
                </c:pt>
                <c:pt idx="92">
                  <c:v>0.62091687005115492</c:v>
                </c:pt>
                <c:pt idx="93">
                  <c:v>0.62049093395008881</c:v>
                </c:pt>
                <c:pt idx="94">
                  <c:v>0.61793531734369211</c:v>
                </c:pt>
                <c:pt idx="95">
                  <c:v>0.61410189243409707</c:v>
                </c:pt>
                <c:pt idx="96">
                  <c:v>0.61325002023196484</c:v>
                </c:pt>
                <c:pt idx="97">
                  <c:v>0.61026846752450203</c:v>
                </c:pt>
                <c:pt idx="98">
                  <c:v>0.60813878701917135</c:v>
                </c:pt>
                <c:pt idx="99">
                  <c:v>0.60473129821064253</c:v>
                </c:pt>
                <c:pt idx="100">
                  <c:v>0.60302755380637796</c:v>
                </c:pt>
                <c:pt idx="101">
                  <c:v>0.5987681927957168</c:v>
                </c:pt>
                <c:pt idx="102">
                  <c:v>0.59749038449251846</c:v>
                </c:pt>
                <c:pt idx="103">
                  <c:v>0.59493476788612176</c:v>
                </c:pt>
                <c:pt idx="104">
                  <c:v>0.58641604586479934</c:v>
                </c:pt>
                <c:pt idx="105">
                  <c:v>0.58428636535946887</c:v>
                </c:pt>
                <c:pt idx="106">
                  <c:v>0.5825826209552043</c:v>
                </c:pt>
                <c:pt idx="107">
                  <c:v>0.58045294044987372</c:v>
                </c:pt>
                <c:pt idx="108">
                  <c:v>0.57960106824774138</c:v>
                </c:pt>
                <c:pt idx="109">
                  <c:v>0.57917513214667538</c:v>
                </c:pt>
                <c:pt idx="110">
                  <c:v>0.57917513214667538</c:v>
                </c:pt>
                <c:pt idx="111">
                  <c:v>0.57832325994454314</c:v>
                </c:pt>
                <c:pt idx="112">
                  <c:v>0.57789732384347692</c:v>
                </c:pt>
                <c:pt idx="113">
                  <c:v>0.5770454516413448</c:v>
                </c:pt>
                <c:pt idx="114">
                  <c:v>0.5770454516413448</c:v>
                </c:pt>
                <c:pt idx="115">
                  <c:v>0.57661951554027868</c:v>
                </c:pt>
                <c:pt idx="116">
                  <c:v>0.57619357943921257</c:v>
                </c:pt>
                <c:pt idx="117">
                  <c:v>0.57576764333814634</c:v>
                </c:pt>
                <c:pt idx="118">
                  <c:v>0.57534170723708034</c:v>
                </c:pt>
                <c:pt idx="119">
                  <c:v>0.57491577113601411</c:v>
                </c:pt>
                <c:pt idx="120">
                  <c:v>0.5744898350349481</c:v>
                </c:pt>
                <c:pt idx="121">
                  <c:v>0.57363796283281587</c:v>
                </c:pt>
                <c:pt idx="122">
                  <c:v>0.57108234622641907</c:v>
                </c:pt>
                <c:pt idx="123">
                  <c:v>0.56852672962002238</c:v>
                </c:pt>
                <c:pt idx="124">
                  <c:v>0.56767485741789026</c:v>
                </c:pt>
                <c:pt idx="125">
                  <c:v>0.56469330471042734</c:v>
                </c:pt>
                <c:pt idx="126">
                  <c:v>0.56426736860936122</c:v>
                </c:pt>
                <c:pt idx="127">
                  <c:v>0.56426736860936122</c:v>
                </c:pt>
                <c:pt idx="128">
                  <c:v>0.56341549640722899</c:v>
                </c:pt>
                <c:pt idx="129">
                  <c:v>0.56171175200296453</c:v>
                </c:pt>
                <c:pt idx="130">
                  <c:v>0.56043394369976618</c:v>
                </c:pt>
                <c:pt idx="131">
                  <c:v>0.55702645489123725</c:v>
                </c:pt>
                <c:pt idx="132">
                  <c:v>0.55660051879017103</c:v>
                </c:pt>
                <c:pt idx="133">
                  <c:v>0.55489677438590668</c:v>
                </c:pt>
                <c:pt idx="134">
                  <c:v>0.55447083828484045</c:v>
                </c:pt>
                <c:pt idx="135">
                  <c:v>0.55319302998164221</c:v>
                </c:pt>
                <c:pt idx="136">
                  <c:v>0.55021147727417941</c:v>
                </c:pt>
                <c:pt idx="137">
                  <c:v>0.54935960507204717</c:v>
                </c:pt>
                <c:pt idx="138">
                  <c:v>0.54680398846565037</c:v>
                </c:pt>
                <c:pt idx="139">
                  <c:v>0.54637805236458425</c:v>
                </c:pt>
                <c:pt idx="140">
                  <c:v>0.54637805236458425</c:v>
                </c:pt>
                <c:pt idx="141">
                  <c:v>0.54595211626351814</c:v>
                </c:pt>
                <c:pt idx="142">
                  <c:v>0.54424837185925368</c:v>
                </c:pt>
                <c:pt idx="143">
                  <c:v>0.54126681915179087</c:v>
                </c:pt>
                <c:pt idx="144">
                  <c:v>0.53998901084859241</c:v>
                </c:pt>
                <c:pt idx="145">
                  <c:v>0.5340259054336669</c:v>
                </c:pt>
                <c:pt idx="146">
                  <c:v>0.53274809713046856</c:v>
                </c:pt>
                <c:pt idx="147">
                  <c:v>0.52806280001874129</c:v>
                </c:pt>
                <c:pt idx="148">
                  <c:v>0.52721092781660905</c:v>
                </c:pt>
                <c:pt idx="149">
                  <c:v>0.52380343900808002</c:v>
                </c:pt>
                <c:pt idx="150">
                  <c:v>0.51997001409848498</c:v>
                </c:pt>
                <c:pt idx="151">
                  <c:v>0.51911814189635275</c:v>
                </c:pt>
                <c:pt idx="152">
                  <c:v>0.51869220579528652</c:v>
                </c:pt>
                <c:pt idx="153">
                  <c:v>0.51741439749208828</c:v>
                </c:pt>
                <c:pt idx="154">
                  <c:v>0.51400690868355925</c:v>
                </c:pt>
                <c:pt idx="155">
                  <c:v>0.51315503648142702</c:v>
                </c:pt>
                <c:pt idx="156">
                  <c:v>0.51272910038036101</c:v>
                </c:pt>
                <c:pt idx="157">
                  <c:v>0.51059941987503044</c:v>
                </c:pt>
                <c:pt idx="158">
                  <c:v>0.51017348377396421</c:v>
                </c:pt>
                <c:pt idx="159">
                  <c:v>0.51017348377396421</c:v>
                </c:pt>
                <c:pt idx="160">
                  <c:v>0.5097475476728982</c:v>
                </c:pt>
                <c:pt idx="161">
                  <c:v>0.50889567547076597</c:v>
                </c:pt>
                <c:pt idx="162">
                  <c:v>0.50761786716756752</c:v>
                </c:pt>
                <c:pt idx="163">
                  <c:v>0.50122882565157567</c:v>
                </c:pt>
                <c:pt idx="164">
                  <c:v>0.49867320904517903</c:v>
                </c:pt>
                <c:pt idx="165">
                  <c:v>0.49824727294411297</c:v>
                </c:pt>
                <c:pt idx="166">
                  <c:v>0.4961175924387824</c:v>
                </c:pt>
                <c:pt idx="167">
                  <c:v>0.49313603973131953</c:v>
                </c:pt>
                <c:pt idx="168">
                  <c:v>0.49185823142812113</c:v>
                </c:pt>
                <c:pt idx="169">
                  <c:v>0.49185823142812113</c:v>
                </c:pt>
                <c:pt idx="170">
                  <c:v>0.49058042312492273</c:v>
                </c:pt>
                <c:pt idx="171">
                  <c:v>0.48546918991212945</c:v>
                </c:pt>
                <c:pt idx="172">
                  <c:v>0.48546918991212945</c:v>
                </c:pt>
                <c:pt idx="173">
                  <c:v>0.48461731770999722</c:v>
                </c:pt>
                <c:pt idx="174">
                  <c:v>0.47865421229507155</c:v>
                </c:pt>
                <c:pt idx="175">
                  <c:v>0.47865421229507155</c:v>
                </c:pt>
                <c:pt idx="176">
                  <c:v>0.47609859568867474</c:v>
                </c:pt>
                <c:pt idx="177">
                  <c:v>0.47524672348654251</c:v>
                </c:pt>
                <c:pt idx="178">
                  <c:v>0.47396891518334427</c:v>
                </c:pt>
                <c:pt idx="179">
                  <c:v>0.4628945765556251</c:v>
                </c:pt>
                <c:pt idx="180">
                  <c:v>0.45863521554496389</c:v>
                </c:pt>
                <c:pt idx="181">
                  <c:v>0.45778334334283166</c:v>
                </c:pt>
                <c:pt idx="182">
                  <c:v>0.45139430182683993</c:v>
                </c:pt>
                <c:pt idx="183">
                  <c:v>0.45139430182683993</c:v>
                </c:pt>
                <c:pt idx="184">
                  <c:v>0.44798681301831095</c:v>
                </c:pt>
                <c:pt idx="185">
                  <c:v>0.44628306861404649</c:v>
                </c:pt>
                <c:pt idx="186">
                  <c:v>0.44159777150231921</c:v>
                </c:pt>
                <c:pt idx="187">
                  <c:v>0.44074589930018698</c:v>
                </c:pt>
                <c:pt idx="188">
                  <c:v>0.4318012411777985</c:v>
                </c:pt>
                <c:pt idx="189">
                  <c:v>0.43137530507673244</c:v>
                </c:pt>
                <c:pt idx="190">
                  <c:v>0.42328251915647613</c:v>
                </c:pt>
                <c:pt idx="191">
                  <c:v>0.42200471085327773</c:v>
                </c:pt>
                <c:pt idx="192">
                  <c:v>0.4207269025500795</c:v>
                </c:pt>
                <c:pt idx="193">
                  <c:v>0.41987503034794715</c:v>
                </c:pt>
                <c:pt idx="194">
                  <c:v>0.41902315814581492</c:v>
                </c:pt>
                <c:pt idx="195">
                  <c:v>0.41220818052875718</c:v>
                </c:pt>
                <c:pt idx="196">
                  <c:v>0.40667101121489752</c:v>
                </c:pt>
                <c:pt idx="197">
                  <c:v>0.40667101121489752</c:v>
                </c:pt>
                <c:pt idx="198">
                  <c:v>0.40198571410317024</c:v>
                </c:pt>
                <c:pt idx="199">
                  <c:v>0.39985603359783961</c:v>
                </c:pt>
                <c:pt idx="200">
                  <c:v>0.39602260868824457</c:v>
                </c:pt>
                <c:pt idx="201">
                  <c:v>0.3858001422626578</c:v>
                </c:pt>
                <c:pt idx="202">
                  <c:v>0.38494827006052557</c:v>
                </c:pt>
                <c:pt idx="203">
                  <c:v>0.38409639785839339</c:v>
                </c:pt>
                <c:pt idx="204">
                  <c:v>0.38026297294879829</c:v>
                </c:pt>
                <c:pt idx="205">
                  <c:v>0.37813329244346766</c:v>
                </c:pt>
                <c:pt idx="206">
                  <c:v>0.37685548414026926</c:v>
                </c:pt>
                <c:pt idx="207">
                  <c:v>0.36620708161361631</c:v>
                </c:pt>
                <c:pt idx="208">
                  <c:v>0.36492927331041791</c:v>
                </c:pt>
                <c:pt idx="209">
                  <c:v>0.35939210399655841</c:v>
                </c:pt>
                <c:pt idx="210">
                  <c:v>0.3564105512890956</c:v>
                </c:pt>
                <c:pt idx="211">
                  <c:v>0.35385493468269896</c:v>
                </c:pt>
                <c:pt idx="212">
                  <c:v>0.35129931807630227</c:v>
                </c:pt>
                <c:pt idx="213">
                  <c:v>0.35129931807630227</c:v>
                </c:pt>
                <c:pt idx="214">
                  <c:v>0.34874370146990546</c:v>
                </c:pt>
                <c:pt idx="215">
                  <c:v>0.34703995706564106</c:v>
                </c:pt>
                <c:pt idx="216">
                  <c:v>0.34107685165071538</c:v>
                </c:pt>
                <c:pt idx="217">
                  <c:v>0.34065091554964932</c:v>
                </c:pt>
                <c:pt idx="218">
                  <c:v>0.33553968233685583</c:v>
                </c:pt>
                <c:pt idx="219">
                  <c:v>0.3334100018315253</c:v>
                </c:pt>
                <c:pt idx="220">
                  <c:v>0.32872470471979792</c:v>
                </c:pt>
                <c:pt idx="221">
                  <c:v>0.32574315201233511</c:v>
                </c:pt>
                <c:pt idx="222">
                  <c:v>0.32446534370913677</c:v>
                </c:pt>
                <c:pt idx="223">
                  <c:v>0.32190972710274007</c:v>
                </c:pt>
                <c:pt idx="224">
                  <c:v>0.32105785490060784</c:v>
                </c:pt>
                <c:pt idx="225">
                  <c:v>0.31807630219314498</c:v>
                </c:pt>
                <c:pt idx="226">
                  <c:v>0.31126132457608707</c:v>
                </c:pt>
                <c:pt idx="227">
                  <c:v>0.3104094523739549</c:v>
                </c:pt>
                <c:pt idx="228">
                  <c:v>0.30955758017182267</c:v>
                </c:pt>
                <c:pt idx="229">
                  <c:v>0.30827977186862432</c:v>
                </c:pt>
                <c:pt idx="230">
                  <c:v>0.30615009136329374</c:v>
                </c:pt>
                <c:pt idx="231">
                  <c:v>0.30529821916116151</c:v>
                </c:pt>
                <c:pt idx="232">
                  <c:v>0.30444634695902922</c:v>
                </c:pt>
                <c:pt idx="233">
                  <c:v>0.30316853865583088</c:v>
                </c:pt>
                <c:pt idx="234">
                  <c:v>0.30231666645369865</c:v>
                </c:pt>
                <c:pt idx="235">
                  <c:v>0.29805730544303749</c:v>
                </c:pt>
                <c:pt idx="236">
                  <c:v>0.29763136934197137</c:v>
                </c:pt>
                <c:pt idx="237">
                  <c:v>0.29677949713983909</c:v>
                </c:pt>
                <c:pt idx="238">
                  <c:v>0.29635356103877297</c:v>
                </c:pt>
                <c:pt idx="239">
                  <c:v>0.29464981663450857</c:v>
                </c:pt>
                <c:pt idx="240">
                  <c:v>0.29337200833131016</c:v>
                </c:pt>
                <c:pt idx="241">
                  <c:v>0.29337200833131016</c:v>
                </c:pt>
                <c:pt idx="242">
                  <c:v>0.28953858342171507</c:v>
                </c:pt>
                <c:pt idx="243">
                  <c:v>0.28655703071425226</c:v>
                </c:pt>
                <c:pt idx="244">
                  <c:v>0.28613109461318614</c:v>
                </c:pt>
                <c:pt idx="245">
                  <c:v>0.28613109461318614</c:v>
                </c:pt>
                <c:pt idx="246">
                  <c:v>0.28527922241105391</c:v>
                </c:pt>
                <c:pt idx="247">
                  <c:v>0.28272360580465716</c:v>
                </c:pt>
                <c:pt idx="248">
                  <c:v>0.28187173360252499</c:v>
                </c:pt>
                <c:pt idx="249">
                  <c:v>0.27931611699612824</c:v>
                </c:pt>
                <c:pt idx="250">
                  <c:v>0.27803830869292989</c:v>
                </c:pt>
                <c:pt idx="251">
                  <c:v>0.27377894768226874</c:v>
                </c:pt>
                <c:pt idx="252">
                  <c:v>0.27250113937907033</c:v>
                </c:pt>
                <c:pt idx="253">
                  <c:v>0.27079739497480593</c:v>
                </c:pt>
                <c:pt idx="254">
                  <c:v>0.26866771446947529</c:v>
                </c:pt>
                <c:pt idx="255">
                  <c:v>0.26824177836840918</c:v>
                </c:pt>
                <c:pt idx="256">
                  <c:v>0.26781584226734306</c:v>
                </c:pt>
                <c:pt idx="257">
                  <c:v>0.26440835345881414</c:v>
                </c:pt>
                <c:pt idx="258">
                  <c:v>0.26142680075135127</c:v>
                </c:pt>
                <c:pt idx="259">
                  <c:v>0.26057492854921904</c:v>
                </c:pt>
                <c:pt idx="260">
                  <c:v>0.26014899244815298</c:v>
                </c:pt>
                <c:pt idx="261">
                  <c:v>0.25801931194282235</c:v>
                </c:pt>
                <c:pt idx="262">
                  <c:v>0.25588963143749177</c:v>
                </c:pt>
                <c:pt idx="263">
                  <c:v>0.25290807873002896</c:v>
                </c:pt>
                <c:pt idx="264">
                  <c:v>0.24992652602256613</c:v>
                </c:pt>
                <c:pt idx="265">
                  <c:v>0.24779684551723549</c:v>
                </c:pt>
                <c:pt idx="266">
                  <c:v>0.24737090941616938</c:v>
                </c:pt>
                <c:pt idx="267">
                  <c:v>0.24737090941616938</c:v>
                </c:pt>
                <c:pt idx="268">
                  <c:v>0.24694497331510329</c:v>
                </c:pt>
                <c:pt idx="269">
                  <c:v>0.24140780400124379</c:v>
                </c:pt>
                <c:pt idx="270">
                  <c:v>0.24012999569804538</c:v>
                </c:pt>
                <c:pt idx="271">
                  <c:v>0.23927812349591315</c:v>
                </c:pt>
                <c:pt idx="272">
                  <c:v>0.23800031519271483</c:v>
                </c:pt>
                <c:pt idx="273">
                  <c:v>0.23800031519271483</c:v>
                </c:pt>
                <c:pt idx="274">
                  <c:v>0.23800031519271483</c:v>
                </c:pt>
                <c:pt idx="275">
                  <c:v>0.23714844299058255</c:v>
                </c:pt>
                <c:pt idx="276">
                  <c:v>0.23714844299058255</c:v>
                </c:pt>
                <c:pt idx="277">
                  <c:v>0.23629657078845032</c:v>
                </c:pt>
                <c:pt idx="278">
                  <c:v>0.23544469858631811</c:v>
                </c:pt>
                <c:pt idx="279">
                  <c:v>0.23416689028311977</c:v>
                </c:pt>
                <c:pt idx="280">
                  <c:v>0.23374095418205368</c:v>
                </c:pt>
                <c:pt idx="281">
                  <c:v>0.23374095418205368</c:v>
                </c:pt>
                <c:pt idx="282">
                  <c:v>0.23203720977778916</c:v>
                </c:pt>
                <c:pt idx="283">
                  <c:v>0.23118533757565693</c:v>
                </c:pt>
                <c:pt idx="284">
                  <c:v>0.23118533757565693</c:v>
                </c:pt>
                <c:pt idx="285">
                  <c:v>0.23033346537352473</c:v>
                </c:pt>
                <c:pt idx="286">
                  <c:v>0.22990752927245853</c:v>
                </c:pt>
                <c:pt idx="287">
                  <c:v>0.22948159317139244</c:v>
                </c:pt>
                <c:pt idx="288">
                  <c:v>0.22862972096926021</c:v>
                </c:pt>
                <c:pt idx="289">
                  <c:v>0.2265000404639296</c:v>
                </c:pt>
                <c:pt idx="290">
                  <c:v>0.22607410436286349</c:v>
                </c:pt>
                <c:pt idx="291">
                  <c:v>0.22607410436286349</c:v>
                </c:pt>
                <c:pt idx="292">
                  <c:v>0.22607410436286349</c:v>
                </c:pt>
                <c:pt idx="293">
                  <c:v>0.22479629605966514</c:v>
                </c:pt>
                <c:pt idx="294">
                  <c:v>0.22437035995859905</c:v>
                </c:pt>
                <c:pt idx="295">
                  <c:v>0.22394442385753294</c:v>
                </c:pt>
                <c:pt idx="296">
                  <c:v>0.22351848775646682</c:v>
                </c:pt>
                <c:pt idx="297">
                  <c:v>0.22309255165540071</c:v>
                </c:pt>
                <c:pt idx="298">
                  <c:v>0.22138880725113622</c:v>
                </c:pt>
                <c:pt idx="299">
                  <c:v>0.2209628711500701</c:v>
                </c:pt>
                <c:pt idx="300">
                  <c:v>0.22053693504900398</c:v>
                </c:pt>
                <c:pt idx="301">
                  <c:v>0.21798131844260726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9-4A14-88EF-78E624586463}"/>
            </c:ext>
          </c:extLst>
        </c:ser>
        <c:ser>
          <c:idx val="2"/>
          <c:order val="1"/>
          <c:tx>
            <c:v>0.5m/s</c:v>
          </c:tx>
          <c:spPr>
            <a:ln w="34925" cap="rnd">
              <a:solidFill>
                <a:srgbClr val="00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Ratio'!$B$4:$B$305</c:f>
              <c:numCache>
                <c:formatCode>General</c:formatCode>
                <c:ptCount val="302"/>
                <c:pt idx="0">
                  <c:v>1</c:v>
                </c:pt>
                <c:pt idx="1">
                  <c:v>0.99829079550650146</c:v>
                </c:pt>
                <c:pt idx="2">
                  <c:v>0.99829079550650146</c:v>
                </c:pt>
                <c:pt idx="3">
                  <c:v>0.99700889213637744</c:v>
                </c:pt>
                <c:pt idx="4">
                  <c:v>0.9965815910130027</c:v>
                </c:pt>
                <c:pt idx="5">
                  <c:v>0.99572698876625343</c:v>
                </c:pt>
                <c:pt idx="6">
                  <c:v>0.99401778427275478</c:v>
                </c:pt>
                <c:pt idx="7">
                  <c:v>0.99316318202600551</c:v>
                </c:pt>
                <c:pt idx="8">
                  <c:v>0.99316318202600551</c:v>
                </c:pt>
                <c:pt idx="9">
                  <c:v>0.99316318202600551</c:v>
                </c:pt>
                <c:pt idx="10">
                  <c:v>0.99273588090263087</c:v>
                </c:pt>
                <c:pt idx="11">
                  <c:v>0.99273588090263087</c:v>
                </c:pt>
                <c:pt idx="12">
                  <c:v>0.99145397753250697</c:v>
                </c:pt>
                <c:pt idx="13">
                  <c:v>0.99102667640913222</c:v>
                </c:pt>
                <c:pt idx="14">
                  <c:v>0.99102667640913222</c:v>
                </c:pt>
                <c:pt idx="15">
                  <c:v>0.99102667640913222</c:v>
                </c:pt>
                <c:pt idx="16">
                  <c:v>0.9905993752857577</c:v>
                </c:pt>
                <c:pt idx="17">
                  <c:v>0.99017207416238295</c:v>
                </c:pt>
                <c:pt idx="18">
                  <c:v>0.99017207416238295</c:v>
                </c:pt>
                <c:pt idx="19">
                  <c:v>0.98889017079225894</c:v>
                </c:pt>
                <c:pt idx="20">
                  <c:v>0.98632636405201113</c:v>
                </c:pt>
                <c:pt idx="21">
                  <c:v>0.98632636405201113</c:v>
                </c:pt>
                <c:pt idx="22">
                  <c:v>0.98461715955851248</c:v>
                </c:pt>
                <c:pt idx="23">
                  <c:v>0.98248065394163919</c:v>
                </c:pt>
                <c:pt idx="24">
                  <c:v>0.98034414832476591</c:v>
                </c:pt>
                <c:pt idx="25">
                  <c:v>0.97948954607801664</c:v>
                </c:pt>
                <c:pt idx="26">
                  <c:v>0.97692573933776872</c:v>
                </c:pt>
                <c:pt idx="27">
                  <c:v>0.97692573933776872</c:v>
                </c:pt>
                <c:pt idx="28">
                  <c:v>0.97308002922739689</c:v>
                </c:pt>
                <c:pt idx="29">
                  <c:v>0.97265272810402215</c:v>
                </c:pt>
                <c:pt idx="30">
                  <c:v>0.96795241574690105</c:v>
                </c:pt>
                <c:pt idx="31">
                  <c:v>0.96410670563652912</c:v>
                </c:pt>
                <c:pt idx="32">
                  <c:v>0.96367940451315437</c:v>
                </c:pt>
                <c:pt idx="33">
                  <c:v>0.96325210338977985</c:v>
                </c:pt>
                <c:pt idx="34">
                  <c:v>0.95897909215603327</c:v>
                </c:pt>
                <c:pt idx="35">
                  <c:v>0.95769718878590937</c:v>
                </c:pt>
                <c:pt idx="36">
                  <c:v>0.95769718878590937</c:v>
                </c:pt>
                <c:pt idx="37">
                  <c:v>0.95598798429241061</c:v>
                </c:pt>
                <c:pt idx="38">
                  <c:v>0.9500057685651655</c:v>
                </c:pt>
                <c:pt idx="39">
                  <c:v>0.94957846744179086</c:v>
                </c:pt>
                <c:pt idx="40">
                  <c:v>0.9406051438509232</c:v>
                </c:pt>
                <c:pt idx="41">
                  <c:v>0.92693150790293422</c:v>
                </c:pt>
                <c:pt idx="42">
                  <c:v>0.92137659329906374</c:v>
                </c:pt>
                <c:pt idx="43">
                  <c:v>0.92137659329906374</c:v>
                </c:pt>
                <c:pt idx="44">
                  <c:v>0.91539437757181863</c:v>
                </c:pt>
                <c:pt idx="45">
                  <c:v>0.90642105398095085</c:v>
                </c:pt>
                <c:pt idx="46">
                  <c:v>0.90513915061082695</c:v>
                </c:pt>
                <c:pt idx="47">
                  <c:v>0.90300264499395366</c:v>
                </c:pt>
                <c:pt idx="48">
                  <c:v>0.89830233263683257</c:v>
                </c:pt>
                <c:pt idx="49">
                  <c:v>0.89103821353946333</c:v>
                </c:pt>
                <c:pt idx="50">
                  <c:v>0.88890170792259005</c:v>
                </c:pt>
                <c:pt idx="51">
                  <c:v>0.88334679331871957</c:v>
                </c:pt>
                <c:pt idx="52">
                  <c:v>0.88035568545509701</c:v>
                </c:pt>
                <c:pt idx="53">
                  <c:v>0.86924585624735617</c:v>
                </c:pt>
                <c:pt idx="54">
                  <c:v>0.86198173714998694</c:v>
                </c:pt>
                <c:pt idx="55">
                  <c:v>0.85813602703961511</c:v>
                </c:pt>
                <c:pt idx="56">
                  <c:v>0.85514491917599245</c:v>
                </c:pt>
                <c:pt idx="57">
                  <c:v>0.85215381131236989</c:v>
                </c:pt>
                <c:pt idx="58">
                  <c:v>0.85044460681887135</c:v>
                </c:pt>
                <c:pt idx="59">
                  <c:v>0.84617159558512478</c:v>
                </c:pt>
                <c:pt idx="60">
                  <c:v>0.84018937985787967</c:v>
                </c:pt>
                <c:pt idx="61">
                  <c:v>0.8359163686241331</c:v>
                </c:pt>
                <c:pt idx="62">
                  <c:v>0.83463446525400908</c:v>
                </c:pt>
                <c:pt idx="63">
                  <c:v>0.8324979596371358</c:v>
                </c:pt>
                <c:pt idx="64">
                  <c:v>0.82395193716964277</c:v>
                </c:pt>
                <c:pt idx="65">
                  <c:v>0.80942369897490452</c:v>
                </c:pt>
                <c:pt idx="66">
                  <c:v>0.80942369897490452</c:v>
                </c:pt>
                <c:pt idx="67">
                  <c:v>0.80557798886453269</c:v>
                </c:pt>
                <c:pt idx="68">
                  <c:v>0.80301418212428477</c:v>
                </c:pt>
                <c:pt idx="69">
                  <c:v>0.7987411708905382</c:v>
                </c:pt>
                <c:pt idx="70">
                  <c:v>0.79831386976716368</c:v>
                </c:pt>
                <c:pt idx="71">
                  <c:v>0.78763134168279736</c:v>
                </c:pt>
                <c:pt idx="72">
                  <c:v>0.77609421135168166</c:v>
                </c:pt>
                <c:pt idx="73">
                  <c:v>0.77395770573480838</c:v>
                </c:pt>
                <c:pt idx="74">
                  <c:v>0.76754818888418852</c:v>
                </c:pt>
                <c:pt idx="75">
                  <c:v>0.76541168326731535</c:v>
                </c:pt>
                <c:pt idx="76">
                  <c:v>0.76284787652706731</c:v>
                </c:pt>
                <c:pt idx="77">
                  <c:v>0.7568656607998222</c:v>
                </c:pt>
                <c:pt idx="78">
                  <c:v>0.75131074619595173</c:v>
                </c:pt>
                <c:pt idx="79">
                  <c:v>0.74233742260508395</c:v>
                </c:pt>
                <c:pt idx="80">
                  <c:v>0.74191012148170943</c:v>
                </c:pt>
                <c:pt idx="81">
                  <c:v>0.73635520687783884</c:v>
                </c:pt>
                <c:pt idx="82">
                  <c:v>0.73037299115059373</c:v>
                </c:pt>
                <c:pt idx="83">
                  <c:v>0.72780918441034581</c:v>
                </c:pt>
                <c:pt idx="84">
                  <c:v>0.72609997991684716</c:v>
                </c:pt>
                <c:pt idx="85">
                  <c:v>0.72439077542334862</c:v>
                </c:pt>
                <c:pt idx="86">
                  <c:v>0.72097236643635132</c:v>
                </c:pt>
                <c:pt idx="87">
                  <c:v>0.71413554846235683</c:v>
                </c:pt>
                <c:pt idx="88">
                  <c:v>0.71328094621560756</c:v>
                </c:pt>
                <c:pt idx="89">
                  <c:v>0.70858063385848635</c:v>
                </c:pt>
                <c:pt idx="90">
                  <c:v>0.70430762262473978</c:v>
                </c:pt>
                <c:pt idx="91">
                  <c:v>0.69875270802086931</c:v>
                </c:pt>
                <c:pt idx="92">
                  <c:v>0.69747080465074529</c:v>
                </c:pt>
                <c:pt idx="93">
                  <c:v>0.69447969678712296</c:v>
                </c:pt>
                <c:pt idx="94">
                  <c:v>0.69234319117024956</c:v>
                </c:pt>
                <c:pt idx="95">
                  <c:v>0.69191589004687493</c:v>
                </c:pt>
                <c:pt idx="96">
                  <c:v>0.68764287881312847</c:v>
                </c:pt>
                <c:pt idx="97">
                  <c:v>0.68636097544300445</c:v>
                </c:pt>
                <c:pt idx="98">
                  <c:v>0.68379716870275653</c:v>
                </c:pt>
                <c:pt idx="99">
                  <c:v>0.67909685634563521</c:v>
                </c:pt>
                <c:pt idx="100">
                  <c:v>0.67781495297551142</c:v>
                </c:pt>
                <c:pt idx="101">
                  <c:v>0.67696035072876215</c:v>
                </c:pt>
                <c:pt idx="102">
                  <c:v>0.67268733949501547</c:v>
                </c:pt>
                <c:pt idx="103">
                  <c:v>0.66798702713789437</c:v>
                </c:pt>
                <c:pt idx="104">
                  <c:v>0.6671324248911451</c:v>
                </c:pt>
                <c:pt idx="105">
                  <c:v>0.66200481141064915</c:v>
                </c:pt>
                <c:pt idx="106">
                  <c:v>0.66029560691715061</c:v>
                </c:pt>
                <c:pt idx="107">
                  <c:v>0.65388609006653076</c:v>
                </c:pt>
                <c:pt idx="108">
                  <c:v>0.64875847658603503</c:v>
                </c:pt>
                <c:pt idx="109">
                  <c:v>0.64320356198216433</c:v>
                </c:pt>
                <c:pt idx="110">
                  <c:v>0.6380759485016686</c:v>
                </c:pt>
                <c:pt idx="111">
                  <c:v>0.63209373277442349</c:v>
                </c:pt>
                <c:pt idx="112">
                  <c:v>0.6299572271575502</c:v>
                </c:pt>
                <c:pt idx="113">
                  <c:v>0.62440231255367973</c:v>
                </c:pt>
                <c:pt idx="114">
                  <c:v>0.62141120469005717</c:v>
                </c:pt>
                <c:pt idx="115">
                  <c:v>0.61842009682643451</c:v>
                </c:pt>
                <c:pt idx="116">
                  <c:v>0.61628359120956122</c:v>
                </c:pt>
                <c:pt idx="117">
                  <c:v>0.61500168783943721</c:v>
                </c:pt>
                <c:pt idx="118">
                  <c:v>0.61329248334593867</c:v>
                </c:pt>
                <c:pt idx="119">
                  <c:v>0.61329248334593867</c:v>
                </c:pt>
                <c:pt idx="120">
                  <c:v>0.61072867660569086</c:v>
                </c:pt>
                <c:pt idx="121">
                  <c:v>0.60944677323556684</c:v>
                </c:pt>
                <c:pt idx="122">
                  <c:v>0.60688296649531892</c:v>
                </c:pt>
                <c:pt idx="123">
                  <c:v>0.60090075076807381</c:v>
                </c:pt>
                <c:pt idx="124">
                  <c:v>0.60090075076807381</c:v>
                </c:pt>
                <c:pt idx="125">
                  <c:v>0.59534583616420333</c:v>
                </c:pt>
                <c:pt idx="126">
                  <c:v>0.59320933054733005</c:v>
                </c:pt>
                <c:pt idx="127">
                  <c:v>0.59064552380708202</c:v>
                </c:pt>
                <c:pt idx="128">
                  <c:v>0.59064552380708202</c:v>
                </c:pt>
                <c:pt idx="129">
                  <c:v>0.58509060920321154</c:v>
                </c:pt>
                <c:pt idx="130">
                  <c:v>0.583381404709713</c:v>
                </c:pt>
                <c:pt idx="131">
                  <c:v>0.5799629957227157</c:v>
                </c:pt>
                <c:pt idx="132">
                  <c:v>0.57739918898246778</c:v>
                </c:pt>
                <c:pt idx="133">
                  <c:v>0.57056237100847329</c:v>
                </c:pt>
                <c:pt idx="134">
                  <c:v>0.56885316651497475</c:v>
                </c:pt>
                <c:pt idx="135">
                  <c:v>0.56671666089810147</c:v>
                </c:pt>
                <c:pt idx="136">
                  <c:v>0.56628935977472694</c:v>
                </c:pt>
                <c:pt idx="137">
                  <c:v>0.55560683169036051</c:v>
                </c:pt>
                <c:pt idx="138">
                  <c:v>0.55176112157998869</c:v>
                </c:pt>
                <c:pt idx="139">
                  <c:v>0.54834271259299139</c:v>
                </c:pt>
                <c:pt idx="140">
                  <c:v>0.54791541146961664</c:v>
                </c:pt>
                <c:pt idx="141">
                  <c:v>0.5462062069761181</c:v>
                </c:pt>
                <c:pt idx="142">
                  <c:v>0.54535160472936883</c:v>
                </c:pt>
                <c:pt idx="143">
                  <c:v>0.54065129237224763</c:v>
                </c:pt>
                <c:pt idx="144">
                  <c:v>0.53936938900212361</c:v>
                </c:pt>
                <c:pt idx="145">
                  <c:v>0.53167796878137985</c:v>
                </c:pt>
                <c:pt idx="146">
                  <c:v>0.5286868609177573</c:v>
                </c:pt>
                <c:pt idx="147">
                  <c:v>0.52569575305413474</c:v>
                </c:pt>
                <c:pt idx="148">
                  <c:v>0.52355924743726157</c:v>
                </c:pt>
                <c:pt idx="149">
                  <c:v>0.52313194631388682</c:v>
                </c:pt>
                <c:pt idx="150">
                  <c:v>0.52014083845026426</c:v>
                </c:pt>
                <c:pt idx="151">
                  <c:v>0.51757703171001634</c:v>
                </c:pt>
                <c:pt idx="152">
                  <c:v>0.51672242946326707</c:v>
                </c:pt>
                <c:pt idx="153">
                  <c:v>0.50689450362565003</c:v>
                </c:pt>
                <c:pt idx="154">
                  <c:v>0.504330696885402</c:v>
                </c:pt>
                <c:pt idx="155">
                  <c:v>0.50347609463865273</c:v>
                </c:pt>
                <c:pt idx="156">
                  <c:v>0.50262149239190346</c:v>
                </c:pt>
                <c:pt idx="157">
                  <c:v>0.50219419126852893</c:v>
                </c:pt>
                <c:pt idx="158">
                  <c:v>0.48852055532053995</c:v>
                </c:pt>
                <c:pt idx="159">
                  <c:v>0.48681135082704124</c:v>
                </c:pt>
                <c:pt idx="160">
                  <c:v>0.48595674858029198</c:v>
                </c:pt>
                <c:pt idx="161">
                  <c:v>0.48253833959329478</c:v>
                </c:pt>
                <c:pt idx="162">
                  <c:v>0.47741072611279894</c:v>
                </c:pt>
                <c:pt idx="163">
                  <c:v>0.4752742204959256</c:v>
                </c:pt>
                <c:pt idx="164">
                  <c:v>0.47356501600242706</c:v>
                </c:pt>
                <c:pt idx="165">
                  <c:v>0.47228311263230305</c:v>
                </c:pt>
                <c:pt idx="166">
                  <c:v>0.46715549915180732</c:v>
                </c:pt>
                <c:pt idx="167">
                  <c:v>0.46288248791806069</c:v>
                </c:pt>
                <c:pt idx="168">
                  <c:v>0.45561836882069168</c:v>
                </c:pt>
                <c:pt idx="169">
                  <c:v>0.45262726095706912</c:v>
                </c:pt>
                <c:pt idx="170">
                  <c:v>0.45049075534019578</c:v>
                </c:pt>
                <c:pt idx="171">
                  <c:v>0.4466450452298239</c:v>
                </c:pt>
                <c:pt idx="172">
                  <c:v>0.44151743174932806</c:v>
                </c:pt>
                <c:pt idx="173">
                  <c:v>0.43767172163895618</c:v>
                </c:pt>
                <c:pt idx="174">
                  <c:v>0.43638981826883216</c:v>
                </c:pt>
                <c:pt idx="175">
                  <c:v>0.43468061377533357</c:v>
                </c:pt>
                <c:pt idx="176">
                  <c:v>0.43168950591171101</c:v>
                </c:pt>
                <c:pt idx="177">
                  <c:v>0.430407602541587</c:v>
                </c:pt>
                <c:pt idx="178">
                  <c:v>0.4286983980480884</c:v>
                </c:pt>
                <c:pt idx="179">
                  <c:v>0.42698919355458981</c:v>
                </c:pt>
                <c:pt idx="180">
                  <c:v>0.42527998906109127</c:v>
                </c:pt>
                <c:pt idx="181">
                  <c:v>0.42271618232084324</c:v>
                </c:pt>
                <c:pt idx="182">
                  <c:v>0.42271618232084324</c:v>
                </c:pt>
                <c:pt idx="183">
                  <c:v>0.42228888119746866</c:v>
                </c:pt>
                <c:pt idx="184">
                  <c:v>0.41716126771697276</c:v>
                </c:pt>
                <c:pt idx="185">
                  <c:v>0.41502476210009964</c:v>
                </c:pt>
                <c:pt idx="186">
                  <c:v>0.41203365423647703</c:v>
                </c:pt>
                <c:pt idx="187">
                  <c:v>0.40818794412610521</c:v>
                </c:pt>
                <c:pt idx="188">
                  <c:v>0.40733334187935577</c:v>
                </c:pt>
                <c:pt idx="189">
                  <c:v>0.40391493289235858</c:v>
                </c:pt>
                <c:pt idx="190">
                  <c:v>0.40220572839885999</c:v>
                </c:pt>
                <c:pt idx="191">
                  <c:v>0.39964192165861201</c:v>
                </c:pt>
                <c:pt idx="192">
                  <c:v>0.3966508137949894</c:v>
                </c:pt>
                <c:pt idx="193">
                  <c:v>0.39024129694436965</c:v>
                </c:pt>
                <c:pt idx="194">
                  <c:v>0.38895939357424564</c:v>
                </c:pt>
                <c:pt idx="195">
                  <c:v>0.38425908121712449</c:v>
                </c:pt>
                <c:pt idx="196">
                  <c:v>0.38169527447687662</c:v>
                </c:pt>
                <c:pt idx="197">
                  <c:v>0.38169527447687662</c:v>
                </c:pt>
                <c:pt idx="198">
                  <c:v>0.37742226324313005</c:v>
                </c:pt>
                <c:pt idx="199">
                  <c:v>0.37699496211975547</c:v>
                </c:pt>
                <c:pt idx="200">
                  <c:v>0.3761403598730062</c:v>
                </c:pt>
                <c:pt idx="201">
                  <c:v>0.37400385425613286</c:v>
                </c:pt>
                <c:pt idx="202">
                  <c:v>0.36973084302238629</c:v>
                </c:pt>
                <c:pt idx="203">
                  <c:v>0.36673973515876368</c:v>
                </c:pt>
                <c:pt idx="204">
                  <c:v>0.36460322954189039</c:v>
                </c:pt>
                <c:pt idx="205">
                  <c:v>0.36332132617176655</c:v>
                </c:pt>
                <c:pt idx="206">
                  <c:v>0.35990291718476924</c:v>
                </c:pt>
                <c:pt idx="207">
                  <c:v>0.3586210138146454</c:v>
                </c:pt>
                <c:pt idx="208">
                  <c:v>0.35648450819777211</c:v>
                </c:pt>
                <c:pt idx="209">
                  <c:v>0.3517841958406509</c:v>
                </c:pt>
                <c:pt idx="210">
                  <c:v>0.34964769022377762</c:v>
                </c:pt>
                <c:pt idx="211">
                  <c:v>0.34708388348352975</c:v>
                </c:pt>
                <c:pt idx="212">
                  <c:v>0.34580198011340574</c:v>
                </c:pt>
                <c:pt idx="213">
                  <c:v>0.3406743666329099</c:v>
                </c:pt>
                <c:pt idx="214">
                  <c:v>0.33939246326278588</c:v>
                </c:pt>
                <c:pt idx="215">
                  <c:v>0.33768325876928734</c:v>
                </c:pt>
                <c:pt idx="216">
                  <c:v>0.33597405427578869</c:v>
                </c:pt>
                <c:pt idx="217">
                  <c:v>0.32956453742516895</c:v>
                </c:pt>
                <c:pt idx="218">
                  <c:v>0.32956453742516895</c:v>
                </c:pt>
                <c:pt idx="219">
                  <c:v>0.32828263405504493</c:v>
                </c:pt>
                <c:pt idx="220">
                  <c:v>0.32828263405504493</c:v>
                </c:pt>
                <c:pt idx="221">
                  <c:v>0.3278553329316703</c:v>
                </c:pt>
                <c:pt idx="222">
                  <c:v>0.32571882731479707</c:v>
                </c:pt>
                <c:pt idx="223">
                  <c:v>0.32486422506804769</c:v>
                </c:pt>
                <c:pt idx="224">
                  <c:v>0.32400962282129842</c:v>
                </c:pt>
                <c:pt idx="225">
                  <c:v>0.32059121383430117</c:v>
                </c:pt>
                <c:pt idx="226">
                  <c:v>0.31674550372392929</c:v>
                </c:pt>
                <c:pt idx="227">
                  <c:v>0.31418169698368137</c:v>
                </c:pt>
                <c:pt idx="228">
                  <c:v>0.31289979361355741</c:v>
                </c:pt>
                <c:pt idx="229">
                  <c:v>0.31247249249018277</c:v>
                </c:pt>
                <c:pt idx="230">
                  <c:v>0.3116178902434335</c:v>
                </c:pt>
                <c:pt idx="231">
                  <c:v>0.30990868574993485</c:v>
                </c:pt>
                <c:pt idx="232">
                  <c:v>0.30819948125643626</c:v>
                </c:pt>
                <c:pt idx="233">
                  <c:v>0.30734487900968688</c:v>
                </c:pt>
                <c:pt idx="234">
                  <c:v>0.30435377114606438</c:v>
                </c:pt>
                <c:pt idx="235">
                  <c:v>0.30178996440581646</c:v>
                </c:pt>
                <c:pt idx="236">
                  <c:v>0.30178996440581646</c:v>
                </c:pt>
                <c:pt idx="237">
                  <c:v>0.29538044755519666</c:v>
                </c:pt>
                <c:pt idx="238">
                  <c:v>0.29538044755519666</c:v>
                </c:pt>
                <c:pt idx="239">
                  <c:v>0.29495314643182197</c:v>
                </c:pt>
                <c:pt idx="240">
                  <c:v>0.29452584530844733</c:v>
                </c:pt>
                <c:pt idx="241">
                  <c:v>0.29324394193832332</c:v>
                </c:pt>
                <c:pt idx="242">
                  <c:v>0.29281664081494868</c:v>
                </c:pt>
                <c:pt idx="243">
                  <c:v>0.29238933969157405</c:v>
                </c:pt>
                <c:pt idx="244">
                  <c:v>0.28982553295132613</c:v>
                </c:pt>
                <c:pt idx="245">
                  <c:v>0.28939823182795144</c:v>
                </c:pt>
                <c:pt idx="246">
                  <c:v>0.2889709307045768</c:v>
                </c:pt>
                <c:pt idx="247">
                  <c:v>0.28854362958120217</c:v>
                </c:pt>
                <c:pt idx="248">
                  <c:v>0.28854362958120217</c:v>
                </c:pt>
                <c:pt idx="249">
                  <c:v>0.28811632845782753</c:v>
                </c:pt>
                <c:pt idx="250">
                  <c:v>0.28811632845782753</c:v>
                </c:pt>
                <c:pt idx="251">
                  <c:v>0.28726172621107826</c:v>
                </c:pt>
                <c:pt idx="252">
                  <c:v>0.28683442508770357</c:v>
                </c:pt>
                <c:pt idx="253">
                  <c:v>0.28597982284095425</c:v>
                </c:pt>
                <c:pt idx="254">
                  <c:v>0.282561413853957</c:v>
                </c:pt>
                <c:pt idx="255">
                  <c:v>0.28213411273058236</c:v>
                </c:pt>
                <c:pt idx="256">
                  <c:v>0.28213411273058236</c:v>
                </c:pt>
                <c:pt idx="257">
                  <c:v>0.2808522093604584</c:v>
                </c:pt>
                <c:pt idx="258">
                  <c:v>0.27871570374358512</c:v>
                </c:pt>
                <c:pt idx="259">
                  <c:v>0.27657919812671189</c:v>
                </c:pt>
                <c:pt idx="260">
                  <c:v>0.27102428352284136</c:v>
                </c:pt>
                <c:pt idx="261">
                  <c:v>0.27016968127609209</c:v>
                </c:pt>
                <c:pt idx="262">
                  <c:v>0.2680331756592188</c:v>
                </c:pt>
                <c:pt idx="263">
                  <c:v>0.26760587453584417</c:v>
                </c:pt>
                <c:pt idx="264">
                  <c:v>0.26717857341246948</c:v>
                </c:pt>
                <c:pt idx="265">
                  <c:v>0.26376016442547229</c:v>
                </c:pt>
                <c:pt idx="266">
                  <c:v>0.26333286330209765</c:v>
                </c:pt>
                <c:pt idx="267">
                  <c:v>0.26162365880859906</c:v>
                </c:pt>
                <c:pt idx="268">
                  <c:v>0.26076905656184968</c:v>
                </c:pt>
                <c:pt idx="269">
                  <c:v>0.26076905656184968</c:v>
                </c:pt>
                <c:pt idx="270">
                  <c:v>0.26034175543847504</c:v>
                </c:pt>
                <c:pt idx="271">
                  <c:v>0.25905985206835114</c:v>
                </c:pt>
                <c:pt idx="272">
                  <c:v>0.2569233464514778</c:v>
                </c:pt>
                <c:pt idx="273">
                  <c:v>0.25649604532810316</c:v>
                </c:pt>
                <c:pt idx="274">
                  <c:v>0.25435953971122993</c:v>
                </c:pt>
                <c:pt idx="275">
                  <c:v>0.25265033521773128</c:v>
                </c:pt>
                <c:pt idx="276">
                  <c:v>0.25179573297098201</c:v>
                </c:pt>
                <c:pt idx="277">
                  <c:v>0.24837732398398477</c:v>
                </c:pt>
                <c:pt idx="278">
                  <c:v>0.24709542061386078</c:v>
                </c:pt>
                <c:pt idx="279">
                  <c:v>0.24453161387361291</c:v>
                </c:pt>
                <c:pt idx="280">
                  <c:v>0.24282240938011426</c:v>
                </c:pt>
                <c:pt idx="281">
                  <c:v>0.2423951082567396</c:v>
                </c:pt>
                <c:pt idx="282">
                  <c:v>0.24196780713336496</c:v>
                </c:pt>
                <c:pt idx="283">
                  <c:v>0.24068590376324103</c:v>
                </c:pt>
                <c:pt idx="284">
                  <c:v>0.24068590376324103</c:v>
                </c:pt>
                <c:pt idx="285">
                  <c:v>0.23769479589961845</c:v>
                </c:pt>
                <c:pt idx="286">
                  <c:v>0.23641289252949443</c:v>
                </c:pt>
                <c:pt idx="287">
                  <c:v>0.23470368803599587</c:v>
                </c:pt>
                <c:pt idx="288">
                  <c:v>0.23085797792562399</c:v>
                </c:pt>
                <c:pt idx="289">
                  <c:v>0.23000337567887469</c:v>
                </c:pt>
                <c:pt idx="290">
                  <c:v>0.2278668700620014</c:v>
                </c:pt>
                <c:pt idx="291">
                  <c:v>0.22658496669187747</c:v>
                </c:pt>
                <c:pt idx="292">
                  <c:v>0.22615766556850281</c:v>
                </c:pt>
                <c:pt idx="293">
                  <c:v>0.22573036444512809</c:v>
                </c:pt>
                <c:pt idx="294">
                  <c:v>0.22359385882825489</c:v>
                </c:pt>
                <c:pt idx="295">
                  <c:v>0.22316655770488023</c:v>
                </c:pt>
                <c:pt idx="296">
                  <c:v>0.22273925658150559</c:v>
                </c:pt>
                <c:pt idx="297">
                  <c:v>0.22231195545813087</c:v>
                </c:pt>
                <c:pt idx="298">
                  <c:v>0.22188465433475624</c:v>
                </c:pt>
                <c:pt idx="299">
                  <c:v>0.22103005208800694</c:v>
                </c:pt>
                <c:pt idx="300">
                  <c:v>0.21974814871788301</c:v>
                </c:pt>
                <c:pt idx="301">
                  <c:v>0.21974814871788292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9-4A14-88EF-78E624586463}"/>
            </c:ext>
          </c:extLst>
        </c:ser>
        <c:ser>
          <c:idx val="0"/>
          <c:order val="2"/>
          <c:tx>
            <c:v>1m/s</c:v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Ratio'!$T$4:$T$305</c:f>
              <c:numCache>
                <c:formatCode>General</c:formatCode>
                <c:ptCount val="302"/>
                <c:pt idx="0">
                  <c:v>1</c:v>
                </c:pt>
                <c:pt idx="1">
                  <c:v>0.99709646979118782</c:v>
                </c:pt>
                <c:pt idx="2">
                  <c:v>0.99128940937356336</c:v>
                </c:pt>
                <c:pt idx="3">
                  <c:v>0.98935372256768861</c:v>
                </c:pt>
                <c:pt idx="4">
                  <c:v>0.98886980086621978</c:v>
                </c:pt>
                <c:pt idx="5">
                  <c:v>0.97580391492656493</c:v>
                </c:pt>
                <c:pt idx="6">
                  <c:v>0.97048077621040918</c:v>
                </c:pt>
                <c:pt idx="7">
                  <c:v>0.96902901110600304</c:v>
                </c:pt>
                <c:pt idx="8">
                  <c:v>0.96806116770306561</c:v>
                </c:pt>
                <c:pt idx="9">
                  <c:v>0.96564155919572214</c:v>
                </c:pt>
                <c:pt idx="10">
                  <c:v>0.96467371579278471</c:v>
                </c:pt>
                <c:pt idx="11">
                  <c:v>0.96273802898690997</c:v>
                </c:pt>
                <c:pt idx="12">
                  <c:v>0.96080234218103522</c:v>
                </c:pt>
                <c:pt idx="13">
                  <c:v>0.95935057707662896</c:v>
                </c:pt>
                <c:pt idx="14">
                  <c:v>0.95451136006194193</c:v>
                </c:pt>
                <c:pt idx="15">
                  <c:v>0.95402743836047332</c:v>
                </c:pt>
                <c:pt idx="16">
                  <c:v>0.95112390815166103</c:v>
                </c:pt>
                <c:pt idx="17">
                  <c:v>0.94918822134578618</c:v>
                </c:pt>
                <c:pt idx="18">
                  <c:v>0.94870429964431757</c:v>
                </c:pt>
                <c:pt idx="19">
                  <c:v>0.94773645624138003</c:v>
                </c:pt>
                <c:pt idx="20">
                  <c:v>0.94628469113697411</c:v>
                </c:pt>
                <c:pt idx="21">
                  <c:v>0.94434900433109925</c:v>
                </c:pt>
                <c:pt idx="22">
                  <c:v>0.94192939582375579</c:v>
                </c:pt>
                <c:pt idx="23">
                  <c:v>0.93999370901788093</c:v>
                </c:pt>
                <c:pt idx="24">
                  <c:v>0.93999370901788093</c:v>
                </c:pt>
                <c:pt idx="25">
                  <c:v>0.93709017880906864</c:v>
                </c:pt>
                <c:pt idx="26">
                  <c:v>0.9356384137046625</c:v>
                </c:pt>
                <c:pt idx="27">
                  <c:v>0.93321880519731915</c:v>
                </c:pt>
                <c:pt idx="28">
                  <c:v>0.93321880519731915</c:v>
                </c:pt>
                <c:pt idx="29">
                  <c:v>0.93273488349585032</c:v>
                </c:pt>
                <c:pt idx="30">
                  <c:v>0.93225096179438172</c:v>
                </c:pt>
                <c:pt idx="31">
                  <c:v>0.93225096179438172</c:v>
                </c:pt>
                <c:pt idx="32">
                  <c:v>0.93031527498850675</c:v>
                </c:pt>
                <c:pt idx="33">
                  <c:v>0.92983135328703814</c:v>
                </c:pt>
                <c:pt idx="34">
                  <c:v>0.92886350988410082</c:v>
                </c:pt>
                <c:pt idx="35">
                  <c:v>0.92692782307822585</c:v>
                </c:pt>
                <c:pt idx="36">
                  <c:v>0.92499213627235111</c:v>
                </c:pt>
                <c:pt idx="37">
                  <c:v>0.92063684095913279</c:v>
                </c:pt>
                <c:pt idx="38">
                  <c:v>0.92063684095913279</c:v>
                </c:pt>
                <c:pt idx="39">
                  <c:v>0.91966899755619536</c:v>
                </c:pt>
                <c:pt idx="40">
                  <c:v>0.91531370224297703</c:v>
                </c:pt>
                <c:pt idx="41">
                  <c:v>0.91386193713857089</c:v>
                </c:pt>
                <c:pt idx="42">
                  <c:v>0.91386193713857089</c:v>
                </c:pt>
                <c:pt idx="43">
                  <c:v>0.91337801543710229</c:v>
                </c:pt>
                <c:pt idx="44">
                  <c:v>0.9032156597062595</c:v>
                </c:pt>
                <c:pt idx="45">
                  <c:v>0.90273173800479078</c:v>
                </c:pt>
                <c:pt idx="46">
                  <c:v>0.89982820779597861</c:v>
                </c:pt>
                <c:pt idx="47">
                  <c:v>0.89547291248276029</c:v>
                </c:pt>
                <c:pt idx="48">
                  <c:v>0.89014977376660454</c:v>
                </c:pt>
                <c:pt idx="49">
                  <c:v>0.88579447845338632</c:v>
                </c:pt>
                <c:pt idx="50">
                  <c:v>0.88434271334898007</c:v>
                </c:pt>
                <c:pt idx="51">
                  <c:v>0.88240702654310532</c:v>
                </c:pt>
                <c:pt idx="52">
                  <c:v>0.88047133973723057</c:v>
                </c:pt>
                <c:pt idx="53">
                  <c:v>0.87950349633429314</c:v>
                </c:pt>
                <c:pt idx="54">
                  <c:v>0.8785356529313556</c:v>
                </c:pt>
                <c:pt idx="55">
                  <c:v>0.87272859251373136</c:v>
                </c:pt>
                <c:pt idx="56">
                  <c:v>0.87127682740932522</c:v>
                </c:pt>
                <c:pt idx="57">
                  <c:v>0.87030898400638779</c:v>
                </c:pt>
                <c:pt idx="58">
                  <c:v>0.86837329720051282</c:v>
                </c:pt>
                <c:pt idx="59">
                  <c:v>0.86595368869316947</c:v>
                </c:pt>
                <c:pt idx="60">
                  <c:v>0.86401800188729472</c:v>
                </c:pt>
                <c:pt idx="61">
                  <c:v>0.86401800188729472</c:v>
                </c:pt>
                <c:pt idx="62">
                  <c:v>0.86305015848435718</c:v>
                </c:pt>
                <c:pt idx="63">
                  <c:v>0.8596627065740764</c:v>
                </c:pt>
                <c:pt idx="64">
                  <c:v>0.85966270657407617</c:v>
                </c:pt>
                <c:pt idx="65">
                  <c:v>0.85966270657407617</c:v>
                </c:pt>
                <c:pt idx="66">
                  <c:v>0.84950035084323361</c:v>
                </c:pt>
                <c:pt idx="67">
                  <c:v>0.84127368191826557</c:v>
                </c:pt>
                <c:pt idx="68">
                  <c:v>0.83740230830651607</c:v>
                </c:pt>
                <c:pt idx="69">
                  <c:v>0.83643446490357864</c:v>
                </c:pt>
                <c:pt idx="70">
                  <c:v>0.83353093469476636</c:v>
                </c:pt>
                <c:pt idx="71">
                  <c:v>0.83304701299329775</c:v>
                </c:pt>
                <c:pt idx="72">
                  <c:v>0.83256309129182893</c:v>
                </c:pt>
                <c:pt idx="73">
                  <c:v>0.83159524788889161</c:v>
                </c:pt>
                <c:pt idx="74">
                  <c:v>0.82917563938154804</c:v>
                </c:pt>
                <c:pt idx="75">
                  <c:v>0.82675603087420446</c:v>
                </c:pt>
                <c:pt idx="76">
                  <c:v>0.82385250066539228</c:v>
                </c:pt>
                <c:pt idx="77">
                  <c:v>0.82240073556098636</c:v>
                </c:pt>
                <c:pt idx="78">
                  <c:v>0.81901328365070536</c:v>
                </c:pt>
                <c:pt idx="79">
                  <c:v>0.81852936194923664</c:v>
                </c:pt>
                <c:pt idx="80">
                  <c:v>0.81804544024776782</c:v>
                </c:pt>
                <c:pt idx="81">
                  <c:v>0.81707759684483061</c:v>
                </c:pt>
                <c:pt idx="82">
                  <c:v>0.81707759684483061</c:v>
                </c:pt>
                <c:pt idx="83">
                  <c:v>0.81465798833748693</c:v>
                </c:pt>
                <c:pt idx="84">
                  <c:v>0.81369014493454972</c:v>
                </c:pt>
                <c:pt idx="85">
                  <c:v>0.81369014493454972</c:v>
                </c:pt>
                <c:pt idx="86">
                  <c:v>0.80885092791986257</c:v>
                </c:pt>
                <c:pt idx="87">
                  <c:v>0.80788308451692503</c:v>
                </c:pt>
                <c:pt idx="88">
                  <c:v>0.80788308451692503</c:v>
                </c:pt>
                <c:pt idx="89">
                  <c:v>0.80594739771105028</c:v>
                </c:pt>
                <c:pt idx="90">
                  <c:v>0.80594739771105028</c:v>
                </c:pt>
                <c:pt idx="91">
                  <c:v>0.80401171090517554</c:v>
                </c:pt>
                <c:pt idx="92">
                  <c:v>0.80207602409930079</c:v>
                </c:pt>
                <c:pt idx="93">
                  <c:v>0.80110818069636336</c:v>
                </c:pt>
                <c:pt idx="94">
                  <c:v>0.79965641559195721</c:v>
                </c:pt>
                <c:pt idx="95">
                  <c:v>0.79868857218901979</c:v>
                </c:pt>
                <c:pt idx="96">
                  <c:v>0.79868857218901979</c:v>
                </c:pt>
                <c:pt idx="97">
                  <c:v>0.79288151177139554</c:v>
                </c:pt>
                <c:pt idx="98">
                  <c:v>0.79288151177139554</c:v>
                </c:pt>
                <c:pt idx="99">
                  <c:v>0.7914297466669894</c:v>
                </c:pt>
                <c:pt idx="100">
                  <c:v>0.79046190326405175</c:v>
                </c:pt>
                <c:pt idx="101">
                  <c:v>0.79046190326405175</c:v>
                </c:pt>
                <c:pt idx="102">
                  <c:v>0.78997798156258314</c:v>
                </c:pt>
                <c:pt idx="103">
                  <c:v>0.78997798156258314</c:v>
                </c:pt>
                <c:pt idx="104">
                  <c:v>0.78901013815964582</c:v>
                </c:pt>
                <c:pt idx="105">
                  <c:v>0.78804229475670839</c:v>
                </c:pt>
                <c:pt idx="106">
                  <c:v>0.78271915604055275</c:v>
                </c:pt>
                <c:pt idx="107">
                  <c:v>0.78223523433908393</c:v>
                </c:pt>
                <c:pt idx="108">
                  <c:v>0.77933170413027175</c:v>
                </c:pt>
                <c:pt idx="109">
                  <c:v>0.77691209562292829</c:v>
                </c:pt>
                <c:pt idx="110">
                  <c:v>0.77352464371264729</c:v>
                </c:pt>
                <c:pt idx="111">
                  <c:v>0.77207287860824114</c:v>
                </c:pt>
                <c:pt idx="112">
                  <c:v>0.77013719180236639</c:v>
                </c:pt>
                <c:pt idx="113">
                  <c:v>0.76723366159355422</c:v>
                </c:pt>
                <c:pt idx="114">
                  <c:v>0.76723366159355422</c:v>
                </c:pt>
                <c:pt idx="115">
                  <c:v>0.7667497398920855</c:v>
                </c:pt>
                <c:pt idx="116">
                  <c:v>0.76529797478767947</c:v>
                </c:pt>
                <c:pt idx="117">
                  <c:v>0.76529797478767947</c:v>
                </c:pt>
                <c:pt idx="118">
                  <c:v>0.76529797478767947</c:v>
                </c:pt>
                <c:pt idx="119">
                  <c:v>0.76481405308621064</c:v>
                </c:pt>
                <c:pt idx="120">
                  <c:v>0.76384620968327333</c:v>
                </c:pt>
                <c:pt idx="121">
                  <c:v>0.76384620968327333</c:v>
                </c:pt>
                <c:pt idx="122">
                  <c:v>0.76239444457886718</c:v>
                </c:pt>
                <c:pt idx="123">
                  <c:v>0.76191052287739858</c:v>
                </c:pt>
                <c:pt idx="124">
                  <c:v>0.76142660117592975</c:v>
                </c:pt>
                <c:pt idx="125">
                  <c:v>0.76045875777299232</c:v>
                </c:pt>
                <c:pt idx="126">
                  <c:v>0.75900699266858618</c:v>
                </c:pt>
                <c:pt idx="127">
                  <c:v>0.75803914926564886</c:v>
                </c:pt>
                <c:pt idx="128">
                  <c:v>0.75803914926564886</c:v>
                </c:pt>
                <c:pt idx="129">
                  <c:v>0.75465169735536786</c:v>
                </c:pt>
                <c:pt idx="130">
                  <c:v>0.75319993225096193</c:v>
                </c:pt>
                <c:pt idx="131">
                  <c:v>0.75271601054949311</c:v>
                </c:pt>
                <c:pt idx="132">
                  <c:v>0.75223208884802439</c:v>
                </c:pt>
                <c:pt idx="133">
                  <c:v>0.75029640204214954</c:v>
                </c:pt>
                <c:pt idx="134">
                  <c:v>0.74932855863921222</c:v>
                </c:pt>
                <c:pt idx="135">
                  <c:v>0.74400541992305647</c:v>
                </c:pt>
                <c:pt idx="136">
                  <c:v>0.74400541992305635</c:v>
                </c:pt>
                <c:pt idx="137">
                  <c:v>0.74303757652011915</c:v>
                </c:pt>
                <c:pt idx="138">
                  <c:v>0.74061796801277557</c:v>
                </c:pt>
                <c:pt idx="139">
                  <c:v>0.74013404631130675</c:v>
                </c:pt>
                <c:pt idx="140">
                  <c:v>0.73916620290836943</c:v>
                </c:pt>
                <c:pt idx="141">
                  <c:v>0.7377144378039634</c:v>
                </c:pt>
                <c:pt idx="142">
                  <c:v>0.73723051610249468</c:v>
                </c:pt>
                <c:pt idx="143">
                  <c:v>0.73626267269955725</c:v>
                </c:pt>
                <c:pt idx="144">
                  <c:v>0.73287522078927636</c:v>
                </c:pt>
                <c:pt idx="145">
                  <c:v>0.73287522078927636</c:v>
                </c:pt>
                <c:pt idx="146">
                  <c:v>0.73287522078927636</c:v>
                </c:pt>
                <c:pt idx="147">
                  <c:v>0.73239129908780776</c:v>
                </c:pt>
                <c:pt idx="148">
                  <c:v>0.73190737738633871</c:v>
                </c:pt>
                <c:pt idx="149">
                  <c:v>0.73142345568487011</c:v>
                </c:pt>
                <c:pt idx="150">
                  <c:v>0.7309395339834015</c:v>
                </c:pt>
                <c:pt idx="151">
                  <c:v>0.72997169058046396</c:v>
                </c:pt>
                <c:pt idx="152">
                  <c:v>0.72900384717752675</c:v>
                </c:pt>
                <c:pt idx="153">
                  <c:v>0.72851992547605804</c:v>
                </c:pt>
                <c:pt idx="154">
                  <c:v>0.72851992547605804</c:v>
                </c:pt>
                <c:pt idx="155">
                  <c:v>0.72803600377458921</c:v>
                </c:pt>
                <c:pt idx="156">
                  <c:v>0.72803600377458921</c:v>
                </c:pt>
                <c:pt idx="157">
                  <c:v>0.72803600377458921</c:v>
                </c:pt>
                <c:pt idx="158">
                  <c:v>0.72706816037165189</c:v>
                </c:pt>
                <c:pt idx="159">
                  <c:v>0.72658423867018307</c:v>
                </c:pt>
                <c:pt idx="160">
                  <c:v>0.72610031696871447</c:v>
                </c:pt>
                <c:pt idx="161">
                  <c:v>0.72610031696871447</c:v>
                </c:pt>
                <c:pt idx="162">
                  <c:v>0.72561639526724586</c:v>
                </c:pt>
                <c:pt idx="163">
                  <c:v>0.72368070846137089</c:v>
                </c:pt>
                <c:pt idx="164">
                  <c:v>0.7198093348496214</c:v>
                </c:pt>
                <c:pt idx="165">
                  <c:v>0.71932541314815257</c:v>
                </c:pt>
                <c:pt idx="166">
                  <c:v>0.71787364804374643</c:v>
                </c:pt>
                <c:pt idx="167">
                  <c:v>0.71545403953640307</c:v>
                </c:pt>
                <c:pt idx="168">
                  <c:v>0.71206658762612218</c:v>
                </c:pt>
                <c:pt idx="169">
                  <c:v>0.702388153596748</c:v>
                </c:pt>
                <c:pt idx="170">
                  <c:v>0.70142031019381068</c:v>
                </c:pt>
                <c:pt idx="171">
                  <c:v>0.69900070168646722</c:v>
                </c:pt>
                <c:pt idx="172">
                  <c:v>0.68980618935856175</c:v>
                </c:pt>
                <c:pt idx="173">
                  <c:v>0.68496697234387471</c:v>
                </c:pt>
                <c:pt idx="174">
                  <c:v>0.68254736383653136</c:v>
                </c:pt>
                <c:pt idx="175">
                  <c:v>0.68254736383653136</c:v>
                </c:pt>
                <c:pt idx="176">
                  <c:v>0.68012775532918779</c:v>
                </c:pt>
                <c:pt idx="177">
                  <c:v>0.67964383362771896</c:v>
                </c:pt>
                <c:pt idx="178">
                  <c:v>0.67915991192625036</c:v>
                </c:pt>
                <c:pt idx="179">
                  <c:v>0.67722422512037561</c:v>
                </c:pt>
                <c:pt idx="180">
                  <c:v>0.67528853831450064</c:v>
                </c:pt>
                <c:pt idx="181">
                  <c:v>0.67335285150862589</c:v>
                </c:pt>
                <c:pt idx="182">
                  <c:v>0.67190108640421997</c:v>
                </c:pt>
                <c:pt idx="183">
                  <c:v>0.67141716470275092</c:v>
                </c:pt>
                <c:pt idx="184">
                  <c:v>0.67044932129981372</c:v>
                </c:pt>
                <c:pt idx="185">
                  <c:v>0.66948147789687618</c:v>
                </c:pt>
                <c:pt idx="186">
                  <c:v>0.66609402598659528</c:v>
                </c:pt>
                <c:pt idx="187">
                  <c:v>0.66609402598659528</c:v>
                </c:pt>
                <c:pt idx="188">
                  <c:v>0.66464226088218925</c:v>
                </c:pt>
                <c:pt idx="189">
                  <c:v>0.66415833918072054</c:v>
                </c:pt>
                <c:pt idx="190">
                  <c:v>0.66415833918072054</c:v>
                </c:pt>
                <c:pt idx="191">
                  <c:v>0.66415833918072054</c:v>
                </c:pt>
                <c:pt idx="192">
                  <c:v>0.66319049577778311</c:v>
                </c:pt>
                <c:pt idx="193">
                  <c:v>0.66077088727043953</c:v>
                </c:pt>
                <c:pt idx="194">
                  <c:v>0.65980304386750233</c:v>
                </c:pt>
                <c:pt idx="195">
                  <c:v>0.65689951365869004</c:v>
                </c:pt>
                <c:pt idx="196">
                  <c:v>0.65641559195722143</c:v>
                </c:pt>
                <c:pt idx="197">
                  <c:v>0.65302814004694054</c:v>
                </c:pt>
                <c:pt idx="198">
                  <c:v>0.65206029664400289</c:v>
                </c:pt>
                <c:pt idx="199">
                  <c:v>0.65060853153959697</c:v>
                </c:pt>
                <c:pt idx="200">
                  <c:v>0.648672844733722</c:v>
                </c:pt>
                <c:pt idx="201">
                  <c:v>0.64818892303225339</c:v>
                </c:pt>
                <c:pt idx="202">
                  <c:v>0.64770500133078479</c:v>
                </c:pt>
                <c:pt idx="203">
                  <c:v>0.64770500133078479</c:v>
                </c:pt>
                <c:pt idx="204">
                  <c:v>0.64770500133078479</c:v>
                </c:pt>
                <c:pt idx="205">
                  <c:v>0.64189794091316033</c:v>
                </c:pt>
                <c:pt idx="206">
                  <c:v>0.6414140192116915</c:v>
                </c:pt>
                <c:pt idx="207">
                  <c:v>0.6409300975102229</c:v>
                </c:pt>
                <c:pt idx="208">
                  <c:v>0.63802656730141061</c:v>
                </c:pt>
                <c:pt idx="209">
                  <c:v>0.63609088049553586</c:v>
                </c:pt>
                <c:pt idx="210">
                  <c:v>0.63463911539112972</c:v>
                </c:pt>
                <c:pt idx="211">
                  <c:v>0.63270342858525497</c:v>
                </c:pt>
                <c:pt idx="212">
                  <c:v>0.62883205497350536</c:v>
                </c:pt>
                <c:pt idx="213">
                  <c:v>0.62883205497350536</c:v>
                </c:pt>
                <c:pt idx="214">
                  <c:v>0.62786421157056782</c:v>
                </c:pt>
                <c:pt idx="215">
                  <c:v>0.62786421157056782</c:v>
                </c:pt>
                <c:pt idx="216">
                  <c:v>0.62641244646616168</c:v>
                </c:pt>
                <c:pt idx="217">
                  <c:v>0.62592852476469307</c:v>
                </c:pt>
                <c:pt idx="218">
                  <c:v>0.62496068136175564</c:v>
                </c:pt>
                <c:pt idx="219">
                  <c:v>0.62447675966028693</c:v>
                </c:pt>
                <c:pt idx="220">
                  <c:v>0.62254107285441218</c:v>
                </c:pt>
                <c:pt idx="221">
                  <c:v>0.62157322945147475</c:v>
                </c:pt>
                <c:pt idx="222">
                  <c:v>0.62108930775000593</c:v>
                </c:pt>
                <c:pt idx="223">
                  <c:v>0.62060538604853732</c:v>
                </c:pt>
                <c:pt idx="224">
                  <c:v>0.62012146434706861</c:v>
                </c:pt>
                <c:pt idx="225">
                  <c:v>0.61818577754119386</c:v>
                </c:pt>
                <c:pt idx="226">
                  <c:v>0.61673401243678783</c:v>
                </c:pt>
                <c:pt idx="227">
                  <c:v>0.61673401243678783</c:v>
                </c:pt>
                <c:pt idx="228">
                  <c:v>0.61673401243678783</c:v>
                </c:pt>
                <c:pt idx="229">
                  <c:v>0.61673401243678783</c:v>
                </c:pt>
                <c:pt idx="230">
                  <c:v>0.61528224733238168</c:v>
                </c:pt>
                <c:pt idx="231">
                  <c:v>0.61479832563091286</c:v>
                </c:pt>
                <c:pt idx="232">
                  <c:v>0.61383048222797554</c:v>
                </c:pt>
                <c:pt idx="233">
                  <c:v>0.61383048222797554</c:v>
                </c:pt>
                <c:pt idx="234">
                  <c:v>0.61383048222797554</c:v>
                </c:pt>
                <c:pt idx="235">
                  <c:v>0.61334656052650693</c:v>
                </c:pt>
                <c:pt idx="236">
                  <c:v>0.61286263882503811</c:v>
                </c:pt>
                <c:pt idx="237">
                  <c:v>0.61237871712356928</c:v>
                </c:pt>
                <c:pt idx="238">
                  <c:v>0.61237871712356928</c:v>
                </c:pt>
                <c:pt idx="239">
                  <c:v>0.61189479542210068</c:v>
                </c:pt>
                <c:pt idx="240">
                  <c:v>0.61189479542210068</c:v>
                </c:pt>
                <c:pt idx="241">
                  <c:v>0.61189479542210068</c:v>
                </c:pt>
                <c:pt idx="242">
                  <c:v>0.61141087372063196</c:v>
                </c:pt>
                <c:pt idx="243">
                  <c:v>0.61044303031769453</c:v>
                </c:pt>
                <c:pt idx="244">
                  <c:v>0.60802342181035118</c:v>
                </c:pt>
                <c:pt idx="245">
                  <c:v>0.60657165670594504</c:v>
                </c:pt>
                <c:pt idx="246">
                  <c:v>0.60657165670594504</c:v>
                </c:pt>
                <c:pt idx="247">
                  <c:v>0.60415204819860147</c:v>
                </c:pt>
                <c:pt idx="248">
                  <c:v>0.60366812649713275</c:v>
                </c:pt>
                <c:pt idx="249">
                  <c:v>0.60318420479566415</c:v>
                </c:pt>
                <c:pt idx="250">
                  <c:v>0.60270028309419532</c:v>
                </c:pt>
                <c:pt idx="251">
                  <c:v>0.60270028309419532</c:v>
                </c:pt>
                <c:pt idx="252">
                  <c:v>0.60270028309419532</c:v>
                </c:pt>
                <c:pt idx="253">
                  <c:v>0.60270028309419532</c:v>
                </c:pt>
                <c:pt idx="254">
                  <c:v>0.60221636139272672</c:v>
                </c:pt>
                <c:pt idx="255">
                  <c:v>0.60124851798978929</c:v>
                </c:pt>
                <c:pt idx="256">
                  <c:v>0.60124851798978929</c:v>
                </c:pt>
                <c:pt idx="257">
                  <c:v>0.60076459628832057</c:v>
                </c:pt>
                <c:pt idx="258">
                  <c:v>0.59979675288538314</c:v>
                </c:pt>
                <c:pt idx="259">
                  <c:v>0.59931283118391443</c:v>
                </c:pt>
                <c:pt idx="260">
                  <c:v>0.59882890948244583</c:v>
                </c:pt>
                <c:pt idx="261">
                  <c:v>0.59737714437803957</c:v>
                </c:pt>
                <c:pt idx="262">
                  <c:v>0.59689322267657086</c:v>
                </c:pt>
                <c:pt idx="263">
                  <c:v>0.59640930097510225</c:v>
                </c:pt>
                <c:pt idx="264">
                  <c:v>0.59640930097510225</c:v>
                </c:pt>
                <c:pt idx="265">
                  <c:v>0.59592537927363343</c:v>
                </c:pt>
                <c:pt idx="266">
                  <c:v>0.59592537927363343</c:v>
                </c:pt>
                <c:pt idx="267">
                  <c:v>0.59544145757216482</c:v>
                </c:pt>
                <c:pt idx="268">
                  <c:v>0.59398969246775868</c:v>
                </c:pt>
                <c:pt idx="269">
                  <c:v>0.59398969246775868</c:v>
                </c:pt>
                <c:pt idx="270">
                  <c:v>0.59253792736335276</c:v>
                </c:pt>
                <c:pt idx="271">
                  <c:v>0.59157008396041511</c:v>
                </c:pt>
                <c:pt idx="272">
                  <c:v>0.59011831885600918</c:v>
                </c:pt>
                <c:pt idx="273">
                  <c:v>0.58818263205013421</c:v>
                </c:pt>
                <c:pt idx="274">
                  <c:v>0.58769871034866561</c:v>
                </c:pt>
                <c:pt idx="275">
                  <c:v>0.58769871034866561</c:v>
                </c:pt>
                <c:pt idx="276">
                  <c:v>0.58673086694572807</c:v>
                </c:pt>
                <c:pt idx="277">
                  <c:v>0.58624694524425947</c:v>
                </c:pt>
                <c:pt idx="278">
                  <c:v>0.58624694524425947</c:v>
                </c:pt>
                <c:pt idx="279">
                  <c:v>0.58624694524425947</c:v>
                </c:pt>
                <c:pt idx="280">
                  <c:v>0.58576302354279086</c:v>
                </c:pt>
                <c:pt idx="281">
                  <c:v>0.58431125843838472</c:v>
                </c:pt>
                <c:pt idx="282">
                  <c:v>0.58334341503544729</c:v>
                </c:pt>
                <c:pt idx="283">
                  <c:v>0.58334341503544729</c:v>
                </c:pt>
                <c:pt idx="284">
                  <c:v>0.58237557163250997</c:v>
                </c:pt>
                <c:pt idx="285">
                  <c:v>0.58237557163250997</c:v>
                </c:pt>
                <c:pt idx="286">
                  <c:v>0.58189164993104114</c:v>
                </c:pt>
                <c:pt idx="287">
                  <c:v>0.58092380652810371</c:v>
                </c:pt>
                <c:pt idx="288">
                  <c:v>0.5799559631251664</c:v>
                </c:pt>
                <c:pt idx="289">
                  <c:v>0.57947204142369757</c:v>
                </c:pt>
                <c:pt idx="290">
                  <c:v>0.57850419802076025</c:v>
                </c:pt>
                <c:pt idx="291">
                  <c:v>0.57753635461782282</c:v>
                </c:pt>
                <c:pt idx="292">
                  <c:v>0.57608458951341668</c:v>
                </c:pt>
                <c:pt idx="293">
                  <c:v>0.57511674611047947</c:v>
                </c:pt>
                <c:pt idx="294">
                  <c:v>0.57463282440901065</c:v>
                </c:pt>
                <c:pt idx="295">
                  <c:v>0.57463282440901053</c:v>
                </c:pt>
                <c:pt idx="296">
                  <c:v>0.5731810593046045</c:v>
                </c:pt>
                <c:pt idx="297">
                  <c:v>0.5731810593046045</c:v>
                </c:pt>
                <c:pt idx="298">
                  <c:v>0.5731810593046045</c:v>
                </c:pt>
                <c:pt idx="299">
                  <c:v>0.57269713760313568</c:v>
                </c:pt>
                <c:pt idx="300">
                  <c:v>0.56930968569285478</c:v>
                </c:pt>
                <c:pt idx="301">
                  <c:v>0.56689007718551143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E9-4A14-88EF-78E624586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1016672"/>
        <c:axId val="705666800"/>
      </c:lineChart>
      <c:catAx>
        <c:axId val="701016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66800"/>
        <c:crosses val="autoZero"/>
        <c:auto val="1"/>
        <c:lblAlgn val="ctr"/>
        <c:lblOffset val="100"/>
        <c:tickLblSkip val="30"/>
        <c:noMultiLvlLbl val="0"/>
      </c:catAx>
      <c:valAx>
        <c:axId val="705666800"/>
        <c:scaling>
          <c:orientation val="minMax"/>
          <c:max val="1.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Mass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01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88095381107964"/>
          <c:y val="0.15065876984773766"/>
          <c:w val="0.61931349862331209"/>
          <c:h val="7.46336382444724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rgbClr val="3399FF"/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20000"/>
            <a:lumOff val="8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Preheat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461409246632122"/>
          <c:y val="0.27916182149192659"/>
          <c:w val="0.82552250785835679"/>
          <c:h val="0.56485238317043951"/>
        </c:manualLayout>
      </c:layout>
      <c:lineChart>
        <c:grouping val="standard"/>
        <c:varyColors val="0"/>
        <c:ser>
          <c:idx val="1"/>
          <c:order val="0"/>
          <c:tx>
            <c:v>No preheat</c:v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Ratio'!$B$4:$B$320</c:f>
              <c:numCache>
                <c:formatCode>General</c:formatCode>
                <c:ptCount val="317"/>
                <c:pt idx="0">
                  <c:v>1</c:v>
                </c:pt>
                <c:pt idx="1">
                  <c:v>0.99829079550650146</c:v>
                </c:pt>
                <c:pt idx="2">
                  <c:v>0.99829079550650146</c:v>
                </c:pt>
                <c:pt idx="3">
                  <c:v>0.99700889213637744</c:v>
                </c:pt>
                <c:pt idx="4">
                  <c:v>0.9965815910130027</c:v>
                </c:pt>
                <c:pt idx="5">
                  <c:v>0.99572698876625343</c:v>
                </c:pt>
                <c:pt idx="6">
                  <c:v>0.99401778427275478</c:v>
                </c:pt>
                <c:pt idx="7">
                  <c:v>0.99316318202600551</c:v>
                </c:pt>
                <c:pt idx="8">
                  <c:v>0.99316318202600551</c:v>
                </c:pt>
                <c:pt idx="9">
                  <c:v>0.99316318202600551</c:v>
                </c:pt>
                <c:pt idx="10">
                  <c:v>0.99273588090263087</c:v>
                </c:pt>
                <c:pt idx="11">
                  <c:v>0.99273588090263087</c:v>
                </c:pt>
                <c:pt idx="12">
                  <c:v>0.99145397753250697</c:v>
                </c:pt>
                <c:pt idx="13">
                  <c:v>0.99102667640913222</c:v>
                </c:pt>
                <c:pt idx="14">
                  <c:v>0.99102667640913222</c:v>
                </c:pt>
                <c:pt idx="15">
                  <c:v>0.99102667640913222</c:v>
                </c:pt>
                <c:pt idx="16">
                  <c:v>0.9905993752857577</c:v>
                </c:pt>
                <c:pt idx="17">
                  <c:v>0.99017207416238295</c:v>
                </c:pt>
                <c:pt idx="18">
                  <c:v>0.99017207416238295</c:v>
                </c:pt>
                <c:pt idx="19">
                  <c:v>0.98889017079225894</c:v>
                </c:pt>
                <c:pt idx="20">
                  <c:v>0.98632636405201113</c:v>
                </c:pt>
                <c:pt idx="21">
                  <c:v>0.98632636405201113</c:v>
                </c:pt>
                <c:pt idx="22">
                  <c:v>0.98461715955851248</c:v>
                </c:pt>
                <c:pt idx="23">
                  <c:v>0.98248065394163919</c:v>
                </c:pt>
                <c:pt idx="24">
                  <c:v>0.98034414832476591</c:v>
                </c:pt>
                <c:pt idx="25">
                  <c:v>0.97948954607801664</c:v>
                </c:pt>
                <c:pt idx="26">
                  <c:v>0.97692573933776872</c:v>
                </c:pt>
                <c:pt idx="27">
                  <c:v>0.97692573933776872</c:v>
                </c:pt>
                <c:pt idx="28">
                  <c:v>0.97308002922739689</c:v>
                </c:pt>
                <c:pt idx="29">
                  <c:v>0.97265272810402215</c:v>
                </c:pt>
                <c:pt idx="30">
                  <c:v>0.96795241574690105</c:v>
                </c:pt>
                <c:pt idx="31">
                  <c:v>0.96410670563652912</c:v>
                </c:pt>
                <c:pt idx="32">
                  <c:v>0.96367940451315437</c:v>
                </c:pt>
                <c:pt idx="33">
                  <c:v>0.96325210338977985</c:v>
                </c:pt>
                <c:pt idx="34">
                  <c:v>0.95897909215603327</c:v>
                </c:pt>
                <c:pt idx="35">
                  <c:v>0.95769718878590937</c:v>
                </c:pt>
                <c:pt idx="36">
                  <c:v>0.95769718878590937</c:v>
                </c:pt>
                <c:pt idx="37">
                  <c:v>0.95598798429241061</c:v>
                </c:pt>
                <c:pt idx="38">
                  <c:v>0.9500057685651655</c:v>
                </c:pt>
                <c:pt idx="39">
                  <c:v>0.94957846744179086</c:v>
                </c:pt>
                <c:pt idx="40">
                  <c:v>0.9406051438509232</c:v>
                </c:pt>
                <c:pt idx="41">
                  <c:v>0.92693150790293422</c:v>
                </c:pt>
                <c:pt idx="42">
                  <c:v>0.92137659329906374</c:v>
                </c:pt>
                <c:pt idx="43">
                  <c:v>0.92137659329906374</c:v>
                </c:pt>
                <c:pt idx="44">
                  <c:v>0.91539437757181863</c:v>
                </c:pt>
                <c:pt idx="45">
                  <c:v>0.90642105398095085</c:v>
                </c:pt>
                <c:pt idx="46">
                  <c:v>0.90513915061082695</c:v>
                </c:pt>
                <c:pt idx="47">
                  <c:v>0.90300264499395366</c:v>
                </c:pt>
                <c:pt idx="48">
                  <c:v>0.89830233263683257</c:v>
                </c:pt>
                <c:pt idx="49">
                  <c:v>0.89103821353946333</c:v>
                </c:pt>
                <c:pt idx="50">
                  <c:v>0.88890170792259005</c:v>
                </c:pt>
                <c:pt idx="51">
                  <c:v>0.88334679331871957</c:v>
                </c:pt>
                <c:pt idx="52">
                  <c:v>0.88035568545509701</c:v>
                </c:pt>
                <c:pt idx="53">
                  <c:v>0.86924585624735617</c:v>
                </c:pt>
                <c:pt idx="54">
                  <c:v>0.86198173714998694</c:v>
                </c:pt>
                <c:pt idx="55">
                  <c:v>0.85813602703961511</c:v>
                </c:pt>
                <c:pt idx="56">
                  <c:v>0.85514491917599245</c:v>
                </c:pt>
                <c:pt idx="57">
                  <c:v>0.85215381131236989</c:v>
                </c:pt>
                <c:pt idx="58">
                  <c:v>0.85044460681887135</c:v>
                </c:pt>
                <c:pt idx="59">
                  <c:v>0.84617159558512478</c:v>
                </c:pt>
                <c:pt idx="60">
                  <c:v>0.84018937985787967</c:v>
                </c:pt>
                <c:pt idx="61">
                  <c:v>0.8359163686241331</c:v>
                </c:pt>
                <c:pt idx="62">
                  <c:v>0.83463446525400908</c:v>
                </c:pt>
                <c:pt idx="63">
                  <c:v>0.8324979596371358</c:v>
                </c:pt>
                <c:pt idx="64">
                  <c:v>0.82395193716964277</c:v>
                </c:pt>
                <c:pt idx="65">
                  <c:v>0.80942369897490452</c:v>
                </c:pt>
                <c:pt idx="66">
                  <c:v>0.80942369897490452</c:v>
                </c:pt>
                <c:pt idx="67">
                  <c:v>0.80557798886453269</c:v>
                </c:pt>
                <c:pt idx="68">
                  <c:v>0.80301418212428477</c:v>
                </c:pt>
                <c:pt idx="69">
                  <c:v>0.7987411708905382</c:v>
                </c:pt>
                <c:pt idx="70">
                  <c:v>0.79831386976716368</c:v>
                </c:pt>
                <c:pt idx="71">
                  <c:v>0.78763134168279736</c:v>
                </c:pt>
                <c:pt idx="72">
                  <c:v>0.77609421135168166</c:v>
                </c:pt>
                <c:pt idx="73">
                  <c:v>0.77395770573480838</c:v>
                </c:pt>
                <c:pt idx="74">
                  <c:v>0.76754818888418852</c:v>
                </c:pt>
                <c:pt idx="75">
                  <c:v>0.76541168326731535</c:v>
                </c:pt>
                <c:pt idx="76">
                  <c:v>0.76284787652706731</c:v>
                </c:pt>
                <c:pt idx="77">
                  <c:v>0.7568656607998222</c:v>
                </c:pt>
                <c:pt idx="78">
                  <c:v>0.75131074619595173</c:v>
                </c:pt>
                <c:pt idx="79">
                  <c:v>0.74233742260508395</c:v>
                </c:pt>
                <c:pt idx="80">
                  <c:v>0.74191012148170943</c:v>
                </c:pt>
                <c:pt idx="81">
                  <c:v>0.73635520687783884</c:v>
                </c:pt>
                <c:pt idx="82">
                  <c:v>0.73037299115059373</c:v>
                </c:pt>
                <c:pt idx="83">
                  <c:v>0.72780918441034581</c:v>
                </c:pt>
                <c:pt idx="84">
                  <c:v>0.72609997991684716</c:v>
                </c:pt>
                <c:pt idx="85">
                  <c:v>0.72439077542334862</c:v>
                </c:pt>
                <c:pt idx="86">
                  <c:v>0.72097236643635132</c:v>
                </c:pt>
                <c:pt idx="87">
                  <c:v>0.71413554846235683</c:v>
                </c:pt>
                <c:pt idx="88">
                  <c:v>0.71328094621560756</c:v>
                </c:pt>
                <c:pt idx="89">
                  <c:v>0.70858063385848635</c:v>
                </c:pt>
                <c:pt idx="90">
                  <c:v>0.70430762262473978</c:v>
                </c:pt>
                <c:pt idx="91">
                  <c:v>0.69875270802086931</c:v>
                </c:pt>
                <c:pt idx="92">
                  <c:v>0.69747080465074529</c:v>
                </c:pt>
                <c:pt idx="93">
                  <c:v>0.69447969678712296</c:v>
                </c:pt>
                <c:pt idx="94">
                  <c:v>0.69234319117024956</c:v>
                </c:pt>
                <c:pt idx="95">
                  <c:v>0.69191589004687493</c:v>
                </c:pt>
                <c:pt idx="96">
                  <c:v>0.68764287881312847</c:v>
                </c:pt>
                <c:pt idx="97">
                  <c:v>0.68636097544300445</c:v>
                </c:pt>
                <c:pt idx="98">
                  <c:v>0.68379716870275653</c:v>
                </c:pt>
                <c:pt idx="99">
                  <c:v>0.67909685634563521</c:v>
                </c:pt>
                <c:pt idx="100">
                  <c:v>0.67781495297551142</c:v>
                </c:pt>
                <c:pt idx="101">
                  <c:v>0.67696035072876215</c:v>
                </c:pt>
                <c:pt idx="102">
                  <c:v>0.67268733949501547</c:v>
                </c:pt>
                <c:pt idx="103">
                  <c:v>0.66798702713789437</c:v>
                </c:pt>
                <c:pt idx="104">
                  <c:v>0.6671324248911451</c:v>
                </c:pt>
                <c:pt idx="105">
                  <c:v>0.66200481141064915</c:v>
                </c:pt>
                <c:pt idx="106">
                  <c:v>0.66029560691715061</c:v>
                </c:pt>
                <c:pt idx="107">
                  <c:v>0.65388609006653076</c:v>
                </c:pt>
                <c:pt idx="108">
                  <c:v>0.64875847658603503</c:v>
                </c:pt>
                <c:pt idx="109">
                  <c:v>0.64320356198216433</c:v>
                </c:pt>
                <c:pt idx="110">
                  <c:v>0.6380759485016686</c:v>
                </c:pt>
                <c:pt idx="111">
                  <c:v>0.63209373277442349</c:v>
                </c:pt>
                <c:pt idx="112">
                  <c:v>0.6299572271575502</c:v>
                </c:pt>
                <c:pt idx="113">
                  <c:v>0.62440231255367973</c:v>
                </c:pt>
                <c:pt idx="114">
                  <c:v>0.62141120469005717</c:v>
                </c:pt>
                <c:pt idx="115">
                  <c:v>0.61842009682643451</c:v>
                </c:pt>
                <c:pt idx="116">
                  <c:v>0.61628359120956122</c:v>
                </c:pt>
                <c:pt idx="117">
                  <c:v>0.61500168783943721</c:v>
                </c:pt>
                <c:pt idx="118">
                  <c:v>0.61329248334593867</c:v>
                </c:pt>
                <c:pt idx="119">
                  <c:v>0.61329248334593867</c:v>
                </c:pt>
                <c:pt idx="120">
                  <c:v>0.61072867660569086</c:v>
                </c:pt>
                <c:pt idx="121">
                  <c:v>0.60944677323556684</c:v>
                </c:pt>
                <c:pt idx="122">
                  <c:v>0.60688296649531892</c:v>
                </c:pt>
                <c:pt idx="123">
                  <c:v>0.60090075076807381</c:v>
                </c:pt>
                <c:pt idx="124">
                  <c:v>0.60090075076807381</c:v>
                </c:pt>
                <c:pt idx="125">
                  <c:v>0.59534583616420333</c:v>
                </c:pt>
                <c:pt idx="126">
                  <c:v>0.59320933054733005</c:v>
                </c:pt>
                <c:pt idx="127">
                  <c:v>0.59064552380708202</c:v>
                </c:pt>
                <c:pt idx="128">
                  <c:v>0.59064552380708202</c:v>
                </c:pt>
                <c:pt idx="129">
                  <c:v>0.58509060920321154</c:v>
                </c:pt>
                <c:pt idx="130">
                  <c:v>0.583381404709713</c:v>
                </c:pt>
                <c:pt idx="131">
                  <c:v>0.5799629957227157</c:v>
                </c:pt>
                <c:pt idx="132">
                  <c:v>0.57739918898246778</c:v>
                </c:pt>
                <c:pt idx="133">
                  <c:v>0.57056237100847329</c:v>
                </c:pt>
                <c:pt idx="134">
                  <c:v>0.56885316651497475</c:v>
                </c:pt>
                <c:pt idx="135">
                  <c:v>0.56671666089810147</c:v>
                </c:pt>
                <c:pt idx="136">
                  <c:v>0.56628935977472694</c:v>
                </c:pt>
                <c:pt idx="137">
                  <c:v>0.55560683169036051</c:v>
                </c:pt>
                <c:pt idx="138">
                  <c:v>0.55176112157998869</c:v>
                </c:pt>
                <c:pt idx="139">
                  <c:v>0.54834271259299139</c:v>
                </c:pt>
                <c:pt idx="140">
                  <c:v>0.54791541146961664</c:v>
                </c:pt>
                <c:pt idx="141">
                  <c:v>0.5462062069761181</c:v>
                </c:pt>
                <c:pt idx="142">
                  <c:v>0.54535160472936883</c:v>
                </c:pt>
                <c:pt idx="143">
                  <c:v>0.54065129237224763</c:v>
                </c:pt>
                <c:pt idx="144">
                  <c:v>0.53936938900212361</c:v>
                </c:pt>
                <c:pt idx="145">
                  <c:v>0.53167796878137985</c:v>
                </c:pt>
                <c:pt idx="146">
                  <c:v>0.5286868609177573</c:v>
                </c:pt>
                <c:pt idx="147">
                  <c:v>0.52569575305413474</c:v>
                </c:pt>
                <c:pt idx="148">
                  <c:v>0.52355924743726157</c:v>
                </c:pt>
                <c:pt idx="149">
                  <c:v>0.52313194631388682</c:v>
                </c:pt>
                <c:pt idx="150">
                  <c:v>0.52014083845026426</c:v>
                </c:pt>
                <c:pt idx="151">
                  <c:v>0.51757703171001634</c:v>
                </c:pt>
                <c:pt idx="152">
                  <c:v>0.51672242946326707</c:v>
                </c:pt>
                <c:pt idx="153">
                  <c:v>0.50689450362565003</c:v>
                </c:pt>
                <c:pt idx="154">
                  <c:v>0.504330696885402</c:v>
                </c:pt>
                <c:pt idx="155">
                  <c:v>0.50347609463865273</c:v>
                </c:pt>
                <c:pt idx="156">
                  <c:v>0.50262149239190346</c:v>
                </c:pt>
                <c:pt idx="157">
                  <c:v>0.50219419126852893</c:v>
                </c:pt>
                <c:pt idx="158">
                  <c:v>0.48852055532053995</c:v>
                </c:pt>
                <c:pt idx="159">
                  <c:v>0.48681135082704124</c:v>
                </c:pt>
                <c:pt idx="160">
                  <c:v>0.48595674858029198</c:v>
                </c:pt>
                <c:pt idx="161">
                  <c:v>0.48253833959329478</c:v>
                </c:pt>
                <c:pt idx="162">
                  <c:v>0.47741072611279894</c:v>
                </c:pt>
                <c:pt idx="163">
                  <c:v>0.4752742204959256</c:v>
                </c:pt>
                <c:pt idx="164">
                  <c:v>0.47356501600242706</c:v>
                </c:pt>
                <c:pt idx="165">
                  <c:v>0.47228311263230305</c:v>
                </c:pt>
                <c:pt idx="166">
                  <c:v>0.46715549915180732</c:v>
                </c:pt>
                <c:pt idx="167">
                  <c:v>0.46288248791806069</c:v>
                </c:pt>
                <c:pt idx="168">
                  <c:v>0.45561836882069168</c:v>
                </c:pt>
                <c:pt idx="169">
                  <c:v>0.45262726095706912</c:v>
                </c:pt>
                <c:pt idx="170">
                  <c:v>0.45049075534019578</c:v>
                </c:pt>
                <c:pt idx="171">
                  <c:v>0.4466450452298239</c:v>
                </c:pt>
                <c:pt idx="172">
                  <c:v>0.44151743174932806</c:v>
                </c:pt>
                <c:pt idx="173">
                  <c:v>0.43767172163895618</c:v>
                </c:pt>
                <c:pt idx="174">
                  <c:v>0.43638981826883216</c:v>
                </c:pt>
                <c:pt idx="175">
                  <c:v>0.43468061377533357</c:v>
                </c:pt>
                <c:pt idx="176">
                  <c:v>0.43168950591171101</c:v>
                </c:pt>
                <c:pt idx="177">
                  <c:v>0.430407602541587</c:v>
                </c:pt>
                <c:pt idx="178">
                  <c:v>0.4286983980480884</c:v>
                </c:pt>
                <c:pt idx="179">
                  <c:v>0.42698919355458981</c:v>
                </c:pt>
                <c:pt idx="180">
                  <c:v>0.42527998906109127</c:v>
                </c:pt>
                <c:pt idx="181">
                  <c:v>0.42271618232084324</c:v>
                </c:pt>
                <c:pt idx="182">
                  <c:v>0.42271618232084324</c:v>
                </c:pt>
                <c:pt idx="183">
                  <c:v>0.42228888119746866</c:v>
                </c:pt>
                <c:pt idx="184">
                  <c:v>0.41716126771697276</c:v>
                </c:pt>
                <c:pt idx="185">
                  <c:v>0.41502476210009964</c:v>
                </c:pt>
                <c:pt idx="186">
                  <c:v>0.41203365423647703</c:v>
                </c:pt>
                <c:pt idx="187">
                  <c:v>0.40818794412610521</c:v>
                </c:pt>
                <c:pt idx="188">
                  <c:v>0.40733334187935577</c:v>
                </c:pt>
                <c:pt idx="189">
                  <c:v>0.40391493289235858</c:v>
                </c:pt>
                <c:pt idx="190">
                  <c:v>0.40220572839885999</c:v>
                </c:pt>
                <c:pt idx="191">
                  <c:v>0.39964192165861201</c:v>
                </c:pt>
                <c:pt idx="192">
                  <c:v>0.3966508137949894</c:v>
                </c:pt>
                <c:pt idx="193">
                  <c:v>0.39024129694436965</c:v>
                </c:pt>
                <c:pt idx="194">
                  <c:v>0.38895939357424564</c:v>
                </c:pt>
                <c:pt idx="195">
                  <c:v>0.38425908121712449</c:v>
                </c:pt>
                <c:pt idx="196">
                  <c:v>0.38169527447687662</c:v>
                </c:pt>
                <c:pt idx="197">
                  <c:v>0.38169527447687662</c:v>
                </c:pt>
                <c:pt idx="198">
                  <c:v>0.37742226324313005</c:v>
                </c:pt>
                <c:pt idx="199">
                  <c:v>0.37699496211975547</c:v>
                </c:pt>
                <c:pt idx="200">
                  <c:v>0.3761403598730062</c:v>
                </c:pt>
                <c:pt idx="201">
                  <c:v>0.37400385425613286</c:v>
                </c:pt>
                <c:pt idx="202">
                  <c:v>0.36973084302238629</c:v>
                </c:pt>
                <c:pt idx="203">
                  <c:v>0.36673973515876368</c:v>
                </c:pt>
                <c:pt idx="204">
                  <c:v>0.36460322954189039</c:v>
                </c:pt>
                <c:pt idx="205">
                  <c:v>0.36332132617176655</c:v>
                </c:pt>
                <c:pt idx="206">
                  <c:v>0.35990291718476924</c:v>
                </c:pt>
                <c:pt idx="207">
                  <c:v>0.3586210138146454</c:v>
                </c:pt>
                <c:pt idx="208">
                  <c:v>0.35648450819777211</c:v>
                </c:pt>
                <c:pt idx="209">
                  <c:v>0.3517841958406509</c:v>
                </c:pt>
                <c:pt idx="210">
                  <c:v>0.34964769022377762</c:v>
                </c:pt>
                <c:pt idx="211">
                  <c:v>0.34708388348352975</c:v>
                </c:pt>
                <c:pt idx="212">
                  <c:v>0.34580198011340574</c:v>
                </c:pt>
                <c:pt idx="213">
                  <c:v>0.3406743666329099</c:v>
                </c:pt>
                <c:pt idx="214">
                  <c:v>0.33939246326278588</c:v>
                </c:pt>
                <c:pt idx="215">
                  <c:v>0.33768325876928734</c:v>
                </c:pt>
                <c:pt idx="216">
                  <c:v>0.33597405427578869</c:v>
                </c:pt>
                <c:pt idx="217">
                  <c:v>0.32956453742516895</c:v>
                </c:pt>
                <c:pt idx="218">
                  <c:v>0.32956453742516895</c:v>
                </c:pt>
                <c:pt idx="219">
                  <c:v>0.32828263405504493</c:v>
                </c:pt>
                <c:pt idx="220">
                  <c:v>0.32828263405504493</c:v>
                </c:pt>
                <c:pt idx="221">
                  <c:v>0.3278553329316703</c:v>
                </c:pt>
                <c:pt idx="222">
                  <c:v>0.32571882731479707</c:v>
                </c:pt>
                <c:pt idx="223">
                  <c:v>0.32486422506804769</c:v>
                </c:pt>
                <c:pt idx="224">
                  <c:v>0.32400962282129842</c:v>
                </c:pt>
                <c:pt idx="225">
                  <c:v>0.32059121383430117</c:v>
                </c:pt>
                <c:pt idx="226">
                  <c:v>0.31674550372392929</c:v>
                </c:pt>
                <c:pt idx="227">
                  <c:v>0.31418169698368137</c:v>
                </c:pt>
                <c:pt idx="228">
                  <c:v>0.31289979361355741</c:v>
                </c:pt>
                <c:pt idx="229">
                  <c:v>0.31247249249018277</c:v>
                </c:pt>
                <c:pt idx="230">
                  <c:v>0.3116178902434335</c:v>
                </c:pt>
                <c:pt idx="231">
                  <c:v>0.30990868574993485</c:v>
                </c:pt>
                <c:pt idx="232">
                  <c:v>0.30819948125643626</c:v>
                </c:pt>
                <c:pt idx="233">
                  <c:v>0.30734487900968688</c:v>
                </c:pt>
                <c:pt idx="234">
                  <c:v>0.30435377114606438</c:v>
                </c:pt>
                <c:pt idx="235">
                  <c:v>0.30178996440581646</c:v>
                </c:pt>
                <c:pt idx="236">
                  <c:v>0.30178996440581646</c:v>
                </c:pt>
                <c:pt idx="237">
                  <c:v>0.29538044755519666</c:v>
                </c:pt>
                <c:pt idx="238">
                  <c:v>0.29538044755519666</c:v>
                </c:pt>
                <c:pt idx="239">
                  <c:v>0.29495314643182197</c:v>
                </c:pt>
                <c:pt idx="240">
                  <c:v>0.29452584530844733</c:v>
                </c:pt>
                <c:pt idx="241">
                  <c:v>0.29324394193832332</c:v>
                </c:pt>
                <c:pt idx="242">
                  <c:v>0.29281664081494868</c:v>
                </c:pt>
                <c:pt idx="243">
                  <c:v>0.29238933969157405</c:v>
                </c:pt>
                <c:pt idx="244">
                  <c:v>0.28982553295132613</c:v>
                </c:pt>
                <c:pt idx="245">
                  <c:v>0.28939823182795144</c:v>
                </c:pt>
                <c:pt idx="246">
                  <c:v>0.2889709307045768</c:v>
                </c:pt>
                <c:pt idx="247">
                  <c:v>0.28854362958120217</c:v>
                </c:pt>
                <c:pt idx="248">
                  <c:v>0.28854362958120217</c:v>
                </c:pt>
                <c:pt idx="249">
                  <c:v>0.28811632845782753</c:v>
                </c:pt>
                <c:pt idx="250">
                  <c:v>0.28811632845782753</c:v>
                </c:pt>
                <c:pt idx="251">
                  <c:v>0.28726172621107826</c:v>
                </c:pt>
                <c:pt idx="252">
                  <c:v>0.28683442508770357</c:v>
                </c:pt>
                <c:pt idx="253">
                  <c:v>0.28597982284095425</c:v>
                </c:pt>
                <c:pt idx="254">
                  <c:v>0.282561413853957</c:v>
                </c:pt>
                <c:pt idx="255">
                  <c:v>0.28213411273058236</c:v>
                </c:pt>
                <c:pt idx="256">
                  <c:v>0.28213411273058236</c:v>
                </c:pt>
                <c:pt idx="257">
                  <c:v>0.2808522093604584</c:v>
                </c:pt>
                <c:pt idx="258">
                  <c:v>0.27871570374358512</c:v>
                </c:pt>
                <c:pt idx="259">
                  <c:v>0.27657919812671189</c:v>
                </c:pt>
                <c:pt idx="260">
                  <c:v>0.27102428352284136</c:v>
                </c:pt>
                <c:pt idx="261">
                  <c:v>0.27016968127609209</c:v>
                </c:pt>
                <c:pt idx="262">
                  <c:v>0.2680331756592188</c:v>
                </c:pt>
                <c:pt idx="263">
                  <c:v>0.26760587453584417</c:v>
                </c:pt>
                <c:pt idx="264">
                  <c:v>0.26717857341246948</c:v>
                </c:pt>
                <c:pt idx="265">
                  <c:v>0.26376016442547229</c:v>
                </c:pt>
                <c:pt idx="266">
                  <c:v>0.26333286330209765</c:v>
                </c:pt>
                <c:pt idx="267">
                  <c:v>0.26162365880859906</c:v>
                </c:pt>
                <c:pt idx="268">
                  <c:v>0.26076905656184968</c:v>
                </c:pt>
                <c:pt idx="269">
                  <c:v>0.26076905656184968</c:v>
                </c:pt>
                <c:pt idx="270">
                  <c:v>0.26034175543847504</c:v>
                </c:pt>
                <c:pt idx="271">
                  <c:v>0.25905985206835114</c:v>
                </c:pt>
                <c:pt idx="272">
                  <c:v>0.2569233464514778</c:v>
                </c:pt>
                <c:pt idx="273">
                  <c:v>0.25649604532810316</c:v>
                </c:pt>
                <c:pt idx="274">
                  <c:v>0.25435953971122993</c:v>
                </c:pt>
                <c:pt idx="275">
                  <c:v>0.25265033521773128</c:v>
                </c:pt>
                <c:pt idx="276">
                  <c:v>0.25179573297098201</c:v>
                </c:pt>
                <c:pt idx="277">
                  <c:v>0.24837732398398477</c:v>
                </c:pt>
                <c:pt idx="278">
                  <c:v>0.24709542061386078</c:v>
                </c:pt>
                <c:pt idx="279">
                  <c:v>0.24453161387361291</c:v>
                </c:pt>
                <c:pt idx="280">
                  <c:v>0.24282240938011426</c:v>
                </c:pt>
                <c:pt idx="281">
                  <c:v>0.2423951082567396</c:v>
                </c:pt>
                <c:pt idx="282">
                  <c:v>0.24196780713336496</c:v>
                </c:pt>
                <c:pt idx="283">
                  <c:v>0.24068590376324103</c:v>
                </c:pt>
                <c:pt idx="284">
                  <c:v>0.24068590376324103</c:v>
                </c:pt>
                <c:pt idx="285">
                  <c:v>0.23769479589961845</c:v>
                </c:pt>
                <c:pt idx="286">
                  <c:v>0.23641289252949443</c:v>
                </c:pt>
                <c:pt idx="287">
                  <c:v>0.23470368803599587</c:v>
                </c:pt>
                <c:pt idx="288">
                  <c:v>0.23085797792562399</c:v>
                </c:pt>
                <c:pt idx="289">
                  <c:v>0.23000337567887469</c:v>
                </c:pt>
                <c:pt idx="290">
                  <c:v>0.2278668700620014</c:v>
                </c:pt>
                <c:pt idx="291">
                  <c:v>0.22658496669187747</c:v>
                </c:pt>
                <c:pt idx="292">
                  <c:v>0.22615766556850281</c:v>
                </c:pt>
                <c:pt idx="293">
                  <c:v>0.22573036444512809</c:v>
                </c:pt>
                <c:pt idx="294">
                  <c:v>0.22359385882825489</c:v>
                </c:pt>
                <c:pt idx="295">
                  <c:v>0.22316655770488023</c:v>
                </c:pt>
                <c:pt idx="296">
                  <c:v>0.22273925658150559</c:v>
                </c:pt>
                <c:pt idx="297">
                  <c:v>0.22231195545813087</c:v>
                </c:pt>
                <c:pt idx="298">
                  <c:v>0.22188465433475624</c:v>
                </c:pt>
                <c:pt idx="299">
                  <c:v>0.22103005208800694</c:v>
                </c:pt>
                <c:pt idx="300">
                  <c:v>0.21974814871788301</c:v>
                </c:pt>
                <c:pt idx="301">
                  <c:v>0.21974814871788292</c:v>
                </c:pt>
                <c:pt idx="302">
                  <c:v>0.21974814871788292</c:v>
                </c:pt>
                <c:pt idx="303">
                  <c:v>0.21974814871788292</c:v>
                </c:pt>
                <c:pt idx="304">
                  <c:v>0.21932084759450837</c:v>
                </c:pt>
                <c:pt idx="305">
                  <c:v>0.21932084759450837</c:v>
                </c:pt>
                <c:pt idx="306">
                  <c:v>0.21932084759450829</c:v>
                </c:pt>
                <c:pt idx="307">
                  <c:v>0.21932084759450829</c:v>
                </c:pt>
                <c:pt idx="308">
                  <c:v>0.21932084759450829</c:v>
                </c:pt>
                <c:pt idx="309">
                  <c:v>0.21889354647113371</c:v>
                </c:pt>
                <c:pt idx="310">
                  <c:v>0.21889354647113371</c:v>
                </c:pt>
                <c:pt idx="311">
                  <c:v>0.21889354647113371</c:v>
                </c:pt>
                <c:pt idx="312">
                  <c:v>0.21889354647113371</c:v>
                </c:pt>
                <c:pt idx="313">
                  <c:v>0.21846624534775899</c:v>
                </c:pt>
                <c:pt idx="314">
                  <c:v>0.21803894422438436</c:v>
                </c:pt>
                <c:pt idx="315">
                  <c:v>0.21675704085426042</c:v>
                </c:pt>
                <c:pt idx="316">
                  <c:v>0.21675704085426042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7-4D56-A82C-05C77C2747BD}"/>
            </c:ext>
          </c:extLst>
        </c:ser>
        <c:ser>
          <c:idx val="2"/>
          <c:order val="1"/>
          <c:tx>
            <c:v>30deg</c:v>
          </c:tx>
          <c:spPr>
            <a:ln w="34925" cap="rnd">
              <a:solidFill>
                <a:srgbClr val="00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Ratio'!$Z$4:$Z$320</c:f>
              <c:numCache>
                <c:formatCode>General</c:formatCode>
                <c:ptCount val="317"/>
                <c:pt idx="0">
                  <c:v>1</c:v>
                </c:pt>
                <c:pt idx="1">
                  <c:v>0.98353455080801766</c:v>
                </c:pt>
                <c:pt idx="2">
                  <c:v>0.97966032746872767</c:v>
                </c:pt>
                <c:pt idx="3">
                  <c:v>0.97966032746872767</c:v>
                </c:pt>
                <c:pt idx="4">
                  <c:v>0.97820749371649385</c:v>
                </c:pt>
                <c:pt idx="5">
                  <c:v>0.97772321579908272</c:v>
                </c:pt>
                <c:pt idx="6">
                  <c:v>0.97723893788167138</c:v>
                </c:pt>
                <c:pt idx="7">
                  <c:v>0.97578610412943778</c:v>
                </c:pt>
                <c:pt idx="8">
                  <c:v>0.97530182621202643</c:v>
                </c:pt>
                <c:pt idx="9">
                  <c:v>0.97288043662497026</c:v>
                </c:pt>
                <c:pt idx="10">
                  <c:v>0.96755337953344656</c:v>
                </c:pt>
                <c:pt idx="11">
                  <c:v>0.96561626786380161</c:v>
                </c:pt>
                <c:pt idx="12">
                  <c:v>0.96561626786380161</c:v>
                </c:pt>
                <c:pt idx="13">
                  <c:v>0.96464771202897914</c:v>
                </c:pt>
                <c:pt idx="14">
                  <c:v>0.95932065493745555</c:v>
                </c:pt>
                <c:pt idx="15">
                  <c:v>0.95641498743298792</c:v>
                </c:pt>
                <c:pt idx="16">
                  <c:v>0.9535093199285205</c:v>
                </c:pt>
                <c:pt idx="17">
                  <c:v>0.95157220825887556</c:v>
                </c:pt>
                <c:pt idx="18">
                  <c:v>0.95011937450664186</c:v>
                </c:pt>
                <c:pt idx="19">
                  <c:v>0.94963509658923051</c:v>
                </c:pt>
                <c:pt idx="20">
                  <c:v>0.94382376158029568</c:v>
                </c:pt>
                <c:pt idx="21">
                  <c:v>0.94382376158029568</c:v>
                </c:pt>
                <c:pt idx="22">
                  <c:v>0.94188664991065063</c:v>
                </c:pt>
                <c:pt idx="23">
                  <c:v>0.94043381615841692</c:v>
                </c:pt>
                <c:pt idx="24">
                  <c:v>0.93559103698430446</c:v>
                </c:pt>
                <c:pt idx="25">
                  <c:v>0.93510675906689333</c:v>
                </c:pt>
                <c:pt idx="26">
                  <c:v>0.92590547863607964</c:v>
                </c:pt>
                <c:pt idx="27">
                  <c:v>0.92009414362714459</c:v>
                </c:pt>
                <c:pt idx="28">
                  <c:v>0.914767086535621</c:v>
                </c:pt>
                <c:pt idx="29">
                  <c:v>0.91428280861820965</c:v>
                </c:pt>
                <c:pt idx="30">
                  <c:v>0.91282997486597606</c:v>
                </c:pt>
                <c:pt idx="31">
                  <c:v>0.91234569694856471</c:v>
                </c:pt>
                <c:pt idx="32">
                  <c:v>0.90895575152668606</c:v>
                </c:pt>
                <c:pt idx="33">
                  <c:v>0.90459725026998483</c:v>
                </c:pt>
                <c:pt idx="34">
                  <c:v>0.90072302693069495</c:v>
                </c:pt>
                <c:pt idx="35">
                  <c:v>0.89781735942622742</c:v>
                </c:pt>
                <c:pt idx="36">
                  <c:v>0.89733308150881619</c:v>
                </c:pt>
                <c:pt idx="37">
                  <c:v>0.88813180107800249</c:v>
                </c:pt>
                <c:pt idx="38">
                  <c:v>0.87893052064718902</c:v>
                </c:pt>
                <c:pt idx="39">
                  <c:v>0.86924496229896397</c:v>
                </c:pt>
                <c:pt idx="40">
                  <c:v>0.85810657019850556</c:v>
                </c:pt>
                <c:pt idx="41">
                  <c:v>0.85762229228109421</c:v>
                </c:pt>
                <c:pt idx="42">
                  <c:v>0.85713801436368287</c:v>
                </c:pt>
                <c:pt idx="43">
                  <c:v>0.85665373644627174</c:v>
                </c:pt>
                <c:pt idx="44">
                  <c:v>0.85277951310698175</c:v>
                </c:pt>
                <c:pt idx="45">
                  <c:v>0.84648390018063557</c:v>
                </c:pt>
                <c:pt idx="46">
                  <c:v>0.83098700682347582</c:v>
                </c:pt>
                <c:pt idx="47">
                  <c:v>0.82469139389712964</c:v>
                </c:pt>
                <c:pt idx="48">
                  <c:v>0.81888005888819471</c:v>
                </c:pt>
                <c:pt idx="49">
                  <c:v>0.81742722513596089</c:v>
                </c:pt>
                <c:pt idx="50">
                  <c:v>0.81645866930113842</c:v>
                </c:pt>
                <c:pt idx="51">
                  <c:v>0.81113161220961472</c:v>
                </c:pt>
                <c:pt idx="52">
                  <c:v>0.80435172136585731</c:v>
                </c:pt>
                <c:pt idx="53">
                  <c:v>0.79418188510022136</c:v>
                </c:pt>
                <c:pt idx="54">
                  <c:v>0.79176049551316507</c:v>
                </c:pt>
                <c:pt idx="55">
                  <c:v>0.77916926966047262</c:v>
                </c:pt>
                <c:pt idx="56">
                  <c:v>0.76706232172519151</c:v>
                </c:pt>
                <c:pt idx="57">
                  <c:v>0.76318809838590163</c:v>
                </c:pt>
                <c:pt idx="58">
                  <c:v>0.76270382046849039</c:v>
                </c:pt>
                <c:pt idx="59">
                  <c:v>0.76221954255107915</c:v>
                </c:pt>
                <c:pt idx="60">
                  <c:v>0.75592392962473287</c:v>
                </c:pt>
                <c:pt idx="61">
                  <c:v>0.74962831669838681</c:v>
                </c:pt>
                <c:pt idx="62">
                  <c:v>0.74720692711133052</c:v>
                </c:pt>
                <c:pt idx="63">
                  <c:v>0.7375213687631057</c:v>
                </c:pt>
                <c:pt idx="64">
                  <c:v>0.73267858958899323</c:v>
                </c:pt>
                <c:pt idx="65">
                  <c:v>0.73171003375417076</c:v>
                </c:pt>
                <c:pt idx="66">
                  <c:v>0.73074147791934829</c:v>
                </c:pt>
                <c:pt idx="67">
                  <c:v>0.72686725458005841</c:v>
                </c:pt>
                <c:pt idx="68">
                  <c:v>0.72396158707559077</c:v>
                </c:pt>
                <c:pt idx="69">
                  <c:v>0.72396158707559077</c:v>
                </c:pt>
                <c:pt idx="70">
                  <c:v>0.71524458456218842</c:v>
                </c:pt>
                <c:pt idx="71">
                  <c:v>0.71524458456218842</c:v>
                </c:pt>
                <c:pt idx="72">
                  <c:v>0.7147603066447773</c:v>
                </c:pt>
                <c:pt idx="73">
                  <c:v>0.7147603066447773</c:v>
                </c:pt>
                <c:pt idx="74">
                  <c:v>0.71330747289254348</c:v>
                </c:pt>
                <c:pt idx="75">
                  <c:v>0.71233891705772101</c:v>
                </c:pt>
                <c:pt idx="76">
                  <c:v>0.70701185996619742</c:v>
                </c:pt>
                <c:pt idx="77">
                  <c:v>0.70313763662690731</c:v>
                </c:pt>
                <c:pt idx="78">
                  <c:v>0.70265335870949619</c:v>
                </c:pt>
                <c:pt idx="79">
                  <c:v>0.70216908079208484</c:v>
                </c:pt>
                <c:pt idx="80">
                  <c:v>0.70216908079208484</c:v>
                </c:pt>
                <c:pt idx="81">
                  <c:v>0.70168480287467372</c:v>
                </c:pt>
                <c:pt idx="82">
                  <c:v>0.70168480287467372</c:v>
                </c:pt>
                <c:pt idx="83">
                  <c:v>0.69926341328761743</c:v>
                </c:pt>
                <c:pt idx="84">
                  <c:v>0.69877913537020619</c:v>
                </c:pt>
                <c:pt idx="85">
                  <c:v>0.69490491203091631</c:v>
                </c:pt>
                <c:pt idx="86">
                  <c:v>0.68764074326974756</c:v>
                </c:pt>
                <c:pt idx="87">
                  <c:v>0.68570363160010261</c:v>
                </c:pt>
                <c:pt idx="88">
                  <c:v>0.68086085242599026</c:v>
                </c:pt>
                <c:pt idx="89">
                  <c:v>0.6774709070041115</c:v>
                </c:pt>
                <c:pt idx="90">
                  <c:v>0.66923818240812027</c:v>
                </c:pt>
                <c:pt idx="91">
                  <c:v>0.66681679282106399</c:v>
                </c:pt>
                <c:pt idx="92">
                  <c:v>0.66391112531659668</c:v>
                </c:pt>
                <c:pt idx="93">
                  <c:v>0.66391112531659668</c:v>
                </c:pt>
                <c:pt idx="94">
                  <c:v>0.66245829156436287</c:v>
                </c:pt>
                <c:pt idx="95">
                  <c:v>0.65955262405989545</c:v>
                </c:pt>
                <c:pt idx="96">
                  <c:v>0.65325701113354928</c:v>
                </c:pt>
                <c:pt idx="97">
                  <c:v>0.6455085644549694</c:v>
                </c:pt>
                <c:pt idx="98">
                  <c:v>0.63969722944603447</c:v>
                </c:pt>
                <c:pt idx="99">
                  <c:v>0.63727583985897818</c:v>
                </c:pt>
                <c:pt idx="100">
                  <c:v>0.6149990556580609</c:v>
                </c:pt>
                <c:pt idx="101">
                  <c:v>0.60870344273171484</c:v>
                </c:pt>
                <c:pt idx="102">
                  <c:v>0.60773488689689237</c:v>
                </c:pt>
                <c:pt idx="103">
                  <c:v>0.60773488689689237</c:v>
                </c:pt>
                <c:pt idx="104">
                  <c:v>0.60579777522724743</c:v>
                </c:pt>
                <c:pt idx="105">
                  <c:v>0.58739521436562003</c:v>
                </c:pt>
                <c:pt idx="106">
                  <c:v>0.5830367131089188</c:v>
                </c:pt>
                <c:pt idx="107">
                  <c:v>0.58109960143927386</c:v>
                </c:pt>
                <c:pt idx="108">
                  <c:v>0.56269704057764669</c:v>
                </c:pt>
                <c:pt idx="109">
                  <c:v>0.54429447971601941</c:v>
                </c:pt>
                <c:pt idx="110">
                  <c:v>0.54235736804637436</c:v>
                </c:pt>
                <c:pt idx="111">
                  <c:v>0.53703031095485065</c:v>
                </c:pt>
                <c:pt idx="112">
                  <c:v>0.53654603303743953</c:v>
                </c:pt>
                <c:pt idx="113">
                  <c:v>0.53509319928520571</c:v>
                </c:pt>
                <c:pt idx="114">
                  <c:v>0.53364036553297189</c:v>
                </c:pt>
                <c:pt idx="115">
                  <c:v>0.53025042011109325</c:v>
                </c:pt>
                <c:pt idx="116">
                  <c:v>0.52928186427627077</c:v>
                </c:pt>
                <c:pt idx="117">
                  <c:v>0.52879758635885965</c:v>
                </c:pt>
                <c:pt idx="118">
                  <c:v>0.52734475260662583</c:v>
                </c:pt>
                <c:pt idx="119">
                  <c:v>0.52589191885439202</c:v>
                </c:pt>
                <c:pt idx="120">
                  <c:v>0.52589191885439202</c:v>
                </c:pt>
                <c:pt idx="121">
                  <c:v>0.52395480718474707</c:v>
                </c:pt>
                <c:pt idx="122">
                  <c:v>0.52347052926733595</c:v>
                </c:pt>
                <c:pt idx="123">
                  <c:v>0.52201769551510213</c:v>
                </c:pt>
                <c:pt idx="124">
                  <c:v>0.5215334175976909</c:v>
                </c:pt>
                <c:pt idx="125">
                  <c:v>0.52104913968027966</c:v>
                </c:pt>
                <c:pt idx="126">
                  <c:v>0.52056486176286842</c:v>
                </c:pt>
                <c:pt idx="127">
                  <c:v>0.51959630592804595</c:v>
                </c:pt>
                <c:pt idx="128">
                  <c:v>0.51959630592804595</c:v>
                </c:pt>
                <c:pt idx="129">
                  <c:v>0.51862775009322348</c:v>
                </c:pt>
                <c:pt idx="130">
                  <c:v>0.51717491634098967</c:v>
                </c:pt>
                <c:pt idx="131">
                  <c:v>0.51572208258875607</c:v>
                </c:pt>
                <c:pt idx="132">
                  <c:v>0.51233213716687731</c:v>
                </c:pt>
                <c:pt idx="133">
                  <c:v>0.50894219174499855</c:v>
                </c:pt>
                <c:pt idx="134">
                  <c:v>0.50797363591017608</c:v>
                </c:pt>
                <c:pt idx="135">
                  <c:v>0.50797363591017608</c:v>
                </c:pt>
                <c:pt idx="136">
                  <c:v>0.50748935799276484</c:v>
                </c:pt>
                <c:pt idx="137">
                  <c:v>0.50652080215794237</c:v>
                </c:pt>
                <c:pt idx="138">
                  <c:v>0.5055522463231199</c:v>
                </c:pt>
                <c:pt idx="139">
                  <c:v>0.50216230090124114</c:v>
                </c:pt>
                <c:pt idx="140">
                  <c:v>0.50216230090124114</c:v>
                </c:pt>
                <c:pt idx="141">
                  <c:v>0.50070946714900733</c:v>
                </c:pt>
                <c:pt idx="142">
                  <c:v>0.5002251892315962</c:v>
                </c:pt>
                <c:pt idx="143">
                  <c:v>0.49780379964453997</c:v>
                </c:pt>
                <c:pt idx="144">
                  <c:v>0.4968352438097175</c:v>
                </c:pt>
                <c:pt idx="145">
                  <c:v>0.49635096589230621</c:v>
                </c:pt>
                <c:pt idx="146">
                  <c:v>0.49441385422266126</c:v>
                </c:pt>
                <c:pt idx="147">
                  <c:v>0.49392957630524992</c:v>
                </c:pt>
                <c:pt idx="148">
                  <c:v>0.49199246463560498</c:v>
                </c:pt>
                <c:pt idx="149">
                  <c:v>0.4910239088007825</c:v>
                </c:pt>
                <c:pt idx="150">
                  <c:v>0.48908679713113756</c:v>
                </c:pt>
                <c:pt idx="151">
                  <c:v>0.48908679713113756</c:v>
                </c:pt>
                <c:pt idx="152">
                  <c:v>0.48908679713113756</c:v>
                </c:pt>
                <c:pt idx="153">
                  <c:v>0.48908679713113756</c:v>
                </c:pt>
                <c:pt idx="154">
                  <c:v>0.48618112962667021</c:v>
                </c:pt>
                <c:pt idx="155">
                  <c:v>0.4808540725351465</c:v>
                </c:pt>
                <c:pt idx="156">
                  <c:v>0.47891696086550145</c:v>
                </c:pt>
                <c:pt idx="157">
                  <c:v>0.4774641271132678</c:v>
                </c:pt>
                <c:pt idx="158">
                  <c:v>0.47504273752621157</c:v>
                </c:pt>
                <c:pt idx="159">
                  <c:v>0.4740741816913891</c:v>
                </c:pt>
                <c:pt idx="160">
                  <c:v>0.47262134793915528</c:v>
                </c:pt>
                <c:pt idx="161">
                  <c:v>0.46632573501280916</c:v>
                </c:pt>
                <c:pt idx="162">
                  <c:v>0.46632573501280916</c:v>
                </c:pt>
                <c:pt idx="163">
                  <c:v>0.46438862334316405</c:v>
                </c:pt>
                <c:pt idx="164">
                  <c:v>0.46099867792128552</c:v>
                </c:pt>
                <c:pt idx="165">
                  <c:v>0.46051440000387422</c:v>
                </c:pt>
                <c:pt idx="166">
                  <c:v>0.45954584416905175</c:v>
                </c:pt>
                <c:pt idx="167">
                  <c:v>0.45954584416905175</c:v>
                </c:pt>
                <c:pt idx="168">
                  <c:v>0.45712445458199547</c:v>
                </c:pt>
                <c:pt idx="169">
                  <c:v>0.4556716208297617</c:v>
                </c:pt>
                <c:pt idx="170">
                  <c:v>0.4556716208297617</c:v>
                </c:pt>
                <c:pt idx="171">
                  <c:v>0.45373450916011676</c:v>
                </c:pt>
                <c:pt idx="172">
                  <c:v>0.45179739749047182</c:v>
                </c:pt>
                <c:pt idx="173">
                  <c:v>0.44743889623377064</c:v>
                </c:pt>
                <c:pt idx="174">
                  <c:v>0.44356467289448059</c:v>
                </c:pt>
                <c:pt idx="175">
                  <c:v>0.44162756122483565</c:v>
                </c:pt>
                <c:pt idx="176">
                  <c:v>0.44017472747260189</c:v>
                </c:pt>
                <c:pt idx="177">
                  <c:v>0.43872189372036824</c:v>
                </c:pt>
                <c:pt idx="178">
                  <c:v>0.43436339246366706</c:v>
                </c:pt>
                <c:pt idx="179">
                  <c:v>0.43436339246366706</c:v>
                </c:pt>
                <c:pt idx="180">
                  <c:v>0.4329105587114333</c:v>
                </c:pt>
                <c:pt idx="181">
                  <c:v>0.4329105587114333</c:v>
                </c:pt>
                <c:pt idx="182">
                  <c:v>0.43194200287661083</c:v>
                </c:pt>
                <c:pt idx="183">
                  <c:v>0.43097344704178836</c:v>
                </c:pt>
                <c:pt idx="184">
                  <c:v>0.43097344704178836</c:v>
                </c:pt>
                <c:pt idx="185">
                  <c:v>0.43048916912437701</c:v>
                </c:pt>
                <c:pt idx="186">
                  <c:v>0.42564638995026471</c:v>
                </c:pt>
                <c:pt idx="187">
                  <c:v>0.42564638995026471</c:v>
                </c:pt>
                <c:pt idx="188">
                  <c:v>0.42516211203285337</c:v>
                </c:pt>
                <c:pt idx="189">
                  <c:v>0.42225644452838595</c:v>
                </c:pt>
                <c:pt idx="190">
                  <c:v>0.42031933285874101</c:v>
                </c:pt>
                <c:pt idx="191">
                  <c:v>0.41983505494132972</c:v>
                </c:pt>
                <c:pt idx="192">
                  <c:v>0.41257088618016113</c:v>
                </c:pt>
                <c:pt idx="193">
                  <c:v>0.40966521867569355</c:v>
                </c:pt>
                <c:pt idx="194">
                  <c:v>0.4048224395015812</c:v>
                </c:pt>
                <c:pt idx="195">
                  <c:v>0.40336960574934744</c:v>
                </c:pt>
                <c:pt idx="196">
                  <c:v>0.4014324940797025</c:v>
                </c:pt>
                <c:pt idx="197">
                  <c:v>0.39997966032746873</c:v>
                </c:pt>
                <c:pt idx="198">
                  <c:v>0.39852682657523492</c:v>
                </c:pt>
                <c:pt idx="199">
                  <c:v>0.3956211590707675</c:v>
                </c:pt>
                <c:pt idx="200">
                  <c:v>0.39513688115335621</c:v>
                </c:pt>
                <c:pt idx="201">
                  <c:v>0.39271549156630009</c:v>
                </c:pt>
                <c:pt idx="202">
                  <c:v>0.39174693573147745</c:v>
                </c:pt>
                <c:pt idx="203">
                  <c:v>0.39126265781406633</c:v>
                </c:pt>
                <c:pt idx="204">
                  <c:v>0.38980982406183257</c:v>
                </c:pt>
                <c:pt idx="205">
                  <c:v>0.38738843447477633</c:v>
                </c:pt>
                <c:pt idx="206">
                  <c:v>0.38593560072254263</c:v>
                </c:pt>
                <c:pt idx="207">
                  <c:v>0.38060854363101898</c:v>
                </c:pt>
                <c:pt idx="208">
                  <c:v>0.38012426571360775</c:v>
                </c:pt>
                <c:pt idx="209">
                  <c:v>0.37867143196137393</c:v>
                </c:pt>
                <c:pt idx="210">
                  <c:v>0.37770287612655151</c:v>
                </c:pt>
                <c:pt idx="211">
                  <c:v>0.37673432029172904</c:v>
                </c:pt>
                <c:pt idx="212">
                  <c:v>0.36947015153056034</c:v>
                </c:pt>
                <c:pt idx="213">
                  <c:v>0.36850159569573787</c:v>
                </c:pt>
                <c:pt idx="214">
                  <c:v>0.36753303986091534</c:v>
                </c:pt>
                <c:pt idx="215">
                  <c:v>0.36608020610868164</c:v>
                </c:pt>
                <c:pt idx="216">
                  <c:v>0.36365881652162546</c:v>
                </c:pt>
                <c:pt idx="217">
                  <c:v>0.36220598276939164</c:v>
                </c:pt>
                <c:pt idx="218">
                  <c:v>0.36075314901715794</c:v>
                </c:pt>
                <c:pt idx="219">
                  <c:v>0.35542609192563424</c:v>
                </c:pt>
                <c:pt idx="220">
                  <c:v>0.35203614650375559</c:v>
                </c:pt>
                <c:pt idx="221">
                  <c:v>0.35106759066893306</c:v>
                </c:pt>
                <c:pt idx="222">
                  <c:v>0.35009903483411059</c:v>
                </c:pt>
                <c:pt idx="223">
                  <c:v>0.34670908941223183</c:v>
                </c:pt>
                <c:pt idx="224">
                  <c:v>0.34283486607294189</c:v>
                </c:pt>
                <c:pt idx="225">
                  <c:v>0.34041347648588571</c:v>
                </c:pt>
                <c:pt idx="226">
                  <c:v>0.33992919856847448</c:v>
                </c:pt>
                <c:pt idx="227">
                  <c:v>0.33750780898141824</c:v>
                </c:pt>
                <c:pt idx="228">
                  <c:v>0.33653925314659577</c:v>
                </c:pt>
                <c:pt idx="229">
                  <c:v>0.33605497522918454</c:v>
                </c:pt>
                <c:pt idx="230">
                  <c:v>0.33508641939436196</c:v>
                </c:pt>
                <c:pt idx="231">
                  <c:v>0.33508641939436196</c:v>
                </c:pt>
                <c:pt idx="232">
                  <c:v>0.33266502980730583</c:v>
                </c:pt>
                <c:pt idx="233">
                  <c:v>0.33121219605507202</c:v>
                </c:pt>
                <c:pt idx="234">
                  <c:v>0.32685369479837084</c:v>
                </c:pt>
                <c:pt idx="235">
                  <c:v>0.31910524811979091</c:v>
                </c:pt>
                <c:pt idx="236">
                  <c:v>0.31910524811979091</c:v>
                </c:pt>
                <c:pt idx="237">
                  <c:v>0.3176524143675572</c:v>
                </c:pt>
                <c:pt idx="238">
                  <c:v>0.31716813645014597</c:v>
                </c:pt>
                <c:pt idx="239">
                  <c:v>0.31716813645014597</c:v>
                </c:pt>
                <c:pt idx="240">
                  <c:v>0.31619958061532355</c:v>
                </c:pt>
                <c:pt idx="241">
                  <c:v>0.3142624689456785</c:v>
                </c:pt>
                <c:pt idx="242">
                  <c:v>0.31377819102826726</c:v>
                </c:pt>
                <c:pt idx="243">
                  <c:v>0.31232535727603356</c:v>
                </c:pt>
                <c:pt idx="244">
                  <c:v>0.30990396768897732</c:v>
                </c:pt>
                <c:pt idx="245">
                  <c:v>0.30748257810192114</c:v>
                </c:pt>
                <c:pt idx="246">
                  <c:v>0.30360835476263121</c:v>
                </c:pt>
                <c:pt idx="247">
                  <c:v>0.29924985350592997</c:v>
                </c:pt>
                <c:pt idx="248">
                  <c:v>0.29876557558851868</c:v>
                </c:pt>
                <c:pt idx="249">
                  <c:v>0.29634418600146251</c:v>
                </c:pt>
                <c:pt idx="250">
                  <c:v>0.29440707433181751</c:v>
                </c:pt>
                <c:pt idx="251">
                  <c:v>0.29392279641440627</c:v>
                </c:pt>
                <c:pt idx="252">
                  <c:v>0.29004857307511628</c:v>
                </c:pt>
                <c:pt idx="253">
                  <c:v>0.28714290557064892</c:v>
                </c:pt>
                <c:pt idx="254">
                  <c:v>0.28472151598359263</c:v>
                </c:pt>
                <c:pt idx="255">
                  <c:v>0.28375296014877016</c:v>
                </c:pt>
                <c:pt idx="256">
                  <c:v>0.28326868223135893</c:v>
                </c:pt>
                <c:pt idx="257">
                  <c:v>0.28326868223135893</c:v>
                </c:pt>
                <c:pt idx="258">
                  <c:v>0.28278440431394763</c:v>
                </c:pt>
                <c:pt idx="259">
                  <c:v>0.27794162513983522</c:v>
                </c:pt>
                <c:pt idx="260">
                  <c:v>0.27648879138760152</c:v>
                </c:pt>
                <c:pt idx="261">
                  <c:v>0.27648879138760152</c:v>
                </c:pt>
                <c:pt idx="262">
                  <c:v>0.27213029013090034</c:v>
                </c:pt>
                <c:pt idx="263">
                  <c:v>0.26583467720455412</c:v>
                </c:pt>
                <c:pt idx="264">
                  <c:v>0.26486612136973164</c:v>
                </c:pt>
                <c:pt idx="265">
                  <c:v>0.25905478636079676</c:v>
                </c:pt>
                <c:pt idx="266">
                  <c:v>0.25711767469115171</c:v>
                </c:pt>
                <c:pt idx="267">
                  <c:v>0.24840067217774936</c:v>
                </c:pt>
                <c:pt idx="268">
                  <c:v>0.24452644883845939</c:v>
                </c:pt>
                <c:pt idx="269">
                  <c:v>0.24307361508622569</c:v>
                </c:pt>
                <c:pt idx="270">
                  <c:v>0.24258933716881445</c:v>
                </c:pt>
                <c:pt idx="271">
                  <c:v>0.24065222549916945</c:v>
                </c:pt>
                <c:pt idx="272">
                  <c:v>0.23968366966434698</c:v>
                </c:pt>
                <c:pt idx="273">
                  <c:v>0.23968366966434698</c:v>
                </c:pt>
                <c:pt idx="274">
                  <c:v>0.23823083591211319</c:v>
                </c:pt>
                <c:pt idx="275">
                  <c:v>0.23677800215987949</c:v>
                </c:pt>
                <c:pt idx="276">
                  <c:v>0.23580944632505701</c:v>
                </c:pt>
                <c:pt idx="277">
                  <c:v>0.23532516840764578</c:v>
                </c:pt>
                <c:pt idx="278">
                  <c:v>0.23532516840764578</c:v>
                </c:pt>
                <c:pt idx="279">
                  <c:v>0.23145094506835584</c:v>
                </c:pt>
                <c:pt idx="280">
                  <c:v>0.2309666671509446</c:v>
                </c:pt>
                <c:pt idx="281">
                  <c:v>0.2309666671509446</c:v>
                </c:pt>
                <c:pt idx="282">
                  <c:v>0.2309666671509446</c:v>
                </c:pt>
                <c:pt idx="283">
                  <c:v>0.23048238923353337</c:v>
                </c:pt>
                <c:pt idx="284">
                  <c:v>0.22999811131612205</c:v>
                </c:pt>
                <c:pt idx="285">
                  <c:v>0.22854527756388834</c:v>
                </c:pt>
                <c:pt idx="286">
                  <c:v>0.22806099964647711</c:v>
                </c:pt>
                <c:pt idx="287">
                  <c:v>0.22806099964647711</c:v>
                </c:pt>
                <c:pt idx="288">
                  <c:v>0.22515533214200961</c:v>
                </c:pt>
                <c:pt idx="289">
                  <c:v>0.22418677630718714</c:v>
                </c:pt>
                <c:pt idx="290">
                  <c:v>0.22224966463754214</c:v>
                </c:pt>
                <c:pt idx="291">
                  <c:v>0.22176538672013091</c:v>
                </c:pt>
                <c:pt idx="292">
                  <c:v>0.2203125529678972</c:v>
                </c:pt>
                <c:pt idx="293">
                  <c:v>0.21982827505048597</c:v>
                </c:pt>
                <c:pt idx="294">
                  <c:v>0.21982827505048597</c:v>
                </c:pt>
                <c:pt idx="295">
                  <c:v>0.21934399713307473</c:v>
                </c:pt>
                <c:pt idx="296">
                  <c:v>0.21789116338084094</c:v>
                </c:pt>
                <c:pt idx="297">
                  <c:v>0.21692260754601847</c:v>
                </c:pt>
                <c:pt idx="298">
                  <c:v>0.21643832962860723</c:v>
                </c:pt>
                <c:pt idx="299">
                  <c:v>0.20917416086743856</c:v>
                </c:pt>
                <c:pt idx="300">
                  <c:v>0.20917416086743856</c:v>
                </c:pt>
                <c:pt idx="301">
                  <c:v>0.20723704919779362</c:v>
                </c:pt>
                <c:pt idx="302">
                  <c:v>0.20578421544555986</c:v>
                </c:pt>
                <c:pt idx="303">
                  <c:v>0.20384710377591492</c:v>
                </c:pt>
                <c:pt idx="304">
                  <c:v>0.20190999210626989</c:v>
                </c:pt>
                <c:pt idx="305">
                  <c:v>0.20190999210626989</c:v>
                </c:pt>
                <c:pt idx="306">
                  <c:v>0.20045715835403619</c:v>
                </c:pt>
                <c:pt idx="307">
                  <c:v>0.19900432460180248</c:v>
                </c:pt>
                <c:pt idx="308">
                  <c:v>0.19658293501474625</c:v>
                </c:pt>
                <c:pt idx="309">
                  <c:v>0.19416154542769007</c:v>
                </c:pt>
                <c:pt idx="310">
                  <c:v>0.19367726751027875</c:v>
                </c:pt>
                <c:pt idx="311">
                  <c:v>0.19319298959286751</c:v>
                </c:pt>
                <c:pt idx="312">
                  <c:v>0.19270871167545628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D7-4D56-A82C-05C77C2747BD}"/>
            </c:ext>
          </c:extLst>
        </c:ser>
        <c:ser>
          <c:idx val="3"/>
          <c:order val="2"/>
          <c:tx>
            <c:v>60deg</c:v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Ratio'!$AB$4:$AB$320</c:f>
              <c:numCache>
                <c:formatCode>General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7-4D56-A82C-05C77C2747BD}"/>
            </c:ext>
          </c:extLst>
        </c:ser>
        <c:ser>
          <c:idx val="4"/>
          <c:order val="3"/>
          <c:tx>
            <c:v>Exp 1</c:v>
          </c:tx>
          <c:spPr>
            <a:ln w="34925" cap="rnd">
              <a:solidFill>
                <a:srgbClr val="00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Ratio'!$V$4:$V$310</c:f>
              <c:numCache>
                <c:formatCode>General</c:formatCode>
                <c:ptCount val="307"/>
                <c:pt idx="0">
                  <c:v>1</c:v>
                </c:pt>
                <c:pt idx="1">
                  <c:v>0.99063060930627056</c:v>
                </c:pt>
                <c:pt idx="2">
                  <c:v>0.98865810600232751</c:v>
                </c:pt>
                <c:pt idx="3">
                  <c:v>0.98668560269838457</c:v>
                </c:pt>
                <c:pt idx="4">
                  <c:v>0.98224747026451276</c:v>
                </c:pt>
                <c:pt idx="5">
                  <c:v>0.96794682131092558</c:v>
                </c:pt>
                <c:pt idx="6">
                  <c:v>0.96745369548493998</c:v>
                </c:pt>
                <c:pt idx="7">
                  <c:v>0.96252243722508224</c:v>
                </c:pt>
                <c:pt idx="8">
                  <c:v>0.95956368226916777</c:v>
                </c:pt>
                <c:pt idx="9">
                  <c:v>0.95561867566128167</c:v>
                </c:pt>
                <c:pt idx="10">
                  <c:v>0.95019429157543833</c:v>
                </c:pt>
                <c:pt idx="11">
                  <c:v>0.94970116574945262</c:v>
                </c:pt>
                <c:pt idx="12">
                  <c:v>0.94427678166360929</c:v>
                </c:pt>
                <c:pt idx="13">
                  <c:v>0.93638676844783719</c:v>
                </c:pt>
                <c:pt idx="14">
                  <c:v>0.93392113931790832</c:v>
                </c:pt>
                <c:pt idx="15">
                  <c:v>0.93096238436199374</c:v>
                </c:pt>
                <c:pt idx="16">
                  <c:v>0.92208611949425001</c:v>
                </c:pt>
                <c:pt idx="17">
                  <c:v>0.9210998678422786</c:v>
                </c:pt>
                <c:pt idx="18">
                  <c:v>0.91370298045249221</c:v>
                </c:pt>
                <c:pt idx="19">
                  <c:v>0.91271672880052079</c:v>
                </c:pt>
                <c:pt idx="20">
                  <c:v>0.90433358975876277</c:v>
                </c:pt>
                <c:pt idx="21">
                  <c:v>0.90038858315087678</c:v>
                </c:pt>
                <c:pt idx="22">
                  <c:v>0.89200544410911886</c:v>
                </c:pt>
                <c:pt idx="23">
                  <c:v>0.885594808371304</c:v>
                </c:pt>
                <c:pt idx="24">
                  <c:v>0.88115667593743219</c:v>
                </c:pt>
                <c:pt idx="25">
                  <c:v>0.88066355011144637</c:v>
                </c:pt>
                <c:pt idx="26">
                  <c:v>0.87080103359173122</c:v>
                </c:pt>
                <c:pt idx="27">
                  <c:v>0.87030790776574551</c:v>
                </c:pt>
                <c:pt idx="28">
                  <c:v>0.85896601376807313</c:v>
                </c:pt>
                <c:pt idx="29">
                  <c:v>0.8535416296822298</c:v>
                </c:pt>
                <c:pt idx="30">
                  <c:v>0.8500897489003294</c:v>
                </c:pt>
                <c:pt idx="31">
                  <c:v>0.84367911316251443</c:v>
                </c:pt>
                <c:pt idx="32">
                  <c:v>0.83726847742469968</c:v>
                </c:pt>
                <c:pt idx="33">
                  <c:v>0.82839221255695605</c:v>
                </c:pt>
                <c:pt idx="34">
                  <c:v>0.82444720594907006</c:v>
                </c:pt>
                <c:pt idx="35">
                  <c:v>0.8224747026451269</c:v>
                </c:pt>
                <c:pt idx="36">
                  <c:v>0.82148845099315537</c:v>
                </c:pt>
                <c:pt idx="37">
                  <c:v>0.81655719273329785</c:v>
                </c:pt>
                <c:pt idx="38">
                  <c:v>0.81310531195139757</c:v>
                </c:pt>
                <c:pt idx="39">
                  <c:v>0.80718780203956841</c:v>
                </c:pt>
                <c:pt idx="40">
                  <c:v>0.79929778882379632</c:v>
                </c:pt>
                <c:pt idx="41">
                  <c:v>0.79436653056393858</c:v>
                </c:pt>
                <c:pt idx="42">
                  <c:v>0.79042152395605259</c:v>
                </c:pt>
                <c:pt idx="43">
                  <c:v>0.77858650413239427</c:v>
                </c:pt>
                <c:pt idx="44">
                  <c:v>0.77562774917647981</c:v>
                </c:pt>
                <c:pt idx="45">
                  <c:v>0.76428585517880743</c:v>
                </c:pt>
                <c:pt idx="46">
                  <c:v>0.75836834526697827</c:v>
                </c:pt>
                <c:pt idx="47">
                  <c:v>0.75393021283310635</c:v>
                </c:pt>
                <c:pt idx="48">
                  <c:v>0.74850582874726312</c:v>
                </c:pt>
                <c:pt idx="49">
                  <c:v>0.74012268970550532</c:v>
                </c:pt>
                <c:pt idx="50">
                  <c:v>0.73716393474959063</c:v>
                </c:pt>
                <c:pt idx="51">
                  <c:v>0.71793202753614616</c:v>
                </c:pt>
                <c:pt idx="52">
                  <c:v>0.71250764345030271</c:v>
                </c:pt>
                <c:pt idx="53">
                  <c:v>0.7046176302345305</c:v>
                </c:pt>
                <c:pt idx="54">
                  <c:v>0.68982385545495795</c:v>
                </c:pt>
                <c:pt idx="55">
                  <c:v>0.68785135215101478</c:v>
                </c:pt>
                <c:pt idx="56">
                  <c:v>0.6843994713691145</c:v>
                </c:pt>
                <c:pt idx="57">
                  <c:v>0.67897508728327116</c:v>
                </c:pt>
                <c:pt idx="58">
                  <c:v>0.66812631911158449</c:v>
                </c:pt>
                <c:pt idx="59">
                  <c:v>0.66023630589581239</c:v>
                </c:pt>
                <c:pt idx="60">
                  <c:v>0.64593565694222543</c:v>
                </c:pt>
                <c:pt idx="61">
                  <c:v>0.63952502120441057</c:v>
                </c:pt>
                <c:pt idx="62">
                  <c:v>0.62966250468469531</c:v>
                </c:pt>
                <c:pt idx="63">
                  <c:v>0.62670374972878073</c:v>
                </c:pt>
                <c:pt idx="64">
                  <c:v>0.62029311399096598</c:v>
                </c:pt>
                <c:pt idx="65">
                  <c:v>0.60895121999329349</c:v>
                </c:pt>
                <c:pt idx="66">
                  <c:v>0.60895121999329349</c:v>
                </c:pt>
                <c:pt idx="67">
                  <c:v>0.60648559086336473</c:v>
                </c:pt>
                <c:pt idx="68">
                  <c:v>0.5897193127798489</c:v>
                </c:pt>
                <c:pt idx="69">
                  <c:v>0.5897193127798489</c:v>
                </c:pt>
                <c:pt idx="70">
                  <c:v>0.58577430617196269</c:v>
                </c:pt>
                <c:pt idx="71">
                  <c:v>0.58232242539006263</c:v>
                </c:pt>
                <c:pt idx="72">
                  <c:v>0.58133617373809088</c:v>
                </c:pt>
                <c:pt idx="73">
                  <c:v>0.57837741878217641</c:v>
                </c:pt>
                <c:pt idx="74">
                  <c:v>0.57196678304436166</c:v>
                </c:pt>
                <c:pt idx="75">
                  <c:v>0.55569363078683154</c:v>
                </c:pt>
                <c:pt idx="76">
                  <c:v>0.54878986922303086</c:v>
                </c:pt>
                <c:pt idx="77">
                  <c:v>0.54632424009310221</c:v>
                </c:pt>
                <c:pt idx="78">
                  <c:v>0.53843422687733</c:v>
                </c:pt>
                <c:pt idx="79">
                  <c:v>0.52857171035761497</c:v>
                </c:pt>
                <c:pt idx="80">
                  <c:v>0.52709233287965762</c:v>
                </c:pt>
                <c:pt idx="81">
                  <c:v>0.5265992070536718</c:v>
                </c:pt>
                <c:pt idx="82">
                  <c:v>0.51377793557804208</c:v>
                </c:pt>
                <c:pt idx="83">
                  <c:v>0.50194291575438388</c:v>
                </c:pt>
                <c:pt idx="84">
                  <c:v>0.49947728662445501</c:v>
                </c:pt>
                <c:pt idx="85">
                  <c:v>0.49898416079846936</c:v>
                </c:pt>
                <c:pt idx="86">
                  <c:v>0.49553228001656902</c:v>
                </c:pt>
                <c:pt idx="87">
                  <c:v>0.4891216442787541</c:v>
                </c:pt>
                <c:pt idx="88">
                  <c:v>0.48616288932283963</c:v>
                </c:pt>
                <c:pt idx="89">
                  <c:v>0.47975225358502471</c:v>
                </c:pt>
                <c:pt idx="90">
                  <c:v>0.47580724697713866</c:v>
                </c:pt>
                <c:pt idx="91">
                  <c:v>0.46594473045742352</c:v>
                </c:pt>
                <c:pt idx="92">
                  <c:v>0.46101347219756594</c:v>
                </c:pt>
                <c:pt idx="93">
                  <c:v>0.4595340947196086</c:v>
                </c:pt>
                <c:pt idx="94">
                  <c:v>0.45608221393770831</c:v>
                </c:pt>
                <c:pt idx="95">
                  <c:v>0.44326094246207859</c:v>
                </c:pt>
                <c:pt idx="96">
                  <c:v>0.44030218750616412</c:v>
                </c:pt>
                <c:pt idx="97">
                  <c:v>0.43980906168017825</c:v>
                </c:pt>
                <c:pt idx="98">
                  <c:v>0.43685030672426378</c:v>
                </c:pt>
                <c:pt idx="99">
                  <c:v>0.4358640550722922</c:v>
                </c:pt>
                <c:pt idx="100">
                  <c:v>0.42994654516046316</c:v>
                </c:pt>
                <c:pt idx="101">
                  <c:v>0.42550841272659129</c:v>
                </c:pt>
                <c:pt idx="102">
                  <c:v>0.42501528690060558</c:v>
                </c:pt>
                <c:pt idx="103">
                  <c:v>0.42452216107461982</c:v>
                </c:pt>
                <c:pt idx="104">
                  <c:v>0.4156458962068762</c:v>
                </c:pt>
                <c:pt idx="105">
                  <c:v>0.41170088959899009</c:v>
                </c:pt>
                <c:pt idx="106">
                  <c:v>0.40972838629504704</c:v>
                </c:pt>
                <c:pt idx="107">
                  <c:v>0.40676963133913246</c:v>
                </c:pt>
                <c:pt idx="108">
                  <c:v>0.40430400220920371</c:v>
                </c:pt>
                <c:pt idx="109">
                  <c:v>0.39690711481941732</c:v>
                </c:pt>
                <c:pt idx="110">
                  <c:v>0.39641398899343155</c:v>
                </c:pt>
                <c:pt idx="111">
                  <c:v>0.3880308499516737</c:v>
                </c:pt>
                <c:pt idx="112">
                  <c:v>0.38655147247371635</c:v>
                </c:pt>
                <c:pt idx="113">
                  <c:v>0.37471645265005821</c:v>
                </c:pt>
                <c:pt idx="114">
                  <c:v>0.37175769769414363</c:v>
                </c:pt>
                <c:pt idx="115">
                  <c:v>0.3702783202161864</c:v>
                </c:pt>
                <c:pt idx="116">
                  <c:v>0.36238830700041424</c:v>
                </c:pt>
                <c:pt idx="117">
                  <c:v>0.3609089295224569</c:v>
                </c:pt>
                <c:pt idx="118">
                  <c:v>0.3609089295224569</c:v>
                </c:pt>
                <c:pt idx="119">
                  <c:v>0.35992267787048543</c:v>
                </c:pt>
                <c:pt idx="120">
                  <c:v>0.35104641300274181</c:v>
                </c:pt>
                <c:pt idx="121">
                  <c:v>0.34759453222084147</c:v>
                </c:pt>
                <c:pt idx="122">
                  <c:v>0.34364952561295536</c:v>
                </c:pt>
                <c:pt idx="123">
                  <c:v>0.32934887665936846</c:v>
                </c:pt>
                <c:pt idx="124">
                  <c:v>0.32540387005148236</c:v>
                </c:pt>
                <c:pt idx="125">
                  <c:v>0.32244511509556778</c:v>
                </c:pt>
                <c:pt idx="126">
                  <c:v>0.31997948596563897</c:v>
                </c:pt>
                <c:pt idx="127">
                  <c:v>0.31406197605380992</c:v>
                </c:pt>
                <c:pt idx="128">
                  <c:v>0.31258259857585258</c:v>
                </c:pt>
                <c:pt idx="129">
                  <c:v>0.31258259857585258</c:v>
                </c:pt>
                <c:pt idx="130">
                  <c:v>0.31011696944592382</c:v>
                </c:pt>
                <c:pt idx="131">
                  <c:v>0.30272008205613743</c:v>
                </c:pt>
                <c:pt idx="132">
                  <c:v>0.30074757875219443</c:v>
                </c:pt>
                <c:pt idx="133">
                  <c:v>0.29926820127423709</c:v>
                </c:pt>
                <c:pt idx="134">
                  <c:v>0.29285756553642228</c:v>
                </c:pt>
                <c:pt idx="135">
                  <c:v>0.29039193640649347</c:v>
                </c:pt>
                <c:pt idx="136">
                  <c:v>0.29039193640649347</c:v>
                </c:pt>
                <c:pt idx="137">
                  <c:v>0.28644692979860742</c:v>
                </c:pt>
                <c:pt idx="138">
                  <c:v>0.28595380397262166</c:v>
                </c:pt>
                <c:pt idx="139">
                  <c:v>0.28496755232065013</c:v>
                </c:pt>
                <c:pt idx="140">
                  <c:v>0.27411878414896346</c:v>
                </c:pt>
                <c:pt idx="141">
                  <c:v>0.27263940667100617</c:v>
                </c:pt>
                <c:pt idx="142">
                  <c:v>0.26968065171509159</c:v>
                </c:pt>
                <c:pt idx="143">
                  <c:v>0.26968065171509159</c:v>
                </c:pt>
                <c:pt idx="144">
                  <c:v>0.26869440006312012</c:v>
                </c:pt>
                <c:pt idx="145">
                  <c:v>0.26474939345523402</c:v>
                </c:pt>
                <c:pt idx="146">
                  <c:v>0.2622837643253052</c:v>
                </c:pt>
                <c:pt idx="147">
                  <c:v>0.2598181351953765</c:v>
                </c:pt>
                <c:pt idx="148">
                  <c:v>0.25735250606544763</c:v>
                </c:pt>
                <c:pt idx="149">
                  <c:v>0.25439375110953305</c:v>
                </c:pt>
                <c:pt idx="150">
                  <c:v>0.25340749945756158</c:v>
                </c:pt>
                <c:pt idx="151">
                  <c:v>0.250448744501647</c:v>
                </c:pt>
                <c:pt idx="152">
                  <c:v>0.24995561867566127</c:v>
                </c:pt>
                <c:pt idx="153">
                  <c:v>0.2494624928496755</c:v>
                </c:pt>
                <c:pt idx="154">
                  <c:v>0.24847624119770401</c:v>
                </c:pt>
                <c:pt idx="155">
                  <c:v>0.24847624119770401</c:v>
                </c:pt>
                <c:pt idx="156">
                  <c:v>0.24847624119770401</c:v>
                </c:pt>
                <c:pt idx="157">
                  <c:v>0.24798311537171827</c:v>
                </c:pt>
                <c:pt idx="158">
                  <c:v>0.24650373789376093</c:v>
                </c:pt>
                <c:pt idx="159">
                  <c:v>0.2430518571118607</c:v>
                </c:pt>
                <c:pt idx="160">
                  <c:v>0.2430518571118607</c:v>
                </c:pt>
                <c:pt idx="161">
                  <c:v>0.24206560545988912</c:v>
                </c:pt>
                <c:pt idx="162">
                  <c:v>0.24157247963390335</c:v>
                </c:pt>
                <c:pt idx="163">
                  <c:v>0.24157247963390335</c:v>
                </c:pt>
                <c:pt idx="164">
                  <c:v>0.24058622798193185</c:v>
                </c:pt>
                <c:pt idx="165">
                  <c:v>0.24009310215594612</c:v>
                </c:pt>
                <c:pt idx="166">
                  <c:v>0.24009310215594612</c:v>
                </c:pt>
                <c:pt idx="167">
                  <c:v>0.23959997632996036</c:v>
                </c:pt>
                <c:pt idx="168">
                  <c:v>0.23910685050397462</c:v>
                </c:pt>
                <c:pt idx="169">
                  <c:v>0.23910685050397462</c:v>
                </c:pt>
                <c:pt idx="170">
                  <c:v>0.23910685050397462</c:v>
                </c:pt>
                <c:pt idx="171">
                  <c:v>0.23910685050397462</c:v>
                </c:pt>
                <c:pt idx="172">
                  <c:v>0.23910685050397462</c:v>
                </c:pt>
                <c:pt idx="173">
                  <c:v>0.23910685050397462</c:v>
                </c:pt>
                <c:pt idx="174">
                  <c:v>0.23910685050397462</c:v>
                </c:pt>
                <c:pt idx="175">
                  <c:v>0.23910685050397462</c:v>
                </c:pt>
                <c:pt idx="176">
                  <c:v>0.23910685050397462</c:v>
                </c:pt>
                <c:pt idx="177">
                  <c:v>0.23861372467798878</c:v>
                </c:pt>
                <c:pt idx="178">
                  <c:v>0.23861372467798878</c:v>
                </c:pt>
                <c:pt idx="179">
                  <c:v>0.23861372467798878</c:v>
                </c:pt>
                <c:pt idx="180">
                  <c:v>0.23812059885200304</c:v>
                </c:pt>
                <c:pt idx="181">
                  <c:v>0.23664122137404581</c:v>
                </c:pt>
                <c:pt idx="182">
                  <c:v>0.23664122137404581</c:v>
                </c:pt>
                <c:pt idx="183">
                  <c:v>0.23664122137404581</c:v>
                </c:pt>
                <c:pt idx="184">
                  <c:v>0.23614809554806004</c:v>
                </c:pt>
                <c:pt idx="185">
                  <c:v>0.23614809554806004</c:v>
                </c:pt>
                <c:pt idx="186">
                  <c:v>0.23614809554806004</c:v>
                </c:pt>
                <c:pt idx="187">
                  <c:v>0.23614809554806004</c:v>
                </c:pt>
                <c:pt idx="188">
                  <c:v>0.23565496972207431</c:v>
                </c:pt>
                <c:pt idx="189">
                  <c:v>0.23565496972207431</c:v>
                </c:pt>
                <c:pt idx="190">
                  <c:v>0.23565496972207431</c:v>
                </c:pt>
                <c:pt idx="191">
                  <c:v>0.23516184389608855</c:v>
                </c:pt>
                <c:pt idx="192">
                  <c:v>0.23417559224411696</c:v>
                </c:pt>
                <c:pt idx="193">
                  <c:v>0.23368246641813131</c:v>
                </c:pt>
                <c:pt idx="194">
                  <c:v>0.23368246641813131</c:v>
                </c:pt>
                <c:pt idx="195">
                  <c:v>0.23368246641813123</c:v>
                </c:pt>
                <c:pt idx="196">
                  <c:v>0.23368246641813123</c:v>
                </c:pt>
                <c:pt idx="197">
                  <c:v>0.23318934059214547</c:v>
                </c:pt>
                <c:pt idx="198">
                  <c:v>0.23269621476615973</c:v>
                </c:pt>
                <c:pt idx="199">
                  <c:v>0.23269621476615973</c:v>
                </c:pt>
                <c:pt idx="200">
                  <c:v>0.23269621476615973</c:v>
                </c:pt>
                <c:pt idx="201">
                  <c:v>0.23220308894017397</c:v>
                </c:pt>
                <c:pt idx="202">
                  <c:v>0.23220308894017397</c:v>
                </c:pt>
                <c:pt idx="203">
                  <c:v>0.23220308894017397</c:v>
                </c:pt>
                <c:pt idx="204">
                  <c:v>0.23170996311418823</c:v>
                </c:pt>
                <c:pt idx="205">
                  <c:v>0.23170996311418823</c:v>
                </c:pt>
                <c:pt idx="206">
                  <c:v>0.23170996311418823</c:v>
                </c:pt>
                <c:pt idx="207">
                  <c:v>0.23170996311418823</c:v>
                </c:pt>
                <c:pt idx="208">
                  <c:v>0.23072371146221674</c:v>
                </c:pt>
                <c:pt idx="209">
                  <c:v>0.23023058563623089</c:v>
                </c:pt>
                <c:pt idx="210">
                  <c:v>0.22924433398425939</c:v>
                </c:pt>
                <c:pt idx="211">
                  <c:v>0.22924433398425939</c:v>
                </c:pt>
                <c:pt idx="212">
                  <c:v>0.22875120815827366</c:v>
                </c:pt>
                <c:pt idx="213">
                  <c:v>0.22825808233228789</c:v>
                </c:pt>
                <c:pt idx="214">
                  <c:v>0.22776495650630216</c:v>
                </c:pt>
                <c:pt idx="215">
                  <c:v>0.22776495650630216</c:v>
                </c:pt>
                <c:pt idx="216">
                  <c:v>0.22776495650630216</c:v>
                </c:pt>
                <c:pt idx="217">
                  <c:v>0.22727183068031639</c:v>
                </c:pt>
                <c:pt idx="218">
                  <c:v>0.22727183068031639</c:v>
                </c:pt>
                <c:pt idx="219">
                  <c:v>0.22727183068031631</c:v>
                </c:pt>
                <c:pt idx="220">
                  <c:v>0.22727183068031631</c:v>
                </c:pt>
                <c:pt idx="221">
                  <c:v>0.22529932737637332</c:v>
                </c:pt>
                <c:pt idx="222">
                  <c:v>0.22431307572440184</c:v>
                </c:pt>
                <c:pt idx="223">
                  <c:v>0.22431307572440184</c:v>
                </c:pt>
                <c:pt idx="224">
                  <c:v>0.22381994989841608</c:v>
                </c:pt>
                <c:pt idx="225">
                  <c:v>0.22381994989841608</c:v>
                </c:pt>
                <c:pt idx="226">
                  <c:v>0.2228336982464445</c:v>
                </c:pt>
                <c:pt idx="227">
                  <c:v>0.2228336982464445</c:v>
                </c:pt>
                <c:pt idx="228">
                  <c:v>0.221847446594473</c:v>
                </c:pt>
                <c:pt idx="229">
                  <c:v>0.22135432076848727</c:v>
                </c:pt>
                <c:pt idx="230">
                  <c:v>0.2208611949425015</c:v>
                </c:pt>
                <c:pt idx="231">
                  <c:v>0.2208611949425015</c:v>
                </c:pt>
                <c:pt idx="232">
                  <c:v>0.2208611949425015</c:v>
                </c:pt>
                <c:pt idx="233">
                  <c:v>0.21987494329053001</c:v>
                </c:pt>
                <c:pt idx="234">
                  <c:v>0.21987494329053001</c:v>
                </c:pt>
                <c:pt idx="235">
                  <c:v>0.21987494329053001</c:v>
                </c:pt>
                <c:pt idx="236">
                  <c:v>0.21938181746454427</c:v>
                </c:pt>
                <c:pt idx="237">
                  <c:v>0.21888869163855851</c:v>
                </c:pt>
                <c:pt idx="238">
                  <c:v>0.21888869163855851</c:v>
                </c:pt>
                <c:pt idx="239">
                  <c:v>0.21839556581257277</c:v>
                </c:pt>
                <c:pt idx="240">
                  <c:v>0.21790243998658701</c:v>
                </c:pt>
                <c:pt idx="241">
                  <c:v>0.21790243998658701</c:v>
                </c:pt>
                <c:pt idx="242">
                  <c:v>0.21790243998658701</c:v>
                </c:pt>
                <c:pt idx="243">
                  <c:v>0.21790243998658701</c:v>
                </c:pt>
                <c:pt idx="244">
                  <c:v>0.21790243998658693</c:v>
                </c:pt>
                <c:pt idx="245">
                  <c:v>0.21691618833461543</c:v>
                </c:pt>
                <c:pt idx="246">
                  <c:v>0.21691618833461543</c:v>
                </c:pt>
                <c:pt idx="247">
                  <c:v>0.21691618833461543</c:v>
                </c:pt>
                <c:pt idx="248">
                  <c:v>0.21691618833461543</c:v>
                </c:pt>
                <c:pt idx="249">
                  <c:v>0.21691618833461543</c:v>
                </c:pt>
                <c:pt idx="250">
                  <c:v>0.21642306250862969</c:v>
                </c:pt>
                <c:pt idx="251">
                  <c:v>0.21642306250862969</c:v>
                </c:pt>
                <c:pt idx="252">
                  <c:v>0.21592993668264393</c:v>
                </c:pt>
                <c:pt idx="253">
                  <c:v>0.2154368108566582</c:v>
                </c:pt>
                <c:pt idx="254">
                  <c:v>0.2154368108566582</c:v>
                </c:pt>
                <c:pt idx="255">
                  <c:v>0.2154368108566582</c:v>
                </c:pt>
                <c:pt idx="256">
                  <c:v>0.21494368503067243</c:v>
                </c:pt>
                <c:pt idx="257">
                  <c:v>0.2144505592046867</c:v>
                </c:pt>
                <c:pt idx="258">
                  <c:v>0.2144505592046867</c:v>
                </c:pt>
                <c:pt idx="259">
                  <c:v>0.21395743337870085</c:v>
                </c:pt>
                <c:pt idx="260">
                  <c:v>0.21297118172672935</c:v>
                </c:pt>
                <c:pt idx="261">
                  <c:v>0.21198493007475788</c:v>
                </c:pt>
                <c:pt idx="262">
                  <c:v>0.21149180424877212</c:v>
                </c:pt>
                <c:pt idx="263">
                  <c:v>0.21149180424877212</c:v>
                </c:pt>
                <c:pt idx="264">
                  <c:v>0.21099867842278638</c:v>
                </c:pt>
                <c:pt idx="265">
                  <c:v>0.21099867842278638</c:v>
                </c:pt>
                <c:pt idx="266">
                  <c:v>0.21099867842278638</c:v>
                </c:pt>
                <c:pt idx="267">
                  <c:v>0.21050555259680062</c:v>
                </c:pt>
                <c:pt idx="268">
                  <c:v>0.2090261751188433</c:v>
                </c:pt>
                <c:pt idx="269">
                  <c:v>0.20853304929285754</c:v>
                </c:pt>
                <c:pt idx="270">
                  <c:v>0.20754679764088604</c:v>
                </c:pt>
                <c:pt idx="271">
                  <c:v>0.20754679764088604</c:v>
                </c:pt>
                <c:pt idx="272">
                  <c:v>0.20705367181490031</c:v>
                </c:pt>
                <c:pt idx="273">
                  <c:v>0.20705367181490031</c:v>
                </c:pt>
                <c:pt idx="274">
                  <c:v>0.20656054598891455</c:v>
                </c:pt>
                <c:pt idx="275">
                  <c:v>0.20656054598891455</c:v>
                </c:pt>
                <c:pt idx="276">
                  <c:v>0.20656054598891455</c:v>
                </c:pt>
                <c:pt idx="277">
                  <c:v>0.20656054598891455</c:v>
                </c:pt>
                <c:pt idx="278">
                  <c:v>0.20606742016292881</c:v>
                </c:pt>
                <c:pt idx="279">
                  <c:v>0.20606742016292881</c:v>
                </c:pt>
                <c:pt idx="280">
                  <c:v>0.20557429433694305</c:v>
                </c:pt>
                <c:pt idx="281">
                  <c:v>0.20557429433694305</c:v>
                </c:pt>
                <c:pt idx="282">
                  <c:v>0.20557429433694296</c:v>
                </c:pt>
                <c:pt idx="283">
                  <c:v>0.20557429433694296</c:v>
                </c:pt>
                <c:pt idx="284">
                  <c:v>0.20557429433694296</c:v>
                </c:pt>
                <c:pt idx="285">
                  <c:v>0.20557429433694296</c:v>
                </c:pt>
                <c:pt idx="286">
                  <c:v>0.20508116851095723</c:v>
                </c:pt>
                <c:pt idx="287">
                  <c:v>0.20508116851095723</c:v>
                </c:pt>
                <c:pt idx="288">
                  <c:v>0.20508116851095723</c:v>
                </c:pt>
                <c:pt idx="289">
                  <c:v>0.20409491685898573</c:v>
                </c:pt>
                <c:pt idx="290">
                  <c:v>0.20409491685898573</c:v>
                </c:pt>
                <c:pt idx="291">
                  <c:v>0.20360179103299997</c:v>
                </c:pt>
                <c:pt idx="292">
                  <c:v>0.20360179103299997</c:v>
                </c:pt>
                <c:pt idx="293">
                  <c:v>0.20360179103299997</c:v>
                </c:pt>
                <c:pt idx="294">
                  <c:v>0.20360179103299997</c:v>
                </c:pt>
                <c:pt idx="295">
                  <c:v>0.20261553938102847</c:v>
                </c:pt>
                <c:pt idx="296">
                  <c:v>0.20261553938102847</c:v>
                </c:pt>
                <c:pt idx="297">
                  <c:v>0.20261553938102847</c:v>
                </c:pt>
                <c:pt idx="298">
                  <c:v>0.20261553938102847</c:v>
                </c:pt>
                <c:pt idx="299">
                  <c:v>0.20212241355504273</c:v>
                </c:pt>
                <c:pt idx="300">
                  <c:v>0.20212241355504273</c:v>
                </c:pt>
                <c:pt idx="301">
                  <c:v>0.20212241355504273</c:v>
                </c:pt>
                <c:pt idx="302">
                  <c:v>0.20212241355504273</c:v>
                </c:pt>
                <c:pt idx="303">
                  <c:v>0.20212241355504273</c:v>
                </c:pt>
                <c:pt idx="304">
                  <c:v>0.20212241355504273</c:v>
                </c:pt>
                <c:pt idx="305">
                  <c:v>0.20064303607708539</c:v>
                </c:pt>
                <c:pt idx="306">
                  <c:v>0.20064303607708539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D7-4D56-A82C-05C77C2747BD}"/>
            </c:ext>
          </c:extLst>
        </c:ser>
        <c:ser>
          <c:idx val="5"/>
          <c:order val="4"/>
          <c:tx>
            <c:v>Exp 2</c:v>
          </c:tx>
          <c:spPr>
            <a:ln w="34925" cap="rnd">
              <a:solidFill>
                <a:srgbClr val="00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Ratio'!$Z$4:$Z$316</c:f>
              <c:numCache>
                <c:formatCode>General</c:formatCode>
                <c:ptCount val="313"/>
                <c:pt idx="0">
                  <c:v>1</c:v>
                </c:pt>
                <c:pt idx="1">
                  <c:v>0.98353455080801766</c:v>
                </c:pt>
                <c:pt idx="2">
                  <c:v>0.97966032746872767</c:v>
                </c:pt>
                <c:pt idx="3">
                  <c:v>0.97966032746872767</c:v>
                </c:pt>
                <c:pt idx="4">
                  <c:v>0.97820749371649385</c:v>
                </c:pt>
                <c:pt idx="5">
                  <c:v>0.97772321579908272</c:v>
                </c:pt>
                <c:pt idx="6">
                  <c:v>0.97723893788167138</c:v>
                </c:pt>
                <c:pt idx="7">
                  <c:v>0.97578610412943778</c:v>
                </c:pt>
                <c:pt idx="8">
                  <c:v>0.97530182621202643</c:v>
                </c:pt>
                <c:pt idx="9">
                  <c:v>0.97288043662497026</c:v>
                </c:pt>
                <c:pt idx="10">
                  <c:v>0.96755337953344656</c:v>
                </c:pt>
                <c:pt idx="11">
                  <c:v>0.96561626786380161</c:v>
                </c:pt>
                <c:pt idx="12">
                  <c:v>0.96561626786380161</c:v>
                </c:pt>
                <c:pt idx="13">
                  <c:v>0.96464771202897914</c:v>
                </c:pt>
                <c:pt idx="14">
                  <c:v>0.95932065493745555</c:v>
                </c:pt>
                <c:pt idx="15">
                  <c:v>0.95641498743298792</c:v>
                </c:pt>
                <c:pt idx="16">
                  <c:v>0.9535093199285205</c:v>
                </c:pt>
                <c:pt idx="17">
                  <c:v>0.95157220825887556</c:v>
                </c:pt>
                <c:pt idx="18">
                  <c:v>0.95011937450664186</c:v>
                </c:pt>
                <c:pt idx="19">
                  <c:v>0.94963509658923051</c:v>
                </c:pt>
                <c:pt idx="20">
                  <c:v>0.94382376158029568</c:v>
                </c:pt>
                <c:pt idx="21">
                  <c:v>0.94382376158029568</c:v>
                </c:pt>
                <c:pt idx="22">
                  <c:v>0.94188664991065063</c:v>
                </c:pt>
                <c:pt idx="23">
                  <c:v>0.94043381615841692</c:v>
                </c:pt>
                <c:pt idx="24">
                  <c:v>0.93559103698430446</c:v>
                </c:pt>
                <c:pt idx="25">
                  <c:v>0.93510675906689333</c:v>
                </c:pt>
                <c:pt idx="26">
                  <c:v>0.92590547863607964</c:v>
                </c:pt>
                <c:pt idx="27">
                  <c:v>0.92009414362714459</c:v>
                </c:pt>
                <c:pt idx="28">
                  <c:v>0.914767086535621</c:v>
                </c:pt>
                <c:pt idx="29">
                  <c:v>0.91428280861820965</c:v>
                </c:pt>
                <c:pt idx="30">
                  <c:v>0.91282997486597606</c:v>
                </c:pt>
                <c:pt idx="31">
                  <c:v>0.91234569694856471</c:v>
                </c:pt>
                <c:pt idx="32">
                  <c:v>0.90895575152668606</c:v>
                </c:pt>
                <c:pt idx="33">
                  <c:v>0.90459725026998483</c:v>
                </c:pt>
                <c:pt idx="34">
                  <c:v>0.90072302693069495</c:v>
                </c:pt>
                <c:pt idx="35">
                  <c:v>0.89781735942622742</c:v>
                </c:pt>
                <c:pt idx="36">
                  <c:v>0.89733308150881619</c:v>
                </c:pt>
                <c:pt idx="37">
                  <c:v>0.88813180107800249</c:v>
                </c:pt>
                <c:pt idx="38">
                  <c:v>0.87893052064718902</c:v>
                </c:pt>
                <c:pt idx="39">
                  <c:v>0.86924496229896397</c:v>
                </c:pt>
                <c:pt idx="40">
                  <c:v>0.85810657019850556</c:v>
                </c:pt>
                <c:pt idx="41">
                  <c:v>0.85762229228109421</c:v>
                </c:pt>
                <c:pt idx="42">
                  <c:v>0.85713801436368287</c:v>
                </c:pt>
                <c:pt idx="43">
                  <c:v>0.85665373644627174</c:v>
                </c:pt>
                <c:pt idx="44">
                  <c:v>0.85277951310698175</c:v>
                </c:pt>
                <c:pt idx="45">
                  <c:v>0.84648390018063557</c:v>
                </c:pt>
                <c:pt idx="46">
                  <c:v>0.83098700682347582</c:v>
                </c:pt>
                <c:pt idx="47">
                  <c:v>0.82469139389712964</c:v>
                </c:pt>
                <c:pt idx="48">
                  <c:v>0.81888005888819471</c:v>
                </c:pt>
                <c:pt idx="49">
                  <c:v>0.81742722513596089</c:v>
                </c:pt>
                <c:pt idx="50">
                  <c:v>0.81645866930113842</c:v>
                </c:pt>
                <c:pt idx="51">
                  <c:v>0.81113161220961472</c:v>
                </c:pt>
                <c:pt idx="52">
                  <c:v>0.80435172136585731</c:v>
                </c:pt>
                <c:pt idx="53">
                  <c:v>0.79418188510022136</c:v>
                </c:pt>
                <c:pt idx="54">
                  <c:v>0.79176049551316507</c:v>
                </c:pt>
                <c:pt idx="55">
                  <c:v>0.77916926966047262</c:v>
                </c:pt>
                <c:pt idx="56">
                  <c:v>0.76706232172519151</c:v>
                </c:pt>
                <c:pt idx="57">
                  <c:v>0.76318809838590163</c:v>
                </c:pt>
                <c:pt idx="58">
                  <c:v>0.76270382046849039</c:v>
                </c:pt>
                <c:pt idx="59">
                  <c:v>0.76221954255107915</c:v>
                </c:pt>
                <c:pt idx="60">
                  <c:v>0.75592392962473287</c:v>
                </c:pt>
                <c:pt idx="61">
                  <c:v>0.74962831669838681</c:v>
                </c:pt>
                <c:pt idx="62">
                  <c:v>0.74720692711133052</c:v>
                </c:pt>
                <c:pt idx="63">
                  <c:v>0.7375213687631057</c:v>
                </c:pt>
                <c:pt idx="64">
                  <c:v>0.73267858958899323</c:v>
                </c:pt>
                <c:pt idx="65">
                  <c:v>0.73171003375417076</c:v>
                </c:pt>
                <c:pt idx="66">
                  <c:v>0.73074147791934829</c:v>
                </c:pt>
                <c:pt idx="67">
                  <c:v>0.72686725458005841</c:v>
                </c:pt>
                <c:pt idx="68">
                  <c:v>0.72396158707559077</c:v>
                </c:pt>
                <c:pt idx="69">
                  <c:v>0.72396158707559077</c:v>
                </c:pt>
                <c:pt idx="70">
                  <c:v>0.71524458456218842</c:v>
                </c:pt>
                <c:pt idx="71">
                  <c:v>0.71524458456218842</c:v>
                </c:pt>
                <c:pt idx="72">
                  <c:v>0.7147603066447773</c:v>
                </c:pt>
                <c:pt idx="73">
                  <c:v>0.7147603066447773</c:v>
                </c:pt>
                <c:pt idx="74">
                  <c:v>0.71330747289254348</c:v>
                </c:pt>
                <c:pt idx="75">
                  <c:v>0.71233891705772101</c:v>
                </c:pt>
                <c:pt idx="76">
                  <c:v>0.70701185996619742</c:v>
                </c:pt>
                <c:pt idx="77">
                  <c:v>0.70313763662690731</c:v>
                </c:pt>
                <c:pt idx="78">
                  <c:v>0.70265335870949619</c:v>
                </c:pt>
                <c:pt idx="79">
                  <c:v>0.70216908079208484</c:v>
                </c:pt>
                <c:pt idx="80">
                  <c:v>0.70216908079208484</c:v>
                </c:pt>
                <c:pt idx="81">
                  <c:v>0.70168480287467372</c:v>
                </c:pt>
                <c:pt idx="82">
                  <c:v>0.70168480287467372</c:v>
                </c:pt>
                <c:pt idx="83">
                  <c:v>0.69926341328761743</c:v>
                </c:pt>
                <c:pt idx="84">
                  <c:v>0.69877913537020619</c:v>
                </c:pt>
                <c:pt idx="85">
                  <c:v>0.69490491203091631</c:v>
                </c:pt>
                <c:pt idx="86">
                  <c:v>0.68764074326974756</c:v>
                </c:pt>
                <c:pt idx="87">
                  <c:v>0.68570363160010261</c:v>
                </c:pt>
                <c:pt idx="88">
                  <c:v>0.68086085242599026</c:v>
                </c:pt>
                <c:pt idx="89">
                  <c:v>0.6774709070041115</c:v>
                </c:pt>
                <c:pt idx="90">
                  <c:v>0.66923818240812027</c:v>
                </c:pt>
                <c:pt idx="91">
                  <c:v>0.66681679282106399</c:v>
                </c:pt>
                <c:pt idx="92">
                  <c:v>0.66391112531659668</c:v>
                </c:pt>
                <c:pt idx="93">
                  <c:v>0.66391112531659668</c:v>
                </c:pt>
                <c:pt idx="94">
                  <c:v>0.66245829156436287</c:v>
                </c:pt>
                <c:pt idx="95">
                  <c:v>0.65955262405989545</c:v>
                </c:pt>
                <c:pt idx="96">
                  <c:v>0.65325701113354928</c:v>
                </c:pt>
                <c:pt idx="97">
                  <c:v>0.6455085644549694</c:v>
                </c:pt>
                <c:pt idx="98">
                  <c:v>0.63969722944603447</c:v>
                </c:pt>
                <c:pt idx="99">
                  <c:v>0.63727583985897818</c:v>
                </c:pt>
                <c:pt idx="100">
                  <c:v>0.6149990556580609</c:v>
                </c:pt>
                <c:pt idx="101">
                  <c:v>0.60870344273171484</c:v>
                </c:pt>
                <c:pt idx="102">
                  <c:v>0.60773488689689237</c:v>
                </c:pt>
                <c:pt idx="103">
                  <c:v>0.60773488689689237</c:v>
                </c:pt>
                <c:pt idx="104">
                  <c:v>0.60579777522724743</c:v>
                </c:pt>
                <c:pt idx="105">
                  <c:v>0.58739521436562003</c:v>
                </c:pt>
                <c:pt idx="106">
                  <c:v>0.5830367131089188</c:v>
                </c:pt>
                <c:pt idx="107">
                  <c:v>0.58109960143927386</c:v>
                </c:pt>
                <c:pt idx="108">
                  <c:v>0.56269704057764669</c:v>
                </c:pt>
                <c:pt idx="109">
                  <c:v>0.54429447971601941</c:v>
                </c:pt>
                <c:pt idx="110">
                  <c:v>0.54235736804637436</c:v>
                </c:pt>
                <c:pt idx="111">
                  <c:v>0.53703031095485065</c:v>
                </c:pt>
                <c:pt idx="112">
                  <c:v>0.53654603303743953</c:v>
                </c:pt>
                <c:pt idx="113">
                  <c:v>0.53509319928520571</c:v>
                </c:pt>
                <c:pt idx="114">
                  <c:v>0.53364036553297189</c:v>
                </c:pt>
                <c:pt idx="115">
                  <c:v>0.53025042011109325</c:v>
                </c:pt>
                <c:pt idx="116">
                  <c:v>0.52928186427627077</c:v>
                </c:pt>
                <c:pt idx="117">
                  <c:v>0.52879758635885965</c:v>
                </c:pt>
                <c:pt idx="118">
                  <c:v>0.52734475260662583</c:v>
                </c:pt>
                <c:pt idx="119">
                  <c:v>0.52589191885439202</c:v>
                </c:pt>
                <c:pt idx="120">
                  <c:v>0.52589191885439202</c:v>
                </c:pt>
                <c:pt idx="121">
                  <c:v>0.52395480718474707</c:v>
                </c:pt>
                <c:pt idx="122">
                  <c:v>0.52347052926733595</c:v>
                </c:pt>
                <c:pt idx="123">
                  <c:v>0.52201769551510213</c:v>
                </c:pt>
                <c:pt idx="124">
                  <c:v>0.5215334175976909</c:v>
                </c:pt>
                <c:pt idx="125">
                  <c:v>0.52104913968027966</c:v>
                </c:pt>
                <c:pt idx="126">
                  <c:v>0.52056486176286842</c:v>
                </c:pt>
                <c:pt idx="127">
                  <c:v>0.51959630592804595</c:v>
                </c:pt>
                <c:pt idx="128">
                  <c:v>0.51959630592804595</c:v>
                </c:pt>
                <c:pt idx="129">
                  <c:v>0.51862775009322348</c:v>
                </c:pt>
                <c:pt idx="130">
                  <c:v>0.51717491634098967</c:v>
                </c:pt>
                <c:pt idx="131">
                  <c:v>0.51572208258875607</c:v>
                </c:pt>
                <c:pt idx="132">
                  <c:v>0.51233213716687731</c:v>
                </c:pt>
                <c:pt idx="133">
                  <c:v>0.50894219174499855</c:v>
                </c:pt>
                <c:pt idx="134">
                  <c:v>0.50797363591017608</c:v>
                </c:pt>
                <c:pt idx="135">
                  <c:v>0.50797363591017608</c:v>
                </c:pt>
                <c:pt idx="136">
                  <c:v>0.50748935799276484</c:v>
                </c:pt>
                <c:pt idx="137">
                  <c:v>0.50652080215794237</c:v>
                </c:pt>
                <c:pt idx="138">
                  <c:v>0.5055522463231199</c:v>
                </c:pt>
                <c:pt idx="139">
                  <c:v>0.50216230090124114</c:v>
                </c:pt>
                <c:pt idx="140">
                  <c:v>0.50216230090124114</c:v>
                </c:pt>
                <c:pt idx="141">
                  <c:v>0.50070946714900733</c:v>
                </c:pt>
                <c:pt idx="142">
                  <c:v>0.5002251892315962</c:v>
                </c:pt>
                <c:pt idx="143">
                  <c:v>0.49780379964453997</c:v>
                </c:pt>
                <c:pt idx="144">
                  <c:v>0.4968352438097175</c:v>
                </c:pt>
                <c:pt idx="145">
                  <c:v>0.49635096589230621</c:v>
                </c:pt>
                <c:pt idx="146">
                  <c:v>0.49441385422266126</c:v>
                </c:pt>
                <c:pt idx="147">
                  <c:v>0.49392957630524992</c:v>
                </c:pt>
                <c:pt idx="148">
                  <c:v>0.49199246463560498</c:v>
                </c:pt>
                <c:pt idx="149">
                  <c:v>0.4910239088007825</c:v>
                </c:pt>
                <c:pt idx="150">
                  <c:v>0.48908679713113756</c:v>
                </c:pt>
                <c:pt idx="151">
                  <c:v>0.48908679713113756</c:v>
                </c:pt>
                <c:pt idx="152">
                  <c:v>0.48908679713113756</c:v>
                </c:pt>
                <c:pt idx="153">
                  <c:v>0.48908679713113756</c:v>
                </c:pt>
                <c:pt idx="154">
                  <c:v>0.48618112962667021</c:v>
                </c:pt>
                <c:pt idx="155">
                  <c:v>0.4808540725351465</c:v>
                </c:pt>
                <c:pt idx="156">
                  <c:v>0.47891696086550145</c:v>
                </c:pt>
                <c:pt idx="157">
                  <c:v>0.4774641271132678</c:v>
                </c:pt>
                <c:pt idx="158">
                  <c:v>0.47504273752621157</c:v>
                </c:pt>
                <c:pt idx="159">
                  <c:v>0.4740741816913891</c:v>
                </c:pt>
                <c:pt idx="160">
                  <c:v>0.47262134793915528</c:v>
                </c:pt>
                <c:pt idx="161">
                  <c:v>0.46632573501280916</c:v>
                </c:pt>
                <c:pt idx="162">
                  <c:v>0.46632573501280916</c:v>
                </c:pt>
                <c:pt idx="163">
                  <c:v>0.46438862334316405</c:v>
                </c:pt>
                <c:pt idx="164">
                  <c:v>0.46099867792128552</c:v>
                </c:pt>
                <c:pt idx="165">
                  <c:v>0.46051440000387422</c:v>
                </c:pt>
                <c:pt idx="166">
                  <c:v>0.45954584416905175</c:v>
                </c:pt>
                <c:pt idx="167">
                  <c:v>0.45954584416905175</c:v>
                </c:pt>
                <c:pt idx="168">
                  <c:v>0.45712445458199547</c:v>
                </c:pt>
                <c:pt idx="169">
                  <c:v>0.4556716208297617</c:v>
                </c:pt>
                <c:pt idx="170">
                  <c:v>0.4556716208297617</c:v>
                </c:pt>
                <c:pt idx="171">
                  <c:v>0.45373450916011676</c:v>
                </c:pt>
                <c:pt idx="172">
                  <c:v>0.45179739749047182</c:v>
                </c:pt>
                <c:pt idx="173">
                  <c:v>0.44743889623377064</c:v>
                </c:pt>
                <c:pt idx="174">
                  <c:v>0.44356467289448059</c:v>
                </c:pt>
                <c:pt idx="175">
                  <c:v>0.44162756122483565</c:v>
                </c:pt>
                <c:pt idx="176">
                  <c:v>0.44017472747260189</c:v>
                </c:pt>
                <c:pt idx="177">
                  <c:v>0.43872189372036824</c:v>
                </c:pt>
                <c:pt idx="178">
                  <c:v>0.43436339246366706</c:v>
                </c:pt>
                <c:pt idx="179">
                  <c:v>0.43436339246366706</c:v>
                </c:pt>
                <c:pt idx="180">
                  <c:v>0.4329105587114333</c:v>
                </c:pt>
                <c:pt idx="181">
                  <c:v>0.4329105587114333</c:v>
                </c:pt>
                <c:pt idx="182">
                  <c:v>0.43194200287661083</c:v>
                </c:pt>
                <c:pt idx="183">
                  <c:v>0.43097344704178836</c:v>
                </c:pt>
                <c:pt idx="184">
                  <c:v>0.43097344704178836</c:v>
                </c:pt>
                <c:pt idx="185">
                  <c:v>0.43048916912437701</c:v>
                </c:pt>
                <c:pt idx="186">
                  <c:v>0.42564638995026471</c:v>
                </c:pt>
                <c:pt idx="187">
                  <c:v>0.42564638995026471</c:v>
                </c:pt>
                <c:pt idx="188">
                  <c:v>0.42516211203285337</c:v>
                </c:pt>
                <c:pt idx="189">
                  <c:v>0.42225644452838595</c:v>
                </c:pt>
                <c:pt idx="190">
                  <c:v>0.42031933285874101</c:v>
                </c:pt>
                <c:pt idx="191">
                  <c:v>0.41983505494132972</c:v>
                </c:pt>
                <c:pt idx="192">
                  <c:v>0.41257088618016113</c:v>
                </c:pt>
                <c:pt idx="193">
                  <c:v>0.40966521867569355</c:v>
                </c:pt>
                <c:pt idx="194">
                  <c:v>0.4048224395015812</c:v>
                </c:pt>
                <c:pt idx="195">
                  <c:v>0.40336960574934744</c:v>
                </c:pt>
                <c:pt idx="196">
                  <c:v>0.4014324940797025</c:v>
                </c:pt>
                <c:pt idx="197">
                  <c:v>0.39997966032746873</c:v>
                </c:pt>
                <c:pt idx="198">
                  <c:v>0.39852682657523492</c:v>
                </c:pt>
                <c:pt idx="199">
                  <c:v>0.3956211590707675</c:v>
                </c:pt>
                <c:pt idx="200">
                  <c:v>0.39513688115335621</c:v>
                </c:pt>
                <c:pt idx="201">
                  <c:v>0.39271549156630009</c:v>
                </c:pt>
                <c:pt idx="202">
                  <c:v>0.39174693573147745</c:v>
                </c:pt>
                <c:pt idx="203">
                  <c:v>0.39126265781406633</c:v>
                </c:pt>
                <c:pt idx="204">
                  <c:v>0.38980982406183257</c:v>
                </c:pt>
                <c:pt idx="205">
                  <c:v>0.38738843447477633</c:v>
                </c:pt>
                <c:pt idx="206">
                  <c:v>0.38593560072254263</c:v>
                </c:pt>
                <c:pt idx="207">
                  <c:v>0.38060854363101898</c:v>
                </c:pt>
                <c:pt idx="208">
                  <c:v>0.38012426571360775</c:v>
                </c:pt>
                <c:pt idx="209">
                  <c:v>0.37867143196137393</c:v>
                </c:pt>
                <c:pt idx="210">
                  <c:v>0.37770287612655151</c:v>
                </c:pt>
                <c:pt idx="211">
                  <c:v>0.37673432029172904</c:v>
                </c:pt>
                <c:pt idx="212">
                  <c:v>0.36947015153056034</c:v>
                </c:pt>
                <c:pt idx="213">
                  <c:v>0.36850159569573787</c:v>
                </c:pt>
                <c:pt idx="214">
                  <c:v>0.36753303986091534</c:v>
                </c:pt>
                <c:pt idx="215">
                  <c:v>0.36608020610868164</c:v>
                </c:pt>
                <c:pt idx="216">
                  <c:v>0.36365881652162546</c:v>
                </c:pt>
                <c:pt idx="217">
                  <c:v>0.36220598276939164</c:v>
                </c:pt>
                <c:pt idx="218">
                  <c:v>0.36075314901715794</c:v>
                </c:pt>
                <c:pt idx="219">
                  <c:v>0.35542609192563424</c:v>
                </c:pt>
                <c:pt idx="220">
                  <c:v>0.35203614650375559</c:v>
                </c:pt>
                <c:pt idx="221">
                  <c:v>0.35106759066893306</c:v>
                </c:pt>
                <c:pt idx="222">
                  <c:v>0.35009903483411059</c:v>
                </c:pt>
                <c:pt idx="223">
                  <c:v>0.34670908941223183</c:v>
                </c:pt>
                <c:pt idx="224">
                  <c:v>0.34283486607294189</c:v>
                </c:pt>
                <c:pt idx="225">
                  <c:v>0.34041347648588571</c:v>
                </c:pt>
                <c:pt idx="226">
                  <c:v>0.33992919856847448</c:v>
                </c:pt>
                <c:pt idx="227">
                  <c:v>0.33750780898141824</c:v>
                </c:pt>
                <c:pt idx="228">
                  <c:v>0.33653925314659577</c:v>
                </c:pt>
                <c:pt idx="229">
                  <c:v>0.33605497522918454</c:v>
                </c:pt>
                <c:pt idx="230">
                  <c:v>0.33508641939436196</c:v>
                </c:pt>
                <c:pt idx="231">
                  <c:v>0.33508641939436196</c:v>
                </c:pt>
                <c:pt idx="232">
                  <c:v>0.33266502980730583</c:v>
                </c:pt>
                <c:pt idx="233">
                  <c:v>0.33121219605507202</c:v>
                </c:pt>
                <c:pt idx="234">
                  <c:v>0.32685369479837084</c:v>
                </c:pt>
                <c:pt idx="235">
                  <c:v>0.31910524811979091</c:v>
                </c:pt>
                <c:pt idx="236">
                  <c:v>0.31910524811979091</c:v>
                </c:pt>
                <c:pt idx="237">
                  <c:v>0.3176524143675572</c:v>
                </c:pt>
                <c:pt idx="238">
                  <c:v>0.31716813645014597</c:v>
                </c:pt>
                <c:pt idx="239">
                  <c:v>0.31716813645014597</c:v>
                </c:pt>
                <c:pt idx="240">
                  <c:v>0.31619958061532355</c:v>
                </c:pt>
                <c:pt idx="241">
                  <c:v>0.3142624689456785</c:v>
                </c:pt>
                <c:pt idx="242">
                  <c:v>0.31377819102826726</c:v>
                </c:pt>
                <c:pt idx="243">
                  <c:v>0.31232535727603356</c:v>
                </c:pt>
                <c:pt idx="244">
                  <c:v>0.30990396768897732</c:v>
                </c:pt>
                <c:pt idx="245">
                  <c:v>0.30748257810192114</c:v>
                </c:pt>
                <c:pt idx="246">
                  <c:v>0.30360835476263121</c:v>
                </c:pt>
                <c:pt idx="247">
                  <c:v>0.29924985350592997</c:v>
                </c:pt>
                <c:pt idx="248">
                  <c:v>0.29876557558851868</c:v>
                </c:pt>
                <c:pt idx="249">
                  <c:v>0.29634418600146251</c:v>
                </c:pt>
                <c:pt idx="250">
                  <c:v>0.29440707433181751</c:v>
                </c:pt>
                <c:pt idx="251">
                  <c:v>0.29392279641440627</c:v>
                </c:pt>
                <c:pt idx="252">
                  <c:v>0.29004857307511628</c:v>
                </c:pt>
                <c:pt idx="253">
                  <c:v>0.28714290557064892</c:v>
                </c:pt>
                <c:pt idx="254">
                  <c:v>0.28472151598359263</c:v>
                </c:pt>
                <c:pt idx="255">
                  <c:v>0.28375296014877016</c:v>
                </c:pt>
                <c:pt idx="256">
                  <c:v>0.28326868223135893</c:v>
                </c:pt>
                <c:pt idx="257">
                  <c:v>0.28326868223135893</c:v>
                </c:pt>
                <c:pt idx="258">
                  <c:v>0.28278440431394763</c:v>
                </c:pt>
                <c:pt idx="259">
                  <c:v>0.27794162513983522</c:v>
                </c:pt>
                <c:pt idx="260">
                  <c:v>0.27648879138760152</c:v>
                </c:pt>
                <c:pt idx="261">
                  <c:v>0.27648879138760152</c:v>
                </c:pt>
                <c:pt idx="262">
                  <c:v>0.27213029013090034</c:v>
                </c:pt>
                <c:pt idx="263">
                  <c:v>0.26583467720455412</c:v>
                </c:pt>
                <c:pt idx="264">
                  <c:v>0.26486612136973164</c:v>
                </c:pt>
                <c:pt idx="265">
                  <c:v>0.25905478636079676</c:v>
                </c:pt>
                <c:pt idx="266">
                  <c:v>0.25711767469115171</c:v>
                </c:pt>
                <c:pt idx="267">
                  <c:v>0.24840067217774936</c:v>
                </c:pt>
                <c:pt idx="268">
                  <c:v>0.24452644883845939</c:v>
                </c:pt>
                <c:pt idx="269">
                  <c:v>0.24307361508622569</c:v>
                </c:pt>
                <c:pt idx="270">
                  <c:v>0.24258933716881445</c:v>
                </c:pt>
                <c:pt idx="271">
                  <c:v>0.24065222549916945</c:v>
                </c:pt>
                <c:pt idx="272">
                  <c:v>0.23968366966434698</c:v>
                </c:pt>
                <c:pt idx="273">
                  <c:v>0.23968366966434698</c:v>
                </c:pt>
                <c:pt idx="274">
                  <c:v>0.23823083591211319</c:v>
                </c:pt>
                <c:pt idx="275">
                  <c:v>0.23677800215987949</c:v>
                </c:pt>
                <c:pt idx="276">
                  <c:v>0.23580944632505701</c:v>
                </c:pt>
                <c:pt idx="277">
                  <c:v>0.23532516840764578</c:v>
                </c:pt>
                <c:pt idx="278">
                  <c:v>0.23532516840764578</c:v>
                </c:pt>
                <c:pt idx="279">
                  <c:v>0.23145094506835584</c:v>
                </c:pt>
                <c:pt idx="280">
                  <c:v>0.2309666671509446</c:v>
                </c:pt>
                <c:pt idx="281">
                  <c:v>0.2309666671509446</c:v>
                </c:pt>
                <c:pt idx="282">
                  <c:v>0.2309666671509446</c:v>
                </c:pt>
                <c:pt idx="283">
                  <c:v>0.23048238923353337</c:v>
                </c:pt>
                <c:pt idx="284">
                  <c:v>0.22999811131612205</c:v>
                </c:pt>
                <c:pt idx="285">
                  <c:v>0.22854527756388834</c:v>
                </c:pt>
                <c:pt idx="286">
                  <c:v>0.22806099964647711</c:v>
                </c:pt>
                <c:pt idx="287">
                  <c:v>0.22806099964647711</c:v>
                </c:pt>
                <c:pt idx="288">
                  <c:v>0.22515533214200961</c:v>
                </c:pt>
                <c:pt idx="289">
                  <c:v>0.22418677630718714</c:v>
                </c:pt>
                <c:pt idx="290">
                  <c:v>0.22224966463754214</c:v>
                </c:pt>
                <c:pt idx="291">
                  <c:v>0.22176538672013091</c:v>
                </c:pt>
                <c:pt idx="292">
                  <c:v>0.2203125529678972</c:v>
                </c:pt>
                <c:pt idx="293">
                  <c:v>0.21982827505048597</c:v>
                </c:pt>
                <c:pt idx="294">
                  <c:v>0.21982827505048597</c:v>
                </c:pt>
                <c:pt idx="295">
                  <c:v>0.21934399713307473</c:v>
                </c:pt>
                <c:pt idx="296">
                  <c:v>0.21789116338084094</c:v>
                </c:pt>
                <c:pt idx="297">
                  <c:v>0.21692260754601847</c:v>
                </c:pt>
                <c:pt idx="298">
                  <c:v>0.21643832962860723</c:v>
                </c:pt>
                <c:pt idx="299">
                  <c:v>0.20917416086743856</c:v>
                </c:pt>
                <c:pt idx="300">
                  <c:v>0.20917416086743856</c:v>
                </c:pt>
                <c:pt idx="301">
                  <c:v>0.20723704919779362</c:v>
                </c:pt>
                <c:pt idx="302">
                  <c:v>0.20578421544555986</c:v>
                </c:pt>
                <c:pt idx="303">
                  <c:v>0.20384710377591492</c:v>
                </c:pt>
                <c:pt idx="304">
                  <c:v>0.20190999210626989</c:v>
                </c:pt>
                <c:pt idx="305">
                  <c:v>0.20190999210626989</c:v>
                </c:pt>
                <c:pt idx="306">
                  <c:v>0.20045715835403619</c:v>
                </c:pt>
                <c:pt idx="307">
                  <c:v>0.19900432460180248</c:v>
                </c:pt>
                <c:pt idx="308">
                  <c:v>0.19658293501474625</c:v>
                </c:pt>
                <c:pt idx="309">
                  <c:v>0.19416154542769007</c:v>
                </c:pt>
                <c:pt idx="310">
                  <c:v>0.19367726751027875</c:v>
                </c:pt>
                <c:pt idx="311">
                  <c:v>0.19319298959286751</c:v>
                </c:pt>
                <c:pt idx="312">
                  <c:v>0.19270871167545628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D7-4D56-A82C-05C77C2747BD}"/>
            </c:ext>
          </c:extLst>
        </c:ser>
        <c:ser>
          <c:idx val="7"/>
          <c:order val="5"/>
          <c:tx>
            <c:v>Exp 2</c:v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Ratio'!$H$4:$H$305</c:f>
              <c:numCache>
                <c:formatCode>General</c:formatCode>
                <c:ptCount val="302"/>
                <c:pt idx="0">
                  <c:v>1</c:v>
                </c:pt>
                <c:pt idx="1">
                  <c:v>1</c:v>
                </c:pt>
                <c:pt idx="2">
                  <c:v>0.99700785438224671</c:v>
                </c:pt>
                <c:pt idx="3">
                  <c:v>0.99700785438224671</c:v>
                </c:pt>
                <c:pt idx="4">
                  <c:v>0.99601047250966224</c:v>
                </c:pt>
                <c:pt idx="5">
                  <c:v>0.99551178157336995</c:v>
                </c:pt>
                <c:pt idx="6">
                  <c:v>0.99451439970078548</c:v>
                </c:pt>
                <c:pt idx="7">
                  <c:v>0.9940157087644933</c:v>
                </c:pt>
                <c:pt idx="8">
                  <c:v>0.99351701782820101</c:v>
                </c:pt>
                <c:pt idx="9">
                  <c:v>0.99301832689190894</c:v>
                </c:pt>
                <c:pt idx="10">
                  <c:v>0.99102356314673978</c:v>
                </c:pt>
                <c:pt idx="11">
                  <c:v>0.9875327265926942</c:v>
                </c:pt>
                <c:pt idx="12">
                  <c:v>0.98553796284752526</c:v>
                </c:pt>
                <c:pt idx="13">
                  <c:v>0.9840418900386485</c:v>
                </c:pt>
                <c:pt idx="14">
                  <c:v>0.98354319910235644</c:v>
                </c:pt>
                <c:pt idx="15">
                  <c:v>0.97755890786684951</c:v>
                </c:pt>
                <c:pt idx="16">
                  <c:v>0.97606283505797276</c:v>
                </c:pt>
                <c:pt idx="17">
                  <c:v>0.97406807131280393</c:v>
                </c:pt>
                <c:pt idx="18">
                  <c:v>0.97057723475875823</c:v>
                </c:pt>
                <c:pt idx="19">
                  <c:v>0.96858247101358941</c:v>
                </c:pt>
                <c:pt idx="20">
                  <c:v>0.96758508914100494</c:v>
                </c:pt>
                <c:pt idx="21">
                  <c:v>0.96359556165066695</c:v>
                </c:pt>
                <c:pt idx="22">
                  <c:v>0.96010472509662148</c:v>
                </c:pt>
                <c:pt idx="23">
                  <c:v>0.95761127041516025</c:v>
                </c:pt>
                <c:pt idx="24">
                  <c:v>0.9566138885425759</c:v>
                </c:pt>
                <c:pt idx="25">
                  <c:v>0.95461912479740685</c:v>
                </c:pt>
                <c:pt idx="26">
                  <c:v>0.95013090637077668</c:v>
                </c:pt>
                <c:pt idx="27">
                  <c:v>0.94913352449819222</c:v>
                </c:pt>
                <c:pt idx="28">
                  <c:v>0.94265054232639334</c:v>
                </c:pt>
                <c:pt idx="29">
                  <c:v>0.9371649420271787</c:v>
                </c:pt>
                <c:pt idx="30">
                  <c:v>0.93517017828200988</c:v>
                </c:pt>
                <c:pt idx="31">
                  <c:v>0.93267672360054865</c:v>
                </c:pt>
                <c:pt idx="32">
                  <c:v>0.93167934172796418</c:v>
                </c:pt>
                <c:pt idx="33">
                  <c:v>0.93167934172796418</c:v>
                </c:pt>
                <c:pt idx="34">
                  <c:v>0.92519635955616508</c:v>
                </c:pt>
                <c:pt idx="35">
                  <c:v>0.92220421393841168</c:v>
                </c:pt>
                <c:pt idx="36">
                  <c:v>0.92020945019324285</c:v>
                </c:pt>
                <c:pt idx="37">
                  <c:v>0.91771599551178162</c:v>
                </c:pt>
                <c:pt idx="38">
                  <c:v>0.91173170427627481</c:v>
                </c:pt>
                <c:pt idx="39">
                  <c:v>0.90973694053110588</c:v>
                </c:pt>
                <c:pt idx="40">
                  <c:v>0.90774217678593705</c:v>
                </c:pt>
                <c:pt idx="41">
                  <c:v>0.90624610397706029</c:v>
                </c:pt>
                <c:pt idx="42">
                  <c:v>0.90425134023189135</c:v>
                </c:pt>
                <c:pt idx="43">
                  <c:v>0.89726966712380007</c:v>
                </c:pt>
                <c:pt idx="44">
                  <c:v>0.89577359431492332</c:v>
                </c:pt>
                <c:pt idx="45">
                  <c:v>0.89328013963346231</c:v>
                </c:pt>
                <c:pt idx="46">
                  <c:v>0.88978930307941662</c:v>
                </c:pt>
                <c:pt idx="47">
                  <c:v>0.88879192120683204</c:v>
                </c:pt>
                <c:pt idx="48">
                  <c:v>0.88430370278020198</c:v>
                </c:pt>
                <c:pt idx="49">
                  <c:v>0.88330632090761751</c:v>
                </c:pt>
                <c:pt idx="50">
                  <c:v>0.87881810248098746</c:v>
                </c:pt>
                <c:pt idx="51">
                  <c:v>0.87532726592694177</c:v>
                </c:pt>
                <c:pt idx="52">
                  <c:v>0.87383119311806523</c:v>
                </c:pt>
                <c:pt idx="53">
                  <c:v>0.87083904750031171</c:v>
                </c:pt>
                <c:pt idx="54">
                  <c:v>0.86585213813738948</c:v>
                </c:pt>
                <c:pt idx="55">
                  <c:v>0.86535344720109719</c:v>
                </c:pt>
                <c:pt idx="56">
                  <c:v>0.85936915596559027</c:v>
                </c:pt>
                <c:pt idx="57">
                  <c:v>0.85687570128412927</c:v>
                </c:pt>
                <c:pt idx="58">
                  <c:v>0.85438224660266804</c:v>
                </c:pt>
                <c:pt idx="59">
                  <c:v>0.8493953372397457</c:v>
                </c:pt>
                <c:pt idx="60">
                  <c:v>0.84291235506794671</c:v>
                </c:pt>
                <c:pt idx="61">
                  <c:v>0.84241366413165442</c:v>
                </c:pt>
                <c:pt idx="62">
                  <c:v>0.83892282757760872</c:v>
                </c:pt>
                <c:pt idx="63">
                  <c:v>0.83293853634210202</c:v>
                </c:pt>
                <c:pt idx="64">
                  <c:v>0.83094377259693319</c:v>
                </c:pt>
                <c:pt idx="65">
                  <c:v>0.82645555417030292</c:v>
                </c:pt>
                <c:pt idx="66">
                  <c:v>0.82495948136142638</c:v>
                </c:pt>
                <c:pt idx="67">
                  <c:v>0.82146864480738069</c:v>
                </c:pt>
                <c:pt idx="68">
                  <c:v>0.8179778082533351</c:v>
                </c:pt>
                <c:pt idx="69">
                  <c:v>0.81348958982670494</c:v>
                </c:pt>
                <c:pt idx="70">
                  <c:v>0.81299089889041265</c:v>
                </c:pt>
                <c:pt idx="71">
                  <c:v>0.81049744420895165</c:v>
                </c:pt>
                <c:pt idx="72">
                  <c:v>0.80600922578232159</c:v>
                </c:pt>
                <c:pt idx="73">
                  <c:v>0.80351577110086037</c:v>
                </c:pt>
                <c:pt idx="74">
                  <c:v>0.79952624361052238</c:v>
                </c:pt>
                <c:pt idx="75">
                  <c:v>0.79703278892906115</c:v>
                </c:pt>
                <c:pt idx="76">
                  <c:v>0.79503802518389233</c:v>
                </c:pt>
                <c:pt idx="77">
                  <c:v>0.7925445705024311</c:v>
                </c:pt>
                <c:pt idx="78">
                  <c:v>0.78805635207580105</c:v>
                </c:pt>
                <c:pt idx="79">
                  <c:v>0.78356813364917088</c:v>
                </c:pt>
                <c:pt idx="80">
                  <c:v>0.78057598803141759</c:v>
                </c:pt>
                <c:pt idx="81">
                  <c:v>0.77957860615883312</c:v>
                </c:pt>
                <c:pt idx="82">
                  <c:v>0.7765864605410796</c:v>
                </c:pt>
                <c:pt idx="83">
                  <c:v>0.77459169679591078</c:v>
                </c:pt>
                <c:pt idx="84">
                  <c:v>0.77459169679591078</c:v>
                </c:pt>
                <c:pt idx="85">
                  <c:v>0.77060216930557301</c:v>
                </c:pt>
                <c:pt idx="86">
                  <c:v>0.76910609649669626</c:v>
                </c:pt>
                <c:pt idx="87">
                  <c:v>0.76511656900635838</c:v>
                </c:pt>
                <c:pt idx="88">
                  <c:v>0.7616257324523128</c:v>
                </c:pt>
                <c:pt idx="89">
                  <c:v>0.7581348958982671</c:v>
                </c:pt>
                <c:pt idx="90">
                  <c:v>0.75564144121680599</c:v>
                </c:pt>
                <c:pt idx="91">
                  <c:v>0.75215060466276029</c:v>
                </c:pt>
                <c:pt idx="92">
                  <c:v>0.751651913726468</c:v>
                </c:pt>
                <c:pt idx="93">
                  <c:v>0.75065453185388353</c:v>
                </c:pt>
                <c:pt idx="94">
                  <c:v>0.74716369529983784</c:v>
                </c:pt>
                <c:pt idx="95">
                  <c:v>0.7456676224909613</c:v>
                </c:pt>
                <c:pt idx="96">
                  <c:v>0.73968333125545449</c:v>
                </c:pt>
                <c:pt idx="97">
                  <c:v>0.73818725844657773</c:v>
                </c:pt>
                <c:pt idx="98">
                  <c:v>0.73718987657399326</c:v>
                </c:pt>
                <c:pt idx="99">
                  <c:v>0.73569380376511673</c:v>
                </c:pt>
                <c:pt idx="100">
                  <c:v>0.73270165814736321</c:v>
                </c:pt>
                <c:pt idx="101">
                  <c:v>0.73070689440219427</c:v>
                </c:pt>
                <c:pt idx="102">
                  <c:v>0.72272783942151853</c:v>
                </c:pt>
                <c:pt idx="103">
                  <c:v>0.71923700286747294</c:v>
                </c:pt>
                <c:pt idx="104">
                  <c:v>0.71823962099488847</c:v>
                </c:pt>
                <c:pt idx="105">
                  <c:v>0.71524747537713518</c:v>
                </c:pt>
                <c:pt idx="106">
                  <c:v>0.71524747537713518</c:v>
                </c:pt>
                <c:pt idx="107">
                  <c:v>0.71524747537713518</c:v>
                </c:pt>
                <c:pt idx="108">
                  <c:v>0.70676972946016714</c:v>
                </c:pt>
                <c:pt idx="109">
                  <c:v>0.70577234758758267</c:v>
                </c:pt>
                <c:pt idx="110">
                  <c:v>0.7047749657149982</c:v>
                </c:pt>
                <c:pt idx="111">
                  <c:v>0.70128412916095251</c:v>
                </c:pt>
                <c:pt idx="112">
                  <c:v>0.70128412916095251</c:v>
                </c:pt>
                <c:pt idx="113">
                  <c:v>0.70128412916095251</c:v>
                </c:pt>
                <c:pt idx="114">
                  <c:v>0.69829198354319921</c:v>
                </c:pt>
                <c:pt idx="115">
                  <c:v>0.69829198354319921</c:v>
                </c:pt>
                <c:pt idx="116">
                  <c:v>0.69180900137140022</c:v>
                </c:pt>
                <c:pt idx="117">
                  <c:v>0.68981423762623117</c:v>
                </c:pt>
                <c:pt idx="118">
                  <c:v>0.68881685575364671</c:v>
                </c:pt>
                <c:pt idx="119">
                  <c:v>0.68682209200847788</c:v>
                </c:pt>
                <c:pt idx="120">
                  <c:v>0.6798404189003866</c:v>
                </c:pt>
                <c:pt idx="121">
                  <c:v>0.6798404189003866</c:v>
                </c:pt>
                <c:pt idx="122">
                  <c:v>0.67834434609150995</c:v>
                </c:pt>
                <c:pt idx="123">
                  <c:v>0.67435481860117197</c:v>
                </c:pt>
                <c:pt idx="124">
                  <c:v>0.67086398204712638</c:v>
                </c:pt>
                <c:pt idx="125">
                  <c:v>0.66886921830195745</c:v>
                </c:pt>
                <c:pt idx="126">
                  <c:v>0.66487969081161957</c:v>
                </c:pt>
                <c:pt idx="127">
                  <c:v>0.6638823089390351</c:v>
                </c:pt>
                <c:pt idx="128">
                  <c:v>0.65889539957611287</c:v>
                </c:pt>
                <c:pt idx="129">
                  <c:v>0.65690063583094394</c:v>
                </c:pt>
                <c:pt idx="130">
                  <c:v>0.65490587208577489</c:v>
                </c:pt>
                <c:pt idx="131">
                  <c:v>0.65440718114948282</c:v>
                </c:pt>
                <c:pt idx="132">
                  <c:v>0.65191372646802159</c:v>
                </c:pt>
                <c:pt idx="133">
                  <c:v>0.65191372646802159</c:v>
                </c:pt>
                <c:pt idx="134">
                  <c:v>0.65041765365914483</c:v>
                </c:pt>
                <c:pt idx="135">
                  <c:v>0.64692681710509914</c:v>
                </c:pt>
                <c:pt idx="136">
                  <c:v>0.64692681710509914</c:v>
                </c:pt>
                <c:pt idx="137">
                  <c:v>0.64592943523251478</c:v>
                </c:pt>
                <c:pt idx="138">
                  <c:v>0.64243859867846909</c:v>
                </c:pt>
                <c:pt idx="139">
                  <c:v>0.63645430744296239</c:v>
                </c:pt>
                <c:pt idx="140">
                  <c:v>0.63495823463408563</c:v>
                </c:pt>
                <c:pt idx="141">
                  <c:v>0.6329634708889168</c:v>
                </c:pt>
                <c:pt idx="142">
                  <c:v>0.62897394339857882</c:v>
                </c:pt>
                <c:pt idx="143">
                  <c:v>0.62697917965340988</c:v>
                </c:pt>
                <c:pt idx="144">
                  <c:v>0.62648048871711759</c:v>
                </c:pt>
                <c:pt idx="145">
                  <c:v>0.62398703403565658</c:v>
                </c:pt>
                <c:pt idx="146">
                  <c:v>0.62348834309936429</c:v>
                </c:pt>
                <c:pt idx="147">
                  <c:v>0.6199975065453186</c:v>
                </c:pt>
                <c:pt idx="148">
                  <c:v>0.61850143373644184</c:v>
                </c:pt>
                <c:pt idx="149">
                  <c:v>0.61351452437351961</c:v>
                </c:pt>
                <c:pt idx="150">
                  <c:v>0.61301583343722732</c:v>
                </c:pt>
                <c:pt idx="151">
                  <c:v>0.60952499688318174</c:v>
                </c:pt>
                <c:pt idx="152">
                  <c:v>0.60852761501059727</c:v>
                </c:pt>
                <c:pt idx="153">
                  <c:v>0.60802892407430509</c:v>
                </c:pt>
                <c:pt idx="154">
                  <c:v>0.60254332377509046</c:v>
                </c:pt>
                <c:pt idx="155">
                  <c:v>0.60104725096621381</c:v>
                </c:pt>
                <c:pt idx="156">
                  <c:v>0.60104725096621381</c:v>
                </c:pt>
                <c:pt idx="157">
                  <c:v>0.60004986909362934</c:v>
                </c:pt>
                <c:pt idx="158">
                  <c:v>0.59905248722104498</c:v>
                </c:pt>
                <c:pt idx="159">
                  <c:v>0.59755641441216822</c:v>
                </c:pt>
                <c:pt idx="160">
                  <c:v>0.59556165066699929</c:v>
                </c:pt>
                <c:pt idx="161">
                  <c:v>0.595062959730707</c:v>
                </c:pt>
                <c:pt idx="162">
                  <c:v>0.59356688692183024</c:v>
                </c:pt>
                <c:pt idx="163">
                  <c:v>0.59356688692183024</c:v>
                </c:pt>
                <c:pt idx="164">
                  <c:v>0.59306819598553806</c:v>
                </c:pt>
                <c:pt idx="165">
                  <c:v>0.5920708141129537</c:v>
                </c:pt>
                <c:pt idx="166">
                  <c:v>0.5920708141129537</c:v>
                </c:pt>
                <c:pt idx="167">
                  <c:v>0.59007605036778454</c:v>
                </c:pt>
                <c:pt idx="168">
                  <c:v>0.58957735943149248</c:v>
                </c:pt>
                <c:pt idx="169">
                  <c:v>0.58857997755890801</c:v>
                </c:pt>
                <c:pt idx="170">
                  <c:v>0.58758259568632354</c:v>
                </c:pt>
                <c:pt idx="171">
                  <c:v>0.58708390475003125</c:v>
                </c:pt>
                <c:pt idx="172">
                  <c:v>0.58459045006857002</c:v>
                </c:pt>
                <c:pt idx="173">
                  <c:v>0.58359306819598566</c:v>
                </c:pt>
                <c:pt idx="174">
                  <c:v>0.58359306819598566</c:v>
                </c:pt>
                <c:pt idx="175">
                  <c:v>0.58209699538710902</c:v>
                </c:pt>
                <c:pt idx="176">
                  <c:v>0.58209699538710902</c:v>
                </c:pt>
                <c:pt idx="177">
                  <c:v>0.58209699538710902</c:v>
                </c:pt>
                <c:pt idx="178">
                  <c:v>0.57810746789677103</c:v>
                </c:pt>
                <c:pt idx="179">
                  <c:v>0.57661139508789427</c:v>
                </c:pt>
                <c:pt idx="180">
                  <c:v>0.57611270415160221</c:v>
                </c:pt>
                <c:pt idx="181">
                  <c:v>0.57511532227901774</c:v>
                </c:pt>
                <c:pt idx="182">
                  <c:v>0.57212317666126422</c:v>
                </c:pt>
                <c:pt idx="183">
                  <c:v>0.57162448572497215</c:v>
                </c:pt>
                <c:pt idx="184">
                  <c:v>0.56913103104351093</c:v>
                </c:pt>
                <c:pt idx="185">
                  <c:v>0.56813364917092646</c:v>
                </c:pt>
                <c:pt idx="186">
                  <c:v>0.56813364917092646</c:v>
                </c:pt>
                <c:pt idx="187">
                  <c:v>0.56564019448946523</c:v>
                </c:pt>
                <c:pt idx="188">
                  <c:v>0.56514150355317294</c:v>
                </c:pt>
                <c:pt idx="189">
                  <c:v>0.56214935793541965</c:v>
                </c:pt>
                <c:pt idx="190">
                  <c:v>0.56165066699912747</c:v>
                </c:pt>
                <c:pt idx="191">
                  <c:v>0.56115197606283518</c:v>
                </c:pt>
                <c:pt idx="192">
                  <c:v>0.56065328512654289</c:v>
                </c:pt>
                <c:pt idx="193">
                  <c:v>0.56065328512654289</c:v>
                </c:pt>
                <c:pt idx="194">
                  <c:v>0.55865852138137395</c:v>
                </c:pt>
                <c:pt idx="195">
                  <c:v>0.55616506669991272</c:v>
                </c:pt>
                <c:pt idx="196">
                  <c:v>0.55466899389103619</c:v>
                </c:pt>
                <c:pt idx="197">
                  <c:v>0.5541703029547439</c:v>
                </c:pt>
                <c:pt idx="198">
                  <c:v>0.55317292108215943</c:v>
                </c:pt>
                <c:pt idx="199">
                  <c:v>0.55117815733699049</c:v>
                </c:pt>
                <c:pt idx="200">
                  <c:v>0.55117815733699049</c:v>
                </c:pt>
                <c:pt idx="201">
                  <c:v>0.54968208452811373</c:v>
                </c:pt>
                <c:pt idx="202">
                  <c:v>0.54918339359182167</c:v>
                </c:pt>
                <c:pt idx="203">
                  <c:v>0.54868470265552938</c:v>
                </c:pt>
                <c:pt idx="204">
                  <c:v>0.54868470265552938</c:v>
                </c:pt>
                <c:pt idx="205">
                  <c:v>0.54818601171923698</c:v>
                </c:pt>
                <c:pt idx="206">
                  <c:v>0.54768732078294491</c:v>
                </c:pt>
                <c:pt idx="207">
                  <c:v>0.54768732078294491</c:v>
                </c:pt>
                <c:pt idx="208">
                  <c:v>0.54668993891036044</c:v>
                </c:pt>
                <c:pt idx="209">
                  <c:v>0.54469517516519161</c:v>
                </c:pt>
                <c:pt idx="210">
                  <c:v>0.54220172048373039</c:v>
                </c:pt>
                <c:pt idx="211">
                  <c:v>0.54120433861114592</c:v>
                </c:pt>
                <c:pt idx="212">
                  <c:v>0.54020695673856134</c:v>
                </c:pt>
                <c:pt idx="213">
                  <c:v>0.53920957486597687</c:v>
                </c:pt>
                <c:pt idx="214">
                  <c:v>0.5382121929933924</c:v>
                </c:pt>
                <c:pt idx="215">
                  <c:v>0.5382121929933924</c:v>
                </c:pt>
                <c:pt idx="216">
                  <c:v>0.5382121929933924</c:v>
                </c:pt>
                <c:pt idx="217">
                  <c:v>0.5382121929933924</c:v>
                </c:pt>
                <c:pt idx="218">
                  <c:v>0.5382121929933924</c:v>
                </c:pt>
                <c:pt idx="219">
                  <c:v>0.5382121929933924</c:v>
                </c:pt>
                <c:pt idx="220">
                  <c:v>0.5382121929933924</c:v>
                </c:pt>
                <c:pt idx="221">
                  <c:v>0.5382121929933924</c:v>
                </c:pt>
                <c:pt idx="222">
                  <c:v>0.5382121929933924</c:v>
                </c:pt>
                <c:pt idx="223">
                  <c:v>0.5382121929933924</c:v>
                </c:pt>
                <c:pt idx="224">
                  <c:v>0.5382121929933924</c:v>
                </c:pt>
                <c:pt idx="225">
                  <c:v>0.5382121929933924</c:v>
                </c:pt>
                <c:pt idx="226">
                  <c:v>0.5382121929933924</c:v>
                </c:pt>
                <c:pt idx="227">
                  <c:v>0.5382121929933924</c:v>
                </c:pt>
                <c:pt idx="228">
                  <c:v>0.5382121929933924</c:v>
                </c:pt>
                <c:pt idx="229">
                  <c:v>0.5382121929933924</c:v>
                </c:pt>
                <c:pt idx="230">
                  <c:v>0.5382121929933924</c:v>
                </c:pt>
                <c:pt idx="231">
                  <c:v>0.5382121929933924</c:v>
                </c:pt>
                <c:pt idx="232">
                  <c:v>0.5382121929933924</c:v>
                </c:pt>
                <c:pt idx="233">
                  <c:v>0.5382121929933924</c:v>
                </c:pt>
                <c:pt idx="234">
                  <c:v>0.5382121929933924</c:v>
                </c:pt>
                <c:pt idx="235">
                  <c:v>0.5382121929933924</c:v>
                </c:pt>
                <c:pt idx="236">
                  <c:v>0.5382121929933924</c:v>
                </c:pt>
                <c:pt idx="237">
                  <c:v>0.5382121929933924</c:v>
                </c:pt>
                <c:pt idx="238">
                  <c:v>0.5382121929933924</c:v>
                </c:pt>
                <c:pt idx="239">
                  <c:v>0.5382121929933924</c:v>
                </c:pt>
                <c:pt idx="240">
                  <c:v>0.5382121929933924</c:v>
                </c:pt>
                <c:pt idx="241">
                  <c:v>0.5382121929933924</c:v>
                </c:pt>
                <c:pt idx="242">
                  <c:v>0.5382121929933924</c:v>
                </c:pt>
                <c:pt idx="243">
                  <c:v>0.5382121929933924</c:v>
                </c:pt>
                <c:pt idx="244">
                  <c:v>0.5382121929933924</c:v>
                </c:pt>
                <c:pt idx="245">
                  <c:v>0.5382121929933924</c:v>
                </c:pt>
                <c:pt idx="246">
                  <c:v>0.5382121929933924</c:v>
                </c:pt>
                <c:pt idx="247">
                  <c:v>0.5382121929933924</c:v>
                </c:pt>
                <c:pt idx="248">
                  <c:v>0.5382121929933924</c:v>
                </c:pt>
                <c:pt idx="249">
                  <c:v>0.5382121929933924</c:v>
                </c:pt>
                <c:pt idx="250">
                  <c:v>0.5382121929933924</c:v>
                </c:pt>
                <c:pt idx="251">
                  <c:v>0.5382121929933924</c:v>
                </c:pt>
                <c:pt idx="252">
                  <c:v>0.5382121929933924</c:v>
                </c:pt>
                <c:pt idx="253">
                  <c:v>0.5382121929933924</c:v>
                </c:pt>
                <c:pt idx="254">
                  <c:v>0.5382121929933924</c:v>
                </c:pt>
                <c:pt idx="255">
                  <c:v>0.5382121929933924</c:v>
                </c:pt>
                <c:pt idx="256">
                  <c:v>0.5382121929933924</c:v>
                </c:pt>
                <c:pt idx="257">
                  <c:v>0.5382121929933924</c:v>
                </c:pt>
                <c:pt idx="258">
                  <c:v>0.5382121929933924</c:v>
                </c:pt>
                <c:pt idx="259">
                  <c:v>0.5382121929933924</c:v>
                </c:pt>
                <c:pt idx="260">
                  <c:v>0.5382121929933924</c:v>
                </c:pt>
                <c:pt idx="261">
                  <c:v>0.5382121929933924</c:v>
                </c:pt>
                <c:pt idx="262">
                  <c:v>0.5382121929933924</c:v>
                </c:pt>
                <c:pt idx="263">
                  <c:v>0.5382121929933924</c:v>
                </c:pt>
                <c:pt idx="264">
                  <c:v>0.5382121929933924</c:v>
                </c:pt>
                <c:pt idx="265">
                  <c:v>0.5382121929933924</c:v>
                </c:pt>
                <c:pt idx="266">
                  <c:v>0.5382121929933924</c:v>
                </c:pt>
                <c:pt idx="267">
                  <c:v>0.5382121929933924</c:v>
                </c:pt>
                <c:pt idx="268">
                  <c:v>0.5382121929933924</c:v>
                </c:pt>
                <c:pt idx="269">
                  <c:v>0.5382121929933924</c:v>
                </c:pt>
                <c:pt idx="270">
                  <c:v>0.5382121929933924</c:v>
                </c:pt>
                <c:pt idx="271">
                  <c:v>0.5382121929933924</c:v>
                </c:pt>
                <c:pt idx="272">
                  <c:v>0.5382121929933924</c:v>
                </c:pt>
                <c:pt idx="273">
                  <c:v>0.5382121929933924</c:v>
                </c:pt>
                <c:pt idx="274">
                  <c:v>0.5382121929933924</c:v>
                </c:pt>
                <c:pt idx="275">
                  <c:v>0.5382121929933924</c:v>
                </c:pt>
                <c:pt idx="276">
                  <c:v>0.5382121929933924</c:v>
                </c:pt>
                <c:pt idx="277">
                  <c:v>0.5382121929933924</c:v>
                </c:pt>
                <c:pt idx="278">
                  <c:v>0.5382121929933924</c:v>
                </c:pt>
                <c:pt idx="279">
                  <c:v>0.5382121929933924</c:v>
                </c:pt>
                <c:pt idx="280">
                  <c:v>0.5382121929933924</c:v>
                </c:pt>
                <c:pt idx="281">
                  <c:v>0.5382121929933924</c:v>
                </c:pt>
                <c:pt idx="282">
                  <c:v>0.5382121929933924</c:v>
                </c:pt>
                <c:pt idx="283">
                  <c:v>0.5382121929933924</c:v>
                </c:pt>
                <c:pt idx="284">
                  <c:v>0.5382121929933924</c:v>
                </c:pt>
                <c:pt idx="285">
                  <c:v>0.5382121929933924</c:v>
                </c:pt>
                <c:pt idx="286">
                  <c:v>0.5382121929933924</c:v>
                </c:pt>
                <c:pt idx="287">
                  <c:v>0.5382121929933924</c:v>
                </c:pt>
                <c:pt idx="288">
                  <c:v>0.5382121929933924</c:v>
                </c:pt>
                <c:pt idx="289">
                  <c:v>0.5382121929933924</c:v>
                </c:pt>
                <c:pt idx="290">
                  <c:v>0.5382121929933924</c:v>
                </c:pt>
                <c:pt idx="291">
                  <c:v>0.5382121929933924</c:v>
                </c:pt>
                <c:pt idx="292">
                  <c:v>0.5382121929933924</c:v>
                </c:pt>
                <c:pt idx="293">
                  <c:v>0.5382121929933924</c:v>
                </c:pt>
                <c:pt idx="294">
                  <c:v>0.5382121929933924</c:v>
                </c:pt>
                <c:pt idx="295">
                  <c:v>0.5382121929933924</c:v>
                </c:pt>
                <c:pt idx="296">
                  <c:v>0.5382121929933924</c:v>
                </c:pt>
                <c:pt idx="297">
                  <c:v>0.5382121929933924</c:v>
                </c:pt>
                <c:pt idx="298">
                  <c:v>0.5382121929933924</c:v>
                </c:pt>
                <c:pt idx="299">
                  <c:v>0.5382121929933924</c:v>
                </c:pt>
                <c:pt idx="300">
                  <c:v>0.5382121929933924</c:v>
                </c:pt>
                <c:pt idx="301">
                  <c:v>0.5382121929933924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D7-4D56-A82C-05C77C2747BD}"/>
            </c:ext>
          </c:extLst>
        </c:ser>
        <c:ser>
          <c:idx val="0"/>
          <c:order val="6"/>
          <c:tx>
            <c:v>Exp 1</c:v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Ratio'!$B$4:$B$314</c:f>
              <c:numCache>
                <c:formatCode>General</c:formatCode>
                <c:ptCount val="311"/>
                <c:pt idx="0">
                  <c:v>1</c:v>
                </c:pt>
                <c:pt idx="1">
                  <c:v>0.99829079550650146</c:v>
                </c:pt>
                <c:pt idx="2">
                  <c:v>0.99829079550650146</c:v>
                </c:pt>
                <c:pt idx="3">
                  <c:v>0.99700889213637744</c:v>
                </c:pt>
                <c:pt idx="4">
                  <c:v>0.9965815910130027</c:v>
                </c:pt>
                <c:pt idx="5">
                  <c:v>0.99572698876625343</c:v>
                </c:pt>
                <c:pt idx="6">
                  <c:v>0.99401778427275478</c:v>
                </c:pt>
                <c:pt idx="7">
                  <c:v>0.99316318202600551</c:v>
                </c:pt>
                <c:pt idx="8">
                  <c:v>0.99316318202600551</c:v>
                </c:pt>
                <c:pt idx="9">
                  <c:v>0.99316318202600551</c:v>
                </c:pt>
                <c:pt idx="10">
                  <c:v>0.99273588090263087</c:v>
                </c:pt>
                <c:pt idx="11">
                  <c:v>0.99273588090263087</c:v>
                </c:pt>
                <c:pt idx="12">
                  <c:v>0.99145397753250697</c:v>
                </c:pt>
                <c:pt idx="13">
                  <c:v>0.99102667640913222</c:v>
                </c:pt>
                <c:pt idx="14">
                  <c:v>0.99102667640913222</c:v>
                </c:pt>
                <c:pt idx="15">
                  <c:v>0.99102667640913222</c:v>
                </c:pt>
                <c:pt idx="16">
                  <c:v>0.9905993752857577</c:v>
                </c:pt>
                <c:pt idx="17">
                  <c:v>0.99017207416238295</c:v>
                </c:pt>
                <c:pt idx="18">
                  <c:v>0.99017207416238295</c:v>
                </c:pt>
                <c:pt idx="19">
                  <c:v>0.98889017079225894</c:v>
                </c:pt>
                <c:pt idx="20">
                  <c:v>0.98632636405201113</c:v>
                </c:pt>
                <c:pt idx="21">
                  <c:v>0.98632636405201113</c:v>
                </c:pt>
                <c:pt idx="22">
                  <c:v>0.98461715955851248</c:v>
                </c:pt>
                <c:pt idx="23">
                  <c:v>0.98248065394163919</c:v>
                </c:pt>
                <c:pt idx="24">
                  <c:v>0.98034414832476591</c:v>
                </c:pt>
                <c:pt idx="25">
                  <c:v>0.97948954607801664</c:v>
                </c:pt>
                <c:pt idx="26">
                  <c:v>0.97692573933776872</c:v>
                </c:pt>
                <c:pt idx="27">
                  <c:v>0.97692573933776872</c:v>
                </c:pt>
                <c:pt idx="28">
                  <c:v>0.97308002922739689</c:v>
                </c:pt>
                <c:pt idx="29">
                  <c:v>0.97265272810402215</c:v>
                </c:pt>
                <c:pt idx="30">
                  <c:v>0.96795241574690105</c:v>
                </c:pt>
                <c:pt idx="31">
                  <c:v>0.96410670563652912</c:v>
                </c:pt>
                <c:pt idx="32">
                  <c:v>0.96367940451315437</c:v>
                </c:pt>
                <c:pt idx="33">
                  <c:v>0.96325210338977985</c:v>
                </c:pt>
                <c:pt idx="34">
                  <c:v>0.95897909215603327</c:v>
                </c:pt>
                <c:pt idx="35">
                  <c:v>0.95769718878590937</c:v>
                </c:pt>
                <c:pt idx="36">
                  <c:v>0.95769718878590937</c:v>
                </c:pt>
                <c:pt idx="37">
                  <c:v>0.95598798429241061</c:v>
                </c:pt>
                <c:pt idx="38">
                  <c:v>0.9500057685651655</c:v>
                </c:pt>
                <c:pt idx="39">
                  <c:v>0.94957846744179086</c:v>
                </c:pt>
                <c:pt idx="40">
                  <c:v>0.9406051438509232</c:v>
                </c:pt>
                <c:pt idx="41">
                  <c:v>0.92693150790293422</c:v>
                </c:pt>
                <c:pt idx="42">
                  <c:v>0.92137659329906374</c:v>
                </c:pt>
                <c:pt idx="43">
                  <c:v>0.92137659329906374</c:v>
                </c:pt>
                <c:pt idx="44">
                  <c:v>0.91539437757181863</c:v>
                </c:pt>
                <c:pt idx="45">
                  <c:v>0.90642105398095085</c:v>
                </c:pt>
                <c:pt idx="46">
                  <c:v>0.90513915061082695</c:v>
                </c:pt>
                <c:pt idx="47">
                  <c:v>0.90300264499395366</c:v>
                </c:pt>
                <c:pt idx="48">
                  <c:v>0.89830233263683257</c:v>
                </c:pt>
                <c:pt idx="49">
                  <c:v>0.89103821353946333</c:v>
                </c:pt>
                <c:pt idx="50">
                  <c:v>0.88890170792259005</c:v>
                </c:pt>
                <c:pt idx="51">
                  <c:v>0.88334679331871957</c:v>
                </c:pt>
                <c:pt idx="52">
                  <c:v>0.88035568545509701</c:v>
                </c:pt>
                <c:pt idx="53">
                  <c:v>0.86924585624735617</c:v>
                </c:pt>
                <c:pt idx="54">
                  <c:v>0.86198173714998694</c:v>
                </c:pt>
                <c:pt idx="55">
                  <c:v>0.85813602703961511</c:v>
                </c:pt>
                <c:pt idx="56">
                  <c:v>0.85514491917599245</c:v>
                </c:pt>
                <c:pt idx="57">
                  <c:v>0.85215381131236989</c:v>
                </c:pt>
                <c:pt idx="58">
                  <c:v>0.85044460681887135</c:v>
                </c:pt>
                <c:pt idx="59">
                  <c:v>0.84617159558512478</c:v>
                </c:pt>
                <c:pt idx="60">
                  <c:v>0.84018937985787967</c:v>
                </c:pt>
                <c:pt idx="61">
                  <c:v>0.8359163686241331</c:v>
                </c:pt>
                <c:pt idx="62">
                  <c:v>0.83463446525400908</c:v>
                </c:pt>
                <c:pt idx="63">
                  <c:v>0.8324979596371358</c:v>
                </c:pt>
                <c:pt idx="64">
                  <c:v>0.82395193716964277</c:v>
                </c:pt>
                <c:pt idx="65">
                  <c:v>0.80942369897490452</c:v>
                </c:pt>
                <c:pt idx="66">
                  <c:v>0.80942369897490452</c:v>
                </c:pt>
                <c:pt idx="67">
                  <c:v>0.80557798886453269</c:v>
                </c:pt>
                <c:pt idx="68">
                  <c:v>0.80301418212428477</c:v>
                </c:pt>
                <c:pt idx="69">
                  <c:v>0.7987411708905382</c:v>
                </c:pt>
                <c:pt idx="70">
                  <c:v>0.79831386976716368</c:v>
                </c:pt>
                <c:pt idx="71">
                  <c:v>0.78763134168279736</c:v>
                </c:pt>
                <c:pt idx="72">
                  <c:v>0.77609421135168166</c:v>
                </c:pt>
                <c:pt idx="73">
                  <c:v>0.77395770573480838</c:v>
                </c:pt>
                <c:pt idx="74">
                  <c:v>0.76754818888418852</c:v>
                </c:pt>
                <c:pt idx="75">
                  <c:v>0.76541168326731535</c:v>
                </c:pt>
                <c:pt idx="76">
                  <c:v>0.76284787652706731</c:v>
                </c:pt>
                <c:pt idx="77">
                  <c:v>0.7568656607998222</c:v>
                </c:pt>
                <c:pt idx="78">
                  <c:v>0.75131074619595173</c:v>
                </c:pt>
                <c:pt idx="79">
                  <c:v>0.74233742260508395</c:v>
                </c:pt>
                <c:pt idx="80">
                  <c:v>0.74191012148170943</c:v>
                </c:pt>
                <c:pt idx="81">
                  <c:v>0.73635520687783884</c:v>
                </c:pt>
                <c:pt idx="82">
                  <c:v>0.73037299115059373</c:v>
                </c:pt>
                <c:pt idx="83">
                  <c:v>0.72780918441034581</c:v>
                </c:pt>
                <c:pt idx="84">
                  <c:v>0.72609997991684716</c:v>
                </c:pt>
                <c:pt idx="85">
                  <c:v>0.72439077542334862</c:v>
                </c:pt>
                <c:pt idx="86">
                  <c:v>0.72097236643635132</c:v>
                </c:pt>
                <c:pt idx="87">
                  <c:v>0.71413554846235683</c:v>
                </c:pt>
                <c:pt idx="88">
                  <c:v>0.71328094621560756</c:v>
                </c:pt>
                <c:pt idx="89">
                  <c:v>0.70858063385848635</c:v>
                </c:pt>
                <c:pt idx="90">
                  <c:v>0.70430762262473978</c:v>
                </c:pt>
                <c:pt idx="91">
                  <c:v>0.69875270802086931</c:v>
                </c:pt>
                <c:pt idx="92">
                  <c:v>0.69747080465074529</c:v>
                </c:pt>
                <c:pt idx="93">
                  <c:v>0.69447969678712296</c:v>
                </c:pt>
                <c:pt idx="94">
                  <c:v>0.69234319117024956</c:v>
                </c:pt>
                <c:pt idx="95">
                  <c:v>0.69191589004687493</c:v>
                </c:pt>
                <c:pt idx="96">
                  <c:v>0.68764287881312847</c:v>
                </c:pt>
                <c:pt idx="97">
                  <c:v>0.68636097544300445</c:v>
                </c:pt>
                <c:pt idx="98">
                  <c:v>0.68379716870275653</c:v>
                </c:pt>
                <c:pt idx="99">
                  <c:v>0.67909685634563521</c:v>
                </c:pt>
                <c:pt idx="100">
                  <c:v>0.67781495297551142</c:v>
                </c:pt>
                <c:pt idx="101">
                  <c:v>0.67696035072876215</c:v>
                </c:pt>
                <c:pt idx="102">
                  <c:v>0.67268733949501547</c:v>
                </c:pt>
                <c:pt idx="103">
                  <c:v>0.66798702713789437</c:v>
                </c:pt>
                <c:pt idx="104">
                  <c:v>0.6671324248911451</c:v>
                </c:pt>
                <c:pt idx="105">
                  <c:v>0.66200481141064915</c:v>
                </c:pt>
                <c:pt idx="106">
                  <c:v>0.66029560691715061</c:v>
                </c:pt>
                <c:pt idx="107">
                  <c:v>0.65388609006653076</c:v>
                </c:pt>
                <c:pt idx="108">
                  <c:v>0.64875847658603503</c:v>
                </c:pt>
                <c:pt idx="109">
                  <c:v>0.64320356198216433</c:v>
                </c:pt>
                <c:pt idx="110">
                  <c:v>0.6380759485016686</c:v>
                </c:pt>
                <c:pt idx="111">
                  <c:v>0.63209373277442349</c:v>
                </c:pt>
                <c:pt idx="112">
                  <c:v>0.6299572271575502</c:v>
                </c:pt>
                <c:pt idx="113">
                  <c:v>0.62440231255367973</c:v>
                </c:pt>
                <c:pt idx="114">
                  <c:v>0.62141120469005717</c:v>
                </c:pt>
                <c:pt idx="115">
                  <c:v>0.61842009682643451</c:v>
                </c:pt>
                <c:pt idx="116">
                  <c:v>0.61628359120956122</c:v>
                </c:pt>
                <c:pt idx="117">
                  <c:v>0.61500168783943721</c:v>
                </c:pt>
                <c:pt idx="118">
                  <c:v>0.61329248334593867</c:v>
                </c:pt>
                <c:pt idx="119">
                  <c:v>0.61329248334593867</c:v>
                </c:pt>
                <c:pt idx="120">
                  <c:v>0.61072867660569086</c:v>
                </c:pt>
                <c:pt idx="121">
                  <c:v>0.60944677323556684</c:v>
                </c:pt>
                <c:pt idx="122">
                  <c:v>0.60688296649531892</c:v>
                </c:pt>
                <c:pt idx="123">
                  <c:v>0.60090075076807381</c:v>
                </c:pt>
                <c:pt idx="124">
                  <c:v>0.60090075076807381</c:v>
                </c:pt>
                <c:pt idx="125">
                  <c:v>0.59534583616420333</c:v>
                </c:pt>
                <c:pt idx="126">
                  <c:v>0.59320933054733005</c:v>
                </c:pt>
                <c:pt idx="127">
                  <c:v>0.59064552380708202</c:v>
                </c:pt>
                <c:pt idx="128">
                  <c:v>0.59064552380708202</c:v>
                </c:pt>
                <c:pt idx="129">
                  <c:v>0.58509060920321154</c:v>
                </c:pt>
                <c:pt idx="130">
                  <c:v>0.583381404709713</c:v>
                </c:pt>
                <c:pt idx="131">
                  <c:v>0.5799629957227157</c:v>
                </c:pt>
                <c:pt idx="132">
                  <c:v>0.57739918898246778</c:v>
                </c:pt>
                <c:pt idx="133">
                  <c:v>0.57056237100847329</c:v>
                </c:pt>
                <c:pt idx="134">
                  <c:v>0.56885316651497475</c:v>
                </c:pt>
                <c:pt idx="135">
                  <c:v>0.56671666089810147</c:v>
                </c:pt>
                <c:pt idx="136">
                  <c:v>0.56628935977472694</c:v>
                </c:pt>
                <c:pt idx="137">
                  <c:v>0.55560683169036051</c:v>
                </c:pt>
                <c:pt idx="138">
                  <c:v>0.55176112157998869</c:v>
                </c:pt>
                <c:pt idx="139">
                  <c:v>0.54834271259299139</c:v>
                </c:pt>
                <c:pt idx="140">
                  <c:v>0.54791541146961664</c:v>
                </c:pt>
                <c:pt idx="141">
                  <c:v>0.5462062069761181</c:v>
                </c:pt>
                <c:pt idx="142">
                  <c:v>0.54535160472936883</c:v>
                </c:pt>
                <c:pt idx="143">
                  <c:v>0.54065129237224763</c:v>
                </c:pt>
                <c:pt idx="144">
                  <c:v>0.53936938900212361</c:v>
                </c:pt>
                <c:pt idx="145">
                  <c:v>0.53167796878137985</c:v>
                </c:pt>
                <c:pt idx="146">
                  <c:v>0.5286868609177573</c:v>
                </c:pt>
                <c:pt idx="147">
                  <c:v>0.52569575305413474</c:v>
                </c:pt>
                <c:pt idx="148">
                  <c:v>0.52355924743726157</c:v>
                </c:pt>
                <c:pt idx="149">
                  <c:v>0.52313194631388682</c:v>
                </c:pt>
                <c:pt idx="150">
                  <c:v>0.52014083845026426</c:v>
                </c:pt>
                <c:pt idx="151">
                  <c:v>0.51757703171001634</c:v>
                </c:pt>
                <c:pt idx="152">
                  <c:v>0.51672242946326707</c:v>
                </c:pt>
                <c:pt idx="153">
                  <c:v>0.50689450362565003</c:v>
                </c:pt>
                <c:pt idx="154">
                  <c:v>0.504330696885402</c:v>
                </c:pt>
                <c:pt idx="155">
                  <c:v>0.50347609463865273</c:v>
                </c:pt>
                <c:pt idx="156">
                  <c:v>0.50262149239190346</c:v>
                </c:pt>
                <c:pt idx="157">
                  <c:v>0.50219419126852893</c:v>
                </c:pt>
                <c:pt idx="158">
                  <c:v>0.48852055532053995</c:v>
                </c:pt>
                <c:pt idx="159">
                  <c:v>0.48681135082704124</c:v>
                </c:pt>
                <c:pt idx="160">
                  <c:v>0.48595674858029198</c:v>
                </c:pt>
                <c:pt idx="161">
                  <c:v>0.48253833959329478</c:v>
                </c:pt>
                <c:pt idx="162">
                  <c:v>0.47741072611279894</c:v>
                </c:pt>
                <c:pt idx="163">
                  <c:v>0.4752742204959256</c:v>
                </c:pt>
                <c:pt idx="164">
                  <c:v>0.47356501600242706</c:v>
                </c:pt>
                <c:pt idx="165">
                  <c:v>0.47228311263230305</c:v>
                </c:pt>
                <c:pt idx="166">
                  <c:v>0.46715549915180732</c:v>
                </c:pt>
                <c:pt idx="167">
                  <c:v>0.46288248791806069</c:v>
                </c:pt>
                <c:pt idx="168">
                  <c:v>0.45561836882069168</c:v>
                </c:pt>
                <c:pt idx="169">
                  <c:v>0.45262726095706912</c:v>
                </c:pt>
                <c:pt idx="170">
                  <c:v>0.45049075534019578</c:v>
                </c:pt>
                <c:pt idx="171">
                  <c:v>0.4466450452298239</c:v>
                </c:pt>
                <c:pt idx="172">
                  <c:v>0.44151743174932806</c:v>
                </c:pt>
                <c:pt idx="173">
                  <c:v>0.43767172163895618</c:v>
                </c:pt>
                <c:pt idx="174">
                  <c:v>0.43638981826883216</c:v>
                </c:pt>
                <c:pt idx="175">
                  <c:v>0.43468061377533357</c:v>
                </c:pt>
                <c:pt idx="176">
                  <c:v>0.43168950591171101</c:v>
                </c:pt>
                <c:pt idx="177">
                  <c:v>0.430407602541587</c:v>
                </c:pt>
                <c:pt idx="178">
                  <c:v>0.4286983980480884</c:v>
                </c:pt>
                <c:pt idx="179">
                  <c:v>0.42698919355458981</c:v>
                </c:pt>
                <c:pt idx="180">
                  <c:v>0.42527998906109127</c:v>
                </c:pt>
                <c:pt idx="181">
                  <c:v>0.42271618232084324</c:v>
                </c:pt>
                <c:pt idx="182">
                  <c:v>0.42271618232084324</c:v>
                </c:pt>
                <c:pt idx="183">
                  <c:v>0.42228888119746866</c:v>
                </c:pt>
                <c:pt idx="184">
                  <c:v>0.41716126771697276</c:v>
                </c:pt>
                <c:pt idx="185">
                  <c:v>0.41502476210009964</c:v>
                </c:pt>
                <c:pt idx="186">
                  <c:v>0.41203365423647703</c:v>
                </c:pt>
                <c:pt idx="187">
                  <c:v>0.40818794412610521</c:v>
                </c:pt>
                <c:pt idx="188">
                  <c:v>0.40733334187935577</c:v>
                </c:pt>
                <c:pt idx="189">
                  <c:v>0.40391493289235858</c:v>
                </c:pt>
                <c:pt idx="190">
                  <c:v>0.40220572839885999</c:v>
                </c:pt>
                <c:pt idx="191">
                  <c:v>0.39964192165861201</c:v>
                </c:pt>
                <c:pt idx="192">
                  <c:v>0.3966508137949894</c:v>
                </c:pt>
                <c:pt idx="193">
                  <c:v>0.39024129694436965</c:v>
                </c:pt>
                <c:pt idx="194">
                  <c:v>0.38895939357424564</c:v>
                </c:pt>
                <c:pt idx="195">
                  <c:v>0.38425908121712449</c:v>
                </c:pt>
                <c:pt idx="196">
                  <c:v>0.38169527447687662</c:v>
                </c:pt>
                <c:pt idx="197">
                  <c:v>0.38169527447687662</c:v>
                </c:pt>
                <c:pt idx="198">
                  <c:v>0.37742226324313005</c:v>
                </c:pt>
                <c:pt idx="199">
                  <c:v>0.37699496211975547</c:v>
                </c:pt>
                <c:pt idx="200">
                  <c:v>0.3761403598730062</c:v>
                </c:pt>
                <c:pt idx="201">
                  <c:v>0.37400385425613286</c:v>
                </c:pt>
                <c:pt idx="202">
                  <c:v>0.36973084302238629</c:v>
                </c:pt>
                <c:pt idx="203">
                  <c:v>0.36673973515876368</c:v>
                </c:pt>
                <c:pt idx="204">
                  <c:v>0.36460322954189039</c:v>
                </c:pt>
                <c:pt idx="205">
                  <c:v>0.36332132617176655</c:v>
                </c:pt>
                <c:pt idx="206">
                  <c:v>0.35990291718476924</c:v>
                </c:pt>
                <c:pt idx="207">
                  <c:v>0.3586210138146454</c:v>
                </c:pt>
                <c:pt idx="208">
                  <c:v>0.35648450819777211</c:v>
                </c:pt>
                <c:pt idx="209">
                  <c:v>0.3517841958406509</c:v>
                </c:pt>
                <c:pt idx="210">
                  <c:v>0.34964769022377762</c:v>
                </c:pt>
                <c:pt idx="211">
                  <c:v>0.34708388348352975</c:v>
                </c:pt>
                <c:pt idx="212">
                  <c:v>0.34580198011340574</c:v>
                </c:pt>
                <c:pt idx="213">
                  <c:v>0.3406743666329099</c:v>
                </c:pt>
                <c:pt idx="214">
                  <c:v>0.33939246326278588</c:v>
                </c:pt>
                <c:pt idx="215">
                  <c:v>0.33768325876928734</c:v>
                </c:pt>
                <c:pt idx="216">
                  <c:v>0.33597405427578869</c:v>
                </c:pt>
                <c:pt idx="217">
                  <c:v>0.32956453742516895</c:v>
                </c:pt>
                <c:pt idx="218">
                  <c:v>0.32956453742516895</c:v>
                </c:pt>
                <c:pt idx="219">
                  <c:v>0.32828263405504493</c:v>
                </c:pt>
                <c:pt idx="220">
                  <c:v>0.32828263405504493</c:v>
                </c:pt>
                <c:pt idx="221">
                  <c:v>0.3278553329316703</c:v>
                </c:pt>
                <c:pt idx="222">
                  <c:v>0.32571882731479707</c:v>
                </c:pt>
                <c:pt idx="223">
                  <c:v>0.32486422506804769</c:v>
                </c:pt>
                <c:pt idx="224">
                  <c:v>0.32400962282129842</c:v>
                </c:pt>
                <c:pt idx="225">
                  <c:v>0.32059121383430117</c:v>
                </c:pt>
                <c:pt idx="226">
                  <c:v>0.31674550372392929</c:v>
                </c:pt>
                <c:pt idx="227">
                  <c:v>0.31418169698368137</c:v>
                </c:pt>
                <c:pt idx="228">
                  <c:v>0.31289979361355741</c:v>
                </c:pt>
                <c:pt idx="229">
                  <c:v>0.31247249249018277</c:v>
                </c:pt>
                <c:pt idx="230">
                  <c:v>0.3116178902434335</c:v>
                </c:pt>
                <c:pt idx="231">
                  <c:v>0.30990868574993485</c:v>
                </c:pt>
                <c:pt idx="232">
                  <c:v>0.30819948125643626</c:v>
                </c:pt>
                <c:pt idx="233">
                  <c:v>0.30734487900968688</c:v>
                </c:pt>
                <c:pt idx="234">
                  <c:v>0.30435377114606438</c:v>
                </c:pt>
                <c:pt idx="235">
                  <c:v>0.30178996440581646</c:v>
                </c:pt>
                <c:pt idx="236">
                  <c:v>0.30178996440581646</c:v>
                </c:pt>
                <c:pt idx="237">
                  <c:v>0.29538044755519666</c:v>
                </c:pt>
                <c:pt idx="238">
                  <c:v>0.29538044755519666</c:v>
                </c:pt>
                <c:pt idx="239">
                  <c:v>0.29495314643182197</c:v>
                </c:pt>
                <c:pt idx="240">
                  <c:v>0.29452584530844733</c:v>
                </c:pt>
                <c:pt idx="241">
                  <c:v>0.29324394193832332</c:v>
                </c:pt>
                <c:pt idx="242">
                  <c:v>0.29281664081494868</c:v>
                </c:pt>
                <c:pt idx="243">
                  <c:v>0.29238933969157405</c:v>
                </c:pt>
                <c:pt idx="244">
                  <c:v>0.28982553295132613</c:v>
                </c:pt>
                <c:pt idx="245">
                  <c:v>0.28939823182795144</c:v>
                </c:pt>
                <c:pt idx="246">
                  <c:v>0.2889709307045768</c:v>
                </c:pt>
                <c:pt idx="247">
                  <c:v>0.28854362958120217</c:v>
                </c:pt>
                <c:pt idx="248">
                  <c:v>0.28854362958120217</c:v>
                </c:pt>
                <c:pt idx="249">
                  <c:v>0.28811632845782753</c:v>
                </c:pt>
                <c:pt idx="250">
                  <c:v>0.28811632845782753</c:v>
                </c:pt>
                <c:pt idx="251">
                  <c:v>0.28726172621107826</c:v>
                </c:pt>
                <c:pt idx="252">
                  <c:v>0.28683442508770357</c:v>
                </c:pt>
                <c:pt idx="253">
                  <c:v>0.28597982284095425</c:v>
                </c:pt>
                <c:pt idx="254">
                  <c:v>0.282561413853957</c:v>
                </c:pt>
                <c:pt idx="255">
                  <c:v>0.28213411273058236</c:v>
                </c:pt>
                <c:pt idx="256">
                  <c:v>0.28213411273058236</c:v>
                </c:pt>
                <c:pt idx="257">
                  <c:v>0.2808522093604584</c:v>
                </c:pt>
                <c:pt idx="258">
                  <c:v>0.27871570374358512</c:v>
                </c:pt>
                <c:pt idx="259">
                  <c:v>0.27657919812671189</c:v>
                </c:pt>
                <c:pt idx="260">
                  <c:v>0.27102428352284136</c:v>
                </c:pt>
                <c:pt idx="261">
                  <c:v>0.27016968127609209</c:v>
                </c:pt>
                <c:pt idx="262">
                  <c:v>0.2680331756592188</c:v>
                </c:pt>
                <c:pt idx="263">
                  <c:v>0.26760587453584417</c:v>
                </c:pt>
                <c:pt idx="264">
                  <c:v>0.26717857341246948</c:v>
                </c:pt>
                <c:pt idx="265">
                  <c:v>0.26376016442547229</c:v>
                </c:pt>
                <c:pt idx="266">
                  <c:v>0.26333286330209765</c:v>
                </c:pt>
                <c:pt idx="267">
                  <c:v>0.26162365880859906</c:v>
                </c:pt>
                <c:pt idx="268">
                  <c:v>0.26076905656184968</c:v>
                </c:pt>
                <c:pt idx="269">
                  <c:v>0.26076905656184968</c:v>
                </c:pt>
                <c:pt idx="270">
                  <c:v>0.26034175543847504</c:v>
                </c:pt>
                <c:pt idx="271">
                  <c:v>0.25905985206835114</c:v>
                </c:pt>
                <c:pt idx="272">
                  <c:v>0.2569233464514778</c:v>
                </c:pt>
                <c:pt idx="273">
                  <c:v>0.25649604532810316</c:v>
                </c:pt>
                <c:pt idx="274">
                  <c:v>0.25435953971122993</c:v>
                </c:pt>
                <c:pt idx="275">
                  <c:v>0.25265033521773128</c:v>
                </c:pt>
                <c:pt idx="276">
                  <c:v>0.25179573297098201</c:v>
                </c:pt>
                <c:pt idx="277">
                  <c:v>0.24837732398398477</c:v>
                </c:pt>
                <c:pt idx="278">
                  <c:v>0.24709542061386078</c:v>
                </c:pt>
                <c:pt idx="279">
                  <c:v>0.24453161387361291</c:v>
                </c:pt>
                <c:pt idx="280">
                  <c:v>0.24282240938011426</c:v>
                </c:pt>
                <c:pt idx="281">
                  <c:v>0.2423951082567396</c:v>
                </c:pt>
                <c:pt idx="282">
                  <c:v>0.24196780713336496</c:v>
                </c:pt>
                <c:pt idx="283">
                  <c:v>0.24068590376324103</c:v>
                </c:pt>
                <c:pt idx="284">
                  <c:v>0.24068590376324103</c:v>
                </c:pt>
                <c:pt idx="285">
                  <c:v>0.23769479589961845</c:v>
                </c:pt>
                <c:pt idx="286">
                  <c:v>0.23641289252949443</c:v>
                </c:pt>
                <c:pt idx="287">
                  <c:v>0.23470368803599587</c:v>
                </c:pt>
                <c:pt idx="288">
                  <c:v>0.23085797792562399</c:v>
                </c:pt>
                <c:pt idx="289">
                  <c:v>0.23000337567887469</c:v>
                </c:pt>
                <c:pt idx="290">
                  <c:v>0.2278668700620014</c:v>
                </c:pt>
                <c:pt idx="291">
                  <c:v>0.22658496669187747</c:v>
                </c:pt>
                <c:pt idx="292">
                  <c:v>0.22615766556850281</c:v>
                </c:pt>
                <c:pt idx="293">
                  <c:v>0.22573036444512809</c:v>
                </c:pt>
                <c:pt idx="294">
                  <c:v>0.22359385882825489</c:v>
                </c:pt>
                <c:pt idx="295">
                  <c:v>0.22316655770488023</c:v>
                </c:pt>
                <c:pt idx="296">
                  <c:v>0.22273925658150559</c:v>
                </c:pt>
                <c:pt idx="297">
                  <c:v>0.22231195545813087</c:v>
                </c:pt>
                <c:pt idx="298">
                  <c:v>0.22188465433475624</c:v>
                </c:pt>
                <c:pt idx="299">
                  <c:v>0.22103005208800694</c:v>
                </c:pt>
                <c:pt idx="300">
                  <c:v>0.21974814871788301</c:v>
                </c:pt>
                <c:pt idx="301">
                  <c:v>0.21974814871788292</c:v>
                </c:pt>
                <c:pt idx="302">
                  <c:v>0.21974814871788292</c:v>
                </c:pt>
                <c:pt idx="303">
                  <c:v>0.21974814871788292</c:v>
                </c:pt>
                <c:pt idx="304">
                  <c:v>0.21932084759450837</c:v>
                </c:pt>
                <c:pt idx="305">
                  <c:v>0.21932084759450837</c:v>
                </c:pt>
                <c:pt idx="306">
                  <c:v>0.21932084759450829</c:v>
                </c:pt>
                <c:pt idx="307">
                  <c:v>0.21932084759450829</c:v>
                </c:pt>
                <c:pt idx="308">
                  <c:v>0.21932084759450829</c:v>
                </c:pt>
                <c:pt idx="309">
                  <c:v>0.21889354647113371</c:v>
                </c:pt>
                <c:pt idx="310">
                  <c:v>0.21889354647113371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D6F-49C5-94AE-E20FDEC6F802}"/>
            </c:ext>
          </c:extLst>
        </c:ser>
        <c:ser>
          <c:idx val="6"/>
          <c:order val="7"/>
          <c:tx>
            <c:v>Exp 2</c:v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Ratio'!$D$4:$D$314</c:f>
              <c:numCache>
                <c:formatCode>General</c:formatCode>
                <c:ptCount val="311"/>
                <c:pt idx="0">
                  <c:v>0.99999999999999989</c:v>
                </c:pt>
                <c:pt idx="1">
                  <c:v>0.99772848076250353</c:v>
                </c:pt>
                <c:pt idx="2">
                  <c:v>0.9972741769150042</c:v>
                </c:pt>
                <c:pt idx="3">
                  <c:v>0.9972741769150042</c:v>
                </c:pt>
                <c:pt idx="4">
                  <c:v>0.99363974613500994</c:v>
                </c:pt>
                <c:pt idx="5">
                  <c:v>0.99363974613500994</c:v>
                </c:pt>
                <c:pt idx="6">
                  <c:v>0.99091392305001413</c:v>
                </c:pt>
                <c:pt idx="7">
                  <c:v>0.99045961920251502</c:v>
                </c:pt>
                <c:pt idx="8">
                  <c:v>0.9904596192025148</c:v>
                </c:pt>
                <c:pt idx="9">
                  <c:v>0.98955101150751623</c:v>
                </c:pt>
                <c:pt idx="10">
                  <c:v>0.98955101150751623</c:v>
                </c:pt>
                <c:pt idx="11">
                  <c:v>0.98864240381251778</c:v>
                </c:pt>
                <c:pt idx="12">
                  <c:v>0.98727949227001999</c:v>
                </c:pt>
                <c:pt idx="13">
                  <c:v>0.98682518842252065</c:v>
                </c:pt>
                <c:pt idx="14">
                  <c:v>0.98500797303252352</c:v>
                </c:pt>
                <c:pt idx="15">
                  <c:v>0.98455366918502418</c:v>
                </c:pt>
                <c:pt idx="16">
                  <c:v>0.98273645379502705</c:v>
                </c:pt>
                <c:pt idx="17">
                  <c:v>0.98001063071003125</c:v>
                </c:pt>
                <c:pt idx="18">
                  <c:v>0.97955632686253202</c:v>
                </c:pt>
                <c:pt idx="19">
                  <c:v>0.97955632686253202</c:v>
                </c:pt>
                <c:pt idx="20">
                  <c:v>0.97819341532003434</c:v>
                </c:pt>
                <c:pt idx="21">
                  <c:v>0.97773911147253501</c:v>
                </c:pt>
                <c:pt idx="22">
                  <c:v>0.9763761999300371</c:v>
                </c:pt>
                <c:pt idx="23">
                  <c:v>0.9763761999300371</c:v>
                </c:pt>
                <c:pt idx="24">
                  <c:v>0.97592189608253788</c:v>
                </c:pt>
                <c:pt idx="25">
                  <c:v>0.97546759223503854</c:v>
                </c:pt>
                <c:pt idx="26">
                  <c:v>0.97183316145504428</c:v>
                </c:pt>
                <c:pt idx="27">
                  <c:v>0.97092455376004561</c:v>
                </c:pt>
                <c:pt idx="28">
                  <c:v>0.97001594606504704</c:v>
                </c:pt>
                <c:pt idx="29">
                  <c:v>0.96956164221754781</c:v>
                </c:pt>
                <c:pt idx="30">
                  <c:v>0.9691073383700487</c:v>
                </c:pt>
                <c:pt idx="31">
                  <c:v>0.96592721143755367</c:v>
                </c:pt>
                <c:pt idx="32">
                  <c:v>0.96456429989505577</c:v>
                </c:pt>
                <c:pt idx="33">
                  <c:v>0.96410999604755643</c:v>
                </c:pt>
                <c:pt idx="34">
                  <c:v>0.96183847681005996</c:v>
                </c:pt>
                <c:pt idx="35">
                  <c:v>0.96047556526756217</c:v>
                </c:pt>
                <c:pt idx="36">
                  <c:v>0.95729543833506725</c:v>
                </c:pt>
                <c:pt idx="37">
                  <c:v>0.95729543833506725</c:v>
                </c:pt>
                <c:pt idx="38">
                  <c:v>0.9568411344875678</c:v>
                </c:pt>
                <c:pt idx="39">
                  <c:v>0.95593252679256935</c:v>
                </c:pt>
                <c:pt idx="40">
                  <c:v>0.95502391909757078</c:v>
                </c:pt>
                <c:pt idx="41">
                  <c:v>0.95456961525007156</c:v>
                </c:pt>
                <c:pt idx="42">
                  <c:v>0.954115311402572</c:v>
                </c:pt>
                <c:pt idx="43">
                  <c:v>0.95138948831757653</c:v>
                </c:pt>
                <c:pt idx="44">
                  <c:v>0.95138948831757641</c:v>
                </c:pt>
                <c:pt idx="45">
                  <c:v>0.94366632291008867</c:v>
                </c:pt>
                <c:pt idx="46">
                  <c:v>0.94275771521509011</c:v>
                </c:pt>
                <c:pt idx="47">
                  <c:v>0.94230341136759077</c:v>
                </c:pt>
                <c:pt idx="48">
                  <c:v>0.9400318921300943</c:v>
                </c:pt>
                <c:pt idx="49">
                  <c:v>0.9400318921300943</c:v>
                </c:pt>
                <c:pt idx="50">
                  <c:v>0.93912328443509585</c:v>
                </c:pt>
                <c:pt idx="51">
                  <c:v>0.93821467674009718</c:v>
                </c:pt>
                <c:pt idx="52">
                  <c:v>0.93639746135010005</c:v>
                </c:pt>
                <c:pt idx="53">
                  <c:v>0.93594315750260071</c:v>
                </c:pt>
                <c:pt idx="54">
                  <c:v>0.93321733441760513</c:v>
                </c:pt>
                <c:pt idx="55">
                  <c:v>0.92912859979011153</c:v>
                </c:pt>
                <c:pt idx="56">
                  <c:v>0.92776568824761363</c:v>
                </c:pt>
                <c:pt idx="57">
                  <c:v>0.92776568824761363</c:v>
                </c:pt>
                <c:pt idx="58">
                  <c:v>0.92685708055261518</c:v>
                </c:pt>
                <c:pt idx="59">
                  <c:v>0.92640277670511573</c:v>
                </c:pt>
                <c:pt idx="60">
                  <c:v>0.92640277670511573</c:v>
                </c:pt>
                <c:pt idx="61">
                  <c:v>0.92367695362012026</c:v>
                </c:pt>
                <c:pt idx="62">
                  <c:v>0.92322264977262092</c:v>
                </c:pt>
                <c:pt idx="63">
                  <c:v>0.92231404207762213</c:v>
                </c:pt>
                <c:pt idx="64">
                  <c:v>0.92049682668762511</c:v>
                </c:pt>
                <c:pt idx="65">
                  <c:v>0.91867961129762798</c:v>
                </c:pt>
                <c:pt idx="66">
                  <c:v>0.91731669975513019</c:v>
                </c:pt>
                <c:pt idx="67">
                  <c:v>0.91549948436513295</c:v>
                </c:pt>
                <c:pt idx="68">
                  <c:v>0.91504518051763362</c:v>
                </c:pt>
                <c:pt idx="69">
                  <c:v>0.91459087667013439</c:v>
                </c:pt>
                <c:pt idx="70">
                  <c:v>0.91413657282263516</c:v>
                </c:pt>
                <c:pt idx="71">
                  <c:v>0.91368226897513583</c:v>
                </c:pt>
                <c:pt idx="72">
                  <c:v>0.91368226897513583</c:v>
                </c:pt>
                <c:pt idx="73">
                  <c:v>0.91368226897513583</c:v>
                </c:pt>
                <c:pt idx="74">
                  <c:v>0.91322796512763649</c:v>
                </c:pt>
                <c:pt idx="75">
                  <c:v>0.90777631895764521</c:v>
                </c:pt>
                <c:pt idx="76">
                  <c:v>0.90686771126264665</c:v>
                </c:pt>
                <c:pt idx="77">
                  <c:v>0.90641340741514731</c:v>
                </c:pt>
                <c:pt idx="78">
                  <c:v>0.90641340741514731</c:v>
                </c:pt>
                <c:pt idx="79">
                  <c:v>0.90595910356764797</c:v>
                </c:pt>
                <c:pt idx="80">
                  <c:v>0.90595910356764797</c:v>
                </c:pt>
                <c:pt idx="81">
                  <c:v>0.90550479972014875</c:v>
                </c:pt>
                <c:pt idx="82">
                  <c:v>0.90505049587264952</c:v>
                </c:pt>
                <c:pt idx="83">
                  <c:v>0.90459619202515018</c:v>
                </c:pt>
                <c:pt idx="84">
                  <c:v>0.90368758433015162</c:v>
                </c:pt>
                <c:pt idx="85">
                  <c:v>0.90323328048265228</c:v>
                </c:pt>
                <c:pt idx="86">
                  <c:v>0.90232467278765371</c:v>
                </c:pt>
                <c:pt idx="87">
                  <c:v>0.90232467278765371</c:v>
                </c:pt>
                <c:pt idx="88">
                  <c:v>0.90141606509265515</c:v>
                </c:pt>
                <c:pt idx="89">
                  <c:v>0.89687302661766244</c:v>
                </c:pt>
                <c:pt idx="90">
                  <c:v>0.89596441892266376</c:v>
                </c:pt>
                <c:pt idx="91">
                  <c:v>0.89460150738016597</c:v>
                </c:pt>
                <c:pt idx="92">
                  <c:v>0.89369289968516741</c:v>
                </c:pt>
                <c:pt idx="93">
                  <c:v>0.88824125351517602</c:v>
                </c:pt>
                <c:pt idx="94">
                  <c:v>0.88460682273518165</c:v>
                </c:pt>
                <c:pt idx="95">
                  <c:v>0.88278960734518452</c:v>
                </c:pt>
                <c:pt idx="96">
                  <c:v>0.88097239195518739</c:v>
                </c:pt>
                <c:pt idx="97">
                  <c:v>0.88097239195518739</c:v>
                </c:pt>
                <c:pt idx="98">
                  <c:v>0.87915517656519038</c:v>
                </c:pt>
                <c:pt idx="99">
                  <c:v>0.87597504963269535</c:v>
                </c:pt>
                <c:pt idx="100">
                  <c:v>0.87461213809019744</c:v>
                </c:pt>
                <c:pt idx="101">
                  <c:v>0.86507175729271246</c:v>
                </c:pt>
                <c:pt idx="102">
                  <c:v>0.86234593420771677</c:v>
                </c:pt>
                <c:pt idx="103">
                  <c:v>0.85325985725773112</c:v>
                </c:pt>
                <c:pt idx="104">
                  <c:v>0.85325985725773112</c:v>
                </c:pt>
                <c:pt idx="105">
                  <c:v>0.85053403417273532</c:v>
                </c:pt>
                <c:pt idx="106">
                  <c:v>0.83781352644275542</c:v>
                </c:pt>
                <c:pt idx="107">
                  <c:v>0.83735922259525608</c:v>
                </c:pt>
                <c:pt idx="108">
                  <c:v>0.83690491874775685</c:v>
                </c:pt>
                <c:pt idx="109">
                  <c:v>0.82827314564527044</c:v>
                </c:pt>
                <c:pt idx="110">
                  <c:v>0.82509301871277541</c:v>
                </c:pt>
                <c:pt idx="111">
                  <c:v>0.82145858793278126</c:v>
                </c:pt>
                <c:pt idx="112">
                  <c:v>0.80510364942280688</c:v>
                </c:pt>
                <c:pt idx="113">
                  <c:v>0.80283213018531052</c:v>
                </c:pt>
                <c:pt idx="114">
                  <c:v>0.80283213018531052</c:v>
                </c:pt>
                <c:pt idx="115">
                  <c:v>0.7996520032528156</c:v>
                </c:pt>
                <c:pt idx="116">
                  <c:v>0.79738048401531914</c:v>
                </c:pt>
                <c:pt idx="117">
                  <c:v>0.79056592630282985</c:v>
                </c:pt>
                <c:pt idx="118">
                  <c:v>0.78556858398033758</c:v>
                </c:pt>
                <c:pt idx="119">
                  <c:v>0.78238845704784266</c:v>
                </c:pt>
                <c:pt idx="120">
                  <c:v>0.77557389933535348</c:v>
                </c:pt>
                <c:pt idx="121">
                  <c:v>0.77421098779285547</c:v>
                </c:pt>
                <c:pt idx="122">
                  <c:v>0.77057655701286132</c:v>
                </c:pt>
                <c:pt idx="123">
                  <c:v>0.76739643008036629</c:v>
                </c:pt>
                <c:pt idx="124">
                  <c:v>0.76694212623286695</c:v>
                </c:pt>
                <c:pt idx="125">
                  <c:v>0.76376199930037192</c:v>
                </c:pt>
                <c:pt idx="126">
                  <c:v>0.76285339160537335</c:v>
                </c:pt>
                <c:pt idx="127">
                  <c:v>0.7619447839103749</c:v>
                </c:pt>
                <c:pt idx="128">
                  <c:v>0.75740174543538208</c:v>
                </c:pt>
                <c:pt idx="129">
                  <c:v>0.75467592235038627</c:v>
                </c:pt>
                <c:pt idx="130">
                  <c:v>0.75013288387539356</c:v>
                </c:pt>
                <c:pt idx="131">
                  <c:v>0.74649845309539919</c:v>
                </c:pt>
                <c:pt idx="132">
                  <c:v>0.74195541462040648</c:v>
                </c:pt>
                <c:pt idx="133">
                  <c:v>0.74195541462040648</c:v>
                </c:pt>
                <c:pt idx="134">
                  <c:v>0.74059250307790858</c:v>
                </c:pt>
                <c:pt idx="135">
                  <c:v>0.73786667999291289</c:v>
                </c:pt>
                <c:pt idx="136">
                  <c:v>0.73650376845041499</c:v>
                </c:pt>
                <c:pt idx="137">
                  <c:v>0.73241503382292139</c:v>
                </c:pt>
                <c:pt idx="138">
                  <c:v>0.73196072997542205</c:v>
                </c:pt>
                <c:pt idx="139">
                  <c:v>0.73014351458542504</c:v>
                </c:pt>
                <c:pt idx="140">
                  <c:v>0.72287465302543641</c:v>
                </c:pt>
                <c:pt idx="141">
                  <c:v>0.72196604533043784</c:v>
                </c:pt>
                <c:pt idx="142">
                  <c:v>0.72060313378793994</c:v>
                </c:pt>
                <c:pt idx="143">
                  <c:v>0.72014882994044083</c:v>
                </c:pt>
                <c:pt idx="144">
                  <c:v>0.71878591839794281</c:v>
                </c:pt>
                <c:pt idx="145">
                  <c:v>0.71606009531294723</c:v>
                </c:pt>
                <c:pt idx="146">
                  <c:v>0.7128799683804522</c:v>
                </c:pt>
                <c:pt idx="147">
                  <c:v>0.70833692990545927</c:v>
                </c:pt>
                <c:pt idx="148">
                  <c:v>0.70788262605796015</c:v>
                </c:pt>
                <c:pt idx="149">
                  <c:v>0.69834224526047506</c:v>
                </c:pt>
                <c:pt idx="150">
                  <c:v>0.69379920678548224</c:v>
                </c:pt>
                <c:pt idx="151">
                  <c:v>0.68107869905550233</c:v>
                </c:pt>
                <c:pt idx="152">
                  <c:v>0.67926148366550509</c:v>
                </c:pt>
                <c:pt idx="153">
                  <c:v>0.6765356605805094</c:v>
                </c:pt>
                <c:pt idx="154">
                  <c:v>0.66517806439302729</c:v>
                </c:pt>
                <c:pt idx="155">
                  <c:v>0.66336084900303027</c:v>
                </c:pt>
                <c:pt idx="156">
                  <c:v>0.66290654515553082</c:v>
                </c:pt>
                <c:pt idx="157">
                  <c:v>0.66108932976553381</c:v>
                </c:pt>
                <c:pt idx="158">
                  <c:v>0.65927211437553668</c:v>
                </c:pt>
                <c:pt idx="159">
                  <c:v>0.65700059513804021</c:v>
                </c:pt>
                <c:pt idx="160">
                  <c:v>0.65336616435804584</c:v>
                </c:pt>
                <c:pt idx="161">
                  <c:v>0.647005910493056</c:v>
                </c:pt>
                <c:pt idx="162">
                  <c:v>0.63292249122057809</c:v>
                </c:pt>
                <c:pt idx="163">
                  <c:v>0.62565362966058957</c:v>
                </c:pt>
                <c:pt idx="164">
                  <c:v>0.62247350272809454</c:v>
                </c:pt>
                <c:pt idx="165">
                  <c:v>0.62201919888059531</c:v>
                </c:pt>
                <c:pt idx="166">
                  <c:v>0.61929337579559951</c:v>
                </c:pt>
                <c:pt idx="167">
                  <c:v>0.61384172962560823</c:v>
                </c:pt>
                <c:pt idx="168">
                  <c:v>0.60657286806561961</c:v>
                </c:pt>
                <c:pt idx="169">
                  <c:v>0.60112122189562822</c:v>
                </c:pt>
                <c:pt idx="170">
                  <c:v>0.59930400650563109</c:v>
                </c:pt>
                <c:pt idx="171">
                  <c:v>0.58703780262315042</c:v>
                </c:pt>
                <c:pt idx="172">
                  <c:v>0.58476628338565395</c:v>
                </c:pt>
                <c:pt idx="173">
                  <c:v>0.58249476414815748</c:v>
                </c:pt>
                <c:pt idx="174">
                  <c:v>0.57931463721566256</c:v>
                </c:pt>
                <c:pt idx="175">
                  <c:v>0.57022856026567692</c:v>
                </c:pt>
                <c:pt idx="176">
                  <c:v>0.56977425641817747</c:v>
                </c:pt>
                <c:pt idx="177">
                  <c:v>0.56795704102818045</c:v>
                </c:pt>
                <c:pt idx="178">
                  <c:v>0.56613982563818332</c:v>
                </c:pt>
                <c:pt idx="179">
                  <c:v>0.55932526792569393</c:v>
                </c:pt>
                <c:pt idx="180">
                  <c:v>0.55705374868819768</c:v>
                </c:pt>
                <c:pt idx="181">
                  <c:v>0.55023919097570828</c:v>
                </c:pt>
                <c:pt idx="182">
                  <c:v>0.54796767173821181</c:v>
                </c:pt>
                <c:pt idx="183">
                  <c:v>0.54705906404321325</c:v>
                </c:pt>
                <c:pt idx="184">
                  <c:v>0.5461504563482148</c:v>
                </c:pt>
                <c:pt idx="185">
                  <c:v>0.53933589863572551</c:v>
                </c:pt>
                <c:pt idx="186">
                  <c:v>0.53115842938073843</c:v>
                </c:pt>
                <c:pt idx="187">
                  <c:v>0.5293412139907413</c:v>
                </c:pt>
                <c:pt idx="188">
                  <c:v>0.52570678321074693</c:v>
                </c:pt>
                <c:pt idx="189">
                  <c:v>0.52525247936324759</c:v>
                </c:pt>
                <c:pt idx="190">
                  <c:v>0.52343526397325058</c:v>
                </c:pt>
                <c:pt idx="191">
                  <c:v>0.51889222549825775</c:v>
                </c:pt>
                <c:pt idx="192">
                  <c:v>0.51662070626076129</c:v>
                </c:pt>
                <c:pt idx="193">
                  <c:v>0.51525779471826338</c:v>
                </c:pt>
                <c:pt idx="194">
                  <c:v>0.50072007159828635</c:v>
                </c:pt>
                <c:pt idx="195">
                  <c:v>0.4970856408182921</c:v>
                </c:pt>
                <c:pt idx="196">
                  <c:v>0.49435981773329629</c:v>
                </c:pt>
                <c:pt idx="197">
                  <c:v>0.49163399464830065</c:v>
                </c:pt>
                <c:pt idx="198">
                  <c:v>0.48981677925830353</c:v>
                </c:pt>
                <c:pt idx="199">
                  <c:v>0.48845386771580562</c:v>
                </c:pt>
                <c:pt idx="200">
                  <c:v>0.48845386771580562</c:v>
                </c:pt>
                <c:pt idx="201">
                  <c:v>0.48118500615581711</c:v>
                </c:pt>
                <c:pt idx="202">
                  <c:v>0.48073070230831788</c:v>
                </c:pt>
                <c:pt idx="203">
                  <c:v>0.47346184074832931</c:v>
                </c:pt>
                <c:pt idx="204">
                  <c:v>0.47028171381583433</c:v>
                </c:pt>
                <c:pt idx="205">
                  <c:v>0.4643757637983435</c:v>
                </c:pt>
                <c:pt idx="206">
                  <c:v>0.4607413330183493</c:v>
                </c:pt>
                <c:pt idx="207">
                  <c:v>0.46028702917084996</c:v>
                </c:pt>
                <c:pt idx="208">
                  <c:v>0.4593784214758514</c:v>
                </c:pt>
                <c:pt idx="209">
                  <c:v>0.45438107915335929</c:v>
                </c:pt>
                <c:pt idx="210">
                  <c:v>0.45392677530586012</c:v>
                </c:pt>
                <c:pt idx="211">
                  <c:v>0.45210955991586288</c:v>
                </c:pt>
                <c:pt idx="212">
                  <c:v>0.44938373683086719</c:v>
                </c:pt>
                <c:pt idx="213">
                  <c:v>0.44574930605087282</c:v>
                </c:pt>
                <c:pt idx="214">
                  <c:v>0.44393209066087574</c:v>
                </c:pt>
                <c:pt idx="215">
                  <c:v>0.44302348296587718</c:v>
                </c:pt>
                <c:pt idx="216">
                  <c:v>0.44256917911837801</c:v>
                </c:pt>
                <c:pt idx="217">
                  <c:v>0.43302879832089297</c:v>
                </c:pt>
                <c:pt idx="218">
                  <c:v>0.42712284830340225</c:v>
                </c:pt>
                <c:pt idx="219">
                  <c:v>0.42712284830340225</c:v>
                </c:pt>
                <c:pt idx="220">
                  <c:v>0.42712284830340225</c:v>
                </c:pt>
                <c:pt idx="221">
                  <c:v>0.42621424060840368</c:v>
                </c:pt>
                <c:pt idx="222">
                  <c:v>0.42303411367590871</c:v>
                </c:pt>
                <c:pt idx="223">
                  <c:v>0.42030829059091296</c:v>
                </c:pt>
                <c:pt idx="224">
                  <c:v>0.41576525211592014</c:v>
                </c:pt>
                <c:pt idx="225">
                  <c:v>0.41440234057342235</c:v>
                </c:pt>
                <c:pt idx="226">
                  <c:v>0.41303942903092444</c:v>
                </c:pt>
                <c:pt idx="227">
                  <c:v>0.41076790979342803</c:v>
                </c:pt>
                <c:pt idx="228">
                  <c:v>0.41076790979342803</c:v>
                </c:pt>
                <c:pt idx="229">
                  <c:v>0.40758778286093306</c:v>
                </c:pt>
                <c:pt idx="230">
                  <c:v>0.40622487131843521</c:v>
                </c:pt>
                <c:pt idx="231">
                  <c:v>0.40531626362343659</c:v>
                </c:pt>
                <c:pt idx="232">
                  <c:v>0.40531626362343659</c:v>
                </c:pt>
                <c:pt idx="233">
                  <c:v>0.40486195977593731</c:v>
                </c:pt>
                <c:pt idx="234">
                  <c:v>0.40077322514844377</c:v>
                </c:pt>
                <c:pt idx="235">
                  <c:v>0.40031892130094449</c:v>
                </c:pt>
                <c:pt idx="236">
                  <c:v>0.39941031360594592</c:v>
                </c:pt>
                <c:pt idx="237">
                  <c:v>0.39713879436844945</c:v>
                </c:pt>
                <c:pt idx="238">
                  <c:v>0.39259575589345663</c:v>
                </c:pt>
                <c:pt idx="239">
                  <c:v>0.38941562896096166</c:v>
                </c:pt>
                <c:pt idx="240">
                  <c:v>0.38714410972346519</c:v>
                </c:pt>
                <c:pt idx="241">
                  <c:v>0.38578119818096734</c:v>
                </c:pt>
                <c:pt idx="242">
                  <c:v>0.38214676740097309</c:v>
                </c:pt>
                <c:pt idx="243">
                  <c:v>0.38078385585847524</c:v>
                </c:pt>
                <c:pt idx="244">
                  <c:v>0.37851233662097883</c:v>
                </c:pt>
                <c:pt idx="245">
                  <c:v>0.37351499429848672</c:v>
                </c:pt>
                <c:pt idx="246">
                  <c:v>0.37124347506099026</c:v>
                </c:pt>
                <c:pt idx="247">
                  <c:v>0.36851765197599462</c:v>
                </c:pt>
                <c:pt idx="248">
                  <c:v>0.36715474043349672</c:v>
                </c:pt>
                <c:pt idx="249">
                  <c:v>0.36170309426350533</c:v>
                </c:pt>
                <c:pt idx="250">
                  <c:v>0.36079448656850677</c:v>
                </c:pt>
                <c:pt idx="251">
                  <c:v>0.36034018272100743</c:v>
                </c:pt>
                <c:pt idx="252">
                  <c:v>0.3585229673310103</c:v>
                </c:pt>
                <c:pt idx="253">
                  <c:v>0.35670575194101312</c:v>
                </c:pt>
                <c:pt idx="254">
                  <c:v>0.34989119422852394</c:v>
                </c:pt>
                <c:pt idx="255">
                  <c:v>0.34989119422852394</c:v>
                </c:pt>
                <c:pt idx="256">
                  <c:v>0.34852828268602604</c:v>
                </c:pt>
                <c:pt idx="257">
                  <c:v>0.34852828268602604</c:v>
                </c:pt>
                <c:pt idx="258">
                  <c:v>0.34807397883852675</c:v>
                </c:pt>
                <c:pt idx="259">
                  <c:v>0.3458024596010304</c:v>
                </c:pt>
                <c:pt idx="260">
                  <c:v>0.34489385190603172</c:v>
                </c:pt>
                <c:pt idx="261">
                  <c:v>0.34398524421103321</c:v>
                </c:pt>
                <c:pt idx="262">
                  <c:v>0.3403508134310389</c:v>
                </c:pt>
                <c:pt idx="263">
                  <c:v>0.33626207880354536</c:v>
                </c:pt>
                <c:pt idx="264">
                  <c:v>0.33353625571854961</c:v>
                </c:pt>
                <c:pt idx="265">
                  <c:v>0.33217334417605182</c:v>
                </c:pt>
                <c:pt idx="266">
                  <c:v>0.33171904032855254</c:v>
                </c:pt>
                <c:pt idx="267">
                  <c:v>0.33081043263355397</c:v>
                </c:pt>
                <c:pt idx="268">
                  <c:v>0.32899321724355679</c:v>
                </c:pt>
                <c:pt idx="269">
                  <c:v>0.32717600185355972</c:v>
                </c:pt>
                <c:pt idx="270">
                  <c:v>0.3262673941585611</c:v>
                </c:pt>
                <c:pt idx="271">
                  <c:v>0.32308726722606618</c:v>
                </c:pt>
                <c:pt idx="272">
                  <c:v>0.32036144414107043</c:v>
                </c:pt>
                <c:pt idx="273">
                  <c:v>0.32036144414107043</c:v>
                </c:pt>
                <c:pt idx="274">
                  <c:v>0.31354688642858114</c:v>
                </c:pt>
                <c:pt idx="275">
                  <c:v>0.31354688642858114</c:v>
                </c:pt>
                <c:pt idx="276">
                  <c:v>0.31309258258108186</c:v>
                </c:pt>
                <c:pt idx="277">
                  <c:v>0.31263827873358258</c:v>
                </c:pt>
                <c:pt idx="278">
                  <c:v>0.31127536719108467</c:v>
                </c:pt>
                <c:pt idx="279">
                  <c:v>0.31082106334358539</c:v>
                </c:pt>
                <c:pt idx="280">
                  <c:v>0.31036675949608616</c:v>
                </c:pt>
                <c:pt idx="281">
                  <c:v>0.30764093641109042</c:v>
                </c:pt>
                <c:pt idx="282">
                  <c:v>0.30718663256359113</c:v>
                </c:pt>
                <c:pt idx="283">
                  <c:v>0.30673232871609185</c:v>
                </c:pt>
                <c:pt idx="284">
                  <c:v>0.30627802486859257</c:v>
                </c:pt>
                <c:pt idx="285">
                  <c:v>0.30627802486859257</c:v>
                </c:pt>
                <c:pt idx="286">
                  <c:v>0.30582372102109329</c:v>
                </c:pt>
                <c:pt idx="287">
                  <c:v>0.30582372102109329</c:v>
                </c:pt>
                <c:pt idx="288">
                  <c:v>0.30491511332609478</c:v>
                </c:pt>
                <c:pt idx="289">
                  <c:v>0.3044608094785955</c:v>
                </c:pt>
                <c:pt idx="290">
                  <c:v>0.30355220178359688</c:v>
                </c:pt>
                <c:pt idx="291">
                  <c:v>0.29991777100360256</c:v>
                </c:pt>
                <c:pt idx="292">
                  <c:v>0.29946346715610328</c:v>
                </c:pt>
                <c:pt idx="293">
                  <c:v>0.29946346715610328</c:v>
                </c:pt>
                <c:pt idx="294">
                  <c:v>0.29810055561360549</c:v>
                </c:pt>
                <c:pt idx="295">
                  <c:v>0.29582903637610902</c:v>
                </c:pt>
                <c:pt idx="296">
                  <c:v>0.29355751713861267</c:v>
                </c:pt>
                <c:pt idx="297">
                  <c:v>0.28765156712112194</c:v>
                </c:pt>
                <c:pt idx="298">
                  <c:v>0.28674295942612338</c:v>
                </c:pt>
                <c:pt idx="299">
                  <c:v>0.28447144018862691</c:v>
                </c:pt>
                <c:pt idx="300">
                  <c:v>0.28401713634112763</c:v>
                </c:pt>
                <c:pt idx="301">
                  <c:v>0.28356283249362835</c:v>
                </c:pt>
                <c:pt idx="302">
                  <c:v>0.27992840171363409</c:v>
                </c:pt>
                <c:pt idx="303">
                  <c:v>0.27947409786613481</c:v>
                </c:pt>
                <c:pt idx="304">
                  <c:v>0.27765688247613773</c:v>
                </c:pt>
                <c:pt idx="305">
                  <c:v>0.27674827478113906</c:v>
                </c:pt>
                <c:pt idx="306">
                  <c:v>0.27674827478113906</c:v>
                </c:pt>
                <c:pt idx="307">
                  <c:v>0.27629397093363983</c:v>
                </c:pt>
                <c:pt idx="308">
                  <c:v>0.27493105939114199</c:v>
                </c:pt>
                <c:pt idx="309">
                  <c:v>0.27265954015364552</c:v>
                </c:pt>
                <c:pt idx="310">
                  <c:v>0.27220523630614624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D6F-49C5-94AE-E20FDEC6F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5668432"/>
        <c:axId val="705658640"/>
      </c:lineChart>
      <c:dateAx>
        <c:axId val="705668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(MIN)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58640"/>
        <c:crosses val="autoZero"/>
        <c:auto val="0"/>
        <c:lblOffset val="100"/>
        <c:baseTimeUnit val="days"/>
        <c:majorUnit val="30"/>
        <c:majorTimeUnit val="days"/>
      </c:dateAx>
      <c:valAx>
        <c:axId val="705658640"/>
        <c:scaling>
          <c:orientation val="minMax"/>
          <c:max val="1.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MASS</a:t>
                </a:r>
                <a:r>
                  <a:rPr lang="en-US" baseline="0"/>
                  <a:t> RATIO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68432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t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rgbClr val="3399FF"/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20000"/>
            <a:lumOff val="8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120mm Diameter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461409246632122"/>
          <c:y val="0.27916182149192659"/>
          <c:w val="0.82552250785835679"/>
          <c:h val="0.56485238317043951"/>
        </c:manualLayout>
      </c:layout>
      <c:lineChart>
        <c:grouping val="standard"/>
        <c:varyColors val="0"/>
        <c:ser>
          <c:idx val="1"/>
          <c:order val="0"/>
          <c:tx>
            <c:v>60mm</c:v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Ratio'!$D$4:$D$314</c:f>
              <c:numCache>
                <c:formatCode>General</c:formatCode>
                <c:ptCount val="311"/>
                <c:pt idx="0">
                  <c:v>0.99999999999999989</c:v>
                </c:pt>
                <c:pt idx="1">
                  <c:v>0.99772848076250353</c:v>
                </c:pt>
                <c:pt idx="2">
                  <c:v>0.9972741769150042</c:v>
                </c:pt>
                <c:pt idx="3">
                  <c:v>0.9972741769150042</c:v>
                </c:pt>
                <c:pt idx="4">
                  <c:v>0.99363974613500994</c:v>
                </c:pt>
                <c:pt idx="5">
                  <c:v>0.99363974613500994</c:v>
                </c:pt>
                <c:pt idx="6">
                  <c:v>0.99091392305001413</c:v>
                </c:pt>
                <c:pt idx="7">
                  <c:v>0.99045961920251502</c:v>
                </c:pt>
                <c:pt idx="8">
                  <c:v>0.9904596192025148</c:v>
                </c:pt>
                <c:pt idx="9">
                  <c:v>0.98955101150751623</c:v>
                </c:pt>
                <c:pt idx="10">
                  <c:v>0.98955101150751623</c:v>
                </c:pt>
                <c:pt idx="11">
                  <c:v>0.98864240381251778</c:v>
                </c:pt>
                <c:pt idx="12">
                  <c:v>0.98727949227001999</c:v>
                </c:pt>
                <c:pt idx="13">
                  <c:v>0.98682518842252065</c:v>
                </c:pt>
                <c:pt idx="14">
                  <c:v>0.98500797303252352</c:v>
                </c:pt>
                <c:pt idx="15">
                  <c:v>0.98455366918502418</c:v>
                </c:pt>
                <c:pt idx="16">
                  <c:v>0.98273645379502705</c:v>
                </c:pt>
                <c:pt idx="17">
                  <c:v>0.98001063071003125</c:v>
                </c:pt>
                <c:pt idx="18">
                  <c:v>0.97955632686253202</c:v>
                </c:pt>
                <c:pt idx="19">
                  <c:v>0.97955632686253202</c:v>
                </c:pt>
                <c:pt idx="20">
                  <c:v>0.97819341532003434</c:v>
                </c:pt>
                <c:pt idx="21">
                  <c:v>0.97773911147253501</c:v>
                </c:pt>
                <c:pt idx="22">
                  <c:v>0.9763761999300371</c:v>
                </c:pt>
                <c:pt idx="23">
                  <c:v>0.9763761999300371</c:v>
                </c:pt>
                <c:pt idx="24">
                  <c:v>0.97592189608253788</c:v>
                </c:pt>
                <c:pt idx="25">
                  <c:v>0.97546759223503854</c:v>
                </c:pt>
                <c:pt idx="26">
                  <c:v>0.97183316145504428</c:v>
                </c:pt>
                <c:pt idx="27">
                  <c:v>0.97092455376004561</c:v>
                </c:pt>
                <c:pt idx="28">
                  <c:v>0.97001594606504704</c:v>
                </c:pt>
                <c:pt idx="29">
                  <c:v>0.96956164221754781</c:v>
                </c:pt>
                <c:pt idx="30">
                  <c:v>0.9691073383700487</c:v>
                </c:pt>
                <c:pt idx="31">
                  <c:v>0.96592721143755367</c:v>
                </c:pt>
                <c:pt idx="32">
                  <c:v>0.96456429989505577</c:v>
                </c:pt>
                <c:pt idx="33">
                  <c:v>0.96410999604755643</c:v>
                </c:pt>
                <c:pt idx="34">
                  <c:v>0.96183847681005996</c:v>
                </c:pt>
                <c:pt idx="35">
                  <c:v>0.96047556526756217</c:v>
                </c:pt>
                <c:pt idx="36">
                  <c:v>0.95729543833506725</c:v>
                </c:pt>
                <c:pt idx="37">
                  <c:v>0.95729543833506725</c:v>
                </c:pt>
                <c:pt idx="38">
                  <c:v>0.9568411344875678</c:v>
                </c:pt>
                <c:pt idx="39">
                  <c:v>0.95593252679256935</c:v>
                </c:pt>
                <c:pt idx="40">
                  <c:v>0.95502391909757078</c:v>
                </c:pt>
                <c:pt idx="41">
                  <c:v>0.95456961525007156</c:v>
                </c:pt>
                <c:pt idx="42">
                  <c:v>0.954115311402572</c:v>
                </c:pt>
                <c:pt idx="43">
                  <c:v>0.95138948831757653</c:v>
                </c:pt>
                <c:pt idx="44">
                  <c:v>0.95138948831757641</c:v>
                </c:pt>
                <c:pt idx="45">
                  <c:v>0.94366632291008867</c:v>
                </c:pt>
                <c:pt idx="46">
                  <c:v>0.94275771521509011</c:v>
                </c:pt>
                <c:pt idx="47">
                  <c:v>0.94230341136759077</c:v>
                </c:pt>
                <c:pt idx="48">
                  <c:v>0.9400318921300943</c:v>
                </c:pt>
                <c:pt idx="49">
                  <c:v>0.9400318921300943</c:v>
                </c:pt>
                <c:pt idx="50">
                  <c:v>0.93912328443509585</c:v>
                </c:pt>
                <c:pt idx="51">
                  <c:v>0.93821467674009718</c:v>
                </c:pt>
                <c:pt idx="52">
                  <c:v>0.93639746135010005</c:v>
                </c:pt>
                <c:pt idx="53">
                  <c:v>0.93594315750260071</c:v>
                </c:pt>
                <c:pt idx="54">
                  <c:v>0.93321733441760513</c:v>
                </c:pt>
                <c:pt idx="55">
                  <c:v>0.92912859979011153</c:v>
                </c:pt>
                <c:pt idx="56">
                  <c:v>0.92776568824761363</c:v>
                </c:pt>
                <c:pt idx="57">
                  <c:v>0.92776568824761363</c:v>
                </c:pt>
                <c:pt idx="58">
                  <c:v>0.92685708055261518</c:v>
                </c:pt>
                <c:pt idx="59">
                  <c:v>0.92640277670511573</c:v>
                </c:pt>
                <c:pt idx="60">
                  <c:v>0.92640277670511573</c:v>
                </c:pt>
                <c:pt idx="61">
                  <c:v>0.92367695362012026</c:v>
                </c:pt>
                <c:pt idx="62">
                  <c:v>0.92322264977262092</c:v>
                </c:pt>
                <c:pt idx="63">
                  <c:v>0.92231404207762213</c:v>
                </c:pt>
                <c:pt idx="64">
                  <c:v>0.92049682668762511</c:v>
                </c:pt>
                <c:pt idx="65">
                  <c:v>0.91867961129762798</c:v>
                </c:pt>
                <c:pt idx="66">
                  <c:v>0.91731669975513019</c:v>
                </c:pt>
                <c:pt idx="67">
                  <c:v>0.91549948436513295</c:v>
                </c:pt>
                <c:pt idx="68">
                  <c:v>0.91504518051763362</c:v>
                </c:pt>
                <c:pt idx="69">
                  <c:v>0.91459087667013439</c:v>
                </c:pt>
                <c:pt idx="70">
                  <c:v>0.91413657282263516</c:v>
                </c:pt>
                <c:pt idx="71">
                  <c:v>0.91368226897513583</c:v>
                </c:pt>
                <c:pt idx="72">
                  <c:v>0.91368226897513583</c:v>
                </c:pt>
                <c:pt idx="73">
                  <c:v>0.91368226897513583</c:v>
                </c:pt>
                <c:pt idx="74">
                  <c:v>0.91322796512763649</c:v>
                </c:pt>
                <c:pt idx="75">
                  <c:v>0.90777631895764521</c:v>
                </c:pt>
                <c:pt idx="76">
                  <c:v>0.90686771126264665</c:v>
                </c:pt>
                <c:pt idx="77">
                  <c:v>0.90641340741514731</c:v>
                </c:pt>
                <c:pt idx="78">
                  <c:v>0.90641340741514731</c:v>
                </c:pt>
                <c:pt idx="79">
                  <c:v>0.90595910356764797</c:v>
                </c:pt>
                <c:pt idx="80">
                  <c:v>0.90595910356764797</c:v>
                </c:pt>
                <c:pt idx="81">
                  <c:v>0.90550479972014875</c:v>
                </c:pt>
                <c:pt idx="82">
                  <c:v>0.90505049587264952</c:v>
                </c:pt>
                <c:pt idx="83">
                  <c:v>0.90459619202515018</c:v>
                </c:pt>
                <c:pt idx="84">
                  <c:v>0.90368758433015162</c:v>
                </c:pt>
                <c:pt idx="85">
                  <c:v>0.90323328048265228</c:v>
                </c:pt>
                <c:pt idx="86">
                  <c:v>0.90232467278765371</c:v>
                </c:pt>
                <c:pt idx="87">
                  <c:v>0.90232467278765371</c:v>
                </c:pt>
                <c:pt idx="88">
                  <c:v>0.90141606509265515</c:v>
                </c:pt>
                <c:pt idx="89">
                  <c:v>0.89687302661766244</c:v>
                </c:pt>
                <c:pt idx="90">
                  <c:v>0.89596441892266376</c:v>
                </c:pt>
                <c:pt idx="91">
                  <c:v>0.89460150738016597</c:v>
                </c:pt>
                <c:pt idx="92">
                  <c:v>0.89369289968516741</c:v>
                </c:pt>
                <c:pt idx="93">
                  <c:v>0.88824125351517602</c:v>
                </c:pt>
                <c:pt idx="94">
                  <c:v>0.88460682273518165</c:v>
                </c:pt>
                <c:pt idx="95">
                  <c:v>0.88278960734518452</c:v>
                </c:pt>
                <c:pt idx="96">
                  <c:v>0.88097239195518739</c:v>
                </c:pt>
                <c:pt idx="97">
                  <c:v>0.88097239195518739</c:v>
                </c:pt>
                <c:pt idx="98">
                  <c:v>0.87915517656519038</c:v>
                </c:pt>
                <c:pt idx="99">
                  <c:v>0.87597504963269535</c:v>
                </c:pt>
                <c:pt idx="100">
                  <c:v>0.87461213809019744</c:v>
                </c:pt>
                <c:pt idx="101">
                  <c:v>0.86507175729271246</c:v>
                </c:pt>
                <c:pt idx="102">
                  <c:v>0.86234593420771677</c:v>
                </c:pt>
                <c:pt idx="103">
                  <c:v>0.85325985725773112</c:v>
                </c:pt>
                <c:pt idx="104">
                  <c:v>0.85325985725773112</c:v>
                </c:pt>
                <c:pt idx="105">
                  <c:v>0.85053403417273532</c:v>
                </c:pt>
                <c:pt idx="106">
                  <c:v>0.83781352644275542</c:v>
                </c:pt>
                <c:pt idx="107">
                  <c:v>0.83735922259525608</c:v>
                </c:pt>
                <c:pt idx="108">
                  <c:v>0.83690491874775685</c:v>
                </c:pt>
                <c:pt idx="109">
                  <c:v>0.82827314564527044</c:v>
                </c:pt>
                <c:pt idx="110">
                  <c:v>0.82509301871277541</c:v>
                </c:pt>
                <c:pt idx="111">
                  <c:v>0.82145858793278126</c:v>
                </c:pt>
                <c:pt idx="112">
                  <c:v>0.80510364942280688</c:v>
                </c:pt>
                <c:pt idx="113">
                  <c:v>0.80283213018531052</c:v>
                </c:pt>
                <c:pt idx="114">
                  <c:v>0.80283213018531052</c:v>
                </c:pt>
                <c:pt idx="115">
                  <c:v>0.7996520032528156</c:v>
                </c:pt>
                <c:pt idx="116">
                  <c:v>0.79738048401531914</c:v>
                </c:pt>
                <c:pt idx="117">
                  <c:v>0.79056592630282985</c:v>
                </c:pt>
                <c:pt idx="118">
                  <c:v>0.78556858398033758</c:v>
                </c:pt>
                <c:pt idx="119">
                  <c:v>0.78238845704784266</c:v>
                </c:pt>
                <c:pt idx="120">
                  <c:v>0.77557389933535348</c:v>
                </c:pt>
                <c:pt idx="121">
                  <c:v>0.77421098779285547</c:v>
                </c:pt>
                <c:pt idx="122">
                  <c:v>0.77057655701286132</c:v>
                </c:pt>
                <c:pt idx="123">
                  <c:v>0.76739643008036629</c:v>
                </c:pt>
                <c:pt idx="124">
                  <c:v>0.76694212623286695</c:v>
                </c:pt>
                <c:pt idx="125">
                  <c:v>0.76376199930037192</c:v>
                </c:pt>
                <c:pt idx="126">
                  <c:v>0.76285339160537335</c:v>
                </c:pt>
                <c:pt idx="127">
                  <c:v>0.7619447839103749</c:v>
                </c:pt>
                <c:pt idx="128">
                  <c:v>0.75740174543538208</c:v>
                </c:pt>
                <c:pt idx="129">
                  <c:v>0.75467592235038627</c:v>
                </c:pt>
                <c:pt idx="130">
                  <c:v>0.75013288387539356</c:v>
                </c:pt>
                <c:pt idx="131">
                  <c:v>0.74649845309539919</c:v>
                </c:pt>
                <c:pt idx="132">
                  <c:v>0.74195541462040648</c:v>
                </c:pt>
                <c:pt idx="133">
                  <c:v>0.74195541462040648</c:v>
                </c:pt>
                <c:pt idx="134">
                  <c:v>0.74059250307790858</c:v>
                </c:pt>
                <c:pt idx="135">
                  <c:v>0.73786667999291289</c:v>
                </c:pt>
                <c:pt idx="136">
                  <c:v>0.73650376845041499</c:v>
                </c:pt>
                <c:pt idx="137">
                  <c:v>0.73241503382292139</c:v>
                </c:pt>
                <c:pt idx="138">
                  <c:v>0.73196072997542205</c:v>
                </c:pt>
                <c:pt idx="139">
                  <c:v>0.73014351458542504</c:v>
                </c:pt>
                <c:pt idx="140">
                  <c:v>0.72287465302543641</c:v>
                </c:pt>
                <c:pt idx="141">
                  <c:v>0.72196604533043784</c:v>
                </c:pt>
                <c:pt idx="142">
                  <c:v>0.72060313378793994</c:v>
                </c:pt>
                <c:pt idx="143">
                  <c:v>0.72014882994044083</c:v>
                </c:pt>
                <c:pt idx="144">
                  <c:v>0.71878591839794281</c:v>
                </c:pt>
                <c:pt idx="145">
                  <c:v>0.71606009531294723</c:v>
                </c:pt>
                <c:pt idx="146">
                  <c:v>0.7128799683804522</c:v>
                </c:pt>
                <c:pt idx="147">
                  <c:v>0.70833692990545927</c:v>
                </c:pt>
                <c:pt idx="148">
                  <c:v>0.70788262605796015</c:v>
                </c:pt>
                <c:pt idx="149">
                  <c:v>0.69834224526047506</c:v>
                </c:pt>
                <c:pt idx="150">
                  <c:v>0.69379920678548224</c:v>
                </c:pt>
                <c:pt idx="151">
                  <c:v>0.68107869905550233</c:v>
                </c:pt>
                <c:pt idx="152">
                  <c:v>0.67926148366550509</c:v>
                </c:pt>
                <c:pt idx="153">
                  <c:v>0.6765356605805094</c:v>
                </c:pt>
                <c:pt idx="154">
                  <c:v>0.66517806439302729</c:v>
                </c:pt>
                <c:pt idx="155">
                  <c:v>0.66336084900303027</c:v>
                </c:pt>
                <c:pt idx="156">
                  <c:v>0.66290654515553082</c:v>
                </c:pt>
                <c:pt idx="157">
                  <c:v>0.66108932976553381</c:v>
                </c:pt>
                <c:pt idx="158">
                  <c:v>0.65927211437553668</c:v>
                </c:pt>
                <c:pt idx="159">
                  <c:v>0.65700059513804021</c:v>
                </c:pt>
                <c:pt idx="160">
                  <c:v>0.65336616435804584</c:v>
                </c:pt>
                <c:pt idx="161">
                  <c:v>0.647005910493056</c:v>
                </c:pt>
                <c:pt idx="162">
                  <c:v>0.63292249122057809</c:v>
                </c:pt>
                <c:pt idx="163">
                  <c:v>0.62565362966058957</c:v>
                </c:pt>
                <c:pt idx="164">
                  <c:v>0.62247350272809454</c:v>
                </c:pt>
                <c:pt idx="165">
                  <c:v>0.62201919888059531</c:v>
                </c:pt>
                <c:pt idx="166">
                  <c:v>0.61929337579559951</c:v>
                </c:pt>
                <c:pt idx="167">
                  <c:v>0.61384172962560823</c:v>
                </c:pt>
                <c:pt idx="168">
                  <c:v>0.60657286806561961</c:v>
                </c:pt>
                <c:pt idx="169">
                  <c:v>0.60112122189562822</c:v>
                </c:pt>
                <c:pt idx="170">
                  <c:v>0.59930400650563109</c:v>
                </c:pt>
                <c:pt idx="171">
                  <c:v>0.58703780262315042</c:v>
                </c:pt>
                <c:pt idx="172">
                  <c:v>0.58476628338565395</c:v>
                </c:pt>
                <c:pt idx="173">
                  <c:v>0.58249476414815748</c:v>
                </c:pt>
                <c:pt idx="174">
                  <c:v>0.57931463721566256</c:v>
                </c:pt>
                <c:pt idx="175">
                  <c:v>0.57022856026567692</c:v>
                </c:pt>
                <c:pt idx="176">
                  <c:v>0.56977425641817747</c:v>
                </c:pt>
                <c:pt idx="177">
                  <c:v>0.56795704102818045</c:v>
                </c:pt>
                <c:pt idx="178">
                  <c:v>0.56613982563818332</c:v>
                </c:pt>
                <c:pt idx="179">
                  <c:v>0.55932526792569393</c:v>
                </c:pt>
                <c:pt idx="180">
                  <c:v>0.55705374868819768</c:v>
                </c:pt>
                <c:pt idx="181">
                  <c:v>0.55023919097570828</c:v>
                </c:pt>
                <c:pt idx="182">
                  <c:v>0.54796767173821181</c:v>
                </c:pt>
                <c:pt idx="183">
                  <c:v>0.54705906404321325</c:v>
                </c:pt>
                <c:pt idx="184">
                  <c:v>0.5461504563482148</c:v>
                </c:pt>
                <c:pt idx="185">
                  <c:v>0.53933589863572551</c:v>
                </c:pt>
                <c:pt idx="186">
                  <c:v>0.53115842938073843</c:v>
                </c:pt>
                <c:pt idx="187">
                  <c:v>0.5293412139907413</c:v>
                </c:pt>
                <c:pt idx="188">
                  <c:v>0.52570678321074693</c:v>
                </c:pt>
                <c:pt idx="189">
                  <c:v>0.52525247936324759</c:v>
                </c:pt>
                <c:pt idx="190">
                  <c:v>0.52343526397325058</c:v>
                </c:pt>
                <c:pt idx="191">
                  <c:v>0.51889222549825775</c:v>
                </c:pt>
                <c:pt idx="192">
                  <c:v>0.51662070626076129</c:v>
                </c:pt>
                <c:pt idx="193">
                  <c:v>0.51525779471826338</c:v>
                </c:pt>
                <c:pt idx="194">
                  <c:v>0.50072007159828635</c:v>
                </c:pt>
                <c:pt idx="195">
                  <c:v>0.4970856408182921</c:v>
                </c:pt>
                <c:pt idx="196">
                  <c:v>0.49435981773329629</c:v>
                </c:pt>
                <c:pt idx="197">
                  <c:v>0.49163399464830065</c:v>
                </c:pt>
                <c:pt idx="198">
                  <c:v>0.48981677925830353</c:v>
                </c:pt>
                <c:pt idx="199">
                  <c:v>0.48845386771580562</c:v>
                </c:pt>
                <c:pt idx="200">
                  <c:v>0.48845386771580562</c:v>
                </c:pt>
                <c:pt idx="201">
                  <c:v>0.48118500615581711</c:v>
                </c:pt>
                <c:pt idx="202">
                  <c:v>0.48073070230831788</c:v>
                </c:pt>
                <c:pt idx="203">
                  <c:v>0.47346184074832931</c:v>
                </c:pt>
                <c:pt idx="204">
                  <c:v>0.47028171381583433</c:v>
                </c:pt>
                <c:pt idx="205">
                  <c:v>0.4643757637983435</c:v>
                </c:pt>
                <c:pt idx="206">
                  <c:v>0.4607413330183493</c:v>
                </c:pt>
                <c:pt idx="207">
                  <c:v>0.46028702917084996</c:v>
                </c:pt>
                <c:pt idx="208">
                  <c:v>0.4593784214758514</c:v>
                </c:pt>
                <c:pt idx="209">
                  <c:v>0.45438107915335929</c:v>
                </c:pt>
                <c:pt idx="210">
                  <c:v>0.45392677530586012</c:v>
                </c:pt>
                <c:pt idx="211">
                  <c:v>0.45210955991586288</c:v>
                </c:pt>
                <c:pt idx="212">
                  <c:v>0.44938373683086719</c:v>
                </c:pt>
                <c:pt idx="213">
                  <c:v>0.44574930605087282</c:v>
                </c:pt>
                <c:pt idx="214">
                  <c:v>0.44393209066087574</c:v>
                </c:pt>
                <c:pt idx="215">
                  <c:v>0.44302348296587718</c:v>
                </c:pt>
                <c:pt idx="216">
                  <c:v>0.44256917911837801</c:v>
                </c:pt>
                <c:pt idx="217">
                  <c:v>0.43302879832089297</c:v>
                </c:pt>
                <c:pt idx="218">
                  <c:v>0.42712284830340225</c:v>
                </c:pt>
                <c:pt idx="219">
                  <c:v>0.42712284830340225</c:v>
                </c:pt>
                <c:pt idx="220">
                  <c:v>0.42712284830340225</c:v>
                </c:pt>
                <c:pt idx="221">
                  <c:v>0.42621424060840368</c:v>
                </c:pt>
                <c:pt idx="222">
                  <c:v>0.42303411367590871</c:v>
                </c:pt>
                <c:pt idx="223">
                  <c:v>0.42030829059091296</c:v>
                </c:pt>
                <c:pt idx="224">
                  <c:v>0.41576525211592014</c:v>
                </c:pt>
                <c:pt idx="225">
                  <c:v>0.41440234057342235</c:v>
                </c:pt>
                <c:pt idx="226">
                  <c:v>0.41303942903092444</c:v>
                </c:pt>
                <c:pt idx="227">
                  <c:v>0.41076790979342803</c:v>
                </c:pt>
                <c:pt idx="228">
                  <c:v>0.41076790979342803</c:v>
                </c:pt>
                <c:pt idx="229">
                  <c:v>0.40758778286093306</c:v>
                </c:pt>
                <c:pt idx="230">
                  <c:v>0.40622487131843521</c:v>
                </c:pt>
                <c:pt idx="231">
                  <c:v>0.40531626362343659</c:v>
                </c:pt>
                <c:pt idx="232">
                  <c:v>0.40531626362343659</c:v>
                </c:pt>
                <c:pt idx="233">
                  <c:v>0.40486195977593731</c:v>
                </c:pt>
                <c:pt idx="234">
                  <c:v>0.40077322514844377</c:v>
                </c:pt>
                <c:pt idx="235">
                  <c:v>0.40031892130094449</c:v>
                </c:pt>
                <c:pt idx="236">
                  <c:v>0.39941031360594592</c:v>
                </c:pt>
                <c:pt idx="237">
                  <c:v>0.39713879436844945</c:v>
                </c:pt>
                <c:pt idx="238">
                  <c:v>0.39259575589345663</c:v>
                </c:pt>
                <c:pt idx="239">
                  <c:v>0.38941562896096166</c:v>
                </c:pt>
                <c:pt idx="240">
                  <c:v>0.38714410972346519</c:v>
                </c:pt>
                <c:pt idx="241">
                  <c:v>0.38578119818096734</c:v>
                </c:pt>
                <c:pt idx="242">
                  <c:v>0.38214676740097309</c:v>
                </c:pt>
                <c:pt idx="243">
                  <c:v>0.38078385585847524</c:v>
                </c:pt>
                <c:pt idx="244">
                  <c:v>0.37851233662097883</c:v>
                </c:pt>
                <c:pt idx="245">
                  <c:v>0.37351499429848672</c:v>
                </c:pt>
                <c:pt idx="246">
                  <c:v>0.37124347506099026</c:v>
                </c:pt>
                <c:pt idx="247">
                  <c:v>0.36851765197599462</c:v>
                </c:pt>
                <c:pt idx="248">
                  <c:v>0.36715474043349672</c:v>
                </c:pt>
                <c:pt idx="249">
                  <c:v>0.36170309426350533</c:v>
                </c:pt>
                <c:pt idx="250">
                  <c:v>0.36079448656850677</c:v>
                </c:pt>
                <c:pt idx="251">
                  <c:v>0.36034018272100743</c:v>
                </c:pt>
                <c:pt idx="252">
                  <c:v>0.3585229673310103</c:v>
                </c:pt>
                <c:pt idx="253">
                  <c:v>0.35670575194101312</c:v>
                </c:pt>
                <c:pt idx="254">
                  <c:v>0.34989119422852394</c:v>
                </c:pt>
                <c:pt idx="255">
                  <c:v>0.34989119422852394</c:v>
                </c:pt>
                <c:pt idx="256">
                  <c:v>0.34852828268602604</c:v>
                </c:pt>
                <c:pt idx="257">
                  <c:v>0.34852828268602604</c:v>
                </c:pt>
                <c:pt idx="258">
                  <c:v>0.34807397883852675</c:v>
                </c:pt>
                <c:pt idx="259">
                  <c:v>0.3458024596010304</c:v>
                </c:pt>
                <c:pt idx="260">
                  <c:v>0.34489385190603172</c:v>
                </c:pt>
                <c:pt idx="261">
                  <c:v>0.34398524421103321</c:v>
                </c:pt>
                <c:pt idx="262">
                  <c:v>0.3403508134310389</c:v>
                </c:pt>
                <c:pt idx="263">
                  <c:v>0.33626207880354536</c:v>
                </c:pt>
                <c:pt idx="264">
                  <c:v>0.33353625571854961</c:v>
                </c:pt>
                <c:pt idx="265">
                  <c:v>0.33217334417605182</c:v>
                </c:pt>
                <c:pt idx="266">
                  <c:v>0.33171904032855254</c:v>
                </c:pt>
                <c:pt idx="267">
                  <c:v>0.33081043263355397</c:v>
                </c:pt>
                <c:pt idx="268">
                  <c:v>0.32899321724355679</c:v>
                </c:pt>
                <c:pt idx="269">
                  <c:v>0.32717600185355972</c:v>
                </c:pt>
                <c:pt idx="270">
                  <c:v>0.3262673941585611</c:v>
                </c:pt>
                <c:pt idx="271">
                  <c:v>0.32308726722606618</c:v>
                </c:pt>
                <c:pt idx="272">
                  <c:v>0.32036144414107043</c:v>
                </c:pt>
                <c:pt idx="273">
                  <c:v>0.32036144414107043</c:v>
                </c:pt>
                <c:pt idx="274">
                  <c:v>0.31354688642858114</c:v>
                </c:pt>
                <c:pt idx="275">
                  <c:v>0.31354688642858114</c:v>
                </c:pt>
                <c:pt idx="276">
                  <c:v>0.31309258258108186</c:v>
                </c:pt>
                <c:pt idx="277">
                  <c:v>0.31263827873358258</c:v>
                </c:pt>
                <c:pt idx="278">
                  <c:v>0.31127536719108467</c:v>
                </c:pt>
                <c:pt idx="279">
                  <c:v>0.31082106334358539</c:v>
                </c:pt>
                <c:pt idx="280">
                  <c:v>0.31036675949608616</c:v>
                </c:pt>
                <c:pt idx="281">
                  <c:v>0.30764093641109042</c:v>
                </c:pt>
                <c:pt idx="282">
                  <c:v>0.30718663256359113</c:v>
                </c:pt>
                <c:pt idx="283">
                  <c:v>0.30673232871609185</c:v>
                </c:pt>
                <c:pt idx="284">
                  <c:v>0.30627802486859257</c:v>
                </c:pt>
                <c:pt idx="285">
                  <c:v>0.30627802486859257</c:v>
                </c:pt>
                <c:pt idx="286">
                  <c:v>0.30582372102109329</c:v>
                </c:pt>
                <c:pt idx="287">
                  <c:v>0.30582372102109329</c:v>
                </c:pt>
                <c:pt idx="288">
                  <c:v>0.30491511332609478</c:v>
                </c:pt>
                <c:pt idx="289">
                  <c:v>0.3044608094785955</c:v>
                </c:pt>
                <c:pt idx="290">
                  <c:v>0.30355220178359688</c:v>
                </c:pt>
                <c:pt idx="291">
                  <c:v>0.29991777100360256</c:v>
                </c:pt>
                <c:pt idx="292">
                  <c:v>0.29946346715610328</c:v>
                </c:pt>
                <c:pt idx="293">
                  <c:v>0.29946346715610328</c:v>
                </c:pt>
                <c:pt idx="294">
                  <c:v>0.29810055561360549</c:v>
                </c:pt>
                <c:pt idx="295">
                  <c:v>0.29582903637610902</c:v>
                </c:pt>
                <c:pt idx="296">
                  <c:v>0.29355751713861267</c:v>
                </c:pt>
                <c:pt idx="297">
                  <c:v>0.28765156712112194</c:v>
                </c:pt>
                <c:pt idx="298">
                  <c:v>0.28674295942612338</c:v>
                </c:pt>
                <c:pt idx="299">
                  <c:v>0.28447144018862691</c:v>
                </c:pt>
                <c:pt idx="300">
                  <c:v>0.28401713634112763</c:v>
                </c:pt>
                <c:pt idx="301">
                  <c:v>0.28356283249362835</c:v>
                </c:pt>
                <c:pt idx="302">
                  <c:v>0.27992840171363409</c:v>
                </c:pt>
                <c:pt idx="303">
                  <c:v>0.27947409786613481</c:v>
                </c:pt>
                <c:pt idx="304">
                  <c:v>0.27765688247613773</c:v>
                </c:pt>
                <c:pt idx="305">
                  <c:v>0.27674827478113906</c:v>
                </c:pt>
                <c:pt idx="306">
                  <c:v>0.27674827478113906</c:v>
                </c:pt>
                <c:pt idx="307">
                  <c:v>0.27629397093363983</c:v>
                </c:pt>
                <c:pt idx="308">
                  <c:v>0.27493105939114199</c:v>
                </c:pt>
                <c:pt idx="309">
                  <c:v>0.27265954015364552</c:v>
                </c:pt>
                <c:pt idx="310">
                  <c:v>0.27220523630614624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E-45C4-8DCA-74E75E67579D}"/>
            </c:ext>
          </c:extLst>
        </c:ser>
        <c:ser>
          <c:idx val="2"/>
          <c:order val="1"/>
          <c:tx>
            <c:v>120mm</c:v>
          </c:tx>
          <c:spPr>
            <a:ln w="34925" cap="rnd">
              <a:solidFill>
                <a:srgbClr val="00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Ratio'!$X$4:$X$314</c:f>
              <c:numCache>
                <c:formatCode>General</c:formatCode>
                <c:ptCount val="311"/>
                <c:pt idx="0">
                  <c:v>1</c:v>
                </c:pt>
                <c:pt idx="1">
                  <c:v>0.99978515415189595</c:v>
                </c:pt>
                <c:pt idx="2">
                  <c:v>0.99957030830379212</c:v>
                </c:pt>
                <c:pt idx="3">
                  <c:v>0.99957030830379212</c:v>
                </c:pt>
                <c:pt idx="4">
                  <c:v>0.99957030830379212</c:v>
                </c:pt>
                <c:pt idx="5">
                  <c:v>0.99957030830379212</c:v>
                </c:pt>
                <c:pt idx="6">
                  <c:v>0.99935546245568807</c:v>
                </c:pt>
                <c:pt idx="7">
                  <c:v>0.99914061660758391</c:v>
                </c:pt>
                <c:pt idx="8">
                  <c:v>0.99914061660758391</c:v>
                </c:pt>
                <c:pt idx="9">
                  <c:v>0.99892577075948008</c:v>
                </c:pt>
                <c:pt idx="10">
                  <c:v>0.99871092491137603</c:v>
                </c:pt>
                <c:pt idx="11">
                  <c:v>0.99828123321516815</c:v>
                </c:pt>
                <c:pt idx="12">
                  <c:v>0.99828123321516815</c:v>
                </c:pt>
                <c:pt idx="13">
                  <c:v>0.9980663873670641</c:v>
                </c:pt>
                <c:pt idx="14">
                  <c:v>0.99763669567085622</c:v>
                </c:pt>
                <c:pt idx="15">
                  <c:v>0.99763669567085622</c:v>
                </c:pt>
                <c:pt idx="16">
                  <c:v>0.99720700397464834</c:v>
                </c:pt>
                <c:pt idx="17">
                  <c:v>0.99699215812654418</c:v>
                </c:pt>
                <c:pt idx="18">
                  <c:v>0.9965624664303363</c:v>
                </c:pt>
                <c:pt idx="19">
                  <c:v>0.99570308303792021</c:v>
                </c:pt>
                <c:pt idx="20">
                  <c:v>0.99548823718981616</c:v>
                </c:pt>
                <c:pt idx="21">
                  <c:v>0.99441400794929624</c:v>
                </c:pt>
                <c:pt idx="22">
                  <c:v>0.99441400794929624</c:v>
                </c:pt>
                <c:pt idx="23">
                  <c:v>0.99398431625308836</c:v>
                </c:pt>
                <c:pt idx="24">
                  <c:v>0.99355462455688048</c:v>
                </c:pt>
                <c:pt idx="25">
                  <c:v>0.99291008701256855</c:v>
                </c:pt>
                <c:pt idx="26">
                  <c:v>0.99226554946825651</c:v>
                </c:pt>
                <c:pt idx="27">
                  <c:v>0.99205070362015246</c:v>
                </c:pt>
                <c:pt idx="28">
                  <c:v>0.99205070362015246</c:v>
                </c:pt>
                <c:pt idx="29">
                  <c:v>0.99183585777204863</c:v>
                </c:pt>
                <c:pt idx="30">
                  <c:v>0.99162101192394458</c:v>
                </c:pt>
                <c:pt idx="31">
                  <c:v>0.99097647437963254</c:v>
                </c:pt>
                <c:pt idx="32">
                  <c:v>0.98990224513911274</c:v>
                </c:pt>
                <c:pt idx="33">
                  <c:v>0.98818347835428089</c:v>
                </c:pt>
                <c:pt idx="34">
                  <c:v>0.9873240949618648</c:v>
                </c:pt>
                <c:pt idx="35">
                  <c:v>0.98689440326565692</c:v>
                </c:pt>
                <c:pt idx="36">
                  <c:v>0.98646471156944904</c:v>
                </c:pt>
                <c:pt idx="37">
                  <c:v>0.98560532817703295</c:v>
                </c:pt>
                <c:pt idx="38">
                  <c:v>0.9853904823289289</c:v>
                </c:pt>
                <c:pt idx="39">
                  <c:v>0.98345686969599322</c:v>
                </c:pt>
                <c:pt idx="40">
                  <c:v>0.98302717799978501</c:v>
                </c:pt>
                <c:pt idx="41">
                  <c:v>0.98238264045547308</c:v>
                </c:pt>
                <c:pt idx="42">
                  <c:v>0.98216779460736925</c:v>
                </c:pt>
                <c:pt idx="43">
                  <c:v>0.98173810291116104</c:v>
                </c:pt>
                <c:pt idx="44">
                  <c:v>0.98087871951874528</c:v>
                </c:pt>
                <c:pt idx="45">
                  <c:v>0.9804490278225374</c:v>
                </c:pt>
                <c:pt idx="46">
                  <c:v>0.97873026103770555</c:v>
                </c:pt>
                <c:pt idx="47">
                  <c:v>0.97808572349339362</c:v>
                </c:pt>
                <c:pt idx="48">
                  <c:v>0.97679664840476965</c:v>
                </c:pt>
                <c:pt idx="49">
                  <c:v>0.97572241916424973</c:v>
                </c:pt>
                <c:pt idx="50">
                  <c:v>0.97572241916424973</c:v>
                </c:pt>
                <c:pt idx="51">
                  <c:v>0.97207003974648198</c:v>
                </c:pt>
                <c:pt idx="52">
                  <c:v>0.97121065635406589</c:v>
                </c:pt>
                <c:pt idx="53">
                  <c:v>0.968847352024922</c:v>
                </c:pt>
                <c:pt idx="54">
                  <c:v>0.96626920184767418</c:v>
                </c:pt>
                <c:pt idx="55">
                  <c:v>0.9658395101514663</c:v>
                </c:pt>
                <c:pt idx="56">
                  <c:v>0.96412074336663445</c:v>
                </c:pt>
                <c:pt idx="57">
                  <c:v>0.96154259318938651</c:v>
                </c:pt>
                <c:pt idx="58">
                  <c:v>0.95982382640455466</c:v>
                </c:pt>
                <c:pt idx="59">
                  <c:v>0.95681598453109884</c:v>
                </c:pt>
                <c:pt idx="60">
                  <c:v>0.95681598453109884</c:v>
                </c:pt>
                <c:pt idx="61">
                  <c:v>0.95380814265764302</c:v>
                </c:pt>
                <c:pt idx="62">
                  <c:v>0.95187453002470734</c:v>
                </c:pt>
                <c:pt idx="63">
                  <c:v>0.95144483832849924</c:v>
                </c:pt>
                <c:pt idx="64">
                  <c:v>0.94994091739177144</c:v>
                </c:pt>
                <c:pt idx="65">
                  <c:v>0.94585884627779582</c:v>
                </c:pt>
                <c:pt idx="66">
                  <c:v>0.94499946288537973</c:v>
                </c:pt>
                <c:pt idx="67">
                  <c:v>0.94435492534106769</c:v>
                </c:pt>
                <c:pt idx="68">
                  <c:v>0.94306585025244372</c:v>
                </c:pt>
                <c:pt idx="69">
                  <c:v>0.93984316253088418</c:v>
                </c:pt>
                <c:pt idx="70">
                  <c:v>0.93898377913846809</c:v>
                </c:pt>
                <c:pt idx="71">
                  <c:v>0.93683532065742836</c:v>
                </c:pt>
                <c:pt idx="72">
                  <c:v>0.93404232463207637</c:v>
                </c:pt>
                <c:pt idx="73">
                  <c:v>0.93318294123966061</c:v>
                </c:pt>
                <c:pt idx="74">
                  <c:v>0.93017509936620479</c:v>
                </c:pt>
                <c:pt idx="75">
                  <c:v>0.92759694918895685</c:v>
                </c:pt>
                <c:pt idx="76">
                  <c:v>0.92609302825222906</c:v>
                </c:pt>
                <c:pt idx="77">
                  <c:v>0.92351487807498112</c:v>
                </c:pt>
                <c:pt idx="78">
                  <c:v>0.92201095713825343</c:v>
                </c:pt>
                <c:pt idx="79">
                  <c:v>0.92115157374583734</c:v>
                </c:pt>
                <c:pt idx="80">
                  <c:v>0.91663981093565372</c:v>
                </c:pt>
                <c:pt idx="81">
                  <c:v>0.91556558169513358</c:v>
                </c:pt>
                <c:pt idx="82">
                  <c:v>0.91277258566978192</c:v>
                </c:pt>
                <c:pt idx="83">
                  <c:v>0.90847566870770213</c:v>
                </c:pt>
                <c:pt idx="84">
                  <c:v>0.90525298098614249</c:v>
                </c:pt>
                <c:pt idx="85">
                  <c:v>0.90417875174562234</c:v>
                </c:pt>
                <c:pt idx="86">
                  <c:v>0.9024599849607905</c:v>
                </c:pt>
                <c:pt idx="87">
                  <c:v>0.89880760554302275</c:v>
                </c:pt>
                <c:pt idx="88">
                  <c:v>0.89751853045439911</c:v>
                </c:pt>
                <c:pt idx="89">
                  <c:v>0.89601460951767098</c:v>
                </c:pt>
                <c:pt idx="90">
                  <c:v>0.8936513051885272</c:v>
                </c:pt>
                <c:pt idx="91">
                  <c:v>0.88849500483403165</c:v>
                </c:pt>
                <c:pt idx="92">
                  <c:v>0.88699108389730363</c:v>
                </c:pt>
                <c:pt idx="93">
                  <c:v>0.88613170050488776</c:v>
                </c:pt>
                <c:pt idx="94">
                  <c:v>0.88312385863143195</c:v>
                </c:pt>
                <c:pt idx="95">
                  <c:v>0.880975400150392</c:v>
                </c:pt>
                <c:pt idx="96">
                  <c:v>0.88054570845418412</c:v>
                </c:pt>
                <c:pt idx="97">
                  <c:v>0.87667848318831254</c:v>
                </c:pt>
                <c:pt idx="98">
                  <c:v>0.87453002470727248</c:v>
                </c:pt>
                <c:pt idx="99">
                  <c:v>0.87216672037812859</c:v>
                </c:pt>
                <c:pt idx="100">
                  <c:v>0.86529165323880131</c:v>
                </c:pt>
                <c:pt idx="101">
                  <c:v>0.86421742399828105</c:v>
                </c:pt>
                <c:pt idx="102">
                  <c:v>0.86421742399828105</c:v>
                </c:pt>
                <c:pt idx="103">
                  <c:v>0.86163927382103345</c:v>
                </c:pt>
                <c:pt idx="104">
                  <c:v>0.85906112364378551</c:v>
                </c:pt>
                <c:pt idx="105">
                  <c:v>0.85497905252980988</c:v>
                </c:pt>
                <c:pt idx="106">
                  <c:v>0.85240090235256194</c:v>
                </c:pt>
                <c:pt idx="107">
                  <c:v>0.84982275217531433</c:v>
                </c:pt>
                <c:pt idx="108">
                  <c:v>0.84831883123858631</c:v>
                </c:pt>
                <c:pt idx="109">
                  <c:v>0.84767429369427427</c:v>
                </c:pt>
                <c:pt idx="110">
                  <c:v>0.84552583521323454</c:v>
                </c:pt>
                <c:pt idx="111">
                  <c:v>0.84402191427650652</c:v>
                </c:pt>
                <c:pt idx="112">
                  <c:v>0.84122891825115476</c:v>
                </c:pt>
                <c:pt idx="113">
                  <c:v>0.84101407240305071</c:v>
                </c:pt>
                <c:pt idx="114">
                  <c:v>0.83607261789665921</c:v>
                </c:pt>
                <c:pt idx="115">
                  <c:v>0.83585777204855516</c:v>
                </c:pt>
                <c:pt idx="116">
                  <c:v>0.83392415941561926</c:v>
                </c:pt>
                <c:pt idx="117">
                  <c:v>0.83113116339026749</c:v>
                </c:pt>
                <c:pt idx="118">
                  <c:v>0.82855301321301955</c:v>
                </c:pt>
                <c:pt idx="119">
                  <c:v>0.82812332151681167</c:v>
                </c:pt>
                <c:pt idx="120">
                  <c:v>0.82533032549146002</c:v>
                </c:pt>
                <c:pt idx="121">
                  <c:v>0.823396712858524</c:v>
                </c:pt>
                <c:pt idx="122">
                  <c:v>0.81952948759265221</c:v>
                </c:pt>
                <c:pt idx="123">
                  <c:v>0.81652164571919639</c:v>
                </c:pt>
                <c:pt idx="124">
                  <c:v>0.81609195402298851</c:v>
                </c:pt>
                <c:pt idx="125">
                  <c:v>0.81437318723815666</c:v>
                </c:pt>
                <c:pt idx="126">
                  <c:v>0.81222472875711693</c:v>
                </c:pt>
                <c:pt idx="127">
                  <c:v>0.80986142442797271</c:v>
                </c:pt>
                <c:pt idx="128">
                  <c:v>0.80921688688366111</c:v>
                </c:pt>
                <c:pt idx="129">
                  <c:v>0.80620904501020529</c:v>
                </c:pt>
                <c:pt idx="130">
                  <c:v>0.80427543237726928</c:v>
                </c:pt>
                <c:pt idx="131">
                  <c:v>0.80255666559243743</c:v>
                </c:pt>
                <c:pt idx="132">
                  <c:v>0.80191212804812551</c:v>
                </c:pt>
                <c:pt idx="133">
                  <c:v>0.79997851541518961</c:v>
                </c:pt>
                <c:pt idx="134">
                  <c:v>0.79847459447846181</c:v>
                </c:pt>
                <c:pt idx="135">
                  <c:v>0.79589644430121387</c:v>
                </c:pt>
                <c:pt idx="136">
                  <c:v>0.79482221506069406</c:v>
                </c:pt>
                <c:pt idx="137">
                  <c:v>0.79138468149103003</c:v>
                </c:pt>
                <c:pt idx="138">
                  <c:v>0.78988076055430223</c:v>
                </c:pt>
                <c:pt idx="139">
                  <c:v>0.78880653131378242</c:v>
                </c:pt>
                <c:pt idx="140">
                  <c:v>0.78708776452895057</c:v>
                </c:pt>
                <c:pt idx="141">
                  <c:v>0.78322053926307866</c:v>
                </c:pt>
                <c:pt idx="142">
                  <c:v>0.78279084756687078</c:v>
                </c:pt>
                <c:pt idx="143">
                  <c:v>0.78150177247824681</c:v>
                </c:pt>
                <c:pt idx="144">
                  <c:v>0.77999785154151913</c:v>
                </c:pt>
                <c:pt idx="145">
                  <c:v>0.77591578042754306</c:v>
                </c:pt>
                <c:pt idx="146">
                  <c:v>0.77548608873133518</c:v>
                </c:pt>
                <c:pt idx="147">
                  <c:v>0.7731227844021914</c:v>
                </c:pt>
                <c:pt idx="148">
                  <c:v>0.77140401761735955</c:v>
                </c:pt>
                <c:pt idx="149">
                  <c:v>0.77032978837683963</c:v>
                </c:pt>
                <c:pt idx="150">
                  <c:v>0.76753679235148764</c:v>
                </c:pt>
                <c:pt idx="151">
                  <c:v>0.76538833387044791</c:v>
                </c:pt>
                <c:pt idx="152">
                  <c:v>0.76345472123751201</c:v>
                </c:pt>
                <c:pt idx="153">
                  <c:v>0.76281018369319997</c:v>
                </c:pt>
                <c:pt idx="154">
                  <c:v>0.75851326673112052</c:v>
                </c:pt>
                <c:pt idx="155">
                  <c:v>0.75743903749060038</c:v>
                </c:pt>
                <c:pt idx="156">
                  <c:v>0.75614996240197641</c:v>
                </c:pt>
                <c:pt idx="157">
                  <c:v>0.7550757331614566</c:v>
                </c:pt>
                <c:pt idx="158">
                  <c:v>0.75378665807283263</c:v>
                </c:pt>
                <c:pt idx="159">
                  <c:v>0.74884520356644113</c:v>
                </c:pt>
                <c:pt idx="160">
                  <c:v>0.74777097432592132</c:v>
                </c:pt>
                <c:pt idx="161">
                  <c:v>0.74669674508540107</c:v>
                </c:pt>
                <c:pt idx="162">
                  <c:v>0.7447631324524655</c:v>
                </c:pt>
                <c:pt idx="163">
                  <c:v>0.74046621549038572</c:v>
                </c:pt>
                <c:pt idx="164">
                  <c:v>0.74046621549038572</c:v>
                </c:pt>
                <c:pt idx="165">
                  <c:v>0.73874744870555387</c:v>
                </c:pt>
                <c:pt idx="166">
                  <c:v>0.73681383607261786</c:v>
                </c:pt>
                <c:pt idx="167">
                  <c:v>0.73488022343968196</c:v>
                </c:pt>
                <c:pt idx="168">
                  <c:v>0.72843484799656244</c:v>
                </c:pt>
                <c:pt idx="169">
                  <c:v>0.72800515630035456</c:v>
                </c:pt>
                <c:pt idx="170">
                  <c:v>0.72628638951552271</c:v>
                </c:pt>
                <c:pt idx="171">
                  <c:v>0.72499731442689874</c:v>
                </c:pt>
                <c:pt idx="172">
                  <c:v>0.72198947255344292</c:v>
                </c:pt>
                <c:pt idx="173">
                  <c:v>0.71726286389515526</c:v>
                </c:pt>
                <c:pt idx="174">
                  <c:v>0.71618863465463511</c:v>
                </c:pt>
                <c:pt idx="175">
                  <c:v>0.71275110108497142</c:v>
                </c:pt>
                <c:pt idx="176">
                  <c:v>0.71167687184445161</c:v>
                </c:pt>
                <c:pt idx="177">
                  <c:v>0.70566118809753997</c:v>
                </c:pt>
                <c:pt idx="178">
                  <c:v>0.70480180470512421</c:v>
                </c:pt>
                <c:pt idx="179">
                  <c:v>0.70394242131270812</c:v>
                </c:pt>
                <c:pt idx="180">
                  <c:v>0.70007519604683621</c:v>
                </c:pt>
                <c:pt idx="181">
                  <c:v>0.69986035019873249</c:v>
                </c:pt>
                <c:pt idx="182">
                  <c:v>0.6964228166290688</c:v>
                </c:pt>
                <c:pt idx="183">
                  <c:v>0.69384466645182086</c:v>
                </c:pt>
                <c:pt idx="184">
                  <c:v>0.6916962079707808</c:v>
                </c:pt>
                <c:pt idx="185">
                  <c:v>0.68911805779353319</c:v>
                </c:pt>
                <c:pt idx="186">
                  <c:v>0.68847352024922115</c:v>
                </c:pt>
                <c:pt idx="187">
                  <c:v>0.68503598667955745</c:v>
                </c:pt>
                <c:pt idx="188">
                  <c:v>0.68310237404662144</c:v>
                </c:pt>
                <c:pt idx="189">
                  <c:v>0.68116876141368565</c:v>
                </c:pt>
                <c:pt idx="190">
                  <c:v>0.67880545708454187</c:v>
                </c:pt>
                <c:pt idx="191">
                  <c:v>0.67407884842625421</c:v>
                </c:pt>
                <c:pt idx="192">
                  <c:v>0.67193038994521437</c:v>
                </c:pt>
                <c:pt idx="193">
                  <c:v>0.67171554409711021</c:v>
                </c:pt>
                <c:pt idx="194">
                  <c:v>0.6702116231603823</c:v>
                </c:pt>
                <c:pt idx="195">
                  <c:v>0.66741862713503064</c:v>
                </c:pt>
                <c:pt idx="196">
                  <c:v>0.66505532280588675</c:v>
                </c:pt>
                <c:pt idx="197">
                  <c:v>0.661402943388119</c:v>
                </c:pt>
                <c:pt idx="198">
                  <c:v>0.66075840584380707</c:v>
                </c:pt>
                <c:pt idx="199">
                  <c:v>0.65860994736276712</c:v>
                </c:pt>
                <c:pt idx="200">
                  <c:v>0.65581695133741547</c:v>
                </c:pt>
                <c:pt idx="201">
                  <c:v>0.65409818455258339</c:v>
                </c:pt>
                <c:pt idx="202">
                  <c:v>0.6510903426791278</c:v>
                </c:pt>
                <c:pt idx="203">
                  <c:v>0.64894188419808785</c:v>
                </c:pt>
                <c:pt idx="204">
                  <c:v>0.64636373402084002</c:v>
                </c:pt>
                <c:pt idx="205">
                  <c:v>0.64464496723600817</c:v>
                </c:pt>
                <c:pt idx="206">
                  <c:v>0.6418519712106564</c:v>
                </c:pt>
                <c:pt idx="207">
                  <c:v>0.64013320442582444</c:v>
                </c:pt>
                <c:pt idx="208">
                  <c:v>0.63755505424857661</c:v>
                </c:pt>
                <c:pt idx="209">
                  <c:v>0.63734020840047267</c:v>
                </c:pt>
                <c:pt idx="210">
                  <c:v>0.63454721237512079</c:v>
                </c:pt>
                <c:pt idx="211">
                  <c:v>0.63089483295735305</c:v>
                </c:pt>
                <c:pt idx="212">
                  <c:v>0.62745729938768935</c:v>
                </c:pt>
                <c:pt idx="213">
                  <c:v>0.62638307014716932</c:v>
                </c:pt>
                <c:pt idx="214">
                  <c:v>0.6238049199699216</c:v>
                </c:pt>
                <c:pt idx="215">
                  <c:v>0.62208615318508975</c:v>
                </c:pt>
                <c:pt idx="216">
                  <c:v>0.61950800300784181</c:v>
                </c:pt>
                <c:pt idx="217">
                  <c:v>0.61950800300784181</c:v>
                </c:pt>
                <c:pt idx="218">
                  <c:v>0.61478139434955414</c:v>
                </c:pt>
                <c:pt idx="219">
                  <c:v>0.61392201095713816</c:v>
                </c:pt>
                <c:pt idx="220">
                  <c:v>0.61241809002041037</c:v>
                </c:pt>
                <c:pt idx="221">
                  <c:v>0.60898055645074667</c:v>
                </c:pt>
                <c:pt idx="222">
                  <c:v>0.60618756042539479</c:v>
                </c:pt>
                <c:pt idx="223">
                  <c:v>0.60360941024814696</c:v>
                </c:pt>
                <c:pt idx="224">
                  <c:v>0.60060156837469114</c:v>
                </c:pt>
                <c:pt idx="225">
                  <c:v>0.59888280158985929</c:v>
                </c:pt>
                <c:pt idx="226">
                  <c:v>0.59608980556450741</c:v>
                </c:pt>
                <c:pt idx="227">
                  <c:v>0.5935116553872597</c:v>
                </c:pt>
                <c:pt idx="228">
                  <c:v>0.59243742614673967</c:v>
                </c:pt>
                <c:pt idx="229">
                  <c:v>0.59028896766569983</c:v>
                </c:pt>
                <c:pt idx="230">
                  <c:v>0.58857020088086798</c:v>
                </c:pt>
                <c:pt idx="231">
                  <c:v>0.58513266731120428</c:v>
                </c:pt>
                <c:pt idx="232">
                  <c:v>0.58126544204533248</c:v>
                </c:pt>
                <c:pt idx="233">
                  <c:v>0.58083575034912449</c:v>
                </c:pt>
                <c:pt idx="234">
                  <c:v>0.57976152110860457</c:v>
                </c:pt>
                <c:pt idx="235">
                  <c:v>0.57675367923514886</c:v>
                </c:pt>
                <c:pt idx="236">
                  <c:v>0.57396068320979698</c:v>
                </c:pt>
                <c:pt idx="237">
                  <c:v>0.57052314964013329</c:v>
                </c:pt>
                <c:pt idx="238">
                  <c:v>0.56644107852615744</c:v>
                </c:pt>
                <c:pt idx="239">
                  <c:v>0.5662262326780535</c:v>
                </c:pt>
                <c:pt idx="240">
                  <c:v>0.5623590074121817</c:v>
                </c:pt>
                <c:pt idx="241">
                  <c:v>0.55892147384251789</c:v>
                </c:pt>
                <c:pt idx="242">
                  <c:v>0.55806209045010202</c:v>
                </c:pt>
                <c:pt idx="243">
                  <c:v>0.55591363196906229</c:v>
                </c:pt>
                <c:pt idx="244">
                  <c:v>0.55355032763991829</c:v>
                </c:pt>
                <c:pt idx="245">
                  <c:v>0.5511870233107744</c:v>
                </c:pt>
                <c:pt idx="246">
                  <c:v>0.54774948974111071</c:v>
                </c:pt>
                <c:pt idx="247">
                  <c:v>0.54731979804490272</c:v>
                </c:pt>
                <c:pt idx="248">
                  <c:v>0.54495649371575894</c:v>
                </c:pt>
                <c:pt idx="249">
                  <c:v>0.54194865184230312</c:v>
                </c:pt>
                <c:pt idx="250">
                  <c:v>0.54065957675367926</c:v>
                </c:pt>
                <c:pt idx="251">
                  <c:v>0.53765173488022344</c:v>
                </c:pt>
                <c:pt idx="252">
                  <c:v>0.53485873885487156</c:v>
                </c:pt>
                <c:pt idx="253">
                  <c:v>0.53292512622193577</c:v>
                </c:pt>
                <c:pt idx="254">
                  <c:v>0.52948759265227197</c:v>
                </c:pt>
                <c:pt idx="255">
                  <c:v>0.52562036738640028</c:v>
                </c:pt>
                <c:pt idx="256">
                  <c:v>0.52347190890536033</c:v>
                </c:pt>
                <c:pt idx="257">
                  <c:v>0.52347190890536033</c:v>
                </c:pt>
                <c:pt idx="258">
                  <c:v>0.51874530024707266</c:v>
                </c:pt>
                <c:pt idx="259">
                  <c:v>0.51788591685465679</c:v>
                </c:pt>
                <c:pt idx="260">
                  <c:v>0.51423353743688893</c:v>
                </c:pt>
                <c:pt idx="261">
                  <c:v>0.51251477065205719</c:v>
                </c:pt>
                <c:pt idx="262">
                  <c:v>0.51079600386722535</c:v>
                </c:pt>
                <c:pt idx="263">
                  <c:v>0.51058115801912118</c:v>
                </c:pt>
                <c:pt idx="264">
                  <c:v>0.50757331614566559</c:v>
                </c:pt>
                <c:pt idx="265">
                  <c:v>0.50563970351272958</c:v>
                </c:pt>
                <c:pt idx="266">
                  <c:v>0.50241701579116982</c:v>
                </c:pt>
                <c:pt idx="267">
                  <c:v>0.50026855731012998</c:v>
                </c:pt>
                <c:pt idx="268">
                  <c:v>0.49704586958857022</c:v>
                </c:pt>
                <c:pt idx="269">
                  <c:v>0.49489741110753033</c:v>
                </c:pt>
                <c:pt idx="270">
                  <c:v>0.49468256525942639</c:v>
                </c:pt>
                <c:pt idx="271">
                  <c:v>0.49017080244924266</c:v>
                </c:pt>
                <c:pt idx="272">
                  <c:v>0.48759265227199478</c:v>
                </c:pt>
                <c:pt idx="273">
                  <c:v>0.48759265227199478</c:v>
                </c:pt>
                <c:pt idx="274">
                  <c:v>0.48458481039853912</c:v>
                </c:pt>
                <c:pt idx="275">
                  <c:v>0.48351058115801909</c:v>
                </c:pt>
                <c:pt idx="276">
                  <c:v>0.4815769685250833</c:v>
                </c:pt>
                <c:pt idx="277">
                  <c:v>0.47813943495541944</c:v>
                </c:pt>
                <c:pt idx="278">
                  <c:v>0.47706520571489958</c:v>
                </c:pt>
                <c:pt idx="279">
                  <c:v>0.47534643893006773</c:v>
                </c:pt>
                <c:pt idx="280">
                  <c:v>0.47513159308196362</c:v>
                </c:pt>
                <c:pt idx="281">
                  <c:v>0.47298313460092384</c:v>
                </c:pt>
                <c:pt idx="282">
                  <c:v>0.47255344290471585</c:v>
                </c:pt>
                <c:pt idx="283">
                  <c:v>0.46933075518315603</c:v>
                </c:pt>
                <c:pt idx="284">
                  <c:v>0.46804168009453218</c:v>
                </c:pt>
                <c:pt idx="285">
                  <c:v>0.46739714255022019</c:v>
                </c:pt>
                <c:pt idx="286">
                  <c:v>0.46632291330970033</c:v>
                </c:pt>
                <c:pt idx="287">
                  <c:v>0.46610806746159628</c:v>
                </c:pt>
                <c:pt idx="288">
                  <c:v>0.46267053389193252</c:v>
                </c:pt>
                <c:pt idx="289">
                  <c:v>0.46245568804382853</c:v>
                </c:pt>
                <c:pt idx="290">
                  <c:v>0.46030722956278869</c:v>
                </c:pt>
                <c:pt idx="291">
                  <c:v>0.45901815447416472</c:v>
                </c:pt>
                <c:pt idx="292">
                  <c:v>0.45772907938554086</c:v>
                </c:pt>
                <c:pt idx="293">
                  <c:v>0.45708454184122888</c:v>
                </c:pt>
                <c:pt idx="294">
                  <c:v>0.45493608336018904</c:v>
                </c:pt>
                <c:pt idx="295">
                  <c:v>0.45192824148673327</c:v>
                </c:pt>
                <c:pt idx="296">
                  <c:v>0.4508540122462133</c:v>
                </c:pt>
                <c:pt idx="297">
                  <c:v>0.44956493715758944</c:v>
                </c:pt>
                <c:pt idx="298">
                  <c:v>0.44763132452465354</c:v>
                </c:pt>
                <c:pt idx="299">
                  <c:v>0.44591255773982164</c:v>
                </c:pt>
                <c:pt idx="300">
                  <c:v>0.44483832849930177</c:v>
                </c:pt>
                <c:pt idx="301">
                  <c:v>0.4435492534106778</c:v>
                </c:pt>
                <c:pt idx="302">
                  <c:v>0.44333440756257386</c:v>
                </c:pt>
                <c:pt idx="303">
                  <c:v>0.44311956171446987</c:v>
                </c:pt>
                <c:pt idx="304">
                  <c:v>0.44054141153722198</c:v>
                </c:pt>
                <c:pt idx="305">
                  <c:v>0.44032656568911804</c:v>
                </c:pt>
                <c:pt idx="306">
                  <c:v>0.43968202814480606</c:v>
                </c:pt>
                <c:pt idx="307">
                  <c:v>0.43968202814480606</c:v>
                </c:pt>
                <c:pt idx="308">
                  <c:v>0.43882264475239013</c:v>
                </c:pt>
                <c:pt idx="309">
                  <c:v>0.43688903211945429</c:v>
                </c:pt>
                <c:pt idx="310">
                  <c:v>0.43688903211945429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FE-45C4-8DCA-74E75E67579D}"/>
            </c:ext>
          </c:extLst>
        </c:ser>
        <c:ser>
          <c:idx val="3"/>
          <c:order val="2"/>
          <c:tx>
            <c:v>5mm</c:v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Ratio'!$B$4:$B$314</c:f>
              <c:numCache>
                <c:formatCode>General</c:formatCode>
                <c:ptCount val="311"/>
                <c:pt idx="0">
                  <c:v>1</c:v>
                </c:pt>
                <c:pt idx="1">
                  <c:v>0.99829079550650146</c:v>
                </c:pt>
                <c:pt idx="2">
                  <c:v>0.99829079550650146</c:v>
                </c:pt>
                <c:pt idx="3">
                  <c:v>0.99700889213637744</c:v>
                </c:pt>
                <c:pt idx="4">
                  <c:v>0.9965815910130027</c:v>
                </c:pt>
                <c:pt idx="5">
                  <c:v>0.99572698876625343</c:v>
                </c:pt>
                <c:pt idx="6">
                  <c:v>0.99401778427275478</c:v>
                </c:pt>
                <c:pt idx="7">
                  <c:v>0.99316318202600551</c:v>
                </c:pt>
                <c:pt idx="8">
                  <c:v>0.99316318202600551</c:v>
                </c:pt>
                <c:pt idx="9">
                  <c:v>0.99316318202600551</c:v>
                </c:pt>
                <c:pt idx="10">
                  <c:v>0.99273588090263087</c:v>
                </c:pt>
                <c:pt idx="11">
                  <c:v>0.99273588090263087</c:v>
                </c:pt>
                <c:pt idx="12">
                  <c:v>0.99145397753250697</c:v>
                </c:pt>
                <c:pt idx="13">
                  <c:v>0.99102667640913222</c:v>
                </c:pt>
                <c:pt idx="14">
                  <c:v>0.99102667640913222</c:v>
                </c:pt>
                <c:pt idx="15">
                  <c:v>0.99102667640913222</c:v>
                </c:pt>
                <c:pt idx="16">
                  <c:v>0.9905993752857577</c:v>
                </c:pt>
                <c:pt idx="17">
                  <c:v>0.99017207416238295</c:v>
                </c:pt>
                <c:pt idx="18">
                  <c:v>0.99017207416238295</c:v>
                </c:pt>
                <c:pt idx="19">
                  <c:v>0.98889017079225894</c:v>
                </c:pt>
                <c:pt idx="20">
                  <c:v>0.98632636405201113</c:v>
                </c:pt>
                <c:pt idx="21">
                  <c:v>0.98632636405201113</c:v>
                </c:pt>
                <c:pt idx="22">
                  <c:v>0.98461715955851248</c:v>
                </c:pt>
                <c:pt idx="23">
                  <c:v>0.98248065394163919</c:v>
                </c:pt>
                <c:pt idx="24">
                  <c:v>0.98034414832476591</c:v>
                </c:pt>
                <c:pt idx="25">
                  <c:v>0.97948954607801664</c:v>
                </c:pt>
                <c:pt idx="26">
                  <c:v>0.97692573933776872</c:v>
                </c:pt>
                <c:pt idx="27">
                  <c:v>0.97692573933776872</c:v>
                </c:pt>
                <c:pt idx="28">
                  <c:v>0.97308002922739689</c:v>
                </c:pt>
                <c:pt idx="29">
                  <c:v>0.97265272810402215</c:v>
                </c:pt>
                <c:pt idx="30">
                  <c:v>0.96795241574690105</c:v>
                </c:pt>
                <c:pt idx="31">
                  <c:v>0.96410670563652912</c:v>
                </c:pt>
                <c:pt idx="32">
                  <c:v>0.96367940451315437</c:v>
                </c:pt>
                <c:pt idx="33">
                  <c:v>0.96325210338977985</c:v>
                </c:pt>
                <c:pt idx="34">
                  <c:v>0.95897909215603327</c:v>
                </c:pt>
                <c:pt idx="35">
                  <c:v>0.95769718878590937</c:v>
                </c:pt>
                <c:pt idx="36">
                  <c:v>0.95769718878590937</c:v>
                </c:pt>
                <c:pt idx="37">
                  <c:v>0.95598798429241061</c:v>
                </c:pt>
                <c:pt idx="38">
                  <c:v>0.9500057685651655</c:v>
                </c:pt>
                <c:pt idx="39">
                  <c:v>0.94957846744179086</c:v>
                </c:pt>
                <c:pt idx="40">
                  <c:v>0.9406051438509232</c:v>
                </c:pt>
                <c:pt idx="41">
                  <c:v>0.92693150790293422</c:v>
                </c:pt>
                <c:pt idx="42">
                  <c:v>0.92137659329906374</c:v>
                </c:pt>
                <c:pt idx="43">
                  <c:v>0.92137659329906374</c:v>
                </c:pt>
                <c:pt idx="44">
                  <c:v>0.91539437757181863</c:v>
                </c:pt>
                <c:pt idx="45">
                  <c:v>0.90642105398095085</c:v>
                </c:pt>
                <c:pt idx="46">
                  <c:v>0.90513915061082695</c:v>
                </c:pt>
                <c:pt idx="47">
                  <c:v>0.90300264499395366</c:v>
                </c:pt>
                <c:pt idx="48">
                  <c:v>0.89830233263683257</c:v>
                </c:pt>
                <c:pt idx="49">
                  <c:v>0.89103821353946333</c:v>
                </c:pt>
                <c:pt idx="50">
                  <c:v>0.88890170792259005</c:v>
                </c:pt>
                <c:pt idx="51">
                  <c:v>0.88334679331871957</c:v>
                </c:pt>
                <c:pt idx="52">
                  <c:v>0.88035568545509701</c:v>
                </c:pt>
                <c:pt idx="53">
                  <c:v>0.86924585624735617</c:v>
                </c:pt>
                <c:pt idx="54">
                  <c:v>0.86198173714998694</c:v>
                </c:pt>
                <c:pt idx="55">
                  <c:v>0.85813602703961511</c:v>
                </c:pt>
                <c:pt idx="56">
                  <c:v>0.85514491917599245</c:v>
                </c:pt>
                <c:pt idx="57">
                  <c:v>0.85215381131236989</c:v>
                </c:pt>
                <c:pt idx="58">
                  <c:v>0.85044460681887135</c:v>
                </c:pt>
                <c:pt idx="59">
                  <c:v>0.84617159558512478</c:v>
                </c:pt>
                <c:pt idx="60">
                  <c:v>0.84018937985787967</c:v>
                </c:pt>
                <c:pt idx="61">
                  <c:v>0.8359163686241331</c:v>
                </c:pt>
                <c:pt idx="62">
                  <c:v>0.83463446525400908</c:v>
                </c:pt>
                <c:pt idx="63">
                  <c:v>0.8324979596371358</c:v>
                </c:pt>
                <c:pt idx="64">
                  <c:v>0.82395193716964277</c:v>
                </c:pt>
                <c:pt idx="65">
                  <c:v>0.80942369897490452</c:v>
                </c:pt>
                <c:pt idx="66">
                  <c:v>0.80942369897490452</c:v>
                </c:pt>
                <c:pt idx="67">
                  <c:v>0.80557798886453269</c:v>
                </c:pt>
                <c:pt idx="68">
                  <c:v>0.80301418212428477</c:v>
                </c:pt>
                <c:pt idx="69">
                  <c:v>0.7987411708905382</c:v>
                </c:pt>
                <c:pt idx="70">
                  <c:v>0.79831386976716368</c:v>
                </c:pt>
                <c:pt idx="71">
                  <c:v>0.78763134168279736</c:v>
                </c:pt>
                <c:pt idx="72">
                  <c:v>0.77609421135168166</c:v>
                </c:pt>
                <c:pt idx="73">
                  <c:v>0.77395770573480838</c:v>
                </c:pt>
                <c:pt idx="74">
                  <c:v>0.76754818888418852</c:v>
                </c:pt>
                <c:pt idx="75">
                  <c:v>0.76541168326731535</c:v>
                </c:pt>
                <c:pt idx="76">
                  <c:v>0.76284787652706731</c:v>
                </c:pt>
                <c:pt idx="77">
                  <c:v>0.7568656607998222</c:v>
                </c:pt>
                <c:pt idx="78">
                  <c:v>0.75131074619595173</c:v>
                </c:pt>
                <c:pt idx="79">
                  <c:v>0.74233742260508395</c:v>
                </c:pt>
                <c:pt idx="80">
                  <c:v>0.74191012148170943</c:v>
                </c:pt>
                <c:pt idx="81">
                  <c:v>0.73635520687783884</c:v>
                </c:pt>
                <c:pt idx="82">
                  <c:v>0.73037299115059373</c:v>
                </c:pt>
                <c:pt idx="83">
                  <c:v>0.72780918441034581</c:v>
                </c:pt>
                <c:pt idx="84">
                  <c:v>0.72609997991684716</c:v>
                </c:pt>
                <c:pt idx="85">
                  <c:v>0.72439077542334862</c:v>
                </c:pt>
                <c:pt idx="86">
                  <c:v>0.72097236643635132</c:v>
                </c:pt>
                <c:pt idx="87">
                  <c:v>0.71413554846235683</c:v>
                </c:pt>
                <c:pt idx="88">
                  <c:v>0.71328094621560756</c:v>
                </c:pt>
                <c:pt idx="89">
                  <c:v>0.70858063385848635</c:v>
                </c:pt>
                <c:pt idx="90">
                  <c:v>0.70430762262473978</c:v>
                </c:pt>
                <c:pt idx="91">
                  <c:v>0.69875270802086931</c:v>
                </c:pt>
                <c:pt idx="92">
                  <c:v>0.69747080465074529</c:v>
                </c:pt>
                <c:pt idx="93">
                  <c:v>0.69447969678712296</c:v>
                </c:pt>
                <c:pt idx="94">
                  <c:v>0.69234319117024956</c:v>
                </c:pt>
                <c:pt idx="95">
                  <c:v>0.69191589004687493</c:v>
                </c:pt>
                <c:pt idx="96">
                  <c:v>0.68764287881312847</c:v>
                </c:pt>
                <c:pt idx="97">
                  <c:v>0.68636097544300445</c:v>
                </c:pt>
                <c:pt idx="98">
                  <c:v>0.68379716870275653</c:v>
                </c:pt>
                <c:pt idx="99">
                  <c:v>0.67909685634563521</c:v>
                </c:pt>
                <c:pt idx="100">
                  <c:v>0.67781495297551142</c:v>
                </c:pt>
                <c:pt idx="101">
                  <c:v>0.67696035072876215</c:v>
                </c:pt>
                <c:pt idx="102">
                  <c:v>0.67268733949501547</c:v>
                </c:pt>
                <c:pt idx="103">
                  <c:v>0.66798702713789437</c:v>
                </c:pt>
                <c:pt idx="104">
                  <c:v>0.6671324248911451</c:v>
                </c:pt>
                <c:pt idx="105">
                  <c:v>0.66200481141064915</c:v>
                </c:pt>
                <c:pt idx="106">
                  <c:v>0.66029560691715061</c:v>
                </c:pt>
                <c:pt idx="107">
                  <c:v>0.65388609006653076</c:v>
                </c:pt>
                <c:pt idx="108">
                  <c:v>0.64875847658603503</c:v>
                </c:pt>
                <c:pt idx="109">
                  <c:v>0.64320356198216433</c:v>
                </c:pt>
                <c:pt idx="110">
                  <c:v>0.6380759485016686</c:v>
                </c:pt>
                <c:pt idx="111">
                  <c:v>0.63209373277442349</c:v>
                </c:pt>
                <c:pt idx="112">
                  <c:v>0.6299572271575502</c:v>
                </c:pt>
                <c:pt idx="113">
                  <c:v>0.62440231255367973</c:v>
                </c:pt>
                <c:pt idx="114">
                  <c:v>0.62141120469005717</c:v>
                </c:pt>
                <c:pt idx="115">
                  <c:v>0.61842009682643451</c:v>
                </c:pt>
                <c:pt idx="116">
                  <c:v>0.61628359120956122</c:v>
                </c:pt>
                <c:pt idx="117">
                  <c:v>0.61500168783943721</c:v>
                </c:pt>
                <c:pt idx="118">
                  <c:v>0.61329248334593867</c:v>
                </c:pt>
                <c:pt idx="119">
                  <c:v>0.61329248334593867</c:v>
                </c:pt>
                <c:pt idx="120">
                  <c:v>0.61072867660569086</c:v>
                </c:pt>
                <c:pt idx="121">
                  <c:v>0.60944677323556684</c:v>
                </c:pt>
                <c:pt idx="122">
                  <c:v>0.60688296649531892</c:v>
                </c:pt>
                <c:pt idx="123">
                  <c:v>0.60090075076807381</c:v>
                </c:pt>
                <c:pt idx="124">
                  <c:v>0.60090075076807381</c:v>
                </c:pt>
                <c:pt idx="125">
                  <c:v>0.59534583616420333</c:v>
                </c:pt>
                <c:pt idx="126">
                  <c:v>0.59320933054733005</c:v>
                </c:pt>
                <c:pt idx="127">
                  <c:v>0.59064552380708202</c:v>
                </c:pt>
                <c:pt idx="128">
                  <c:v>0.59064552380708202</c:v>
                </c:pt>
                <c:pt idx="129">
                  <c:v>0.58509060920321154</c:v>
                </c:pt>
                <c:pt idx="130">
                  <c:v>0.583381404709713</c:v>
                </c:pt>
                <c:pt idx="131">
                  <c:v>0.5799629957227157</c:v>
                </c:pt>
                <c:pt idx="132">
                  <c:v>0.57739918898246778</c:v>
                </c:pt>
                <c:pt idx="133">
                  <c:v>0.57056237100847329</c:v>
                </c:pt>
                <c:pt idx="134">
                  <c:v>0.56885316651497475</c:v>
                </c:pt>
                <c:pt idx="135">
                  <c:v>0.56671666089810147</c:v>
                </c:pt>
                <c:pt idx="136">
                  <c:v>0.56628935977472694</c:v>
                </c:pt>
                <c:pt idx="137">
                  <c:v>0.55560683169036051</c:v>
                </c:pt>
                <c:pt idx="138">
                  <c:v>0.55176112157998869</c:v>
                </c:pt>
                <c:pt idx="139">
                  <c:v>0.54834271259299139</c:v>
                </c:pt>
                <c:pt idx="140">
                  <c:v>0.54791541146961664</c:v>
                </c:pt>
                <c:pt idx="141">
                  <c:v>0.5462062069761181</c:v>
                </c:pt>
                <c:pt idx="142">
                  <c:v>0.54535160472936883</c:v>
                </c:pt>
                <c:pt idx="143">
                  <c:v>0.54065129237224763</c:v>
                </c:pt>
                <c:pt idx="144">
                  <c:v>0.53936938900212361</c:v>
                </c:pt>
                <c:pt idx="145">
                  <c:v>0.53167796878137985</c:v>
                </c:pt>
                <c:pt idx="146">
                  <c:v>0.5286868609177573</c:v>
                </c:pt>
                <c:pt idx="147">
                  <c:v>0.52569575305413474</c:v>
                </c:pt>
                <c:pt idx="148">
                  <c:v>0.52355924743726157</c:v>
                </c:pt>
                <c:pt idx="149">
                  <c:v>0.52313194631388682</c:v>
                </c:pt>
                <c:pt idx="150">
                  <c:v>0.52014083845026426</c:v>
                </c:pt>
                <c:pt idx="151">
                  <c:v>0.51757703171001634</c:v>
                </c:pt>
                <c:pt idx="152">
                  <c:v>0.51672242946326707</c:v>
                </c:pt>
                <c:pt idx="153">
                  <c:v>0.50689450362565003</c:v>
                </c:pt>
                <c:pt idx="154">
                  <c:v>0.504330696885402</c:v>
                </c:pt>
                <c:pt idx="155">
                  <c:v>0.50347609463865273</c:v>
                </c:pt>
                <c:pt idx="156">
                  <c:v>0.50262149239190346</c:v>
                </c:pt>
                <c:pt idx="157">
                  <c:v>0.50219419126852893</c:v>
                </c:pt>
                <c:pt idx="158">
                  <c:v>0.48852055532053995</c:v>
                </c:pt>
                <c:pt idx="159">
                  <c:v>0.48681135082704124</c:v>
                </c:pt>
                <c:pt idx="160">
                  <c:v>0.48595674858029198</c:v>
                </c:pt>
                <c:pt idx="161">
                  <c:v>0.48253833959329478</c:v>
                </c:pt>
                <c:pt idx="162">
                  <c:v>0.47741072611279894</c:v>
                </c:pt>
                <c:pt idx="163">
                  <c:v>0.4752742204959256</c:v>
                </c:pt>
                <c:pt idx="164">
                  <c:v>0.47356501600242706</c:v>
                </c:pt>
                <c:pt idx="165">
                  <c:v>0.47228311263230305</c:v>
                </c:pt>
                <c:pt idx="166">
                  <c:v>0.46715549915180732</c:v>
                </c:pt>
                <c:pt idx="167">
                  <c:v>0.46288248791806069</c:v>
                </c:pt>
                <c:pt idx="168">
                  <c:v>0.45561836882069168</c:v>
                </c:pt>
                <c:pt idx="169">
                  <c:v>0.45262726095706912</c:v>
                </c:pt>
                <c:pt idx="170">
                  <c:v>0.45049075534019578</c:v>
                </c:pt>
                <c:pt idx="171">
                  <c:v>0.4466450452298239</c:v>
                </c:pt>
                <c:pt idx="172">
                  <c:v>0.44151743174932806</c:v>
                </c:pt>
                <c:pt idx="173">
                  <c:v>0.43767172163895618</c:v>
                </c:pt>
                <c:pt idx="174">
                  <c:v>0.43638981826883216</c:v>
                </c:pt>
                <c:pt idx="175">
                  <c:v>0.43468061377533357</c:v>
                </c:pt>
                <c:pt idx="176">
                  <c:v>0.43168950591171101</c:v>
                </c:pt>
                <c:pt idx="177">
                  <c:v>0.430407602541587</c:v>
                </c:pt>
                <c:pt idx="178">
                  <c:v>0.4286983980480884</c:v>
                </c:pt>
                <c:pt idx="179">
                  <c:v>0.42698919355458981</c:v>
                </c:pt>
                <c:pt idx="180">
                  <c:v>0.42527998906109127</c:v>
                </c:pt>
                <c:pt idx="181">
                  <c:v>0.42271618232084324</c:v>
                </c:pt>
                <c:pt idx="182">
                  <c:v>0.42271618232084324</c:v>
                </c:pt>
                <c:pt idx="183">
                  <c:v>0.42228888119746866</c:v>
                </c:pt>
                <c:pt idx="184">
                  <c:v>0.41716126771697276</c:v>
                </c:pt>
                <c:pt idx="185">
                  <c:v>0.41502476210009964</c:v>
                </c:pt>
                <c:pt idx="186">
                  <c:v>0.41203365423647703</c:v>
                </c:pt>
                <c:pt idx="187">
                  <c:v>0.40818794412610521</c:v>
                </c:pt>
                <c:pt idx="188">
                  <c:v>0.40733334187935577</c:v>
                </c:pt>
                <c:pt idx="189">
                  <c:v>0.40391493289235858</c:v>
                </c:pt>
                <c:pt idx="190">
                  <c:v>0.40220572839885999</c:v>
                </c:pt>
                <c:pt idx="191">
                  <c:v>0.39964192165861201</c:v>
                </c:pt>
                <c:pt idx="192">
                  <c:v>0.3966508137949894</c:v>
                </c:pt>
                <c:pt idx="193">
                  <c:v>0.39024129694436965</c:v>
                </c:pt>
                <c:pt idx="194">
                  <c:v>0.38895939357424564</c:v>
                </c:pt>
                <c:pt idx="195">
                  <c:v>0.38425908121712449</c:v>
                </c:pt>
                <c:pt idx="196">
                  <c:v>0.38169527447687662</c:v>
                </c:pt>
                <c:pt idx="197">
                  <c:v>0.38169527447687662</c:v>
                </c:pt>
                <c:pt idx="198">
                  <c:v>0.37742226324313005</c:v>
                </c:pt>
                <c:pt idx="199">
                  <c:v>0.37699496211975547</c:v>
                </c:pt>
                <c:pt idx="200">
                  <c:v>0.3761403598730062</c:v>
                </c:pt>
                <c:pt idx="201">
                  <c:v>0.37400385425613286</c:v>
                </c:pt>
                <c:pt idx="202">
                  <c:v>0.36973084302238629</c:v>
                </c:pt>
                <c:pt idx="203">
                  <c:v>0.36673973515876368</c:v>
                </c:pt>
                <c:pt idx="204">
                  <c:v>0.36460322954189039</c:v>
                </c:pt>
                <c:pt idx="205">
                  <c:v>0.36332132617176655</c:v>
                </c:pt>
                <c:pt idx="206">
                  <c:v>0.35990291718476924</c:v>
                </c:pt>
                <c:pt idx="207">
                  <c:v>0.3586210138146454</c:v>
                </c:pt>
                <c:pt idx="208">
                  <c:v>0.35648450819777211</c:v>
                </c:pt>
                <c:pt idx="209">
                  <c:v>0.3517841958406509</c:v>
                </c:pt>
                <c:pt idx="210">
                  <c:v>0.34964769022377762</c:v>
                </c:pt>
                <c:pt idx="211">
                  <c:v>0.34708388348352975</c:v>
                </c:pt>
                <c:pt idx="212">
                  <c:v>0.34580198011340574</c:v>
                </c:pt>
                <c:pt idx="213">
                  <c:v>0.3406743666329099</c:v>
                </c:pt>
                <c:pt idx="214">
                  <c:v>0.33939246326278588</c:v>
                </c:pt>
                <c:pt idx="215">
                  <c:v>0.33768325876928734</c:v>
                </c:pt>
                <c:pt idx="216">
                  <c:v>0.33597405427578869</c:v>
                </c:pt>
                <c:pt idx="217">
                  <c:v>0.32956453742516895</c:v>
                </c:pt>
                <c:pt idx="218">
                  <c:v>0.32956453742516895</c:v>
                </c:pt>
                <c:pt idx="219">
                  <c:v>0.32828263405504493</c:v>
                </c:pt>
                <c:pt idx="220">
                  <c:v>0.32828263405504493</c:v>
                </c:pt>
                <c:pt idx="221">
                  <c:v>0.3278553329316703</c:v>
                </c:pt>
                <c:pt idx="222">
                  <c:v>0.32571882731479707</c:v>
                </c:pt>
                <c:pt idx="223">
                  <c:v>0.32486422506804769</c:v>
                </c:pt>
                <c:pt idx="224">
                  <c:v>0.32400962282129842</c:v>
                </c:pt>
                <c:pt idx="225">
                  <c:v>0.32059121383430117</c:v>
                </c:pt>
                <c:pt idx="226">
                  <c:v>0.31674550372392929</c:v>
                </c:pt>
                <c:pt idx="227">
                  <c:v>0.31418169698368137</c:v>
                </c:pt>
                <c:pt idx="228">
                  <c:v>0.31289979361355741</c:v>
                </c:pt>
                <c:pt idx="229">
                  <c:v>0.31247249249018277</c:v>
                </c:pt>
                <c:pt idx="230">
                  <c:v>0.3116178902434335</c:v>
                </c:pt>
                <c:pt idx="231">
                  <c:v>0.30990868574993485</c:v>
                </c:pt>
                <c:pt idx="232">
                  <c:v>0.30819948125643626</c:v>
                </c:pt>
                <c:pt idx="233">
                  <c:v>0.30734487900968688</c:v>
                </c:pt>
                <c:pt idx="234">
                  <c:v>0.30435377114606438</c:v>
                </c:pt>
                <c:pt idx="235">
                  <c:v>0.30178996440581646</c:v>
                </c:pt>
                <c:pt idx="236">
                  <c:v>0.30178996440581646</c:v>
                </c:pt>
                <c:pt idx="237">
                  <c:v>0.29538044755519666</c:v>
                </c:pt>
                <c:pt idx="238">
                  <c:v>0.29538044755519666</c:v>
                </c:pt>
                <c:pt idx="239">
                  <c:v>0.29495314643182197</c:v>
                </c:pt>
                <c:pt idx="240">
                  <c:v>0.29452584530844733</c:v>
                </c:pt>
                <c:pt idx="241">
                  <c:v>0.29324394193832332</c:v>
                </c:pt>
                <c:pt idx="242">
                  <c:v>0.29281664081494868</c:v>
                </c:pt>
                <c:pt idx="243">
                  <c:v>0.29238933969157405</c:v>
                </c:pt>
                <c:pt idx="244">
                  <c:v>0.28982553295132613</c:v>
                </c:pt>
                <c:pt idx="245">
                  <c:v>0.28939823182795144</c:v>
                </c:pt>
                <c:pt idx="246">
                  <c:v>0.2889709307045768</c:v>
                </c:pt>
                <c:pt idx="247">
                  <c:v>0.28854362958120217</c:v>
                </c:pt>
                <c:pt idx="248">
                  <c:v>0.28854362958120217</c:v>
                </c:pt>
                <c:pt idx="249">
                  <c:v>0.28811632845782753</c:v>
                </c:pt>
                <c:pt idx="250">
                  <c:v>0.28811632845782753</c:v>
                </c:pt>
                <c:pt idx="251">
                  <c:v>0.28726172621107826</c:v>
                </c:pt>
                <c:pt idx="252">
                  <c:v>0.28683442508770357</c:v>
                </c:pt>
                <c:pt idx="253">
                  <c:v>0.28597982284095425</c:v>
                </c:pt>
                <c:pt idx="254">
                  <c:v>0.282561413853957</c:v>
                </c:pt>
                <c:pt idx="255">
                  <c:v>0.28213411273058236</c:v>
                </c:pt>
                <c:pt idx="256">
                  <c:v>0.28213411273058236</c:v>
                </c:pt>
                <c:pt idx="257">
                  <c:v>0.2808522093604584</c:v>
                </c:pt>
                <c:pt idx="258">
                  <c:v>0.27871570374358512</c:v>
                </c:pt>
                <c:pt idx="259">
                  <c:v>0.27657919812671189</c:v>
                </c:pt>
                <c:pt idx="260">
                  <c:v>0.27102428352284136</c:v>
                </c:pt>
                <c:pt idx="261">
                  <c:v>0.27016968127609209</c:v>
                </c:pt>
                <c:pt idx="262">
                  <c:v>0.2680331756592188</c:v>
                </c:pt>
                <c:pt idx="263">
                  <c:v>0.26760587453584417</c:v>
                </c:pt>
                <c:pt idx="264">
                  <c:v>0.26717857341246948</c:v>
                </c:pt>
                <c:pt idx="265">
                  <c:v>0.26376016442547229</c:v>
                </c:pt>
                <c:pt idx="266">
                  <c:v>0.26333286330209765</c:v>
                </c:pt>
                <c:pt idx="267">
                  <c:v>0.26162365880859906</c:v>
                </c:pt>
                <c:pt idx="268">
                  <c:v>0.26076905656184968</c:v>
                </c:pt>
                <c:pt idx="269">
                  <c:v>0.26076905656184968</c:v>
                </c:pt>
                <c:pt idx="270">
                  <c:v>0.26034175543847504</c:v>
                </c:pt>
                <c:pt idx="271">
                  <c:v>0.25905985206835114</c:v>
                </c:pt>
                <c:pt idx="272">
                  <c:v>0.2569233464514778</c:v>
                </c:pt>
                <c:pt idx="273">
                  <c:v>0.25649604532810316</c:v>
                </c:pt>
                <c:pt idx="274">
                  <c:v>0.25435953971122993</c:v>
                </c:pt>
                <c:pt idx="275">
                  <c:v>0.25265033521773128</c:v>
                </c:pt>
                <c:pt idx="276">
                  <c:v>0.25179573297098201</c:v>
                </c:pt>
                <c:pt idx="277">
                  <c:v>0.24837732398398477</c:v>
                </c:pt>
                <c:pt idx="278">
                  <c:v>0.24709542061386078</c:v>
                </c:pt>
                <c:pt idx="279">
                  <c:v>0.24453161387361291</c:v>
                </c:pt>
                <c:pt idx="280">
                  <c:v>0.24282240938011426</c:v>
                </c:pt>
                <c:pt idx="281">
                  <c:v>0.2423951082567396</c:v>
                </c:pt>
                <c:pt idx="282">
                  <c:v>0.24196780713336496</c:v>
                </c:pt>
                <c:pt idx="283">
                  <c:v>0.24068590376324103</c:v>
                </c:pt>
                <c:pt idx="284">
                  <c:v>0.24068590376324103</c:v>
                </c:pt>
                <c:pt idx="285">
                  <c:v>0.23769479589961845</c:v>
                </c:pt>
                <c:pt idx="286">
                  <c:v>0.23641289252949443</c:v>
                </c:pt>
                <c:pt idx="287">
                  <c:v>0.23470368803599587</c:v>
                </c:pt>
                <c:pt idx="288">
                  <c:v>0.23085797792562399</c:v>
                </c:pt>
                <c:pt idx="289">
                  <c:v>0.23000337567887469</c:v>
                </c:pt>
                <c:pt idx="290">
                  <c:v>0.2278668700620014</c:v>
                </c:pt>
                <c:pt idx="291">
                  <c:v>0.22658496669187747</c:v>
                </c:pt>
                <c:pt idx="292">
                  <c:v>0.22615766556850281</c:v>
                </c:pt>
                <c:pt idx="293">
                  <c:v>0.22573036444512809</c:v>
                </c:pt>
                <c:pt idx="294">
                  <c:v>0.22359385882825489</c:v>
                </c:pt>
                <c:pt idx="295">
                  <c:v>0.22316655770488023</c:v>
                </c:pt>
                <c:pt idx="296">
                  <c:v>0.22273925658150559</c:v>
                </c:pt>
                <c:pt idx="297">
                  <c:v>0.22231195545813087</c:v>
                </c:pt>
                <c:pt idx="298">
                  <c:v>0.22188465433475624</c:v>
                </c:pt>
                <c:pt idx="299">
                  <c:v>0.22103005208800694</c:v>
                </c:pt>
                <c:pt idx="300">
                  <c:v>0.21974814871788301</c:v>
                </c:pt>
                <c:pt idx="301">
                  <c:v>0.21974814871788292</c:v>
                </c:pt>
                <c:pt idx="302">
                  <c:v>0.21974814871788292</c:v>
                </c:pt>
                <c:pt idx="303">
                  <c:v>0.21974814871788292</c:v>
                </c:pt>
                <c:pt idx="304">
                  <c:v>0.21932084759450837</c:v>
                </c:pt>
                <c:pt idx="305">
                  <c:v>0.21932084759450837</c:v>
                </c:pt>
                <c:pt idx="306">
                  <c:v>0.21932084759450829</c:v>
                </c:pt>
                <c:pt idx="307">
                  <c:v>0.21932084759450829</c:v>
                </c:pt>
                <c:pt idx="308">
                  <c:v>0.21932084759450829</c:v>
                </c:pt>
                <c:pt idx="309">
                  <c:v>0.21889354647113371</c:v>
                </c:pt>
                <c:pt idx="310">
                  <c:v>0.21889354647113371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FE-45C4-8DCA-74E75E67579D}"/>
            </c:ext>
          </c:extLst>
        </c:ser>
        <c:ser>
          <c:idx val="4"/>
          <c:order val="3"/>
          <c:tx>
            <c:v>Exp 2</c:v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Ratio'!$D$4:$D$314</c:f>
              <c:numCache>
                <c:formatCode>General</c:formatCode>
                <c:ptCount val="311"/>
                <c:pt idx="0">
                  <c:v>0.99999999999999989</c:v>
                </c:pt>
                <c:pt idx="1">
                  <c:v>0.99772848076250353</c:v>
                </c:pt>
                <c:pt idx="2">
                  <c:v>0.9972741769150042</c:v>
                </c:pt>
                <c:pt idx="3">
                  <c:v>0.9972741769150042</c:v>
                </c:pt>
                <c:pt idx="4">
                  <c:v>0.99363974613500994</c:v>
                </c:pt>
                <c:pt idx="5">
                  <c:v>0.99363974613500994</c:v>
                </c:pt>
                <c:pt idx="6">
                  <c:v>0.99091392305001413</c:v>
                </c:pt>
                <c:pt idx="7">
                  <c:v>0.99045961920251502</c:v>
                </c:pt>
                <c:pt idx="8">
                  <c:v>0.9904596192025148</c:v>
                </c:pt>
                <c:pt idx="9">
                  <c:v>0.98955101150751623</c:v>
                </c:pt>
                <c:pt idx="10">
                  <c:v>0.98955101150751623</c:v>
                </c:pt>
                <c:pt idx="11">
                  <c:v>0.98864240381251778</c:v>
                </c:pt>
                <c:pt idx="12">
                  <c:v>0.98727949227001999</c:v>
                </c:pt>
                <c:pt idx="13">
                  <c:v>0.98682518842252065</c:v>
                </c:pt>
                <c:pt idx="14">
                  <c:v>0.98500797303252352</c:v>
                </c:pt>
                <c:pt idx="15">
                  <c:v>0.98455366918502418</c:v>
                </c:pt>
                <c:pt idx="16">
                  <c:v>0.98273645379502705</c:v>
                </c:pt>
                <c:pt idx="17">
                  <c:v>0.98001063071003125</c:v>
                </c:pt>
                <c:pt idx="18">
                  <c:v>0.97955632686253202</c:v>
                </c:pt>
                <c:pt idx="19">
                  <c:v>0.97955632686253202</c:v>
                </c:pt>
                <c:pt idx="20">
                  <c:v>0.97819341532003434</c:v>
                </c:pt>
                <c:pt idx="21">
                  <c:v>0.97773911147253501</c:v>
                </c:pt>
                <c:pt idx="22">
                  <c:v>0.9763761999300371</c:v>
                </c:pt>
                <c:pt idx="23">
                  <c:v>0.9763761999300371</c:v>
                </c:pt>
                <c:pt idx="24">
                  <c:v>0.97592189608253788</c:v>
                </c:pt>
                <c:pt idx="25">
                  <c:v>0.97546759223503854</c:v>
                </c:pt>
                <c:pt idx="26">
                  <c:v>0.97183316145504428</c:v>
                </c:pt>
                <c:pt idx="27">
                  <c:v>0.97092455376004561</c:v>
                </c:pt>
                <c:pt idx="28">
                  <c:v>0.97001594606504704</c:v>
                </c:pt>
                <c:pt idx="29">
                  <c:v>0.96956164221754781</c:v>
                </c:pt>
                <c:pt idx="30">
                  <c:v>0.9691073383700487</c:v>
                </c:pt>
                <c:pt idx="31">
                  <c:v>0.96592721143755367</c:v>
                </c:pt>
                <c:pt idx="32">
                  <c:v>0.96456429989505577</c:v>
                </c:pt>
                <c:pt idx="33">
                  <c:v>0.96410999604755643</c:v>
                </c:pt>
                <c:pt idx="34">
                  <c:v>0.96183847681005996</c:v>
                </c:pt>
                <c:pt idx="35">
                  <c:v>0.96047556526756217</c:v>
                </c:pt>
                <c:pt idx="36">
                  <c:v>0.95729543833506725</c:v>
                </c:pt>
                <c:pt idx="37">
                  <c:v>0.95729543833506725</c:v>
                </c:pt>
                <c:pt idx="38">
                  <c:v>0.9568411344875678</c:v>
                </c:pt>
                <c:pt idx="39">
                  <c:v>0.95593252679256935</c:v>
                </c:pt>
                <c:pt idx="40">
                  <c:v>0.95502391909757078</c:v>
                </c:pt>
                <c:pt idx="41">
                  <c:v>0.95456961525007156</c:v>
                </c:pt>
                <c:pt idx="42">
                  <c:v>0.954115311402572</c:v>
                </c:pt>
                <c:pt idx="43">
                  <c:v>0.95138948831757653</c:v>
                </c:pt>
                <c:pt idx="44">
                  <c:v>0.95138948831757641</c:v>
                </c:pt>
                <c:pt idx="45">
                  <c:v>0.94366632291008867</c:v>
                </c:pt>
                <c:pt idx="46">
                  <c:v>0.94275771521509011</c:v>
                </c:pt>
                <c:pt idx="47">
                  <c:v>0.94230341136759077</c:v>
                </c:pt>
                <c:pt idx="48">
                  <c:v>0.9400318921300943</c:v>
                </c:pt>
                <c:pt idx="49">
                  <c:v>0.9400318921300943</c:v>
                </c:pt>
                <c:pt idx="50">
                  <c:v>0.93912328443509585</c:v>
                </c:pt>
                <c:pt idx="51">
                  <c:v>0.93821467674009718</c:v>
                </c:pt>
                <c:pt idx="52">
                  <c:v>0.93639746135010005</c:v>
                </c:pt>
                <c:pt idx="53">
                  <c:v>0.93594315750260071</c:v>
                </c:pt>
                <c:pt idx="54">
                  <c:v>0.93321733441760513</c:v>
                </c:pt>
                <c:pt idx="55">
                  <c:v>0.92912859979011153</c:v>
                </c:pt>
                <c:pt idx="56">
                  <c:v>0.92776568824761363</c:v>
                </c:pt>
                <c:pt idx="57">
                  <c:v>0.92776568824761363</c:v>
                </c:pt>
                <c:pt idx="58">
                  <c:v>0.92685708055261518</c:v>
                </c:pt>
                <c:pt idx="59">
                  <c:v>0.92640277670511573</c:v>
                </c:pt>
                <c:pt idx="60">
                  <c:v>0.92640277670511573</c:v>
                </c:pt>
                <c:pt idx="61">
                  <c:v>0.92367695362012026</c:v>
                </c:pt>
                <c:pt idx="62">
                  <c:v>0.92322264977262092</c:v>
                </c:pt>
                <c:pt idx="63">
                  <c:v>0.92231404207762213</c:v>
                </c:pt>
                <c:pt idx="64">
                  <c:v>0.92049682668762511</c:v>
                </c:pt>
                <c:pt idx="65">
                  <c:v>0.91867961129762798</c:v>
                </c:pt>
                <c:pt idx="66">
                  <c:v>0.91731669975513019</c:v>
                </c:pt>
                <c:pt idx="67">
                  <c:v>0.91549948436513295</c:v>
                </c:pt>
                <c:pt idx="68">
                  <c:v>0.91504518051763362</c:v>
                </c:pt>
                <c:pt idx="69">
                  <c:v>0.91459087667013439</c:v>
                </c:pt>
                <c:pt idx="70">
                  <c:v>0.91413657282263516</c:v>
                </c:pt>
                <c:pt idx="71">
                  <c:v>0.91368226897513583</c:v>
                </c:pt>
                <c:pt idx="72">
                  <c:v>0.91368226897513583</c:v>
                </c:pt>
                <c:pt idx="73">
                  <c:v>0.91368226897513583</c:v>
                </c:pt>
                <c:pt idx="74">
                  <c:v>0.91322796512763649</c:v>
                </c:pt>
                <c:pt idx="75">
                  <c:v>0.90777631895764521</c:v>
                </c:pt>
                <c:pt idx="76">
                  <c:v>0.90686771126264665</c:v>
                </c:pt>
                <c:pt idx="77">
                  <c:v>0.90641340741514731</c:v>
                </c:pt>
                <c:pt idx="78">
                  <c:v>0.90641340741514731</c:v>
                </c:pt>
                <c:pt idx="79">
                  <c:v>0.90595910356764797</c:v>
                </c:pt>
                <c:pt idx="80">
                  <c:v>0.90595910356764797</c:v>
                </c:pt>
                <c:pt idx="81">
                  <c:v>0.90550479972014875</c:v>
                </c:pt>
                <c:pt idx="82">
                  <c:v>0.90505049587264952</c:v>
                </c:pt>
                <c:pt idx="83">
                  <c:v>0.90459619202515018</c:v>
                </c:pt>
                <c:pt idx="84">
                  <c:v>0.90368758433015162</c:v>
                </c:pt>
                <c:pt idx="85">
                  <c:v>0.90323328048265228</c:v>
                </c:pt>
                <c:pt idx="86">
                  <c:v>0.90232467278765371</c:v>
                </c:pt>
                <c:pt idx="87">
                  <c:v>0.90232467278765371</c:v>
                </c:pt>
                <c:pt idx="88">
                  <c:v>0.90141606509265515</c:v>
                </c:pt>
                <c:pt idx="89">
                  <c:v>0.89687302661766244</c:v>
                </c:pt>
                <c:pt idx="90">
                  <c:v>0.89596441892266376</c:v>
                </c:pt>
                <c:pt idx="91">
                  <c:v>0.89460150738016597</c:v>
                </c:pt>
                <c:pt idx="92">
                  <c:v>0.89369289968516741</c:v>
                </c:pt>
                <c:pt idx="93">
                  <c:v>0.88824125351517602</c:v>
                </c:pt>
                <c:pt idx="94">
                  <c:v>0.88460682273518165</c:v>
                </c:pt>
                <c:pt idx="95">
                  <c:v>0.88278960734518452</c:v>
                </c:pt>
                <c:pt idx="96">
                  <c:v>0.88097239195518739</c:v>
                </c:pt>
                <c:pt idx="97">
                  <c:v>0.88097239195518739</c:v>
                </c:pt>
                <c:pt idx="98">
                  <c:v>0.87915517656519038</c:v>
                </c:pt>
                <c:pt idx="99">
                  <c:v>0.87597504963269535</c:v>
                </c:pt>
                <c:pt idx="100">
                  <c:v>0.87461213809019744</c:v>
                </c:pt>
                <c:pt idx="101">
                  <c:v>0.86507175729271246</c:v>
                </c:pt>
                <c:pt idx="102">
                  <c:v>0.86234593420771677</c:v>
                </c:pt>
                <c:pt idx="103">
                  <c:v>0.85325985725773112</c:v>
                </c:pt>
                <c:pt idx="104">
                  <c:v>0.85325985725773112</c:v>
                </c:pt>
                <c:pt idx="105">
                  <c:v>0.85053403417273532</c:v>
                </c:pt>
                <c:pt idx="106">
                  <c:v>0.83781352644275542</c:v>
                </c:pt>
                <c:pt idx="107">
                  <c:v>0.83735922259525608</c:v>
                </c:pt>
                <c:pt idx="108">
                  <c:v>0.83690491874775685</c:v>
                </c:pt>
                <c:pt idx="109">
                  <c:v>0.82827314564527044</c:v>
                </c:pt>
                <c:pt idx="110">
                  <c:v>0.82509301871277541</c:v>
                </c:pt>
                <c:pt idx="111">
                  <c:v>0.82145858793278126</c:v>
                </c:pt>
                <c:pt idx="112">
                  <c:v>0.80510364942280688</c:v>
                </c:pt>
                <c:pt idx="113">
                  <c:v>0.80283213018531052</c:v>
                </c:pt>
                <c:pt idx="114">
                  <c:v>0.80283213018531052</c:v>
                </c:pt>
                <c:pt idx="115">
                  <c:v>0.7996520032528156</c:v>
                </c:pt>
                <c:pt idx="116">
                  <c:v>0.79738048401531914</c:v>
                </c:pt>
                <c:pt idx="117">
                  <c:v>0.79056592630282985</c:v>
                </c:pt>
                <c:pt idx="118">
                  <c:v>0.78556858398033758</c:v>
                </c:pt>
                <c:pt idx="119">
                  <c:v>0.78238845704784266</c:v>
                </c:pt>
                <c:pt idx="120">
                  <c:v>0.77557389933535348</c:v>
                </c:pt>
                <c:pt idx="121">
                  <c:v>0.77421098779285547</c:v>
                </c:pt>
                <c:pt idx="122">
                  <c:v>0.77057655701286132</c:v>
                </c:pt>
                <c:pt idx="123">
                  <c:v>0.76739643008036629</c:v>
                </c:pt>
                <c:pt idx="124">
                  <c:v>0.76694212623286695</c:v>
                </c:pt>
                <c:pt idx="125">
                  <c:v>0.76376199930037192</c:v>
                </c:pt>
                <c:pt idx="126">
                  <c:v>0.76285339160537335</c:v>
                </c:pt>
                <c:pt idx="127">
                  <c:v>0.7619447839103749</c:v>
                </c:pt>
                <c:pt idx="128">
                  <c:v>0.75740174543538208</c:v>
                </c:pt>
                <c:pt idx="129">
                  <c:v>0.75467592235038627</c:v>
                </c:pt>
                <c:pt idx="130">
                  <c:v>0.75013288387539356</c:v>
                </c:pt>
                <c:pt idx="131">
                  <c:v>0.74649845309539919</c:v>
                </c:pt>
                <c:pt idx="132">
                  <c:v>0.74195541462040648</c:v>
                </c:pt>
                <c:pt idx="133">
                  <c:v>0.74195541462040648</c:v>
                </c:pt>
                <c:pt idx="134">
                  <c:v>0.74059250307790858</c:v>
                </c:pt>
                <c:pt idx="135">
                  <c:v>0.73786667999291289</c:v>
                </c:pt>
                <c:pt idx="136">
                  <c:v>0.73650376845041499</c:v>
                </c:pt>
                <c:pt idx="137">
                  <c:v>0.73241503382292139</c:v>
                </c:pt>
                <c:pt idx="138">
                  <c:v>0.73196072997542205</c:v>
                </c:pt>
                <c:pt idx="139">
                  <c:v>0.73014351458542504</c:v>
                </c:pt>
                <c:pt idx="140">
                  <c:v>0.72287465302543641</c:v>
                </c:pt>
                <c:pt idx="141">
                  <c:v>0.72196604533043784</c:v>
                </c:pt>
                <c:pt idx="142">
                  <c:v>0.72060313378793994</c:v>
                </c:pt>
                <c:pt idx="143">
                  <c:v>0.72014882994044083</c:v>
                </c:pt>
                <c:pt idx="144">
                  <c:v>0.71878591839794281</c:v>
                </c:pt>
                <c:pt idx="145">
                  <c:v>0.71606009531294723</c:v>
                </c:pt>
                <c:pt idx="146">
                  <c:v>0.7128799683804522</c:v>
                </c:pt>
                <c:pt idx="147">
                  <c:v>0.70833692990545927</c:v>
                </c:pt>
                <c:pt idx="148">
                  <c:v>0.70788262605796015</c:v>
                </c:pt>
                <c:pt idx="149">
                  <c:v>0.69834224526047506</c:v>
                </c:pt>
                <c:pt idx="150">
                  <c:v>0.69379920678548224</c:v>
                </c:pt>
                <c:pt idx="151">
                  <c:v>0.68107869905550233</c:v>
                </c:pt>
                <c:pt idx="152">
                  <c:v>0.67926148366550509</c:v>
                </c:pt>
                <c:pt idx="153">
                  <c:v>0.6765356605805094</c:v>
                </c:pt>
                <c:pt idx="154">
                  <c:v>0.66517806439302729</c:v>
                </c:pt>
                <c:pt idx="155">
                  <c:v>0.66336084900303027</c:v>
                </c:pt>
                <c:pt idx="156">
                  <c:v>0.66290654515553082</c:v>
                </c:pt>
                <c:pt idx="157">
                  <c:v>0.66108932976553381</c:v>
                </c:pt>
                <c:pt idx="158">
                  <c:v>0.65927211437553668</c:v>
                </c:pt>
                <c:pt idx="159">
                  <c:v>0.65700059513804021</c:v>
                </c:pt>
                <c:pt idx="160">
                  <c:v>0.65336616435804584</c:v>
                </c:pt>
                <c:pt idx="161">
                  <c:v>0.647005910493056</c:v>
                </c:pt>
                <c:pt idx="162">
                  <c:v>0.63292249122057809</c:v>
                </c:pt>
                <c:pt idx="163">
                  <c:v>0.62565362966058957</c:v>
                </c:pt>
                <c:pt idx="164">
                  <c:v>0.62247350272809454</c:v>
                </c:pt>
                <c:pt idx="165">
                  <c:v>0.62201919888059531</c:v>
                </c:pt>
                <c:pt idx="166">
                  <c:v>0.61929337579559951</c:v>
                </c:pt>
                <c:pt idx="167">
                  <c:v>0.61384172962560823</c:v>
                </c:pt>
                <c:pt idx="168">
                  <c:v>0.60657286806561961</c:v>
                </c:pt>
                <c:pt idx="169">
                  <c:v>0.60112122189562822</c:v>
                </c:pt>
                <c:pt idx="170">
                  <c:v>0.59930400650563109</c:v>
                </c:pt>
                <c:pt idx="171">
                  <c:v>0.58703780262315042</c:v>
                </c:pt>
                <c:pt idx="172">
                  <c:v>0.58476628338565395</c:v>
                </c:pt>
                <c:pt idx="173">
                  <c:v>0.58249476414815748</c:v>
                </c:pt>
                <c:pt idx="174">
                  <c:v>0.57931463721566256</c:v>
                </c:pt>
                <c:pt idx="175">
                  <c:v>0.57022856026567692</c:v>
                </c:pt>
                <c:pt idx="176">
                  <c:v>0.56977425641817747</c:v>
                </c:pt>
                <c:pt idx="177">
                  <c:v>0.56795704102818045</c:v>
                </c:pt>
                <c:pt idx="178">
                  <c:v>0.56613982563818332</c:v>
                </c:pt>
                <c:pt idx="179">
                  <c:v>0.55932526792569393</c:v>
                </c:pt>
                <c:pt idx="180">
                  <c:v>0.55705374868819768</c:v>
                </c:pt>
                <c:pt idx="181">
                  <c:v>0.55023919097570828</c:v>
                </c:pt>
                <c:pt idx="182">
                  <c:v>0.54796767173821181</c:v>
                </c:pt>
                <c:pt idx="183">
                  <c:v>0.54705906404321325</c:v>
                </c:pt>
                <c:pt idx="184">
                  <c:v>0.5461504563482148</c:v>
                </c:pt>
                <c:pt idx="185">
                  <c:v>0.53933589863572551</c:v>
                </c:pt>
                <c:pt idx="186">
                  <c:v>0.53115842938073843</c:v>
                </c:pt>
                <c:pt idx="187">
                  <c:v>0.5293412139907413</c:v>
                </c:pt>
                <c:pt idx="188">
                  <c:v>0.52570678321074693</c:v>
                </c:pt>
                <c:pt idx="189">
                  <c:v>0.52525247936324759</c:v>
                </c:pt>
                <c:pt idx="190">
                  <c:v>0.52343526397325058</c:v>
                </c:pt>
                <c:pt idx="191">
                  <c:v>0.51889222549825775</c:v>
                </c:pt>
                <c:pt idx="192">
                  <c:v>0.51662070626076129</c:v>
                </c:pt>
                <c:pt idx="193">
                  <c:v>0.51525779471826338</c:v>
                </c:pt>
                <c:pt idx="194">
                  <c:v>0.50072007159828635</c:v>
                </c:pt>
                <c:pt idx="195">
                  <c:v>0.4970856408182921</c:v>
                </c:pt>
                <c:pt idx="196">
                  <c:v>0.49435981773329629</c:v>
                </c:pt>
                <c:pt idx="197">
                  <c:v>0.49163399464830065</c:v>
                </c:pt>
                <c:pt idx="198">
                  <c:v>0.48981677925830353</c:v>
                </c:pt>
                <c:pt idx="199">
                  <c:v>0.48845386771580562</c:v>
                </c:pt>
                <c:pt idx="200">
                  <c:v>0.48845386771580562</c:v>
                </c:pt>
                <c:pt idx="201">
                  <c:v>0.48118500615581711</c:v>
                </c:pt>
                <c:pt idx="202">
                  <c:v>0.48073070230831788</c:v>
                </c:pt>
                <c:pt idx="203">
                  <c:v>0.47346184074832931</c:v>
                </c:pt>
                <c:pt idx="204">
                  <c:v>0.47028171381583433</c:v>
                </c:pt>
                <c:pt idx="205">
                  <c:v>0.4643757637983435</c:v>
                </c:pt>
                <c:pt idx="206">
                  <c:v>0.4607413330183493</c:v>
                </c:pt>
                <c:pt idx="207">
                  <c:v>0.46028702917084996</c:v>
                </c:pt>
                <c:pt idx="208">
                  <c:v>0.4593784214758514</c:v>
                </c:pt>
                <c:pt idx="209">
                  <c:v>0.45438107915335929</c:v>
                </c:pt>
                <c:pt idx="210">
                  <c:v>0.45392677530586012</c:v>
                </c:pt>
                <c:pt idx="211">
                  <c:v>0.45210955991586288</c:v>
                </c:pt>
                <c:pt idx="212">
                  <c:v>0.44938373683086719</c:v>
                </c:pt>
                <c:pt idx="213">
                  <c:v>0.44574930605087282</c:v>
                </c:pt>
                <c:pt idx="214">
                  <c:v>0.44393209066087574</c:v>
                </c:pt>
                <c:pt idx="215">
                  <c:v>0.44302348296587718</c:v>
                </c:pt>
                <c:pt idx="216">
                  <c:v>0.44256917911837801</c:v>
                </c:pt>
                <c:pt idx="217">
                  <c:v>0.43302879832089297</c:v>
                </c:pt>
                <c:pt idx="218">
                  <c:v>0.42712284830340225</c:v>
                </c:pt>
                <c:pt idx="219">
                  <c:v>0.42712284830340225</c:v>
                </c:pt>
                <c:pt idx="220">
                  <c:v>0.42712284830340225</c:v>
                </c:pt>
                <c:pt idx="221">
                  <c:v>0.42621424060840368</c:v>
                </c:pt>
                <c:pt idx="222">
                  <c:v>0.42303411367590871</c:v>
                </c:pt>
                <c:pt idx="223">
                  <c:v>0.42030829059091296</c:v>
                </c:pt>
                <c:pt idx="224">
                  <c:v>0.41576525211592014</c:v>
                </c:pt>
                <c:pt idx="225">
                  <c:v>0.41440234057342235</c:v>
                </c:pt>
                <c:pt idx="226">
                  <c:v>0.41303942903092444</c:v>
                </c:pt>
                <c:pt idx="227">
                  <c:v>0.41076790979342803</c:v>
                </c:pt>
                <c:pt idx="228">
                  <c:v>0.41076790979342803</c:v>
                </c:pt>
                <c:pt idx="229">
                  <c:v>0.40758778286093306</c:v>
                </c:pt>
                <c:pt idx="230">
                  <c:v>0.40622487131843521</c:v>
                </c:pt>
                <c:pt idx="231">
                  <c:v>0.40531626362343659</c:v>
                </c:pt>
                <c:pt idx="232">
                  <c:v>0.40531626362343659</c:v>
                </c:pt>
                <c:pt idx="233">
                  <c:v>0.40486195977593731</c:v>
                </c:pt>
                <c:pt idx="234">
                  <c:v>0.40077322514844377</c:v>
                </c:pt>
                <c:pt idx="235">
                  <c:v>0.40031892130094449</c:v>
                </c:pt>
                <c:pt idx="236">
                  <c:v>0.39941031360594592</c:v>
                </c:pt>
                <c:pt idx="237">
                  <c:v>0.39713879436844945</c:v>
                </c:pt>
                <c:pt idx="238">
                  <c:v>0.39259575589345663</c:v>
                </c:pt>
                <c:pt idx="239">
                  <c:v>0.38941562896096166</c:v>
                </c:pt>
                <c:pt idx="240">
                  <c:v>0.38714410972346519</c:v>
                </c:pt>
                <c:pt idx="241">
                  <c:v>0.38578119818096734</c:v>
                </c:pt>
                <c:pt idx="242">
                  <c:v>0.38214676740097309</c:v>
                </c:pt>
                <c:pt idx="243">
                  <c:v>0.38078385585847524</c:v>
                </c:pt>
                <c:pt idx="244">
                  <c:v>0.37851233662097883</c:v>
                </c:pt>
                <c:pt idx="245">
                  <c:v>0.37351499429848672</c:v>
                </c:pt>
                <c:pt idx="246">
                  <c:v>0.37124347506099026</c:v>
                </c:pt>
                <c:pt idx="247">
                  <c:v>0.36851765197599462</c:v>
                </c:pt>
                <c:pt idx="248">
                  <c:v>0.36715474043349672</c:v>
                </c:pt>
                <c:pt idx="249">
                  <c:v>0.36170309426350533</c:v>
                </c:pt>
                <c:pt idx="250">
                  <c:v>0.36079448656850677</c:v>
                </c:pt>
                <c:pt idx="251">
                  <c:v>0.36034018272100743</c:v>
                </c:pt>
                <c:pt idx="252">
                  <c:v>0.3585229673310103</c:v>
                </c:pt>
                <c:pt idx="253">
                  <c:v>0.35670575194101312</c:v>
                </c:pt>
                <c:pt idx="254">
                  <c:v>0.34989119422852394</c:v>
                </c:pt>
                <c:pt idx="255">
                  <c:v>0.34989119422852394</c:v>
                </c:pt>
                <c:pt idx="256">
                  <c:v>0.34852828268602604</c:v>
                </c:pt>
                <c:pt idx="257">
                  <c:v>0.34852828268602604</c:v>
                </c:pt>
                <c:pt idx="258">
                  <c:v>0.34807397883852675</c:v>
                </c:pt>
                <c:pt idx="259">
                  <c:v>0.3458024596010304</c:v>
                </c:pt>
                <c:pt idx="260">
                  <c:v>0.34489385190603172</c:v>
                </c:pt>
                <c:pt idx="261">
                  <c:v>0.34398524421103321</c:v>
                </c:pt>
                <c:pt idx="262">
                  <c:v>0.3403508134310389</c:v>
                </c:pt>
                <c:pt idx="263">
                  <c:v>0.33626207880354536</c:v>
                </c:pt>
                <c:pt idx="264">
                  <c:v>0.33353625571854961</c:v>
                </c:pt>
                <c:pt idx="265">
                  <c:v>0.33217334417605182</c:v>
                </c:pt>
                <c:pt idx="266">
                  <c:v>0.33171904032855254</c:v>
                </c:pt>
                <c:pt idx="267">
                  <c:v>0.33081043263355397</c:v>
                </c:pt>
                <c:pt idx="268">
                  <c:v>0.32899321724355679</c:v>
                </c:pt>
                <c:pt idx="269">
                  <c:v>0.32717600185355972</c:v>
                </c:pt>
                <c:pt idx="270">
                  <c:v>0.3262673941585611</c:v>
                </c:pt>
                <c:pt idx="271">
                  <c:v>0.32308726722606618</c:v>
                </c:pt>
                <c:pt idx="272">
                  <c:v>0.32036144414107043</c:v>
                </c:pt>
                <c:pt idx="273">
                  <c:v>0.32036144414107043</c:v>
                </c:pt>
                <c:pt idx="274">
                  <c:v>0.31354688642858114</c:v>
                </c:pt>
                <c:pt idx="275">
                  <c:v>0.31354688642858114</c:v>
                </c:pt>
                <c:pt idx="276">
                  <c:v>0.31309258258108186</c:v>
                </c:pt>
                <c:pt idx="277">
                  <c:v>0.31263827873358258</c:v>
                </c:pt>
                <c:pt idx="278">
                  <c:v>0.31127536719108467</c:v>
                </c:pt>
                <c:pt idx="279">
                  <c:v>0.31082106334358539</c:v>
                </c:pt>
                <c:pt idx="280">
                  <c:v>0.31036675949608616</c:v>
                </c:pt>
                <c:pt idx="281">
                  <c:v>0.30764093641109042</c:v>
                </c:pt>
                <c:pt idx="282">
                  <c:v>0.30718663256359113</c:v>
                </c:pt>
                <c:pt idx="283">
                  <c:v>0.30673232871609185</c:v>
                </c:pt>
                <c:pt idx="284">
                  <c:v>0.30627802486859257</c:v>
                </c:pt>
                <c:pt idx="285">
                  <c:v>0.30627802486859257</c:v>
                </c:pt>
                <c:pt idx="286">
                  <c:v>0.30582372102109329</c:v>
                </c:pt>
                <c:pt idx="287">
                  <c:v>0.30582372102109329</c:v>
                </c:pt>
                <c:pt idx="288">
                  <c:v>0.30491511332609478</c:v>
                </c:pt>
                <c:pt idx="289">
                  <c:v>0.3044608094785955</c:v>
                </c:pt>
                <c:pt idx="290">
                  <c:v>0.30355220178359688</c:v>
                </c:pt>
                <c:pt idx="291">
                  <c:v>0.29991777100360256</c:v>
                </c:pt>
                <c:pt idx="292">
                  <c:v>0.29946346715610328</c:v>
                </c:pt>
                <c:pt idx="293">
                  <c:v>0.29946346715610328</c:v>
                </c:pt>
                <c:pt idx="294">
                  <c:v>0.29810055561360549</c:v>
                </c:pt>
                <c:pt idx="295">
                  <c:v>0.29582903637610902</c:v>
                </c:pt>
                <c:pt idx="296">
                  <c:v>0.29355751713861267</c:v>
                </c:pt>
                <c:pt idx="297">
                  <c:v>0.28765156712112194</c:v>
                </c:pt>
                <c:pt idx="298">
                  <c:v>0.28674295942612338</c:v>
                </c:pt>
                <c:pt idx="299">
                  <c:v>0.28447144018862691</c:v>
                </c:pt>
                <c:pt idx="300">
                  <c:v>0.28401713634112763</c:v>
                </c:pt>
                <c:pt idx="301">
                  <c:v>0.28356283249362835</c:v>
                </c:pt>
                <c:pt idx="302">
                  <c:v>0.27992840171363409</c:v>
                </c:pt>
                <c:pt idx="303">
                  <c:v>0.27947409786613481</c:v>
                </c:pt>
                <c:pt idx="304">
                  <c:v>0.27765688247613773</c:v>
                </c:pt>
                <c:pt idx="305">
                  <c:v>0.27674827478113906</c:v>
                </c:pt>
                <c:pt idx="306">
                  <c:v>0.27674827478113906</c:v>
                </c:pt>
                <c:pt idx="307">
                  <c:v>0.27629397093363983</c:v>
                </c:pt>
                <c:pt idx="308">
                  <c:v>0.27493105939114199</c:v>
                </c:pt>
                <c:pt idx="309">
                  <c:v>0.27265954015364552</c:v>
                </c:pt>
                <c:pt idx="310">
                  <c:v>0.27220523630614624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FE-45C4-8DCA-74E75E67579D}"/>
            </c:ext>
          </c:extLst>
        </c:ser>
        <c:ser>
          <c:idx val="6"/>
          <c:order val="4"/>
          <c:tx>
            <c:v>Exp 2</c:v>
          </c:tx>
          <c:spPr>
            <a:ln w="34925" cap="rnd">
              <a:solidFill>
                <a:srgbClr val="00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Ratio'!$F$4:$F$293</c:f>
              <c:numCache>
                <c:formatCode>General</c:formatCode>
                <c:ptCount val="290"/>
                <c:pt idx="0">
                  <c:v>1.0000000000000004</c:v>
                </c:pt>
                <c:pt idx="1">
                  <c:v>0.99667739393766808</c:v>
                </c:pt>
                <c:pt idx="2">
                  <c:v>0.99525341991095428</c:v>
                </c:pt>
                <c:pt idx="3">
                  <c:v>0.99477876190204995</c:v>
                </c:pt>
                <c:pt idx="4">
                  <c:v>0.99288012986643159</c:v>
                </c:pt>
                <c:pt idx="5">
                  <c:v>0.99145615583971769</c:v>
                </c:pt>
                <c:pt idx="6">
                  <c:v>0.99050683982190868</c:v>
                </c:pt>
                <c:pt idx="7">
                  <c:v>0.99050683982190857</c:v>
                </c:pt>
                <c:pt idx="8">
                  <c:v>0.98955752380409934</c:v>
                </c:pt>
                <c:pt idx="9">
                  <c:v>0.98908286579519467</c:v>
                </c:pt>
                <c:pt idx="10">
                  <c:v>0.98860820778629011</c:v>
                </c:pt>
                <c:pt idx="11">
                  <c:v>0.98670957575067197</c:v>
                </c:pt>
                <c:pt idx="12">
                  <c:v>0.98528560172395829</c:v>
                </c:pt>
                <c:pt idx="13">
                  <c:v>0.98481094371505362</c:v>
                </c:pt>
                <c:pt idx="14">
                  <c:v>0.98006436362600757</c:v>
                </c:pt>
                <c:pt idx="15">
                  <c:v>0.97958970561710301</c:v>
                </c:pt>
                <c:pt idx="16">
                  <c:v>0.97958970561710301</c:v>
                </c:pt>
                <c:pt idx="17">
                  <c:v>0.97674175756367543</c:v>
                </c:pt>
                <c:pt idx="18">
                  <c:v>0.97531778353696197</c:v>
                </c:pt>
                <c:pt idx="19">
                  <c:v>0.97484312552805719</c:v>
                </c:pt>
                <c:pt idx="20">
                  <c:v>0.9734191515013435</c:v>
                </c:pt>
                <c:pt idx="21">
                  <c:v>0.97294449349243917</c:v>
                </c:pt>
                <c:pt idx="22">
                  <c:v>0.97246983548353438</c:v>
                </c:pt>
                <c:pt idx="23">
                  <c:v>0.97199517747462982</c:v>
                </c:pt>
                <c:pt idx="24">
                  <c:v>0.96914722942120213</c:v>
                </c:pt>
                <c:pt idx="25">
                  <c:v>0.96819791340339312</c:v>
                </c:pt>
                <c:pt idx="26">
                  <c:v>0.96677393937667944</c:v>
                </c:pt>
                <c:pt idx="27">
                  <c:v>0.96677393937667933</c:v>
                </c:pt>
                <c:pt idx="28">
                  <c:v>0.96582462335887032</c:v>
                </c:pt>
                <c:pt idx="29">
                  <c:v>0.96534996534996564</c:v>
                </c:pt>
                <c:pt idx="30">
                  <c:v>0.96440064933215619</c:v>
                </c:pt>
                <c:pt idx="31">
                  <c:v>0.96297667530544273</c:v>
                </c:pt>
                <c:pt idx="32">
                  <c:v>0.96297667530544251</c:v>
                </c:pt>
                <c:pt idx="33">
                  <c:v>0.96297667530544251</c:v>
                </c:pt>
                <c:pt idx="34">
                  <c:v>0.96202735928763339</c:v>
                </c:pt>
                <c:pt idx="35">
                  <c:v>0.96012872725201526</c:v>
                </c:pt>
                <c:pt idx="36">
                  <c:v>0.95775543720749212</c:v>
                </c:pt>
                <c:pt idx="37">
                  <c:v>0.95633146318077833</c:v>
                </c:pt>
                <c:pt idx="38">
                  <c:v>0.95348351512735086</c:v>
                </c:pt>
                <c:pt idx="39">
                  <c:v>0.95300885711844641</c:v>
                </c:pt>
                <c:pt idx="40">
                  <c:v>0.95253419910954173</c:v>
                </c:pt>
                <c:pt idx="41">
                  <c:v>0.95253419910954173</c:v>
                </c:pt>
                <c:pt idx="42">
                  <c:v>0.95063556707392349</c:v>
                </c:pt>
                <c:pt idx="43">
                  <c:v>0.95016090906501893</c:v>
                </c:pt>
                <c:pt idx="44">
                  <c:v>0.94873693503830514</c:v>
                </c:pt>
                <c:pt idx="45">
                  <c:v>0.94873693503830503</c:v>
                </c:pt>
                <c:pt idx="46">
                  <c:v>0.94826227702940069</c:v>
                </c:pt>
                <c:pt idx="47">
                  <c:v>0.9477876190204958</c:v>
                </c:pt>
                <c:pt idx="48">
                  <c:v>0.94588898698487767</c:v>
                </c:pt>
                <c:pt idx="49">
                  <c:v>0.94399035494925942</c:v>
                </c:pt>
                <c:pt idx="50">
                  <c:v>0.94256638092254563</c:v>
                </c:pt>
                <c:pt idx="51">
                  <c:v>0.94209172291364096</c:v>
                </c:pt>
                <c:pt idx="52">
                  <c:v>0.94161706490473629</c:v>
                </c:pt>
                <c:pt idx="53">
                  <c:v>0.94114240689583184</c:v>
                </c:pt>
                <c:pt idx="54">
                  <c:v>0.94114240689583162</c:v>
                </c:pt>
                <c:pt idx="55">
                  <c:v>0.94066774888692728</c:v>
                </c:pt>
                <c:pt idx="56">
                  <c:v>0.9387691168513087</c:v>
                </c:pt>
                <c:pt idx="57">
                  <c:v>0.93829445884240437</c:v>
                </c:pt>
                <c:pt idx="58">
                  <c:v>0.93781980083349969</c:v>
                </c:pt>
                <c:pt idx="59">
                  <c:v>0.9363958268067859</c:v>
                </c:pt>
                <c:pt idx="60">
                  <c:v>0.9363958268067859</c:v>
                </c:pt>
                <c:pt idx="61">
                  <c:v>0.9363958268067859</c:v>
                </c:pt>
                <c:pt idx="62">
                  <c:v>0.93497185278007211</c:v>
                </c:pt>
                <c:pt idx="63">
                  <c:v>0.93307322074445398</c:v>
                </c:pt>
                <c:pt idx="64">
                  <c:v>0.93117458870883552</c:v>
                </c:pt>
                <c:pt idx="65">
                  <c:v>0.9273773246375987</c:v>
                </c:pt>
                <c:pt idx="66">
                  <c:v>0.92690266662869425</c:v>
                </c:pt>
                <c:pt idx="67">
                  <c:v>0.92595335061088491</c:v>
                </c:pt>
                <c:pt idx="68">
                  <c:v>0.92452937658417123</c:v>
                </c:pt>
                <c:pt idx="69">
                  <c:v>0.92405471857526678</c:v>
                </c:pt>
                <c:pt idx="70">
                  <c:v>0.92073211251293463</c:v>
                </c:pt>
                <c:pt idx="71">
                  <c:v>0.91646019043279348</c:v>
                </c:pt>
                <c:pt idx="72">
                  <c:v>0.91456155839717501</c:v>
                </c:pt>
                <c:pt idx="73">
                  <c:v>0.91361224237936578</c:v>
                </c:pt>
                <c:pt idx="74">
                  <c:v>0.91171361034374765</c:v>
                </c:pt>
                <c:pt idx="75">
                  <c:v>0.9093403202992244</c:v>
                </c:pt>
                <c:pt idx="76">
                  <c:v>0.90839100428141539</c:v>
                </c:pt>
                <c:pt idx="77">
                  <c:v>0.90649237224579693</c:v>
                </c:pt>
                <c:pt idx="78">
                  <c:v>0.90601771423689248</c:v>
                </c:pt>
                <c:pt idx="79">
                  <c:v>0.9045937402101788</c:v>
                </c:pt>
                <c:pt idx="80">
                  <c:v>0.89604989604989616</c:v>
                </c:pt>
                <c:pt idx="81">
                  <c:v>0.89510058003208715</c:v>
                </c:pt>
                <c:pt idx="82">
                  <c:v>0.88750605188961362</c:v>
                </c:pt>
                <c:pt idx="83">
                  <c:v>0.8865567358718045</c:v>
                </c:pt>
                <c:pt idx="84">
                  <c:v>0.88560741985399549</c:v>
                </c:pt>
                <c:pt idx="85">
                  <c:v>0.87848754972042653</c:v>
                </c:pt>
                <c:pt idx="86">
                  <c:v>0.8751649436580945</c:v>
                </c:pt>
                <c:pt idx="87">
                  <c:v>0.87231699560466713</c:v>
                </c:pt>
                <c:pt idx="88">
                  <c:v>0.87231699560466691</c:v>
                </c:pt>
                <c:pt idx="89">
                  <c:v>0.86804507352452565</c:v>
                </c:pt>
                <c:pt idx="90">
                  <c:v>0.86519712547109828</c:v>
                </c:pt>
                <c:pt idx="91">
                  <c:v>0.86045054538205268</c:v>
                </c:pt>
                <c:pt idx="92">
                  <c:v>0.85712793931972042</c:v>
                </c:pt>
                <c:pt idx="93">
                  <c:v>0.85333067524848361</c:v>
                </c:pt>
                <c:pt idx="94">
                  <c:v>0.85238135923067426</c:v>
                </c:pt>
                <c:pt idx="95">
                  <c:v>0.8471601211327241</c:v>
                </c:pt>
                <c:pt idx="96">
                  <c:v>0.84193888303477371</c:v>
                </c:pt>
                <c:pt idx="97">
                  <c:v>0.83814161896353689</c:v>
                </c:pt>
                <c:pt idx="98">
                  <c:v>0.83814161896353678</c:v>
                </c:pt>
                <c:pt idx="99">
                  <c:v>0.83814161896353678</c:v>
                </c:pt>
                <c:pt idx="100">
                  <c:v>0.8343443548923003</c:v>
                </c:pt>
                <c:pt idx="101">
                  <c:v>0.8276991427676359</c:v>
                </c:pt>
                <c:pt idx="102">
                  <c:v>0.82390187869639953</c:v>
                </c:pt>
                <c:pt idx="103">
                  <c:v>0.82200324666078106</c:v>
                </c:pt>
                <c:pt idx="104">
                  <c:v>0.82010461462516282</c:v>
                </c:pt>
                <c:pt idx="105">
                  <c:v>0.81535803453611699</c:v>
                </c:pt>
                <c:pt idx="106">
                  <c:v>0.81013679643816627</c:v>
                </c:pt>
                <c:pt idx="107">
                  <c:v>0.80776350639364347</c:v>
                </c:pt>
                <c:pt idx="108">
                  <c:v>0.80586487435802523</c:v>
                </c:pt>
                <c:pt idx="109">
                  <c:v>0.80301692630459753</c:v>
                </c:pt>
                <c:pt idx="110">
                  <c:v>0.80206761028678841</c:v>
                </c:pt>
                <c:pt idx="111">
                  <c:v>0.79969432024226583</c:v>
                </c:pt>
                <c:pt idx="112">
                  <c:v>0.79589705617102902</c:v>
                </c:pt>
                <c:pt idx="113">
                  <c:v>0.79115047608198297</c:v>
                </c:pt>
                <c:pt idx="114">
                  <c:v>0.78877718603746005</c:v>
                </c:pt>
                <c:pt idx="115">
                  <c:v>0.76931620767237208</c:v>
                </c:pt>
                <c:pt idx="116">
                  <c:v>0.76931620767237208</c:v>
                </c:pt>
                <c:pt idx="117">
                  <c:v>0.76551894360113559</c:v>
                </c:pt>
                <c:pt idx="118">
                  <c:v>0.76456962758332636</c:v>
                </c:pt>
                <c:pt idx="119">
                  <c:v>0.76219633753880356</c:v>
                </c:pt>
                <c:pt idx="120">
                  <c:v>0.75934838948537597</c:v>
                </c:pt>
                <c:pt idx="121">
                  <c:v>0.75602578342304394</c:v>
                </c:pt>
                <c:pt idx="122">
                  <c:v>0.75317783536961658</c:v>
                </c:pt>
                <c:pt idx="123">
                  <c:v>0.74700728125385685</c:v>
                </c:pt>
                <c:pt idx="124">
                  <c:v>0.74273535917371558</c:v>
                </c:pt>
                <c:pt idx="125">
                  <c:v>0.73798877908466964</c:v>
                </c:pt>
                <c:pt idx="126">
                  <c:v>0.7360901470490514</c:v>
                </c:pt>
                <c:pt idx="127">
                  <c:v>0.73276754098671926</c:v>
                </c:pt>
                <c:pt idx="128">
                  <c:v>0.72659698687095975</c:v>
                </c:pt>
                <c:pt idx="129">
                  <c:v>0.72422369682643672</c:v>
                </c:pt>
                <c:pt idx="130">
                  <c:v>0.7194771167373909</c:v>
                </c:pt>
                <c:pt idx="131">
                  <c:v>0.71188258859491771</c:v>
                </c:pt>
                <c:pt idx="132">
                  <c:v>0.70808532452368089</c:v>
                </c:pt>
                <c:pt idx="133">
                  <c:v>0.70571203447915798</c:v>
                </c:pt>
                <c:pt idx="134">
                  <c:v>0.70096545439011204</c:v>
                </c:pt>
                <c:pt idx="135">
                  <c:v>0.69716819031887545</c:v>
                </c:pt>
                <c:pt idx="136">
                  <c:v>0.69337092624763863</c:v>
                </c:pt>
                <c:pt idx="137">
                  <c:v>0.6876750301407839</c:v>
                </c:pt>
                <c:pt idx="138">
                  <c:v>0.68197913403392885</c:v>
                </c:pt>
                <c:pt idx="139">
                  <c:v>0.67770721195378736</c:v>
                </c:pt>
                <c:pt idx="140">
                  <c:v>0.67723255394488302</c:v>
                </c:pt>
                <c:pt idx="141">
                  <c:v>0.67248597385583686</c:v>
                </c:pt>
                <c:pt idx="142">
                  <c:v>0.67153665783802796</c:v>
                </c:pt>
                <c:pt idx="143">
                  <c:v>0.66631541974007735</c:v>
                </c:pt>
                <c:pt idx="144">
                  <c:v>0.66014486562431784</c:v>
                </c:pt>
                <c:pt idx="145">
                  <c:v>0.65729691757089037</c:v>
                </c:pt>
                <c:pt idx="146">
                  <c:v>0.65065170544622619</c:v>
                </c:pt>
                <c:pt idx="147">
                  <c:v>0.65065170544622619</c:v>
                </c:pt>
                <c:pt idx="148">
                  <c:v>0.64448115133046646</c:v>
                </c:pt>
                <c:pt idx="149">
                  <c:v>0.64353183531265734</c:v>
                </c:pt>
                <c:pt idx="150">
                  <c:v>0.63925991323251607</c:v>
                </c:pt>
                <c:pt idx="151">
                  <c:v>0.63546264916127948</c:v>
                </c:pt>
                <c:pt idx="152">
                  <c:v>0.63024141106332909</c:v>
                </c:pt>
                <c:pt idx="153">
                  <c:v>0.62976675305442442</c:v>
                </c:pt>
                <c:pt idx="154">
                  <c:v>0.62596948898318783</c:v>
                </c:pt>
                <c:pt idx="155">
                  <c:v>0.62074825088523744</c:v>
                </c:pt>
                <c:pt idx="156">
                  <c:v>0.61647632880509617</c:v>
                </c:pt>
                <c:pt idx="157">
                  <c:v>0.61220440672495491</c:v>
                </c:pt>
                <c:pt idx="158">
                  <c:v>0.60793248464481342</c:v>
                </c:pt>
                <c:pt idx="159">
                  <c:v>0.60366056256467227</c:v>
                </c:pt>
                <c:pt idx="160">
                  <c:v>0.60176193052905413</c:v>
                </c:pt>
                <c:pt idx="161">
                  <c:v>0.59938864048453133</c:v>
                </c:pt>
                <c:pt idx="162">
                  <c:v>0.59891398247562666</c:v>
                </c:pt>
                <c:pt idx="163">
                  <c:v>0.59274342835986682</c:v>
                </c:pt>
                <c:pt idx="164">
                  <c:v>0.58894616428863023</c:v>
                </c:pt>
                <c:pt idx="165">
                  <c:v>0.58609821623520286</c:v>
                </c:pt>
                <c:pt idx="166">
                  <c:v>0.58467424220848907</c:v>
                </c:pt>
                <c:pt idx="167">
                  <c:v>0.58182629415506126</c:v>
                </c:pt>
                <c:pt idx="168">
                  <c:v>0.58040232012834747</c:v>
                </c:pt>
                <c:pt idx="169">
                  <c:v>0.57945300411053857</c:v>
                </c:pt>
                <c:pt idx="170">
                  <c:v>0.57660505605711088</c:v>
                </c:pt>
                <c:pt idx="171">
                  <c:v>0.57280779198587428</c:v>
                </c:pt>
                <c:pt idx="172">
                  <c:v>0.56711189587901922</c:v>
                </c:pt>
                <c:pt idx="173">
                  <c:v>0.56521326384340098</c:v>
                </c:pt>
                <c:pt idx="174">
                  <c:v>0.56473860583449642</c:v>
                </c:pt>
                <c:pt idx="175">
                  <c:v>0.56331463180778285</c:v>
                </c:pt>
                <c:pt idx="176">
                  <c:v>0.56189065778106906</c:v>
                </c:pt>
                <c:pt idx="177">
                  <c:v>0.55904270972764158</c:v>
                </c:pt>
                <c:pt idx="178">
                  <c:v>0.55714407769202312</c:v>
                </c:pt>
                <c:pt idx="179">
                  <c:v>0.55192283959407251</c:v>
                </c:pt>
                <c:pt idx="180">
                  <c:v>0.54860023353174048</c:v>
                </c:pt>
                <c:pt idx="181">
                  <c:v>0.54670160149612212</c:v>
                </c:pt>
                <c:pt idx="182">
                  <c:v>0.54622694348721768</c:v>
                </c:pt>
                <c:pt idx="183">
                  <c:v>0.54385365344269465</c:v>
                </c:pt>
                <c:pt idx="184">
                  <c:v>0.54195502140707641</c:v>
                </c:pt>
                <c:pt idx="185">
                  <c:v>0.53720844131803047</c:v>
                </c:pt>
                <c:pt idx="186">
                  <c:v>0.5367337833091258</c:v>
                </c:pt>
                <c:pt idx="187">
                  <c:v>0.53388583525569844</c:v>
                </c:pt>
                <c:pt idx="188">
                  <c:v>0.53341117724679377</c:v>
                </c:pt>
                <c:pt idx="189">
                  <c:v>0.53293651923788921</c:v>
                </c:pt>
                <c:pt idx="190">
                  <c:v>0.53198720322008008</c:v>
                </c:pt>
                <c:pt idx="191">
                  <c:v>0.52913925516665261</c:v>
                </c:pt>
                <c:pt idx="192">
                  <c:v>0.52866459715774816</c:v>
                </c:pt>
                <c:pt idx="193">
                  <c:v>0.5243926750776069</c:v>
                </c:pt>
                <c:pt idx="194">
                  <c:v>0.52439267507760678</c:v>
                </c:pt>
                <c:pt idx="195">
                  <c:v>0.52059541100637019</c:v>
                </c:pt>
                <c:pt idx="196">
                  <c:v>0.51537417290841969</c:v>
                </c:pt>
                <c:pt idx="197">
                  <c:v>0.51489951489951513</c:v>
                </c:pt>
                <c:pt idx="198">
                  <c:v>0.51442485689061057</c:v>
                </c:pt>
                <c:pt idx="199">
                  <c:v>0.51395019888170579</c:v>
                </c:pt>
                <c:pt idx="200">
                  <c:v>0.5087289607837554</c:v>
                </c:pt>
                <c:pt idx="201">
                  <c:v>0.50540635472142348</c:v>
                </c:pt>
                <c:pt idx="202">
                  <c:v>0.50445703870361425</c:v>
                </c:pt>
                <c:pt idx="203">
                  <c:v>0.50160909065018655</c:v>
                </c:pt>
                <c:pt idx="204">
                  <c:v>0.4954385365344271</c:v>
                </c:pt>
                <c:pt idx="205">
                  <c:v>0.49353990449880863</c:v>
                </c:pt>
                <c:pt idx="206">
                  <c:v>0.49021729843647671</c:v>
                </c:pt>
                <c:pt idx="207">
                  <c:v>0.49021729843647671</c:v>
                </c:pt>
                <c:pt idx="208">
                  <c:v>0.48642003436524012</c:v>
                </c:pt>
                <c:pt idx="209">
                  <c:v>0.48642003436524012</c:v>
                </c:pt>
                <c:pt idx="210">
                  <c:v>0.48309742830290803</c:v>
                </c:pt>
                <c:pt idx="211">
                  <c:v>0.48167345427619407</c:v>
                </c:pt>
                <c:pt idx="212">
                  <c:v>0.47645221617824363</c:v>
                </c:pt>
                <c:pt idx="213">
                  <c:v>0.47645221617824363</c:v>
                </c:pt>
                <c:pt idx="214">
                  <c:v>0.47550290016043451</c:v>
                </c:pt>
                <c:pt idx="215">
                  <c:v>0.47218029409810258</c:v>
                </c:pt>
                <c:pt idx="216">
                  <c:v>0.47028166206248428</c:v>
                </c:pt>
                <c:pt idx="217">
                  <c:v>0.46506042396453384</c:v>
                </c:pt>
                <c:pt idx="218">
                  <c:v>0.46506042396453384</c:v>
                </c:pt>
                <c:pt idx="219">
                  <c:v>0.46316179192891521</c:v>
                </c:pt>
                <c:pt idx="220">
                  <c:v>0.45983918586658312</c:v>
                </c:pt>
                <c:pt idx="221">
                  <c:v>0.45746589582206015</c:v>
                </c:pt>
                <c:pt idx="222">
                  <c:v>0.45556726378644202</c:v>
                </c:pt>
                <c:pt idx="223">
                  <c:v>0.45556726378644202</c:v>
                </c:pt>
                <c:pt idx="224">
                  <c:v>0.45224465772410993</c:v>
                </c:pt>
                <c:pt idx="225">
                  <c:v>0.45034602568849164</c:v>
                </c:pt>
                <c:pt idx="226">
                  <c:v>0.44797273564396867</c:v>
                </c:pt>
                <c:pt idx="227">
                  <c:v>0.44370081356382746</c:v>
                </c:pt>
                <c:pt idx="228">
                  <c:v>0.44227683953711378</c:v>
                </c:pt>
                <c:pt idx="229">
                  <c:v>0.44085286551039982</c:v>
                </c:pt>
                <c:pt idx="230">
                  <c:v>0.43658094343025855</c:v>
                </c:pt>
                <c:pt idx="231">
                  <c:v>0.43563162741244943</c:v>
                </c:pt>
                <c:pt idx="232">
                  <c:v>0.43278367935902179</c:v>
                </c:pt>
                <c:pt idx="233">
                  <c:v>0.43135970533230816</c:v>
                </c:pt>
                <c:pt idx="234">
                  <c:v>0.42993573130559454</c:v>
                </c:pt>
                <c:pt idx="235">
                  <c:v>0.42851175727888058</c:v>
                </c:pt>
                <c:pt idx="236">
                  <c:v>0.42756244126107157</c:v>
                </c:pt>
                <c:pt idx="237">
                  <c:v>0.42281586117202552</c:v>
                </c:pt>
                <c:pt idx="238">
                  <c:v>0.42234120316312102</c:v>
                </c:pt>
                <c:pt idx="239">
                  <c:v>0.42091722913640722</c:v>
                </c:pt>
                <c:pt idx="240">
                  <c:v>0.41949325510969337</c:v>
                </c:pt>
                <c:pt idx="241">
                  <c:v>0.41806928108297975</c:v>
                </c:pt>
                <c:pt idx="242">
                  <c:v>0.41617064904736145</c:v>
                </c:pt>
                <c:pt idx="243">
                  <c:v>0.41284804298502936</c:v>
                </c:pt>
                <c:pt idx="244">
                  <c:v>0.41189872696722041</c:v>
                </c:pt>
                <c:pt idx="245">
                  <c:v>0.41189872696722041</c:v>
                </c:pt>
                <c:pt idx="246">
                  <c:v>0.41142406895831557</c:v>
                </c:pt>
                <c:pt idx="247">
                  <c:v>0.41047475294050656</c:v>
                </c:pt>
                <c:pt idx="248">
                  <c:v>0.40762680488707898</c:v>
                </c:pt>
                <c:pt idx="249">
                  <c:v>0.4028802247980332</c:v>
                </c:pt>
                <c:pt idx="250">
                  <c:v>0.40240556678912875</c:v>
                </c:pt>
                <c:pt idx="251">
                  <c:v>0.40050693475351029</c:v>
                </c:pt>
                <c:pt idx="252">
                  <c:v>0.39813364470898749</c:v>
                </c:pt>
                <c:pt idx="253">
                  <c:v>0.39718432869117831</c:v>
                </c:pt>
                <c:pt idx="254">
                  <c:v>0.39386172262884606</c:v>
                </c:pt>
                <c:pt idx="255">
                  <c:v>0.38958980054870479</c:v>
                </c:pt>
                <c:pt idx="256">
                  <c:v>0.388165826521991</c:v>
                </c:pt>
                <c:pt idx="257">
                  <c:v>0.38769116851308649</c:v>
                </c:pt>
                <c:pt idx="258">
                  <c:v>0.38674185249527721</c:v>
                </c:pt>
                <c:pt idx="259">
                  <c:v>0.3862671944863727</c:v>
                </c:pt>
                <c:pt idx="260">
                  <c:v>0.3843685624507544</c:v>
                </c:pt>
                <c:pt idx="261">
                  <c:v>0.38389390444184973</c:v>
                </c:pt>
                <c:pt idx="262">
                  <c:v>0.38246993041513594</c:v>
                </c:pt>
                <c:pt idx="263">
                  <c:v>0.38057129837951764</c:v>
                </c:pt>
                <c:pt idx="264">
                  <c:v>0.38009664037061314</c:v>
                </c:pt>
                <c:pt idx="265">
                  <c:v>0.37867266634389929</c:v>
                </c:pt>
                <c:pt idx="266">
                  <c:v>0.37867266634389929</c:v>
                </c:pt>
                <c:pt idx="267">
                  <c:v>0.37819800833499467</c:v>
                </c:pt>
                <c:pt idx="268">
                  <c:v>0.37772335032609022</c:v>
                </c:pt>
                <c:pt idx="269">
                  <c:v>0.37724869231718555</c:v>
                </c:pt>
                <c:pt idx="270">
                  <c:v>0.37724869231718555</c:v>
                </c:pt>
                <c:pt idx="271">
                  <c:v>0.37629937629937638</c:v>
                </c:pt>
                <c:pt idx="272">
                  <c:v>0.37629937629937638</c:v>
                </c:pt>
                <c:pt idx="273">
                  <c:v>0.37582471829047193</c:v>
                </c:pt>
                <c:pt idx="274">
                  <c:v>0.37582471829047176</c:v>
                </c:pt>
                <c:pt idx="275">
                  <c:v>0.37440074426375808</c:v>
                </c:pt>
                <c:pt idx="276">
                  <c:v>0.37392608625485346</c:v>
                </c:pt>
                <c:pt idx="277">
                  <c:v>0.37392608625485346</c:v>
                </c:pt>
                <c:pt idx="278">
                  <c:v>0.37392608625485346</c:v>
                </c:pt>
                <c:pt idx="279">
                  <c:v>0.37392608625485346</c:v>
                </c:pt>
                <c:pt idx="280">
                  <c:v>0.37297677023704429</c:v>
                </c:pt>
                <c:pt idx="281">
                  <c:v>0.37250211222813961</c:v>
                </c:pt>
                <c:pt idx="282">
                  <c:v>0.37155279621033049</c:v>
                </c:pt>
                <c:pt idx="283">
                  <c:v>0.37155279621033049</c:v>
                </c:pt>
                <c:pt idx="284">
                  <c:v>0.37155279621033049</c:v>
                </c:pt>
                <c:pt idx="285">
                  <c:v>0.37107813820142593</c:v>
                </c:pt>
                <c:pt idx="286">
                  <c:v>0.37107813820142593</c:v>
                </c:pt>
                <c:pt idx="287">
                  <c:v>0.37107813820142593</c:v>
                </c:pt>
                <c:pt idx="288">
                  <c:v>0.37012882218361687</c:v>
                </c:pt>
                <c:pt idx="289">
                  <c:v>0.36823019014799857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D6F-49C5-94AE-E20FDEC6F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5669520"/>
        <c:axId val="705659184"/>
      </c:lineChart>
      <c:dateAx>
        <c:axId val="705669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(MIN)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59184"/>
        <c:crosses val="autoZero"/>
        <c:auto val="0"/>
        <c:lblOffset val="100"/>
        <c:baseTimeUnit val="days"/>
        <c:majorUnit val="30"/>
        <c:majorTimeUnit val="days"/>
      </c:dateAx>
      <c:valAx>
        <c:axId val="705659184"/>
        <c:scaling>
          <c:orientation val="minMax"/>
          <c:max val="1.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MASS</a:t>
                </a:r>
                <a:r>
                  <a:rPr lang="en-US" baseline="0"/>
                  <a:t> RATIO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6952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>
        <c:manualLayout>
          <c:xMode val="edge"/>
          <c:yMode val="edge"/>
          <c:x val="0.2226544843076719"/>
          <c:y val="0.16805123642546829"/>
          <c:w val="0.50185698574724136"/>
          <c:h val="7.64103255230895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rgbClr val="3399FF"/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20000"/>
            <a:lumOff val="8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120mm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461409246632122"/>
          <c:y val="0.27916182149192659"/>
          <c:w val="0.82552250785835679"/>
          <c:h val="0.56485238317043951"/>
        </c:manualLayout>
      </c:layout>
      <c:lineChart>
        <c:grouping val="standard"/>
        <c:varyColors val="0"/>
        <c:ser>
          <c:idx val="0"/>
          <c:order val="0"/>
          <c:tx>
            <c:v>120mm</c:v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Ratio'!$X$4:$X$314</c:f>
              <c:numCache>
                <c:formatCode>General</c:formatCode>
                <c:ptCount val="311"/>
                <c:pt idx="0">
                  <c:v>1</c:v>
                </c:pt>
                <c:pt idx="1">
                  <c:v>0.99978515415189595</c:v>
                </c:pt>
                <c:pt idx="2">
                  <c:v>0.99957030830379212</c:v>
                </c:pt>
                <c:pt idx="3">
                  <c:v>0.99957030830379212</c:v>
                </c:pt>
                <c:pt idx="4">
                  <c:v>0.99957030830379212</c:v>
                </c:pt>
                <c:pt idx="5">
                  <c:v>0.99957030830379212</c:v>
                </c:pt>
                <c:pt idx="6">
                  <c:v>0.99935546245568807</c:v>
                </c:pt>
                <c:pt idx="7">
                  <c:v>0.99914061660758391</c:v>
                </c:pt>
                <c:pt idx="8">
                  <c:v>0.99914061660758391</c:v>
                </c:pt>
                <c:pt idx="9">
                  <c:v>0.99892577075948008</c:v>
                </c:pt>
                <c:pt idx="10">
                  <c:v>0.99871092491137603</c:v>
                </c:pt>
                <c:pt idx="11">
                  <c:v>0.99828123321516815</c:v>
                </c:pt>
                <c:pt idx="12">
                  <c:v>0.99828123321516815</c:v>
                </c:pt>
                <c:pt idx="13">
                  <c:v>0.9980663873670641</c:v>
                </c:pt>
                <c:pt idx="14">
                  <c:v>0.99763669567085622</c:v>
                </c:pt>
                <c:pt idx="15">
                  <c:v>0.99763669567085622</c:v>
                </c:pt>
                <c:pt idx="16">
                  <c:v>0.99720700397464834</c:v>
                </c:pt>
                <c:pt idx="17">
                  <c:v>0.99699215812654418</c:v>
                </c:pt>
                <c:pt idx="18">
                  <c:v>0.9965624664303363</c:v>
                </c:pt>
                <c:pt idx="19">
                  <c:v>0.99570308303792021</c:v>
                </c:pt>
                <c:pt idx="20">
                  <c:v>0.99548823718981616</c:v>
                </c:pt>
                <c:pt idx="21">
                  <c:v>0.99441400794929624</c:v>
                </c:pt>
                <c:pt idx="22">
                  <c:v>0.99441400794929624</c:v>
                </c:pt>
                <c:pt idx="23">
                  <c:v>0.99398431625308836</c:v>
                </c:pt>
                <c:pt idx="24">
                  <c:v>0.99355462455688048</c:v>
                </c:pt>
                <c:pt idx="25">
                  <c:v>0.99291008701256855</c:v>
                </c:pt>
                <c:pt idx="26">
                  <c:v>0.99226554946825651</c:v>
                </c:pt>
                <c:pt idx="27">
                  <c:v>0.99205070362015246</c:v>
                </c:pt>
                <c:pt idx="28">
                  <c:v>0.99205070362015246</c:v>
                </c:pt>
                <c:pt idx="29">
                  <c:v>0.99183585777204863</c:v>
                </c:pt>
                <c:pt idx="30">
                  <c:v>0.99162101192394458</c:v>
                </c:pt>
                <c:pt idx="31">
                  <c:v>0.99097647437963254</c:v>
                </c:pt>
                <c:pt idx="32">
                  <c:v>0.98990224513911274</c:v>
                </c:pt>
                <c:pt idx="33">
                  <c:v>0.98818347835428089</c:v>
                </c:pt>
                <c:pt idx="34">
                  <c:v>0.9873240949618648</c:v>
                </c:pt>
                <c:pt idx="35">
                  <c:v>0.98689440326565692</c:v>
                </c:pt>
                <c:pt idx="36">
                  <c:v>0.98646471156944904</c:v>
                </c:pt>
                <c:pt idx="37">
                  <c:v>0.98560532817703295</c:v>
                </c:pt>
                <c:pt idx="38">
                  <c:v>0.9853904823289289</c:v>
                </c:pt>
                <c:pt idx="39">
                  <c:v>0.98345686969599322</c:v>
                </c:pt>
                <c:pt idx="40">
                  <c:v>0.98302717799978501</c:v>
                </c:pt>
                <c:pt idx="41">
                  <c:v>0.98238264045547308</c:v>
                </c:pt>
                <c:pt idx="42">
                  <c:v>0.98216779460736925</c:v>
                </c:pt>
                <c:pt idx="43">
                  <c:v>0.98173810291116104</c:v>
                </c:pt>
                <c:pt idx="44">
                  <c:v>0.98087871951874528</c:v>
                </c:pt>
                <c:pt idx="45">
                  <c:v>0.9804490278225374</c:v>
                </c:pt>
                <c:pt idx="46">
                  <c:v>0.97873026103770555</c:v>
                </c:pt>
                <c:pt idx="47">
                  <c:v>0.97808572349339362</c:v>
                </c:pt>
                <c:pt idx="48">
                  <c:v>0.97679664840476965</c:v>
                </c:pt>
                <c:pt idx="49">
                  <c:v>0.97572241916424973</c:v>
                </c:pt>
                <c:pt idx="50">
                  <c:v>0.97572241916424973</c:v>
                </c:pt>
                <c:pt idx="51">
                  <c:v>0.97207003974648198</c:v>
                </c:pt>
                <c:pt idx="52">
                  <c:v>0.97121065635406589</c:v>
                </c:pt>
                <c:pt idx="53">
                  <c:v>0.968847352024922</c:v>
                </c:pt>
                <c:pt idx="54">
                  <c:v>0.96626920184767418</c:v>
                </c:pt>
                <c:pt idx="55">
                  <c:v>0.9658395101514663</c:v>
                </c:pt>
                <c:pt idx="56">
                  <c:v>0.96412074336663445</c:v>
                </c:pt>
                <c:pt idx="57">
                  <c:v>0.96154259318938651</c:v>
                </c:pt>
                <c:pt idx="58">
                  <c:v>0.95982382640455466</c:v>
                </c:pt>
                <c:pt idx="59">
                  <c:v>0.95681598453109884</c:v>
                </c:pt>
                <c:pt idx="60">
                  <c:v>0.95681598453109884</c:v>
                </c:pt>
                <c:pt idx="61">
                  <c:v>0.95380814265764302</c:v>
                </c:pt>
                <c:pt idx="62">
                  <c:v>0.95187453002470734</c:v>
                </c:pt>
                <c:pt idx="63">
                  <c:v>0.95144483832849924</c:v>
                </c:pt>
                <c:pt idx="64">
                  <c:v>0.94994091739177144</c:v>
                </c:pt>
                <c:pt idx="65">
                  <c:v>0.94585884627779582</c:v>
                </c:pt>
                <c:pt idx="66">
                  <c:v>0.94499946288537973</c:v>
                </c:pt>
                <c:pt idx="67">
                  <c:v>0.94435492534106769</c:v>
                </c:pt>
                <c:pt idx="68">
                  <c:v>0.94306585025244372</c:v>
                </c:pt>
                <c:pt idx="69">
                  <c:v>0.93984316253088418</c:v>
                </c:pt>
                <c:pt idx="70">
                  <c:v>0.93898377913846809</c:v>
                </c:pt>
                <c:pt idx="71">
                  <c:v>0.93683532065742836</c:v>
                </c:pt>
                <c:pt idx="72">
                  <c:v>0.93404232463207637</c:v>
                </c:pt>
                <c:pt idx="73">
                  <c:v>0.93318294123966061</c:v>
                </c:pt>
                <c:pt idx="74">
                  <c:v>0.93017509936620479</c:v>
                </c:pt>
                <c:pt idx="75">
                  <c:v>0.92759694918895685</c:v>
                </c:pt>
                <c:pt idx="76">
                  <c:v>0.92609302825222906</c:v>
                </c:pt>
                <c:pt idx="77">
                  <c:v>0.92351487807498112</c:v>
                </c:pt>
                <c:pt idx="78">
                  <c:v>0.92201095713825343</c:v>
                </c:pt>
                <c:pt idx="79">
                  <c:v>0.92115157374583734</c:v>
                </c:pt>
                <c:pt idx="80">
                  <c:v>0.91663981093565372</c:v>
                </c:pt>
                <c:pt idx="81">
                  <c:v>0.91556558169513358</c:v>
                </c:pt>
                <c:pt idx="82">
                  <c:v>0.91277258566978192</c:v>
                </c:pt>
                <c:pt idx="83">
                  <c:v>0.90847566870770213</c:v>
                </c:pt>
                <c:pt idx="84">
                  <c:v>0.90525298098614249</c:v>
                </c:pt>
                <c:pt idx="85">
                  <c:v>0.90417875174562234</c:v>
                </c:pt>
                <c:pt idx="86">
                  <c:v>0.9024599849607905</c:v>
                </c:pt>
                <c:pt idx="87">
                  <c:v>0.89880760554302275</c:v>
                </c:pt>
                <c:pt idx="88">
                  <c:v>0.89751853045439911</c:v>
                </c:pt>
                <c:pt idx="89">
                  <c:v>0.89601460951767098</c:v>
                </c:pt>
                <c:pt idx="90">
                  <c:v>0.8936513051885272</c:v>
                </c:pt>
                <c:pt idx="91">
                  <c:v>0.88849500483403165</c:v>
                </c:pt>
                <c:pt idx="92">
                  <c:v>0.88699108389730363</c:v>
                </c:pt>
                <c:pt idx="93">
                  <c:v>0.88613170050488776</c:v>
                </c:pt>
                <c:pt idx="94">
                  <c:v>0.88312385863143195</c:v>
                </c:pt>
                <c:pt idx="95">
                  <c:v>0.880975400150392</c:v>
                </c:pt>
                <c:pt idx="96">
                  <c:v>0.88054570845418412</c:v>
                </c:pt>
                <c:pt idx="97">
                  <c:v>0.87667848318831254</c:v>
                </c:pt>
                <c:pt idx="98">
                  <c:v>0.87453002470727248</c:v>
                </c:pt>
                <c:pt idx="99">
                  <c:v>0.87216672037812859</c:v>
                </c:pt>
                <c:pt idx="100">
                  <c:v>0.86529165323880131</c:v>
                </c:pt>
                <c:pt idx="101">
                  <c:v>0.86421742399828105</c:v>
                </c:pt>
                <c:pt idx="102">
                  <c:v>0.86421742399828105</c:v>
                </c:pt>
                <c:pt idx="103">
                  <c:v>0.86163927382103345</c:v>
                </c:pt>
                <c:pt idx="104">
                  <c:v>0.85906112364378551</c:v>
                </c:pt>
                <c:pt idx="105">
                  <c:v>0.85497905252980988</c:v>
                </c:pt>
                <c:pt idx="106">
                  <c:v>0.85240090235256194</c:v>
                </c:pt>
                <c:pt idx="107">
                  <c:v>0.84982275217531433</c:v>
                </c:pt>
                <c:pt idx="108">
                  <c:v>0.84831883123858631</c:v>
                </c:pt>
                <c:pt idx="109">
                  <c:v>0.84767429369427427</c:v>
                </c:pt>
                <c:pt idx="110">
                  <c:v>0.84552583521323454</c:v>
                </c:pt>
                <c:pt idx="111">
                  <c:v>0.84402191427650652</c:v>
                </c:pt>
                <c:pt idx="112">
                  <c:v>0.84122891825115476</c:v>
                </c:pt>
                <c:pt idx="113">
                  <c:v>0.84101407240305071</c:v>
                </c:pt>
                <c:pt idx="114">
                  <c:v>0.83607261789665921</c:v>
                </c:pt>
                <c:pt idx="115">
                  <c:v>0.83585777204855516</c:v>
                </c:pt>
                <c:pt idx="116">
                  <c:v>0.83392415941561926</c:v>
                </c:pt>
                <c:pt idx="117">
                  <c:v>0.83113116339026749</c:v>
                </c:pt>
                <c:pt idx="118">
                  <c:v>0.82855301321301955</c:v>
                </c:pt>
                <c:pt idx="119">
                  <c:v>0.82812332151681167</c:v>
                </c:pt>
                <c:pt idx="120">
                  <c:v>0.82533032549146002</c:v>
                </c:pt>
                <c:pt idx="121">
                  <c:v>0.823396712858524</c:v>
                </c:pt>
                <c:pt idx="122">
                  <c:v>0.81952948759265221</c:v>
                </c:pt>
                <c:pt idx="123">
                  <c:v>0.81652164571919639</c:v>
                </c:pt>
                <c:pt idx="124">
                  <c:v>0.81609195402298851</c:v>
                </c:pt>
                <c:pt idx="125">
                  <c:v>0.81437318723815666</c:v>
                </c:pt>
                <c:pt idx="126">
                  <c:v>0.81222472875711693</c:v>
                </c:pt>
                <c:pt idx="127">
                  <c:v>0.80986142442797271</c:v>
                </c:pt>
                <c:pt idx="128">
                  <c:v>0.80921688688366111</c:v>
                </c:pt>
                <c:pt idx="129">
                  <c:v>0.80620904501020529</c:v>
                </c:pt>
                <c:pt idx="130">
                  <c:v>0.80427543237726928</c:v>
                </c:pt>
                <c:pt idx="131">
                  <c:v>0.80255666559243743</c:v>
                </c:pt>
                <c:pt idx="132">
                  <c:v>0.80191212804812551</c:v>
                </c:pt>
                <c:pt idx="133">
                  <c:v>0.79997851541518961</c:v>
                </c:pt>
                <c:pt idx="134">
                  <c:v>0.79847459447846181</c:v>
                </c:pt>
                <c:pt idx="135">
                  <c:v>0.79589644430121387</c:v>
                </c:pt>
                <c:pt idx="136">
                  <c:v>0.79482221506069406</c:v>
                </c:pt>
                <c:pt idx="137">
                  <c:v>0.79138468149103003</c:v>
                </c:pt>
                <c:pt idx="138">
                  <c:v>0.78988076055430223</c:v>
                </c:pt>
                <c:pt idx="139">
                  <c:v>0.78880653131378242</c:v>
                </c:pt>
                <c:pt idx="140">
                  <c:v>0.78708776452895057</c:v>
                </c:pt>
                <c:pt idx="141">
                  <c:v>0.78322053926307866</c:v>
                </c:pt>
                <c:pt idx="142">
                  <c:v>0.78279084756687078</c:v>
                </c:pt>
                <c:pt idx="143">
                  <c:v>0.78150177247824681</c:v>
                </c:pt>
                <c:pt idx="144">
                  <c:v>0.77999785154151913</c:v>
                </c:pt>
                <c:pt idx="145">
                  <c:v>0.77591578042754306</c:v>
                </c:pt>
                <c:pt idx="146">
                  <c:v>0.77548608873133518</c:v>
                </c:pt>
                <c:pt idx="147">
                  <c:v>0.7731227844021914</c:v>
                </c:pt>
                <c:pt idx="148">
                  <c:v>0.77140401761735955</c:v>
                </c:pt>
                <c:pt idx="149">
                  <c:v>0.77032978837683963</c:v>
                </c:pt>
                <c:pt idx="150">
                  <c:v>0.76753679235148764</c:v>
                </c:pt>
                <c:pt idx="151">
                  <c:v>0.76538833387044791</c:v>
                </c:pt>
                <c:pt idx="152">
                  <c:v>0.76345472123751201</c:v>
                </c:pt>
                <c:pt idx="153">
                  <c:v>0.76281018369319997</c:v>
                </c:pt>
                <c:pt idx="154">
                  <c:v>0.75851326673112052</c:v>
                </c:pt>
                <c:pt idx="155">
                  <c:v>0.75743903749060038</c:v>
                </c:pt>
                <c:pt idx="156">
                  <c:v>0.75614996240197641</c:v>
                </c:pt>
                <c:pt idx="157">
                  <c:v>0.7550757331614566</c:v>
                </c:pt>
                <c:pt idx="158">
                  <c:v>0.75378665807283263</c:v>
                </c:pt>
                <c:pt idx="159">
                  <c:v>0.74884520356644113</c:v>
                </c:pt>
                <c:pt idx="160">
                  <c:v>0.74777097432592132</c:v>
                </c:pt>
                <c:pt idx="161">
                  <c:v>0.74669674508540107</c:v>
                </c:pt>
                <c:pt idx="162">
                  <c:v>0.7447631324524655</c:v>
                </c:pt>
                <c:pt idx="163">
                  <c:v>0.74046621549038572</c:v>
                </c:pt>
                <c:pt idx="164">
                  <c:v>0.74046621549038572</c:v>
                </c:pt>
                <c:pt idx="165">
                  <c:v>0.73874744870555387</c:v>
                </c:pt>
                <c:pt idx="166">
                  <c:v>0.73681383607261786</c:v>
                </c:pt>
                <c:pt idx="167">
                  <c:v>0.73488022343968196</c:v>
                </c:pt>
                <c:pt idx="168">
                  <c:v>0.72843484799656244</c:v>
                </c:pt>
                <c:pt idx="169">
                  <c:v>0.72800515630035456</c:v>
                </c:pt>
                <c:pt idx="170">
                  <c:v>0.72628638951552271</c:v>
                </c:pt>
                <c:pt idx="171">
                  <c:v>0.72499731442689874</c:v>
                </c:pt>
                <c:pt idx="172">
                  <c:v>0.72198947255344292</c:v>
                </c:pt>
                <c:pt idx="173">
                  <c:v>0.71726286389515526</c:v>
                </c:pt>
                <c:pt idx="174">
                  <c:v>0.71618863465463511</c:v>
                </c:pt>
                <c:pt idx="175">
                  <c:v>0.71275110108497142</c:v>
                </c:pt>
                <c:pt idx="176">
                  <c:v>0.71167687184445161</c:v>
                </c:pt>
                <c:pt idx="177">
                  <c:v>0.70566118809753997</c:v>
                </c:pt>
                <c:pt idx="178">
                  <c:v>0.70480180470512421</c:v>
                </c:pt>
                <c:pt idx="179">
                  <c:v>0.70394242131270812</c:v>
                </c:pt>
                <c:pt idx="180">
                  <c:v>0.70007519604683621</c:v>
                </c:pt>
                <c:pt idx="181">
                  <c:v>0.69986035019873249</c:v>
                </c:pt>
                <c:pt idx="182">
                  <c:v>0.6964228166290688</c:v>
                </c:pt>
                <c:pt idx="183">
                  <c:v>0.69384466645182086</c:v>
                </c:pt>
                <c:pt idx="184">
                  <c:v>0.6916962079707808</c:v>
                </c:pt>
                <c:pt idx="185">
                  <c:v>0.68911805779353319</c:v>
                </c:pt>
                <c:pt idx="186">
                  <c:v>0.68847352024922115</c:v>
                </c:pt>
                <c:pt idx="187">
                  <c:v>0.68503598667955745</c:v>
                </c:pt>
                <c:pt idx="188">
                  <c:v>0.68310237404662144</c:v>
                </c:pt>
                <c:pt idx="189">
                  <c:v>0.68116876141368565</c:v>
                </c:pt>
                <c:pt idx="190">
                  <c:v>0.67880545708454187</c:v>
                </c:pt>
                <c:pt idx="191">
                  <c:v>0.67407884842625421</c:v>
                </c:pt>
                <c:pt idx="192">
                  <c:v>0.67193038994521437</c:v>
                </c:pt>
                <c:pt idx="193">
                  <c:v>0.67171554409711021</c:v>
                </c:pt>
                <c:pt idx="194">
                  <c:v>0.6702116231603823</c:v>
                </c:pt>
                <c:pt idx="195">
                  <c:v>0.66741862713503064</c:v>
                </c:pt>
                <c:pt idx="196">
                  <c:v>0.66505532280588675</c:v>
                </c:pt>
                <c:pt idx="197">
                  <c:v>0.661402943388119</c:v>
                </c:pt>
                <c:pt idx="198">
                  <c:v>0.66075840584380707</c:v>
                </c:pt>
                <c:pt idx="199">
                  <c:v>0.65860994736276712</c:v>
                </c:pt>
                <c:pt idx="200">
                  <c:v>0.65581695133741547</c:v>
                </c:pt>
                <c:pt idx="201">
                  <c:v>0.65409818455258339</c:v>
                </c:pt>
                <c:pt idx="202">
                  <c:v>0.6510903426791278</c:v>
                </c:pt>
                <c:pt idx="203">
                  <c:v>0.64894188419808785</c:v>
                </c:pt>
                <c:pt idx="204">
                  <c:v>0.64636373402084002</c:v>
                </c:pt>
                <c:pt idx="205">
                  <c:v>0.64464496723600817</c:v>
                </c:pt>
                <c:pt idx="206">
                  <c:v>0.6418519712106564</c:v>
                </c:pt>
                <c:pt idx="207">
                  <c:v>0.64013320442582444</c:v>
                </c:pt>
                <c:pt idx="208">
                  <c:v>0.63755505424857661</c:v>
                </c:pt>
                <c:pt idx="209">
                  <c:v>0.63734020840047267</c:v>
                </c:pt>
                <c:pt idx="210">
                  <c:v>0.63454721237512079</c:v>
                </c:pt>
                <c:pt idx="211">
                  <c:v>0.63089483295735305</c:v>
                </c:pt>
                <c:pt idx="212">
                  <c:v>0.62745729938768935</c:v>
                </c:pt>
                <c:pt idx="213">
                  <c:v>0.62638307014716932</c:v>
                </c:pt>
                <c:pt idx="214">
                  <c:v>0.6238049199699216</c:v>
                </c:pt>
                <c:pt idx="215">
                  <c:v>0.62208615318508975</c:v>
                </c:pt>
                <c:pt idx="216">
                  <c:v>0.61950800300784181</c:v>
                </c:pt>
                <c:pt idx="217">
                  <c:v>0.61950800300784181</c:v>
                </c:pt>
                <c:pt idx="218">
                  <c:v>0.61478139434955414</c:v>
                </c:pt>
                <c:pt idx="219">
                  <c:v>0.61392201095713816</c:v>
                </c:pt>
                <c:pt idx="220">
                  <c:v>0.61241809002041037</c:v>
                </c:pt>
                <c:pt idx="221">
                  <c:v>0.60898055645074667</c:v>
                </c:pt>
                <c:pt idx="222">
                  <c:v>0.60618756042539479</c:v>
                </c:pt>
                <c:pt idx="223">
                  <c:v>0.60360941024814696</c:v>
                </c:pt>
                <c:pt idx="224">
                  <c:v>0.60060156837469114</c:v>
                </c:pt>
                <c:pt idx="225">
                  <c:v>0.59888280158985929</c:v>
                </c:pt>
                <c:pt idx="226">
                  <c:v>0.59608980556450741</c:v>
                </c:pt>
                <c:pt idx="227">
                  <c:v>0.5935116553872597</c:v>
                </c:pt>
                <c:pt idx="228">
                  <c:v>0.59243742614673967</c:v>
                </c:pt>
                <c:pt idx="229">
                  <c:v>0.59028896766569983</c:v>
                </c:pt>
                <c:pt idx="230">
                  <c:v>0.58857020088086798</c:v>
                </c:pt>
                <c:pt idx="231">
                  <c:v>0.58513266731120428</c:v>
                </c:pt>
                <c:pt idx="232">
                  <c:v>0.58126544204533248</c:v>
                </c:pt>
                <c:pt idx="233">
                  <c:v>0.58083575034912449</c:v>
                </c:pt>
                <c:pt idx="234">
                  <c:v>0.57976152110860457</c:v>
                </c:pt>
                <c:pt idx="235">
                  <c:v>0.57675367923514886</c:v>
                </c:pt>
                <c:pt idx="236">
                  <c:v>0.57396068320979698</c:v>
                </c:pt>
                <c:pt idx="237">
                  <c:v>0.57052314964013329</c:v>
                </c:pt>
                <c:pt idx="238">
                  <c:v>0.56644107852615744</c:v>
                </c:pt>
                <c:pt idx="239">
                  <c:v>0.5662262326780535</c:v>
                </c:pt>
                <c:pt idx="240">
                  <c:v>0.5623590074121817</c:v>
                </c:pt>
                <c:pt idx="241">
                  <c:v>0.55892147384251789</c:v>
                </c:pt>
                <c:pt idx="242">
                  <c:v>0.55806209045010202</c:v>
                </c:pt>
                <c:pt idx="243">
                  <c:v>0.55591363196906229</c:v>
                </c:pt>
                <c:pt idx="244">
                  <c:v>0.55355032763991829</c:v>
                </c:pt>
                <c:pt idx="245">
                  <c:v>0.5511870233107744</c:v>
                </c:pt>
                <c:pt idx="246">
                  <c:v>0.54774948974111071</c:v>
                </c:pt>
                <c:pt idx="247">
                  <c:v>0.54731979804490272</c:v>
                </c:pt>
                <c:pt idx="248">
                  <c:v>0.54495649371575894</c:v>
                </c:pt>
                <c:pt idx="249">
                  <c:v>0.54194865184230312</c:v>
                </c:pt>
                <c:pt idx="250">
                  <c:v>0.54065957675367926</c:v>
                </c:pt>
                <c:pt idx="251">
                  <c:v>0.53765173488022344</c:v>
                </c:pt>
                <c:pt idx="252">
                  <c:v>0.53485873885487156</c:v>
                </c:pt>
                <c:pt idx="253">
                  <c:v>0.53292512622193577</c:v>
                </c:pt>
                <c:pt idx="254">
                  <c:v>0.52948759265227197</c:v>
                </c:pt>
                <c:pt idx="255">
                  <c:v>0.52562036738640028</c:v>
                </c:pt>
                <c:pt idx="256">
                  <c:v>0.52347190890536033</c:v>
                </c:pt>
                <c:pt idx="257">
                  <c:v>0.52347190890536033</c:v>
                </c:pt>
                <c:pt idx="258">
                  <c:v>0.51874530024707266</c:v>
                </c:pt>
                <c:pt idx="259">
                  <c:v>0.51788591685465679</c:v>
                </c:pt>
                <c:pt idx="260">
                  <c:v>0.51423353743688893</c:v>
                </c:pt>
                <c:pt idx="261">
                  <c:v>0.51251477065205719</c:v>
                </c:pt>
                <c:pt idx="262">
                  <c:v>0.51079600386722535</c:v>
                </c:pt>
                <c:pt idx="263">
                  <c:v>0.51058115801912118</c:v>
                </c:pt>
                <c:pt idx="264">
                  <c:v>0.50757331614566559</c:v>
                </c:pt>
                <c:pt idx="265">
                  <c:v>0.50563970351272958</c:v>
                </c:pt>
                <c:pt idx="266">
                  <c:v>0.50241701579116982</c:v>
                </c:pt>
                <c:pt idx="267">
                  <c:v>0.50026855731012998</c:v>
                </c:pt>
                <c:pt idx="268">
                  <c:v>0.49704586958857022</c:v>
                </c:pt>
                <c:pt idx="269">
                  <c:v>0.49489741110753033</c:v>
                </c:pt>
                <c:pt idx="270">
                  <c:v>0.49468256525942639</c:v>
                </c:pt>
                <c:pt idx="271">
                  <c:v>0.49017080244924266</c:v>
                </c:pt>
                <c:pt idx="272">
                  <c:v>0.48759265227199478</c:v>
                </c:pt>
                <c:pt idx="273">
                  <c:v>0.48759265227199478</c:v>
                </c:pt>
                <c:pt idx="274">
                  <c:v>0.48458481039853912</c:v>
                </c:pt>
                <c:pt idx="275">
                  <c:v>0.48351058115801909</c:v>
                </c:pt>
                <c:pt idx="276">
                  <c:v>0.4815769685250833</c:v>
                </c:pt>
                <c:pt idx="277">
                  <c:v>0.47813943495541944</c:v>
                </c:pt>
                <c:pt idx="278">
                  <c:v>0.47706520571489958</c:v>
                </c:pt>
                <c:pt idx="279">
                  <c:v>0.47534643893006773</c:v>
                </c:pt>
                <c:pt idx="280">
                  <c:v>0.47513159308196362</c:v>
                </c:pt>
                <c:pt idx="281">
                  <c:v>0.47298313460092384</c:v>
                </c:pt>
                <c:pt idx="282">
                  <c:v>0.47255344290471585</c:v>
                </c:pt>
                <c:pt idx="283">
                  <c:v>0.46933075518315603</c:v>
                </c:pt>
                <c:pt idx="284">
                  <c:v>0.46804168009453218</c:v>
                </c:pt>
                <c:pt idx="285">
                  <c:v>0.46739714255022019</c:v>
                </c:pt>
                <c:pt idx="286">
                  <c:v>0.46632291330970033</c:v>
                </c:pt>
                <c:pt idx="287">
                  <c:v>0.46610806746159628</c:v>
                </c:pt>
                <c:pt idx="288">
                  <c:v>0.46267053389193252</c:v>
                </c:pt>
                <c:pt idx="289">
                  <c:v>0.46245568804382853</c:v>
                </c:pt>
                <c:pt idx="290">
                  <c:v>0.46030722956278869</c:v>
                </c:pt>
                <c:pt idx="291">
                  <c:v>0.45901815447416472</c:v>
                </c:pt>
                <c:pt idx="292">
                  <c:v>0.45772907938554086</c:v>
                </c:pt>
                <c:pt idx="293">
                  <c:v>0.45708454184122888</c:v>
                </c:pt>
                <c:pt idx="294">
                  <c:v>0.45493608336018904</c:v>
                </c:pt>
                <c:pt idx="295">
                  <c:v>0.45192824148673327</c:v>
                </c:pt>
                <c:pt idx="296">
                  <c:v>0.4508540122462133</c:v>
                </c:pt>
                <c:pt idx="297">
                  <c:v>0.44956493715758944</c:v>
                </c:pt>
                <c:pt idx="298">
                  <c:v>0.44763132452465354</c:v>
                </c:pt>
                <c:pt idx="299">
                  <c:v>0.44591255773982164</c:v>
                </c:pt>
                <c:pt idx="300">
                  <c:v>0.44483832849930177</c:v>
                </c:pt>
                <c:pt idx="301">
                  <c:v>0.4435492534106778</c:v>
                </c:pt>
                <c:pt idx="302">
                  <c:v>0.44333440756257386</c:v>
                </c:pt>
                <c:pt idx="303">
                  <c:v>0.44311956171446987</c:v>
                </c:pt>
                <c:pt idx="304">
                  <c:v>0.44054141153722198</c:v>
                </c:pt>
                <c:pt idx="305">
                  <c:v>0.44032656568911804</c:v>
                </c:pt>
                <c:pt idx="306">
                  <c:v>0.43968202814480606</c:v>
                </c:pt>
                <c:pt idx="307">
                  <c:v>0.43968202814480606</c:v>
                </c:pt>
                <c:pt idx="308">
                  <c:v>0.43882264475239013</c:v>
                </c:pt>
                <c:pt idx="309">
                  <c:v>0.43688903211945429</c:v>
                </c:pt>
                <c:pt idx="310">
                  <c:v>0.43688903211945429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D6F-49C5-94AE-E20FDEC6F802}"/>
            </c:ext>
          </c:extLst>
        </c:ser>
        <c:ser>
          <c:idx val="6"/>
          <c:order val="1"/>
          <c:tx>
            <c:v>Control</c:v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44450" cap="rnd">
                <a:solidFill>
                  <a:srgbClr val="FF0000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val>
            <c:numRef>
              <c:f>'Mass Ratio'!$E$4:$E$317</c:f>
              <c:numCache>
                <c:formatCode>General</c:formatCode>
                <c:ptCount val="314"/>
                <c:pt idx="0">
                  <c:v>1</c:v>
                </c:pt>
                <c:pt idx="30">
                  <c:v>0.9642857142857143</c:v>
                </c:pt>
                <c:pt idx="60">
                  <c:v>0.9285714285714286</c:v>
                </c:pt>
                <c:pt idx="90">
                  <c:v>0.8928571428571429</c:v>
                </c:pt>
                <c:pt idx="120">
                  <c:v>0.7857142857142857</c:v>
                </c:pt>
                <c:pt idx="150">
                  <c:v>0.7142857142857143</c:v>
                </c:pt>
                <c:pt idx="180">
                  <c:v>0.6428571428571429</c:v>
                </c:pt>
                <c:pt idx="210">
                  <c:v>0.5714285714285714</c:v>
                </c:pt>
                <c:pt idx="240">
                  <c:v>0.5357142857142857</c:v>
                </c:pt>
                <c:pt idx="270">
                  <c:v>0.5357142857142857</c:v>
                </c:pt>
                <c:pt idx="296">
                  <c:v>0.5357142857142857</c:v>
                </c:pt>
                <c:pt idx="313">
                  <c:v>0.5357142857142857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D6F-49C5-94AE-E20FDEC6F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5668976"/>
        <c:axId val="705665168"/>
      </c:lineChart>
      <c:dateAx>
        <c:axId val="705668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65168"/>
        <c:crosses val="autoZero"/>
        <c:auto val="0"/>
        <c:lblOffset val="100"/>
        <c:baseTimeUnit val="days"/>
        <c:majorUnit val="30"/>
        <c:majorTimeUnit val="days"/>
      </c:dateAx>
      <c:valAx>
        <c:axId val="705665168"/>
        <c:scaling>
          <c:orientation val="minMax"/>
          <c:max val="1.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6897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t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rgbClr val="3399FF"/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20000"/>
            <a:lumOff val="8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Cloudy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39901148319603"/>
          <c:y val="0.30360836301723865"/>
          <c:w val="0.76640349508377337"/>
          <c:h val="0.56485238317043951"/>
        </c:manualLayout>
      </c:layout>
      <c:lineChart>
        <c:grouping val="standard"/>
        <c:varyColors val="0"/>
        <c:ser>
          <c:idx val="0"/>
          <c:order val="0"/>
          <c:tx>
            <c:strRef>
              <c:f>'Mass Ratio'!$N$3</c:f>
              <c:strCache>
                <c:ptCount val="1"/>
                <c:pt idx="0">
                  <c:v>Cloudy</c:v>
                </c:pt>
              </c:strCache>
            </c:strRef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Ratio'!$N$4:$N$305</c:f>
              <c:numCache>
                <c:formatCode>General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D6F-49C5-94AE-E20FDEC6F802}"/>
            </c:ext>
          </c:extLst>
        </c:ser>
        <c:ser>
          <c:idx val="6"/>
          <c:order val="1"/>
          <c:tx>
            <c:strRef>
              <c:f>'Mass Ratio'!$E$3</c:f>
              <c:strCache>
                <c:ptCount val="1"/>
                <c:pt idx="0">
                  <c:v>Control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34925" cap="rnd">
                <a:solidFill>
                  <a:srgbClr val="FF0000"/>
                </a:solidFill>
              </a:ln>
              <a:effectLst/>
            </c:spPr>
            <c:trendlineType val="movingAvg"/>
            <c:period val="2"/>
            <c:dispRSqr val="0"/>
            <c:dispEq val="0"/>
          </c:trendline>
          <c:val>
            <c:numRef>
              <c:f>'Mass Ratio'!$E$4:$E$300</c:f>
              <c:numCache>
                <c:formatCode>General</c:formatCode>
                <c:ptCount val="297"/>
                <c:pt idx="0">
                  <c:v>1</c:v>
                </c:pt>
                <c:pt idx="30">
                  <c:v>0.9642857142857143</c:v>
                </c:pt>
                <c:pt idx="60">
                  <c:v>0.9285714285714286</c:v>
                </c:pt>
                <c:pt idx="90">
                  <c:v>0.8928571428571429</c:v>
                </c:pt>
                <c:pt idx="120">
                  <c:v>0.7857142857142857</c:v>
                </c:pt>
                <c:pt idx="150">
                  <c:v>0.7142857142857143</c:v>
                </c:pt>
                <c:pt idx="180">
                  <c:v>0.6428571428571429</c:v>
                </c:pt>
                <c:pt idx="210">
                  <c:v>0.5714285714285714</c:v>
                </c:pt>
                <c:pt idx="240">
                  <c:v>0.5357142857142857</c:v>
                </c:pt>
                <c:pt idx="270">
                  <c:v>0.5357142857142857</c:v>
                </c:pt>
                <c:pt idx="296">
                  <c:v>0.5357142857142857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D6F-49C5-94AE-E20FDEC6F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5661360"/>
        <c:axId val="705661904"/>
      </c:lineChart>
      <c:lineChart>
        <c:grouping val="standard"/>
        <c:varyColors val="0"/>
        <c:ser>
          <c:idx val="1"/>
          <c:order val="2"/>
          <c:tx>
            <c:v>Drying chamber temperature</c:v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'0.5ms-O-0°C-5mm-2'!$G$2:$G$298</c:f>
              <c:numCache>
                <c:formatCode>General</c:formatCode>
                <c:ptCount val="297"/>
                <c:pt idx="0">
                  <c:v>19.510000000000002</c:v>
                </c:pt>
                <c:pt idx="1">
                  <c:v>19.440000000000001</c:v>
                </c:pt>
                <c:pt idx="2">
                  <c:v>19.079999999999998</c:v>
                </c:pt>
                <c:pt idx="3">
                  <c:v>19.37</c:v>
                </c:pt>
                <c:pt idx="4">
                  <c:v>19.25</c:v>
                </c:pt>
                <c:pt idx="5">
                  <c:v>18.989999999999998</c:v>
                </c:pt>
                <c:pt idx="6">
                  <c:v>18.95</c:v>
                </c:pt>
                <c:pt idx="7">
                  <c:v>18.920000000000002</c:v>
                </c:pt>
                <c:pt idx="8">
                  <c:v>18.86</c:v>
                </c:pt>
                <c:pt idx="9">
                  <c:v>18.8</c:v>
                </c:pt>
                <c:pt idx="10">
                  <c:v>19.059999999999999</c:v>
                </c:pt>
                <c:pt idx="11">
                  <c:v>18.95</c:v>
                </c:pt>
                <c:pt idx="12">
                  <c:v>19.02</c:v>
                </c:pt>
                <c:pt idx="13">
                  <c:v>18.37</c:v>
                </c:pt>
                <c:pt idx="14">
                  <c:v>18.29</c:v>
                </c:pt>
                <c:pt idx="15">
                  <c:v>18.2</c:v>
                </c:pt>
                <c:pt idx="16">
                  <c:v>18.16</c:v>
                </c:pt>
                <c:pt idx="17">
                  <c:v>18.059999999999999</c:v>
                </c:pt>
                <c:pt idx="18">
                  <c:v>18.010000000000002</c:v>
                </c:pt>
                <c:pt idx="19">
                  <c:v>17.96</c:v>
                </c:pt>
                <c:pt idx="20">
                  <c:v>17.899999999999999</c:v>
                </c:pt>
                <c:pt idx="21">
                  <c:v>17.88</c:v>
                </c:pt>
                <c:pt idx="22">
                  <c:v>17.86</c:v>
                </c:pt>
                <c:pt idx="23">
                  <c:v>17.829999999999998</c:v>
                </c:pt>
                <c:pt idx="24">
                  <c:v>17.829999999999998</c:v>
                </c:pt>
                <c:pt idx="25">
                  <c:v>17.809999999999999</c:v>
                </c:pt>
                <c:pt idx="26">
                  <c:v>17.829999999999998</c:v>
                </c:pt>
                <c:pt idx="27">
                  <c:v>17.84</c:v>
                </c:pt>
                <c:pt idx="28">
                  <c:v>17.829999999999998</c:v>
                </c:pt>
                <c:pt idx="29">
                  <c:v>17.86</c:v>
                </c:pt>
                <c:pt idx="30">
                  <c:v>17.87</c:v>
                </c:pt>
                <c:pt idx="31">
                  <c:v>17.899999999999999</c:v>
                </c:pt>
                <c:pt idx="32">
                  <c:v>17.899999999999999</c:v>
                </c:pt>
                <c:pt idx="33">
                  <c:v>17.940000000000001</c:v>
                </c:pt>
                <c:pt idx="34">
                  <c:v>17.96</c:v>
                </c:pt>
                <c:pt idx="35">
                  <c:v>17.96</c:v>
                </c:pt>
                <c:pt idx="36">
                  <c:v>17.98</c:v>
                </c:pt>
                <c:pt idx="37">
                  <c:v>17.96</c:v>
                </c:pt>
                <c:pt idx="38">
                  <c:v>17.98</c:v>
                </c:pt>
                <c:pt idx="39">
                  <c:v>17.989999999999998</c:v>
                </c:pt>
                <c:pt idx="40">
                  <c:v>17.96</c:v>
                </c:pt>
                <c:pt idx="41">
                  <c:v>18.010000000000002</c:v>
                </c:pt>
                <c:pt idx="42">
                  <c:v>18.05</c:v>
                </c:pt>
                <c:pt idx="43">
                  <c:v>18.059999999999999</c:v>
                </c:pt>
                <c:pt idx="44">
                  <c:v>18.03</c:v>
                </c:pt>
                <c:pt idx="45">
                  <c:v>18.010000000000002</c:v>
                </c:pt>
                <c:pt idx="46">
                  <c:v>17.98</c:v>
                </c:pt>
                <c:pt idx="47">
                  <c:v>17.989999999999998</c:v>
                </c:pt>
                <c:pt idx="48">
                  <c:v>18.02</c:v>
                </c:pt>
                <c:pt idx="49">
                  <c:v>18</c:v>
                </c:pt>
                <c:pt idx="50">
                  <c:v>17.97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18.07</c:v>
                </c:pt>
                <c:pt idx="56">
                  <c:v>18.149999999999999</c:v>
                </c:pt>
                <c:pt idx="57">
                  <c:v>18.13</c:v>
                </c:pt>
                <c:pt idx="58">
                  <c:v>18.100000000000001</c:v>
                </c:pt>
                <c:pt idx="59">
                  <c:v>18.100000000000001</c:v>
                </c:pt>
                <c:pt idx="60">
                  <c:v>18.13</c:v>
                </c:pt>
                <c:pt idx="61">
                  <c:v>18.16</c:v>
                </c:pt>
                <c:pt idx="62">
                  <c:v>18.170000000000002</c:v>
                </c:pt>
                <c:pt idx="63">
                  <c:v>18.23</c:v>
                </c:pt>
                <c:pt idx="64">
                  <c:v>18.23</c:v>
                </c:pt>
                <c:pt idx="65">
                  <c:v>18.239999999999998</c:v>
                </c:pt>
                <c:pt idx="66">
                  <c:v>18.25</c:v>
                </c:pt>
                <c:pt idx="67">
                  <c:v>18.32</c:v>
                </c:pt>
                <c:pt idx="68">
                  <c:v>18.3</c:v>
                </c:pt>
                <c:pt idx="69">
                  <c:v>18.309999999999999</c:v>
                </c:pt>
                <c:pt idx="70">
                  <c:v>18.309999999999999</c:v>
                </c:pt>
                <c:pt idx="71">
                  <c:v>18.39</c:v>
                </c:pt>
                <c:pt idx="72">
                  <c:v>18.420000000000002</c:v>
                </c:pt>
                <c:pt idx="73">
                  <c:v>18.440000000000001</c:v>
                </c:pt>
                <c:pt idx="74">
                  <c:v>18.420000000000002</c:v>
                </c:pt>
                <c:pt idx="75">
                  <c:v>18.41</c:v>
                </c:pt>
                <c:pt idx="76">
                  <c:v>18.41</c:v>
                </c:pt>
                <c:pt idx="77">
                  <c:v>18.43</c:v>
                </c:pt>
                <c:pt idx="78">
                  <c:v>18.420000000000002</c:v>
                </c:pt>
                <c:pt idx="79">
                  <c:v>18.45</c:v>
                </c:pt>
                <c:pt idx="80">
                  <c:v>18.45</c:v>
                </c:pt>
                <c:pt idx="81">
                  <c:v>18.47</c:v>
                </c:pt>
                <c:pt idx="82">
                  <c:v>18.45</c:v>
                </c:pt>
                <c:pt idx="83">
                  <c:v>18.47</c:v>
                </c:pt>
                <c:pt idx="84">
                  <c:v>18.47</c:v>
                </c:pt>
                <c:pt idx="85">
                  <c:v>18.45</c:v>
                </c:pt>
                <c:pt idx="86">
                  <c:v>18.46</c:v>
                </c:pt>
                <c:pt idx="87">
                  <c:v>18.46</c:v>
                </c:pt>
                <c:pt idx="88">
                  <c:v>18.47</c:v>
                </c:pt>
                <c:pt idx="89">
                  <c:v>18.48</c:v>
                </c:pt>
                <c:pt idx="90">
                  <c:v>18.489999999999998</c:v>
                </c:pt>
                <c:pt idx="91">
                  <c:v>18.5</c:v>
                </c:pt>
                <c:pt idx="92">
                  <c:v>18.54</c:v>
                </c:pt>
                <c:pt idx="93">
                  <c:v>18.62</c:v>
                </c:pt>
                <c:pt idx="94">
                  <c:v>18.72</c:v>
                </c:pt>
                <c:pt idx="95">
                  <c:v>18.739999999999998</c:v>
                </c:pt>
                <c:pt idx="96">
                  <c:v>18.68</c:v>
                </c:pt>
                <c:pt idx="97">
                  <c:v>18.66</c:v>
                </c:pt>
                <c:pt idx="98">
                  <c:v>18.73</c:v>
                </c:pt>
                <c:pt idx="99">
                  <c:v>18.78</c:v>
                </c:pt>
                <c:pt idx="100">
                  <c:v>18.8</c:v>
                </c:pt>
                <c:pt idx="101">
                  <c:v>18.79</c:v>
                </c:pt>
                <c:pt idx="102">
                  <c:v>18.809999999999999</c:v>
                </c:pt>
                <c:pt idx="103">
                  <c:v>18.829999999999998</c:v>
                </c:pt>
                <c:pt idx="104">
                  <c:v>18.84</c:v>
                </c:pt>
                <c:pt idx="105">
                  <c:v>18.89</c:v>
                </c:pt>
                <c:pt idx="106">
                  <c:v>18.899999999999999</c:v>
                </c:pt>
                <c:pt idx="107">
                  <c:v>18.91</c:v>
                </c:pt>
                <c:pt idx="108">
                  <c:v>18.920000000000002</c:v>
                </c:pt>
                <c:pt idx="109">
                  <c:v>18.97</c:v>
                </c:pt>
                <c:pt idx="110">
                  <c:v>19.010000000000002</c:v>
                </c:pt>
                <c:pt idx="111">
                  <c:v>19.05</c:v>
                </c:pt>
                <c:pt idx="112">
                  <c:v>19.14</c:v>
                </c:pt>
                <c:pt idx="113">
                  <c:v>19.16</c:v>
                </c:pt>
                <c:pt idx="114">
                  <c:v>19.13</c:v>
                </c:pt>
                <c:pt idx="115">
                  <c:v>19.16</c:v>
                </c:pt>
                <c:pt idx="116">
                  <c:v>19.16</c:v>
                </c:pt>
                <c:pt idx="117">
                  <c:v>19.09</c:v>
                </c:pt>
                <c:pt idx="118">
                  <c:v>19.13</c:v>
                </c:pt>
                <c:pt idx="119">
                  <c:v>19.18</c:v>
                </c:pt>
                <c:pt idx="120">
                  <c:v>19.190000000000001</c:v>
                </c:pt>
                <c:pt idx="121">
                  <c:v>19.23</c:v>
                </c:pt>
                <c:pt idx="122">
                  <c:v>19.2</c:v>
                </c:pt>
                <c:pt idx="123">
                  <c:v>19.21</c:v>
                </c:pt>
                <c:pt idx="124">
                  <c:v>19.18</c:v>
                </c:pt>
                <c:pt idx="125">
                  <c:v>19.149999999999999</c:v>
                </c:pt>
                <c:pt idx="126">
                  <c:v>19.170000000000002</c:v>
                </c:pt>
                <c:pt idx="127">
                  <c:v>19.190000000000001</c:v>
                </c:pt>
                <c:pt idx="128">
                  <c:v>19.27</c:v>
                </c:pt>
                <c:pt idx="129">
                  <c:v>19.28</c:v>
                </c:pt>
                <c:pt idx="130">
                  <c:v>19.3</c:v>
                </c:pt>
                <c:pt idx="131">
                  <c:v>19.32</c:v>
                </c:pt>
                <c:pt idx="132">
                  <c:v>19.25</c:v>
                </c:pt>
                <c:pt idx="133">
                  <c:v>19.309999999999999</c:v>
                </c:pt>
                <c:pt idx="134">
                  <c:v>19.38</c:v>
                </c:pt>
                <c:pt idx="135">
                  <c:v>19.350000000000001</c:v>
                </c:pt>
                <c:pt idx="136">
                  <c:v>19.329999999999998</c:v>
                </c:pt>
                <c:pt idx="137">
                  <c:v>19.46</c:v>
                </c:pt>
                <c:pt idx="138">
                  <c:v>19.440000000000001</c:v>
                </c:pt>
                <c:pt idx="139">
                  <c:v>19.43</c:v>
                </c:pt>
                <c:pt idx="140">
                  <c:v>19.47</c:v>
                </c:pt>
                <c:pt idx="141">
                  <c:v>19.440000000000001</c:v>
                </c:pt>
                <c:pt idx="142">
                  <c:v>19.420000000000002</c:v>
                </c:pt>
                <c:pt idx="143">
                  <c:v>19.440000000000001</c:v>
                </c:pt>
                <c:pt idx="144">
                  <c:v>19.45</c:v>
                </c:pt>
                <c:pt idx="145">
                  <c:v>19.559999999999999</c:v>
                </c:pt>
                <c:pt idx="146">
                  <c:v>19.52</c:v>
                </c:pt>
                <c:pt idx="147">
                  <c:v>19.47</c:v>
                </c:pt>
                <c:pt idx="148">
                  <c:v>19.5</c:v>
                </c:pt>
                <c:pt idx="149">
                  <c:v>19.46</c:v>
                </c:pt>
                <c:pt idx="150">
                  <c:v>19.47</c:v>
                </c:pt>
                <c:pt idx="151">
                  <c:v>19.46</c:v>
                </c:pt>
                <c:pt idx="152">
                  <c:v>19.43</c:v>
                </c:pt>
                <c:pt idx="153">
                  <c:v>19.39</c:v>
                </c:pt>
                <c:pt idx="154">
                  <c:v>19.39</c:v>
                </c:pt>
                <c:pt idx="155">
                  <c:v>19.39</c:v>
                </c:pt>
                <c:pt idx="156">
                  <c:v>19.39</c:v>
                </c:pt>
                <c:pt idx="157">
                  <c:v>19.41</c:v>
                </c:pt>
                <c:pt idx="158">
                  <c:v>19.47</c:v>
                </c:pt>
                <c:pt idx="159">
                  <c:v>19.5</c:v>
                </c:pt>
                <c:pt idx="160">
                  <c:v>19.53</c:v>
                </c:pt>
                <c:pt idx="161">
                  <c:v>19.54</c:v>
                </c:pt>
                <c:pt idx="162">
                  <c:v>19.53</c:v>
                </c:pt>
                <c:pt idx="163">
                  <c:v>19.52</c:v>
                </c:pt>
                <c:pt idx="164">
                  <c:v>19.52</c:v>
                </c:pt>
                <c:pt idx="165">
                  <c:v>19.47</c:v>
                </c:pt>
                <c:pt idx="166">
                  <c:v>19.440000000000001</c:v>
                </c:pt>
                <c:pt idx="167">
                  <c:v>19.48</c:v>
                </c:pt>
                <c:pt idx="168">
                  <c:v>19.52</c:v>
                </c:pt>
                <c:pt idx="169">
                  <c:v>19.53</c:v>
                </c:pt>
                <c:pt idx="170">
                  <c:v>19.5</c:v>
                </c:pt>
                <c:pt idx="171">
                  <c:v>19.510000000000002</c:v>
                </c:pt>
                <c:pt idx="172">
                  <c:v>19.52</c:v>
                </c:pt>
                <c:pt idx="173">
                  <c:v>19.54</c:v>
                </c:pt>
                <c:pt idx="174">
                  <c:v>19.52</c:v>
                </c:pt>
                <c:pt idx="175">
                  <c:v>19.52</c:v>
                </c:pt>
                <c:pt idx="176">
                  <c:v>19.5</c:v>
                </c:pt>
                <c:pt idx="177">
                  <c:v>19.48</c:v>
                </c:pt>
                <c:pt idx="178">
                  <c:v>19.47</c:v>
                </c:pt>
                <c:pt idx="179">
                  <c:v>19.46</c:v>
                </c:pt>
                <c:pt idx="180">
                  <c:v>19.46</c:v>
                </c:pt>
                <c:pt idx="181">
                  <c:v>19.440000000000001</c:v>
                </c:pt>
                <c:pt idx="182">
                  <c:v>19.420000000000002</c:v>
                </c:pt>
                <c:pt idx="183">
                  <c:v>19.38</c:v>
                </c:pt>
                <c:pt idx="184">
                  <c:v>19.38</c:v>
                </c:pt>
                <c:pt idx="185">
                  <c:v>19.350000000000001</c:v>
                </c:pt>
                <c:pt idx="186">
                  <c:v>19.329999999999998</c:v>
                </c:pt>
                <c:pt idx="187">
                  <c:v>19.350000000000001</c:v>
                </c:pt>
                <c:pt idx="188">
                  <c:v>19.309999999999999</c:v>
                </c:pt>
                <c:pt idx="189">
                  <c:v>19.329999999999998</c:v>
                </c:pt>
                <c:pt idx="190">
                  <c:v>19.32</c:v>
                </c:pt>
                <c:pt idx="191">
                  <c:v>19.27</c:v>
                </c:pt>
                <c:pt idx="192">
                  <c:v>19.27</c:v>
                </c:pt>
                <c:pt idx="193">
                  <c:v>19.27</c:v>
                </c:pt>
                <c:pt idx="194">
                  <c:v>19.25</c:v>
                </c:pt>
                <c:pt idx="195">
                  <c:v>19.239999999999998</c:v>
                </c:pt>
                <c:pt idx="196">
                  <c:v>19.239999999999998</c:v>
                </c:pt>
                <c:pt idx="197">
                  <c:v>19.23</c:v>
                </c:pt>
                <c:pt idx="198">
                  <c:v>19.21</c:v>
                </c:pt>
                <c:pt idx="199">
                  <c:v>19.2</c:v>
                </c:pt>
                <c:pt idx="200">
                  <c:v>19.21</c:v>
                </c:pt>
                <c:pt idx="201">
                  <c:v>19.170000000000002</c:v>
                </c:pt>
                <c:pt idx="202">
                  <c:v>19.170000000000002</c:v>
                </c:pt>
                <c:pt idx="203">
                  <c:v>19.16</c:v>
                </c:pt>
                <c:pt idx="204">
                  <c:v>19.13</c:v>
                </c:pt>
                <c:pt idx="205">
                  <c:v>19.12</c:v>
                </c:pt>
                <c:pt idx="206">
                  <c:v>19.11</c:v>
                </c:pt>
                <c:pt idx="207">
                  <c:v>19.079999999999998</c:v>
                </c:pt>
                <c:pt idx="208">
                  <c:v>19.02</c:v>
                </c:pt>
                <c:pt idx="209">
                  <c:v>19.02</c:v>
                </c:pt>
                <c:pt idx="210">
                  <c:v>18.989999999999998</c:v>
                </c:pt>
                <c:pt idx="211">
                  <c:v>18.97</c:v>
                </c:pt>
                <c:pt idx="212">
                  <c:v>18.97</c:v>
                </c:pt>
                <c:pt idx="213">
                  <c:v>18.91</c:v>
                </c:pt>
                <c:pt idx="214">
                  <c:v>19.22</c:v>
                </c:pt>
                <c:pt idx="215">
                  <c:v>19.38</c:v>
                </c:pt>
                <c:pt idx="216">
                  <c:v>19.350000000000001</c:v>
                </c:pt>
                <c:pt idx="217">
                  <c:v>19.329999999999998</c:v>
                </c:pt>
                <c:pt idx="218">
                  <c:v>19.46</c:v>
                </c:pt>
                <c:pt idx="219">
                  <c:v>19.440000000000001</c:v>
                </c:pt>
                <c:pt idx="220">
                  <c:v>19.43</c:v>
                </c:pt>
                <c:pt idx="221">
                  <c:v>19.47</c:v>
                </c:pt>
                <c:pt idx="222">
                  <c:v>19.440000000000001</c:v>
                </c:pt>
                <c:pt idx="223">
                  <c:v>19.420000000000002</c:v>
                </c:pt>
                <c:pt idx="224">
                  <c:v>19.440000000000001</c:v>
                </c:pt>
                <c:pt idx="225">
                  <c:v>19.45</c:v>
                </c:pt>
                <c:pt idx="226">
                  <c:v>19.559999999999999</c:v>
                </c:pt>
                <c:pt idx="227">
                  <c:v>19.52</c:v>
                </c:pt>
                <c:pt idx="228">
                  <c:v>19.47</c:v>
                </c:pt>
                <c:pt idx="229">
                  <c:v>19.5</c:v>
                </c:pt>
                <c:pt idx="230">
                  <c:v>19.46</c:v>
                </c:pt>
                <c:pt idx="231">
                  <c:v>19.47</c:v>
                </c:pt>
                <c:pt idx="232">
                  <c:v>19.46</c:v>
                </c:pt>
                <c:pt idx="233">
                  <c:v>19.43</c:v>
                </c:pt>
                <c:pt idx="234">
                  <c:v>19.39</c:v>
                </c:pt>
                <c:pt idx="235">
                  <c:v>19.39</c:v>
                </c:pt>
                <c:pt idx="236">
                  <c:v>19.39</c:v>
                </c:pt>
                <c:pt idx="237">
                  <c:v>19.39</c:v>
                </c:pt>
                <c:pt idx="238">
                  <c:v>19.41</c:v>
                </c:pt>
                <c:pt idx="239">
                  <c:v>19.47</c:v>
                </c:pt>
                <c:pt idx="240">
                  <c:v>19.5</c:v>
                </c:pt>
                <c:pt idx="241">
                  <c:v>19.53</c:v>
                </c:pt>
                <c:pt idx="242">
                  <c:v>19.54</c:v>
                </c:pt>
                <c:pt idx="243">
                  <c:v>19.53</c:v>
                </c:pt>
                <c:pt idx="244">
                  <c:v>19.52</c:v>
                </c:pt>
                <c:pt idx="245">
                  <c:v>19.52</c:v>
                </c:pt>
                <c:pt idx="246">
                  <c:v>19.47</c:v>
                </c:pt>
                <c:pt idx="247">
                  <c:v>19.440000000000001</c:v>
                </c:pt>
                <c:pt idx="248">
                  <c:v>19.48</c:v>
                </c:pt>
                <c:pt idx="249">
                  <c:v>19.52</c:v>
                </c:pt>
                <c:pt idx="250">
                  <c:v>19.53</c:v>
                </c:pt>
                <c:pt idx="251">
                  <c:v>19.5</c:v>
                </c:pt>
                <c:pt idx="252">
                  <c:v>19.510000000000002</c:v>
                </c:pt>
                <c:pt idx="253">
                  <c:v>19.52</c:v>
                </c:pt>
                <c:pt idx="254">
                  <c:v>19.54</c:v>
                </c:pt>
                <c:pt idx="255">
                  <c:v>19.52</c:v>
                </c:pt>
                <c:pt idx="256">
                  <c:v>19.52</c:v>
                </c:pt>
                <c:pt idx="257">
                  <c:v>19.5</c:v>
                </c:pt>
                <c:pt idx="258">
                  <c:v>19.48</c:v>
                </c:pt>
                <c:pt idx="259">
                  <c:v>19.47</c:v>
                </c:pt>
                <c:pt idx="260">
                  <c:v>19.46</c:v>
                </c:pt>
                <c:pt idx="261">
                  <c:v>19.46</c:v>
                </c:pt>
                <c:pt idx="262">
                  <c:v>19.440000000000001</c:v>
                </c:pt>
                <c:pt idx="263">
                  <c:v>19.420000000000002</c:v>
                </c:pt>
                <c:pt idx="264">
                  <c:v>19.38</c:v>
                </c:pt>
                <c:pt idx="265">
                  <c:v>19.38</c:v>
                </c:pt>
                <c:pt idx="266">
                  <c:v>19.350000000000001</c:v>
                </c:pt>
                <c:pt idx="267">
                  <c:v>19.329999999999998</c:v>
                </c:pt>
                <c:pt idx="268">
                  <c:v>19.350000000000001</c:v>
                </c:pt>
                <c:pt idx="269">
                  <c:v>19.309999999999999</c:v>
                </c:pt>
                <c:pt idx="270">
                  <c:v>19.329999999999998</c:v>
                </c:pt>
                <c:pt idx="271">
                  <c:v>19.32</c:v>
                </c:pt>
                <c:pt idx="272">
                  <c:v>19.27</c:v>
                </c:pt>
                <c:pt idx="273">
                  <c:v>19.27</c:v>
                </c:pt>
                <c:pt idx="274">
                  <c:v>19.27</c:v>
                </c:pt>
                <c:pt idx="275">
                  <c:v>19.25</c:v>
                </c:pt>
                <c:pt idx="276">
                  <c:v>19.239999999999998</c:v>
                </c:pt>
                <c:pt idx="277">
                  <c:v>19.239999999999998</c:v>
                </c:pt>
                <c:pt idx="278">
                  <c:v>19.23</c:v>
                </c:pt>
                <c:pt idx="279">
                  <c:v>19.21</c:v>
                </c:pt>
                <c:pt idx="280">
                  <c:v>19.2</c:v>
                </c:pt>
                <c:pt idx="281">
                  <c:v>19.21</c:v>
                </c:pt>
                <c:pt idx="282">
                  <c:v>19.170000000000002</c:v>
                </c:pt>
                <c:pt idx="283">
                  <c:v>19.170000000000002</c:v>
                </c:pt>
                <c:pt idx="284">
                  <c:v>19.16</c:v>
                </c:pt>
                <c:pt idx="285">
                  <c:v>19.13</c:v>
                </c:pt>
                <c:pt idx="286">
                  <c:v>19.12</c:v>
                </c:pt>
                <c:pt idx="287">
                  <c:v>19.11</c:v>
                </c:pt>
                <c:pt idx="288">
                  <c:v>19.079999999999998</c:v>
                </c:pt>
                <c:pt idx="289">
                  <c:v>19.02</c:v>
                </c:pt>
                <c:pt idx="290">
                  <c:v>19.02</c:v>
                </c:pt>
                <c:pt idx="291">
                  <c:v>18.989999999999998</c:v>
                </c:pt>
                <c:pt idx="292">
                  <c:v>18.97</c:v>
                </c:pt>
                <c:pt idx="293">
                  <c:v>18.97</c:v>
                </c:pt>
                <c:pt idx="294">
                  <c:v>18.91</c:v>
                </c:pt>
                <c:pt idx="295">
                  <c:v>19.22</c:v>
                </c:pt>
                <c:pt idx="296">
                  <c:v>16.34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29-48E0-BA02-512AAA9F60FB}"/>
            </c:ext>
          </c:extLst>
        </c:ser>
        <c:ser>
          <c:idx val="2"/>
          <c:order val="3"/>
          <c:tx>
            <c:v>Environmental drying temperature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'0.5ms-O-0°C-5mm-2'!$J$2:$J$298</c:f>
              <c:numCache>
                <c:formatCode>General</c:formatCode>
                <c:ptCount val="297"/>
                <c:pt idx="0">
                  <c:v>17.96</c:v>
                </c:pt>
                <c:pt idx="1">
                  <c:v>17.829999999999998</c:v>
                </c:pt>
                <c:pt idx="2">
                  <c:v>17.73</c:v>
                </c:pt>
                <c:pt idx="3">
                  <c:v>17.79</c:v>
                </c:pt>
                <c:pt idx="4">
                  <c:v>17.71</c:v>
                </c:pt>
                <c:pt idx="5">
                  <c:v>17.63</c:v>
                </c:pt>
                <c:pt idx="6">
                  <c:v>17.59</c:v>
                </c:pt>
                <c:pt idx="7">
                  <c:v>17.66</c:v>
                </c:pt>
                <c:pt idx="8">
                  <c:v>17.61</c:v>
                </c:pt>
                <c:pt idx="9">
                  <c:v>17.64</c:v>
                </c:pt>
                <c:pt idx="10">
                  <c:v>17.72</c:v>
                </c:pt>
                <c:pt idx="11">
                  <c:v>17.75</c:v>
                </c:pt>
                <c:pt idx="12">
                  <c:v>17.82</c:v>
                </c:pt>
                <c:pt idx="13">
                  <c:v>17.55</c:v>
                </c:pt>
                <c:pt idx="14">
                  <c:v>17.760000000000002</c:v>
                </c:pt>
                <c:pt idx="15">
                  <c:v>17.62</c:v>
                </c:pt>
                <c:pt idx="16">
                  <c:v>17.77</c:v>
                </c:pt>
                <c:pt idx="17">
                  <c:v>17.8</c:v>
                </c:pt>
                <c:pt idx="18">
                  <c:v>17.75</c:v>
                </c:pt>
                <c:pt idx="19">
                  <c:v>17.77</c:v>
                </c:pt>
                <c:pt idx="20">
                  <c:v>17.68</c:v>
                </c:pt>
                <c:pt idx="21">
                  <c:v>17.82</c:v>
                </c:pt>
                <c:pt idx="22">
                  <c:v>17.829999999999998</c:v>
                </c:pt>
                <c:pt idx="23">
                  <c:v>17.8</c:v>
                </c:pt>
                <c:pt idx="24">
                  <c:v>17.88</c:v>
                </c:pt>
                <c:pt idx="25">
                  <c:v>17.899999999999999</c:v>
                </c:pt>
                <c:pt idx="26">
                  <c:v>17.649999999999999</c:v>
                </c:pt>
                <c:pt idx="27">
                  <c:v>17.84</c:v>
                </c:pt>
                <c:pt idx="28">
                  <c:v>17.899999999999999</c:v>
                </c:pt>
                <c:pt idx="29">
                  <c:v>17.809999999999999</c:v>
                </c:pt>
                <c:pt idx="30">
                  <c:v>17.809999999999999</c:v>
                </c:pt>
                <c:pt idx="31">
                  <c:v>17.920000000000002</c:v>
                </c:pt>
                <c:pt idx="32">
                  <c:v>17.899999999999999</c:v>
                </c:pt>
                <c:pt idx="33">
                  <c:v>17.93</c:v>
                </c:pt>
                <c:pt idx="34">
                  <c:v>17.98</c:v>
                </c:pt>
                <c:pt idx="35">
                  <c:v>18</c:v>
                </c:pt>
                <c:pt idx="36">
                  <c:v>17.97</c:v>
                </c:pt>
                <c:pt idx="37">
                  <c:v>17.89</c:v>
                </c:pt>
                <c:pt idx="38">
                  <c:v>18</c:v>
                </c:pt>
                <c:pt idx="39">
                  <c:v>18.04</c:v>
                </c:pt>
                <c:pt idx="40">
                  <c:v>17.96</c:v>
                </c:pt>
                <c:pt idx="41">
                  <c:v>17.989999999999998</c:v>
                </c:pt>
                <c:pt idx="42">
                  <c:v>18.149999999999999</c:v>
                </c:pt>
                <c:pt idx="43">
                  <c:v>17.989999999999998</c:v>
                </c:pt>
                <c:pt idx="44">
                  <c:v>18.079999999999998</c:v>
                </c:pt>
                <c:pt idx="45">
                  <c:v>17.96</c:v>
                </c:pt>
                <c:pt idx="46">
                  <c:v>18.07</c:v>
                </c:pt>
                <c:pt idx="47">
                  <c:v>18.079999999999998</c:v>
                </c:pt>
                <c:pt idx="48">
                  <c:v>17.86</c:v>
                </c:pt>
                <c:pt idx="49">
                  <c:v>17.91</c:v>
                </c:pt>
                <c:pt idx="50">
                  <c:v>18.02</c:v>
                </c:pt>
                <c:pt idx="51">
                  <c:v>18.010000000000002</c:v>
                </c:pt>
                <c:pt idx="52">
                  <c:v>17.95</c:v>
                </c:pt>
                <c:pt idx="53">
                  <c:v>18.079999999999998</c:v>
                </c:pt>
                <c:pt idx="54">
                  <c:v>18.02</c:v>
                </c:pt>
                <c:pt idx="55">
                  <c:v>18.05</c:v>
                </c:pt>
                <c:pt idx="56">
                  <c:v>18.25</c:v>
                </c:pt>
                <c:pt idx="57">
                  <c:v>18.3</c:v>
                </c:pt>
                <c:pt idx="58">
                  <c:v>18.14</c:v>
                </c:pt>
                <c:pt idx="59">
                  <c:v>18.170000000000002</c:v>
                </c:pt>
                <c:pt idx="60">
                  <c:v>18.190000000000001</c:v>
                </c:pt>
                <c:pt idx="61">
                  <c:v>18.25</c:v>
                </c:pt>
                <c:pt idx="62">
                  <c:v>18.2</c:v>
                </c:pt>
                <c:pt idx="63">
                  <c:v>18.149999999999999</c:v>
                </c:pt>
                <c:pt idx="64">
                  <c:v>18.25</c:v>
                </c:pt>
                <c:pt idx="65">
                  <c:v>18.28</c:v>
                </c:pt>
                <c:pt idx="66">
                  <c:v>18.239999999999998</c:v>
                </c:pt>
                <c:pt idx="67">
                  <c:v>18.420000000000002</c:v>
                </c:pt>
                <c:pt idx="68">
                  <c:v>18.399999999999999</c:v>
                </c:pt>
                <c:pt idx="69">
                  <c:v>18.329999999999998</c:v>
                </c:pt>
                <c:pt idx="70">
                  <c:v>18.22</c:v>
                </c:pt>
                <c:pt idx="71">
                  <c:v>18.45</c:v>
                </c:pt>
                <c:pt idx="72">
                  <c:v>18.46</c:v>
                </c:pt>
                <c:pt idx="73">
                  <c:v>18.29</c:v>
                </c:pt>
                <c:pt idx="74">
                  <c:v>18.37</c:v>
                </c:pt>
                <c:pt idx="75">
                  <c:v>18.55</c:v>
                </c:pt>
                <c:pt idx="76">
                  <c:v>18.36</c:v>
                </c:pt>
                <c:pt idx="77">
                  <c:v>18.25</c:v>
                </c:pt>
                <c:pt idx="78">
                  <c:v>18.25</c:v>
                </c:pt>
                <c:pt idx="79">
                  <c:v>18.28</c:v>
                </c:pt>
                <c:pt idx="80">
                  <c:v>18.350000000000001</c:v>
                </c:pt>
                <c:pt idx="81">
                  <c:v>18.34</c:v>
                </c:pt>
                <c:pt idx="82">
                  <c:v>18.57</c:v>
                </c:pt>
                <c:pt idx="83">
                  <c:v>18.38</c:v>
                </c:pt>
                <c:pt idx="84">
                  <c:v>18.38</c:v>
                </c:pt>
                <c:pt idx="85">
                  <c:v>18.43</c:v>
                </c:pt>
                <c:pt idx="86">
                  <c:v>18.600000000000001</c:v>
                </c:pt>
                <c:pt idx="87">
                  <c:v>18.7</c:v>
                </c:pt>
                <c:pt idx="88">
                  <c:v>18.489999999999998</c:v>
                </c:pt>
                <c:pt idx="89">
                  <c:v>18.45</c:v>
                </c:pt>
                <c:pt idx="90">
                  <c:v>18.36</c:v>
                </c:pt>
                <c:pt idx="91">
                  <c:v>18.5</c:v>
                </c:pt>
                <c:pt idx="92">
                  <c:v>18.46</c:v>
                </c:pt>
                <c:pt idx="93">
                  <c:v>18.579999999999998</c:v>
                </c:pt>
                <c:pt idx="94">
                  <c:v>18.68</c:v>
                </c:pt>
                <c:pt idx="95">
                  <c:v>18.57</c:v>
                </c:pt>
                <c:pt idx="96">
                  <c:v>18.690000000000001</c:v>
                </c:pt>
                <c:pt idx="97">
                  <c:v>18.63</c:v>
                </c:pt>
                <c:pt idx="98">
                  <c:v>18.73</c:v>
                </c:pt>
                <c:pt idx="99">
                  <c:v>18.940000000000001</c:v>
                </c:pt>
                <c:pt idx="100">
                  <c:v>18.739999999999998</c:v>
                </c:pt>
                <c:pt idx="101">
                  <c:v>18.809999999999999</c:v>
                </c:pt>
                <c:pt idx="102">
                  <c:v>18.829999999999998</c:v>
                </c:pt>
                <c:pt idx="103">
                  <c:v>18.739999999999998</c:v>
                </c:pt>
                <c:pt idx="104">
                  <c:v>18.7</c:v>
                </c:pt>
                <c:pt idx="105">
                  <c:v>18.75</c:v>
                </c:pt>
                <c:pt idx="106">
                  <c:v>18.89</c:v>
                </c:pt>
                <c:pt idx="107">
                  <c:v>18.79</c:v>
                </c:pt>
                <c:pt idx="108">
                  <c:v>18.989999999999998</c:v>
                </c:pt>
                <c:pt idx="109">
                  <c:v>18.96</c:v>
                </c:pt>
                <c:pt idx="110">
                  <c:v>19</c:v>
                </c:pt>
                <c:pt idx="111">
                  <c:v>18.89</c:v>
                </c:pt>
                <c:pt idx="112">
                  <c:v>19</c:v>
                </c:pt>
                <c:pt idx="113">
                  <c:v>19.02</c:v>
                </c:pt>
                <c:pt idx="114">
                  <c:v>19.03</c:v>
                </c:pt>
                <c:pt idx="115">
                  <c:v>19.27</c:v>
                </c:pt>
                <c:pt idx="116">
                  <c:v>18.98</c:v>
                </c:pt>
                <c:pt idx="117">
                  <c:v>18.920000000000002</c:v>
                </c:pt>
                <c:pt idx="118">
                  <c:v>19.18</c:v>
                </c:pt>
                <c:pt idx="119">
                  <c:v>19.14</c:v>
                </c:pt>
                <c:pt idx="120">
                  <c:v>19.11</c:v>
                </c:pt>
                <c:pt idx="121">
                  <c:v>19.03</c:v>
                </c:pt>
                <c:pt idx="122">
                  <c:v>19.3</c:v>
                </c:pt>
                <c:pt idx="123">
                  <c:v>19.12</c:v>
                </c:pt>
                <c:pt idx="124">
                  <c:v>19.059999999999999</c:v>
                </c:pt>
                <c:pt idx="125">
                  <c:v>19.11</c:v>
                </c:pt>
                <c:pt idx="126">
                  <c:v>19.18</c:v>
                </c:pt>
                <c:pt idx="127">
                  <c:v>19.2</c:v>
                </c:pt>
                <c:pt idx="128">
                  <c:v>19.309999999999999</c:v>
                </c:pt>
                <c:pt idx="129">
                  <c:v>19.25</c:v>
                </c:pt>
                <c:pt idx="130">
                  <c:v>19.18</c:v>
                </c:pt>
                <c:pt idx="131">
                  <c:v>19.3</c:v>
                </c:pt>
                <c:pt idx="132">
                  <c:v>19.27</c:v>
                </c:pt>
                <c:pt idx="133">
                  <c:v>19.45</c:v>
                </c:pt>
                <c:pt idx="134">
                  <c:v>19.29</c:v>
                </c:pt>
                <c:pt idx="135">
                  <c:v>19.41</c:v>
                </c:pt>
                <c:pt idx="136">
                  <c:v>19.350000000000001</c:v>
                </c:pt>
                <c:pt idx="137">
                  <c:v>19.37</c:v>
                </c:pt>
                <c:pt idx="138">
                  <c:v>19.309999999999999</c:v>
                </c:pt>
                <c:pt idx="139">
                  <c:v>19.62</c:v>
                </c:pt>
                <c:pt idx="140">
                  <c:v>19.3</c:v>
                </c:pt>
                <c:pt idx="141">
                  <c:v>19.559999999999999</c:v>
                </c:pt>
                <c:pt idx="142">
                  <c:v>19.420000000000002</c:v>
                </c:pt>
                <c:pt idx="143">
                  <c:v>19.510000000000002</c:v>
                </c:pt>
                <c:pt idx="144">
                  <c:v>19.45</c:v>
                </c:pt>
                <c:pt idx="145">
                  <c:v>19.47</c:v>
                </c:pt>
                <c:pt idx="146">
                  <c:v>19.47</c:v>
                </c:pt>
                <c:pt idx="147">
                  <c:v>19.48</c:v>
                </c:pt>
                <c:pt idx="148">
                  <c:v>19.54</c:v>
                </c:pt>
                <c:pt idx="149">
                  <c:v>19.55</c:v>
                </c:pt>
                <c:pt idx="150">
                  <c:v>19.5</c:v>
                </c:pt>
                <c:pt idx="151">
                  <c:v>19.52</c:v>
                </c:pt>
                <c:pt idx="152">
                  <c:v>19.399999999999999</c:v>
                </c:pt>
                <c:pt idx="153">
                  <c:v>19.420000000000002</c:v>
                </c:pt>
                <c:pt idx="154">
                  <c:v>19.34</c:v>
                </c:pt>
                <c:pt idx="155">
                  <c:v>19.27</c:v>
                </c:pt>
                <c:pt idx="156">
                  <c:v>19.399999999999999</c:v>
                </c:pt>
                <c:pt idx="157">
                  <c:v>19.5</c:v>
                </c:pt>
                <c:pt idx="158">
                  <c:v>19.53</c:v>
                </c:pt>
                <c:pt idx="159">
                  <c:v>19.55</c:v>
                </c:pt>
                <c:pt idx="160">
                  <c:v>19.55</c:v>
                </c:pt>
                <c:pt idx="161">
                  <c:v>19.62</c:v>
                </c:pt>
                <c:pt idx="162">
                  <c:v>19.559999999999999</c:v>
                </c:pt>
                <c:pt idx="163">
                  <c:v>19.48</c:v>
                </c:pt>
                <c:pt idx="164">
                  <c:v>19.63</c:v>
                </c:pt>
                <c:pt idx="165">
                  <c:v>19.53</c:v>
                </c:pt>
                <c:pt idx="166">
                  <c:v>19.43</c:v>
                </c:pt>
                <c:pt idx="167">
                  <c:v>19.5</c:v>
                </c:pt>
                <c:pt idx="168">
                  <c:v>19.670000000000002</c:v>
                </c:pt>
                <c:pt idx="169">
                  <c:v>19.579999999999998</c:v>
                </c:pt>
                <c:pt idx="170">
                  <c:v>19.61</c:v>
                </c:pt>
                <c:pt idx="171">
                  <c:v>19.62</c:v>
                </c:pt>
                <c:pt idx="172">
                  <c:v>19.54</c:v>
                </c:pt>
                <c:pt idx="173">
                  <c:v>19.53</c:v>
                </c:pt>
                <c:pt idx="174">
                  <c:v>19.71</c:v>
                </c:pt>
                <c:pt idx="175">
                  <c:v>19.670000000000002</c:v>
                </c:pt>
                <c:pt idx="176">
                  <c:v>19.64</c:v>
                </c:pt>
                <c:pt idx="177">
                  <c:v>19.7</c:v>
                </c:pt>
                <c:pt idx="178">
                  <c:v>19.37</c:v>
                </c:pt>
                <c:pt idx="179">
                  <c:v>19.32</c:v>
                </c:pt>
                <c:pt idx="180">
                  <c:v>19.66</c:v>
                </c:pt>
                <c:pt idx="181">
                  <c:v>19.510000000000002</c:v>
                </c:pt>
                <c:pt idx="182">
                  <c:v>19.510000000000002</c:v>
                </c:pt>
                <c:pt idx="183">
                  <c:v>19.559999999999999</c:v>
                </c:pt>
                <c:pt idx="184">
                  <c:v>19.46</c:v>
                </c:pt>
                <c:pt idx="185">
                  <c:v>19.579999999999998</c:v>
                </c:pt>
                <c:pt idx="186">
                  <c:v>19.5</c:v>
                </c:pt>
                <c:pt idx="187">
                  <c:v>19.62</c:v>
                </c:pt>
                <c:pt idx="188">
                  <c:v>19.48</c:v>
                </c:pt>
                <c:pt idx="189">
                  <c:v>19.59</c:v>
                </c:pt>
                <c:pt idx="190">
                  <c:v>19.34</c:v>
                </c:pt>
                <c:pt idx="191">
                  <c:v>19.53</c:v>
                </c:pt>
                <c:pt idx="192">
                  <c:v>19.440000000000001</c:v>
                </c:pt>
                <c:pt idx="193">
                  <c:v>19.55</c:v>
                </c:pt>
                <c:pt idx="194">
                  <c:v>19.39</c:v>
                </c:pt>
                <c:pt idx="195">
                  <c:v>19.48</c:v>
                </c:pt>
                <c:pt idx="196">
                  <c:v>19.53</c:v>
                </c:pt>
                <c:pt idx="197">
                  <c:v>19.46</c:v>
                </c:pt>
                <c:pt idx="198">
                  <c:v>19.43</c:v>
                </c:pt>
                <c:pt idx="199">
                  <c:v>19.53</c:v>
                </c:pt>
                <c:pt idx="200">
                  <c:v>19.559999999999999</c:v>
                </c:pt>
                <c:pt idx="201">
                  <c:v>19.510000000000002</c:v>
                </c:pt>
                <c:pt idx="202">
                  <c:v>19.5</c:v>
                </c:pt>
                <c:pt idx="203">
                  <c:v>19.57</c:v>
                </c:pt>
                <c:pt idx="204">
                  <c:v>19.52</c:v>
                </c:pt>
                <c:pt idx="205">
                  <c:v>19.350000000000001</c:v>
                </c:pt>
                <c:pt idx="206">
                  <c:v>19.440000000000001</c:v>
                </c:pt>
                <c:pt idx="207">
                  <c:v>19.5</c:v>
                </c:pt>
                <c:pt idx="208">
                  <c:v>19.37</c:v>
                </c:pt>
                <c:pt idx="209">
                  <c:v>19.420000000000002</c:v>
                </c:pt>
                <c:pt idx="210">
                  <c:v>19.38</c:v>
                </c:pt>
                <c:pt idx="211">
                  <c:v>19.350000000000001</c:v>
                </c:pt>
                <c:pt idx="212">
                  <c:v>19.3</c:v>
                </c:pt>
                <c:pt idx="213">
                  <c:v>19.52</c:v>
                </c:pt>
                <c:pt idx="214">
                  <c:v>19.37</c:v>
                </c:pt>
                <c:pt idx="215">
                  <c:v>19.29</c:v>
                </c:pt>
                <c:pt idx="216">
                  <c:v>19.41</c:v>
                </c:pt>
                <c:pt idx="217">
                  <c:v>19.350000000000001</c:v>
                </c:pt>
                <c:pt idx="218">
                  <c:v>19.37</c:v>
                </c:pt>
                <c:pt idx="219">
                  <c:v>19.309999999999999</c:v>
                </c:pt>
                <c:pt idx="220">
                  <c:v>19.62</c:v>
                </c:pt>
                <c:pt idx="221">
                  <c:v>19.3</c:v>
                </c:pt>
                <c:pt idx="222">
                  <c:v>19.559999999999999</c:v>
                </c:pt>
                <c:pt idx="223">
                  <c:v>19.420000000000002</c:v>
                </c:pt>
                <c:pt idx="224">
                  <c:v>19.510000000000002</c:v>
                </c:pt>
                <c:pt idx="225">
                  <c:v>19.45</c:v>
                </c:pt>
                <c:pt idx="226">
                  <c:v>19.47</c:v>
                </c:pt>
                <c:pt idx="227">
                  <c:v>19.47</c:v>
                </c:pt>
                <c:pt idx="228">
                  <c:v>19.48</c:v>
                </c:pt>
                <c:pt idx="229">
                  <c:v>19.54</c:v>
                </c:pt>
                <c:pt idx="230">
                  <c:v>19.55</c:v>
                </c:pt>
                <c:pt idx="231">
                  <c:v>19.5</c:v>
                </c:pt>
                <c:pt idx="232">
                  <c:v>19.52</c:v>
                </c:pt>
                <c:pt idx="233">
                  <c:v>19.399999999999999</c:v>
                </c:pt>
                <c:pt idx="234">
                  <c:v>19.420000000000002</c:v>
                </c:pt>
                <c:pt idx="235">
                  <c:v>19.34</c:v>
                </c:pt>
                <c:pt idx="236">
                  <c:v>19.27</c:v>
                </c:pt>
                <c:pt idx="237">
                  <c:v>19.399999999999999</c:v>
                </c:pt>
                <c:pt idx="238">
                  <c:v>19.5</c:v>
                </c:pt>
                <c:pt idx="239">
                  <c:v>19.53</c:v>
                </c:pt>
                <c:pt idx="240">
                  <c:v>19.55</c:v>
                </c:pt>
                <c:pt idx="241">
                  <c:v>19.55</c:v>
                </c:pt>
                <c:pt idx="242">
                  <c:v>19.62</c:v>
                </c:pt>
                <c:pt idx="243">
                  <c:v>19.559999999999999</c:v>
                </c:pt>
                <c:pt idx="244">
                  <c:v>19.48</c:v>
                </c:pt>
                <c:pt idx="245">
                  <c:v>19.63</c:v>
                </c:pt>
                <c:pt idx="246">
                  <c:v>19.53</c:v>
                </c:pt>
                <c:pt idx="247">
                  <c:v>19.43</c:v>
                </c:pt>
                <c:pt idx="248">
                  <c:v>19.5</c:v>
                </c:pt>
                <c:pt idx="249">
                  <c:v>19.670000000000002</c:v>
                </c:pt>
                <c:pt idx="250">
                  <c:v>19.579999999999998</c:v>
                </c:pt>
                <c:pt idx="251">
                  <c:v>19.61</c:v>
                </c:pt>
                <c:pt idx="252">
                  <c:v>19.62</c:v>
                </c:pt>
                <c:pt idx="253">
                  <c:v>19.54</c:v>
                </c:pt>
                <c:pt idx="254">
                  <c:v>19.53</c:v>
                </c:pt>
                <c:pt idx="255">
                  <c:v>19.71</c:v>
                </c:pt>
                <c:pt idx="256">
                  <c:v>19.670000000000002</c:v>
                </c:pt>
                <c:pt idx="257">
                  <c:v>19.64</c:v>
                </c:pt>
                <c:pt idx="258">
                  <c:v>19.7</c:v>
                </c:pt>
                <c:pt idx="259">
                  <c:v>19.37</c:v>
                </c:pt>
                <c:pt idx="260">
                  <c:v>19.32</c:v>
                </c:pt>
                <c:pt idx="261">
                  <c:v>19.66</c:v>
                </c:pt>
                <c:pt idx="262">
                  <c:v>19.510000000000002</c:v>
                </c:pt>
                <c:pt idx="263">
                  <c:v>19.510000000000002</c:v>
                </c:pt>
                <c:pt idx="264">
                  <c:v>19.559999999999999</c:v>
                </c:pt>
                <c:pt idx="265">
                  <c:v>19.46</c:v>
                </c:pt>
                <c:pt idx="266">
                  <c:v>19.579999999999998</c:v>
                </c:pt>
                <c:pt idx="267">
                  <c:v>19.5</c:v>
                </c:pt>
                <c:pt idx="268">
                  <c:v>19.62</c:v>
                </c:pt>
                <c:pt idx="269">
                  <c:v>19.48</c:v>
                </c:pt>
                <c:pt idx="270">
                  <c:v>19.59</c:v>
                </c:pt>
                <c:pt idx="271">
                  <c:v>19.34</c:v>
                </c:pt>
                <c:pt idx="272">
                  <c:v>19.53</c:v>
                </c:pt>
                <c:pt idx="273">
                  <c:v>19.440000000000001</c:v>
                </c:pt>
                <c:pt idx="274">
                  <c:v>19.55</c:v>
                </c:pt>
                <c:pt idx="275">
                  <c:v>19.39</c:v>
                </c:pt>
                <c:pt idx="276">
                  <c:v>19.48</c:v>
                </c:pt>
                <c:pt idx="277">
                  <c:v>19.53</c:v>
                </c:pt>
                <c:pt idx="278">
                  <c:v>19.46</c:v>
                </c:pt>
                <c:pt idx="279">
                  <c:v>19.43</c:v>
                </c:pt>
                <c:pt idx="280">
                  <c:v>19.53</c:v>
                </c:pt>
                <c:pt idx="281">
                  <c:v>19.559999999999999</c:v>
                </c:pt>
                <c:pt idx="282">
                  <c:v>19.510000000000002</c:v>
                </c:pt>
                <c:pt idx="283">
                  <c:v>19.5</c:v>
                </c:pt>
                <c:pt idx="284">
                  <c:v>19.57</c:v>
                </c:pt>
                <c:pt idx="285">
                  <c:v>19.52</c:v>
                </c:pt>
                <c:pt idx="286">
                  <c:v>19.350000000000001</c:v>
                </c:pt>
                <c:pt idx="287">
                  <c:v>19.440000000000001</c:v>
                </c:pt>
                <c:pt idx="288">
                  <c:v>19.5</c:v>
                </c:pt>
                <c:pt idx="289">
                  <c:v>19.37</c:v>
                </c:pt>
                <c:pt idx="290">
                  <c:v>19.420000000000002</c:v>
                </c:pt>
                <c:pt idx="291">
                  <c:v>19.38</c:v>
                </c:pt>
                <c:pt idx="292">
                  <c:v>19.350000000000001</c:v>
                </c:pt>
                <c:pt idx="293">
                  <c:v>19.3</c:v>
                </c:pt>
                <c:pt idx="294">
                  <c:v>19.52</c:v>
                </c:pt>
                <c:pt idx="295">
                  <c:v>19.37</c:v>
                </c:pt>
                <c:pt idx="296">
                  <c:v>16.5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29-48E0-BA02-512AAA9F6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5667344"/>
        <c:axId val="705665712"/>
      </c:lineChart>
      <c:dateAx>
        <c:axId val="705661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(min)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61904"/>
        <c:crosses val="autoZero"/>
        <c:auto val="0"/>
        <c:lblOffset val="100"/>
        <c:baseTimeUnit val="days"/>
        <c:majorUnit val="30"/>
        <c:majorTimeUnit val="days"/>
      </c:dateAx>
      <c:valAx>
        <c:axId val="70566190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Mass</a:t>
                </a:r>
                <a:r>
                  <a:rPr lang="en-US" baseline="0"/>
                  <a:t> Ratio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61360"/>
        <c:crosses val="autoZero"/>
        <c:crossBetween val="between"/>
        <c:majorUnit val="0.2"/>
      </c:valAx>
      <c:valAx>
        <c:axId val="70566571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</a:t>
                </a:r>
                <a:r>
                  <a:rPr lang="en-US" baseline="0"/>
                  <a:t> (deg)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94684209280001164"/>
              <c:y val="0.457579838710198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67344"/>
        <c:crosses val="max"/>
        <c:crossBetween val="between"/>
      </c:valAx>
      <c:catAx>
        <c:axId val="705667344"/>
        <c:scaling>
          <c:orientation val="minMax"/>
        </c:scaling>
        <c:delete val="1"/>
        <c:axPos val="b"/>
        <c:majorTickMark val="out"/>
        <c:minorTickMark val="none"/>
        <c:tickLblPos val="nextTo"/>
        <c:crossAx val="7056657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rgbClr val="3399FF"/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20000"/>
            <a:lumOff val="8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Sunny</a:t>
            </a:r>
            <a:r>
              <a:rPr lang="en-US" baseline="0"/>
              <a:t> Control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461409246632122"/>
          <c:y val="0.27916182149192659"/>
          <c:w val="0.82552250785835679"/>
          <c:h val="0.56485238317043951"/>
        </c:manualLayout>
      </c:layout>
      <c:lineChart>
        <c:grouping val="standard"/>
        <c:varyColors val="0"/>
        <c:ser>
          <c:idx val="0"/>
          <c:order val="0"/>
          <c:tx>
            <c:v>Exp 1</c:v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'Mass Ratio'!$C$4:$C$311</c:f>
              <c:numCache>
                <c:formatCode>General</c:formatCode>
                <c:ptCount val="308"/>
                <c:pt idx="0">
                  <c:v>1</c:v>
                </c:pt>
                <c:pt idx="30">
                  <c:v>0.9642857142857143</c:v>
                </c:pt>
                <c:pt idx="60">
                  <c:v>0.9285714285714286</c:v>
                </c:pt>
                <c:pt idx="90">
                  <c:v>0.8928571428571429</c:v>
                </c:pt>
                <c:pt idx="120">
                  <c:v>0.7857142857142857</c:v>
                </c:pt>
                <c:pt idx="150">
                  <c:v>0.7142857142857143</c:v>
                </c:pt>
                <c:pt idx="180">
                  <c:v>0.6428571428571429</c:v>
                </c:pt>
                <c:pt idx="210">
                  <c:v>0.5714285714285714</c:v>
                </c:pt>
                <c:pt idx="240">
                  <c:v>0.5357142857142857</c:v>
                </c:pt>
                <c:pt idx="270">
                  <c:v>0.5357142857142857</c:v>
                </c:pt>
                <c:pt idx="296">
                  <c:v>0.5357142857142857</c:v>
                </c:pt>
                <c:pt idx="307">
                  <c:v>0.5357142857142857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D6F-49C5-94AE-E20FDEC6F802}"/>
            </c:ext>
          </c:extLst>
        </c:ser>
        <c:ser>
          <c:idx val="6"/>
          <c:order val="1"/>
          <c:tx>
            <c:v>Exp 2</c:v>
          </c:tx>
          <c:spPr>
            <a:ln w="34925" cap="rnd">
              <a:solidFill>
                <a:srgbClr val="00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rgbClr val="FF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val>
            <c:numRef>
              <c:f>'Mass Ratio'!$E$4:$E$317</c:f>
              <c:numCache>
                <c:formatCode>General</c:formatCode>
                <c:ptCount val="314"/>
                <c:pt idx="0">
                  <c:v>1</c:v>
                </c:pt>
                <c:pt idx="30">
                  <c:v>0.9642857142857143</c:v>
                </c:pt>
                <c:pt idx="60">
                  <c:v>0.9285714285714286</c:v>
                </c:pt>
                <c:pt idx="90">
                  <c:v>0.8928571428571429</c:v>
                </c:pt>
                <c:pt idx="120">
                  <c:v>0.7857142857142857</c:v>
                </c:pt>
                <c:pt idx="150">
                  <c:v>0.7142857142857143</c:v>
                </c:pt>
                <c:pt idx="180">
                  <c:v>0.6428571428571429</c:v>
                </c:pt>
                <c:pt idx="210">
                  <c:v>0.5714285714285714</c:v>
                </c:pt>
                <c:pt idx="240">
                  <c:v>0.5357142857142857</c:v>
                </c:pt>
                <c:pt idx="270">
                  <c:v>0.5357142857142857</c:v>
                </c:pt>
                <c:pt idx="296">
                  <c:v>0.5357142857142857</c:v>
                </c:pt>
                <c:pt idx="313">
                  <c:v>0.5357142857142857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D6F-49C5-94AE-E20FDEC6F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5662992"/>
        <c:axId val="705662448"/>
      </c:lineChart>
      <c:dateAx>
        <c:axId val="705662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62448"/>
        <c:crosses val="autoZero"/>
        <c:auto val="0"/>
        <c:lblOffset val="100"/>
        <c:baseTimeUnit val="days"/>
        <c:majorUnit val="30"/>
        <c:majorTimeUnit val="days"/>
      </c:dateAx>
      <c:valAx>
        <c:axId val="705662448"/>
        <c:scaling>
          <c:orientation val="minMax"/>
          <c:max val="1.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62992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26544843076719"/>
          <c:y val="0.16805123642546829"/>
          <c:w val="0.29022192195568108"/>
          <c:h val="7.3687786368203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rgbClr val="3399FF"/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20000"/>
            <a:lumOff val="8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Sunny</a:t>
            </a:r>
            <a:r>
              <a:rPr lang="en-US" baseline="0"/>
              <a:t> conditions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461409246632122"/>
          <c:y val="0.27916182149192659"/>
          <c:w val="0.82552250785835679"/>
          <c:h val="0.56485238317043951"/>
        </c:manualLayout>
      </c:layout>
      <c:lineChart>
        <c:grouping val="standard"/>
        <c:varyColors val="0"/>
        <c:ser>
          <c:idx val="0"/>
          <c:order val="0"/>
          <c:tx>
            <c:v>Exp 1</c:v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Ratio'!$B$4:$B$314</c:f>
              <c:numCache>
                <c:formatCode>General</c:formatCode>
                <c:ptCount val="311"/>
                <c:pt idx="0">
                  <c:v>1</c:v>
                </c:pt>
                <c:pt idx="1">
                  <c:v>0.99829079550650146</c:v>
                </c:pt>
                <c:pt idx="2">
                  <c:v>0.99829079550650146</c:v>
                </c:pt>
                <c:pt idx="3">
                  <c:v>0.99700889213637744</c:v>
                </c:pt>
                <c:pt idx="4">
                  <c:v>0.9965815910130027</c:v>
                </c:pt>
                <c:pt idx="5">
                  <c:v>0.99572698876625343</c:v>
                </c:pt>
                <c:pt idx="6">
                  <c:v>0.99401778427275478</c:v>
                </c:pt>
                <c:pt idx="7">
                  <c:v>0.99316318202600551</c:v>
                </c:pt>
                <c:pt idx="8">
                  <c:v>0.99316318202600551</c:v>
                </c:pt>
                <c:pt idx="9">
                  <c:v>0.99316318202600551</c:v>
                </c:pt>
                <c:pt idx="10">
                  <c:v>0.99273588090263087</c:v>
                </c:pt>
                <c:pt idx="11">
                  <c:v>0.99273588090263087</c:v>
                </c:pt>
                <c:pt idx="12">
                  <c:v>0.99145397753250697</c:v>
                </c:pt>
                <c:pt idx="13">
                  <c:v>0.99102667640913222</c:v>
                </c:pt>
                <c:pt idx="14">
                  <c:v>0.99102667640913222</c:v>
                </c:pt>
                <c:pt idx="15">
                  <c:v>0.99102667640913222</c:v>
                </c:pt>
                <c:pt idx="16">
                  <c:v>0.9905993752857577</c:v>
                </c:pt>
                <c:pt idx="17">
                  <c:v>0.99017207416238295</c:v>
                </c:pt>
                <c:pt idx="18">
                  <c:v>0.99017207416238295</c:v>
                </c:pt>
                <c:pt idx="19">
                  <c:v>0.98889017079225894</c:v>
                </c:pt>
                <c:pt idx="20">
                  <c:v>0.98632636405201113</c:v>
                </c:pt>
                <c:pt idx="21">
                  <c:v>0.98632636405201113</c:v>
                </c:pt>
                <c:pt idx="22">
                  <c:v>0.98461715955851248</c:v>
                </c:pt>
                <c:pt idx="23">
                  <c:v>0.98248065394163919</c:v>
                </c:pt>
                <c:pt idx="24">
                  <c:v>0.98034414832476591</c:v>
                </c:pt>
                <c:pt idx="25">
                  <c:v>0.97948954607801664</c:v>
                </c:pt>
                <c:pt idx="26">
                  <c:v>0.97692573933776872</c:v>
                </c:pt>
                <c:pt idx="27">
                  <c:v>0.97692573933776872</c:v>
                </c:pt>
                <c:pt idx="28">
                  <c:v>0.97308002922739689</c:v>
                </c:pt>
                <c:pt idx="29">
                  <c:v>0.97265272810402215</c:v>
                </c:pt>
                <c:pt idx="30">
                  <c:v>0.96795241574690105</c:v>
                </c:pt>
                <c:pt idx="31">
                  <c:v>0.96410670563652912</c:v>
                </c:pt>
                <c:pt idx="32">
                  <c:v>0.96367940451315437</c:v>
                </c:pt>
                <c:pt idx="33">
                  <c:v>0.96325210338977985</c:v>
                </c:pt>
                <c:pt idx="34">
                  <c:v>0.95897909215603327</c:v>
                </c:pt>
                <c:pt idx="35">
                  <c:v>0.95769718878590937</c:v>
                </c:pt>
                <c:pt idx="36">
                  <c:v>0.95769718878590937</c:v>
                </c:pt>
                <c:pt idx="37">
                  <c:v>0.95598798429241061</c:v>
                </c:pt>
                <c:pt idx="38">
                  <c:v>0.9500057685651655</c:v>
                </c:pt>
                <c:pt idx="39">
                  <c:v>0.94957846744179086</c:v>
                </c:pt>
                <c:pt idx="40">
                  <c:v>0.9406051438509232</c:v>
                </c:pt>
                <c:pt idx="41">
                  <c:v>0.92693150790293422</c:v>
                </c:pt>
                <c:pt idx="42">
                  <c:v>0.92137659329906374</c:v>
                </c:pt>
                <c:pt idx="43">
                  <c:v>0.92137659329906374</c:v>
                </c:pt>
                <c:pt idx="44">
                  <c:v>0.91539437757181863</c:v>
                </c:pt>
                <c:pt idx="45">
                  <c:v>0.90642105398095085</c:v>
                </c:pt>
                <c:pt idx="46">
                  <c:v>0.90513915061082695</c:v>
                </c:pt>
                <c:pt idx="47">
                  <c:v>0.90300264499395366</c:v>
                </c:pt>
                <c:pt idx="48">
                  <c:v>0.89830233263683257</c:v>
                </c:pt>
                <c:pt idx="49">
                  <c:v>0.89103821353946333</c:v>
                </c:pt>
                <c:pt idx="50">
                  <c:v>0.88890170792259005</c:v>
                </c:pt>
                <c:pt idx="51">
                  <c:v>0.88334679331871957</c:v>
                </c:pt>
                <c:pt idx="52">
                  <c:v>0.88035568545509701</c:v>
                </c:pt>
                <c:pt idx="53">
                  <c:v>0.86924585624735617</c:v>
                </c:pt>
                <c:pt idx="54">
                  <c:v>0.86198173714998694</c:v>
                </c:pt>
                <c:pt idx="55">
                  <c:v>0.85813602703961511</c:v>
                </c:pt>
                <c:pt idx="56">
                  <c:v>0.85514491917599245</c:v>
                </c:pt>
                <c:pt idx="57">
                  <c:v>0.85215381131236989</c:v>
                </c:pt>
                <c:pt idx="58">
                  <c:v>0.85044460681887135</c:v>
                </c:pt>
                <c:pt idx="59">
                  <c:v>0.84617159558512478</c:v>
                </c:pt>
                <c:pt idx="60">
                  <c:v>0.84018937985787967</c:v>
                </c:pt>
                <c:pt idx="61">
                  <c:v>0.8359163686241331</c:v>
                </c:pt>
                <c:pt idx="62">
                  <c:v>0.83463446525400908</c:v>
                </c:pt>
                <c:pt idx="63">
                  <c:v>0.8324979596371358</c:v>
                </c:pt>
                <c:pt idx="64">
                  <c:v>0.82395193716964277</c:v>
                </c:pt>
                <c:pt idx="65">
                  <c:v>0.80942369897490452</c:v>
                </c:pt>
                <c:pt idx="66">
                  <c:v>0.80942369897490452</c:v>
                </c:pt>
                <c:pt idx="67">
                  <c:v>0.80557798886453269</c:v>
                </c:pt>
                <c:pt idx="68">
                  <c:v>0.80301418212428477</c:v>
                </c:pt>
                <c:pt idx="69">
                  <c:v>0.7987411708905382</c:v>
                </c:pt>
                <c:pt idx="70">
                  <c:v>0.79831386976716368</c:v>
                </c:pt>
                <c:pt idx="71">
                  <c:v>0.78763134168279736</c:v>
                </c:pt>
                <c:pt idx="72">
                  <c:v>0.77609421135168166</c:v>
                </c:pt>
                <c:pt idx="73">
                  <c:v>0.77395770573480838</c:v>
                </c:pt>
                <c:pt idx="74">
                  <c:v>0.76754818888418852</c:v>
                </c:pt>
                <c:pt idx="75">
                  <c:v>0.76541168326731535</c:v>
                </c:pt>
                <c:pt idx="76">
                  <c:v>0.76284787652706731</c:v>
                </c:pt>
                <c:pt idx="77">
                  <c:v>0.7568656607998222</c:v>
                </c:pt>
                <c:pt idx="78">
                  <c:v>0.75131074619595173</c:v>
                </c:pt>
                <c:pt idx="79">
                  <c:v>0.74233742260508395</c:v>
                </c:pt>
                <c:pt idx="80">
                  <c:v>0.74191012148170943</c:v>
                </c:pt>
                <c:pt idx="81">
                  <c:v>0.73635520687783884</c:v>
                </c:pt>
                <c:pt idx="82">
                  <c:v>0.73037299115059373</c:v>
                </c:pt>
                <c:pt idx="83">
                  <c:v>0.72780918441034581</c:v>
                </c:pt>
                <c:pt idx="84">
                  <c:v>0.72609997991684716</c:v>
                </c:pt>
                <c:pt idx="85">
                  <c:v>0.72439077542334862</c:v>
                </c:pt>
                <c:pt idx="86">
                  <c:v>0.72097236643635132</c:v>
                </c:pt>
                <c:pt idx="87">
                  <c:v>0.71413554846235683</c:v>
                </c:pt>
                <c:pt idx="88">
                  <c:v>0.71328094621560756</c:v>
                </c:pt>
                <c:pt idx="89">
                  <c:v>0.70858063385848635</c:v>
                </c:pt>
                <c:pt idx="90">
                  <c:v>0.70430762262473978</c:v>
                </c:pt>
                <c:pt idx="91">
                  <c:v>0.69875270802086931</c:v>
                </c:pt>
                <c:pt idx="92">
                  <c:v>0.69747080465074529</c:v>
                </c:pt>
                <c:pt idx="93">
                  <c:v>0.69447969678712296</c:v>
                </c:pt>
                <c:pt idx="94">
                  <c:v>0.69234319117024956</c:v>
                </c:pt>
                <c:pt idx="95">
                  <c:v>0.69191589004687493</c:v>
                </c:pt>
                <c:pt idx="96">
                  <c:v>0.68764287881312847</c:v>
                </c:pt>
                <c:pt idx="97">
                  <c:v>0.68636097544300445</c:v>
                </c:pt>
                <c:pt idx="98">
                  <c:v>0.68379716870275653</c:v>
                </c:pt>
                <c:pt idx="99">
                  <c:v>0.67909685634563521</c:v>
                </c:pt>
                <c:pt idx="100">
                  <c:v>0.67781495297551142</c:v>
                </c:pt>
                <c:pt idx="101">
                  <c:v>0.67696035072876215</c:v>
                </c:pt>
                <c:pt idx="102">
                  <c:v>0.67268733949501547</c:v>
                </c:pt>
                <c:pt idx="103">
                  <c:v>0.66798702713789437</c:v>
                </c:pt>
                <c:pt idx="104">
                  <c:v>0.6671324248911451</c:v>
                </c:pt>
                <c:pt idx="105">
                  <c:v>0.66200481141064915</c:v>
                </c:pt>
                <c:pt idx="106">
                  <c:v>0.66029560691715061</c:v>
                </c:pt>
                <c:pt idx="107">
                  <c:v>0.65388609006653076</c:v>
                </c:pt>
                <c:pt idx="108">
                  <c:v>0.64875847658603503</c:v>
                </c:pt>
                <c:pt idx="109">
                  <c:v>0.64320356198216433</c:v>
                </c:pt>
                <c:pt idx="110">
                  <c:v>0.6380759485016686</c:v>
                </c:pt>
                <c:pt idx="111">
                  <c:v>0.63209373277442349</c:v>
                </c:pt>
                <c:pt idx="112">
                  <c:v>0.6299572271575502</c:v>
                </c:pt>
                <c:pt idx="113">
                  <c:v>0.62440231255367973</c:v>
                </c:pt>
                <c:pt idx="114">
                  <c:v>0.62141120469005717</c:v>
                </c:pt>
                <c:pt idx="115">
                  <c:v>0.61842009682643451</c:v>
                </c:pt>
                <c:pt idx="116">
                  <c:v>0.61628359120956122</c:v>
                </c:pt>
                <c:pt idx="117">
                  <c:v>0.61500168783943721</c:v>
                </c:pt>
                <c:pt idx="118">
                  <c:v>0.61329248334593867</c:v>
                </c:pt>
                <c:pt idx="119">
                  <c:v>0.61329248334593867</c:v>
                </c:pt>
                <c:pt idx="120">
                  <c:v>0.61072867660569086</c:v>
                </c:pt>
                <c:pt idx="121">
                  <c:v>0.60944677323556684</c:v>
                </c:pt>
                <c:pt idx="122">
                  <c:v>0.60688296649531892</c:v>
                </c:pt>
                <c:pt idx="123">
                  <c:v>0.60090075076807381</c:v>
                </c:pt>
                <c:pt idx="124">
                  <c:v>0.60090075076807381</c:v>
                </c:pt>
                <c:pt idx="125">
                  <c:v>0.59534583616420333</c:v>
                </c:pt>
                <c:pt idx="126">
                  <c:v>0.59320933054733005</c:v>
                </c:pt>
                <c:pt idx="127">
                  <c:v>0.59064552380708202</c:v>
                </c:pt>
                <c:pt idx="128">
                  <c:v>0.59064552380708202</c:v>
                </c:pt>
                <c:pt idx="129">
                  <c:v>0.58509060920321154</c:v>
                </c:pt>
                <c:pt idx="130">
                  <c:v>0.583381404709713</c:v>
                </c:pt>
                <c:pt idx="131">
                  <c:v>0.5799629957227157</c:v>
                </c:pt>
                <c:pt idx="132">
                  <c:v>0.57739918898246778</c:v>
                </c:pt>
                <c:pt idx="133">
                  <c:v>0.57056237100847329</c:v>
                </c:pt>
                <c:pt idx="134">
                  <c:v>0.56885316651497475</c:v>
                </c:pt>
                <c:pt idx="135">
                  <c:v>0.56671666089810147</c:v>
                </c:pt>
                <c:pt idx="136">
                  <c:v>0.56628935977472694</c:v>
                </c:pt>
                <c:pt idx="137">
                  <c:v>0.55560683169036051</c:v>
                </c:pt>
                <c:pt idx="138">
                  <c:v>0.55176112157998869</c:v>
                </c:pt>
                <c:pt idx="139">
                  <c:v>0.54834271259299139</c:v>
                </c:pt>
                <c:pt idx="140">
                  <c:v>0.54791541146961664</c:v>
                </c:pt>
                <c:pt idx="141">
                  <c:v>0.5462062069761181</c:v>
                </c:pt>
                <c:pt idx="142">
                  <c:v>0.54535160472936883</c:v>
                </c:pt>
                <c:pt idx="143">
                  <c:v>0.54065129237224763</c:v>
                </c:pt>
                <c:pt idx="144">
                  <c:v>0.53936938900212361</c:v>
                </c:pt>
                <c:pt idx="145">
                  <c:v>0.53167796878137985</c:v>
                </c:pt>
                <c:pt idx="146">
                  <c:v>0.5286868609177573</c:v>
                </c:pt>
                <c:pt idx="147">
                  <c:v>0.52569575305413474</c:v>
                </c:pt>
                <c:pt idx="148">
                  <c:v>0.52355924743726157</c:v>
                </c:pt>
                <c:pt idx="149">
                  <c:v>0.52313194631388682</c:v>
                </c:pt>
                <c:pt idx="150">
                  <c:v>0.52014083845026426</c:v>
                </c:pt>
                <c:pt idx="151">
                  <c:v>0.51757703171001634</c:v>
                </c:pt>
                <c:pt idx="152">
                  <c:v>0.51672242946326707</c:v>
                </c:pt>
                <c:pt idx="153">
                  <c:v>0.50689450362565003</c:v>
                </c:pt>
                <c:pt idx="154">
                  <c:v>0.504330696885402</c:v>
                </c:pt>
                <c:pt idx="155">
                  <c:v>0.50347609463865273</c:v>
                </c:pt>
                <c:pt idx="156">
                  <c:v>0.50262149239190346</c:v>
                </c:pt>
                <c:pt idx="157">
                  <c:v>0.50219419126852893</c:v>
                </c:pt>
                <c:pt idx="158">
                  <c:v>0.48852055532053995</c:v>
                </c:pt>
                <c:pt idx="159">
                  <c:v>0.48681135082704124</c:v>
                </c:pt>
                <c:pt idx="160">
                  <c:v>0.48595674858029198</c:v>
                </c:pt>
                <c:pt idx="161">
                  <c:v>0.48253833959329478</c:v>
                </c:pt>
                <c:pt idx="162">
                  <c:v>0.47741072611279894</c:v>
                </c:pt>
                <c:pt idx="163">
                  <c:v>0.4752742204959256</c:v>
                </c:pt>
                <c:pt idx="164">
                  <c:v>0.47356501600242706</c:v>
                </c:pt>
                <c:pt idx="165">
                  <c:v>0.47228311263230305</c:v>
                </c:pt>
                <c:pt idx="166">
                  <c:v>0.46715549915180732</c:v>
                </c:pt>
                <c:pt idx="167">
                  <c:v>0.46288248791806069</c:v>
                </c:pt>
                <c:pt idx="168">
                  <c:v>0.45561836882069168</c:v>
                </c:pt>
                <c:pt idx="169">
                  <c:v>0.45262726095706912</c:v>
                </c:pt>
                <c:pt idx="170">
                  <c:v>0.45049075534019578</c:v>
                </c:pt>
                <c:pt idx="171">
                  <c:v>0.4466450452298239</c:v>
                </c:pt>
                <c:pt idx="172">
                  <c:v>0.44151743174932806</c:v>
                </c:pt>
                <c:pt idx="173">
                  <c:v>0.43767172163895618</c:v>
                </c:pt>
                <c:pt idx="174">
                  <c:v>0.43638981826883216</c:v>
                </c:pt>
                <c:pt idx="175">
                  <c:v>0.43468061377533357</c:v>
                </c:pt>
                <c:pt idx="176">
                  <c:v>0.43168950591171101</c:v>
                </c:pt>
                <c:pt idx="177">
                  <c:v>0.430407602541587</c:v>
                </c:pt>
                <c:pt idx="178">
                  <c:v>0.4286983980480884</c:v>
                </c:pt>
                <c:pt idx="179">
                  <c:v>0.42698919355458981</c:v>
                </c:pt>
                <c:pt idx="180">
                  <c:v>0.42527998906109127</c:v>
                </c:pt>
                <c:pt idx="181">
                  <c:v>0.42271618232084324</c:v>
                </c:pt>
                <c:pt idx="182">
                  <c:v>0.42271618232084324</c:v>
                </c:pt>
                <c:pt idx="183">
                  <c:v>0.42228888119746866</c:v>
                </c:pt>
                <c:pt idx="184">
                  <c:v>0.41716126771697276</c:v>
                </c:pt>
                <c:pt idx="185">
                  <c:v>0.41502476210009964</c:v>
                </c:pt>
                <c:pt idx="186">
                  <c:v>0.41203365423647703</c:v>
                </c:pt>
                <c:pt idx="187">
                  <c:v>0.40818794412610521</c:v>
                </c:pt>
                <c:pt idx="188">
                  <c:v>0.40733334187935577</c:v>
                </c:pt>
                <c:pt idx="189">
                  <c:v>0.40391493289235858</c:v>
                </c:pt>
                <c:pt idx="190">
                  <c:v>0.40220572839885999</c:v>
                </c:pt>
                <c:pt idx="191">
                  <c:v>0.39964192165861201</c:v>
                </c:pt>
                <c:pt idx="192">
                  <c:v>0.3966508137949894</c:v>
                </c:pt>
                <c:pt idx="193">
                  <c:v>0.39024129694436965</c:v>
                </c:pt>
                <c:pt idx="194">
                  <c:v>0.38895939357424564</c:v>
                </c:pt>
                <c:pt idx="195">
                  <c:v>0.38425908121712449</c:v>
                </c:pt>
                <c:pt idx="196">
                  <c:v>0.38169527447687662</c:v>
                </c:pt>
                <c:pt idx="197">
                  <c:v>0.38169527447687662</c:v>
                </c:pt>
                <c:pt idx="198">
                  <c:v>0.37742226324313005</c:v>
                </c:pt>
                <c:pt idx="199">
                  <c:v>0.37699496211975547</c:v>
                </c:pt>
                <c:pt idx="200">
                  <c:v>0.3761403598730062</c:v>
                </c:pt>
                <c:pt idx="201">
                  <c:v>0.37400385425613286</c:v>
                </c:pt>
                <c:pt idx="202">
                  <c:v>0.36973084302238629</c:v>
                </c:pt>
                <c:pt idx="203">
                  <c:v>0.36673973515876368</c:v>
                </c:pt>
                <c:pt idx="204">
                  <c:v>0.36460322954189039</c:v>
                </c:pt>
                <c:pt idx="205">
                  <c:v>0.36332132617176655</c:v>
                </c:pt>
                <c:pt idx="206">
                  <c:v>0.35990291718476924</c:v>
                </c:pt>
                <c:pt idx="207">
                  <c:v>0.3586210138146454</c:v>
                </c:pt>
                <c:pt idx="208">
                  <c:v>0.35648450819777211</c:v>
                </c:pt>
                <c:pt idx="209">
                  <c:v>0.3517841958406509</c:v>
                </c:pt>
                <c:pt idx="210">
                  <c:v>0.34964769022377762</c:v>
                </c:pt>
                <c:pt idx="211">
                  <c:v>0.34708388348352975</c:v>
                </c:pt>
                <c:pt idx="212">
                  <c:v>0.34580198011340574</c:v>
                </c:pt>
                <c:pt idx="213">
                  <c:v>0.3406743666329099</c:v>
                </c:pt>
                <c:pt idx="214">
                  <c:v>0.33939246326278588</c:v>
                </c:pt>
                <c:pt idx="215">
                  <c:v>0.33768325876928734</c:v>
                </c:pt>
                <c:pt idx="216">
                  <c:v>0.33597405427578869</c:v>
                </c:pt>
                <c:pt idx="217">
                  <c:v>0.32956453742516895</c:v>
                </c:pt>
                <c:pt idx="218">
                  <c:v>0.32956453742516895</c:v>
                </c:pt>
                <c:pt idx="219">
                  <c:v>0.32828263405504493</c:v>
                </c:pt>
                <c:pt idx="220">
                  <c:v>0.32828263405504493</c:v>
                </c:pt>
                <c:pt idx="221">
                  <c:v>0.3278553329316703</c:v>
                </c:pt>
                <c:pt idx="222">
                  <c:v>0.32571882731479707</c:v>
                </c:pt>
                <c:pt idx="223">
                  <c:v>0.32486422506804769</c:v>
                </c:pt>
                <c:pt idx="224">
                  <c:v>0.32400962282129842</c:v>
                </c:pt>
                <c:pt idx="225">
                  <c:v>0.32059121383430117</c:v>
                </c:pt>
                <c:pt idx="226">
                  <c:v>0.31674550372392929</c:v>
                </c:pt>
                <c:pt idx="227">
                  <c:v>0.31418169698368137</c:v>
                </c:pt>
                <c:pt idx="228">
                  <c:v>0.31289979361355741</c:v>
                </c:pt>
                <c:pt idx="229">
                  <c:v>0.31247249249018277</c:v>
                </c:pt>
                <c:pt idx="230">
                  <c:v>0.3116178902434335</c:v>
                </c:pt>
                <c:pt idx="231">
                  <c:v>0.30990868574993485</c:v>
                </c:pt>
                <c:pt idx="232">
                  <c:v>0.30819948125643626</c:v>
                </c:pt>
                <c:pt idx="233">
                  <c:v>0.30734487900968688</c:v>
                </c:pt>
                <c:pt idx="234">
                  <c:v>0.30435377114606438</c:v>
                </c:pt>
                <c:pt idx="235">
                  <c:v>0.30178996440581646</c:v>
                </c:pt>
                <c:pt idx="236">
                  <c:v>0.30178996440581646</c:v>
                </c:pt>
                <c:pt idx="237">
                  <c:v>0.29538044755519666</c:v>
                </c:pt>
                <c:pt idx="238">
                  <c:v>0.29538044755519666</c:v>
                </c:pt>
                <c:pt idx="239">
                  <c:v>0.29495314643182197</c:v>
                </c:pt>
                <c:pt idx="240">
                  <c:v>0.29452584530844733</c:v>
                </c:pt>
                <c:pt idx="241">
                  <c:v>0.29324394193832332</c:v>
                </c:pt>
                <c:pt idx="242">
                  <c:v>0.29281664081494868</c:v>
                </c:pt>
                <c:pt idx="243">
                  <c:v>0.29238933969157405</c:v>
                </c:pt>
                <c:pt idx="244">
                  <c:v>0.28982553295132613</c:v>
                </c:pt>
                <c:pt idx="245">
                  <c:v>0.28939823182795144</c:v>
                </c:pt>
                <c:pt idx="246">
                  <c:v>0.2889709307045768</c:v>
                </c:pt>
                <c:pt idx="247">
                  <c:v>0.28854362958120217</c:v>
                </c:pt>
                <c:pt idx="248">
                  <c:v>0.28854362958120217</c:v>
                </c:pt>
                <c:pt idx="249">
                  <c:v>0.28811632845782753</c:v>
                </c:pt>
                <c:pt idx="250">
                  <c:v>0.28811632845782753</c:v>
                </c:pt>
                <c:pt idx="251">
                  <c:v>0.28726172621107826</c:v>
                </c:pt>
                <c:pt idx="252">
                  <c:v>0.28683442508770357</c:v>
                </c:pt>
                <c:pt idx="253">
                  <c:v>0.28597982284095425</c:v>
                </c:pt>
                <c:pt idx="254">
                  <c:v>0.282561413853957</c:v>
                </c:pt>
                <c:pt idx="255">
                  <c:v>0.28213411273058236</c:v>
                </c:pt>
                <c:pt idx="256">
                  <c:v>0.28213411273058236</c:v>
                </c:pt>
                <c:pt idx="257">
                  <c:v>0.2808522093604584</c:v>
                </c:pt>
                <c:pt idx="258">
                  <c:v>0.27871570374358512</c:v>
                </c:pt>
                <c:pt idx="259">
                  <c:v>0.27657919812671189</c:v>
                </c:pt>
                <c:pt idx="260">
                  <c:v>0.27102428352284136</c:v>
                </c:pt>
                <c:pt idx="261">
                  <c:v>0.27016968127609209</c:v>
                </c:pt>
                <c:pt idx="262">
                  <c:v>0.2680331756592188</c:v>
                </c:pt>
                <c:pt idx="263">
                  <c:v>0.26760587453584417</c:v>
                </c:pt>
                <c:pt idx="264">
                  <c:v>0.26717857341246948</c:v>
                </c:pt>
                <c:pt idx="265">
                  <c:v>0.26376016442547229</c:v>
                </c:pt>
                <c:pt idx="266">
                  <c:v>0.26333286330209765</c:v>
                </c:pt>
                <c:pt idx="267">
                  <c:v>0.26162365880859906</c:v>
                </c:pt>
                <c:pt idx="268">
                  <c:v>0.26076905656184968</c:v>
                </c:pt>
                <c:pt idx="269">
                  <c:v>0.26076905656184968</c:v>
                </c:pt>
                <c:pt idx="270">
                  <c:v>0.26034175543847504</c:v>
                </c:pt>
                <c:pt idx="271">
                  <c:v>0.25905985206835114</c:v>
                </c:pt>
                <c:pt idx="272">
                  <c:v>0.2569233464514778</c:v>
                </c:pt>
                <c:pt idx="273">
                  <c:v>0.25649604532810316</c:v>
                </c:pt>
                <c:pt idx="274">
                  <c:v>0.25435953971122993</c:v>
                </c:pt>
                <c:pt idx="275">
                  <c:v>0.25265033521773128</c:v>
                </c:pt>
                <c:pt idx="276">
                  <c:v>0.25179573297098201</c:v>
                </c:pt>
                <c:pt idx="277">
                  <c:v>0.24837732398398477</c:v>
                </c:pt>
                <c:pt idx="278">
                  <c:v>0.24709542061386078</c:v>
                </c:pt>
                <c:pt idx="279">
                  <c:v>0.24453161387361291</c:v>
                </c:pt>
                <c:pt idx="280">
                  <c:v>0.24282240938011426</c:v>
                </c:pt>
                <c:pt idx="281">
                  <c:v>0.2423951082567396</c:v>
                </c:pt>
                <c:pt idx="282">
                  <c:v>0.24196780713336496</c:v>
                </c:pt>
                <c:pt idx="283">
                  <c:v>0.24068590376324103</c:v>
                </c:pt>
                <c:pt idx="284">
                  <c:v>0.24068590376324103</c:v>
                </c:pt>
                <c:pt idx="285">
                  <c:v>0.23769479589961845</c:v>
                </c:pt>
                <c:pt idx="286">
                  <c:v>0.23641289252949443</c:v>
                </c:pt>
                <c:pt idx="287">
                  <c:v>0.23470368803599587</c:v>
                </c:pt>
                <c:pt idx="288">
                  <c:v>0.23085797792562399</c:v>
                </c:pt>
                <c:pt idx="289">
                  <c:v>0.23000337567887469</c:v>
                </c:pt>
                <c:pt idx="290">
                  <c:v>0.2278668700620014</c:v>
                </c:pt>
                <c:pt idx="291">
                  <c:v>0.22658496669187747</c:v>
                </c:pt>
                <c:pt idx="292">
                  <c:v>0.22615766556850281</c:v>
                </c:pt>
                <c:pt idx="293">
                  <c:v>0.22573036444512809</c:v>
                </c:pt>
                <c:pt idx="294">
                  <c:v>0.22359385882825489</c:v>
                </c:pt>
                <c:pt idx="295">
                  <c:v>0.22316655770488023</c:v>
                </c:pt>
                <c:pt idx="296">
                  <c:v>0.22273925658150559</c:v>
                </c:pt>
                <c:pt idx="297">
                  <c:v>0.22231195545813087</c:v>
                </c:pt>
                <c:pt idx="298">
                  <c:v>0.22188465433475624</c:v>
                </c:pt>
                <c:pt idx="299">
                  <c:v>0.22103005208800694</c:v>
                </c:pt>
                <c:pt idx="300">
                  <c:v>0.21974814871788301</c:v>
                </c:pt>
                <c:pt idx="301">
                  <c:v>0.21974814871788292</c:v>
                </c:pt>
                <c:pt idx="302">
                  <c:v>0.21974814871788292</c:v>
                </c:pt>
                <c:pt idx="303">
                  <c:v>0.21974814871788292</c:v>
                </c:pt>
                <c:pt idx="304">
                  <c:v>0.21932084759450837</c:v>
                </c:pt>
                <c:pt idx="305">
                  <c:v>0.21932084759450837</c:v>
                </c:pt>
                <c:pt idx="306">
                  <c:v>0.21932084759450829</c:v>
                </c:pt>
                <c:pt idx="307">
                  <c:v>0.21932084759450829</c:v>
                </c:pt>
                <c:pt idx="308">
                  <c:v>0.21932084759450829</c:v>
                </c:pt>
                <c:pt idx="309">
                  <c:v>0.21889354647113371</c:v>
                </c:pt>
                <c:pt idx="310">
                  <c:v>0.21889354647113371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D6F-49C5-94AE-E20FDEC6F802}"/>
            </c:ext>
          </c:extLst>
        </c:ser>
        <c:ser>
          <c:idx val="6"/>
          <c:order val="1"/>
          <c:tx>
            <c:v>Exp 2</c:v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Ratio'!$D$4:$D$314</c:f>
              <c:numCache>
                <c:formatCode>General</c:formatCode>
                <c:ptCount val="311"/>
                <c:pt idx="0">
                  <c:v>0.99999999999999989</c:v>
                </c:pt>
                <c:pt idx="1">
                  <c:v>0.99772848076250353</c:v>
                </c:pt>
                <c:pt idx="2">
                  <c:v>0.9972741769150042</c:v>
                </c:pt>
                <c:pt idx="3">
                  <c:v>0.9972741769150042</c:v>
                </c:pt>
                <c:pt idx="4">
                  <c:v>0.99363974613500994</c:v>
                </c:pt>
                <c:pt idx="5">
                  <c:v>0.99363974613500994</c:v>
                </c:pt>
                <c:pt idx="6">
                  <c:v>0.99091392305001413</c:v>
                </c:pt>
                <c:pt idx="7">
                  <c:v>0.99045961920251502</c:v>
                </c:pt>
                <c:pt idx="8">
                  <c:v>0.9904596192025148</c:v>
                </c:pt>
                <c:pt idx="9">
                  <c:v>0.98955101150751623</c:v>
                </c:pt>
                <c:pt idx="10">
                  <c:v>0.98955101150751623</c:v>
                </c:pt>
                <c:pt idx="11">
                  <c:v>0.98864240381251778</c:v>
                </c:pt>
                <c:pt idx="12">
                  <c:v>0.98727949227001999</c:v>
                </c:pt>
                <c:pt idx="13">
                  <c:v>0.98682518842252065</c:v>
                </c:pt>
                <c:pt idx="14">
                  <c:v>0.98500797303252352</c:v>
                </c:pt>
                <c:pt idx="15">
                  <c:v>0.98455366918502418</c:v>
                </c:pt>
                <c:pt idx="16">
                  <c:v>0.98273645379502705</c:v>
                </c:pt>
                <c:pt idx="17">
                  <c:v>0.98001063071003125</c:v>
                </c:pt>
                <c:pt idx="18">
                  <c:v>0.97955632686253202</c:v>
                </c:pt>
                <c:pt idx="19">
                  <c:v>0.97955632686253202</c:v>
                </c:pt>
                <c:pt idx="20">
                  <c:v>0.97819341532003434</c:v>
                </c:pt>
                <c:pt idx="21">
                  <c:v>0.97773911147253501</c:v>
                </c:pt>
                <c:pt idx="22">
                  <c:v>0.9763761999300371</c:v>
                </c:pt>
                <c:pt idx="23">
                  <c:v>0.9763761999300371</c:v>
                </c:pt>
                <c:pt idx="24">
                  <c:v>0.97592189608253788</c:v>
                </c:pt>
                <c:pt idx="25">
                  <c:v>0.97546759223503854</c:v>
                </c:pt>
                <c:pt idx="26">
                  <c:v>0.97183316145504428</c:v>
                </c:pt>
                <c:pt idx="27">
                  <c:v>0.97092455376004561</c:v>
                </c:pt>
                <c:pt idx="28">
                  <c:v>0.97001594606504704</c:v>
                </c:pt>
                <c:pt idx="29">
                  <c:v>0.96956164221754781</c:v>
                </c:pt>
                <c:pt idx="30">
                  <c:v>0.9691073383700487</c:v>
                </c:pt>
                <c:pt idx="31">
                  <c:v>0.96592721143755367</c:v>
                </c:pt>
                <c:pt idx="32">
                  <c:v>0.96456429989505577</c:v>
                </c:pt>
                <c:pt idx="33">
                  <c:v>0.96410999604755643</c:v>
                </c:pt>
                <c:pt idx="34">
                  <c:v>0.96183847681005996</c:v>
                </c:pt>
                <c:pt idx="35">
                  <c:v>0.96047556526756217</c:v>
                </c:pt>
                <c:pt idx="36">
                  <c:v>0.95729543833506725</c:v>
                </c:pt>
                <c:pt idx="37">
                  <c:v>0.95729543833506725</c:v>
                </c:pt>
                <c:pt idx="38">
                  <c:v>0.9568411344875678</c:v>
                </c:pt>
                <c:pt idx="39">
                  <c:v>0.95593252679256935</c:v>
                </c:pt>
                <c:pt idx="40">
                  <c:v>0.95502391909757078</c:v>
                </c:pt>
                <c:pt idx="41">
                  <c:v>0.95456961525007156</c:v>
                </c:pt>
                <c:pt idx="42">
                  <c:v>0.954115311402572</c:v>
                </c:pt>
                <c:pt idx="43">
                  <c:v>0.95138948831757653</c:v>
                </c:pt>
                <c:pt idx="44">
                  <c:v>0.95138948831757641</c:v>
                </c:pt>
                <c:pt idx="45">
                  <c:v>0.94366632291008867</c:v>
                </c:pt>
                <c:pt idx="46">
                  <c:v>0.94275771521509011</c:v>
                </c:pt>
                <c:pt idx="47">
                  <c:v>0.94230341136759077</c:v>
                </c:pt>
                <c:pt idx="48">
                  <c:v>0.9400318921300943</c:v>
                </c:pt>
                <c:pt idx="49">
                  <c:v>0.9400318921300943</c:v>
                </c:pt>
                <c:pt idx="50">
                  <c:v>0.93912328443509585</c:v>
                </c:pt>
                <c:pt idx="51">
                  <c:v>0.93821467674009718</c:v>
                </c:pt>
                <c:pt idx="52">
                  <c:v>0.93639746135010005</c:v>
                </c:pt>
                <c:pt idx="53">
                  <c:v>0.93594315750260071</c:v>
                </c:pt>
                <c:pt idx="54">
                  <c:v>0.93321733441760513</c:v>
                </c:pt>
                <c:pt idx="55">
                  <c:v>0.92912859979011153</c:v>
                </c:pt>
                <c:pt idx="56">
                  <c:v>0.92776568824761363</c:v>
                </c:pt>
                <c:pt idx="57">
                  <c:v>0.92776568824761363</c:v>
                </c:pt>
                <c:pt idx="58">
                  <c:v>0.92685708055261518</c:v>
                </c:pt>
                <c:pt idx="59">
                  <c:v>0.92640277670511573</c:v>
                </c:pt>
                <c:pt idx="60">
                  <c:v>0.92640277670511573</c:v>
                </c:pt>
                <c:pt idx="61">
                  <c:v>0.92367695362012026</c:v>
                </c:pt>
                <c:pt idx="62">
                  <c:v>0.92322264977262092</c:v>
                </c:pt>
                <c:pt idx="63">
                  <c:v>0.92231404207762213</c:v>
                </c:pt>
                <c:pt idx="64">
                  <c:v>0.92049682668762511</c:v>
                </c:pt>
                <c:pt idx="65">
                  <c:v>0.91867961129762798</c:v>
                </c:pt>
                <c:pt idx="66">
                  <c:v>0.91731669975513019</c:v>
                </c:pt>
                <c:pt idx="67">
                  <c:v>0.91549948436513295</c:v>
                </c:pt>
                <c:pt idx="68">
                  <c:v>0.91504518051763362</c:v>
                </c:pt>
                <c:pt idx="69">
                  <c:v>0.91459087667013439</c:v>
                </c:pt>
                <c:pt idx="70">
                  <c:v>0.91413657282263516</c:v>
                </c:pt>
                <c:pt idx="71">
                  <c:v>0.91368226897513583</c:v>
                </c:pt>
                <c:pt idx="72">
                  <c:v>0.91368226897513583</c:v>
                </c:pt>
                <c:pt idx="73">
                  <c:v>0.91368226897513583</c:v>
                </c:pt>
                <c:pt idx="74">
                  <c:v>0.91322796512763649</c:v>
                </c:pt>
                <c:pt idx="75">
                  <c:v>0.90777631895764521</c:v>
                </c:pt>
                <c:pt idx="76">
                  <c:v>0.90686771126264665</c:v>
                </c:pt>
                <c:pt idx="77">
                  <c:v>0.90641340741514731</c:v>
                </c:pt>
                <c:pt idx="78">
                  <c:v>0.90641340741514731</c:v>
                </c:pt>
                <c:pt idx="79">
                  <c:v>0.90595910356764797</c:v>
                </c:pt>
                <c:pt idx="80">
                  <c:v>0.90595910356764797</c:v>
                </c:pt>
                <c:pt idx="81">
                  <c:v>0.90550479972014875</c:v>
                </c:pt>
                <c:pt idx="82">
                  <c:v>0.90505049587264952</c:v>
                </c:pt>
                <c:pt idx="83">
                  <c:v>0.90459619202515018</c:v>
                </c:pt>
                <c:pt idx="84">
                  <c:v>0.90368758433015162</c:v>
                </c:pt>
                <c:pt idx="85">
                  <c:v>0.90323328048265228</c:v>
                </c:pt>
                <c:pt idx="86">
                  <c:v>0.90232467278765371</c:v>
                </c:pt>
                <c:pt idx="87">
                  <c:v>0.90232467278765371</c:v>
                </c:pt>
                <c:pt idx="88">
                  <c:v>0.90141606509265515</c:v>
                </c:pt>
                <c:pt idx="89">
                  <c:v>0.89687302661766244</c:v>
                </c:pt>
                <c:pt idx="90">
                  <c:v>0.89596441892266376</c:v>
                </c:pt>
                <c:pt idx="91">
                  <c:v>0.89460150738016597</c:v>
                </c:pt>
                <c:pt idx="92">
                  <c:v>0.89369289968516741</c:v>
                </c:pt>
                <c:pt idx="93">
                  <c:v>0.88824125351517602</c:v>
                </c:pt>
                <c:pt idx="94">
                  <c:v>0.88460682273518165</c:v>
                </c:pt>
                <c:pt idx="95">
                  <c:v>0.88278960734518452</c:v>
                </c:pt>
                <c:pt idx="96">
                  <c:v>0.88097239195518739</c:v>
                </c:pt>
                <c:pt idx="97">
                  <c:v>0.88097239195518739</c:v>
                </c:pt>
                <c:pt idx="98">
                  <c:v>0.87915517656519038</c:v>
                </c:pt>
                <c:pt idx="99">
                  <c:v>0.87597504963269535</c:v>
                </c:pt>
                <c:pt idx="100">
                  <c:v>0.87461213809019744</c:v>
                </c:pt>
                <c:pt idx="101">
                  <c:v>0.86507175729271246</c:v>
                </c:pt>
                <c:pt idx="102">
                  <c:v>0.86234593420771677</c:v>
                </c:pt>
                <c:pt idx="103">
                  <c:v>0.85325985725773112</c:v>
                </c:pt>
                <c:pt idx="104">
                  <c:v>0.85325985725773112</c:v>
                </c:pt>
                <c:pt idx="105">
                  <c:v>0.85053403417273532</c:v>
                </c:pt>
                <c:pt idx="106">
                  <c:v>0.83781352644275542</c:v>
                </c:pt>
                <c:pt idx="107">
                  <c:v>0.83735922259525608</c:v>
                </c:pt>
                <c:pt idx="108">
                  <c:v>0.83690491874775685</c:v>
                </c:pt>
                <c:pt idx="109">
                  <c:v>0.82827314564527044</c:v>
                </c:pt>
                <c:pt idx="110">
                  <c:v>0.82509301871277541</c:v>
                </c:pt>
                <c:pt idx="111">
                  <c:v>0.82145858793278126</c:v>
                </c:pt>
                <c:pt idx="112">
                  <c:v>0.80510364942280688</c:v>
                </c:pt>
                <c:pt idx="113">
                  <c:v>0.80283213018531052</c:v>
                </c:pt>
                <c:pt idx="114">
                  <c:v>0.80283213018531052</c:v>
                </c:pt>
                <c:pt idx="115">
                  <c:v>0.7996520032528156</c:v>
                </c:pt>
                <c:pt idx="116">
                  <c:v>0.79738048401531914</c:v>
                </c:pt>
                <c:pt idx="117">
                  <c:v>0.79056592630282985</c:v>
                </c:pt>
                <c:pt idx="118">
                  <c:v>0.78556858398033758</c:v>
                </c:pt>
                <c:pt idx="119">
                  <c:v>0.78238845704784266</c:v>
                </c:pt>
                <c:pt idx="120">
                  <c:v>0.77557389933535348</c:v>
                </c:pt>
                <c:pt idx="121">
                  <c:v>0.77421098779285547</c:v>
                </c:pt>
                <c:pt idx="122">
                  <c:v>0.77057655701286132</c:v>
                </c:pt>
                <c:pt idx="123">
                  <c:v>0.76739643008036629</c:v>
                </c:pt>
                <c:pt idx="124">
                  <c:v>0.76694212623286695</c:v>
                </c:pt>
                <c:pt idx="125">
                  <c:v>0.76376199930037192</c:v>
                </c:pt>
                <c:pt idx="126">
                  <c:v>0.76285339160537335</c:v>
                </c:pt>
                <c:pt idx="127">
                  <c:v>0.7619447839103749</c:v>
                </c:pt>
                <c:pt idx="128">
                  <c:v>0.75740174543538208</c:v>
                </c:pt>
                <c:pt idx="129">
                  <c:v>0.75467592235038627</c:v>
                </c:pt>
                <c:pt idx="130">
                  <c:v>0.75013288387539356</c:v>
                </c:pt>
                <c:pt idx="131">
                  <c:v>0.74649845309539919</c:v>
                </c:pt>
                <c:pt idx="132">
                  <c:v>0.74195541462040648</c:v>
                </c:pt>
                <c:pt idx="133">
                  <c:v>0.74195541462040648</c:v>
                </c:pt>
                <c:pt idx="134">
                  <c:v>0.74059250307790858</c:v>
                </c:pt>
                <c:pt idx="135">
                  <c:v>0.73786667999291289</c:v>
                </c:pt>
                <c:pt idx="136">
                  <c:v>0.73650376845041499</c:v>
                </c:pt>
                <c:pt idx="137">
                  <c:v>0.73241503382292139</c:v>
                </c:pt>
                <c:pt idx="138">
                  <c:v>0.73196072997542205</c:v>
                </c:pt>
                <c:pt idx="139">
                  <c:v>0.73014351458542504</c:v>
                </c:pt>
                <c:pt idx="140">
                  <c:v>0.72287465302543641</c:v>
                </c:pt>
                <c:pt idx="141">
                  <c:v>0.72196604533043784</c:v>
                </c:pt>
                <c:pt idx="142">
                  <c:v>0.72060313378793994</c:v>
                </c:pt>
                <c:pt idx="143">
                  <c:v>0.72014882994044083</c:v>
                </c:pt>
                <c:pt idx="144">
                  <c:v>0.71878591839794281</c:v>
                </c:pt>
                <c:pt idx="145">
                  <c:v>0.71606009531294723</c:v>
                </c:pt>
                <c:pt idx="146">
                  <c:v>0.7128799683804522</c:v>
                </c:pt>
                <c:pt idx="147">
                  <c:v>0.70833692990545927</c:v>
                </c:pt>
                <c:pt idx="148">
                  <c:v>0.70788262605796015</c:v>
                </c:pt>
                <c:pt idx="149">
                  <c:v>0.69834224526047506</c:v>
                </c:pt>
                <c:pt idx="150">
                  <c:v>0.69379920678548224</c:v>
                </c:pt>
                <c:pt idx="151">
                  <c:v>0.68107869905550233</c:v>
                </c:pt>
                <c:pt idx="152">
                  <c:v>0.67926148366550509</c:v>
                </c:pt>
                <c:pt idx="153">
                  <c:v>0.6765356605805094</c:v>
                </c:pt>
                <c:pt idx="154">
                  <c:v>0.66517806439302729</c:v>
                </c:pt>
                <c:pt idx="155">
                  <c:v>0.66336084900303027</c:v>
                </c:pt>
                <c:pt idx="156">
                  <c:v>0.66290654515553082</c:v>
                </c:pt>
                <c:pt idx="157">
                  <c:v>0.66108932976553381</c:v>
                </c:pt>
                <c:pt idx="158">
                  <c:v>0.65927211437553668</c:v>
                </c:pt>
                <c:pt idx="159">
                  <c:v>0.65700059513804021</c:v>
                </c:pt>
                <c:pt idx="160">
                  <c:v>0.65336616435804584</c:v>
                </c:pt>
                <c:pt idx="161">
                  <c:v>0.647005910493056</c:v>
                </c:pt>
                <c:pt idx="162">
                  <c:v>0.63292249122057809</c:v>
                </c:pt>
                <c:pt idx="163">
                  <c:v>0.62565362966058957</c:v>
                </c:pt>
                <c:pt idx="164">
                  <c:v>0.62247350272809454</c:v>
                </c:pt>
                <c:pt idx="165">
                  <c:v>0.62201919888059531</c:v>
                </c:pt>
                <c:pt idx="166">
                  <c:v>0.61929337579559951</c:v>
                </c:pt>
                <c:pt idx="167">
                  <c:v>0.61384172962560823</c:v>
                </c:pt>
                <c:pt idx="168">
                  <c:v>0.60657286806561961</c:v>
                </c:pt>
                <c:pt idx="169">
                  <c:v>0.60112122189562822</c:v>
                </c:pt>
                <c:pt idx="170">
                  <c:v>0.59930400650563109</c:v>
                </c:pt>
                <c:pt idx="171">
                  <c:v>0.58703780262315042</c:v>
                </c:pt>
                <c:pt idx="172">
                  <c:v>0.58476628338565395</c:v>
                </c:pt>
                <c:pt idx="173">
                  <c:v>0.58249476414815748</c:v>
                </c:pt>
                <c:pt idx="174">
                  <c:v>0.57931463721566256</c:v>
                </c:pt>
                <c:pt idx="175">
                  <c:v>0.57022856026567692</c:v>
                </c:pt>
                <c:pt idx="176">
                  <c:v>0.56977425641817747</c:v>
                </c:pt>
                <c:pt idx="177">
                  <c:v>0.56795704102818045</c:v>
                </c:pt>
                <c:pt idx="178">
                  <c:v>0.56613982563818332</c:v>
                </c:pt>
                <c:pt idx="179">
                  <c:v>0.55932526792569393</c:v>
                </c:pt>
                <c:pt idx="180">
                  <c:v>0.55705374868819768</c:v>
                </c:pt>
                <c:pt idx="181">
                  <c:v>0.55023919097570828</c:v>
                </c:pt>
                <c:pt idx="182">
                  <c:v>0.54796767173821181</c:v>
                </c:pt>
                <c:pt idx="183">
                  <c:v>0.54705906404321325</c:v>
                </c:pt>
                <c:pt idx="184">
                  <c:v>0.5461504563482148</c:v>
                </c:pt>
                <c:pt idx="185">
                  <c:v>0.53933589863572551</c:v>
                </c:pt>
                <c:pt idx="186">
                  <c:v>0.53115842938073843</c:v>
                </c:pt>
                <c:pt idx="187">
                  <c:v>0.5293412139907413</c:v>
                </c:pt>
                <c:pt idx="188">
                  <c:v>0.52570678321074693</c:v>
                </c:pt>
                <c:pt idx="189">
                  <c:v>0.52525247936324759</c:v>
                </c:pt>
                <c:pt idx="190">
                  <c:v>0.52343526397325058</c:v>
                </c:pt>
                <c:pt idx="191">
                  <c:v>0.51889222549825775</c:v>
                </c:pt>
                <c:pt idx="192">
                  <c:v>0.51662070626076129</c:v>
                </c:pt>
                <c:pt idx="193">
                  <c:v>0.51525779471826338</c:v>
                </c:pt>
                <c:pt idx="194">
                  <c:v>0.50072007159828635</c:v>
                </c:pt>
                <c:pt idx="195">
                  <c:v>0.4970856408182921</c:v>
                </c:pt>
                <c:pt idx="196">
                  <c:v>0.49435981773329629</c:v>
                </c:pt>
                <c:pt idx="197">
                  <c:v>0.49163399464830065</c:v>
                </c:pt>
                <c:pt idx="198">
                  <c:v>0.48981677925830353</c:v>
                </c:pt>
                <c:pt idx="199">
                  <c:v>0.48845386771580562</c:v>
                </c:pt>
                <c:pt idx="200">
                  <c:v>0.48845386771580562</c:v>
                </c:pt>
                <c:pt idx="201">
                  <c:v>0.48118500615581711</c:v>
                </c:pt>
                <c:pt idx="202">
                  <c:v>0.48073070230831788</c:v>
                </c:pt>
                <c:pt idx="203">
                  <c:v>0.47346184074832931</c:v>
                </c:pt>
                <c:pt idx="204">
                  <c:v>0.47028171381583433</c:v>
                </c:pt>
                <c:pt idx="205">
                  <c:v>0.4643757637983435</c:v>
                </c:pt>
                <c:pt idx="206">
                  <c:v>0.4607413330183493</c:v>
                </c:pt>
                <c:pt idx="207">
                  <c:v>0.46028702917084996</c:v>
                </c:pt>
                <c:pt idx="208">
                  <c:v>0.4593784214758514</c:v>
                </c:pt>
                <c:pt idx="209">
                  <c:v>0.45438107915335929</c:v>
                </c:pt>
                <c:pt idx="210">
                  <c:v>0.45392677530586012</c:v>
                </c:pt>
                <c:pt idx="211">
                  <c:v>0.45210955991586288</c:v>
                </c:pt>
                <c:pt idx="212">
                  <c:v>0.44938373683086719</c:v>
                </c:pt>
                <c:pt idx="213">
                  <c:v>0.44574930605087282</c:v>
                </c:pt>
                <c:pt idx="214">
                  <c:v>0.44393209066087574</c:v>
                </c:pt>
                <c:pt idx="215">
                  <c:v>0.44302348296587718</c:v>
                </c:pt>
                <c:pt idx="216">
                  <c:v>0.44256917911837801</c:v>
                </c:pt>
                <c:pt idx="217">
                  <c:v>0.43302879832089297</c:v>
                </c:pt>
                <c:pt idx="218">
                  <c:v>0.42712284830340225</c:v>
                </c:pt>
                <c:pt idx="219">
                  <c:v>0.42712284830340225</c:v>
                </c:pt>
                <c:pt idx="220">
                  <c:v>0.42712284830340225</c:v>
                </c:pt>
                <c:pt idx="221">
                  <c:v>0.42621424060840368</c:v>
                </c:pt>
                <c:pt idx="222">
                  <c:v>0.42303411367590871</c:v>
                </c:pt>
                <c:pt idx="223">
                  <c:v>0.42030829059091296</c:v>
                </c:pt>
                <c:pt idx="224">
                  <c:v>0.41576525211592014</c:v>
                </c:pt>
                <c:pt idx="225">
                  <c:v>0.41440234057342235</c:v>
                </c:pt>
                <c:pt idx="226">
                  <c:v>0.41303942903092444</c:v>
                </c:pt>
                <c:pt idx="227">
                  <c:v>0.41076790979342803</c:v>
                </c:pt>
                <c:pt idx="228">
                  <c:v>0.41076790979342803</c:v>
                </c:pt>
                <c:pt idx="229">
                  <c:v>0.40758778286093306</c:v>
                </c:pt>
                <c:pt idx="230">
                  <c:v>0.40622487131843521</c:v>
                </c:pt>
                <c:pt idx="231">
                  <c:v>0.40531626362343659</c:v>
                </c:pt>
                <c:pt idx="232">
                  <c:v>0.40531626362343659</c:v>
                </c:pt>
                <c:pt idx="233">
                  <c:v>0.40486195977593731</c:v>
                </c:pt>
                <c:pt idx="234">
                  <c:v>0.40077322514844377</c:v>
                </c:pt>
                <c:pt idx="235">
                  <c:v>0.40031892130094449</c:v>
                </c:pt>
                <c:pt idx="236">
                  <c:v>0.39941031360594592</c:v>
                </c:pt>
                <c:pt idx="237">
                  <c:v>0.39713879436844945</c:v>
                </c:pt>
                <c:pt idx="238">
                  <c:v>0.39259575589345663</c:v>
                </c:pt>
                <c:pt idx="239">
                  <c:v>0.38941562896096166</c:v>
                </c:pt>
                <c:pt idx="240">
                  <c:v>0.38714410972346519</c:v>
                </c:pt>
                <c:pt idx="241">
                  <c:v>0.38578119818096734</c:v>
                </c:pt>
                <c:pt idx="242">
                  <c:v>0.38214676740097309</c:v>
                </c:pt>
                <c:pt idx="243">
                  <c:v>0.38078385585847524</c:v>
                </c:pt>
                <c:pt idx="244">
                  <c:v>0.37851233662097883</c:v>
                </c:pt>
                <c:pt idx="245">
                  <c:v>0.37351499429848672</c:v>
                </c:pt>
                <c:pt idx="246">
                  <c:v>0.37124347506099026</c:v>
                </c:pt>
                <c:pt idx="247">
                  <c:v>0.36851765197599462</c:v>
                </c:pt>
                <c:pt idx="248">
                  <c:v>0.36715474043349672</c:v>
                </c:pt>
                <c:pt idx="249">
                  <c:v>0.36170309426350533</c:v>
                </c:pt>
                <c:pt idx="250">
                  <c:v>0.36079448656850677</c:v>
                </c:pt>
                <c:pt idx="251">
                  <c:v>0.36034018272100743</c:v>
                </c:pt>
                <c:pt idx="252">
                  <c:v>0.3585229673310103</c:v>
                </c:pt>
                <c:pt idx="253">
                  <c:v>0.35670575194101312</c:v>
                </c:pt>
                <c:pt idx="254">
                  <c:v>0.34989119422852394</c:v>
                </c:pt>
                <c:pt idx="255">
                  <c:v>0.34989119422852394</c:v>
                </c:pt>
                <c:pt idx="256">
                  <c:v>0.34852828268602604</c:v>
                </c:pt>
                <c:pt idx="257">
                  <c:v>0.34852828268602604</c:v>
                </c:pt>
                <c:pt idx="258">
                  <c:v>0.34807397883852675</c:v>
                </c:pt>
                <c:pt idx="259">
                  <c:v>0.3458024596010304</c:v>
                </c:pt>
                <c:pt idx="260">
                  <c:v>0.34489385190603172</c:v>
                </c:pt>
                <c:pt idx="261">
                  <c:v>0.34398524421103321</c:v>
                </c:pt>
                <c:pt idx="262">
                  <c:v>0.3403508134310389</c:v>
                </c:pt>
                <c:pt idx="263">
                  <c:v>0.33626207880354536</c:v>
                </c:pt>
                <c:pt idx="264">
                  <c:v>0.33353625571854961</c:v>
                </c:pt>
                <c:pt idx="265">
                  <c:v>0.33217334417605182</c:v>
                </c:pt>
                <c:pt idx="266">
                  <c:v>0.33171904032855254</c:v>
                </c:pt>
                <c:pt idx="267">
                  <c:v>0.33081043263355397</c:v>
                </c:pt>
                <c:pt idx="268">
                  <c:v>0.32899321724355679</c:v>
                </c:pt>
                <c:pt idx="269">
                  <c:v>0.32717600185355972</c:v>
                </c:pt>
                <c:pt idx="270">
                  <c:v>0.3262673941585611</c:v>
                </c:pt>
                <c:pt idx="271">
                  <c:v>0.32308726722606618</c:v>
                </c:pt>
                <c:pt idx="272">
                  <c:v>0.32036144414107043</c:v>
                </c:pt>
                <c:pt idx="273">
                  <c:v>0.32036144414107043</c:v>
                </c:pt>
                <c:pt idx="274">
                  <c:v>0.31354688642858114</c:v>
                </c:pt>
                <c:pt idx="275">
                  <c:v>0.31354688642858114</c:v>
                </c:pt>
                <c:pt idx="276">
                  <c:v>0.31309258258108186</c:v>
                </c:pt>
                <c:pt idx="277">
                  <c:v>0.31263827873358258</c:v>
                </c:pt>
                <c:pt idx="278">
                  <c:v>0.31127536719108467</c:v>
                </c:pt>
                <c:pt idx="279">
                  <c:v>0.31082106334358539</c:v>
                </c:pt>
                <c:pt idx="280">
                  <c:v>0.31036675949608616</c:v>
                </c:pt>
                <c:pt idx="281">
                  <c:v>0.30764093641109042</c:v>
                </c:pt>
                <c:pt idx="282">
                  <c:v>0.30718663256359113</c:v>
                </c:pt>
                <c:pt idx="283">
                  <c:v>0.30673232871609185</c:v>
                </c:pt>
                <c:pt idx="284">
                  <c:v>0.30627802486859257</c:v>
                </c:pt>
                <c:pt idx="285">
                  <c:v>0.30627802486859257</c:v>
                </c:pt>
                <c:pt idx="286">
                  <c:v>0.30582372102109329</c:v>
                </c:pt>
                <c:pt idx="287">
                  <c:v>0.30582372102109329</c:v>
                </c:pt>
                <c:pt idx="288">
                  <c:v>0.30491511332609478</c:v>
                </c:pt>
                <c:pt idx="289">
                  <c:v>0.3044608094785955</c:v>
                </c:pt>
                <c:pt idx="290">
                  <c:v>0.30355220178359688</c:v>
                </c:pt>
                <c:pt idx="291">
                  <c:v>0.29991777100360256</c:v>
                </c:pt>
                <c:pt idx="292">
                  <c:v>0.29946346715610328</c:v>
                </c:pt>
                <c:pt idx="293">
                  <c:v>0.29946346715610328</c:v>
                </c:pt>
                <c:pt idx="294">
                  <c:v>0.29810055561360549</c:v>
                </c:pt>
                <c:pt idx="295">
                  <c:v>0.29582903637610902</c:v>
                </c:pt>
                <c:pt idx="296">
                  <c:v>0.29355751713861267</c:v>
                </c:pt>
                <c:pt idx="297">
                  <c:v>0.28765156712112194</c:v>
                </c:pt>
                <c:pt idx="298">
                  <c:v>0.28674295942612338</c:v>
                </c:pt>
                <c:pt idx="299">
                  <c:v>0.28447144018862691</c:v>
                </c:pt>
                <c:pt idx="300">
                  <c:v>0.28401713634112763</c:v>
                </c:pt>
                <c:pt idx="301">
                  <c:v>0.28356283249362835</c:v>
                </c:pt>
                <c:pt idx="302">
                  <c:v>0.27992840171363409</c:v>
                </c:pt>
                <c:pt idx="303">
                  <c:v>0.27947409786613481</c:v>
                </c:pt>
                <c:pt idx="304">
                  <c:v>0.27765688247613773</c:v>
                </c:pt>
                <c:pt idx="305">
                  <c:v>0.27674827478113906</c:v>
                </c:pt>
                <c:pt idx="306">
                  <c:v>0.27674827478113906</c:v>
                </c:pt>
                <c:pt idx="307">
                  <c:v>0.27629397093363983</c:v>
                </c:pt>
                <c:pt idx="308">
                  <c:v>0.27493105939114199</c:v>
                </c:pt>
                <c:pt idx="309">
                  <c:v>0.27265954015364552</c:v>
                </c:pt>
                <c:pt idx="310">
                  <c:v>0.27220523630614624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D6F-49C5-94AE-E20FDEC6F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5660816"/>
        <c:axId val="705663536"/>
      </c:lineChart>
      <c:dateAx>
        <c:axId val="705660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(MIN)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63536"/>
        <c:crosses val="autoZero"/>
        <c:auto val="0"/>
        <c:lblOffset val="100"/>
        <c:baseTimeUnit val="days"/>
        <c:majorUnit val="30"/>
        <c:majorTimeUnit val="days"/>
      </c:dateAx>
      <c:valAx>
        <c:axId val="705663536"/>
        <c:scaling>
          <c:orientation val="minMax"/>
          <c:max val="1.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MASS</a:t>
                </a:r>
                <a:r>
                  <a:rPr lang="en-US" baseline="0"/>
                  <a:t> RATIO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6081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26544843076719"/>
          <c:y val="0.16805123642546829"/>
          <c:w val="0.50185698574724136"/>
          <c:h val="7.64103255230895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rgbClr val="3399FF"/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20000"/>
            <a:lumOff val="8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Cloudy</a:t>
            </a:r>
            <a:r>
              <a:rPr lang="en-US" baseline="0"/>
              <a:t> conditions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461409246632122"/>
          <c:y val="0.27916182149192659"/>
          <c:w val="0.82552250785835679"/>
          <c:h val="0.56485238317043951"/>
        </c:manualLayout>
      </c:layout>
      <c:lineChart>
        <c:grouping val="standard"/>
        <c:varyColors val="0"/>
        <c:ser>
          <c:idx val="0"/>
          <c:order val="0"/>
          <c:tx>
            <c:v>Exp 1</c:v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Ratio'!$N$4:$N$305</c:f>
              <c:numCache>
                <c:formatCode>General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D6F-49C5-94AE-E20FDEC6F802}"/>
            </c:ext>
          </c:extLst>
        </c:ser>
        <c:ser>
          <c:idx val="6"/>
          <c:order val="1"/>
          <c:tx>
            <c:v>Exp 2</c:v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Ratio'!$F$4:$F$293</c:f>
              <c:numCache>
                <c:formatCode>General</c:formatCode>
                <c:ptCount val="290"/>
                <c:pt idx="0">
                  <c:v>1.0000000000000004</c:v>
                </c:pt>
                <c:pt idx="1">
                  <c:v>0.99667739393766808</c:v>
                </c:pt>
                <c:pt idx="2">
                  <c:v>0.99525341991095428</c:v>
                </c:pt>
                <c:pt idx="3">
                  <c:v>0.99477876190204995</c:v>
                </c:pt>
                <c:pt idx="4">
                  <c:v>0.99288012986643159</c:v>
                </c:pt>
                <c:pt idx="5">
                  <c:v>0.99145615583971769</c:v>
                </c:pt>
                <c:pt idx="6">
                  <c:v>0.99050683982190868</c:v>
                </c:pt>
                <c:pt idx="7">
                  <c:v>0.99050683982190857</c:v>
                </c:pt>
                <c:pt idx="8">
                  <c:v>0.98955752380409934</c:v>
                </c:pt>
                <c:pt idx="9">
                  <c:v>0.98908286579519467</c:v>
                </c:pt>
                <c:pt idx="10">
                  <c:v>0.98860820778629011</c:v>
                </c:pt>
                <c:pt idx="11">
                  <c:v>0.98670957575067197</c:v>
                </c:pt>
                <c:pt idx="12">
                  <c:v>0.98528560172395829</c:v>
                </c:pt>
                <c:pt idx="13">
                  <c:v>0.98481094371505362</c:v>
                </c:pt>
                <c:pt idx="14">
                  <c:v>0.98006436362600757</c:v>
                </c:pt>
                <c:pt idx="15">
                  <c:v>0.97958970561710301</c:v>
                </c:pt>
                <c:pt idx="16">
                  <c:v>0.97958970561710301</c:v>
                </c:pt>
                <c:pt idx="17">
                  <c:v>0.97674175756367543</c:v>
                </c:pt>
                <c:pt idx="18">
                  <c:v>0.97531778353696197</c:v>
                </c:pt>
                <c:pt idx="19">
                  <c:v>0.97484312552805719</c:v>
                </c:pt>
                <c:pt idx="20">
                  <c:v>0.9734191515013435</c:v>
                </c:pt>
                <c:pt idx="21">
                  <c:v>0.97294449349243917</c:v>
                </c:pt>
                <c:pt idx="22">
                  <c:v>0.97246983548353438</c:v>
                </c:pt>
                <c:pt idx="23">
                  <c:v>0.97199517747462982</c:v>
                </c:pt>
                <c:pt idx="24">
                  <c:v>0.96914722942120213</c:v>
                </c:pt>
                <c:pt idx="25">
                  <c:v>0.96819791340339312</c:v>
                </c:pt>
                <c:pt idx="26">
                  <c:v>0.96677393937667944</c:v>
                </c:pt>
                <c:pt idx="27">
                  <c:v>0.96677393937667933</c:v>
                </c:pt>
                <c:pt idx="28">
                  <c:v>0.96582462335887032</c:v>
                </c:pt>
                <c:pt idx="29">
                  <c:v>0.96534996534996564</c:v>
                </c:pt>
                <c:pt idx="30">
                  <c:v>0.96440064933215619</c:v>
                </c:pt>
                <c:pt idx="31">
                  <c:v>0.96297667530544273</c:v>
                </c:pt>
                <c:pt idx="32">
                  <c:v>0.96297667530544251</c:v>
                </c:pt>
                <c:pt idx="33">
                  <c:v>0.96297667530544251</c:v>
                </c:pt>
                <c:pt idx="34">
                  <c:v>0.96202735928763339</c:v>
                </c:pt>
                <c:pt idx="35">
                  <c:v>0.96012872725201526</c:v>
                </c:pt>
                <c:pt idx="36">
                  <c:v>0.95775543720749212</c:v>
                </c:pt>
                <c:pt idx="37">
                  <c:v>0.95633146318077833</c:v>
                </c:pt>
                <c:pt idx="38">
                  <c:v>0.95348351512735086</c:v>
                </c:pt>
                <c:pt idx="39">
                  <c:v>0.95300885711844641</c:v>
                </c:pt>
                <c:pt idx="40">
                  <c:v>0.95253419910954173</c:v>
                </c:pt>
                <c:pt idx="41">
                  <c:v>0.95253419910954173</c:v>
                </c:pt>
                <c:pt idx="42">
                  <c:v>0.95063556707392349</c:v>
                </c:pt>
                <c:pt idx="43">
                  <c:v>0.95016090906501893</c:v>
                </c:pt>
                <c:pt idx="44">
                  <c:v>0.94873693503830514</c:v>
                </c:pt>
                <c:pt idx="45">
                  <c:v>0.94873693503830503</c:v>
                </c:pt>
                <c:pt idx="46">
                  <c:v>0.94826227702940069</c:v>
                </c:pt>
                <c:pt idx="47">
                  <c:v>0.9477876190204958</c:v>
                </c:pt>
                <c:pt idx="48">
                  <c:v>0.94588898698487767</c:v>
                </c:pt>
                <c:pt idx="49">
                  <c:v>0.94399035494925942</c:v>
                </c:pt>
                <c:pt idx="50">
                  <c:v>0.94256638092254563</c:v>
                </c:pt>
                <c:pt idx="51">
                  <c:v>0.94209172291364096</c:v>
                </c:pt>
                <c:pt idx="52">
                  <c:v>0.94161706490473629</c:v>
                </c:pt>
                <c:pt idx="53">
                  <c:v>0.94114240689583184</c:v>
                </c:pt>
                <c:pt idx="54">
                  <c:v>0.94114240689583162</c:v>
                </c:pt>
                <c:pt idx="55">
                  <c:v>0.94066774888692728</c:v>
                </c:pt>
                <c:pt idx="56">
                  <c:v>0.9387691168513087</c:v>
                </c:pt>
                <c:pt idx="57">
                  <c:v>0.93829445884240437</c:v>
                </c:pt>
                <c:pt idx="58">
                  <c:v>0.93781980083349969</c:v>
                </c:pt>
                <c:pt idx="59">
                  <c:v>0.9363958268067859</c:v>
                </c:pt>
                <c:pt idx="60">
                  <c:v>0.9363958268067859</c:v>
                </c:pt>
                <c:pt idx="61">
                  <c:v>0.9363958268067859</c:v>
                </c:pt>
                <c:pt idx="62">
                  <c:v>0.93497185278007211</c:v>
                </c:pt>
                <c:pt idx="63">
                  <c:v>0.93307322074445398</c:v>
                </c:pt>
                <c:pt idx="64">
                  <c:v>0.93117458870883552</c:v>
                </c:pt>
                <c:pt idx="65">
                  <c:v>0.9273773246375987</c:v>
                </c:pt>
                <c:pt idx="66">
                  <c:v>0.92690266662869425</c:v>
                </c:pt>
                <c:pt idx="67">
                  <c:v>0.92595335061088491</c:v>
                </c:pt>
                <c:pt idx="68">
                  <c:v>0.92452937658417123</c:v>
                </c:pt>
                <c:pt idx="69">
                  <c:v>0.92405471857526678</c:v>
                </c:pt>
                <c:pt idx="70">
                  <c:v>0.92073211251293463</c:v>
                </c:pt>
                <c:pt idx="71">
                  <c:v>0.91646019043279348</c:v>
                </c:pt>
                <c:pt idx="72">
                  <c:v>0.91456155839717501</c:v>
                </c:pt>
                <c:pt idx="73">
                  <c:v>0.91361224237936578</c:v>
                </c:pt>
                <c:pt idx="74">
                  <c:v>0.91171361034374765</c:v>
                </c:pt>
                <c:pt idx="75">
                  <c:v>0.9093403202992244</c:v>
                </c:pt>
                <c:pt idx="76">
                  <c:v>0.90839100428141539</c:v>
                </c:pt>
                <c:pt idx="77">
                  <c:v>0.90649237224579693</c:v>
                </c:pt>
                <c:pt idx="78">
                  <c:v>0.90601771423689248</c:v>
                </c:pt>
                <c:pt idx="79">
                  <c:v>0.9045937402101788</c:v>
                </c:pt>
                <c:pt idx="80">
                  <c:v>0.89604989604989616</c:v>
                </c:pt>
                <c:pt idx="81">
                  <c:v>0.89510058003208715</c:v>
                </c:pt>
                <c:pt idx="82">
                  <c:v>0.88750605188961362</c:v>
                </c:pt>
                <c:pt idx="83">
                  <c:v>0.8865567358718045</c:v>
                </c:pt>
                <c:pt idx="84">
                  <c:v>0.88560741985399549</c:v>
                </c:pt>
                <c:pt idx="85">
                  <c:v>0.87848754972042653</c:v>
                </c:pt>
                <c:pt idx="86">
                  <c:v>0.8751649436580945</c:v>
                </c:pt>
                <c:pt idx="87">
                  <c:v>0.87231699560466713</c:v>
                </c:pt>
                <c:pt idx="88">
                  <c:v>0.87231699560466691</c:v>
                </c:pt>
                <c:pt idx="89">
                  <c:v>0.86804507352452565</c:v>
                </c:pt>
                <c:pt idx="90">
                  <c:v>0.86519712547109828</c:v>
                </c:pt>
                <c:pt idx="91">
                  <c:v>0.86045054538205268</c:v>
                </c:pt>
                <c:pt idx="92">
                  <c:v>0.85712793931972042</c:v>
                </c:pt>
                <c:pt idx="93">
                  <c:v>0.85333067524848361</c:v>
                </c:pt>
                <c:pt idx="94">
                  <c:v>0.85238135923067426</c:v>
                </c:pt>
                <c:pt idx="95">
                  <c:v>0.8471601211327241</c:v>
                </c:pt>
                <c:pt idx="96">
                  <c:v>0.84193888303477371</c:v>
                </c:pt>
                <c:pt idx="97">
                  <c:v>0.83814161896353689</c:v>
                </c:pt>
                <c:pt idx="98">
                  <c:v>0.83814161896353678</c:v>
                </c:pt>
                <c:pt idx="99">
                  <c:v>0.83814161896353678</c:v>
                </c:pt>
                <c:pt idx="100">
                  <c:v>0.8343443548923003</c:v>
                </c:pt>
                <c:pt idx="101">
                  <c:v>0.8276991427676359</c:v>
                </c:pt>
                <c:pt idx="102">
                  <c:v>0.82390187869639953</c:v>
                </c:pt>
                <c:pt idx="103">
                  <c:v>0.82200324666078106</c:v>
                </c:pt>
                <c:pt idx="104">
                  <c:v>0.82010461462516282</c:v>
                </c:pt>
                <c:pt idx="105">
                  <c:v>0.81535803453611699</c:v>
                </c:pt>
                <c:pt idx="106">
                  <c:v>0.81013679643816627</c:v>
                </c:pt>
                <c:pt idx="107">
                  <c:v>0.80776350639364347</c:v>
                </c:pt>
                <c:pt idx="108">
                  <c:v>0.80586487435802523</c:v>
                </c:pt>
                <c:pt idx="109">
                  <c:v>0.80301692630459753</c:v>
                </c:pt>
                <c:pt idx="110">
                  <c:v>0.80206761028678841</c:v>
                </c:pt>
                <c:pt idx="111">
                  <c:v>0.79969432024226583</c:v>
                </c:pt>
                <c:pt idx="112">
                  <c:v>0.79589705617102902</c:v>
                </c:pt>
                <c:pt idx="113">
                  <c:v>0.79115047608198297</c:v>
                </c:pt>
                <c:pt idx="114">
                  <c:v>0.78877718603746005</c:v>
                </c:pt>
                <c:pt idx="115">
                  <c:v>0.76931620767237208</c:v>
                </c:pt>
                <c:pt idx="116">
                  <c:v>0.76931620767237208</c:v>
                </c:pt>
                <c:pt idx="117">
                  <c:v>0.76551894360113559</c:v>
                </c:pt>
                <c:pt idx="118">
                  <c:v>0.76456962758332636</c:v>
                </c:pt>
                <c:pt idx="119">
                  <c:v>0.76219633753880356</c:v>
                </c:pt>
                <c:pt idx="120">
                  <c:v>0.75934838948537597</c:v>
                </c:pt>
                <c:pt idx="121">
                  <c:v>0.75602578342304394</c:v>
                </c:pt>
                <c:pt idx="122">
                  <c:v>0.75317783536961658</c:v>
                </c:pt>
                <c:pt idx="123">
                  <c:v>0.74700728125385685</c:v>
                </c:pt>
                <c:pt idx="124">
                  <c:v>0.74273535917371558</c:v>
                </c:pt>
                <c:pt idx="125">
                  <c:v>0.73798877908466964</c:v>
                </c:pt>
                <c:pt idx="126">
                  <c:v>0.7360901470490514</c:v>
                </c:pt>
                <c:pt idx="127">
                  <c:v>0.73276754098671926</c:v>
                </c:pt>
                <c:pt idx="128">
                  <c:v>0.72659698687095975</c:v>
                </c:pt>
                <c:pt idx="129">
                  <c:v>0.72422369682643672</c:v>
                </c:pt>
                <c:pt idx="130">
                  <c:v>0.7194771167373909</c:v>
                </c:pt>
                <c:pt idx="131">
                  <c:v>0.71188258859491771</c:v>
                </c:pt>
                <c:pt idx="132">
                  <c:v>0.70808532452368089</c:v>
                </c:pt>
                <c:pt idx="133">
                  <c:v>0.70571203447915798</c:v>
                </c:pt>
                <c:pt idx="134">
                  <c:v>0.70096545439011204</c:v>
                </c:pt>
                <c:pt idx="135">
                  <c:v>0.69716819031887545</c:v>
                </c:pt>
                <c:pt idx="136">
                  <c:v>0.69337092624763863</c:v>
                </c:pt>
                <c:pt idx="137">
                  <c:v>0.6876750301407839</c:v>
                </c:pt>
                <c:pt idx="138">
                  <c:v>0.68197913403392885</c:v>
                </c:pt>
                <c:pt idx="139">
                  <c:v>0.67770721195378736</c:v>
                </c:pt>
                <c:pt idx="140">
                  <c:v>0.67723255394488302</c:v>
                </c:pt>
                <c:pt idx="141">
                  <c:v>0.67248597385583686</c:v>
                </c:pt>
                <c:pt idx="142">
                  <c:v>0.67153665783802796</c:v>
                </c:pt>
                <c:pt idx="143">
                  <c:v>0.66631541974007735</c:v>
                </c:pt>
                <c:pt idx="144">
                  <c:v>0.66014486562431784</c:v>
                </c:pt>
                <c:pt idx="145">
                  <c:v>0.65729691757089037</c:v>
                </c:pt>
                <c:pt idx="146">
                  <c:v>0.65065170544622619</c:v>
                </c:pt>
                <c:pt idx="147">
                  <c:v>0.65065170544622619</c:v>
                </c:pt>
                <c:pt idx="148">
                  <c:v>0.64448115133046646</c:v>
                </c:pt>
                <c:pt idx="149">
                  <c:v>0.64353183531265734</c:v>
                </c:pt>
                <c:pt idx="150">
                  <c:v>0.63925991323251607</c:v>
                </c:pt>
                <c:pt idx="151">
                  <c:v>0.63546264916127948</c:v>
                </c:pt>
                <c:pt idx="152">
                  <c:v>0.63024141106332909</c:v>
                </c:pt>
                <c:pt idx="153">
                  <c:v>0.62976675305442442</c:v>
                </c:pt>
                <c:pt idx="154">
                  <c:v>0.62596948898318783</c:v>
                </c:pt>
                <c:pt idx="155">
                  <c:v>0.62074825088523744</c:v>
                </c:pt>
                <c:pt idx="156">
                  <c:v>0.61647632880509617</c:v>
                </c:pt>
                <c:pt idx="157">
                  <c:v>0.61220440672495491</c:v>
                </c:pt>
                <c:pt idx="158">
                  <c:v>0.60793248464481342</c:v>
                </c:pt>
                <c:pt idx="159">
                  <c:v>0.60366056256467227</c:v>
                </c:pt>
                <c:pt idx="160">
                  <c:v>0.60176193052905413</c:v>
                </c:pt>
                <c:pt idx="161">
                  <c:v>0.59938864048453133</c:v>
                </c:pt>
                <c:pt idx="162">
                  <c:v>0.59891398247562666</c:v>
                </c:pt>
                <c:pt idx="163">
                  <c:v>0.59274342835986682</c:v>
                </c:pt>
                <c:pt idx="164">
                  <c:v>0.58894616428863023</c:v>
                </c:pt>
                <c:pt idx="165">
                  <c:v>0.58609821623520286</c:v>
                </c:pt>
                <c:pt idx="166">
                  <c:v>0.58467424220848907</c:v>
                </c:pt>
                <c:pt idx="167">
                  <c:v>0.58182629415506126</c:v>
                </c:pt>
                <c:pt idx="168">
                  <c:v>0.58040232012834747</c:v>
                </c:pt>
                <c:pt idx="169">
                  <c:v>0.57945300411053857</c:v>
                </c:pt>
                <c:pt idx="170">
                  <c:v>0.57660505605711088</c:v>
                </c:pt>
                <c:pt idx="171">
                  <c:v>0.57280779198587428</c:v>
                </c:pt>
                <c:pt idx="172">
                  <c:v>0.56711189587901922</c:v>
                </c:pt>
                <c:pt idx="173">
                  <c:v>0.56521326384340098</c:v>
                </c:pt>
                <c:pt idx="174">
                  <c:v>0.56473860583449642</c:v>
                </c:pt>
                <c:pt idx="175">
                  <c:v>0.56331463180778285</c:v>
                </c:pt>
                <c:pt idx="176">
                  <c:v>0.56189065778106906</c:v>
                </c:pt>
                <c:pt idx="177">
                  <c:v>0.55904270972764158</c:v>
                </c:pt>
                <c:pt idx="178">
                  <c:v>0.55714407769202312</c:v>
                </c:pt>
                <c:pt idx="179">
                  <c:v>0.55192283959407251</c:v>
                </c:pt>
                <c:pt idx="180">
                  <c:v>0.54860023353174048</c:v>
                </c:pt>
                <c:pt idx="181">
                  <c:v>0.54670160149612212</c:v>
                </c:pt>
                <c:pt idx="182">
                  <c:v>0.54622694348721768</c:v>
                </c:pt>
                <c:pt idx="183">
                  <c:v>0.54385365344269465</c:v>
                </c:pt>
                <c:pt idx="184">
                  <c:v>0.54195502140707641</c:v>
                </c:pt>
                <c:pt idx="185">
                  <c:v>0.53720844131803047</c:v>
                </c:pt>
                <c:pt idx="186">
                  <c:v>0.5367337833091258</c:v>
                </c:pt>
                <c:pt idx="187">
                  <c:v>0.53388583525569844</c:v>
                </c:pt>
                <c:pt idx="188">
                  <c:v>0.53341117724679377</c:v>
                </c:pt>
                <c:pt idx="189">
                  <c:v>0.53293651923788921</c:v>
                </c:pt>
                <c:pt idx="190">
                  <c:v>0.53198720322008008</c:v>
                </c:pt>
                <c:pt idx="191">
                  <c:v>0.52913925516665261</c:v>
                </c:pt>
                <c:pt idx="192">
                  <c:v>0.52866459715774816</c:v>
                </c:pt>
                <c:pt idx="193">
                  <c:v>0.5243926750776069</c:v>
                </c:pt>
                <c:pt idx="194">
                  <c:v>0.52439267507760678</c:v>
                </c:pt>
                <c:pt idx="195">
                  <c:v>0.52059541100637019</c:v>
                </c:pt>
                <c:pt idx="196">
                  <c:v>0.51537417290841969</c:v>
                </c:pt>
                <c:pt idx="197">
                  <c:v>0.51489951489951513</c:v>
                </c:pt>
                <c:pt idx="198">
                  <c:v>0.51442485689061057</c:v>
                </c:pt>
                <c:pt idx="199">
                  <c:v>0.51395019888170579</c:v>
                </c:pt>
                <c:pt idx="200">
                  <c:v>0.5087289607837554</c:v>
                </c:pt>
                <c:pt idx="201">
                  <c:v>0.50540635472142348</c:v>
                </c:pt>
                <c:pt idx="202">
                  <c:v>0.50445703870361425</c:v>
                </c:pt>
                <c:pt idx="203">
                  <c:v>0.50160909065018655</c:v>
                </c:pt>
                <c:pt idx="204">
                  <c:v>0.4954385365344271</c:v>
                </c:pt>
                <c:pt idx="205">
                  <c:v>0.49353990449880863</c:v>
                </c:pt>
                <c:pt idx="206">
                  <c:v>0.49021729843647671</c:v>
                </c:pt>
                <c:pt idx="207">
                  <c:v>0.49021729843647671</c:v>
                </c:pt>
                <c:pt idx="208">
                  <c:v>0.48642003436524012</c:v>
                </c:pt>
                <c:pt idx="209">
                  <c:v>0.48642003436524012</c:v>
                </c:pt>
                <c:pt idx="210">
                  <c:v>0.48309742830290803</c:v>
                </c:pt>
                <c:pt idx="211">
                  <c:v>0.48167345427619407</c:v>
                </c:pt>
                <c:pt idx="212">
                  <c:v>0.47645221617824363</c:v>
                </c:pt>
                <c:pt idx="213">
                  <c:v>0.47645221617824363</c:v>
                </c:pt>
                <c:pt idx="214">
                  <c:v>0.47550290016043451</c:v>
                </c:pt>
                <c:pt idx="215">
                  <c:v>0.47218029409810258</c:v>
                </c:pt>
                <c:pt idx="216">
                  <c:v>0.47028166206248428</c:v>
                </c:pt>
                <c:pt idx="217">
                  <c:v>0.46506042396453384</c:v>
                </c:pt>
                <c:pt idx="218">
                  <c:v>0.46506042396453384</c:v>
                </c:pt>
                <c:pt idx="219">
                  <c:v>0.46316179192891521</c:v>
                </c:pt>
                <c:pt idx="220">
                  <c:v>0.45983918586658312</c:v>
                </c:pt>
                <c:pt idx="221">
                  <c:v>0.45746589582206015</c:v>
                </c:pt>
                <c:pt idx="222">
                  <c:v>0.45556726378644202</c:v>
                </c:pt>
                <c:pt idx="223">
                  <c:v>0.45556726378644202</c:v>
                </c:pt>
                <c:pt idx="224">
                  <c:v>0.45224465772410993</c:v>
                </c:pt>
                <c:pt idx="225">
                  <c:v>0.45034602568849164</c:v>
                </c:pt>
                <c:pt idx="226">
                  <c:v>0.44797273564396867</c:v>
                </c:pt>
                <c:pt idx="227">
                  <c:v>0.44370081356382746</c:v>
                </c:pt>
                <c:pt idx="228">
                  <c:v>0.44227683953711378</c:v>
                </c:pt>
                <c:pt idx="229">
                  <c:v>0.44085286551039982</c:v>
                </c:pt>
                <c:pt idx="230">
                  <c:v>0.43658094343025855</c:v>
                </c:pt>
                <c:pt idx="231">
                  <c:v>0.43563162741244943</c:v>
                </c:pt>
                <c:pt idx="232">
                  <c:v>0.43278367935902179</c:v>
                </c:pt>
                <c:pt idx="233">
                  <c:v>0.43135970533230816</c:v>
                </c:pt>
                <c:pt idx="234">
                  <c:v>0.42993573130559454</c:v>
                </c:pt>
                <c:pt idx="235">
                  <c:v>0.42851175727888058</c:v>
                </c:pt>
                <c:pt idx="236">
                  <c:v>0.42756244126107157</c:v>
                </c:pt>
                <c:pt idx="237">
                  <c:v>0.42281586117202552</c:v>
                </c:pt>
                <c:pt idx="238">
                  <c:v>0.42234120316312102</c:v>
                </c:pt>
                <c:pt idx="239">
                  <c:v>0.42091722913640722</c:v>
                </c:pt>
                <c:pt idx="240">
                  <c:v>0.41949325510969337</c:v>
                </c:pt>
                <c:pt idx="241">
                  <c:v>0.41806928108297975</c:v>
                </c:pt>
                <c:pt idx="242">
                  <c:v>0.41617064904736145</c:v>
                </c:pt>
                <c:pt idx="243">
                  <c:v>0.41284804298502936</c:v>
                </c:pt>
                <c:pt idx="244">
                  <c:v>0.41189872696722041</c:v>
                </c:pt>
                <c:pt idx="245">
                  <c:v>0.41189872696722041</c:v>
                </c:pt>
                <c:pt idx="246">
                  <c:v>0.41142406895831557</c:v>
                </c:pt>
                <c:pt idx="247">
                  <c:v>0.41047475294050656</c:v>
                </c:pt>
                <c:pt idx="248">
                  <c:v>0.40762680488707898</c:v>
                </c:pt>
                <c:pt idx="249">
                  <c:v>0.4028802247980332</c:v>
                </c:pt>
                <c:pt idx="250">
                  <c:v>0.40240556678912875</c:v>
                </c:pt>
                <c:pt idx="251">
                  <c:v>0.40050693475351029</c:v>
                </c:pt>
                <c:pt idx="252">
                  <c:v>0.39813364470898749</c:v>
                </c:pt>
                <c:pt idx="253">
                  <c:v>0.39718432869117831</c:v>
                </c:pt>
                <c:pt idx="254">
                  <c:v>0.39386172262884606</c:v>
                </c:pt>
                <c:pt idx="255">
                  <c:v>0.38958980054870479</c:v>
                </c:pt>
                <c:pt idx="256">
                  <c:v>0.388165826521991</c:v>
                </c:pt>
                <c:pt idx="257">
                  <c:v>0.38769116851308649</c:v>
                </c:pt>
                <c:pt idx="258">
                  <c:v>0.38674185249527721</c:v>
                </c:pt>
                <c:pt idx="259">
                  <c:v>0.3862671944863727</c:v>
                </c:pt>
                <c:pt idx="260">
                  <c:v>0.3843685624507544</c:v>
                </c:pt>
                <c:pt idx="261">
                  <c:v>0.38389390444184973</c:v>
                </c:pt>
                <c:pt idx="262">
                  <c:v>0.38246993041513594</c:v>
                </c:pt>
                <c:pt idx="263">
                  <c:v>0.38057129837951764</c:v>
                </c:pt>
                <c:pt idx="264">
                  <c:v>0.38009664037061314</c:v>
                </c:pt>
                <c:pt idx="265">
                  <c:v>0.37867266634389929</c:v>
                </c:pt>
                <c:pt idx="266">
                  <c:v>0.37867266634389929</c:v>
                </c:pt>
                <c:pt idx="267">
                  <c:v>0.37819800833499467</c:v>
                </c:pt>
                <c:pt idx="268">
                  <c:v>0.37772335032609022</c:v>
                </c:pt>
                <c:pt idx="269">
                  <c:v>0.37724869231718555</c:v>
                </c:pt>
                <c:pt idx="270">
                  <c:v>0.37724869231718555</c:v>
                </c:pt>
                <c:pt idx="271">
                  <c:v>0.37629937629937638</c:v>
                </c:pt>
                <c:pt idx="272">
                  <c:v>0.37629937629937638</c:v>
                </c:pt>
                <c:pt idx="273">
                  <c:v>0.37582471829047193</c:v>
                </c:pt>
                <c:pt idx="274">
                  <c:v>0.37582471829047176</c:v>
                </c:pt>
                <c:pt idx="275">
                  <c:v>0.37440074426375808</c:v>
                </c:pt>
                <c:pt idx="276">
                  <c:v>0.37392608625485346</c:v>
                </c:pt>
                <c:pt idx="277">
                  <c:v>0.37392608625485346</c:v>
                </c:pt>
                <c:pt idx="278">
                  <c:v>0.37392608625485346</c:v>
                </c:pt>
                <c:pt idx="279">
                  <c:v>0.37392608625485346</c:v>
                </c:pt>
                <c:pt idx="280">
                  <c:v>0.37297677023704429</c:v>
                </c:pt>
                <c:pt idx="281">
                  <c:v>0.37250211222813961</c:v>
                </c:pt>
                <c:pt idx="282">
                  <c:v>0.37155279621033049</c:v>
                </c:pt>
                <c:pt idx="283">
                  <c:v>0.37155279621033049</c:v>
                </c:pt>
                <c:pt idx="284">
                  <c:v>0.37155279621033049</c:v>
                </c:pt>
                <c:pt idx="285">
                  <c:v>0.37107813820142593</c:v>
                </c:pt>
                <c:pt idx="286">
                  <c:v>0.37107813820142593</c:v>
                </c:pt>
                <c:pt idx="287">
                  <c:v>0.37107813820142593</c:v>
                </c:pt>
                <c:pt idx="288">
                  <c:v>0.37012882218361687</c:v>
                </c:pt>
                <c:pt idx="289">
                  <c:v>0.36823019014799857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D6F-49C5-94AE-E20FDEC6F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5670064"/>
        <c:axId val="705666256"/>
      </c:lineChart>
      <c:dateAx>
        <c:axId val="705670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(MIN)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66256"/>
        <c:crosses val="autoZero"/>
        <c:auto val="0"/>
        <c:lblOffset val="100"/>
        <c:baseTimeUnit val="days"/>
        <c:majorUnit val="30"/>
        <c:majorTimeUnit val="days"/>
      </c:dateAx>
      <c:valAx>
        <c:axId val="705666256"/>
        <c:scaling>
          <c:orientation val="minMax"/>
          <c:max val="1.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MASS</a:t>
                </a:r>
                <a:r>
                  <a:rPr lang="en-US" baseline="0"/>
                  <a:t> RATIO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70064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26544843076719"/>
          <c:y val="0.16805123642546829"/>
          <c:w val="0.50185698574724136"/>
          <c:h val="7.64103255230895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rgbClr val="3399FF"/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20000"/>
            <a:lumOff val="8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Overcast</a:t>
            </a:r>
            <a:r>
              <a:rPr lang="en-US" baseline="0"/>
              <a:t> conditions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461409246632122"/>
          <c:y val="0.27916182149192659"/>
          <c:w val="0.82552250785835679"/>
          <c:h val="0.56485238317043951"/>
        </c:manualLayout>
      </c:layout>
      <c:lineChart>
        <c:grouping val="standard"/>
        <c:varyColors val="0"/>
        <c:ser>
          <c:idx val="0"/>
          <c:order val="0"/>
          <c:tx>
            <c:v>Exp 1</c:v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Ratio'!$H$4:$H$305</c:f>
              <c:numCache>
                <c:formatCode>General</c:formatCode>
                <c:ptCount val="302"/>
                <c:pt idx="0">
                  <c:v>1</c:v>
                </c:pt>
                <c:pt idx="1">
                  <c:v>1</c:v>
                </c:pt>
                <c:pt idx="2">
                  <c:v>0.99700785438224671</c:v>
                </c:pt>
                <c:pt idx="3">
                  <c:v>0.99700785438224671</c:v>
                </c:pt>
                <c:pt idx="4">
                  <c:v>0.99601047250966224</c:v>
                </c:pt>
                <c:pt idx="5">
                  <c:v>0.99551178157336995</c:v>
                </c:pt>
                <c:pt idx="6">
                  <c:v>0.99451439970078548</c:v>
                </c:pt>
                <c:pt idx="7">
                  <c:v>0.9940157087644933</c:v>
                </c:pt>
                <c:pt idx="8">
                  <c:v>0.99351701782820101</c:v>
                </c:pt>
                <c:pt idx="9">
                  <c:v>0.99301832689190894</c:v>
                </c:pt>
                <c:pt idx="10">
                  <c:v>0.99102356314673978</c:v>
                </c:pt>
                <c:pt idx="11">
                  <c:v>0.9875327265926942</c:v>
                </c:pt>
                <c:pt idx="12">
                  <c:v>0.98553796284752526</c:v>
                </c:pt>
                <c:pt idx="13">
                  <c:v>0.9840418900386485</c:v>
                </c:pt>
                <c:pt idx="14">
                  <c:v>0.98354319910235644</c:v>
                </c:pt>
                <c:pt idx="15">
                  <c:v>0.97755890786684951</c:v>
                </c:pt>
                <c:pt idx="16">
                  <c:v>0.97606283505797276</c:v>
                </c:pt>
                <c:pt idx="17">
                  <c:v>0.97406807131280393</c:v>
                </c:pt>
                <c:pt idx="18">
                  <c:v>0.97057723475875823</c:v>
                </c:pt>
                <c:pt idx="19">
                  <c:v>0.96858247101358941</c:v>
                </c:pt>
                <c:pt idx="20">
                  <c:v>0.96758508914100494</c:v>
                </c:pt>
                <c:pt idx="21">
                  <c:v>0.96359556165066695</c:v>
                </c:pt>
                <c:pt idx="22">
                  <c:v>0.96010472509662148</c:v>
                </c:pt>
                <c:pt idx="23">
                  <c:v>0.95761127041516025</c:v>
                </c:pt>
                <c:pt idx="24">
                  <c:v>0.9566138885425759</c:v>
                </c:pt>
                <c:pt idx="25">
                  <c:v>0.95461912479740685</c:v>
                </c:pt>
                <c:pt idx="26">
                  <c:v>0.95013090637077668</c:v>
                </c:pt>
                <c:pt idx="27">
                  <c:v>0.94913352449819222</c:v>
                </c:pt>
                <c:pt idx="28">
                  <c:v>0.94265054232639334</c:v>
                </c:pt>
                <c:pt idx="29">
                  <c:v>0.9371649420271787</c:v>
                </c:pt>
                <c:pt idx="30">
                  <c:v>0.93517017828200988</c:v>
                </c:pt>
                <c:pt idx="31">
                  <c:v>0.93267672360054865</c:v>
                </c:pt>
                <c:pt idx="32">
                  <c:v>0.93167934172796418</c:v>
                </c:pt>
                <c:pt idx="33">
                  <c:v>0.93167934172796418</c:v>
                </c:pt>
                <c:pt idx="34">
                  <c:v>0.92519635955616508</c:v>
                </c:pt>
                <c:pt idx="35">
                  <c:v>0.92220421393841168</c:v>
                </c:pt>
                <c:pt idx="36">
                  <c:v>0.92020945019324285</c:v>
                </c:pt>
                <c:pt idx="37">
                  <c:v>0.91771599551178162</c:v>
                </c:pt>
                <c:pt idx="38">
                  <c:v>0.91173170427627481</c:v>
                </c:pt>
                <c:pt idx="39">
                  <c:v>0.90973694053110588</c:v>
                </c:pt>
                <c:pt idx="40">
                  <c:v>0.90774217678593705</c:v>
                </c:pt>
                <c:pt idx="41">
                  <c:v>0.90624610397706029</c:v>
                </c:pt>
                <c:pt idx="42">
                  <c:v>0.90425134023189135</c:v>
                </c:pt>
                <c:pt idx="43">
                  <c:v>0.89726966712380007</c:v>
                </c:pt>
                <c:pt idx="44">
                  <c:v>0.89577359431492332</c:v>
                </c:pt>
                <c:pt idx="45">
                  <c:v>0.89328013963346231</c:v>
                </c:pt>
                <c:pt idx="46">
                  <c:v>0.88978930307941662</c:v>
                </c:pt>
                <c:pt idx="47">
                  <c:v>0.88879192120683204</c:v>
                </c:pt>
                <c:pt idx="48">
                  <c:v>0.88430370278020198</c:v>
                </c:pt>
                <c:pt idx="49">
                  <c:v>0.88330632090761751</c:v>
                </c:pt>
                <c:pt idx="50">
                  <c:v>0.87881810248098746</c:v>
                </c:pt>
                <c:pt idx="51">
                  <c:v>0.87532726592694177</c:v>
                </c:pt>
                <c:pt idx="52">
                  <c:v>0.87383119311806523</c:v>
                </c:pt>
                <c:pt idx="53">
                  <c:v>0.87083904750031171</c:v>
                </c:pt>
                <c:pt idx="54">
                  <c:v>0.86585213813738948</c:v>
                </c:pt>
                <c:pt idx="55">
                  <c:v>0.86535344720109719</c:v>
                </c:pt>
                <c:pt idx="56">
                  <c:v>0.85936915596559027</c:v>
                </c:pt>
                <c:pt idx="57">
                  <c:v>0.85687570128412927</c:v>
                </c:pt>
                <c:pt idx="58">
                  <c:v>0.85438224660266804</c:v>
                </c:pt>
                <c:pt idx="59">
                  <c:v>0.8493953372397457</c:v>
                </c:pt>
                <c:pt idx="60">
                  <c:v>0.84291235506794671</c:v>
                </c:pt>
                <c:pt idx="61">
                  <c:v>0.84241366413165442</c:v>
                </c:pt>
                <c:pt idx="62">
                  <c:v>0.83892282757760872</c:v>
                </c:pt>
                <c:pt idx="63">
                  <c:v>0.83293853634210202</c:v>
                </c:pt>
                <c:pt idx="64">
                  <c:v>0.83094377259693319</c:v>
                </c:pt>
                <c:pt idx="65">
                  <c:v>0.82645555417030292</c:v>
                </c:pt>
                <c:pt idx="66">
                  <c:v>0.82495948136142638</c:v>
                </c:pt>
                <c:pt idx="67">
                  <c:v>0.82146864480738069</c:v>
                </c:pt>
                <c:pt idx="68">
                  <c:v>0.8179778082533351</c:v>
                </c:pt>
                <c:pt idx="69">
                  <c:v>0.81348958982670494</c:v>
                </c:pt>
                <c:pt idx="70">
                  <c:v>0.81299089889041265</c:v>
                </c:pt>
                <c:pt idx="71">
                  <c:v>0.81049744420895165</c:v>
                </c:pt>
                <c:pt idx="72">
                  <c:v>0.80600922578232159</c:v>
                </c:pt>
                <c:pt idx="73">
                  <c:v>0.80351577110086037</c:v>
                </c:pt>
                <c:pt idx="74">
                  <c:v>0.79952624361052238</c:v>
                </c:pt>
                <c:pt idx="75">
                  <c:v>0.79703278892906115</c:v>
                </c:pt>
                <c:pt idx="76">
                  <c:v>0.79503802518389233</c:v>
                </c:pt>
                <c:pt idx="77">
                  <c:v>0.7925445705024311</c:v>
                </c:pt>
                <c:pt idx="78">
                  <c:v>0.78805635207580105</c:v>
                </c:pt>
                <c:pt idx="79">
                  <c:v>0.78356813364917088</c:v>
                </c:pt>
                <c:pt idx="80">
                  <c:v>0.78057598803141759</c:v>
                </c:pt>
                <c:pt idx="81">
                  <c:v>0.77957860615883312</c:v>
                </c:pt>
                <c:pt idx="82">
                  <c:v>0.7765864605410796</c:v>
                </c:pt>
                <c:pt idx="83">
                  <c:v>0.77459169679591078</c:v>
                </c:pt>
                <c:pt idx="84">
                  <c:v>0.77459169679591078</c:v>
                </c:pt>
                <c:pt idx="85">
                  <c:v>0.77060216930557301</c:v>
                </c:pt>
                <c:pt idx="86">
                  <c:v>0.76910609649669626</c:v>
                </c:pt>
                <c:pt idx="87">
                  <c:v>0.76511656900635838</c:v>
                </c:pt>
                <c:pt idx="88">
                  <c:v>0.7616257324523128</c:v>
                </c:pt>
                <c:pt idx="89">
                  <c:v>0.7581348958982671</c:v>
                </c:pt>
                <c:pt idx="90">
                  <c:v>0.75564144121680599</c:v>
                </c:pt>
                <c:pt idx="91">
                  <c:v>0.75215060466276029</c:v>
                </c:pt>
                <c:pt idx="92">
                  <c:v>0.751651913726468</c:v>
                </c:pt>
                <c:pt idx="93">
                  <c:v>0.75065453185388353</c:v>
                </c:pt>
                <c:pt idx="94">
                  <c:v>0.74716369529983784</c:v>
                </c:pt>
                <c:pt idx="95">
                  <c:v>0.7456676224909613</c:v>
                </c:pt>
                <c:pt idx="96">
                  <c:v>0.73968333125545449</c:v>
                </c:pt>
                <c:pt idx="97">
                  <c:v>0.73818725844657773</c:v>
                </c:pt>
                <c:pt idx="98">
                  <c:v>0.73718987657399326</c:v>
                </c:pt>
                <c:pt idx="99">
                  <c:v>0.73569380376511673</c:v>
                </c:pt>
                <c:pt idx="100">
                  <c:v>0.73270165814736321</c:v>
                </c:pt>
                <c:pt idx="101">
                  <c:v>0.73070689440219427</c:v>
                </c:pt>
                <c:pt idx="102">
                  <c:v>0.72272783942151853</c:v>
                </c:pt>
                <c:pt idx="103">
                  <c:v>0.71923700286747294</c:v>
                </c:pt>
                <c:pt idx="104">
                  <c:v>0.71823962099488847</c:v>
                </c:pt>
                <c:pt idx="105">
                  <c:v>0.71524747537713518</c:v>
                </c:pt>
                <c:pt idx="106">
                  <c:v>0.71524747537713518</c:v>
                </c:pt>
                <c:pt idx="107">
                  <c:v>0.71524747537713518</c:v>
                </c:pt>
                <c:pt idx="108">
                  <c:v>0.70676972946016714</c:v>
                </c:pt>
                <c:pt idx="109">
                  <c:v>0.70577234758758267</c:v>
                </c:pt>
                <c:pt idx="110">
                  <c:v>0.7047749657149982</c:v>
                </c:pt>
                <c:pt idx="111">
                  <c:v>0.70128412916095251</c:v>
                </c:pt>
                <c:pt idx="112">
                  <c:v>0.70128412916095251</c:v>
                </c:pt>
                <c:pt idx="113">
                  <c:v>0.70128412916095251</c:v>
                </c:pt>
                <c:pt idx="114">
                  <c:v>0.69829198354319921</c:v>
                </c:pt>
                <c:pt idx="115">
                  <c:v>0.69829198354319921</c:v>
                </c:pt>
                <c:pt idx="116">
                  <c:v>0.69180900137140022</c:v>
                </c:pt>
                <c:pt idx="117">
                  <c:v>0.68981423762623117</c:v>
                </c:pt>
                <c:pt idx="118">
                  <c:v>0.68881685575364671</c:v>
                </c:pt>
                <c:pt idx="119">
                  <c:v>0.68682209200847788</c:v>
                </c:pt>
                <c:pt idx="120">
                  <c:v>0.6798404189003866</c:v>
                </c:pt>
                <c:pt idx="121">
                  <c:v>0.6798404189003866</c:v>
                </c:pt>
                <c:pt idx="122">
                  <c:v>0.67834434609150995</c:v>
                </c:pt>
                <c:pt idx="123">
                  <c:v>0.67435481860117197</c:v>
                </c:pt>
                <c:pt idx="124">
                  <c:v>0.67086398204712638</c:v>
                </c:pt>
                <c:pt idx="125">
                  <c:v>0.66886921830195745</c:v>
                </c:pt>
                <c:pt idx="126">
                  <c:v>0.66487969081161957</c:v>
                </c:pt>
                <c:pt idx="127">
                  <c:v>0.6638823089390351</c:v>
                </c:pt>
                <c:pt idx="128">
                  <c:v>0.65889539957611287</c:v>
                </c:pt>
                <c:pt idx="129">
                  <c:v>0.65690063583094394</c:v>
                </c:pt>
                <c:pt idx="130">
                  <c:v>0.65490587208577489</c:v>
                </c:pt>
                <c:pt idx="131">
                  <c:v>0.65440718114948282</c:v>
                </c:pt>
                <c:pt idx="132">
                  <c:v>0.65191372646802159</c:v>
                </c:pt>
                <c:pt idx="133">
                  <c:v>0.65191372646802159</c:v>
                </c:pt>
                <c:pt idx="134">
                  <c:v>0.65041765365914483</c:v>
                </c:pt>
                <c:pt idx="135">
                  <c:v>0.64692681710509914</c:v>
                </c:pt>
                <c:pt idx="136">
                  <c:v>0.64692681710509914</c:v>
                </c:pt>
                <c:pt idx="137">
                  <c:v>0.64592943523251478</c:v>
                </c:pt>
                <c:pt idx="138">
                  <c:v>0.64243859867846909</c:v>
                </c:pt>
                <c:pt idx="139">
                  <c:v>0.63645430744296239</c:v>
                </c:pt>
                <c:pt idx="140">
                  <c:v>0.63495823463408563</c:v>
                </c:pt>
                <c:pt idx="141">
                  <c:v>0.6329634708889168</c:v>
                </c:pt>
                <c:pt idx="142">
                  <c:v>0.62897394339857882</c:v>
                </c:pt>
                <c:pt idx="143">
                  <c:v>0.62697917965340988</c:v>
                </c:pt>
                <c:pt idx="144">
                  <c:v>0.62648048871711759</c:v>
                </c:pt>
                <c:pt idx="145">
                  <c:v>0.62398703403565658</c:v>
                </c:pt>
                <c:pt idx="146">
                  <c:v>0.62348834309936429</c:v>
                </c:pt>
                <c:pt idx="147">
                  <c:v>0.6199975065453186</c:v>
                </c:pt>
                <c:pt idx="148">
                  <c:v>0.61850143373644184</c:v>
                </c:pt>
                <c:pt idx="149">
                  <c:v>0.61351452437351961</c:v>
                </c:pt>
                <c:pt idx="150">
                  <c:v>0.61301583343722732</c:v>
                </c:pt>
                <c:pt idx="151">
                  <c:v>0.60952499688318174</c:v>
                </c:pt>
                <c:pt idx="152">
                  <c:v>0.60852761501059727</c:v>
                </c:pt>
                <c:pt idx="153">
                  <c:v>0.60802892407430509</c:v>
                </c:pt>
                <c:pt idx="154">
                  <c:v>0.60254332377509046</c:v>
                </c:pt>
                <c:pt idx="155">
                  <c:v>0.60104725096621381</c:v>
                </c:pt>
                <c:pt idx="156">
                  <c:v>0.60104725096621381</c:v>
                </c:pt>
                <c:pt idx="157">
                  <c:v>0.60004986909362934</c:v>
                </c:pt>
                <c:pt idx="158">
                  <c:v>0.59905248722104498</c:v>
                </c:pt>
                <c:pt idx="159">
                  <c:v>0.59755641441216822</c:v>
                </c:pt>
                <c:pt idx="160">
                  <c:v>0.59556165066699929</c:v>
                </c:pt>
                <c:pt idx="161">
                  <c:v>0.595062959730707</c:v>
                </c:pt>
                <c:pt idx="162">
                  <c:v>0.59356688692183024</c:v>
                </c:pt>
                <c:pt idx="163">
                  <c:v>0.59356688692183024</c:v>
                </c:pt>
                <c:pt idx="164">
                  <c:v>0.59306819598553806</c:v>
                </c:pt>
                <c:pt idx="165">
                  <c:v>0.5920708141129537</c:v>
                </c:pt>
                <c:pt idx="166">
                  <c:v>0.5920708141129537</c:v>
                </c:pt>
                <c:pt idx="167">
                  <c:v>0.59007605036778454</c:v>
                </c:pt>
                <c:pt idx="168">
                  <c:v>0.58957735943149248</c:v>
                </c:pt>
                <c:pt idx="169">
                  <c:v>0.58857997755890801</c:v>
                </c:pt>
                <c:pt idx="170">
                  <c:v>0.58758259568632354</c:v>
                </c:pt>
                <c:pt idx="171">
                  <c:v>0.58708390475003125</c:v>
                </c:pt>
                <c:pt idx="172">
                  <c:v>0.58459045006857002</c:v>
                </c:pt>
                <c:pt idx="173">
                  <c:v>0.58359306819598566</c:v>
                </c:pt>
                <c:pt idx="174">
                  <c:v>0.58359306819598566</c:v>
                </c:pt>
                <c:pt idx="175">
                  <c:v>0.58209699538710902</c:v>
                </c:pt>
                <c:pt idx="176">
                  <c:v>0.58209699538710902</c:v>
                </c:pt>
                <c:pt idx="177">
                  <c:v>0.58209699538710902</c:v>
                </c:pt>
                <c:pt idx="178">
                  <c:v>0.57810746789677103</c:v>
                </c:pt>
                <c:pt idx="179">
                  <c:v>0.57661139508789427</c:v>
                </c:pt>
                <c:pt idx="180">
                  <c:v>0.57611270415160221</c:v>
                </c:pt>
                <c:pt idx="181">
                  <c:v>0.57511532227901774</c:v>
                </c:pt>
                <c:pt idx="182">
                  <c:v>0.57212317666126422</c:v>
                </c:pt>
                <c:pt idx="183">
                  <c:v>0.57162448572497215</c:v>
                </c:pt>
                <c:pt idx="184">
                  <c:v>0.56913103104351093</c:v>
                </c:pt>
                <c:pt idx="185">
                  <c:v>0.56813364917092646</c:v>
                </c:pt>
                <c:pt idx="186">
                  <c:v>0.56813364917092646</c:v>
                </c:pt>
                <c:pt idx="187">
                  <c:v>0.56564019448946523</c:v>
                </c:pt>
                <c:pt idx="188">
                  <c:v>0.56514150355317294</c:v>
                </c:pt>
                <c:pt idx="189">
                  <c:v>0.56214935793541965</c:v>
                </c:pt>
                <c:pt idx="190">
                  <c:v>0.56165066699912747</c:v>
                </c:pt>
                <c:pt idx="191">
                  <c:v>0.56115197606283518</c:v>
                </c:pt>
                <c:pt idx="192">
                  <c:v>0.56065328512654289</c:v>
                </c:pt>
                <c:pt idx="193">
                  <c:v>0.56065328512654289</c:v>
                </c:pt>
                <c:pt idx="194">
                  <c:v>0.55865852138137395</c:v>
                </c:pt>
                <c:pt idx="195">
                  <c:v>0.55616506669991272</c:v>
                </c:pt>
                <c:pt idx="196">
                  <c:v>0.55466899389103619</c:v>
                </c:pt>
                <c:pt idx="197">
                  <c:v>0.5541703029547439</c:v>
                </c:pt>
                <c:pt idx="198">
                  <c:v>0.55317292108215943</c:v>
                </c:pt>
                <c:pt idx="199">
                  <c:v>0.55117815733699049</c:v>
                </c:pt>
                <c:pt idx="200">
                  <c:v>0.55117815733699049</c:v>
                </c:pt>
                <c:pt idx="201">
                  <c:v>0.54968208452811373</c:v>
                </c:pt>
                <c:pt idx="202">
                  <c:v>0.54918339359182167</c:v>
                </c:pt>
                <c:pt idx="203">
                  <c:v>0.54868470265552938</c:v>
                </c:pt>
                <c:pt idx="204">
                  <c:v>0.54868470265552938</c:v>
                </c:pt>
                <c:pt idx="205">
                  <c:v>0.54818601171923698</c:v>
                </c:pt>
                <c:pt idx="206">
                  <c:v>0.54768732078294491</c:v>
                </c:pt>
                <c:pt idx="207">
                  <c:v>0.54768732078294491</c:v>
                </c:pt>
                <c:pt idx="208">
                  <c:v>0.54668993891036044</c:v>
                </c:pt>
                <c:pt idx="209">
                  <c:v>0.54469517516519161</c:v>
                </c:pt>
                <c:pt idx="210">
                  <c:v>0.54220172048373039</c:v>
                </c:pt>
                <c:pt idx="211">
                  <c:v>0.54120433861114592</c:v>
                </c:pt>
                <c:pt idx="212">
                  <c:v>0.54020695673856134</c:v>
                </c:pt>
                <c:pt idx="213">
                  <c:v>0.53920957486597687</c:v>
                </c:pt>
                <c:pt idx="214">
                  <c:v>0.5382121929933924</c:v>
                </c:pt>
                <c:pt idx="215">
                  <c:v>0.5382121929933924</c:v>
                </c:pt>
                <c:pt idx="216">
                  <c:v>0.5382121929933924</c:v>
                </c:pt>
                <c:pt idx="217">
                  <c:v>0.5382121929933924</c:v>
                </c:pt>
                <c:pt idx="218">
                  <c:v>0.5382121929933924</c:v>
                </c:pt>
                <c:pt idx="219">
                  <c:v>0.5382121929933924</c:v>
                </c:pt>
                <c:pt idx="220">
                  <c:v>0.5382121929933924</c:v>
                </c:pt>
                <c:pt idx="221">
                  <c:v>0.5382121929933924</c:v>
                </c:pt>
                <c:pt idx="222">
                  <c:v>0.5382121929933924</c:v>
                </c:pt>
                <c:pt idx="223">
                  <c:v>0.5382121929933924</c:v>
                </c:pt>
                <c:pt idx="224">
                  <c:v>0.5382121929933924</c:v>
                </c:pt>
                <c:pt idx="225">
                  <c:v>0.5382121929933924</c:v>
                </c:pt>
                <c:pt idx="226">
                  <c:v>0.5382121929933924</c:v>
                </c:pt>
                <c:pt idx="227">
                  <c:v>0.5382121929933924</c:v>
                </c:pt>
                <c:pt idx="228">
                  <c:v>0.5382121929933924</c:v>
                </c:pt>
                <c:pt idx="229">
                  <c:v>0.5382121929933924</c:v>
                </c:pt>
                <c:pt idx="230">
                  <c:v>0.5382121929933924</c:v>
                </c:pt>
                <c:pt idx="231">
                  <c:v>0.5382121929933924</c:v>
                </c:pt>
                <c:pt idx="232">
                  <c:v>0.5382121929933924</c:v>
                </c:pt>
                <c:pt idx="233">
                  <c:v>0.5382121929933924</c:v>
                </c:pt>
                <c:pt idx="234">
                  <c:v>0.5382121929933924</c:v>
                </c:pt>
                <c:pt idx="235">
                  <c:v>0.5382121929933924</c:v>
                </c:pt>
                <c:pt idx="236">
                  <c:v>0.5382121929933924</c:v>
                </c:pt>
                <c:pt idx="237">
                  <c:v>0.5382121929933924</c:v>
                </c:pt>
                <c:pt idx="238">
                  <c:v>0.5382121929933924</c:v>
                </c:pt>
                <c:pt idx="239">
                  <c:v>0.5382121929933924</c:v>
                </c:pt>
                <c:pt idx="240">
                  <c:v>0.5382121929933924</c:v>
                </c:pt>
                <c:pt idx="241">
                  <c:v>0.5382121929933924</c:v>
                </c:pt>
                <c:pt idx="242">
                  <c:v>0.5382121929933924</c:v>
                </c:pt>
                <c:pt idx="243">
                  <c:v>0.5382121929933924</c:v>
                </c:pt>
                <c:pt idx="244">
                  <c:v>0.5382121929933924</c:v>
                </c:pt>
                <c:pt idx="245">
                  <c:v>0.5382121929933924</c:v>
                </c:pt>
                <c:pt idx="246">
                  <c:v>0.5382121929933924</c:v>
                </c:pt>
                <c:pt idx="247">
                  <c:v>0.5382121929933924</c:v>
                </c:pt>
                <c:pt idx="248">
                  <c:v>0.5382121929933924</c:v>
                </c:pt>
                <c:pt idx="249">
                  <c:v>0.5382121929933924</c:v>
                </c:pt>
                <c:pt idx="250">
                  <c:v>0.5382121929933924</c:v>
                </c:pt>
                <c:pt idx="251">
                  <c:v>0.5382121929933924</c:v>
                </c:pt>
                <c:pt idx="252">
                  <c:v>0.5382121929933924</c:v>
                </c:pt>
                <c:pt idx="253">
                  <c:v>0.5382121929933924</c:v>
                </c:pt>
                <c:pt idx="254">
                  <c:v>0.5382121929933924</c:v>
                </c:pt>
                <c:pt idx="255">
                  <c:v>0.5382121929933924</c:v>
                </c:pt>
                <c:pt idx="256">
                  <c:v>0.5382121929933924</c:v>
                </c:pt>
                <c:pt idx="257">
                  <c:v>0.5382121929933924</c:v>
                </c:pt>
                <c:pt idx="258">
                  <c:v>0.5382121929933924</c:v>
                </c:pt>
                <c:pt idx="259">
                  <c:v>0.5382121929933924</c:v>
                </c:pt>
                <c:pt idx="260">
                  <c:v>0.5382121929933924</c:v>
                </c:pt>
                <c:pt idx="261">
                  <c:v>0.5382121929933924</c:v>
                </c:pt>
                <c:pt idx="262">
                  <c:v>0.5382121929933924</c:v>
                </c:pt>
                <c:pt idx="263">
                  <c:v>0.5382121929933924</c:v>
                </c:pt>
                <c:pt idx="264">
                  <c:v>0.5382121929933924</c:v>
                </c:pt>
                <c:pt idx="265">
                  <c:v>0.5382121929933924</c:v>
                </c:pt>
                <c:pt idx="266">
                  <c:v>0.5382121929933924</c:v>
                </c:pt>
                <c:pt idx="267">
                  <c:v>0.5382121929933924</c:v>
                </c:pt>
                <c:pt idx="268">
                  <c:v>0.5382121929933924</c:v>
                </c:pt>
                <c:pt idx="269">
                  <c:v>0.5382121929933924</c:v>
                </c:pt>
                <c:pt idx="270">
                  <c:v>0.5382121929933924</c:v>
                </c:pt>
                <c:pt idx="271">
                  <c:v>0.5382121929933924</c:v>
                </c:pt>
                <c:pt idx="272">
                  <c:v>0.5382121929933924</c:v>
                </c:pt>
                <c:pt idx="273">
                  <c:v>0.5382121929933924</c:v>
                </c:pt>
                <c:pt idx="274">
                  <c:v>0.5382121929933924</c:v>
                </c:pt>
                <c:pt idx="275">
                  <c:v>0.5382121929933924</c:v>
                </c:pt>
                <c:pt idx="276">
                  <c:v>0.5382121929933924</c:v>
                </c:pt>
                <c:pt idx="277">
                  <c:v>0.5382121929933924</c:v>
                </c:pt>
                <c:pt idx="278">
                  <c:v>0.5382121929933924</c:v>
                </c:pt>
                <c:pt idx="279">
                  <c:v>0.5382121929933924</c:v>
                </c:pt>
                <c:pt idx="280">
                  <c:v>0.5382121929933924</c:v>
                </c:pt>
                <c:pt idx="281">
                  <c:v>0.5382121929933924</c:v>
                </c:pt>
                <c:pt idx="282">
                  <c:v>0.5382121929933924</c:v>
                </c:pt>
                <c:pt idx="283">
                  <c:v>0.5382121929933924</c:v>
                </c:pt>
                <c:pt idx="284">
                  <c:v>0.5382121929933924</c:v>
                </c:pt>
                <c:pt idx="285">
                  <c:v>0.5382121929933924</c:v>
                </c:pt>
                <c:pt idx="286">
                  <c:v>0.5382121929933924</c:v>
                </c:pt>
                <c:pt idx="287">
                  <c:v>0.5382121929933924</c:v>
                </c:pt>
                <c:pt idx="288">
                  <c:v>0.5382121929933924</c:v>
                </c:pt>
                <c:pt idx="289">
                  <c:v>0.5382121929933924</c:v>
                </c:pt>
                <c:pt idx="290">
                  <c:v>0.5382121929933924</c:v>
                </c:pt>
                <c:pt idx="291">
                  <c:v>0.5382121929933924</c:v>
                </c:pt>
                <c:pt idx="292">
                  <c:v>0.5382121929933924</c:v>
                </c:pt>
                <c:pt idx="293">
                  <c:v>0.5382121929933924</c:v>
                </c:pt>
                <c:pt idx="294">
                  <c:v>0.5382121929933924</c:v>
                </c:pt>
                <c:pt idx="295">
                  <c:v>0.5382121929933924</c:v>
                </c:pt>
                <c:pt idx="296">
                  <c:v>0.5382121929933924</c:v>
                </c:pt>
                <c:pt idx="297">
                  <c:v>0.5382121929933924</c:v>
                </c:pt>
                <c:pt idx="298">
                  <c:v>0.5382121929933924</c:v>
                </c:pt>
                <c:pt idx="299">
                  <c:v>0.5382121929933924</c:v>
                </c:pt>
                <c:pt idx="300">
                  <c:v>0.5382121929933924</c:v>
                </c:pt>
                <c:pt idx="301">
                  <c:v>0.5382121929933924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D6F-49C5-94AE-E20FDEC6F802}"/>
            </c:ext>
          </c:extLst>
        </c:ser>
        <c:ser>
          <c:idx val="6"/>
          <c:order val="1"/>
          <c:tx>
            <c:v>Exp 2</c:v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Ratio'!$J$4:$J$298</c:f>
              <c:numCache>
                <c:formatCode>General</c:formatCode>
                <c:ptCount val="295"/>
                <c:pt idx="0">
                  <c:v>1</c:v>
                </c:pt>
                <c:pt idx="1">
                  <c:v>0.99201022690955565</c:v>
                </c:pt>
                <c:pt idx="2">
                  <c:v>0.99201022690955565</c:v>
                </c:pt>
                <c:pt idx="3">
                  <c:v>0.98908064344305946</c:v>
                </c:pt>
                <c:pt idx="4">
                  <c:v>0.98881431767337802</c:v>
                </c:pt>
                <c:pt idx="5">
                  <c:v>0.98828166613401502</c:v>
                </c:pt>
                <c:pt idx="6">
                  <c:v>0.98561840843720017</c:v>
                </c:pt>
                <c:pt idx="7">
                  <c:v>0.98322147651006708</c:v>
                </c:pt>
                <c:pt idx="8">
                  <c:v>0.98135719612229677</c:v>
                </c:pt>
                <c:pt idx="9">
                  <c:v>0.98109087035261533</c:v>
                </c:pt>
                <c:pt idx="10">
                  <c:v>0.97949291573452635</c:v>
                </c:pt>
                <c:pt idx="11">
                  <c:v>0.97922658996484502</c:v>
                </c:pt>
                <c:pt idx="12">
                  <c:v>0.97762863534675604</c:v>
                </c:pt>
                <c:pt idx="13">
                  <c:v>0.97762863534675604</c:v>
                </c:pt>
                <c:pt idx="14">
                  <c:v>0.97736230957707459</c:v>
                </c:pt>
                <c:pt idx="15">
                  <c:v>0.97549802918930428</c:v>
                </c:pt>
                <c:pt idx="16">
                  <c:v>0.97443272611057841</c:v>
                </c:pt>
                <c:pt idx="17">
                  <c:v>0.97443272611057841</c:v>
                </c:pt>
                <c:pt idx="18">
                  <c:v>0.97416640034089685</c:v>
                </c:pt>
                <c:pt idx="19">
                  <c:v>0.97230211995312654</c:v>
                </c:pt>
                <c:pt idx="20">
                  <c:v>0.97176946841376366</c:v>
                </c:pt>
                <c:pt idx="21">
                  <c:v>0.97123681687440067</c:v>
                </c:pt>
                <c:pt idx="22">
                  <c:v>0.97123681687440067</c:v>
                </c:pt>
                <c:pt idx="23">
                  <c:v>0.96937253648663024</c:v>
                </c:pt>
                <c:pt idx="24">
                  <c:v>0.96750825609885993</c:v>
                </c:pt>
                <c:pt idx="25">
                  <c:v>0.96644295302013405</c:v>
                </c:pt>
                <c:pt idx="26">
                  <c:v>0.96617662725045272</c:v>
                </c:pt>
                <c:pt idx="27">
                  <c:v>0.96484499840204541</c:v>
                </c:pt>
                <c:pt idx="28">
                  <c:v>0.9643123468626823</c:v>
                </c:pt>
                <c:pt idx="29">
                  <c:v>0.96351336955363787</c:v>
                </c:pt>
                <c:pt idx="30">
                  <c:v>0.96085011185682312</c:v>
                </c:pt>
                <c:pt idx="31">
                  <c:v>0.9595184830084158</c:v>
                </c:pt>
                <c:pt idx="32">
                  <c:v>0.95925215723873436</c:v>
                </c:pt>
                <c:pt idx="33">
                  <c:v>0.95818685416000848</c:v>
                </c:pt>
                <c:pt idx="34">
                  <c:v>0.95685522531160105</c:v>
                </c:pt>
                <c:pt idx="35">
                  <c:v>0.95499094492383074</c:v>
                </c:pt>
                <c:pt idx="36">
                  <c:v>0.95339299030574198</c:v>
                </c:pt>
                <c:pt idx="37">
                  <c:v>0.95179503568765311</c:v>
                </c:pt>
                <c:pt idx="38">
                  <c:v>0.95179503568765311</c:v>
                </c:pt>
                <c:pt idx="39">
                  <c:v>0.95072973260892724</c:v>
                </c:pt>
                <c:pt idx="40">
                  <c:v>0.94620219452434207</c:v>
                </c:pt>
                <c:pt idx="41">
                  <c:v>0.94247363374880144</c:v>
                </c:pt>
                <c:pt idx="42">
                  <c:v>0.94220730797912</c:v>
                </c:pt>
                <c:pt idx="43">
                  <c:v>0.94167465643975701</c:v>
                </c:pt>
                <c:pt idx="44">
                  <c:v>0.93767976989453494</c:v>
                </c:pt>
                <c:pt idx="45">
                  <c:v>0.93581548950676463</c:v>
                </c:pt>
                <c:pt idx="46">
                  <c:v>0.93475018642803875</c:v>
                </c:pt>
                <c:pt idx="47">
                  <c:v>0.92915734526472771</c:v>
                </c:pt>
                <c:pt idx="48">
                  <c:v>0.92755939064663884</c:v>
                </c:pt>
                <c:pt idx="49">
                  <c:v>0.92596143602855008</c:v>
                </c:pt>
                <c:pt idx="50">
                  <c:v>0.92569511025886853</c:v>
                </c:pt>
                <c:pt idx="51">
                  <c:v>0.92516245871950564</c:v>
                </c:pt>
                <c:pt idx="52">
                  <c:v>0.9238308298710981</c:v>
                </c:pt>
                <c:pt idx="53">
                  <c:v>0.9224992010226909</c:v>
                </c:pt>
                <c:pt idx="54">
                  <c:v>0.92116757217428358</c:v>
                </c:pt>
                <c:pt idx="55">
                  <c:v>0.9190369660168316</c:v>
                </c:pt>
                <c:pt idx="56">
                  <c:v>0.91717268562906129</c:v>
                </c:pt>
                <c:pt idx="57">
                  <c:v>0.91584105678065397</c:v>
                </c:pt>
                <c:pt idx="58">
                  <c:v>0.91450942793224665</c:v>
                </c:pt>
                <c:pt idx="59">
                  <c:v>0.91291147331415778</c:v>
                </c:pt>
                <c:pt idx="60">
                  <c:v>0.91157984446575047</c:v>
                </c:pt>
                <c:pt idx="61">
                  <c:v>0.90918291253861716</c:v>
                </c:pt>
                <c:pt idx="62">
                  <c:v>0.90572067753275787</c:v>
                </c:pt>
                <c:pt idx="63">
                  <c:v>0.90438904868435066</c:v>
                </c:pt>
                <c:pt idx="64">
                  <c:v>0.90359007137530611</c:v>
                </c:pt>
                <c:pt idx="65">
                  <c:v>0.90332374560562478</c:v>
                </c:pt>
                <c:pt idx="66">
                  <c:v>0.90066048790880993</c:v>
                </c:pt>
                <c:pt idx="67">
                  <c:v>0.89826355598167673</c:v>
                </c:pt>
                <c:pt idx="68">
                  <c:v>0.89666560136358786</c:v>
                </c:pt>
                <c:pt idx="69">
                  <c:v>0.89480132097581755</c:v>
                </c:pt>
                <c:pt idx="70">
                  <c:v>0.89400234366677311</c:v>
                </c:pt>
                <c:pt idx="71">
                  <c:v>0.89320336635772868</c:v>
                </c:pt>
                <c:pt idx="72">
                  <c:v>0.89240438904868424</c:v>
                </c:pt>
                <c:pt idx="73">
                  <c:v>0.89027378289123249</c:v>
                </c:pt>
                <c:pt idx="74">
                  <c:v>0.89000745712155105</c:v>
                </c:pt>
                <c:pt idx="75">
                  <c:v>0.88840950250346207</c:v>
                </c:pt>
                <c:pt idx="76">
                  <c:v>0.88627889634601031</c:v>
                </c:pt>
                <c:pt idx="77">
                  <c:v>0.88601257057632898</c:v>
                </c:pt>
                <c:pt idx="78">
                  <c:v>0.88441461595824</c:v>
                </c:pt>
                <c:pt idx="79">
                  <c:v>0.88281666134015113</c:v>
                </c:pt>
                <c:pt idx="80">
                  <c:v>0.87802279748588463</c:v>
                </c:pt>
                <c:pt idx="81">
                  <c:v>0.87589219132843288</c:v>
                </c:pt>
                <c:pt idx="82">
                  <c:v>0.87056567593480327</c:v>
                </c:pt>
                <c:pt idx="83">
                  <c:v>0.86790241823798864</c:v>
                </c:pt>
                <c:pt idx="84">
                  <c:v>0.86444018323212946</c:v>
                </c:pt>
                <c:pt idx="85">
                  <c:v>0.86417385746244801</c:v>
                </c:pt>
                <c:pt idx="86">
                  <c:v>0.85778203899009264</c:v>
                </c:pt>
                <c:pt idx="87">
                  <c:v>0.85618408437200366</c:v>
                </c:pt>
                <c:pt idx="88">
                  <c:v>0.8521891978267816</c:v>
                </c:pt>
                <c:pt idx="89">
                  <c:v>0.84872696282092253</c:v>
                </c:pt>
                <c:pt idx="90">
                  <c:v>0.84766165974219654</c:v>
                </c:pt>
                <c:pt idx="91">
                  <c:v>0.84633003089378922</c:v>
                </c:pt>
                <c:pt idx="92">
                  <c:v>0.84553105358474479</c:v>
                </c:pt>
                <c:pt idx="93">
                  <c:v>0.8426014701182486</c:v>
                </c:pt>
                <c:pt idx="94">
                  <c:v>0.84233514434856716</c:v>
                </c:pt>
                <c:pt idx="95">
                  <c:v>0.84047086396079684</c:v>
                </c:pt>
                <c:pt idx="96">
                  <c:v>0.83940556088207097</c:v>
                </c:pt>
                <c:pt idx="97">
                  <c:v>0.83887290934270786</c:v>
                </c:pt>
                <c:pt idx="98">
                  <c:v>0.83860658357302642</c:v>
                </c:pt>
                <c:pt idx="99">
                  <c:v>0.83780760626398199</c:v>
                </c:pt>
                <c:pt idx="100">
                  <c:v>0.83780760626398199</c:v>
                </c:pt>
                <c:pt idx="101">
                  <c:v>0.83727495472461899</c:v>
                </c:pt>
                <c:pt idx="102">
                  <c:v>0.83700862895493755</c:v>
                </c:pt>
                <c:pt idx="103">
                  <c:v>0.83700862895493755</c:v>
                </c:pt>
                <c:pt idx="104">
                  <c:v>0.83700862895493755</c:v>
                </c:pt>
                <c:pt idx="105">
                  <c:v>0.83674230318525611</c:v>
                </c:pt>
                <c:pt idx="106">
                  <c:v>0.83620965164589312</c:v>
                </c:pt>
                <c:pt idx="107">
                  <c:v>0.83594332587621167</c:v>
                </c:pt>
                <c:pt idx="108">
                  <c:v>0.83594332587621167</c:v>
                </c:pt>
                <c:pt idx="109">
                  <c:v>0.83567700010653023</c:v>
                </c:pt>
                <c:pt idx="110">
                  <c:v>0.83567700010653023</c:v>
                </c:pt>
                <c:pt idx="111">
                  <c:v>0.8354106743368489</c:v>
                </c:pt>
                <c:pt idx="112">
                  <c:v>0.83514434856716724</c:v>
                </c:pt>
                <c:pt idx="113">
                  <c:v>0.83514434856716724</c:v>
                </c:pt>
                <c:pt idx="114">
                  <c:v>0.83461169702780436</c:v>
                </c:pt>
                <c:pt idx="115">
                  <c:v>0.83407904548844136</c:v>
                </c:pt>
                <c:pt idx="116">
                  <c:v>0.83381271971875992</c:v>
                </c:pt>
                <c:pt idx="117">
                  <c:v>0.83354639394907848</c:v>
                </c:pt>
                <c:pt idx="118">
                  <c:v>0.83328006817939693</c:v>
                </c:pt>
                <c:pt idx="119">
                  <c:v>0.83301374240971549</c:v>
                </c:pt>
                <c:pt idx="120">
                  <c:v>0.83301374240971549</c:v>
                </c:pt>
                <c:pt idx="121">
                  <c:v>0.83301374240971549</c:v>
                </c:pt>
                <c:pt idx="122">
                  <c:v>0.83274741664003404</c:v>
                </c:pt>
                <c:pt idx="123">
                  <c:v>0.83274741664003404</c:v>
                </c:pt>
                <c:pt idx="124">
                  <c:v>0.83248109087035249</c:v>
                </c:pt>
                <c:pt idx="125">
                  <c:v>0.83248109087035249</c:v>
                </c:pt>
                <c:pt idx="126">
                  <c:v>0.83248109087035249</c:v>
                </c:pt>
                <c:pt idx="127">
                  <c:v>0.83168211356130817</c:v>
                </c:pt>
                <c:pt idx="128">
                  <c:v>0.83168211356130817</c:v>
                </c:pt>
                <c:pt idx="129">
                  <c:v>0.83114946202194517</c:v>
                </c:pt>
                <c:pt idx="130">
                  <c:v>0.83088313625226373</c:v>
                </c:pt>
                <c:pt idx="131">
                  <c:v>0.83035048471290074</c:v>
                </c:pt>
                <c:pt idx="132">
                  <c:v>0.8300841589432193</c:v>
                </c:pt>
                <c:pt idx="133">
                  <c:v>0.8300841589432193</c:v>
                </c:pt>
                <c:pt idx="134">
                  <c:v>0.82928518163417486</c:v>
                </c:pt>
                <c:pt idx="135">
                  <c:v>0.82928518163417486</c:v>
                </c:pt>
                <c:pt idx="136">
                  <c:v>0.82901885586449342</c:v>
                </c:pt>
                <c:pt idx="137">
                  <c:v>0.82795355278576754</c:v>
                </c:pt>
                <c:pt idx="138">
                  <c:v>0.82475764354958969</c:v>
                </c:pt>
                <c:pt idx="139">
                  <c:v>0.82369234047086382</c:v>
                </c:pt>
                <c:pt idx="140">
                  <c:v>0.82129540854373073</c:v>
                </c:pt>
                <c:pt idx="141">
                  <c:v>0.82049643123468619</c:v>
                </c:pt>
                <c:pt idx="142">
                  <c:v>0.81783317353787144</c:v>
                </c:pt>
                <c:pt idx="143">
                  <c:v>0.817034196228827</c:v>
                </c:pt>
                <c:pt idx="144">
                  <c:v>0.81463726430169381</c:v>
                </c:pt>
                <c:pt idx="145">
                  <c:v>0.8122403323745605</c:v>
                </c:pt>
                <c:pt idx="146">
                  <c:v>0.81037605198679008</c:v>
                </c:pt>
                <c:pt idx="147">
                  <c:v>0.81010972621710875</c:v>
                </c:pt>
                <c:pt idx="148">
                  <c:v>0.80478321082347914</c:v>
                </c:pt>
                <c:pt idx="149">
                  <c:v>0.80425055928411626</c:v>
                </c:pt>
                <c:pt idx="150">
                  <c:v>0.80371790774475327</c:v>
                </c:pt>
                <c:pt idx="151">
                  <c:v>0.80158730158730152</c:v>
                </c:pt>
                <c:pt idx="152">
                  <c:v>0.80052199850857564</c:v>
                </c:pt>
                <c:pt idx="153">
                  <c:v>0.79812506658144233</c:v>
                </c:pt>
                <c:pt idx="154">
                  <c:v>0.7943965058059016</c:v>
                </c:pt>
                <c:pt idx="155">
                  <c:v>0.79173324810908707</c:v>
                </c:pt>
                <c:pt idx="156">
                  <c:v>0.79066794503036097</c:v>
                </c:pt>
                <c:pt idx="157">
                  <c:v>0.7896026419516351</c:v>
                </c:pt>
                <c:pt idx="158">
                  <c:v>0.78827101310322778</c:v>
                </c:pt>
                <c:pt idx="159">
                  <c:v>0.78827101310322778</c:v>
                </c:pt>
                <c:pt idx="160">
                  <c:v>0.78827101310322778</c:v>
                </c:pt>
                <c:pt idx="161">
                  <c:v>0.78560775540641303</c:v>
                </c:pt>
                <c:pt idx="162">
                  <c:v>0.78108021732182786</c:v>
                </c:pt>
                <c:pt idx="163">
                  <c:v>0.78001491424310199</c:v>
                </c:pt>
                <c:pt idx="164">
                  <c:v>0.77948226270373921</c:v>
                </c:pt>
                <c:pt idx="165">
                  <c:v>0.77788430808565023</c:v>
                </c:pt>
                <c:pt idx="166">
                  <c:v>0.77602002769787992</c:v>
                </c:pt>
                <c:pt idx="167">
                  <c:v>0.77309044423138373</c:v>
                </c:pt>
                <c:pt idx="168">
                  <c:v>0.77175881538297642</c:v>
                </c:pt>
                <c:pt idx="169">
                  <c:v>0.76803025460743579</c:v>
                </c:pt>
                <c:pt idx="170">
                  <c:v>0.7651006711409396</c:v>
                </c:pt>
                <c:pt idx="171">
                  <c:v>0.76270373921380619</c:v>
                </c:pt>
                <c:pt idx="172">
                  <c:v>0.75977415574731</c:v>
                </c:pt>
                <c:pt idx="173">
                  <c:v>0.75897517843826556</c:v>
                </c:pt>
                <c:pt idx="174">
                  <c:v>0.75897517843826556</c:v>
                </c:pt>
                <c:pt idx="175">
                  <c:v>0.75471396612336206</c:v>
                </c:pt>
                <c:pt idx="176">
                  <c:v>0.75364866304463618</c:v>
                </c:pt>
                <c:pt idx="177">
                  <c:v>0.74992010226909556</c:v>
                </c:pt>
                <c:pt idx="178">
                  <c:v>0.7467241930329177</c:v>
                </c:pt>
                <c:pt idx="179">
                  <c:v>0.74352828379674007</c:v>
                </c:pt>
                <c:pt idx="180">
                  <c:v>0.74326195802705874</c:v>
                </c:pt>
                <c:pt idx="181">
                  <c:v>0.74139767763928832</c:v>
                </c:pt>
                <c:pt idx="182">
                  <c:v>0.73873441994247357</c:v>
                </c:pt>
                <c:pt idx="183">
                  <c:v>0.73473953339725151</c:v>
                </c:pt>
                <c:pt idx="184">
                  <c:v>0.73340790454884397</c:v>
                </c:pt>
                <c:pt idx="185">
                  <c:v>0.73021199531266645</c:v>
                </c:pt>
                <c:pt idx="186">
                  <c:v>0.72621710876744427</c:v>
                </c:pt>
                <c:pt idx="187">
                  <c:v>0.72595078299776272</c:v>
                </c:pt>
                <c:pt idx="188">
                  <c:v>0.72168957068285922</c:v>
                </c:pt>
                <c:pt idx="189">
                  <c:v>0.71796100990731859</c:v>
                </c:pt>
                <c:pt idx="190">
                  <c:v>0.71769468413763715</c:v>
                </c:pt>
                <c:pt idx="191">
                  <c:v>0.71609672951954828</c:v>
                </c:pt>
                <c:pt idx="192">
                  <c:v>0.71343347182273342</c:v>
                </c:pt>
                <c:pt idx="193">
                  <c:v>0.71023756258655579</c:v>
                </c:pt>
                <c:pt idx="194">
                  <c:v>0.70411206988388175</c:v>
                </c:pt>
                <c:pt idx="195">
                  <c:v>0.70357941834451898</c:v>
                </c:pt>
                <c:pt idx="196">
                  <c:v>0.69851922872057104</c:v>
                </c:pt>
                <c:pt idx="197">
                  <c:v>0.69612229679343762</c:v>
                </c:pt>
                <c:pt idx="198">
                  <c:v>0.69425801640566731</c:v>
                </c:pt>
                <c:pt idx="199">
                  <c:v>0.69212741024821556</c:v>
                </c:pt>
                <c:pt idx="200">
                  <c:v>0.69186108447853412</c:v>
                </c:pt>
                <c:pt idx="201">
                  <c:v>0.68653456908490462</c:v>
                </c:pt>
                <c:pt idx="202">
                  <c:v>0.68360498561840843</c:v>
                </c:pt>
                <c:pt idx="203">
                  <c:v>0.68174070523063801</c:v>
                </c:pt>
                <c:pt idx="204">
                  <c:v>0.67881112176414182</c:v>
                </c:pt>
                <c:pt idx="205">
                  <c:v>0.67854479599446038</c:v>
                </c:pt>
                <c:pt idx="206">
                  <c:v>0.67375093214019377</c:v>
                </c:pt>
                <c:pt idx="207">
                  <c:v>0.67268562906146789</c:v>
                </c:pt>
                <c:pt idx="208">
                  <c:v>0.67241930329178645</c:v>
                </c:pt>
                <c:pt idx="209">
                  <c:v>0.67188665175242346</c:v>
                </c:pt>
                <c:pt idx="210">
                  <c:v>0.66815809097688283</c:v>
                </c:pt>
                <c:pt idx="211">
                  <c:v>0.66522850751038665</c:v>
                </c:pt>
                <c:pt idx="212">
                  <c:v>0.66070096942580159</c:v>
                </c:pt>
                <c:pt idx="213">
                  <c:v>0.65910301480771272</c:v>
                </c:pt>
                <c:pt idx="214">
                  <c:v>0.65377649941408322</c:v>
                </c:pt>
                <c:pt idx="215">
                  <c:v>0.65191221902631291</c:v>
                </c:pt>
                <c:pt idx="216">
                  <c:v>0.65084691594758703</c:v>
                </c:pt>
                <c:pt idx="217">
                  <c:v>0.64658570363268342</c:v>
                </c:pt>
                <c:pt idx="218">
                  <c:v>0.64525407478427599</c:v>
                </c:pt>
                <c:pt idx="219">
                  <c:v>0.64392244593586867</c:v>
                </c:pt>
                <c:pt idx="220">
                  <c:v>0.6423244913177798</c:v>
                </c:pt>
                <c:pt idx="221">
                  <c:v>0.64152551400873536</c:v>
                </c:pt>
                <c:pt idx="222">
                  <c:v>0.63859593054223918</c:v>
                </c:pt>
                <c:pt idx="223">
                  <c:v>0.63646532438478742</c:v>
                </c:pt>
                <c:pt idx="224">
                  <c:v>0.63566634707574299</c:v>
                </c:pt>
                <c:pt idx="225">
                  <c:v>0.63193778630020236</c:v>
                </c:pt>
                <c:pt idx="226">
                  <c:v>0.63113880899115793</c:v>
                </c:pt>
                <c:pt idx="227">
                  <c:v>0.62874187706402462</c:v>
                </c:pt>
                <c:pt idx="228">
                  <c:v>0.62847555129434318</c:v>
                </c:pt>
                <c:pt idx="229">
                  <c:v>0.62687759667625442</c:v>
                </c:pt>
                <c:pt idx="230">
                  <c:v>0.62634494513689132</c:v>
                </c:pt>
                <c:pt idx="231">
                  <c:v>0.62634494513689132</c:v>
                </c:pt>
                <c:pt idx="232">
                  <c:v>0.62181740705230637</c:v>
                </c:pt>
                <c:pt idx="233">
                  <c:v>0.61968680089485451</c:v>
                </c:pt>
                <c:pt idx="234">
                  <c:v>0.61835517204644719</c:v>
                </c:pt>
                <c:pt idx="235">
                  <c:v>0.61489293704058789</c:v>
                </c:pt>
                <c:pt idx="236">
                  <c:v>0.61302865665281758</c:v>
                </c:pt>
                <c:pt idx="237">
                  <c:v>0.61302865665281758</c:v>
                </c:pt>
                <c:pt idx="238">
                  <c:v>0.61222967934377326</c:v>
                </c:pt>
                <c:pt idx="239">
                  <c:v>0.61222967934377326</c:v>
                </c:pt>
                <c:pt idx="240">
                  <c:v>0.61222967934377326</c:v>
                </c:pt>
                <c:pt idx="241">
                  <c:v>0.61196335357409171</c:v>
                </c:pt>
                <c:pt idx="242">
                  <c:v>0.61169702780441038</c:v>
                </c:pt>
                <c:pt idx="243">
                  <c:v>0.61143070203472882</c:v>
                </c:pt>
                <c:pt idx="244">
                  <c:v>0.61036539895600295</c:v>
                </c:pt>
                <c:pt idx="245">
                  <c:v>0.61009907318632139</c:v>
                </c:pt>
                <c:pt idx="246">
                  <c:v>0.60956642164695851</c:v>
                </c:pt>
                <c:pt idx="247">
                  <c:v>0.60903377010759552</c:v>
                </c:pt>
                <c:pt idx="248">
                  <c:v>0.60823479279855108</c:v>
                </c:pt>
                <c:pt idx="249">
                  <c:v>0.60823479279855108</c:v>
                </c:pt>
                <c:pt idx="250">
                  <c:v>0.60796846702886964</c:v>
                </c:pt>
                <c:pt idx="251">
                  <c:v>0.60663683818046232</c:v>
                </c:pt>
                <c:pt idx="252">
                  <c:v>0.60610418664109933</c:v>
                </c:pt>
                <c:pt idx="253">
                  <c:v>0.60450623202301057</c:v>
                </c:pt>
                <c:pt idx="254">
                  <c:v>0.60423990625332902</c:v>
                </c:pt>
                <c:pt idx="255">
                  <c:v>0.60237562586555871</c:v>
                </c:pt>
                <c:pt idx="256">
                  <c:v>0.60237562586555871</c:v>
                </c:pt>
                <c:pt idx="257">
                  <c:v>0.60237562586555871</c:v>
                </c:pt>
                <c:pt idx="258">
                  <c:v>0.60157664855651427</c:v>
                </c:pt>
                <c:pt idx="259">
                  <c:v>0.60131032278683283</c:v>
                </c:pt>
                <c:pt idx="260">
                  <c:v>0.60051134547778839</c:v>
                </c:pt>
                <c:pt idx="261">
                  <c:v>0.60024501970810695</c:v>
                </c:pt>
                <c:pt idx="262">
                  <c:v>0.59891339085969952</c:v>
                </c:pt>
                <c:pt idx="263">
                  <c:v>0.59704911047192921</c:v>
                </c:pt>
                <c:pt idx="264">
                  <c:v>0.59704911047192921</c:v>
                </c:pt>
                <c:pt idx="265">
                  <c:v>0.59678278470224766</c:v>
                </c:pt>
                <c:pt idx="266">
                  <c:v>0.59678278470224766</c:v>
                </c:pt>
                <c:pt idx="267">
                  <c:v>0.59598380739320334</c:v>
                </c:pt>
                <c:pt idx="268">
                  <c:v>0.59571748162352178</c:v>
                </c:pt>
                <c:pt idx="269">
                  <c:v>0.5951848300841589</c:v>
                </c:pt>
                <c:pt idx="270">
                  <c:v>0.59438585277511446</c:v>
                </c:pt>
                <c:pt idx="271">
                  <c:v>0.59411952700543302</c:v>
                </c:pt>
                <c:pt idx="272">
                  <c:v>0.59385320123575147</c:v>
                </c:pt>
                <c:pt idx="273">
                  <c:v>0.59198892084798116</c:v>
                </c:pt>
                <c:pt idx="274">
                  <c:v>0.59198892084798116</c:v>
                </c:pt>
                <c:pt idx="275">
                  <c:v>0.59145626930861828</c:v>
                </c:pt>
                <c:pt idx="276">
                  <c:v>0.58826036007244054</c:v>
                </c:pt>
                <c:pt idx="277">
                  <c:v>0.58799403430275909</c:v>
                </c:pt>
                <c:pt idx="278">
                  <c:v>0.58666240545435167</c:v>
                </c:pt>
                <c:pt idx="279">
                  <c:v>0.58559710237562579</c:v>
                </c:pt>
                <c:pt idx="280">
                  <c:v>0.58426547352721847</c:v>
                </c:pt>
                <c:pt idx="281">
                  <c:v>0.58426547352721847</c:v>
                </c:pt>
                <c:pt idx="282">
                  <c:v>0.58346649621817404</c:v>
                </c:pt>
                <c:pt idx="283">
                  <c:v>0.58293384467881104</c:v>
                </c:pt>
                <c:pt idx="284">
                  <c:v>0.5826675189091296</c:v>
                </c:pt>
                <c:pt idx="285">
                  <c:v>0.5826675189091296</c:v>
                </c:pt>
                <c:pt idx="286">
                  <c:v>0.5826675189091296</c:v>
                </c:pt>
                <c:pt idx="287">
                  <c:v>0.58240119313944816</c:v>
                </c:pt>
                <c:pt idx="288">
                  <c:v>0.58186854160008517</c:v>
                </c:pt>
                <c:pt idx="289">
                  <c:v>0.58186854160008517</c:v>
                </c:pt>
                <c:pt idx="290">
                  <c:v>0.58186854160008517</c:v>
                </c:pt>
                <c:pt idx="291">
                  <c:v>0.58213486736976661</c:v>
                </c:pt>
                <c:pt idx="292">
                  <c:v>0.58240119313944816</c:v>
                </c:pt>
                <c:pt idx="293">
                  <c:v>0.58240119313944816</c:v>
                </c:pt>
                <c:pt idx="294">
                  <c:v>0.58213486736976661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D6F-49C5-94AE-E20FDEC6F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5654832"/>
        <c:axId val="705667888"/>
      </c:lineChart>
      <c:dateAx>
        <c:axId val="70565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(MIN)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67888"/>
        <c:crosses val="autoZero"/>
        <c:auto val="0"/>
        <c:lblOffset val="100"/>
        <c:baseTimeUnit val="days"/>
        <c:majorUnit val="30"/>
        <c:majorTimeUnit val="days"/>
      </c:dateAx>
      <c:valAx>
        <c:axId val="705667888"/>
        <c:scaling>
          <c:orientation val="minMax"/>
          <c:max val="1.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TMASS</a:t>
                </a:r>
                <a:r>
                  <a:rPr lang="en-US" baseline="0"/>
                  <a:t> RATIO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54832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26544843076719"/>
          <c:y val="0.16805123642546829"/>
          <c:w val="0.50185698574724136"/>
          <c:h val="7.64103255230895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rgbClr val="3399FF"/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20000"/>
            <a:lumOff val="8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10mm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461409246632122"/>
          <c:y val="0.27916182149192659"/>
          <c:w val="0.82552250785835679"/>
          <c:h val="0.56485238317043951"/>
        </c:manualLayout>
      </c:layout>
      <c:lineChart>
        <c:grouping val="standard"/>
        <c:varyColors val="0"/>
        <c:ser>
          <c:idx val="0"/>
          <c:order val="0"/>
          <c:tx>
            <c:v>Exp1</c:v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Ratio'!$L$4:$L$304</c:f>
              <c:numCache>
                <c:formatCode>General</c:formatCode>
                <c:ptCount val="301"/>
                <c:pt idx="0">
                  <c:v>1.0000000000000002</c:v>
                </c:pt>
                <c:pt idx="1">
                  <c:v>0.9980421716232355</c:v>
                </c:pt>
                <c:pt idx="2">
                  <c:v>0.9980421716232355</c:v>
                </c:pt>
                <c:pt idx="3">
                  <c:v>0.9980421716232355</c:v>
                </c:pt>
                <c:pt idx="4">
                  <c:v>0.99673695270539253</c:v>
                </c:pt>
                <c:pt idx="5">
                  <c:v>0.99575803851701028</c:v>
                </c:pt>
                <c:pt idx="6">
                  <c:v>0.99575803851701028</c:v>
                </c:pt>
                <c:pt idx="7">
                  <c:v>0.99543173378754957</c:v>
                </c:pt>
                <c:pt idx="8">
                  <c:v>0.99445281959916731</c:v>
                </c:pt>
                <c:pt idx="9">
                  <c:v>0.99445281959916731</c:v>
                </c:pt>
                <c:pt idx="10">
                  <c:v>0.9941265148697066</c:v>
                </c:pt>
                <c:pt idx="11">
                  <c:v>0.99347390541078506</c:v>
                </c:pt>
                <c:pt idx="12">
                  <c:v>0.99314760068132435</c:v>
                </c:pt>
                <c:pt idx="13">
                  <c:v>0.99282129595186341</c:v>
                </c:pt>
                <c:pt idx="14">
                  <c:v>0.99184238176348138</c:v>
                </c:pt>
                <c:pt idx="15">
                  <c:v>0.99151607703402045</c:v>
                </c:pt>
                <c:pt idx="16">
                  <c:v>0.99118977230455985</c:v>
                </c:pt>
                <c:pt idx="17">
                  <c:v>0.9882530297394132</c:v>
                </c:pt>
                <c:pt idx="18">
                  <c:v>0.98498998244480562</c:v>
                </c:pt>
                <c:pt idx="19">
                  <c:v>0.98433737298588408</c:v>
                </c:pt>
                <c:pt idx="20">
                  <c:v>0.98401106825642337</c:v>
                </c:pt>
                <c:pt idx="21">
                  <c:v>0.97911649731451222</c:v>
                </c:pt>
                <c:pt idx="22">
                  <c:v>0.97813758312612986</c:v>
                </c:pt>
                <c:pt idx="23">
                  <c:v>0.97748497366720832</c:v>
                </c:pt>
                <c:pt idx="24">
                  <c:v>0.97617975474936536</c:v>
                </c:pt>
                <c:pt idx="25">
                  <c:v>0.97389562164314003</c:v>
                </c:pt>
                <c:pt idx="26">
                  <c:v>0.9709588790779935</c:v>
                </c:pt>
                <c:pt idx="27">
                  <c:v>0.97063257434853256</c:v>
                </c:pt>
                <c:pt idx="28">
                  <c:v>0.9693273554306896</c:v>
                </c:pt>
                <c:pt idx="29">
                  <c:v>0.9693273554306896</c:v>
                </c:pt>
                <c:pt idx="30">
                  <c:v>0.96900105070122888</c:v>
                </c:pt>
                <c:pt idx="31">
                  <c:v>0.96867474597176817</c:v>
                </c:pt>
                <c:pt idx="32">
                  <c:v>0.96867474597176817</c:v>
                </c:pt>
                <c:pt idx="33">
                  <c:v>0.96802213651284663</c:v>
                </c:pt>
                <c:pt idx="34">
                  <c:v>0.96475908921823905</c:v>
                </c:pt>
                <c:pt idx="35">
                  <c:v>0.96378017502985702</c:v>
                </c:pt>
                <c:pt idx="36">
                  <c:v>0.96378017502985702</c:v>
                </c:pt>
                <c:pt idx="37">
                  <c:v>0.96378017502985702</c:v>
                </c:pt>
                <c:pt idx="38">
                  <c:v>0.96247495611201384</c:v>
                </c:pt>
                <c:pt idx="39">
                  <c:v>0.96214865138255312</c:v>
                </c:pt>
                <c:pt idx="40">
                  <c:v>0.95953821354686719</c:v>
                </c:pt>
                <c:pt idx="41">
                  <c:v>0.95692777571118126</c:v>
                </c:pt>
                <c:pt idx="42">
                  <c:v>0.95594886152279901</c:v>
                </c:pt>
                <c:pt idx="43">
                  <c:v>0.95496994733441665</c:v>
                </c:pt>
                <c:pt idx="44">
                  <c:v>0.95464364260495604</c:v>
                </c:pt>
                <c:pt idx="45">
                  <c:v>0.95366472841657368</c:v>
                </c:pt>
                <c:pt idx="46">
                  <c:v>0.95333842368711308</c:v>
                </c:pt>
                <c:pt idx="47">
                  <c:v>0.95203320476926989</c:v>
                </c:pt>
                <c:pt idx="48">
                  <c:v>0.95040168112196621</c:v>
                </c:pt>
                <c:pt idx="49">
                  <c:v>0.94974907166304479</c:v>
                </c:pt>
                <c:pt idx="50">
                  <c:v>0.94779124328628028</c:v>
                </c:pt>
                <c:pt idx="51">
                  <c:v>0.94779124328628028</c:v>
                </c:pt>
                <c:pt idx="52">
                  <c:v>0.94746493855681957</c:v>
                </c:pt>
                <c:pt idx="53">
                  <c:v>0.94681232909789803</c:v>
                </c:pt>
                <c:pt idx="54">
                  <c:v>0.94681232909789803</c:v>
                </c:pt>
                <c:pt idx="55">
                  <c:v>0.94518080545059435</c:v>
                </c:pt>
                <c:pt idx="56">
                  <c:v>0.94322297707382974</c:v>
                </c:pt>
                <c:pt idx="57">
                  <c:v>0.94224406288544749</c:v>
                </c:pt>
                <c:pt idx="58">
                  <c:v>0.94191775815598677</c:v>
                </c:pt>
                <c:pt idx="59">
                  <c:v>0.94159145342652606</c:v>
                </c:pt>
                <c:pt idx="60">
                  <c:v>0.94159145342652606</c:v>
                </c:pt>
                <c:pt idx="61">
                  <c:v>0.94159145342652606</c:v>
                </c:pt>
                <c:pt idx="62">
                  <c:v>0.94126514869706523</c:v>
                </c:pt>
                <c:pt idx="63">
                  <c:v>0.94028623450868287</c:v>
                </c:pt>
                <c:pt idx="64">
                  <c:v>0.93963362504976156</c:v>
                </c:pt>
                <c:pt idx="65">
                  <c:v>0.93963362504976156</c:v>
                </c:pt>
                <c:pt idx="66">
                  <c:v>0.93963362504976156</c:v>
                </c:pt>
                <c:pt idx="67">
                  <c:v>0.93898101559083991</c:v>
                </c:pt>
                <c:pt idx="68">
                  <c:v>0.93898101559083991</c:v>
                </c:pt>
                <c:pt idx="69">
                  <c:v>0.9386547108613793</c:v>
                </c:pt>
                <c:pt idx="70">
                  <c:v>0.93800210140245766</c:v>
                </c:pt>
                <c:pt idx="71">
                  <c:v>0.93767579667299694</c:v>
                </c:pt>
                <c:pt idx="72">
                  <c:v>0.93767579667299694</c:v>
                </c:pt>
                <c:pt idx="73">
                  <c:v>0.93767579667299694</c:v>
                </c:pt>
                <c:pt idx="74">
                  <c:v>0.93767579667299694</c:v>
                </c:pt>
                <c:pt idx="75">
                  <c:v>0.93734949194353634</c:v>
                </c:pt>
                <c:pt idx="76">
                  <c:v>0.93669688248461469</c:v>
                </c:pt>
                <c:pt idx="77">
                  <c:v>0.93637057775515398</c:v>
                </c:pt>
                <c:pt idx="78">
                  <c:v>0.93604427302569337</c:v>
                </c:pt>
                <c:pt idx="79">
                  <c:v>0.93571796829623244</c:v>
                </c:pt>
                <c:pt idx="80">
                  <c:v>0.93506535883731101</c:v>
                </c:pt>
                <c:pt idx="81">
                  <c:v>0.93473905410785041</c:v>
                </c:pt>
                <c:pt idx="82">
                  <c:v>0.93441274937838947</c:v>
                </c:pt>
                <c:pt idx="83">
                  <c:v>0.93376013991946805</c:v>
                </c:pt>
                <c:pt idx="84">
                  <c:v>0.93278122573108579</c:v>
                </c:pt>
                <c:pt idx="85">
                  <c:v>0.93245492100162508</c:v>
                </c:pt>
                <c:pt idx="86">
                  <c:v>0.93212861627216415</c:v>
                </c:pt>
                <c:pt idx="87">
                  <c:v>0.93017078789539986</c:v>
                </c:pt>
                <c:pt idx="88">
                  <c:v>0.92919187370701761</c:v>
                </c:pt>
                <c:pt idx="89">
                  <c:v>0.9288655689775569</c:v>
                </c:pt>
                <c:pt idx="90">
                  <c:v>0.9288655689775569</c:v>
                </c:pt>
                <c:pt idx="91">
                  <c:v>0.92756035005971371</c:v>
                </c:pt>
                <c:pt idx="92">
                  <c:v>0.927234045330253</c:v>
                </c:pt>
                <c:pt idx="93">
                  <c:v>0.92625513114187075</c:v>
                </c:pt>
                <c:pt idx="94">
                  <c:v>0.92592882641241003</c:v>
                </c:pt>
                <c:pt idx="95">
                  <c:v>0.92266577911780245</c:v>
                </c:pt>
                <c:pt idx="96">
                  <c:v>0.92233947438834185</c:v>
                </c:pt>
                <c:pt idx="97">
                  <c:v>0.92136056019995949</c:v>
                </c:pt>
                <c:pt idx="98">
                  <c:v>0.92103425547049889</c:v>
                </c:pt>
                <c:pt idx="99">
                  <c:v>0.92103425547049889</c:v>
                </c:pt>
                <c:pt idx="100">
                  <c:v>0.92103425547049889</c:v>
                </c:pt>
                <c:pt idx="101">
                  <c:v>0.91907642709373427</c:v>
                </c:pt>
                <c:pt idx="102">
                  <c:v>0.91842381763481296</c:v>
                </c:pt>
                <c:pt idx="103">
                  <c:v>0.91711859871696999</c:v>
                </c:pt>
                <c:pt idx="104">
                  <c:v>0.91483446561074466</c:v>
                </c:pt>
                <c:pt idx="105">
                  <c:v>0.91385555142236241</c:v>
                </c:pt>
                <c:pt idx="106">
                  <c:v>0.91222402777505851</c:v>
                </c:pt>
                <c:pt idx="107">
                  <c:v>0.90863467575099033</c:v>
                </c:pt>
                <c:pt idx="108">
                  <c:v>0.90439271426800072</c:v>
                </c:pt>
                <c:pt idx="109">
                  <c:v>0.90439271426800072</c:v>
                </c:pt>
                <c:pt idx="110">
                  <c:v>0.90341380007961847</c:v>
                </c:pt>
                <c:pt idx="111">
                  <c:v>0.90080336224393254</c:v>
                </c:pt>
                <c:pt idx="112">
                  <c:v>0.90080336224393254</c:v>
                </c:pt>
                <c:pt idx="113">
                  <c:v>0.89982444805555017</c:v>
                </c:pt>
                <c:pt idx="114">
                  <c:v>0.89851922913770721</c:v>
                </c:pt>
                <c:pt idx="115">
                  <c:v>0.89754031494932496</c:v>
                </c:pt>
                <c:pt idx="116">
                  <c:v>0.89590879130202106</c:v>
                </c:pt>
                <c:pt idx="117">
                  <c:v>0.89558248657256045</c:v>
                </c:pt>
                <c:pt idx="118">
                  <c:v>0.89297204873687452</c:v>
                </c:pt>
                <c:pt idx="119">
                  <c:v>0.8906879156306492</c:v>
                </c:pt>
                <c:pt idx="120">
                  <c:v>0.87991985955844454</c:v>
                </c:pt>
                <c:pt idx="121">
                  <c:v>0.8795935548289836</c:v>
                </c:pt>
                <c:pt idx="122">
                  <c:v>0.87730942172275839</c:v>
                </c:pt>
                <c:pt idx="123">
                  <c:v>0.87698311699329767</c:v>
                </c:pt>
                <c:pt idx="124">
                  <c:v>0.87600420280491542</c:v>
                </c:pt>
                <c:pt idx="125">
                  <c:v>0.87241485078084724</c:v>
                </c:pt>
                <c:pt idx="126">
                  <c:v>0.87208854605138653</c:v>
                </c:pt>
                <c:pt idx="127">
                  <c:v>0.86849919402731834</c:v>
                </c:pt>
                <c:pt idx="128">
                  <c:v>0.84043698729369387</c:v>
                </c:pt>
                <c:pt idx="129">
                  <c:v>0.83391089270447882</c:v>
                </c:pt>
                <c:pt idx="130">
                  <c:v>0.82477436027957796</c:v>
                </c:pt>
                <c:pt idx="131">
                  <c:v>0.82216392244389191</c:v>
                </c:pt>
                <c:pt idx="132">
                  <c:v>0.81792196096090219</c:v>
                </c:pt>
                <c:pt idx="133">
                  <c:v>0.81661674204305923</c:v>
                </c:pt>
                <c:pt idx="134">
                  <c:v>0.81302739001899094</c:v>
                </c:pt>
                <c:pt idx="135">
                  <c:v>0.81074325691276572</c:v>
                </c:pt>
                <c:pt idx="136">
                  <c:v>0.80421716232355067</c:v>
                </c:pt>
                <c:pt idx="137">
                  <c:v>0.80258563867624699</c:v>
                </c:pt>
                <c:pt idx="138">
                  <c:v>0.79703845827541431</c:v>
                </c:pt>
                <c:pt idx="139">
                  <c:v>0.79083866841565997</c:v>
                </c:pt>
                <c:pt idx="140">
                  <c:v>0.78985975422727783</c:v>
                </c:pt>
                <c:pt idx="141">
                  <c:v>0.78300735490860207</c:v>
                </c:pt>
                <c:pt idx="142">
                  <c:v>0.77909169815507306</c:v>
                </c:pt>
                <c:pt idx="143">
                  <c:v>0.77517604140154406</c:v>
                </c:pt>
                <c:pt idx="144">
                  <c:v>0.76864994681232912</c:v>
                </c:pt>
                <c:pt idx="145">
                  <c:v>0.76147124276419265</c:v>
                </c:pt>
                <c:pt idx="146">
                  <c:v>0.75722928128120293</c:v>
                </c:pt>
                <c:pt idx="147">
                  <c:v>0.75494514817497771</c:v>
                </c:pt>
                <c:pt idx="148">
                  <c:v>0.75070318669198788</c:v>
                </c:pt>
                <c:pt idx="149">
                  <c:v>0.74841905358576277</c:v>
                </c:pt>
                <c:pt idx="150">
                  <c:v>0.74515600629115519</c:v>
                </c:pt>
                <c:pt idx="151">
                  <c:v>0.74058774007870476</c:v>
                </c:pt>
                <c:pt idx="152">
                  <c:v>0.73862991170194026</c:v>
                </c:pt>
                <c:pt idx="153">
                  <c:v>0.737650997513558</c:v>
                </c:pt>
                <c:pt idx="154">
                  <c:v>0.73210381711272532</c:v>
                </c:pt>
                <c:pt idx="155">
                  <c:v>0.73079859819488224</c:v>
                </c:pt>
                <c:pt idx="156">
                  <c:v>0.72655663671189252</c:v>
                </c:pt>
                <c:pt idx="157">
                  <c:v>0.72492511306458873</c:v>
                </c:pt>
                <c:pt idx="158">
                  <c:v>0.72166206576998138</c:v>
                </c:pt>
                <c:pt idx="159">
                  <c:v>0.71970423739321676</c:v>
                </c:pt>
                <c:pt idx="160">
                  <c:v>0.71905162793429533</c:v>
                </c:pt>
                <c:pt idx="161">
                  <c:v>0.71611488536914858</c:v>
                </c:pt>
                <c:pt idx="162">
                  <c:v>0.71317814280400182</c:v>
                </c:pt>
                <c:pt idx="163">
                  <c:v>0.71317814280400182</c:v>
                </c:pt>
                <c:pt idx="164">
                  <c:v>0.7125255333450804</c:v>
                </c:pt>
                <c:pt idx="165">
                  <c:v>0.71154661915669803</c:v>
                </c:pt>
                <c:pt idx="166">
                  <c:v>0.70665204821478689</c:v>
                </c:pt>
                <c:pt idx="167">
                  <c:v>0.70371530564964013</c:v>
                </c:pt>
                <c:pt idx="168">
                  <c:v>0.70241008673179717</c:v>
                </c:pt>
                <c:pt idx="169">
                  <c:v>0.70110486781395409</c:v>
                </c:pt>
                <c:pt idx="170">
                  <c:v>0.69882073470772887</c:v>
                </c:pt>
                <c:pt idx="171">
                  <c:v>0.69490507795419998</c:v>
                </c:pt>
                <c:pt idx="172">
                  <c:v>0.69262094484797465</c:v>
                </c:pt>
                <c:pt idx="173">
                  <c:v>0.69098942120067097</c:v>
                </c:pt>
                <c:pt idx="174">
                  <c:v>0.69066311647121015</c:v>
                </c:pt>
                <c:pt idx="175">
                  <c:v>0.68903159282390647</c:v>
                </c:pt>
                <c:pt idx="176">
                  <c:v>0.68576854552929889</c:v>
                </c:pt>
                <c:pt idx="177">
                  <c:v>0.68544224079983818</c:v>
                </c:pt>
                <c:pt idx="178">
                  <c:v>0.68511593607037746</c:v>
                </c:pt>
                <c:pt idx="179">
                  <c:v>0.68315810769361296</c:v>
                </c:pt>
                <c:pt idx="180">
                  <c:v>0.68283180296415225</c:v>
                </c:pt>
                <c:pt idx="181">
                  <c:v>0.68185288877576988</c:v>
                </c:pt>
                <c:pt idx="182">
                  <c:v>0.68087397458738774</c:v>
                </c:pt>
                <c:pt idx="183">
                  <c:v>0.67989506039900549</c:v>
                </c:pt>
                <c:pt idx="184">
                  <c:v>0.6782635367517017</c:v>
                </c:pt>
                <c:pt idx="185">
                  <c:v>0.67695831783385874</c:v>
                </c:pt>
                <c:pt idx="186">
                  <c:v>0.6763057083749372</c:v>
                </c:pt>
                <c:pt idx="187">
                  <c:v>0.67500048945709423</c:v>
                </c:pt>
                <c:pt idx="188">
                  <c:v>0.67239005162140819</c:v>
                </c:pt>
                <c:pt idx="189">
                  <c:v>0.67239005162140819</c:v>
                </c:pt>
                <c:pt idx="190">
                  <c:v>0.66651656649111479</c:v>
                </c:pt>
                <c:pt idx="191">
                  <c:v>0.66455873811435029</c:v>
                </c:pt>
                <c:pt idx="192">
                  <c:v>0.660969386090282</c:v>
                </c:pt>
                <c:pt idx="193">
                  <c:v>0.65933786244297832</c:v>
                </c:pt>
                <c:pt idx="194">
                  <c:v>0.65803264352513524</c:v>
                </c:pt>
                <c:pt idx="195">
                  <c:v>0.65640111987783156</c:v>
                </c:pt>
                <c:pt idx="196">
                  <c:v>0.65640111987783156</c:v>
                </c:pt>
                <c:pt idx="197">
                  <c:v>0.65607481514837074</c:v>
                </c:pt>
                <c:pt idx="198">
                  <c:v>0.65574851041891002</c:v>
                </c:pt>
                <c:pt idx="199">
                  <c:v>0.64856980637077355</c:v>
                </c:pt>
                <c:pt idx="200">
                  <c:v>0.64824350164131284</c:v>
                </c:pt>
                <c:pt idx="201">
                  <c:v>0.64661197799400916</c:v>
                </c:pt>
                <c:pt idx="202">
                  <c:v>0.6436752354288624</c:v>
                </c:pt>
                <c:pt idx="203">
                  <c:v>0.64139110232263707</c:v>
                </c:pt>
                <c:pt idx="204">
                  <c:v>0.63845435975749043</c:v>
                </c:pt>
                <c:pt idx="205">
                  <c:v>0.6361702266512651</c:v>
                </c:pt>
                <c:pt idx="206">
                  <c:v>0.63584392192180439</c:v>
                </c:pt>
                <c:pt idx="207">
                  <c:v>0.63160196043881467</c:v>
                </c:pt>
                <c:pt idx="208">
                  <c:v>0.6302967415209717</c:v>
                </c:pt>
                <c:pt idx="209">
                  <c:v>0.62866521787366791</c:v>
                </c:pt>
                <c:pt idx="210">
                  <c:v>0.62181281855499215</c:v>
                </c:pt>
                <c:pt idx="211">
                  <c:v>0.62083390436661001</c:v>
                </c:pt>
                <c:pt idx="212">
                  <c:v>0.62018129490768836</c:v>
                </c:pt>
                <c:pt idx="213">
                  <c:v>0.6110447624827875</c:v>
                </c:pt>
                <c:pt idx="214">
                  <c:v>0.60973954356494453</c:v>
                </c:pt>
                <c:pt idx="215">
                  <c:v>0.60745541045871931</c:v>
                </c:pt>
                <c:pt idx="216">
                  <c:v>0.6054975820819547</c:v>
                </c:pt>
                <c:pt idx="217">
                  <c:v>0.60451866789357256</c:v>
                </c:pt>
                <c:pt idx="218">
                  <c:v>0.60027670641058273</c:v>
                </c:pt>
                <c:pt idx="219">
                  <c:v>0.59831887803381822</c:v>
                </c:pt>
                <c:pt idx="220">
                  <c:v>0.59636104965705383</c:v>
                </c:pt>
                <c:pt idx="221">
                  <c:v>0.59505583073921076</c:v>
                </c:pt>
                <c:pt idx="222">
                  <c:v>0.59440322128028922</c:v>
                </c:pt>
                <c:pt idx="223">
                  <c:v>0.59244539290352483</c:v>
                </c:pt>
                <c:pt idx="224">
                  <c:v>0.59114017398568186</c:v>
                </c:pt>
                <c:pt idx="225">
                  <c:v>0.58559299358484906</c:v>
                </c:pt>
                <c:pt idx="226">
                  <c:v>0.58330886047862385</c:v>
                </c:pt>
                <c:pt idx="227">
                  <c:v>0.5787405942661733</c:v>
                </c:pt>
                <c:pt idx="228">
                  <c:v>0.57710907061886962</c:v>
                </c:pt>
                <c:pt idx="229">
                  <c:v>0.57449863278318358</c:v>
                </c:pt>
                <c:pt idx="230">
                  <c:v>0.57156189021803683</c:v>
                </c:pt>
                <c:pt idx="231">
                  <c:v>0.56666731927612568</c:v>
                </c:pt>
                <c:pt idx="232">
                  <c:v>0.56634101454666486</c:v>
                </c:pt>
                <c:pt idx="233">
                  <c:v>0.56470949089936107</c:v>
                </c:pt>
                <c:pt idx="234">
                  <c:v>0.56144644360475371</c:v>
                </c:pt>
                <c:pt idx="235">
                  <c:v>0.56046752941637146</c:v>
                </c:pt>
                <c:pt idx="236">
                  <c:v>0.55981491995744992</c:v>
                </c:pt>
                <c:pt idx="237">
                  <c:v>0.55850970103960695</c:v>
                </c:pt>
                <c:pt idx="238">
                  <c:v>0.5575307868512247</c:v>
                </c:pt>
                <c:pt idx="239">
                  <c:v>0.55687817739230316</c:v>
                </c:pt>
                <c:pt idx="240">
                  <c:v>0.55655187266284234</c:v>
                </c:pt>
                <c:pt idx="241">
                  <c:v>0.55622556793338174</c:v>
                </c:pt>
                <c:pt idx="242">
                  <c:v>0.55524665374499937</c:v>
                </c:pt>
                <c:pt idx="243">
                  <c:v>0.55492034901553866</c:v>
                </c:pt>
                <c:pt idx="244">
                  <c:v>0.55426773955661712</c:v>
                </c:pt>
                <c:pt idx="245">
                  <c:v>0.55296252063877416</c:v>
                </c:pt>
                <c:pt idx="246">
                  <c:v>0.55133099699147037</c:v>
                </c:pt>
                <c:pt idx="247">
                  <c:v>0.54872055915578444</c:v>
                </c:pt>
                <c:pt idx="248">
                  <c:v>0.54741534023794147</c:v>
                </c:pt>
                <c:pt idx="249">
                  <c:v>0.54643642604955922</c:v>
                </c:pt>
                <c:pt idx="250">
                  <c:v>0.54186815983710868</c:v>
                </c:pt>
                <c:pt idx="251">
                  <c:v>0.53925772200142275</c:v>
                </c:pt>
                <c:pt idx="252">
                  <c:v>0.53860511254250121</c:v>
                </c:pt>
                <c:pt idx="253">
                  <c:v>0.53860511254250121</c:v>
                </c:pt>
                <c:pt idx="254">
                  <c:v>0.53403684633005077</c:v>
                </c:pt>
                <c:pt idx="255">
                  <c:v>0.53077379903544331</c:v>
                </c:pt>
                <c:pt idx="256">
                  <c:v>0.53044749430598248</c:v>
                </c:pt>
                <c:pt idx="257">
                  <c:v>0.52359509498730683</c:v>
                </c:pt>
                <c:pt idx="258">
                  <c:v>0.52359509498730683</c:v>
                </c:pt>
                <c:pt idx="259">
                  <c:v>0.52326879025784601</c:v>
                </c:pt>
                <c:pt idx="260">
                  <c:v>0.52163726661054222</c:v>
                </c:pt>
                <c:pt idx="261">
                  <c:v>0.52000574296323865</c:v>
                </c:pt>
                <c:pt idx="262">
                  <c:v>0.51967943823377782</c:v>
                </c:pt>
                <c:pt idx="263">
                  <c:v>0.51706900039809178</c:v>
                </c:pt>
                <c:pt idx="264">
                  <c:v>0.51674269566863107</c:v>
                </c:pt>
                <c:pt idx="265">
                  <c:v>0.51478486729186657</c:v>
                </c:pt>
                <c:pt idx="266">
                  <c:v>0.51282703891510206</c:v>
                </c:pt>
                <c:pt idx="267">
                  <c:v>0.51119551526779827</c:v>
                </c:pt>
                <c:pt idx="268">
                  <c:v>0.50923768689103388</c:v>
                </c:pt>
                <c:pt idx="269">
                  <c:v>0.50793246797319092</c:v>
                </c:pt>
                <c:pt idx="270">
                  <c:v>0.50662724905534795</c:v>
                </c:pt>
                <c:pt idx="271">
                  <c:v>0.50499572540804416</c:v>
                </c:pt>
                <c:pt idx="272">
                  <c:v>0.50303789703127955</c:v>
                </c:pt>
                <c:pt idx="273">
                  <c:v>0.50140637338397587</c:v>
                </c:pt>
                <c:pt idx="274">
                  <c:v>0.50075376392505433</c:v>
                </c:pt>
                <c:pt idx="275">
                  <c:v>0.50010115446613279</c:v>
                </c:pt>
                <c:pt idx="276">
                  <c:v>0.49912224027775065</c:v>
                </c:pt>
                <c:pt idx="277">
                  <c:v>0.49651180244206461</c:v>
                </c:pt>
                <c:pt idx="278">
                  <c:v>0.49226984095907489</c:v>
                </c:pt>
                <c:pt idx="279">
                  <c:v>0.48998570785284967</c:v>
                </c:pt>
                <c:pt idx="280">
                  <c:v>0.48900679366446737</c:v>
                </c:pt>
                <c:pt idx="281">
                  <c:v>0.48868048893500671</c:v>
                </c:pt>
                <c:pt idx="282">
                  <c:v>0.48802787947608522</c:v>
                </c:pt>
                <c:pt idx="283">
                  <c:v>0.48574374636985995</c:v>
                </c:pt>
                <c:pt idx="284">
                  <c:v>0.48574374636985995</c:v>
                </c:pt>
                <c:pt idx="285">
                  <c:v>0.48182808961633095</c:v>
                </c:pt>
                <c:pt idx="286">
                  <c:v>0.48052287069848798</c:v>
                </c:pt>
                <c:pt idx="287">
                  <c:v>0.47954395651010567</c:v>
                </c:pt>
                <c:pt idx="288">
                  <c:v>0.47693351867441974</c:v>
                </c:pt>
                <c:pt idx="289">
                  <c:v>0.47562829975657667</c:v>
                </c:pt>
                <c:pt idx="290">
                  <c:v>0.47464938556819453</c:v>
                </c:pt>
                <c:pt idx="291">
                  <c:v>0.47301786192089074</c:v>
                </c:pt>
                <c:pt idx="292">
                  <c:v>0.46844959570844025</c:v>
                </c:pt>
                <c:pt idx="293">
                  <c:v>0.46453393895491124</c:v>
                </c:pt>
                <c:pt idx="294">
                  <c:v>0.46159719638976449</c:v>
                </c:pt>
                <c:pt idx="295">
                  <c:v>0.45898675855407856</c:v>
                </c:pt>
                <c:pt idx="296">
                  <c:v>0.45539740653001032</c:v>
                </c:pt>
                <c:pt idx="297">
                  <c:v>0.45474479707108884</c:v>
                </c:pt>
                <c:pt idx="298">
                  <c:v>0.45246066396486362</c:v>
                </c:pt>
                <c:pt idx="299">
                  <c:v>0.45115544504702049</c:v>
                </c:pt>
                <c:pt idx="300">
                  <c:v>0.44789239775241307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D6F-49C5-94AE-E20FDEC6F802}"/>
            </c:ext>
          </c:extLst>
        </c:ser>
        <c:ser>
          <c:idx val="6"/>
          <c:order val="1"/>
          <c:tx>
            <c:v>Exp 2</c:v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Ratio'!$J$4:$J$298</c:f>
              <c:numCache>
                <c:formatCode>General</c:formatCode>
                <c:ptCount val="295"/>
                <c:pt idx="0">
                  <c:v>1</c:v>
                </c:pt>
                <c:pt idx="1">
                  <c:v>0.99201022690955565</c:v>
                </c:pt>
                <c:pt idx="2">
                  <c:v>0.99201022690955565</c:v>
                </c:pt>
                <c:pt idx="3">
                  <c:v>0.98908064344305946</c:v>
                </c:pt>
                <c:pt idx="4">
                  <c:v>0.98881431767337802</c:v>
                </c:pt>
                <c:pt idx="5">
                  <c:v>0.98828166613401502</c:v>
                </c:pt>
                <c:pt idx="6">
                  <c:v>0.98561840843720017</c:v>
                </c:pt>
                <c:pt idx="7">
                  <c:v>0.98322147651006708</c:v>
                </c:pt>
                <c:pt idx="8">
                  <c:v>0.98135719612229677</c:v>
                </c:pt>
                <c:pt idx="9">
                  <c:v>0.98109087035261533</c:v>
                </c:pt>
                <c:pt idx="10">
                  <c:v>0.97949291573452635</c:v>
                </c:pt>
                <c:pt idx="11">
                  <c:v>0.97922658996484502</c:v>
                </c:pt>
                <c:pt idx="12">
                  <c:v>0.97762863534675604</c:v>
                </c:pt>
                <c:pt idx="13">
                  <c:v>0.97762863534675604</c:v>
                </c:pt>
                <c:pt idx="14">
                  <c:v>0.97736230957707459</c:v>
                </c:pt>
                <c:pt idx="15">
                  <c:v>0.97549802918930428</c:v>
                </c:pt>
                <c:pt idx="16">
                  <c:v>0.97443272611057841</c:v>
                </c:pt>
                <c:pt idx="17">
                  <c:v>0.97443272611057841</c:v>
                </c:pt>
                <c:pt idx="18">
                  <c:v>0.97416640034089685</c:v>
                </c:pt>
                <c:pt idx="19">
                  <c:v>0.97230211995312654</c:v>
                </c:pt>
                <c:pt idx="20">
                  <c:v>0.97176946841376366</c:v>
                </c:pt>
                <c:pt idx="21">
                  <c:v>0.97123681687440067</c:v>
                </c:pt>
                <c:pt idx="22">
                  <c:v>0.97123681687440067</c:v>
                </c:pt>
                <c:pt idx="23">
                  <c:v>0.96937253648663024</c:v>
                </c:pt>
                <c:pt idx="24">
                  <c:v>0.96750825609885993</c:v>
                </c:pt>
                <c:pt idx="25">
                  <c:v>0.96644295302013405</c:v>
                </c:pt>
                <c:pt idx="26">
                  <c:v>0.96617662725045272</c:v>
                </c:pt>
                <c:pt idx="27">
                  <c:v>0.96484499840204541</c:v>
                </c:pt>
                <c:pt idx="28">
                  <c:v>0.9643123468626823</c:v>
                </c:pt>
                <c:pt idx="29">
                  <c:v>0.96351336955363787</c:v>
                </c:pt>
                <c:pt idx="30">
                  <c:v>0.96085011185682312</c:v>
                </c:pt>
                <c:pt idx="31">
                  <c:v>0.9595184830084158</c:v>
                </c:pt>
                <c:pt idx="32">
                  <c:v>0.95925215723873436</c:v>
                </c:pt>
                <c:pt idx="33">
                  <c:v>0.95818685416000848</c:v>
                </c:pt>
                <c:pt idx="34">
                  <c:v>0.95685522531160105</c:v>
                </c:pt>
                <c:pt idx="35">
                  <c:v>0.95499094492383074</c:v>
                </c:pt>
                <c:pt idx="36">
                  <c:v>0.95339299030574198</c:v>
                </c:pt>
                <c:pt idx="37">
                  <c:v>0.95179503568765311</c:v>
                </c:pt>
                <c:pt idx="38">
                  <c:v>0.95179503568765311</c:v>
                </c:pt>
                <c:pt idx="39">
                  <c:v>0.95072973260892724</c:v>
                </c:pt>
                <c:pt idx="40">
                  <c:v>0.94620219452434207</c:v>
                </c:pt>
                <c:pt idx="41">
                  <c:v>0.94247363374880144</c:v>
                </c:pt>
                <c:pt idx="42">
                  <c:v>0.94220730797912</c:v>
                </c:pt>
                <c:pt idx="43">
                  <c:v>0.94167465643975701</c:v>
                </c:pt>
                <c:pt idx="44">
                  <c:v>0.93767976989453494</c:v>
                </c:pt>
                <c:pt idx="45">
                  <c:v>0.93581548950676463</c:v>
                </c:pt>
                <c:pt idx="46">
                  <c:v>0.93475018642803875</c:v>
                </c:pt>
                <c:pt idx="47">
                  <c:v>0.92915734526472771</c:v>
                </c:pt>
                <c:pt idx="48">
                  <c:v>0.92755939064663884</c:v>
                </c:pt>
                <c:pt idx="49">
                  <c:v>0.92596143602855008</c:v>
                </c:pt>
                <c:pt idx="50">
                  <c:v>0.92569511025886853</c:v>
                </c:pt>
                <c:pt idx="51">
                  <c:v>0.92516245871950564</c:v>
                </c:pt>
                <c:pt idx="52">
                  <c:v>0.9238308298710981</c:v>
                </c:pt>
                <c:pt idx="53">
                  <c:v>0.9224992010226909</c:v>
                </c:pt>
                <c:pt idx="54">
                  <c:v>0.92116757217428358</c:v>
                </c:pt>
                <c:pt idx="55">
                  <c:v>0.9190369660168316</c:v>
                </c:pt>
                <c:pt idx="56">
                  <c:v>0.91717268562906129</c:v>
                </c:pt>
                <c:pt idx="57">
                  <c:v>0.91584105678065397</c:v>
                </c:pt>
                <c:pt idx="58">
                  <c:v>0.91450942793224665</c:v>
                </c:pt>
                <c:pt idx="59">
                  <c:v>0.91291147331415778</c:v>
                </c:pt>
                <c:pt idx="60">
                  <c:v>0.91157984446575047</c:v>
                </c:pt>
                <c:pt idx="61">
                  <c:v>0.90918291253861716</c:v>
                </c:pt>
                <c:pt idx="62">
                  <c:v>0.90572067753275787</c:v>
                </c:pt>
                <c:pt idx="63">
                  <c:v>0.90438904868435066</c:v>
                </c:pt>
                <c:pt idx="64">
                  <c:v>0.90359007137530611</c:v>
                </c:pt>
                <c:pt idx="65">
                  <c:v>0.90332374560562478</c:v>
                </c:pt>
                <c:pt idx="66">
                  <c:v>0.90066048790880993</c:v>
                </c:pt>
                <c:pt idx="67">
                  <c:v>0.89826355598167673</c:v>
                </c:pt>
                <c:pt idx="68">
                  <c:v>0.89666560136358786</c:v>
                </c:pt>
                <c:pt idx="69">
                  <c:v>0.89480132097581755</c:v>
                </c:pt>
                <c:pt idx="70">
                  <c:v>0.89400234366677311</c:v>
                </c:pt>
                <c:pt idx="71">
                  <c:v>0.89320336635772868</c:v>
                </c:pt>
                <c:pt idx="72">
                  <c:v>0.89240438904868424</c:v>
                </c:pt>
                <c:pt idx="73">
                  <c:v>0.89027378289123249</c:v>
                </c:pt>
                <c:pt idx="74">
                  <c:v>0.89000745712155105</c:v>
                </c:pt>
                <c:pt idx="75">
                  <c:v>0.88840950250346207</c:v>
                </c:pt>
                <c:pt idx="76">
                  <c:v>0.88627889634601031</c:v>
                </c:pt>
                <c:pt idx="77">
                  <c:v>0.88601257057632898</c:v>
                </c:pt>
                <c:pt idx="78">
                  <c:v>0.88441461595824</c:v>
                </c:pt>
                <c:pt idx="79">
                  <c:v>0.88281666134015113</c:v>
                </c:pt>
                <c:pt idx="80">
                  <c:v>0.87802279748588463</c:v>
                </c:pt>
                <c:pt idx="81">
                  <c:v>0.87589219132843288</c:v>
                </c:pt>
                <c:pt idx="82">
                  <c:v>0.87056567593480327</c:v>
                </c:pt>
                <c:pt idx="83">
                  <c:v>0.86790241823798864</c:v>
                </c:pt>
                <c:pt idx="84">
                  <c:v>0.86444018323212946</c:v>
                </c:pt>
                <c:pt idx="85">
                  <c:v>0.86417385746244801</c:v>
                </c:pt>
                <c:pt idx="86">
                  <c:v>0.85778203899009264</c:v>
                </c:pt>
                <c:pt idx="87">
                  <c:v>0.85618408437200366</c:v>
                </c:pt>
                <c:pt idx="88">
                  <c:v>0.8521891978267816</c:v>
                </c:pt>
                <c:pt idx="89">
                  <c:v>0.84872696282092253</c:v>
                </c:pt>
                <c:pt idx="90">
                  <c:v>0.84766165974219654</c:v>
                </c:pt>
                <c:pt idx="91">
                  <c:v>0.84633003089378922</c:v>
                </c:pt>
                <c:pt idx="92">
                  <c:v>0.84553105358474479</c:v>
                </c:pt>
                <c:pt idx="93">
                  <c:v>0.8426014701182486</c:v>
                </c:pt>
                <c:pt idx="94">
                  <c:v>0.84233514434856716</c:v>
                </c:pt>
                <c:pt idx="95">
                  <c:v>0.84047086396079684</c:v>
                </c:pt>
                <c:pt idx="96">
                  <c:v>0.83940556088207097</c:v>
                </c:pt>
                <c:pt idx="97">
                  <c:v>0.83887290934270786</c:v>
                </c:pt>
                <c:pt idx="98">
                  <c:v>0.83860658357302642</c:v>
                </c:pt>
                <c:pt idx="99">
                  <c:v>0.83780760626398199</c:v>
                </c:pt>
                <c:pt idx="100">
                  <c:v>0.83780760626398199</c:v>
                </c:pt>
                <c:pt idx="101">
                  <c:v>0.83727495472461899</c:v>
                </c:pt>
                <c:pt idx="102">
                  <c:v>0.83700862895493755</c:v>
                </c:pt>
                <c:pt idx="103">
                  <c:v>0.83700862895493755</c:v>
                </c:pt>
                <c:pt idx="104">
                  <c:v>0.83700862895493755</c:v>
                </c:pt>
                <c:pt idx="105">
                  <c:v>0.83674230318525611</c:v>
                </c:pt>
                <c:pt idx="106">
                  <c:v>0.83620965164589312</c:v>
                </c:pt>
                <c:pt idx="107">
                  <c:v>0.83594332587621167</c:v>
                </c:pt>
                <c:pt idx="108">
                  <c:v>0.83594332587621167</c:v>
                </c:pt>
                <c:pt idx="109">
                  <c:v>0.83567700010653023</c:v>
                </c:pt>
                <c:pt idx="110">
                  <c:v>0.83567700010653023</c:v>
                </c:pt>
                <c:pt idx="111">
                  <c:v>0.8354106743368489</c:v>
                </c:pt>
                <c:pt idx="112">
                  <c:v>0.83514434856716724</c:v>
                </c:pt>
                <c:pt idx="113">
                  <c:v>0.83514434856716724</c:v>
                </c:pt>
                <c:pt idx="114">
                  <c:v>0.83461169702780436</c:v>
                </c:pt>
                <c:pt idx="115">
                  <c:v>0.83407904548844136</c:v>
                </c:pt>
                <c:pt idx="116">
                  <c:v>0.83381271971875992</c:v>
                </c:pt>
                <c:pt idx="117">
                  <c:v>0.83354639394907848</c:v>
                </c:pt>
                <c:pt idx="118">
                  <c:v>0.83328006817939693</c:v>
                </c:pt>
                <c:pt idx="119">
                  <c:v>0.83301374240971549</c:v>
                </c:pt>
                <c:pt idx="120">
                  <c:v>0.83301374240971549</c:v>
                </c:pt>
                <c:pt idx="121">
                  <c:v>0.83301374240971549</c:v>
                </c:pt>
                <c:pt idx="122">
                  <c:v>0.83274741664003404</c:v>
                </c:pt>
                <c:pt idx="123">
                  <c:v>0.83274741664003404</c:v>
                </c:pt>
                <c:pt idx="124">
                  <c:v>0.83248109087035249</c:v>
                </c:pt>
                <c:pt idx="125">
                  <c:v>0.83248109087035249</c:v>
                </c:pt>
                <c:pt idx="126">
                  <c:v>0.83248109087035249</c:v>
                </c:pt>
                <c:pt idx="127">
                  <c:v>0.83168211356130817</c:v>
                </c:pt>
                <c:pt idx="128">
                  <c:v>0.83168211356130817</c:v>
                </c:pt>
                <c:pt idx="129">
                  <c:v>0.83114946202194517</c:v>
                </c:pt>
                <c:pt idx="130">
                  <c:v>0.83088313625226373</c:v>
                </c:pt>
                <c:pt idx="131">
                  <c:v>0.83035048471290074</c:v>
                </c:pt>
                <c:pt idx="132">
                  <c:v>0.8300841589432193</c:v>
                </c:pt>
                <c:pt idx="133">
                  <c:v>0.8300841589432193</c:v>
                </c:pt>
                <c:pt idx="134">
                  <c:v>0.82928518163417486</c:v>
                </c:pt>
                <c:pt idx="135">
                  <c:v>0.82928518163417486</c:v>
                </c:pt>
                <c:pt idx="136">
                  <c:v>0.82901885586449342</c:v>
                </c:pt>
                <c:pt idx="137">
                  <c:v>0.82795355278576754</c:v>
                </c:pt>
                <c:pt idx="138">
                  <c:v>0.82475764354958969</c:v>
                </c:pt>
                <c:pt idx="139">
                  <c:v>0.82369234047086382</c:v>
                </c:pt>
                <c:pt idx="140">
                  <c:v>0.82129540854373073</c:v>
                </c:pt>
                <c:pt idx="141">
                  <c:v>0.82049643123468619</c:v>
                </c:pt>
                <c:pt idx="142">
                  <c:v>0.81783317353787144</c:v>
                </c:pt>
                <c:pt idx="143">
                  <c:v>0.817034196228827</c:v>
                </c:pt>
                <c:pt idx="144">
                  <c:v>0.81463726430169381</c:v>
                </c:pt>
                <c:pt idx="145">
                  <c:v>0.8122403323745605</c:v>
                </c:pt>
                <c:pt idx="146">
                  <c:v>0.81037605198679008</c:v>
                </c:pt>
                <c:pt idx="147">
                  <c:v>0.81010972621710875</c:v>
                </c:pt>
                <c:pt idx="148">
                  <c:v>0.80478321082347914</c:v>
                </c:pt>
                <c:pt idx="149">
                  <c:v>0.80425055928411626</c:v>
                </c:pt>
                <c:pt idx="150">
                  <c:v>0.80371790774475327</c:v>
                </c:pt>
                <c:pt idx="151">
                  <c:v>0.80158730158730152</c:v>
                </c:pt>
                <c:pt idx="152">
                  <c:v>0.80052199850857564</c:v>
                </c:pt>
                <c:pt idx="153">
                  <c:v>0.79812506658144233</c:v>
                </c:pt>
                <c:pt idx="154">
                  <c:v>0.7943965058059016</c:v>
                </c:pt>
                <c:pt idx="155">
                  <c:v>0.79173324810908707</c:v>
                </c:pt>
                <c:pt idx="156">
                  <c:v>0.79066794503036097</c:v>
                </c:pt>
                <c:pt idx="157">
                  <c:v>0.7896026419516351</c:v>
                </c:pt>
                <c:pt idx="158">
                  <c:v>0.78827101310322778</c:v>
                </c:pt>
                <c:pt idx="159">
                  <c:v>0.78827101310322778</c:v>
                </c:pt>
                <c:pt idx="160">
                  <c:v>0.78827101310322778</c:v>
                </c:pt>
                <c:pt idx="161">
                  <c:v>0.78560775540641303</c:v>
                </c:pt>
                <c:pt idx="162">
                  <c:v>0.78108021732182786</c:v>
                </c:pt>
                <c:pt idx="163">
                  <c:v>0.78001491424310199</c:v>
                </c:pt>
                <c:pt idx="164">
                  <c:v>0.77948226270373921</c:v>
                </c:pt>
                <c:pt idx="165">
                  <c:v>0.77788430808565023</c:v>
                </c:pt>
                <c:pt idx="166">
                  <c:v>0.77602002769787992</c:v>
                </c:pt>
                <c:pt idx="167">
                  <c:v>0.77309044423138373</c:v>
                </c:pt>
                <c:pt idx="168">
                  <c:v>0.77175881538297642</c:v>
                </c:pt>
                <c:pt idx="169">
                  <c:v>0.76803025460743579</c:v>
                </c:pt>
                <c:pt idx="170">
                  <c:v>0.7651006711409396</c:v>
                </c:pt>
                <c:pt idx="171">
                  <c:v>0.76270373921380619</c:v>
                </c:pt>
                <c:pt idx="172">
                  <c:v>0.75977415574731</c:v>
                </c:pt>
                <c:pt idx="173">
                  <c:v>0.75897517843826556</c:v>
                </c:pt>
                <c:pt idx="174">
                  <c:v>0.75897517843826556</c:v>
                </c:pt>
                <c:pt idx="175">
                  <c:v>0.75471396612336206</c:v>
                </c:pt>
                <c:pt idx="176">
                  <c:v>0.75364866304463618</c:v>
                </c:pt>
                <c:pt idx="177">
                  <c:v>0.74992010226909556</c:v>
                </c:pt>
                <c:pt idx="178">
                  <c:v>0.7467241930329177</c:v>
                </c:pt>
                <c:pt idx="179">
                  <c:v>0.74352828379674007</c:v>
                </c:pt>
                <c:pt idx="180">
                  <c:v>0.74326195802705874</c:v>
                </c:pt>
                <c:pt idx="181">
                  <c:v>0.74139767763928832</c:v>
                </c:pt>
                <c:pt idx="182">
                  <c:v>0.73873441994247357</c:v>
                </c:pt>
                <c:pt idx="183">
                  <c:v>0.73473953339725151</c:v>
                </c:pt>
                <c:pt idx="184">
                  <c:v>0.73340790454884397</c:v>
                </c:pt>
                <c:pt idx="185">
                  <c:v>0.73021199531266645</c:v>
                </c:pt>
                <c:pt idx="186">
                  <c:v>0.72621710876744427</c:v>
                </c:pt>
                <c:pt idx="187">
                  <c:v>0.72595078299776272</c:v>
                </c:pt>
                <c:pt idx="188">
                  <c:v>0.72168957068285922</c:v>
                </c:pt>
                <c:pt idx="189">
                  <c:v>0.71796100990731859</c:v>
                </c:pt>
                <c:pt idx="190">
                  <c:v>0.71769468413763715</c:v>
                </c:pt>
                <c:pt idx="191">
                  <c:v>0.71609672951954828</c:v>
                </c:pt>
                <c:pt idx="192">
                  <c:v>0.71343347182273342</c:v>
                </c:pt>
                <c:pt idx="193">
                  <c:v>0.71023756258655579</c:v>
                </c:pt>
                <c:pt idx="194">
                  <c:v>0.70411206988388175</c:v>
                </c:pt>
                <c:pt idx="195">
                  <c:v>0.70357941834451898</c:v>
                </c:pt>
                <c:pt idx="196">
                  <c:v>0.69851922872057104</c:v>
                </c:pt>
                <c:pt idx="197">
                  <c:v>0.69612229679343762</c:v>
                </c:pt>
                <c:pt idx="198">
                  <c:v>0.69425801640566731</c:v>
                </c:pt>
                <c:pt idx="199">
                  <c:v>0.69212741024821556</c:v>
                </c:pt>
                <c:pt idx="200">
                  <c:v>0.69186108447853412</c:v>
                </c:pt>
                <c:pt idx="201">
                  <c:v>0.68653456908490462</c:v>
                </c:pt>
                <c:pt idx="202">
                  <c:v>0.68360498561840843</c:v>
                </c:pt>
                <c:pt idx="203">
                  <c:v>0.68174070523063801</c:v>
                </c:pt>
                <c:pt idx="204">
                  <c:v>0.67881112176414182</c:v>
                </c:pt>
                <c:pt idx="205">
                  <c:v>0.67854479599446038</c:v>
                </c:pt>
                <c:pt idx="206">
                  <c:v>0.67375093214019377</c:v>
                </c:pt>
                <c:pt idx="207">
                  <c:v>0.67268562906146789</c:v>
                </c:pt>
                <c:pt idx="208">
                  <c:v>0.67241930329178645</c:v>
                </c:pt>
                <c:pt idx="209">
                  <c:v>0.67188665175242346</c:v>
                </c:pt>
                <c:pt idx="210">
                  <c:v>0.66815809097688283</c:v>
                </c:pt>
                <c:pt idx="211">
                  <c:v>0.66522850751038665</c:v>
                </c:pt>
                <c:pt idx="212">
                  <c:v>0.66070096942580159</c:v>
                </c:pt>
                <c:pt idx="213">
                  <c:v>0.65910301480771272</c:v>
                </c:pt>
                <c:pt idx="214">
                  <c:v>0.65377649941408322</c:v>
                </c:pt>
                <c:pt idx="215">
                  <c:v>0.65191221902631291</c:v>
                </c:pt>
                <c:pt idx="216">
                  <c:v>0.65084691594758703</c:v>
                </c:pt>
                <c:pt idx="217">
                  <c:v>0.64658570363268342</c:v>
                </c:pt>
                <c:pt idx="218">
                  <c:v>0.64525407478427599</c:v>
                </c:pt>
                <c:pt idx="219">
                  <c:v>0.64392244593586867</c:v>
                </c:pt>
                <c:pt idx="220">
                  <c:v>0.6423244913177798</c:v>
                </c:pt>
                <c:pt idx="221">
                  <c:v>0.64152551400873536</c:v>
                </c:pt>
                <c:pt idx="222">
                  <c:v>0.63859593054223918</c:v>
                </c:pt>
                <c:pt idx="223">
                  <c:v>0.63646532438478742</c:v>
                </c:pt>
                <c:pt idx="224">
                  <c:v>0.63566634707574299</c:v>
                </c:pt>
                <c:pt idx="225">
                  <c:v>0.63193778630020236</c:v>
                </c:pt>
                <c:pt idx="226">
                  <c:v>0.63113880899115793</c:v>
                </c:pt>
                <c:pt idx="227">
                  <c:v>0.62874187706402462</c:v>
                </c:pt>
                <c:pt idx="228">
                  <c:v>0.62847555129434318</c:v>
                </c:pt>
                <c:pt idx="229">
                  <c:v>0.62687759667625442</c:v>
                </c:pt>
                <c:pt idx="230">
                  <c:v>0.62634494513689132</c:v>
                </c:pt>
                <c:pt idx="231">
                  <c:v>0.62634494513689132</c:v>
                </c:pt>
                <c:pt idx="232">
                  <c:v>0.62181740705230637</c:v>
                </c:pt>
                <c:pt idx="233">
                  <c:v>0.61968680089485451</c:v>
                </c:pt>
                <c:pt idx="234">
                  <c:v>0.61835517204644719</c:v>
                </c:pt>
                <c:pt idx="235">
                  <c:v>0.61489293704058789</c:v>
                </c:pt>
                <c:pt idx="236">
                  <c:v>0.61302865665281758</c:v>
                </c:pt>
                <c:pt idx="237">
                  <c:v>0.61302865665281758</c:v>
                </c:pt>
                <c:pt idx="238">
                  <c:v>0.61222967934377326</c:v>
                </c:pt>
                <c:pt idx="239">
                  <c:v>0.61222967934377326</c:v>
                </c:pt>
                <c:pt idx="240">
                  <c:v>0.61222967934377326</c:v>
                </c:pt>
                <c:pt idx="241">
                  <c:v>0.61196335357409171</c:v>
                </c:pt>
                <c:pt idx="242">
                  <c:v>0.61169702780441038</c:v>
                </c:pt>
                <c:pt idx="243">
                  <c:v>0.61143070203472882</c:v>
                </c:pt>
                <c:pt idx="244">
                  <c:v>0.61036539895600295</c:v>
                </c:pt>
                <c:pt idx="245">
                  <c:v>0.61009907318632139</c:v>
                </c:pt>
                <c:pt idx="246">
                  <c:v>0.60956642164695851</c:v>
                </c:pt>
                <c:pt idx="247">
                  <c:v>0.60903377010759552</c:v>
                </c:pt>
                <c:pt idx="248">
                  <c:v>0.60823479279855108</c:v>
                </c:pt>
                <c:pt idx="249">
                  <c:v>0.60823479279855108</c:v>
                </c:pt>
                <c:pt idx="250">
                  <c:v>0.60796846702886964</c:v>
                </c:pt>
                <c:pt idx="251">
                  <c:v>0.60663683818046232</c:v>
                </c:pt>
                <c:pt idx="252">
                  <c:v>0.60610418664109933</c:v>
                </c:pt>
                <c:pt idx="253">
                  <c:v>0.60450623202301057</c:v>
                </c:pt>
                <c:pt idx="254">
                  <c:v>0.60423990625332902</c:v>
                </c:pt>
                <c:pt idx="255">
                  <c:v>0.60237562586555871</c:v>
                </c:pt>
                <c:pt idx="256">
                  <c:v>0.60237562586555871</c:v>
                </c:pt>
                <c:pt idx="257">
                  <c:v>0.60237562586555871</c:v>
                </c:pt>
                <c:pt idx="258">
                  <c:v>0.60157664855651427</c:v>
                </c:pt>
                <c:pt idx="259">
                  <c:v>0.60131032278683283</c:v>
                </c:pt>
                <c:pt idx="260">
                  <c:v>0.60051134547778839</c:v>
                </c:pt>
                <c:pt idx="261">
                  <c:v>0.60024501970810695</c:v>
                </c:pt>
                <c:pt idx="262">
                  <c:v>0.59891339085969952</c:v>
                </c:pt>
                <c:pt idx="263">
                  <c:v>0.59704911047192921</c:v>
                </c:pt>
                <c:pt idx="264">
                  <c:v>0.59704911047192921</c:v>
                </c:pt>
                <c:pt idx="265">
                  <c:v>0.59678278470224766</c:v>
                </c:pt>
                <c:pt idx="266">
                  <c:v>0.59678278470224766</c:v>
                </c:pt>
                <c:pt idx="267">
                  <c:v>0.59598380739320334</c:v>
                </c:pt>
                <c:pt idx="268">
                  <c:v>0.59571748162352178</c:v>
                </c:pt>
                <c:pt idx="269">
                  <c:v>0.5951848300841589</c:v>
                </c:pt>
                <c:pt idx="270">
                  <c:v>0.59438585277511446</c:v>
                </c:pt>
                <c:pt idx="271">
                  <c:v>0.59411952700543302</c:v>
                </c:pt>
                <c:pt idx="272">
                  <c:v>0.59385320123575147</c:v>
                </c:pt>
                <c:pt idx="273">
                  <c:v>0.59198892084798116</c:v>
                </c:pt>
                <c:pt idx="274">
                  <c:v>0.59198892084798116</c:v>
                </c:pt>
                <c:pt idx="275">
                  <c:v>0.59145626930861828</c:v>
                </c:pt>
                <c:pt idx="276">
                  <c:v>0.58826036007244054</c:v>
                </c:pt>
                <c:pt idx="277">
                  <c:v>0.58799403430275909</c:v>
                </c:pt>
                <c:pt idx="278">
                  <c:v>0.58666240545435167</c:v>
                </c:pt>
                <c:pt idx="279">
                  <c:v>0.58559710237562579</c:v>
                </c:pt>
                <c:pt idx="280">
                  <c:v>0.58426547352721847</c:v>
                </c:pt>
                <c:pt idx="281">
                  <c:v>0.58426547352721847</c:v>
                </c:pt>
                <c:pt idx="282">
                  <c:v>0.58346649621817404</c:v>
                </c:pt>
                <c:pt idx="283">
                  <c:v>0.58293384467881104</c:v>
                </c:pt>
                <c:pt idx="284">
                  <c:v>0.5826675189091296</c:v>
                </c:pt>
                <c:pt idx="285">
                  <c:v>0.5826675189091296</c:v>
                </c:pt>
                <c:pt idx="286">
                  <c:v>0.5826675189091296</c:v>
                </c:pt>
                <c:pt idx="287">
                  <c:v>0.58240119313944816</c:v>
                </c:pt>
                <c:pt idx="288">
                  <c:v>0.58186854160008517</c:v>
                </c:pt>
                <c:pt idx="289">
                  <c:v>0.58186854160008517</c:v>
                </c:pt>
                <c:pt idx="290">
                  <c:v>0.58186854160008517</c:v>
                </c:pt>
                <c:pt idx="291">
                  <c:v>0.58213486736976661</c:v>
                </c:pt>
                <c:pt idx="292">
                  <c:v>0.58240119313944816</c:v>
                </c:pt>
                <c:pt idx="293">
                  <c:v>0.58240119313944816</c:v>
                </c:pt>
                <c:pt idx="294">
                  <c:v>0.58213486736976661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D6F-49C5-94AE-E20FDEC6F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5655376"/>
        <c:axId val="705657008"/>
      </c:lineChart>
      <c:dateAx>
        <c:axId val="705655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(MIN)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57008"/>
        <c:crosses val="autoZero"/>
        <c:auto val="0"/>
        <c:lblOffset val="100"/>
        <c:baseTimeUnit val="days"/>
        <c:majorUnit val="30"/>
        <c:majorTimeUnit val="days"/>
      </c:dateAx>
      <c:valAx>
        <c:axId val="705657008"/>
        <c:scaling>
          <c:orientation val="minMax"/>
          <c:max val="1.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MASS</a:t>
                </a:r>
                <a:r>
                  <a:rPr lang="en-US" baseline="0"/>
                  <a:t> RATIO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5537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26544843076719"/>
          <c:y val="0.16805123642546829"/>
          <c:w val="0.50185698574724136"/>
          <c:h val="7.64103255230895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rgbClr val="3399FF"/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20000"/>
            <a:lumOff val="8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30deg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461409246632122"/>
          <c:y val="0.27916182149192659"/>
          <c:w val="0.82552250785835679"/>
          <c:h val="0.56485238317043951"/>
        </c:manualLayout>
      </c:layout>
      <c:lineChart>
        <c:grouping val="standard"/>
        <c:varyColors val="0"/>
        <c:ser>
          <c:idx val="0"/>
          <c:order val="0"/>
          <c:tx>
            <c:v>Exp 1</c:v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Ratio'!$V$4:$V$310</c:f>
              <c:numCache>
                <c:formatCode>General</c:formatCode>
                <c:ptCount val="307"/>
                <c:pt idx="0">
                  <c:v>1</c:v>
                </c:pt>
                <c:pt idx="1">
                  <c:v>0.99063060930627056</c:v>
                </c:pt>
                <c:pt idx="2">
                  <c:v>0.98865810600232751</c:v>
                </c:pt>
                <c:pt idx="3">
                  <c:v>0.98668560269838457</c:v>
                </c:pt>
                <c:pt idx="4">
                  <c:v>0.98224747026451276</c:v>
                </c:pt>
                <c:pt idx="5">
                  <c:v>0.96794682131092558</c:v>
                </c:pt>
                <c:pt idx="6">
                  <c:v>0.96745369548493998</c:v>
                </c:pt>
                <c:pt idx="7">
                  <c:v>0.96252243722508224</c:v>
                </c:pt>
                <c:pt idx="8">
                  <c:v>0.95956368226916777</c:v>
                </c:pt>
                <c:pt idx="9">
                  <c:v>0.95561867566128167</c:v>
                </c:pt>
                <c:pt idx="10">
                  <c:v>0.95019429157543833</c:v>
                </c:pt>
                <c:pt idx="11">
                  <c:v>0.94970116574945262</c:v>
                </c:pt>
                <c:pt idx="12">
                  <c:v>0.94427678166360929</c:v>
                </c:pt>
                <c:pt idx="13">
                  <c:v>0.93638676844783719</c:v>
                </c:pt>
                <c:pt idx="14">
                  <c:v>0.93392113931790832</c:v>
                </c:pt>
                <c:pt idx="15">
                  <c:v>0.93096238436199374</c:v>
                </c:pt>
                <c:pt idx="16">
                  <c:v>0.92208611949425001</c:v>
                </c:pt>
                <c:pt idx="17">
                  <c:v>0.9210998678422786</c:v>
                </c:pt>
                <c:pt idx="18">
                  <c:v>0.91370298045249221</c:v>
                </c:pt>
                <c:pt idx="19">
                  <c:v>0.91271672880052079</c:v>
                </c:pt>
                <c:pt idx="20">
                  <c:v>0.90433358975876277</c:v>
                </c:pt>
                <c:pt idx="21">
                  <c:v>0.90038858315087678</c:v>
                </c:pt>
                <c:pt idx="22">
                  <c:v>0.89200544410911886</c:v>
                </c:pt>
                <c:pt idx="23">
                  <c:v>0.885594808371304</c:v>
                </c:pt>
                <c:pt idx="24">
                  <c:v>0.88115667593743219</c:v>
                </c:pt>
                <c:pt idx="25">
                  <c:v>0.88066355011144637</c:v>
                </c:pt>
                <c:pt idx="26">
                  <c:v>0.87080103359173122</c:v>
                </c:pt>
                <c:pt idx="27">
                  <c:v>0.87030790776574551</c:v>
                </c:pt>
                <c:pt idx="28">
                  <c:v>0.85896601376807313</c:v>
                </c:pt>
                <c:pt idx="29">
                  <c:v>0.8535416296822298</c:v>
                </c:pt>
                <c:pt idx="30">
                  <c:v>0.8500897489003294</c:v>
                </c:pt>
                <c:pt idx="31">
                  <c:v>0.84367911316251443</c:v>
                </c:pt>
                <c:pt idx="32">
                  <c:v>0.83726847742469968</c:v>
                </c:pt>
                <c:pt idx="33">
                  <c:v>0.82839221255695605</c:v>
                </c:pt>
                <c:pt idx="34">
                  <c:v>0.82444720594907006</c:v>
                </c:pt>
                <c:pt idx="35">
                  <c:v>0.8224747026451269</c:v>
                </c:pt>
                <c:pt idx="36">
                  <c:v>0.82148845099315537</c:v>
                </c:pt>
                <c:pt idx="37">
                  <c:v>0.81655719273329785</c:v>
                </c:pt>
                <c:pt idx="38">
                  <c:v>0.81310531195139757</c:v>
                </c:pt>
                <c:pt idx="39">
                  <c:v>0.80718780203956841</c:v>
                </c:pt>
                <c:pt idx="40">
                  <c:v>0.79929778882379632</c:v>
                </c:pt>
                <c:pt idx="41">
                  <c:v>0.79436653056393858</c:v>
                </c:pt>
                <c:pt idx="42">
                  <c:v>0.79042152395605259</c:v>
                </c:pt>
                <c:pt idx="43">
                  <c:v>0.77858650413239427</c:v>
                </c:pt>
                <c:pt idx="44">
                  <c:v>0.77562774917647981</c:v>
                </c:pt>
                <c:pt idx="45">
                  <c:v>0.76428585517880743</c:v>
                </c:pt>
                <c:pt idx="46">
                  <c:v>0.75836834526697827</c:v>
                </c:pt>
                <c:pt idx="47">
                  <c:v>0.75393021283310635</c:v>
                </c:pt>
                <c:pt idx="48">
                  <c:v>0.74850582874726312</c:v>
                </c:pt>
                <c:pt idx="49">
                  <c:v>0.74012268970550532</c:v>
                </c:pt>
                <c:pt idx="50">
                  <c:v>0.73716393474959063</c:v>
                </c:pt>
                <c:pt idx="51">
                  <c:v>0.71793202753614616</c:v>
                </c:pt>
                <c:pt idx="52">
                  <c:v>0.71250764345030271</c:v>
                </c:pt>
                <c:pt idx="53">
                  <c:v>0.7046176302345305</c:v>
                </c:pt>
                <c:pt idx="54">
                  <c:v>0.68982385545495795</c:v>
                </c:pt>
                <c:pt idx="55">
                  <c:v>0.68785135215101478</c:v>
                </c:pt>
                <c:pt idx="56">
                  <c:v>0.6843994713691145</c:v>
                </c:pt>
                <c:pt idx="57">
                  <c:v>0.67897508728327116</c:v>
                </c:pt>
                <c:pt idx="58">
                  <c:v>0.66812631911158449</c:v>
                </c:pt>
                <c:pt idx="59">
                  <c:v>0.66023630589581239</c:v>
                </c:pt>
                <c:pt idx="60">
                  <c:v>0.64593565694222543</c:v>
                </c:pt>
                <c:pt idx="61">
                  <c:v>0.63952502120441057</c:v>
                </c:pt>
                <c:pt idx="62">
                  <c:v>0.62966250468469531</c:v>
                </c:pt>
                <c:pt idx="63">
                  <c:v>0.62670374972878073</c:v>
                </c:pt>
                <c:pt idx="64">
                  <c:v>0.62029311399096598</c:v>
                </c:pt>
                <c:pt idx="65">
                  <c:v>0.60895121999329349</c:v>
                </c:pt>
                <c:pt idx="66">
                  <c:v>0.60895121999329349</c:v>
                </c:pt>
                <c:pt idx="67">
                  <c:v>0.60648559086336473</c:v>
                </c:pt>
                <c:pt idx="68">
                  <c:v>0.5897193127798489</c:v>
                </c:pt>
                <c:pt idx="69">
                  <c:v>0.5897193127798489</c:v>
                </c:pt>
                <c:pt idx="70">
                  <c:v>0.58577430617196269</c:v>
                </c:pt>
                <c:pt idx="71">
                  <c:v>0.58232242539006263</c:v>
                </c:pt>
                <c:pt idx="72">
                  <c:v>0.58133617373809088</c:v>
                </c:pt>
                <c:pt idx="73">
                  <c:v>0.57837741878217641</c:v>
                </c:pt>
                <c:pt idx="74">
                  <c:v>0.57196678304436166</c:v>
                </c:pt>
                <c:pt idx="75">
                  <c:v>0.55569363078683154</c:v>
                </c:pt>
                <c:pt idx="76">
                  <c:v>0.54878986922303086</c:v>
                </c:pt>
                <c:pt idx="77">
                  <c:v>0.54632424009310221</c:v>
                </c:pt>
                <c:pt idx="78">
                  <c:v>0.53843422687733</c:v>
                </c:pt>
                <c:pt idx="79">
                  <c:v>0.52857171035761497</c:v>
                </c:pt>
                <c:pt idx="80">
                  <c:v>0.52709233287965762</c:v>
                </c:pt>
                <c:pt idx="81">
                  <c:v>0.5265992070536718</c:v>
                </c:pt>
                <c:pt idx="82">
                  <c:v>0.51377793557804208</c:v>
                </c:pt>
                <c:pt idx="83">
                  <c:v>0.50194291575438388</c:v>
                </c:pt>
                <c:pt idx="84">
                  <c:v>0.49947728662445501</c:v>
                </c:pt>
                <c:pt idx="85">
                  <c:v>0.49898416079846936</c:v>
                </c:pt>
                <c:pt idx="86">
                  <c:v>0.49553228001656902</c:v>
                </c:pt>
                <c:pt idx="87">
                  <c:v>0.4891216442787541</c:v>
                </c:pt>
                <c:pt idx="88">
                  <c:v>0.48616288932283963</c:v>
                </c:pt>
                <c:pt idx="89">
                  <c:v>0.47975225358502471</c:v>
                </c:pt>
                <c:pt idx="90">
                  <c:v>0.47580724697713866</c:v>
                </c:pt>
                <c:pt idx="91">
                  <c:v>0.46594473045742352</c:v>
                </c:pt>
                <c:pt idx="92">
                  <c:v>0.46101347219756594</c:v>
                </c:pt>
                <c:pt idx="93">
                  <c:v>0.4595340947196086</c:v>
                </c:pt>
                <c:pt idx="94">
                  <c:v>0.45608221393770831</c:v>
                </c:pt>
                <c:pt idx="95">
                  <c:v>0.44326094246207859</c:v>
                </c:pt>
                <c:pt idx="96">
                  <c:v>0.44030218750616412</c:v>
                </c:pt>
                <c:pt idx="97">
                  <c:v>0.43980906168017825</c:v>
                </c:pt>
                <c:pt idx="98">
                  <c:v>0.43685030672426378</c:v>
                </c:pt>
                <c:pt idx="99">
                  <c:v>0.4358640550722922</c:v>
                </c:pt>
                <c:pt idx="100">
                  <c:v>0.42994654516046316</c:v>
                </c:pt>
                <c:pt idx="101">
                  <c:v>0.42550841272659129</c:v>
                </c:pt>
                <c:pt idx="102">
                  <c:v>0.42501528690060558</c:v>
                </c:pt>
                <c:pt idx="103">
                  <c:v>0.42452216107461982</c:v>
                </c:pt>
                <c:pt idx="104">
                  <c:v>0.4156458962068762</c:v>
                </c:pt>
                <c:pt idx="105">
                  <c:v>0.41170088959899009</c:v>
                </c:pt>
                <c:pt idx="106">
                  <c:v>0.40972838629504704</c:v>
                </c:pt>
                <c:pt idx="107">
                  <c:v>0.40676963133913246</c:v>
                </c:pt>
                <c:pt idx="108">
                  <c:v>0.40430400220920371</c:v>
                </c:pt>
                <c:pt idx="109">
                  <c:v>0.39690711481941732</c:v>
                </c:pt>
                <c:pt idx="110">
                  <c:v>0.39641398899343155</c:v>
                </c:pt>
                <c:pt idx="111">
                  <c:v>0.3880308499516737</c:v>
                </c:pt>
                <c:pt idx="112">
                  <c:v>0.38655147247371635</c:v>
                </c:pt>
                <c:pt idx="113">
                  <c:v>0.37471645265005821</c:v>
                </c:pt>
                <c:pt idx="114">
                  <c:v>0.37175769769414363</c:v>
                </c:pt>
                <c:pt idx="115">
                  <c:v>0.3702783202161864</c:v>
                </c:pt>
                <c:pt idx="116">
                  <c:v>0.36238830700041424</c:v>
                </c:pt>
                <c:pt idx="117">
                  <c:v>0.3609089295224569</c:v>
                </c:pt>
                <c:pt idx="118">
                  <c:v>0.3609089295224569</c:v>
                </c:pt>
                <c:pt idx="119">
                  <c:v>0.35992267787048543</c:v>
                </c:pt>
                <c:pt idx="120">
                  <c:v>0.35104641300274181</c:v>
                </c:pt>
                <c:pt idx="121">
                  <c:v>0.34759453222084147</c:v>
                </c:pt>
                <c:pt idx="122">
                  <c:v>0.34364952561295536</c:v>
                </c:pt>
                <c:pt idx="123">
                  <c:v>0.32934887665936846</c:v>
                </c:pt>
                <c:pt idx="124">
                  <c:v>0.32540387005148236</c:v>
                </c:pt>
                <c:pt idx="125">
                  <c:v>0.32244511509556778</c:v>
                </c:pt>
                <c:pt idx="126">
                  <c:v>0.31997948596563897</c:v>
                </c:pt>
                <c:pt idx="127">
                  <c:v>0.31406197605380992</c:v>
                </c:pt>
                <c:pt idx="128">
                  <c:v>0.31258259857585258</c:v>
                </c:pt>
                <c:pt idx="129">
                  <c:v>0.31258259857585258</c:v>
                </c:pt>
                <c:pt idx="130">
                  <c:v>0.31011696944592382</c:v>
                </c:pt>
                <c:pt idx="131">
                  <c:v>0.30272008205613743</c:v>
                </c:pt>
                <c:pt idx="132">
                  <c:v>0.30074757875219443</c:v>
                </c:pt>
                <c:pt idx="133">
                  <c:v>0.29926820127423709</c:v>
                </c:pt>
                <c:pt idx="134">
                  <c:v>0.29285756553642228</c:v>
                </c:pt>
                <c:pt idx="135">
                  <c:v>0.29039193640649347</c:v>
                </c:pt>
                <c:pt idx="136">
                  <c:v>0.29039193640649347</c:v>
                </c:pt>
                <c:pt idx="137">
                  <c:v>0.28644692979860742</c:v>
                </c:pt>
                <c:pt idx="138">
                  <c:v>0.28595380397262166</c:v>
                </c:pt>
                <c:pt idx="139">
                  <c:v>0.28496755232065013</c:v>
                </c:pt>
                <c:pt idx="140">
                  <c:v>0.27411878414896346</c:v>
                </c:pt>
                <c:pt idx="141">
                  <c:v>0.27263940667100617</c:v>
                </c:pt>
                <c:pt idx="142">
                  <c:v>0.26968065171509159</c:v>
                </c:pt>
                <c:pt idx="143">
                  <c:v>0.26968065171509159</c:v>
                </c:pt>
                <c:pt idx="144">
                  <c:v>0.26869440006312012</c:v>
                </c:pt>
                <c:pt idx="145">
                  <c:v>0.26474939345523402</c:v>
                </c:pt>
                <c:pt idx="146">
                  <c:v>0.2622837643253052</c:v>
                </c:pt>
                <c:pt idx="147">
                  <c:v>0.2598181351953765</c:v>
                </c:pt>
                <c:pt idx="148">
                  <c:v>0.25735250606544763</c:v>
                </c:pt>
                <c:pt idx="149">
                  <c:v>0.25439375110953305</c:v>
                </c:pt>
                <c:pt idx="150">
                  <c:v>0.25340749945756158</c:v>
                </c:pt>
                <c:pt idx="151">
                  <c:v>0.250448744501647</c:v>
                </c:pt>
                <c:pt idx="152">
                  <c:v>0.24995561867566127</c:v>
                </c:pt>
                <c:pt idx="153">
                  <c:v>0.2494624928496755</c:v>
                </c:pt>
                <c:pt idx="154">
                  <c:v>0.24847624119770401</c:v>
                </c:pt>
                <c:pt idx="155">
                  <c:v>0.24847624119770401</c:v>
                </c:pt>
                <c:pt idx="156">
                  <c:v>0.24847624119770401</c:v>
                </c:pt>
                <c:pt idx="157">
                  <c:v>0.24798311537171827</c:v>
                </c:pt>
                <c:pt idx="158">
                  <c:v>0.24650373789376093</c:v>
                </c:pt>
                <c:pt idx="159">
                  <c:v>0.2430518571118607</c:v>
                </c:pt>
                <c:pt idx="160">
                  <c:v>0.2430518571118607</c:v>
                </c:pt>
                <c:pt idx="161">
                  <c:v>0.24206560545988912</c:v>
                </c:pt>
                <c:pt idx="162">
                  <c:v>0.24157247963390335</c:v>
                </c:pt>
                <c:pt idx="163">
                  <c:v>0.24157247963390335</c:v>
                </c:pt>
                <c:pt idx="164">
                  <c:v>0.24058622798193185</c:v>
                </c:pt>
                <c:pt idx="165">
                  <c:v>0.24009310215594612</c:v>
                </c:pt>
                <c:pt idx="166">
                  <c:v>0.24009310215594612</c:v>
                </c:pt>
                <c:pt idx="167">
                  <c:v>0.23959997632996036</c:v>
                </c:pt>
                <c:pt idx="168">
                  <c:v>0.23910685050397462</c:v>
                </c:pt>
                <c:pt idx="169">
                  <c:v>0.23910685050397462</c:v>
                </c:pt>
                <c:pt idx="170">
                  <c:v>0.23910685050397462</c:v>
                </c:pt>
                <c:pt idx="171">
                  <c:v>0.23910685050397462</c:v>
                </c:pt>
                <c:pt idx="172">
                  <c:v>0.23910685050397462</c:v>
                </c:pt>
                <c:pt idx="173">
                  <c:v>0.23910685050397462</c:v>
                </c:pt>
                <c:pt idx="174">
                  <c:v>0.23910685050397462</c:v>
                </c:pt>
                <c:pt idx="175">
                  <c:v>0.23910685050397462</c:v>
                </c:pt>
                <c:pt idx="176">
                  <c:v>0.23910685050397462</c:v>
                </c:pt>
                <c:pt idx="177">
                  <c:v>0.23861372467798878</c:v>
                </c:pt>
                <c:pt idx="178">
                  <c:v>0.23861372467798878</c:v>
                </c:pt>
                <c:pt idx="179">
                  <c:v>0.23861372467798878</c:v>
                </c:pt>
                <c:pt idx="180">
                  <c:v>0.23812059885200304</c:v>
                </c:pt>
                <c:pt idx="181">
                  <c:v>0.23664122137404581</c:v>
                </c:pt>
                <c:pt idx="182">
                  <c:v>0.23664122137404581</c:v>
                </c:pt>
                <c:pt idx="183">
                  <c:v>0.23664122137404581</c:v>
                </c:pt>
                <c:pt idx="184">
                  <c:v>0.23614809554806004</c:v>
                </c:pt>
                <c:pt idx="185">
                  <c:v>0.23614809554806004</c:v>
                </c:pt>
                <c:pt idx="186">
                  <c:v>0.23614809554806004</c:v>
                </c:pt>
                <c:pt idx="187">
                  <c:v>0.23614809554806004</c:v>
                </c:pt>
                <c:pt idx="188">
                  <c:v>0.23565496972207431</c:v>
                </c:pt>
                <c:pt idx="189">
                  <c:v>0.23565496972207431</c:v>
                </c:pt>
                <c:pt idx="190">
                  <c:v>0.23565496972207431</c:v>
                </c:pt>
                <c:pt idx="191">
                  <c:v>0.23516184389608855</c:v>
                </c:pt>
                <c:pt idx="192">
                  <c:v>0.23417559224411696</c:v>
                </c:pt>
                <c:pt idx="193">
                  <c:v>0.23368246641813131</c:v>
                </c:pt>
                <c:pt idx="194">
                  <c:v>0.23368246641813131</c:v>
                </c:pt>
                <c:pt idx="195">
                  <c:v>0.23368246641813123</c:v>
                </c:pt>
                <c:pt idx="196">
                  <c:v>0.23368246641813123</c:v>
                </c:pt>
                <c:pt idx="197">
                  <c:v>0.23318934059214547</c:v>
                </c:pt>
                <c:pt idx="198">
                  <c:v>0.23269621476615973</c:v>
                </c:pt>
                <c:pt idx="199">
                  <c:v>0.23269621476615973</c:v>
                </c:pt>
                <c:pt idx="200">
                  <c:v>0.23269621476615973</c:v>
                </c:pt>
                <c:pt idx="201">
                  <c:v>0.23220308894017397</c:v>
                </c:pt>
                <c:pt idx="202">
                  <c:v>0.23220308894017397</c:v>
                </c:pt>
                <c:pt idx="203">
                  <c:v>0.23220308894017397</c:v>
                </c:pt>
                <c:pt idx="204">
                  <c:v>0.23170996311418823</c:v>
                </c:pt>
                <c:pt idx="205">
                  <c:v>0.23170996311418823</c:v>
                </c:pt>
                <c:pt idx="206">
                  <c:v>0.23170996311418823</c:v>
                </c:pt>
                <c:pt idx="207">
                  <c:v>0.23170996311418823</c:v>
                </c:pt>
                <c:pt idx="208">
                  <c:v>0.23072371146221674</c:v>
                </c:pt>
                <c:pt idx="209">
                  <c:v>0.23023058563623089</c:v>
                </c:pt>
                <c:pt idx="210">
                  <c:v>0.22924433398425939</c:v>
                </c:pt>
                <c:pt idx="211">
                  <c:v>0.22924433398425939</c:v>
                </c:pt>
                <c:pt idx="212">
                  <c:v>0.22875120815827366</c:v>
                </c:pt>
                <c:pt idx="213">
                  <c:v>0.22825808233228789</c:v>
                </c:pt>
                <c:pt idx="214">
                  <c:v>0.22776495650630216</c:v>
                </c:pt>
                <c:pt idx="215">
                  <c:v>0.22776495650630216</c:v>
                </c:pt>
                <c:pt idx="216">
                  <c:v>0.22776495650630216</c:v>
                </c:pt>
                <c:pt idx="217">
                  <c:v>0.22727183068031639</c:v>
                </c:pt>
                <c:pt idx="218">
                  <c:v>0.22727183068031639</c:v>
                </c:pt>
                <c:pt idx="219">
                  <c:v>0.22727183068031631</c:v>
                </c:pt>
                <c:pt idx="220">
                  <c:v>0.22727183068031631</c:v>
                </c:pt>
                <c:pt idx="221">
                  <c:v>0.22529932737637332</c:v>
                </c:pt>
                <c:pt idx="222">
                  <c:v>0.22431307572440184</c:v>
                </c:pt>
                <c:pt idx="223">
                  <c:v>0.22431307572440184</c:v>
                </c:pt>
                <c:pt idx="224">
                  <c:v>0.22381994989841608</c:v>
                </c:pt>
                <c:pt idx="225">
                  <c:v>0.22381994989841608</c:v>
                </c:pt>
                <c:pt idx="226">
                  <c:v>0.2228336982464445</c:v>
                </c:pt>
                <c:pt idx="227">
                  <c:v>0.2228336982464445</c:v>
                </c:pt>
                <c:pt idx="228">
                  <c:v>0.221847446594473</c:v>
                </c:pt>
                <c:pt idx="229">
                  <c:v>0.22135432076848727</c:v>
                </c:pt>
                <c:pt idx="230">
                  <c:v>0.2208611949425015</c:v>
                </c:pt>
                <c:pt idx="231">
                  <c:v>0.2208611949425015</c:v>
                </c:pt>
                <c:pt idx="232">
                  <c:v>0.2208611949425015</c:v>
                </c:pt>
                <c:pt idx="233">
                  <c:v>0.21987494329053001</c:v>
                </c:pt>
                <c:pt idx="234">
                  <c:v>0.21987494329053001</c:v>
                </c:pt>
                <c:pt idx="235">
                  <c:v>0.21987494329053001</c:v>
                </c:pt>
                <c:pt idx="236">
                  <c:v>0.21938181746454427</c:v>
                </c:pt>
                <c:pt idx="237">
                  <c:v>0.21888869163855851</c:v>
                </c:pt>
                <c:pt idx="238">
                  <c:v>0.21888869163855851</c:v>
                </c:pt>
                <c:pt idx="239">
                  <c:v>0.21839556581257277</c:v>
                </c:pt>
                <c:pt idx="240">
                  <c:v>0.21790243998658701</c:v>
                </c:pt>
                <c:pt idx="241">
                  <c:v>0.21790243998658701</c:v>
                </c:pt>
                <c:pt idx="242">
                  <c:v>0.21790243998658701</c:v>
                </c:pt>
                <c:pt idx="243">
                  <c:v>0.21790243998658701</c:v>
                </c:pt>
                <c:pt idx="244">
                  <c:v>0.21790243998658693</c:v>
                </c:pt>
                <c:pt idx="245">
                  <c:v>0.21691618833461543</c:v>
                </c:pt>
                <c:pt idx="246">
                  <c:v>0.21691618833461543</c:v>
                </c:pt>
                <c:pt idx="247">
                  <c:v>0.21691618833461543</c:v>
                </c:pt>
                <c:pt idx="248">
                  <c:v>0.21691618833461543</c:v>
                </c:pt>
                <c:pt idx="249">
                  <c:v>0.21691618833461543</c:v>
                </c:pt>
                <c:pt idx="250">
                  <c:v>0.21642306250862969</c:v>
                </c:pt>
                <c:pt idx="251">
                  <c:v>0.21642306250862969</c:v>
                </c:pt>
                <c:pt idx="252">
                  <c:v>0.21592993668264393</c:v>
                </c:pt>
                <c:pt idx="253">
                  <c:v>0.2154368108566582</c:v>
                </c:pt>
                <c:pt idx="254">
                  <c:v>0.2154368108566582</c:v>
                </c:pt>
                <c:pt idx="255">
                  <c:v>0.2154368108566582</c:v>
                </c:pt>
                <c:pt idx="256">
                  <c:v>0.21494368503067243</c:v>
                </c:pt>
                <c:pt idx="257">
                  <c:v>0.2144505592046867</c:v>
                </c:pt>
                <c:pt idx="258">
                  <c:v>0.2144505592046867</c:v>
                </c:pt>
                <c:pt idx="259">
                  <c:v>0.21395743337870085</c:v>
                </c:pt>
                <c:pt idx="260">
                  <c:v>0.21297118172672935</c:v>
                </c:pt>
                <c:pt idx="261">
                  <c:v>0.21198493007475788</c:v>
                </c:pt>
                <c:pt idx="262">
                  <c:v>0.21149180424877212</c:v>
                </c:pt>
                <c:pt idx="263">
                  <c:v>0.21149180424877212</c:v>
                </c:pt>
                <c:pt idx="264">
                  <c:v>0.21099867842278638</c:v>
                </c:pt>
                <c:pt idx="265">
                  <c:v>0.21099867842278638</c:v>
                </c:pt>
                <c:pt idx="266">
                  <c:v>0.21099867842278638</c:v>
                </c:pt>
                <c:pt idx="267">
                  <c:v>0.21050555259680062</c:v>
                </c:pt>
                <c:pt idx="268">
                  <c:v>0.2090261751188433</c:v>
                </c:pt>
                <c:pt idx="269">
                  <c:v>0.20853304929285754</c:v>
                </c:pt>
                <c:pt idx="270">
                  <c:v>0.20754679764088604</c:v>
                </c:pt>
                <c:pt idx="271">
                  <c:v>0.20754679764088604</c:v>
                </c:pt>
                <c:pt idx="272">
                  <c:v>0.20705367181490031</c:v>
                </c:pt>
                <c:pt idx="273">
                  <c:v>0.20705367181490031</c:v>
                </c:pt>
                <c:pt idx="274">
                  <c:v>0.20656054598891455</c:v>
                </c:pt>
                <c:pt idx="275">
                  <c:v>0.20656054598891455</c:v>
                </c:pt>
                <c:pt idx="276">
                  <c:v>0.20656054598891455</c:v>
                </c:pt>
                <c:pt idx="277">
                  <c:v>0.20656054598891455</c:v>
                </c:pt>
                <c:pt idx="278">
                  <c:v>0.20606742016292881</c:v>
                </c:pt>
                <c:pt idx="279">
                  <c:v>0.20606742016292881</c:v>
                </c:pt>
                <c:pt idx="280">
                  <c:v>0.20557429433694305</c:v>
                </c:pt>
                <c:pt idx="281">
                  <c:v>0.20557429433694305</c:v>
                </c:pt>
                <c:pt idx="282">
                  <c:v>0.20557429433694296</c:v>
                </c:pt>
                <c:pt idx="283">
                  <c:v>0.20557429433694296</c:v>
                </c:pt>
                <c:pt idx="284">
                  <c:v>0.20557429433694296</c:v>
                </c:pt>
                <c:pt idx="285">
                  <c:v>0.20557429433694296</c:v>
                </c:pt>
                <c:pt idx="286">
                  <c:v>0.20508116851095723</c:v>
                </c:pt>
                <c:pt idx="287">
                  <c:v>0.20508116851095723</c:v>
                </c:pt>
                <c:pt idx="288">
                  <c:v>0.20508116851095723</c:v>
                </c:pt>
                <c:pt idx="289">
                  <c:v>0.20409491685898573</c:v>
                </c:pt>
                <c:pt idx="290">
                  <c:v>0.20409491685898573</c:v>
                </c:pt>
                <c:pt idx="291">
                  <c:v>0.20360179103299997</c:v>
                </c:pt>
                <c:pt idx="292">
                  <c:v>0.20360179103299997</c:v>
                </c:pt>
                <c:pt idx="293">
                  <c:v>0.20360179103299997</c:v>
                </c:pt>
                <c:pt idx="294">
                  <c:v>0.20360179103299997</c:v>
                </c:pt>
                <c:pt idx="295">
                  <c:v>0.20261553938102847</c:v>
                </c:pt>
                <c:pt idx="296">
                  <c:v>0.20261553938102847</c:v>
                </c:pt>
                <c:pt idx="297">
                  <c:v>0.20261553938102847</c:v>
                </c:pt>
                <c:pt idx="298">
                  <c:v>0.20261553938102847</c:v>
                </c:pt>
                <c:pt idx="299">
                  <c:v>0.20212241355504273</c:v>
                </c:pt>
                <c:pt idx="300">
                  <c:v>0.20212241355504273</c:v>
                </c:pt>
                <c:pt idx="301">
                  <c:v>0.20212241355504273</c:v>
                </c:pt>
                <c:pt idx="302">
                  <c:v>0.20212241355504273</c:v>
                </c:pt>
                <c:pt idx="303">
                  <c:v>0.20212241355504273</c:v>
                </c:pt>
                <c:pt idx="304">
                  <c:v>0.20212241355504273</c:v>
                </c:pt>
                <c:pt idx="305">
                  <c:v>0.20064303607708539</c:v>
                </c:pt>
                <c:pt idx="306">
                  <c:v>0.20064303607708539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D6F-49C5-94AE-E20FDEC6F802}"/>
            </c:ext>
          </c:extLst>
        </c:ser>
        <c:ser>
          <c:idx val="6"/>
          <c:order val="1"/>
          <c:tx>
            <c:v>Exp 2</c:v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Ratio'!$Z$4:$Z$316</c:f>
              <c:numCache>
                <c:formatCode>General</c:formatCode>
                <c:ptCount val="313"/>
                <c:pt idx="0">
                  <c:v>1</c:v>
                </c:pt>
                <c:pt idx="1">
                  <c:v>0.98353455080801766</c:v>
                </c:pt>
                <c:pt idx="2">
                  <c:v>0.97966032746872767</c:v>
                </c:pt>
                <c:pt idx="3">
                  <c:v>0.97966032746872767</c:v>
                </c:pt>
                <c:pt idx="4">
                  <c:v>0.97820749371649385</c:v>
                </c:pt>
                <c:pt idx="5">
                  <c:v>0.97772321579908272</c:v>
                </c:pt>
                <c:pt idx="6">
                  <c:v>0.97723893788167138</c:v>
                </c:pt>
                <c:pt idx="7">
                  <c:v>0.97578610412943778</c:v>
                </c:pt>
                <c:pt idx="8">
                  <c:v>0.97530182621202643</c:v>
                </c:pt>
                <c:pt idx="9">
                  <c:v>0.97288043662497026</c:v>
                </c:pt>
                <c:pt idx="10">
                  <c:v>0.96755337953344656</c:v>
                </c:pt>
                <c:pt idx="11">
                  <c:v>0.96561626786380161</c:v>
                </c:pt>
                <c:pt idx="12">
                  <c:v>0.96561626786380161</c:v>
                </c:pt>
                <c:pt idx="13">
                  <c:v>0.96464771202897914</c:v>
                </c:pt>
                <c:pt idx="14">
                  <c:v>0.95932065493745555</c:v>
                </c:pt>
                <c:pt idx="15">
                  <c:v>0.95641498743298792</c:v>
                </c:pt>
                <c:pt idx="16">
                  <c:v>0.9535093199285205</c:v>
                </c:pt>
                <c:pt idx="17">
                  <c:v>0.95157220825887556</c:v>
                </c:pt>
                <c:pt idx="18">
                  <c:v>0.95011937450664186</c:v>
                </c:pt>
                <c:pt idx="19">
                  <c:v>0.94963509658923051</c:v>
                </c:pt>
                <c:pt idx="20">
                  <c:v>0.94382376158029568</c:v>
                </c:pt>
                <c:pt idx="21">
                  <c:v>0.94382376158029568</c:v>
                </c:pt>
                <c:pt idx="22">
                  <c:v>0.94188664991065063</c:v>
                </c:pt>
                <c:pt idx="23">
                  <c:v>0.94043381615841692</c:v>
                </c:pt>
                <c:pt idx="24">
                  <c:v>0.93559103698430446</c:v>
                </c:pt>
                <c:pt idx="25">
                  <c:v>0.93510675906689333</c:v>
                </c:pt>
                <c:pt idx="26">
                  <c:v>0.92590547863607964</c:v>
                </c:pt>
                <c:pt idx="27">
                  <c:v>0.92009414362714459</c:v>
                </c:pt>
                <c:pt idx="28">
                  <c:v>0.914767086535621</c:v>
                </c:pt>
                <c:pt idx="29">
                  <c:v>0.91428280861820965</c:v>
                </c:pt>
                <c:pt idx="30">
                  <c:v>0.91282997486597606</c:v>
                </c:pt>
                <c:pt idx="31">
                  <c:v>0.91234569694856471</c:v>
                </c:pt>
                <c:pt idx="32">
                  <c:v>0.90895575152668606</c:v>
                </c:pt>
                <c:pt idx="33">
                  <c:v>0.90459725026998483</c:v>
                </c:pt>
                <c:pt idx="34">
                  <c:v>0.90072302693069495</c:v>
                </c:pt>
                <c:pt idx="35">
                  <c:v>0.89781735942622742</c:v>
                </c:pt>
                <c:pt idx="36">
                  <c:v>0.89733308150881619</c:v>
                </c:pt>
                <c:pt idx="37">
                  <c:v>0.88813180107800249</c:v>
                </c:pt>
                <c:pt idx="38">
                  <c:v>0.87893052064718902</c:v>
                </c:pt>
                <c:pt idx="39">
                  <c:v>0.86924496229896397</c:v>
                </c:pt>
                <c:pt idx="40">
                  <c:v>0.85810657019850556</c:v>
                </c:pt>
                <c:pt idx="41">
                  <c:v>0.85762229228109421</c:v>
                </c:pt>
                <c:pt idx="42">
                  <c:v>0.85713801436368287</c:v>
                </c:pt>
                <c:pt idx="43">
                  <c:v>0.85665373644627174</c:v>
                </c:pt>
                <c:pt idx="44">
                  <c:v>0.85277951310698175</c:v>
                </c:pt>
                <c:pt idx="45">
                  <c:v>0.84648390018063557</c:v>
                </c:pt>
                <c:pt idx="46">
                  <c:v>0.83098700682347582</c:v>
                </c:pt>
                <c:pt idx="47">
                  <c:v>0.82469139389712964</c:v>
                </c:pt>
                <c:pt idx="48">
                  <c:v>0.81888005888819471</c:v>
                </c:pt>
                <c:pt idx="49">
                  <c:v>0.81742722513596089</c:v>
                </c:pt>
                <c:pt idx="50">
                  <c:v>0.81645866930113842</c:v>
                </c:pt>
                <c:pt idx="51">
                  <c:v>0.81113161220961472</c:v>
                </c:pt>
                <c:pt idx="52">
                  <c:v>0.80435172136585731</c:v>
                </c:pt>
                <c:pt idx="53">
                  <c:v>0.79418188510022136</c:v>
                </c:pt>
                <c:pt idx="54">
                  <c:v>0.79176049551316507</c:v>
                </c:pt>
                <c:pt idx="55">
                  <c:v>0.77916926966047262</c:v>
                </c:pt>
                <c:pt idx="56">
                  <c:v>0.76706232172519151</c:v>
                </c:pt>
                <c:pt idx="57">
                  <c:v>0.76318809838590163</c:v>
                </c:pt>
                <c:pt idx="58">
                  <c:v>0.76270382046849039</c:v>
                </c:pt>
                <c:pt idx="59">
                  <c:v>0.76221954255107915</c:v>
                </c:pt>
                <c:pt idx="60">
                  <c:v>0.75592392962473287</c:v>
                </c:pt>
                <c:pt idx="61">
                  <c:v>0.74962831669838681</c:v>
                </c:pt>
                <c:pt idx="62">
                  <c:v>0.74720692711133052</c:v>
                </c:pt>
                <c:pt idx="63">
                  <c:v>0.7375213687631057</c:v>
                </c:pt>
                <c:pt idx="64">
                  <c:v>0.73267858958899323</c:v>
                </c:pt>
                <c:pt idx="65">
                  <c:v>0.73171003375417076</c:v>
                </c:pt>
                <c:pt idx="66">
                  <c:v>0.73074147791934829</c:v>
                </c:pt>
                <c:pt idx="67">
                  <c:v>0.72686725458005841</c:v>
                </c:pt>
                <c:pt idx="68">
                  <c:v>0.72396158707559077</c:v>
                </c:pt>
                <c:pt idx="69">
                  <c:v>0.72396158707559077</c:v>
                </c:pt>
                <c:pt idx="70">
                  <c:v>0.71524458456218842</c:v>
                </c:pt>
                <c:pt idx="71">
                  <c:v>0.71524458456218842</c:v>
                </c:pt>
                <c:pt idx="72">
                  <c:v>0.7147603066447773</c:v>
                </c:pt>
                <c:pt idx="73">
                  <c:v>0.7147603066447773</c:v>
                </c:pt>
                <c:pt idx="74">
                  <c:v>0.71330747289254348</c:v>
                </c:pt>
                <c:pt idx="75">
                  <c:v>0.71233891705772101</c:v>
                </c:pt>
                <c:pt idx="76">
                  <c:v>0.70701185996619742</c:v>
                </c:pt>
                <c:pt idx="77">
                  <c:v>0.70313763662690731</c:v>
                </c:pt>
                <c:pt idx="78">
                  <c:v>0.70265335870949619</c:v>
                </c:pt>
                <c:pt idx="79">
                  <c:v>0.70216908079208484</c:v>
                </c:pt>
                <c:pt idx="80">
                  <c:v>0.70216908079208484</c:v>
                </c:pt>
                <c:pt idx="81">
                  <c:v>0.70168480287467372</c:v>
                </c:pt>
                <c:pt idx="82">
                  <c:v>0.70168480287467372</c:v>
                </c:pt>
                <c:pt idx="83">
                  <c:v>0.69926341328761743</c:v>
                </c:pt>
                <c:pt idx="84">
                  <c:v>0.69877913537020619</c:v>
                </c:pt>
                <c:pt idx="85">
                  <c:v>0.69490491203091631</c:v>
                </c:pt>
                <c:pt idx="86">
                  <c:v>0.68764074326974756</c:v>
                </c:pt>
                <c:pt idx="87">
                  <c:v>0.68570363160010261</c:v>
                </c:pt>
                <c:pt idx="88">
                  <c:v>0.68086085242599026</c:v>
                </c:pt>
                <c:pt idx="89">
                  <c:v>0.6774709070041115</c:v>
                </c:pt>
                <c:pt idx="90">
                  <c:v>0.66923818240812027</c:v>
                </c:pt>
                <c:pt idx="91">
                  <c:v>0.66681679282106399</c:v>
                </c:pt>
                <c:pt idx="92">
                  <c:v>0.66391112531659668</c:v>
                </c:pt>
                <c:pt idx="93">
                  <c:v>0.66391112531659668</c:v>
                </c:pt>
                <c:pt idx="94">
                  <c:v>0.66245829156436287</c:v>
                </c:pt>
                <c:pt idx="95">
                  <c:v>0.65955262405989545</c:v>
                </c:pt>
                <c:pt idx="96">
                  <c:v>0.65325701113354928</c:v>
                </c:pt>
                <c:pt idx="97">
                  <c:v>0.6455085644549694</c:v>
                </c:pt>
                <c:pt idx="98">
                  <c:v>0.63969722944603447</c:v>
                </c:pt>
                <c:pt idx="99">
                  <c:v>0.63727583985897818</c:v>
                </c:pt>
                <c:pt idx="100">
                  <c:v>0.6149990556580609</c:v>
                </c:pt>
                <c:pt idx="101">
                  <c:v>0.60870344273171484</c:v>
                </c:pt>
                <c:pt idx="102">
                  <c:v>0.60773488689689237</c:v>
                </c:pt>
                <c:pt idx="103">
                  <c:v>0.60773488689689237</c:v>
                </c:pt>
                <c:pt idx="104">
                  <c:v>0.60579777522724743</c:v>
                </c:pt>
                <c:pt idx="105">
                  <c:v>0.58739521436562003</c:v>
                </c:pt>
                <c:pt idx="106">
                  <c:v>0.5830367131089188</c:v>
                </c:pt>
                <c:pt idx="107">
                  <c:v>0.58109960143927386</c:v>
                </c:pt>
                <c:pt idx="108">
                  <c:v>0.56269704057764669</c:v>
                </c:pt>
                <c:pt idx="109">
                  <c:v>0.54429447971601941</c:v>
                </c:pt>
                <c:pt idx="110">
                  <c:v>0.54235736804637436</c:v>
                </c:pt>
                <c:pt idx="111">
                  <c:v>0.53703031095485065</c:v>
                </c:pt>
                <c:pt idx="112">
                  <c:v>0.53654603303743953</c:v>
                </c:pt>
                <c:pt idx="113">
                  <c:v>0.53509319928520571</c:v>
                </c:pt>
                <c:pt idx="114">
                  <c:v>0.53364036553297189</c:v>
                </c:pt>
                <c:pt idx="115">
                  <c:v>0.53025042011109325</c:v>
                </c:pt>
                <c:pt idx="116">
                  <c:v>0.52928186427627077</c:v>
                </c:pt>
                <c:pt idx="117">
                  <c:v>0.52879758635885965</c:v>
                </c:pt>
                <c:pt idx="118">
                  <c:v>0.52734475260662583</c:v>
                </c:pt>
                <c:pt idx="119">
                  <c:v>0.52589191885439202</c:v>
                </c:pt>
                <c:pt idx="120">
                  <c:v>0.52589191885439202</c:v>
                </c:pt>
                <c:pt idx="121">
                  <c:v>0.52395480718474707</c:v>
                </c:pt>
                <c:pt idx="122">
                  <c:v>0.52347052926733595</c:v>
                </c:pt>
                <c:pt idx="123">
                  <c:v>0.52201769551510213</c:v>
                </c:pt>
                <c:pt idx="124">
                  <c:v>0.5215334175976909</c:v>
                </c:pt>
                <c:pt idx="125">
                  <c:v>0.52104913968027966</c:v>
                </c:pt>
                <c:pt idx="126">
                  <c:v>0.52056486176286842</c:v>
                </c:pt>
                <c:pt idx="127">
                  <c:v>0.51959630592804595</c:v>
                </c:pt>
                <c:pt idx="128">
                  <c:v>0.51959630592804595</c:v>
                </c:pt>
                <c:pt idx="129">
                  <c:v>0.51862775009322348</c:v>
                </c:pt>
                <c:pt idx="130">
                  <c:v>0.51717491634098967</c:v>
                </c:pt>
                <c:pt idx="131">
                  <c:v>0.51572208258875607</c:v>
                </c:pt>
                <c:pt idx="132">
                  <c:v>0.51233213716687731</c:v>
                </c:pt>
                <c:pt idx="133">
                  <c:v>0.50894219174499855</c:v>
                </c:pt>
                <c:pt idx="134">
                  <c:v>0.50797363591017608</c:v>
                </c:pt>
                <c:pt idx="135">
                  <c:v>0.50797363591017608</c:v>
                </c:pt>
                <c:pt idx="136">
                  <c:v>0.50748935799276484</c:v>
                </c:pt>
                <c:pt idx="137">
                  <c:v>0.50652080215794237</c:v>
                </c:pt>
                <c:pt idx="138">
                  <c:v>0.5055522463231199</c:v>
                </c:pt>
                <c:pt idx="139">
                  <c:v>0.50216230090124114</c:v>
                </c:pt>
                <c:pt idx="140">
                  <c:v>0.50216230090124114</c:v>
                </c:pt>
                <c:pt idx="141">
                  <c:v>0.50070946714900733</c:v>
                </c:pt>
                <c:pt idx="142">
                  <c:v>0.5002251892315962</c:v>
                </c:pt>
                <c:pt idx="143">
                  <c:v>0.49780379964453997</c:v>
                </c:pt>
                <c:pt idx="144">
                  <c:v>0.4968352438097175</c:v>
                </c:pt>
                <c:pt idx="145">
                  <c:v>0.49635096589230621</c:v>
                </c:pt>
                <c:pt idx="146">
                  <c:v>0.49441385422266126</c:v>
                </c:pt>
                <c:pt idx="147">
                  <c:v>0.49392957630524992</c:v>
                </c:pt>
                <c:pt idx="148">
                  <c:v>0.49199246463560498</c:v>
                </c:pt>
                <c:pt idx="149">
                  <c:v>0.4910239088007825</c:v>
                </c:pt>
                <c:pt idx="150">
                  <c:v>0.48908679713113756</c:v>
                </c:pt>
                <c:pt idx="151">
                  <c:v>0.48908679713113756</c:v>
                </c:pt>
                <c:pt idx="152">
                  <c:v>0.48908679713113756</c:v>
                </c:pt>
                <c:pt idx="153">
                  <c:v>0.48908679713113756</c:v>
                </c:pt>
                <c:pt idx="154">
                  <c:v>0.48618112962667021</c:v>
                </c:pt>
                <c:pt idx="155">
                  <c:v>0.4808540725351465</c:v>
                </c:pt>
                <c:pt idx="156">
                  <c:v>0.47891696086550145</c:v>
                </c:pt>
                <c:pt idx="157">
                  <c:v>0.4774641271132678</c:v>
                </c:pt>
                <c:pt idx="158">
                  <c:v>0.47504273752621157</c:v>
                </c:pt>
                <c:pt idx="159">
                  <c:v>0.4740741816913891</c:v>
                </c:pt>
                <c:pt idx="160">
                  <c:v>0.47262134793915528</c:v>
                </c:pt>
                <c:pt idx="161">
                  <c:v>0.46632573501280916</c:v>
                </c:pt>
                <c:pt idx="162">
                  <c:v>0.46632573501280916</c:v>
                </c:pt>
                <c:pt idx="163">
                  <c:v>0.46438862334316405</c:v>
                </c:pt>
                <c:pt idx="164">
                  <c:v>0.46099867792128552</c:v>
                </c:pt>
                <c:pt idx="165">
                  <c:v>0.46051440000387422</c:v>
                </c:pt>
                <c:pt idx="166">
                  <c:v>0.45954584416905175</c:v>
                </c:pt>
                <c:pt idx="167">
                  <c:v>0.45954584416905175</c:v>
                </c:pt>
                <c:pt idx="168">
                  <c:v>0.45712445458199547</c:v>
                </c:pt>
                <c:pt idx="169">
                  <c:v>0.4556716208297617</c:v>
                </c:pt>
                <c:pt idx="170">
                  <c:v>0.4556716208297617</c:v>
                </c:pt>
                <c:pt idx="171">
                  <c:v>0.45373450916011676</c:v>
                </c:pt>
                <c:pt idx="172">
                  <c:v>0.45179739749047182</c:v>
                </c:pt>
                <c:pt idx="173">
                  <c:v>0.44743889623377064</c:v>
                </c:pt>
                <c:pt idx="174">
                  <c:v>0.44356467289448059</c:v>
                </c:pt>
                <c:pt idx="175">
                  <c:v>0.44162756122483565</c:v>
                </c:pt>
                <c:pt idx="176">
                  <c:v>0.44017472747260189</c:v>
                </c:pt>
                <c:pt idx="177">
                  <c:v>0.43872189372036824</c:v>
                </c:pt>
                <c:pt idx="178">
                  <c:v>0.43436339246366706</c:v>
                </c:pt>
                <c:pt idx="179">
                  <c:v>0.43436339246366706</c:v>
                </c:pt>
                <c:pt idx="180">
                  <c:v>0.4329105587114333</c:v>
                </c:pt>
                <c:pt idx="181">
                  <c:v>0.4329105587114333</c:v>
                </c:pt>
                <c:pt idx="182">
                  <c:v>0.43194200287661083</c:v>
                </c:pt>
                <c:pt idx="183">
                  <c:v>0.43097344704178836</c:v>
                </c:pt>
                <c:pt idx="184">
                  <c:v>0.43097344704178836</c:v>
                </c:pt>
                <c:pt idx="185">
                  <c:v>0.43048916912437701</c:v>
                </c:pt>
                <c:pt idx="186">
                  <c:v>0.42564638995026471</c:v>
                </c:pt>
                <c:pt idx="187">
                  <c:v>0.42564638995026471</c:v>
                </c:pt>
                <c:pt idx="188">
                  <c:v>0.42516211203285337</c:v>
                </c:pt>
                <c:pt idx="189">
                  <c:v>0.42225644452838595</c:v>
                </c:pt>
                <c:pt idx="190">
                  <c:v>0.42031933285874101</c:v>
                </c:pt>
                <c:pt idx="191">
                  <c:v>0.41983505494132972</c:v>
                </c:pt>
                <c:pt idx="192">
                  <c:v>0.41257088618016113</c:v>
                </c:pt>
                <c:pt idx="193">
                  <c:v>0.40966521867569355</c:v>
                </c:pt>
                <c:pt idx="194">
                  <c:v>0.4048224395015812</c:v>
                </c:pt>
                <c:pt idx="195">
                  <c:v>0.40336960574934744</c:v>
                </c:pt>
                <c:pt idx="196">
                  <c:v>0.4014324940797025</c:v>
                </c:pt>
                <c:pt idx="197">
                  <c:v>0.39997966032746873</c:v>
                </c:pt>
                <c:pt idx="198">
                  <c:v>0.39852682657523492</c:v>
                </c:pt>
                <c:pt idx="199">
                  <c:v>0.3956211590707675</c:v>
                </c:pt>
                <c:pt idx="200">
                  <c:v>0.39513688115335621</c:v>
                </c:pt>
                <c:pt idx="201">
                  <c:v>0.39271549156630009</c:v>
                </c:pt>
                <c:pt idx="202">
                  <c:v>0.39174693573147745</c:v>
                </c:pt>
                <c:pt idx="203">
                  <c:v>0.39126265781406633</c:v>
                </c:pt>
                <c:pt idx="204">
                  <c:v>0.38980982406183257</c:v>
                </c:pt>
                <c:pt idx="205">
                  <c:v>0.38738843447477633</c:v>
                </c:pt>
                <c:pt idx="206">
                  <c:v>0.38593560072254263</c:v>
                </c:pt>
                <c:pt idx="207">
                  <c:v>0.38060854363101898</c:v>
                </c:pt>
                <c:pt idx="208">
                  <c:v>0.38012426571360775</c:v>
                </c:pt>
                <c:pt idx="209">
                  <c:v>0.37867143196137393</c:v>
                </c:pt>
                <c:pt idx="210">
                  <c:v>0.37770287612655151</c:v>
                </c:pt>
                <c:pt idx="211">
                  <c:v>0.37673432029172904</c:v>
                </c:pt>
                <c:pt idx="212">
                  <c:v>0.36947015153056034</c:v>
                </c:pt>
                <c:pt idx="213">
                  <c:v>0.36850159569573787</c:v>
                </c:pt>
                <c:pt idx="214">
                  <c:v>0.36753303986091534</c:v>
                </c:pt>
                <c:pt idx="215">
                  <c:v>0.36608020610868164</c:v>
                </c:pt>
                <c:pt idx="216">
                  <c:v>0.36365881652162546</c:v>
                </c:pt>
                <c:pt idx="217">
                  <c:v>0.36220598276939164</c:v>
                </c:pt>
                <c:pt idx="218">
                  <c:v>0.36075314901715794</c:v>
                </c:pt>
                <c:pt idx="219">
                  <c:v>0.35542609192563424</c:v>
                </c:pt>
                <c:pt idx="220">
                  <c:v>0.35203614650375559</c:v>
                </c:pt>
                <c:pt idx="221">
                  <c:v>0.35106759066893306</c:v>
                </c:pt>
                <c:pt idx="222">
                  <c:v>0.35009903483411059</c:v>
                </c:pt>
                <c:pt idx="223">
                  <c:v>0.34670908941223183</c:v>
                </c:pt>
                <c:pt idx="224">
                  <c:v>0.34283486607294189</c:v>
                </c:pt>
                <c:pt idx="225">
                  <c:v>0.34041347648588571</c:v>
                </c:pt>
                <c:pt idx="226">
                  <c:v>0.33992919856847448</c:v>
                </c:pt>
                <c:pt idx="227">
                  <c:v>0.33750780898141824</c:v>
                </c:pt>
                <c:pt idx="228">
                  <c:v>0.33653925314659577</c:v>
                </c:pt>
                <c:pt idx="229">
                  <c:v>0.33605497522918454</c:v>
                </c:pt>
                <c:pt idx="230">
                  <c:v>0.33508641939436196</c:v>
                </c:pt>
                <c:pt idx="231">
                  <c:v>0.33508641939436196</c:v>
                </c:pt>
                <c:pt idx="232">
                  <c:v>0.33266502980730583</c:v>
                </c:pt>
                <c:pt idx="233">
                  <c:v>0.33121219605507202</c:v>
                </c:pt>
                <c:pt idx="234">
                  <c:v>0.32685369479837084</c:v>
                </c:pt>
                <c:pt idx="235">
                  <c:v>0.31910524811979091</c:v>
                </c:pt>
                <c:pt idx="236">
                  <c:v>0.31910524811979091</c:v>
                </c:pt>
                <c:pt idx="237">
                  <c:v>0.3176524143675572</c:v>
                </c:pt>
                <c:pt idx="238">
                  <c:v>0.31716813645014597</c:v>
                </c:pt>
                <c:pt idx="239">
                  <c:v>0.31716813645014597</c:v>
                </c:pt>
                <c:pt idx="240">
                  <c:v>0.31619958061532355</c:v>
                </c:pt>
                <c:pt idx="241">
                  <c:v>0.3142624689456785</c:v>
                </c:pt>
                <c:pt idx="242">
                  <c:v>0.31377819102826726</c:v>
                </c:pt>
                <c:pt idx="243">
                  <c:v>0.31232535727603356</c:v>
                </c:pt>
                <c:pt idx="244">
                  <c:v>0.30990396768897732</c:v>
                </c:pt>
                <c:pt idx="245">
                  <c:v>0.30748257810192114</c:v>
                </c:pt>
                <c:pt idx="246">
                  <c:v>0.30360835476263121</c:v>
                </c:pt>
                <c:pt idx="247">
                  <c:v>0.29924985350592997</c:v>
                </c:pt>
                <c:pt idx="248">
                  <c:v>0.29876557558851868</c:v>
                </c:pt>
                <c:pt idx="249">
                  <c:v>0.29634418600146251</c:v>
                </c:pt>
                <c:pt idx="250">
                  <c:v>0.29440707433181751</c:v>
                </c:pt>
                <c:pt idx="251">
                  <c:v>0.29392279641440627</c:v>
                </c:pt>
                <c:pt idx="252">
                  <c:v>0.29004857307511628</c:v>
                </c:pt>
                <c:pt idx="253">
                  <c:v>0.28714290557064892</c:v>
                </c:pt>
                <c:pt idx="254">
                  <c:v>0.28472151598359263</c:v>
                </c:pt>
                <c:pt idx="255">
                  <c:v>0.28375296014877016</c:v>
                </c:pt>
                <c:pt idx="256">
                  <c:v>0.28326868223135893</c:v>
                </c:pt>
                <c:pt idx="257">
                  <c:v>0.28326868223135893</c:v>
                </c:pt>
                <c:pt idx="258">
                  <c:v>0.28278440431394763</c:v>
                </c:pt>
                <c:pt idx="259">
                  <c:v>0.27794162513983522</c:v>
                </c:pt>
                <c:pt idx="260">
                  <c:v>0.27648879138760152</c:v>
                </c:pt>
                <c:pt idx="261">
                  <c:v>0.27648879138760152</c:v>
                </c:pt>
                <c:pt idx="262">
                  <c:v>0.27213029013090034</c:v>
                </c:pt>
                <c:pt idx="263">
                  <c:v>0.26583467720455412</c:v>
                </c:pt>
                <c:pt idx="264">
                  <c:v>0.26486612136973164</c:v>
                </c:pt>
                <c:pt idx="265">
                  <c:v>0.25905478636079676</c:v>
                </c:pt>
                <c:pt idx="266">
                  <c:v>0.25711767469115171</c:v>
                </c:pt>
                <c:pt idx="267">
                  <c:v>0.24840067217774936</c:v>
                </c:pt>
                <c:pt idx="268">
                  <c:v>0.24452644883845939</c:v>
                </c:pt>
                <c:pt idx="269">
                  <c:v>0.24307361508622569</c:v>
                </c:pt>
                <c:pt idx="270">
                  <c:v>0.24258933716881445</c:v>
                </c:pt>
                <c:pt idx="271">
                  <c:v>0.24065222549916945</c:v>
                </c:pt>
                <c:pt idx="272">
                  <c:v>0.23968366966434698</c:v>
                </c:pt>
                <c:pt idx="273">
                  <c:v>0.23968366966434698</c:v>
                </c:pt>
                <c:pt idx="274">
                  <c:v>0.23823083591211319</c:v>
                </c:pt>
                <c:pt idx="275">
                  <c:v>0.23677800215987949</c:v>
                </c:pt>
                <c:pt idx="276">
                  <c:v>0.23580944632505701</c:v>
                </c:pt>
                <c:pt idx="277">
                  <c:v>0.23532516840764578</c:v>
                </c:pt>
                <c:pt idx="278">
                  <c:v>0.23532516840764578</c:v>
                </c:pt>
                <c:pt idx="279">
                  <c:v>0.23145094506835584</c:v>
                </c:pt>
                <c:pt idx="280">
                  <c:v>0.2309666671509446</c:v>
                </c:pt>
                <c:pt idx="281">
                  <c:v>0.2309666671509446</c:v>
                </c:pt>
                <c:pt idx="282">
                  <c:v>0.2309666671509446</c:v>
                </c:pt>
                <c:pt idx="283">
                  <c:v>0.23048238923353337</c:v>
                </c:pt>
                <c:pt idx="284">
                  <c:v>0.22999811131612205</c:v>
                </c:pt>
                <c:pt idx="285">
                  <c:v>0.22854527756388834</c:v>
                </c:pt>
                <c:pt idx="286">
                  <c:v>0.22806099964647711</c:v>
                </c:pt>
                <c:pt idx="287">
                  <c:v>0.22806099964647711</c:v>
                </c:pt>
                <c:pt idx="288">
                  <c:v>0.22515533214200961</c:v>
                </c:pt>
                <c:pt idx="289">
                  <c:v>0.22418677630718714</c:v>
                </c:pt>
                <c:pt idx="290">
                  <c:v>0.22224966463754214</c:v>
                </c:pt>
                <c:pt idx="291">
                  <c:v>0.22176538672013091</c:v>
                </c:pt>
                <c:pt idx="292">
                  <c:v>0.2203125529678972</c:v>
                </c:pt>
                <c:pt idx="293">
                  <c:v>0.21982827505048597</c:v>
                </c:pt>
                <c:pt idx="294">
                  <c:v>0.21982827505048597</c:v>
                </c:pt>
                <c:pt idx="295">
                  <c:v>0.21934399713307473</c:v>
                </c:pt>
                <c:pt idx="296">
                  <c:v>0.21789116338084094</c:v>
                </c:pt>
                <c:pt idx="297">
                  <c:v>0.21692260754601847</c:v>
                </c:pt>
                <c:pt idx="298">
                  <c:v>0.21643832962860723</c:v>
                </c:pt>
                <c:pt idx="299">
                  <c:v>0.20917416086743856</c:v>
                </c:pt>
                <c:pt idx="300">
                  <c:v>0.20917416086743856</c:v>
                </c:pt>
                <c:pt idx="301">
                  <c:v>0.20723704919779362</c:v>
                </c:pt>
                <c:pt idx="302">
                  <c:v>0.20578421544555986</c:v>
                </c:pt>
                <c:pt idx="303">
                  <c:v>0.20384710377591492</c:v>
                </c:pt>
                <c:pt idx="304">
                  <c:v>0.20190999210626989</c:v>
                </c:pt>
                <c:pt idx="305">
                  <c:v>0.20190999210626989</c:v>
                </c:pt>
                <c:pt idx="306">
                  <c:v>0.20045715835403619</c:v>
                </c:pt>
                <c:pt idx="307">
                  <c:v>0.19900432460180248</c:v>
                </c:pt>
                <c:pt idx="308">
                  <c:v>0.19658293501474625</c:v>
                </c:pt>
                <c:pt idx="309">
                  <c:v>0.19416154542769007</c:v>
                </c:pt>
                <c:pt idx="310">
                  <c:v>0.19367726751027875</c:v>
                </c:pt>
                <c:pt idx="311">
                  <c:v>0.19319298959286751</c:v>
                </c:pt>
                <c:pt idx="312">
                  <c:v>0.19270871167545628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D6F-49C5-94AE-E20FDEC6F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5657552"/>
        <c:axId val="705664080"/>
      </c:lineChart>
      <c:dateAx>
        <c:axId val="705657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64080"/>
        <c:crosses val="autoZero"/>
        <c:auto val="0"/>
        <c:lblOffset val="100"/>
        <c:baseTimeUnit val="days"/>
        <c:majorUnit val="30"/>
        <c:majorTimeUnit val="days"/>
      </c:dateAx>
      <c:valAx>
        <c:axId val="705664080"/>
        <c:scaling>
          <c:orientation val="minMax"/>
          <c:max val="1.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MASS</a:t>
                </a:r>
                <a:r>
                  <a:rPr lang="en-US" baseline="0"/>
                  <a:t> RATIO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57552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26544843076719"/>
          <c:y val="0.16805123642546829"/>
          <c:w val="0.50185698574724136"/>
          <c:h val="7.64103255230895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rgbClr val="3399FF"/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20000"/>
            <a:lumOff val="8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60deg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461409246632122"/>
          <c:y val="0.27916182149192659"/>
          <c:w val="0.82552250785835679"/>
          <c:h val="0.56485238317043951"/>
        </c:manualLayout>
      </c:layout>
      <c:lineChart>
        <c:grouping val="standard"/>
        <c:varyColors val="0"/>
        <c:ser>
          <c:idx val="0"/>
          <c:order val="0"/>
          <c:tx>
            <c:v>Exp 1</c:v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Ratio'!$AB$4:$AB$315</c:f>
              <c:numCache>
                <c:formatCode>General</c:formatCode>
                <c:ptCount val="3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D6F-49C5-94AE-E20FDEC6F802}"/>
            </c:ext>
          </c:extLst>
        </c:ser>
        <c:ser>
          <c:idx val="1"/>
          <c:order val="1"/>
          <c:tx>
            <c:v>Exp 2</c:v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Ratio'!$H$4:$H$305</c:f>
              <c:numCache>
                <c:formatCode>General</c:formatCode>
                <c:ptCount val="302"/>
                <c:pt idx="0">
                  <c:v>1</c:v>
                </c:pt>
                <c:pt idx="1">
                  <c:v>1</c:v>
                </c:pt>
                <c:pt idx="2">
                  <c:v>0.99700785438224671</c:v>
                </c:pt>
                <c:pt idx="3">
                  <c:v>0.99700785438224671</c:v>
                </c:pt>
                <c:pt idx="4">
                  <c:v>0.99601047250966224</c:v>
                </c:pt>
                <c:pt idx="5">
                  <c:v>0.99551178157336995</c:v>
                </c:pt>
                <c:pt idx="6">
                  <c:v>0.99451439970078548</c:v>
                </c:pt>
                <c:pt idx="7">
                  <c:v>0.9940157087644933</c:v>
                </c:pt>
                <c:pt idx="8">
                  <c:v>0.99351701782820101</c:v>
                </c:pt>
                <c:pt idx="9">
                  <c:v>0.99301832689190894</c:v>
                </c:pt>
                <c:pt idx="10">
                  <c:v>0.99102356314673978</c:v>
                </c:pt>
                <c:pt idx="11">
                  <c:v>0.9875327265926942</c:v>
                </c:pt>
                <c:pt idx="12">
                  <c:v>0.98553796284752526</c:v>
                </c:pt>
                <c:pt idx="13">
                  <c:v>0.9840418900386485</c:v>
                </c:pt>
                <c:pt idx="14">
                  <c:v>0.98354319910235644</c:v>
                </c:pt>
                <c:pt idx="15">
                  <c:v>0.97755890786684951</c:v>
                </c:pt>
                <c:pt idx="16">
                  <c:v>0.97606283505797276</c:v>
                </c:pt>
                <c:pt idx="17">
                  <c:v>0.97406807131280393</c:v>
                </c:pt>
                <c:pt idx="18">
                  <c:v>0.97057723475875823</c:v>
                </c:pt>
                <c:pt idx="19">
                  <c:v>0.96858247101358941</c:v>
                </c:pt>
                <c:pt idx="20">
                  <c:v>0.96758508914100494</c:v>
                </c:pt>
                <c:pt idx="21">
                  <c:v>0.96359556165066695</c:v>
                </c:pt>
                <c:pt idx="22">
                  <c:v>0.96010472509662148</c:v>
                </c:pt>
                <c:pt idx="23">
                  <c:v>0.95761127041516025</c:v>
                </c:pt>
                <c:pt idx="24">
                  <c:v>0.9566138885425759</c:v>
                </c:pt>
                <c:pt idx="25">
                  <c:v>0.95461912479740685</c:v>
                </c:pt>
                <c:pt idx="26">
                  <c:v>0.95013090637077668</c:v>
                </c:pt>
                <c:pt idx="27">
                  <c:v>0.94913352449819222</c:v>
                </c:pt>
                <c:pt idx="28">
                  <c:v>0.94265054232639334</c:v>
                </c:pt>
                <c:pt idx="29">
                  <c:v>0.9371649420271787</c:v>
                </c:pt>
                <c:pt idx="30">
                  <c:v>0.93517017828200988</c:v>
                </c:pt>
                <c:pt idx="31">
                  <c:v>0.93267672360054865</c:v>
                </c:pt>
                <c:pt idx="32">
                  <c:v>0.93167934172796418</c:v>
                </c:pt>
                <c:pt idx="33">
                  <c:v>0.93167934172796418</c:v>
                </c:pt>
                <c:pt idx="34">
                  <c:v>0.92519635955616508</c:v>
                </c:pt>
                <c:pt idx="35">
                  <c:v>0.92220421393841168</c:v>
                </c:pt>
                <c:pt idx="36">
                  <c:v>0.92020945019324285</c:v>
                </c:pt>
                <c:pt idx="37">
                  <c:v>0.91771599551178162</c:v>
                </c:pt>
                <c:pt idx="38">
                  <c:v>0.91173170427627481</c:v>
                </c:pt>
                <c:pt idx="39">
                  <c:v>0.90973694053110588</c:v>
                </c:pt>
                <c:pt idx="40">
                  <c:v>0.90774217678593705</c:v>
                </c:pt>
                <c:pt idx="41">
                  <c:v>0.90624610397706029</c:v>
                </c:pt>
                <c:pt idx="42">
                  <c:v>0.90425134023189135</c:v>
                </c:pt>
                <c:pt idx="43">
                  <c:v>0.89726966712380007</c:v>
                </c:pt>
                <c:pt idx="44">
                  <c:v>0.89577359431492332</c:v>
                </c:pt>
                <c:pt idx="45">
                  <c:v>0.89328013963346231</c:v>
                </c:pt>
                <c:pt idx="46">
                  <c:v>0.88978930307941662</c:v>
                </c:pt>
                <c:pt idx="47">
                  <c:v>0.88879192120683204</c:v>
                </c:pt>
                <c:pt idx="48">
                  <c:v>0.88430370278020198</c:v>
                </c:pt>
                <c:pt idx="49">
                  <c:v>0.88330632090761751</c:v>
                </c:pt>
                <c:pt idx="50">
                  <c:v>0.87881810248098746</c:v>
                </c:pt>
                <c:pt idx="51">
                  <c:v>0.87532726592694177</c:v>
                </c:pt>
                <c:pt idx="52">
                  <c:v>0.87383119311806523</c:v>
                </c:pt>
                <c:pt idx="53">
                  <c:v>0.87083904750031171</c:v>
                </c:pt>
                <c:pt idx="54">
                  <c:v>0.86585213813738948</c:v>
                </c:pt>
                <c:pt idx="55">
                  <c:v>0.86535344720109719</c:v>
                </c:pt>
                <c:pt idx="56">
                  <c:v>0.85936915596559027</c:v>
                </c:pt>
                <c:pt idx="57">
                  <c:v>0.85687570128412927</c:v>
                </c:pt>
                <c:pt idx="58">
                  <c:v>0.85438224660266804</c:v>
                </c:pt>
                <c:pt idx="59">
                  <c:v>0.8493953372397457</c:v>
                </c:pt>
                <c:pt idx="60">
                  <c:v>0.84291235506794671</c:v>
                </c:pt>
                <c:pt idx="61">
                  <c:v>0.84241366413165442</c:v>
                </c:pt>
                <c:pt idx="62">
                  <c:v>0.83892282757760872</c:v>
                </c:pt>
                <c:pt idx="63">
                  <c:v>0.83293853634210202</c:v>
                </c:pt>
                <c:pt idx="64">
                  <c:v>0.83094377259693319</c:v>
                </c:pt>
                <c:pt idx="65">
                  <c:v>0.82645555417030292</c:v>
                </c:pt>
                <c:pt idx="66">
                  <c:v>0.82495948136142638</c:v>
                </c:pt>
                <c:pt idx="67">
                  <c:v>0.82146864480738069</c:v>
                </c:pt>
                <c:pt idx="68">
                  <c:v>0.8179778082533351</c:v>
                </c:pt>
                <c:pt idx="69">
                  <c:v>0.81348958982670494</c:v>
                </c:pt>
                <c:pt idx="70">
                  <c:v>0.81299089889041265</c:v>
                </c:pt>
                <c:pt idx="71">
                  <c:v>0.81049744420895165</c:v>
                </c:pt>
                <c:pt idx="72">
                  <c:v>0.80600922578232159</c:v>
                </c:pt>
                <c:pt idx="73">
                  <c:v>0.80351577110086037</c:v>
                </c:pt>
                <c:pt idx="74">
                  <c:v>0.79952624361052238</c:v>
                </c:pt>
                <c:pt idx="75">
                  <c:v>0.79703278892906115</c:v>
                </c:pt>
                <c:pt idx="76">
                  <c:v>0.79503802518389233</c:v>
                </c:pt>
                <c:pt idx="77">
                  <c:v>0.7925445705024311</c:v>
                </c:pt>
                <c:pt idx="78">
                  <c:v>0.78805635207580105</c:v>
                </c:pt>
                <c:pt idx="79">
                  <c:v>0.78356813364917088</c:v>
                </c:pt>
                <c:pt idx="80">
                  <c:v>0.78057598803141759</c:v>
                </c:pt>
                <c:pt idx="81">
                  <c:v>0.77957860615883312</c:v>
                </c:pt>
                <c:pt idx="82">
                  <c:v>0.7765864605410796</c:v>
                </c:pt>
                <c:pt idx="83">
                  <c:v>0.77459169679591078</c:v>
                </c:pt>
                <c:pt idx="84">
                  <c:v>0.77459169679591078</c:v>
                </c:pt>
                <c:pt idx="85">
                  <c:v>0.77060216930557301</c:v>
                </c:pt>
                <c:pt idx="86">
                  <c:v>0.76910609649669626</c:v>
                </c:pt>
                <c:pt idx="87">
                  <c:v>0.76511656900635838</c:v>
                </c:pt>
                <c:pt idx="88">
                  <c:v>0.7616257324523128</c:v>
                </c:pt>
                <c:pt idx="89">
                  <c:v>0.7581348958982671</c:v>
                </c:pt>
                <c:pt idx="90">
                  <c:v>0.75564144121680599</c:v>
                </c:pt>
                <c:pt idx="91">
                  <c:v>0.75215060466276029</c:v>
                </c:pt>
                <c:pt idx="92">
                  <c:v>0.751651913726468</c:v>
                </c:pt>
                <c:pt idx="93">
                  <c:v>0.75065453185388353</c:v>
                </c:pt>
                <c:pt idx="94">
                  <c:v>0.74716369529983784</c:v>
                </c:pt>
                <c:pt idx="95">
                  <c:v>0.7456676224909613</c:v>
                </c:pt>
                <c:pt idx="96">
                  <c:v>0.73968333125545449</c:v>
                </c:pt>
                <c:pt idx="97">
                  <c:v>0.73818725844657773</c:v>
                </c:pt>
                <c:pt idx="98">
                  <c:v>0.73718987657399326</c:v>
                </c:pt>
                <c:pt idx="99">
                  <c:v>0.73569380376511673</c:v>
                </c:pt>
                <c:pt idx="100">
                  <c:v>0.73270165814736321</c:v>
                </c:pt>
                <c:pt idx="101">
                  <c:v>0.73070689440219427</c:v>
                </c:pt>
                <c:pt idx="102">
                  <c:v>0.72272783942151853</c:v>
                </c:pt>
                <c:pt idx="103">
                  <c:v>0.71923700286747294</c:v>
                </c:pt>
                <c:pt idx="104">
                  <c:v>0.71823962099488847</c:v>
                </c:pt>
                <c:pt idx="105">
                  <c:v>0.71524747537713518</c:v>
                </c:pt>
                <c:pt idx="106">
                  <c:v>0.71524747537713518</c:v>
                </c:pt>
                <c:pt idx="107">
                  <c:v>0.71524747537713518</c:v>
                </c:pt>
                <c:pt idx="108">
                  <c:v>0.70676972946016714</c:v>
                </c:pt>
                <c:pt idx="109">
                  <c:v>0.70577234758758267</c:v>
                </c:pt>
                <c:pt idx="110">
                  <c:v>0.7047749657149982</c:v>
                </c:pt>
                <c:pt idx="111">
                  <c:v>0.70128412916095251</c:v>
                </c:pt>
                <c:pt idx="112">
                  <c:v>0.70128412916095251</c:v>
                </c:pt>
                <c:pt idx="113">
                  <c:v>0.70128412916095251</c:v>
                </c:pt>
                <c:pt idx="114">
                  <c:v>0.69829198354319921</c:v>
                </c:pt>
                <c:pt idx="115">
                  <c:v>0.69829198354319921</c:v>
                </c:pt>
                <c:pt idx="116">
                  <c:v>0.69180900137140022</c:v>
                </c:pt>
                <c:pt idx="117">
                  <c:v>0.68981423762623117</c:v>
                </c:pt>
                <c:pt idx="118">
                  <c:v>0.68881685575364671</c:v>
                </c:pt>
                <c:pt idx="119">
                  <c:v>0.68682209200847788</c:v>
                </c:pt>
                <c:pt idx="120">
                  <c:v>0.6798404189003866</c:v>
                </c:pt>
                <c:pt idx="121">
                  <c:v>0.6798404189003866</c:v>
                </c:pt>
                <c:pt idx="122">
                  <c:v>0.67834434609150995</c:v>
                </c:pt>
                <c:pt idx="123">
                  <c:v>0.67435481860117197</c:v>
                </c:pt>
                <c:pt idx="124">
                  <c:v>0.67086398204712638</c:v>
                </c:pt>
                <c:pt idx="125">
                  <c:v>0.66886921830195745</c:v>
                </c:pt>
                <c:pt idx="126">
                  <c:v>0.66487969081161957</c:v>
                </c:pt>
                <c:pt idx="127">
                  <c:v>0.6638823089390351</c:v>
                </c:pt>
                <c:pt idx="128">
                  <c:v>0.65889539957611287</c:v>
                </c:pt>
                <c:pt idx="129">
                  <c:v>0.65690063583094394</c:v>
                </c:pt>
                <c:pt idx="130">
                  <c:v>0.65490587208577489</c:v>
                </c:pt>
                <c:pt idx="131">
                  <c:v>0.65440718114948282</c:v>
                </c:pt>
                <c:pt idx="132">
                  <c:v>0.65191372646802159</c:v>
                </c:pt>
                <c:pt idx="133">
                  <c:v>0.65191372646802159</c:v>
                </c:pt>
                <c:pt idx="134">
                  <c:v>0.65041765365914483</c:v>
                </c:pt>
                <c:pt idx="135">
                  <c:v>0.64692681710509914</c:v>
                </c:pt>
                <c:pt idx="136">
                  <c:v>0.64692681710509914</c:v>
                </c:pt>
                <c:pt idx="137">
                  <c:v>0.64592943523251478</c:v>
                </c:pt>
                <c:pt idx="138">
                  <c:v>0.64243859867846909</c:v>
                </c:pt>
                <c:pt idx="139">
                  <c:v>0.63645430744296239</c:v>
                </c:pt>
                <c:pt idx="140">
                  <c:v>0.63495823463408563</c:v>
                </c:pt>
                <c:pt idx="141">
                  <c:v>0.6329634708889168</c:v>
                </c:pt>
                <c:pt idx="142">
                  <c:v>0.62897394339857882</c:v>
                </c:pt>
                <c:pt idx="143">
                  <c:v>0.62697917965340988</c:v>
                </c:pt>
                <c:pt idx="144">
                  <c:v>0.62648048871711759</c:v>
                </c:pt>
                <c:pt idx="145">
                  <c:v>0.62398703403565658</c:v>
                </c:pt>
                <c:pt idx="146">
                  <c:v>0.62348834309936429</c:v>
                </c:pt>
                <c:pt idx="147">
                  <c:v>0.6199975065453186</c:v>
                </c:pt>
                <c:pt idx="148">
                  <c:v>0.61850143373644184</c:v>
                </c:pt>
                <c:pt idx="149">
                  <c:v>0.61351452437351961</c:v>
                </c:pt>
                <c:pt idx="150">
                  <c:v>0.61301583343722732</c:v>
                </c:pt>
                <c:pt idx="151">
                  <c:v>0.60952499688318174</c:v>
                </c:pt>
                <c:pt idx="152">
                  <c:v>0.60852761501059727</c:v>
                </c:pt>
                <c:pt idx="153">
                  <c:v>0.60802892407430509</c:v>
                </c:pt>
                <c:pt idx="154">
                  <c:v>0.60254332377509046</c:v>
                </c:pt>
                <c:pt idx="155">
                  <c:v>0.60104725096621381</c:v>
                </c:pt>
                <c:pt idx="156">
                  <c:v>0.60104725096621381</c:v>
                </c:pt>
                <c:pt idx="157">
                  <c:v>0.60004986909362934</c:v>
                </c:pt>
                <c:pt idx="158">
                  <c:v>0.59905248722104498</c:v>
                </c:pt>
                <c:pt idx="159">
                  <c:v>0.59755641441216822</c:v>
                </c:pt>
                <c:pt idx="160">
                  <c:v>0.59556165066699929</c:v>
                </c:pt>
                <c:pt idx="161">
                  <c:v>0.595062959730707</c:v>
                </c:pt>
                <c:pt idx="162">
                  <c:v>0.59356688692183024</c:v>
                </c:pt>
                <c:pt idx="163">
                  <c:v>0.59356688692183024</c:v>
                </c:pt>
                <c:pt idx="164">
                  <c:v>0.59306819598553806</c:v>
                </c:pt>
                <c:pt idx="165">
                  <c:v>0.5920708141129537</c:v>
                </c:pt>
                <c:pt idx="166">
                  <c:v>0.5920708141129537</c:v>
                </c:pt>
                <c:pt idx="167">
                  <c:v>0.59007605036778454</c:v>
                </c:pt>
                <c:pt idx="168">
                  <c:v>0.58957735943149248</c:v>
                </c:pt>
                <c:pt idx="169">
                  <c:v>0.58857997755890801</c:v>
                </c:pt>
                <c:pt idx="170">
                  <c:v>0.58758259568632354</c:v>
                </c:pt>
                <c:pt idx="171">
                  <c:v>0.58708390475003125</c:v>
                </c:pt>
                <c:pt idx="172">
                  <c:v>0.58459045006857002</c:v>
                </c:pt>
                <c:pt idx="173">
                  <c:v>0.58359306819598566</c:v>
                </c:pt>
                <c:pt idx="174">
                  <c:v>0.58359306819598566</c:v>
                </c:pt>
                <c:pt idx="175">
                  <c:v>0.58209699538710902</c:v>
                </c:pt>
                <c:pt idx="176">
                  <c:v>0.58209699538710902</c:v>
                </c:pt>
                <c:pt idx="177">
                  <c:v>0.58209699538710902</c:v>
                </c:pt>
                <c:pt idx="178">
                  <c:v>0.57810746789677103</c:v>
                </c:pt>
                <c:pt idx="179">
                  <c:v>0.57661139508789427</c:v>
                </c:pt>
                <c:pt idx="180">
                  <c:v>0.57611270415160221</c:v>
                </c:pt>
                <c:pt idx="181">
                  <c:v>0.57511532227901774</c:v>
                </c:pt>
                <c:pt idx="182">
                  <c:v>0.57212317666126422</c:v>
                </c:pt>
                <c:pt idx="183">
                  <c:v>0.57162448572497215</c:v>
                </c:pt>
                <c:pt idx="184">
                  <c:v>0.56913103104351093</c:v>
                </c:pt>
                <c:pt idx="185">
                  <c:v>0.56813364917092646</c:v>
                </c:pt>
                <c:pt idx="186">
                  <c:v>0.56813364917092646</c:v>
                </c:pt>
                <c:pt idx="187">
                  <c:v>0.56564019448946523</c:v>
                </c:pt>
                <c:pt idx="188">
                  <c:v>0.56514150355317294</c:v>
                </c:pt>
                <c:pt idx="189">
                  <c:v>0.56214935793541965</c:v>
                </c:pt>
                <c:pt idx="190">
                  <c:v>0.56165066699912747</c:v>
                </c:pt>
                <c:pt idx="191">
                  <c:v>0.56115197606283518</c:v>
                </c:pt>
                <c:pt idx="192">
                  <c:v>0.56065328512654289</c:v>
                </c:pt>
                <c:pt idx="193">
                  <c:v>0.56065328512654289</c:v>
                </c:pt>
                <c:pt idx="194">
                  <c:v>0.55865852138137395</c:v>
                </c:pt>
                <c:pt idx="195">
                  <c:v>0.55616506669991272</c:v>
                </c:pt>
                <c:pt idx="196">
                  <c:v>0.55466899389103619</c:v>
                </c:pt>
                <c:pt idx="197">
                  <c:v>0.5541703029547439</c:v>
                </c:pt>
                <c:pt idx="198">
                  <c:v>0.55317292108215943</c:v>
                </c:pt>
                <c:pt idx="199">
                  <c:v>0.55117815733699049</c:v>
                </c:pt>
                <c:pt idx="200">
                  <c:v>0.55117815733699049</c:v>
                </c:pt>
                <c:pt idx="201">
                  <c:v>0.54968208452811373</c:v>
                </c:pt>
                <c:pt idx="202">
                  <c:v>0.54918339359182167</c:v>
                </c:pt>
                <c:pt idx="203">
                  <c:v>0.54868470265552938</c:v>
                </c:pt>
                <c:pt idx="204">
                  <c:v>0.54868470265552938</c:v>
                </c:pt>
                <c:pt idx="205">
                  <c:v>0.54818601171923698</c:v>
                </c:pt>
                <c:pt idx="206">
                  <c:v>0.54768732078294491</c:v>
                </c:pt>
                <c:pt idx="207">
                  <c:v>0.54768732078294491</c:v>
                </c:pt>
                <c:pt idx="208">
                  <c:v>0.54668993891036044</c:v>
                </c:pt>
                <c:pt idx="209">
                  <c:v>0.54469517516519161</c:v>
                </c:pt>
                <c:pt idx="210">
                  <c:v>0.54220172048373039</c:v>
                </c:pt>
                <c:pt idx="211">
                  <c:v>0.54120433861114592</c:v>
                </c:pt>
                <c:pt idx="212">
                  <c:v>0.54020695673856134</c:v>
                </c:pt>
                <c:pt idx="213">
                  <c:v>0.53920957486597687</c:v>
                </c:pt>
                <c:pt idx="214">
                  <c:v>0.5382121929933924</c:v>
                </c:pt>
                <c:pt idx="215">
                  <c:v>0.5382121929933924</c:v>
                </c:pt>
                <c:pt idx="216">
                  <c:v>0.5382121929933924</c:v>
                </c:pt>
                <c:pt idx="217">
                  <c:v>0.5382121929933924</c:v>
                </c:pt>
                <c:pt idx="218">
                  <c:v>0.5382121929933924</c:v>
                </c:pt>
                <c:pt idx="219">
                  <c:v>0.5382121929933924</c:v>
                </c:pt>
                <c:pt idx="220">
                  <c:v>0.5382121929933924</c:v>
                </c:pt>
                <c:pt idx="221">
                  <c:v>0.5382121929933924</c:v>
                </c:pt>
                <c:pt idx="222">
                  <c:v>0.5382121929933924</c:v>
                </c:pt>
                <c:pt idx="223">
                  <c:v>0.5382121929933924</c:v>
                </c:pt>
                <c:pt idx="224">
                  <c:v>0.5382121929933924</c:v>
                </c:pt>
                <c:pt idx="225">
                  <c:v>0.5382121929933924</c:v>
                </c:pt>
                <c:pt idx="226">
                  <c:v>0.5382121929933924</c:v>
                </c:pt>
                <c:pt idx="227">
                  <c:v>0.5382121929933924</c:v>
                </c:pt>
                <c:pt idx="228">
                  <c:v>0.5382121929933924</c:v>
                </c:pt>
                <c:pt idx="229">
                  <c:v>0.5382121929933924</c:v>
                </c:pt>
                <c:pt idx="230">
                  <c:v>0.5382121929933924</c:v>
                </c:pt>
                <c:pt idx="231">
                  <c:v>0.5382121929933924</c:v>
                </c:pt>
                <c:pt idx="232">
                  <c:v>0.5382121929933924</c:v>
                </c:pt>
                <c:pt idx="233">
                  <c:v>0.5382121929933924</c:v>
                </c:pt>
                <c:pt idx="234">
                  <c:v>0.5382121929933924</c:v>
                </c:pt>
                <c:pt idx="235">
                  <c:v>0.5382121929933924</c:v>
                </c:pt>
                <c:pt idx="236">
                  <c:v>0.5382121929933924</c:v>
                </c:pt>
                <c:pt idx="237">
                  <c:v>0.5382121929933924</c:v>
                </c:pt>
                <c:pt idx="238">
                  <c:v>0.5382121929933924</c:v>
                </c:pt>
                <c:pt idx="239">
                  <c:v>0.5382121929933924</c:v>
                </c:pt>
                <c:pt idx="240">
                  <c:v>0.5382121929933924</c:v>
                </c:pt>
                <c:pt idx="241">
                  <c:v>0.5382121929933924</c:v>
                </c:pt>
                <c:pt idx="242">
                  <c:v>0.5382121929933924</c:v>
                </c:pt>
                <c:pt idx="243">
                  <c:v>0.5382121929933924</c:v>
                </c:pt>
                <c:pt idx="244">
                  <c:v>0.5382121929933924</c:v>
                </c:pt>
                <c:pt idx="245">
                  <c:v>0.5382121929933924</c:v>
                </c:pt>
                <c:pt idx="246">
                  <c:v>0.5382121929933924</c:v>
                </c:pt>
                <c:pt idx="247">
                  <c:v>0.5382121929933924</c:v>
                </c:pt>
                <c:pt idx="248">
                  <c:v>0.5382121929933924</c:v>
                </c:pt>
                <c:pt idx="249">
                  <c:v>0.5382121929933924</c:v>
                </c:pt>
                <c:pt idx="250">
                  <c:v>0.5382121929933924</c:v>
                </c:pt>
                <c:pt idx="251">
                  <c:v>0.5382121929933924</c:v>
                </c:pt>
                <c:pt idx="252">
                  <c:v>0.5382121929933924</c:v>
                </c:pt>
                <c:pt idx="253">
                  <c:v>0.5382121929933924</c:v>
                </c:pt>
                <c:pt idx="254">
                  <c:v>0.5382121929933924</c:v>
                </c:pt>
                <c:pt idx="255">
                  <c:v>0.5382121929933924</c:v>
                </c:pt>
                <c:pt idx="256">
                  <c:v>0.5382121929933924</c:v>
                </c:pt>
                <c:pt idx="257">
                  <c:v>0.5382121929933924</c:v>
                </c:pt>
                <c:pt idx="258">
                  <c:v>0.5382121929933924</c:v>
                </c:pt>
                <c:pt idx="259">
                  <c:v>0.5382121929933924</c:v>
                </c:pt>
                <c:pt idx="260">
                  <c:v>0.5382121929933924</c:v>
                </c:pt>
                <c:pt idx="261">
                  <c:v>0.5382121929933924</c:v>
                </c:pt>
                <c:pt idx="262">
                  <c:v>0.5382121929933924</c:v>
                </c:pt>
                <c:pt idx="263">
                  <c:v>0.5382121929933924</c:v>
                </c:pt>
                <c:pt idx="264">
                  <c:v>0.5382121929933924</c:v>
                </c:pt>
                <c:pt idx="265">
                  <c:v>0.5382121929933924</c:v>
                </c:pt>
                <c:pt idx="266">
                  <c:v>0.5382121929933924</c:v>
                </c:pt>
                <c:pt idx="267">
                  <c:v>0.5382121929933924</c:v>
                </c:pt>
                <c:pt idx="268">
                  <c:v>0.5382121929933924</c:v>
                </c:pt>
                <c:pt idx="269">
                  <c:v>0.5382121929933924</c:v>
                </c:pt>
                <c:pt idx="270">
                  <c:v>0.5382121929933924</c:v>
                </c:pt>
                <c:pt idx="271">
                  <c:v>0.5382121929933924</c:v>
                </c:pt>
                <c:pt idx="272">
                  <c:v>0.5382121929933924</c:v>
                </c:pt>
                <c:pt idx="273">
                  <c:v>0.5382121929933924</c:v>
                </c:pt>
                <c:pt idx="274">
                  <c:v>0.5382121929933924</c:v>
                </c:pt>
                <c:pt idx="275">
                  <c:v>0.5382121929933924</c:v>
                </c:pt>
                <c:pt idx="276">
                  <c:v>0.5382121929933924</c:v>
                </c:pt>
                <c:pt idx="277">
                  <c:v>0.5382121929933924</c:v>
                </c:pt>
                <c:pt idx="278">
                  <c:v>0.5382121929933924</c:v>
                </c:pt>
                <c:pt idx="279">
                  <c:v>0.5382121929933924</c:v>
                </c:pt>
                <c:pt idx="280">
                  <c:v>0.5382121929933924</c:v>
                </c:pt>
                <c:pt idx="281">
                  <c:v>0.5382121929933924</c:v>
                </c:pt>
                <c:pt idx="282">
                  <c:v>0.5382121929933924</c:v>
                </c:pt>
                <c:pt idx="283">
                  <c:v>0.5382121929933924</c:v>
                </c:pt>
                <c:pt idx="284">
                  <c:v>0.5382121929933924</c:v>
                </c:pt>
                <c:pt idx="285">
                  <c:v>0.5382121929933924</c:v>
                </c:pt>
                <c:pt idx="286">
                  <c:v>0.5382121929933924</c:v>
                </c:pt>
                <c:pt idx="287">
                  <c:v>0.5382121929933924</c:v>
                </c:pt>
                <c:pt idx="288">
                  <c:v>0.5382121929933924</c:v>
                </c:pt>
                <c:pt idx="289">
                  <c:v>0.5382121929933924</c:v>
                </c:pt>
                <c:pt idx="290">
                  <c:v>0.5382121929933924</c:v>
                </c:pt>
                <c:pt idx="291">
                  <c:v>0.5382121929933924</c:v>
                </c:pt>
                <c:pt idx="292">
                  <c:v>0.5382121929933924</c:v>
                </c:pt>
                <c:pt idx="293">
                  <c:v>0.5382121929933924</c:v>
                </c:pt>
                <c:pt idx="294">
                  <c:v>0.5382121929933924</c:v>
                </c:pt>
                <c:pt idx="295">
                  <c:v>0.5382121929933924</c:v>
                </c:pt>
                <c:pt idx="296">
                  <c:v>0.5382121929933924</c:v>
                </c:pt>
                <c:pt idx="297">
                  <c:v>0.5382121929933924</c:v>
                </c:pt>
                <c:pt idx="298">
                  <c:v>0.5382121929933924</c:v>
                </c:pt>
                <c:pt idx="299">
                  <c:v>0.5382121929933924</c:v>
                </c:pt>
                <c:pt idx="300">
                  <c:v>0.5382121929933924</c:v>
                </c:pt>
                <c:pt idx="301">
                  <c:v>0.5382121929933924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C4-4423-99EF-34119EF29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5655920"/>
        <c:axId val="705656464"/>
      </c:lineChart>
      <c:dateAx>
        <c:axId val="705655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TiIME</a:t>
                </a:r>
                <a:r>
                  <a:rPr lang="en-US" baseline="0"/>
                  <a:t> (MIN)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56464"/>
        <c:crosses val="autoZero"/>
        <c:auto val="0"/>
        <c:lblOffset val="100"/>
        <c:baseTimeUnit val="days"/>
        <c:majorUnit val="30"/>
        <c:majorTimeUnit val="days"/>
      </c:dateAx>
      <c:valAx>
        <c:axId val="705656464"/>
        <c:scaling>
          <c:orientation val="minMax"/>
          <c:max val="1.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MASS</a:t>
                </a:r>
                <a:r>
                  <a:rPr lang="en-US" baseline="0"/>
                  <a:t> RATIO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5592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rgbClr val="3399FF"/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20000"/>
            <a:lumOff val="8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120mm Diameter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461409246632122"/>
          <c:y val="0.27916182149192659"/>
          <c:w val="0.82552250785835679"/>
          <c:h val="0.56485238317043951"/>
        </c:manualLayout>
      </c:layout>
      <c:lineChart>
        <c:grouping val="standard"/>
        <c:varyColors val="0"/>
        <c:ser>
          <c:idx val="0"/>
          <c:order val="0"/>
          <c:tx>
            <c:v>Exp 1</c:v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Ratio'!$X$4:$X$310</c:f>
              <c:numCache>
                <c:formatCode>General</c:formatCode>
                <c:ptCount val="307"/>
                <c:pt idx="0">
                  <c:v>1</c:v>
                </c:pt>
                <c:pt idx="1">
                  <c:v>0.99978515415189595</c:v>
                </c:pt>
                <c:pt idx="2">
                  <c:v>0.99957030830379212</c:v>
                </c:pt>
                <c:pt idx="3">
                  <c:v>0.99957030830379212</c:v>
                </c:pt>
                <c:pt idx="4">
                  <c:v>0.99957030830379212</c:v>
                </c:pt>
                <c:pt idx="5">
                  <c:v>0.99957030830379212</c:v>
                </c:pt>
                <c:pt idx="6">
                  <c:v>0.99935546245568807</c:v>
                </c:pt>
                <c:pt idx="7">
                  <c:v>0.99914061660758391</c:v>
                </c:pt>
                <c:pt idx="8">
                  <c:v>0.99914061660758391</c:v>
                </c:pt>
                <c:pt idx="9">
                  <c:v>0.99892577075948008</c:v>
                </c:pt>
                <c:pt idx="10">
                  <c:v>0.99871092491137603</c:v>
                </c:pt>
                <c:pt idx="11">
                  <c:v>0.99828123321516815</c:v>
                </c:pt>
                <c:pt idx="12">
                  <c:v>0.99828123321516815</c:v>
                </c:pt>
                <c:pt idx="13">
                  <c:v>0.9980663873670641</c:v>
                </c:pt>
                <c:pt idx="14">
                  <c:v>0.99763669567085622</c:v>
                </c:pt>
                <c:pt idx="15">
                  <c:v>0.99763669567085622</c:v>
                </c:pt>
                <c:pt idx="16">
                  <c:v>0.99720700397464834</c:v>
                </c:pt>
                <c:pt idx="17">
                  <c:v>0.99699215812654418</c:v>
                </c:pt>
                <c:pt idx="18">
                  <c:v>0.9965624664303363</c:v>
                </c:pt>
                <c:pt idx="19">
                  <c:v>0.99570308303792021</c:v>
                </c:pt>
                <c:pt idx="20">
                  <c:v>0.99548823718981616</c:v>
                </c:pt>
                <c:pt idx="21">
                  <c:v>0.99441400794929624</c:v>
                </c:pt>
                <c:pt idx="22">
                  <c:v>0.99441400794929624</c:v>
                </c:pt>
                <c:pt idx="23">
                  <c:v>0.99398431625308836</c:v>
                </c:pt>
                <c:pt idx="24">
                  <c:v>0.99355462455688048</c:v>
                </c:pt>
                <c:pt idx="25">
                  <c:v>0.99291008701256855</c:v>
                </c:pt>
                <c:pt idx="26">
                  <c:v>0.99226554946825651</c:v>
                </c:pt>
                <c:pt idx="27">
                  <c:v>0.99205070362015246</c:v>
                </c:pt>
                <c:pt idx="28">
                  <c:v>0.99205070362015246</c:v>
                </c:pt>
                <c:pt idx="29">
                  <c:v>0.99183585777204863</c:v>
                </c:pt>
                <c:pt idx="30">
                  <c:v>0.99162101192394458</c:v>
                </c:pt>
                <c:pt idx="31">
                  <c:v>0.99097647437963254</c:v>
                </c:pt>
                <c:pt idx="32">
                  <c:v>0.98990224513911274</c:v>
                </c:pt>
                <c:pt idx="33">
                  <c:v>0.98818347835428089</c:v>
                </c:pt>
                <c:pt idx="34">
                  <c:v>0.9873240949618648</c:v>
                </c:pt>
                <c:pt idx="35">
                  <c:v>0.98689440326565692</c:v>
                </c:pt>
                <c:pt idx="36">
                  <c:v>0.98646471156944904</c:v>
                </c:pt>
                <c:pt idx="37">
                  <c:v>0.98560532817703295</c:v>
                </c:pt>
                <c:pt idx="38">
                  <c:v>0.9853904823289289</c:v>
                </c:pt>
                <c:pt idx="39">
                  <c:v>0.98345686969599322</c:v>
                </c:pt>
                <c:pt idx="40">
                  <c:v>0.98302717799978501</c:v>
                </c:pt>
                <c:pt idx="41">
                  <c:v>0.98238264045547308</c:v>
                </c:pt>
                <c:pt idx="42">
                  <c:v>0.98216779460736925</c:v>
                </c:pt>
                <c:pt idx="43">
                  <c:v>0.98173810291116104</c:v>
                </c:pt>
                <c:pt idx="44">
                  <c:v>0.98087871951874528</c:v>
                </c:pt>
                <c:pt idx="45">
                  <c:v>0.9804490278225374</c:v>
                </c:pt>
                <c:pt idx="46">
                  <c:v>0.97873026103770555</c:v>
                </c:pt>
                <c:pt idx="47">
                  <c:v>0.97808572349339362</c:v>
                </c:pt>
                <c:pt idx="48">
                  <c:v>0.97679664840476965</c:v>
                </c:pt>
                <c:pt idx="49">
                  <c:v>0.97572241916424973</c:v>
                </c:pt>
                <c:pt idx="50">
                  <c:v>0.97572241916424973</c:v>
                </c:pt>
                <c:pt idx="51">
                  <c:v>0.97207003974648198</c:v>
                </c:pt>
                <c:pt idx="52">
                  <c:v>0.97121065635406589</c:v>
                </c:pt>
                <c:pt idx="53">
                  <c:v>0.968847352024922</c:v>
                </c:pt>
                <c:pt idx="54">
                  <c:v>0.96626920184767418</c:v>
                </c:pt>
                <c:pt idx="55">
                  <c:v>0.9658395101514663</c:v>
                </c:pt>
                <c:pt idx="56">
                  <c:v>0.96412074336663445</c:v>
                </c:pt>
                <c:pt idx="57">
                  <c:v>0.96154259318938651</c:v>
                </c:pt>
                <c:pt idx="58">
                  <c:v>0.95982382640455466</c:v>
                </c:pt>
                <c:pt idx="59">
                  <c:v>0.95681598453109884</c:v>
                </c:pt>
                <c:pt idx="60">
                  <c:v>0.95681598453109884</c:v>
                </c:pt>
                <c:pt idx="61">
                  <c:v>0.95380814265764302</c:v>
                </c:pt>
                <c:pt idx="62">
                  <c:v>0.95187453002470734</c:v>
                </c:pt>
                <c:pt idx="63">
                  <c:v>0.95144483832849924</c:v>
                </c:pt>
                <c:pt idx="64">
                  <c:v>0.94994091739177144</c:v>
                </c:pt>
                <c:pt idx="65">
                  <c:v>0.94585884627779582</c:v>
                </c:pt>
                <c:pt idx="66">
                  <c:v>0.94499946288537973</c:v>
                </c:pt>
                <c:pt idx="67">
                  <c:v>0.94435492534106769</c:v>
                </c:pt>
                <c:pt idx="68">
                  <c:v>0.94306585025244372</c:v>
                </c:pt>
                <c:pt idx="69">
                  <c:v>0.93984316253088418</c:v>
                </c:pt>
                <c:pt idx="70">
                  <c:v>0.93898377913846809</c:v>
                </c:pt>
                <c:pt idx="71">
                  <c:v>0.93683532065742836</c:v>
                </c:pt>
                <c:pt idx="72">
                  <c:v>0.93404232463207637</c:v>
                </c:pt>
                <c:pt idx="73">
                  <c:v>0.93318294123966061</c:v>
                </c:pt>
                <c:pt idx="74">
                  <c:v>0.93017509936620479</c:v>
                </c:pt>
                <c:pt idx="75">
                  <c:v>0.92759694918895685</c:v>
                </c:pt>
                <c:pt idx="76">
                  <c:v>0.92609302825222906</c:v>
                </c:pt>
                <c:pt idx="77">
                  <c:v>0.92351487807498112</c:v>
                </c:pt>
                <c:pt idx="78">
                  <c:v>0.92201095713825343</c:v>
                </c:pt>
                <c:pt idx="79">
                  <c:v>0.92115157374583734</c:v>
                </c:pt>
                <c:pt idx="80">
                  <c:v>0.91663981093565372</c:v>
                </c:pt>
                <c:pt idx="81">
                  <c:v>0.91556558169513358</c:v>
                </c:pt>
                <c:pt idx="82">
                  <c:v>0.91277258566978192</c:v>
                </c:pt>
                <c:pt idx="83">
                  <c:v>0.90847566870770213</c:v>
                </c:pt>
                <c:pt idx="84">
                  <c:v>0.90525298098614249</c:v>
                </c:pt>
                <c:pt idx="85">
                  <c:v>0.90417875174562234</c:v>
                </c:pt>
                <c:pt idx="86">
                  <c:v>0.9024599849607905</c:v>
                </c:pt>
                <c:pt idx="87">
                  <c:v>0.89880760554302275</c:v>
                </c:pt>
                <c:pt idx="88">
                  <c:v>0.89751853045439911</c:v>
                </c:pt>
                <c:pt idx="89">
                  <c:v>0.89601460951767098</c:v>
                </c:pt>
                <c:pt idx="90">
                  <c:v>0.8936513051885272</c:v>
                </c:pt>
                <c:pt idx="91">
                  <c:v>0.88849500483403165</c:v>
                </c:pt>
                <c:pt idx="92">
                  <c:v>0.88699108389730363</c:v>
                </c:pt>
                <c:pt idx="93">
                  <c:v>0.88613170050488776</c:v>
                </c:pt>
                <c:pt idx="94">
                  <c:v>0.88312385863143195</c:v>
                </c:pt>
                <c:pt idx="95">
                  <c:v>0.880975400150392</c:v>
                </c:pt>
                <c:pt idx="96">
                  <c:v>0.88054570845418412</c:v>
                </c:pt>
                <c:pt idx="97">
                  <c:v>0.87667848318831254</c:v>
                </c:pt>
                <c:pt idx="98">
                  <c:v>0.87453002470727248</c:v>
                </c:pt>
                <c:pt idx="99">
                  <c:v>0.87216672037812859</c:v>
                </c:pt>
                <c:pt idx="100">
                  <c:v>0.86529165323880131</c:v>
                </c:pt>
                <c:pt idx="101">
                  <c:v>0.86421742399828105</c:v>
                </c:pt>
                <c:pt idx="102">
                  <c:v>0.86421742399828105</c:v>
                </c:pt>
                <c:pt idx="103">
                  <c:v>0.86163927382103345</c:v>
                </c:pt>
                <c:pt idx="104">
                  <c:v>0.85906112364378551</c:v>
                </c:pt>
                <c:pt idx="105">
                  <c:v>0.85497905252980988</c:v>
                </c:pt>
                <c:pt idx="106">
                  <c:v>0.85240090235256194</c:v>
                </c:pt>
                <c:pt idx="107">
                  <c:v>0.84982275217531433</c:v>
                </c:pt>
                <c:pt idx="108">
                  <c:v>0.84831883123858631</c:v>
                </c:pt>
                <c:pt idx="109">
                  <c:v>0.84767429369427427</c:v>
                </c:pt>
                <c:pt idx="110">
                  <c:v>0.84552583521323454</c:v>
                </c:pt>
                <c:pt idx="111">
                  <c:v>0.84402191427650652</c:v>
                </c:pt>
                <c:pt idx="112">
                  <c:v>0.84122891825115476</c:v>
                </c:pt>
                <c:pt idx="113">
                  <c:v>0.84101407240305071</c:v>
                </c:pt>
                <c:pt idx="114">
                  <c:v>0.83607261789665921</c:v>
                </c:pt>
                <c:pt idx="115">
                  <c:v>0.83585777204855516</c:v>
                </c:pt>
                <c:pt idx="116">
                  <c:v>0.83392415941561926</c:v>
                </c:pt>
                <c:pt idx="117">
                  <c:v>0.83113116339026749</c:v>
                </c:pt>
                <c:pt idx="118">
                  <c:v>0.82855301321301955</c:v>
                </c:pt>
                <c:pt idx="119">
                  <c:v>0.82812332151681167</c:v>
                </c:pt>
                <c:pt idx="120">
                  <c:v>0.82533032549146002</c:v>
                </c:pt>
                <c:pt idx="121">
                  <c:v>0.823396712858524</c:v>
                </c:pt>
                <c:pt idx="122">
                  <c:v>0.81952948759265221</c:v>
                </c:pt>
                <c:pt idx="123">
                  <c:v>0.81652164571919639</c:v>
                </c:pt>
                <c:pt idx="124">
                  <c:v>0.81609195402298851</c:v>
                </c:pt>
                <c:pt idx="125">
                  <c:v>0.81437318723815666</c:v>
                </c:pt>
                <c:pt idx="126">
                  <c:v>0.81222472875711693</c:v>
                </c:pt>
                <c:pt idx="127">
                  <c:v>0.80986142442797271</c:v>
                </c:pt>
                <c:pt idx="128">
                  <c:v>0.80921688688366111</c:v>
                </c:pt>
                <c:pt idx="129">
                  <c:v>0.80620904501020529</c:v>
                </c:pt>
                <c:pt idx="130">
                  <c:v>0.80427543237726928</c:v>
                </c:pt>
                <c:pt idx="131">
                  <c:v>0.80255666559243743</c:v>
                </c:pt>
                <c:pt idx="132">
                  <c:v>0.80191212804812551</c:v>
                </c:pt>
                <c:pt idx="133">
                  <c:v>0.79997851541518961</c:v>
                </c:pt>
                <c:pt idx="134">
                  <c:v>0.79847459447846181</c:v>
                </c:pt>
                <c:pt idx="135">
                  <c:v>0.79589644430121387</c:v>
                </c:pt>
                <c:pt idx="136">
                  <c:v>0.79482221506069406</c:v>
                </c:pt>
                <c:pt idx="137">
                  <c:v>0.79138468149103003</c:v>
                </c:pt>
                <c:pt idx="138">
                  <c:v>0.78988076055430223</c:v>
                </c:pt>
                <c:pt idx="139">
                  <c:v>0.78880653131378242</c:v>
                </c:pt>
                <c:pt idx="140">
                  <c:v>0.78708776452895057</c:v>
                </c:pt>
                <c:pt idx="141">
                  <c:v>0.78322053926307866</c:v>
                </c:pt>
                <c:pt idx="142">
                  <c:v>0.78279084756687078</c:v>
                </c:pt>
                <c:pt idx="143">
                  <c:v>0.78150177247824681</c:v>
                </c:pt>
                <c:pt idx="144">
                  <c:v>0.77999785154151913</c:v>
                </c:pt>
                <c:pt idx="145">
                  <c:v>0.77591578042754306</c:v>
                </c:pt>
                <c:pt idx="146">
                  <c:v>0.77548608873133518</c:v>
                </c:pt>
                <c:pt idx="147">
                  <c:v>0.7731227844021914</c:v>
                </c:pt>
                <c:pt idx="148">
                  <c:v>0.77140401761735955</c:v>
                </c:pt>
                <c:pt idx="149">
                  <c:v>0.77032978837683963</c:v>
                </c:pt>
                <c:pt idx="150">
                  <c:v>0.76753679235148764</c:v>
                </c:pt>
                <c:pt idx="151">
                  <c:v>0.76538833387044791</c:v>
                </c:pt>
                <c:pt idx="152">
                  <c:v>0.76345472123751201</c:v>
                </c:pt>
                <c:pt idx="153">
                  <c:v>0.76281018369319997</c:v>
                </c:pt>
                <c:pt idx="154">
                  <c:v>0.75851326673112052</c:v>
                </c:pt>
                <c:pt idx="155">
                  <c:v>0.75743903749060038</c:v>
                </c:pt>
                <c:pt idx="156">
                  <c:v>0.75614996240197641</c:v>
                </c:pt>
                <c:pt idx="157">
                  <c:v>0.7550757331614566</c:v>
                </c:pt>
                <c:pt idx="158">
                  <c:v>0.75378665807283263</c:v>
                </c:pt>
                <c:pt idx="159">
                  <c:v>0.74884520356644113</c:v>
                </c:pt>
                <c:pt idx="160">
                  <c:v>0.74777097432592132</c:v>
                </c:pt>
                <c:pt idx="161">
                  <c:v>0.74669674508540107</c:v>
                </c:pt>
                <c:pt idx="162">
                  <c:v>0.7447631324524655</c:v>
                </c:pt>
                <c:pt idx="163">
                  <c:v>0.74046621549038572</c:v>
                </c:pt>
                <c:pt idx="164">
                  <c:v>0.74046621549038572</c:v>
                </c:pt>
                <c:pt idx="165">
                  <c:v>0.73874744870555387</c:v>
                </c:pt>
                <c:pt idx="166">
                  <c:v>0.73681383607261786</c:v>
                </c:pt>
                <c:pt idx="167">
                  <c:v>0.73488022343968196</c:v>
                </c:pt>
                <c:pt idx="168">
                  <c:v>0.72843484799656244</c:v>
                </c:pt>
                <c:pt idx="169">
                  <c:v>0.72800515630035456</c:v>
                </c:pt>
                <c:pt idx="170">
                  <c:v>0.72628638951552271</c:v>
                </c:pt>
                <c:pt idx="171">
                  <c:v>0.72499731442689874</c:v>
                </c:pt>
                <c:pt idx="172">
                  <c:v>0.72198947255344292</c:v>
                </c:pt>
                <c:pt idx="173">
                  <c:v>0.71726286389515526</c:v>
                </c:pt>
                <c:pt idx="174">
                  <c:v>0.71618863465463511</c:v>
                </c:pt>
                <c:pt idx="175">
                  <c:v>0.71275110108497142</c:v>
                </c:pt>
                <c:pt idx="176">
                  <c:v>0.71167687184445161</c:v>
                </c:pt>
                <c:pt idx="177">
                  <c:v>0.70566118809753997</c:v>
                </c:pt>
                <c:pt idx="178">
                  <c:v>0.70480180470512421</c:v>
                </c:pt>
                <c:pt idx="179">
                  <c:v>0.70394242131270812</c:v>
                </c:pt>
                <c:pt idx="180">
                  <c:v>0.70007519604683621</c:v>
                </c:pt>
                <c:pt idx="181">
                  <c:v>0.69986035019873249</c:v>
                </c:pt>
                <c:pt idx="182">
                  <c:v>0.6964228166290688</c:v>
                </c:pt>
                <c:pt idx="183">
                  <c:v>0.69384466645182086</c:v>
                </c:pt>
                <c:pt idx="184">
                  <c:v>0.6916962079707808</c:v>
                </c:pt>
                <c:pt idx="185">
                  <c:v>0.68911805779353319</c:v>
                </c:pt>
                <c:pt idx="186">
                  <c:v>0.68847352024922115</c:v>
                </c:pt>
                <c:pt idx="187">
                  <c:v>0.68503598667955745</c:v>
                </c:pt>
                <c:pt idx="188">
                  <c:v>0.68310237404662144</c:v>
                </c:pt>
                <c:pt idx="189">
                  <c:v>0.68116876141368565</c:v>
                </c:pt>
                <c:pt idx="190">
                  <c:v>0.67880545708454187</c:v>
                </c:pt>
                <c:pt idx="191">
                  <c:v>0.67407884842625421</c:v>
                </c:pt>
                <c:pt idx="192">
                  <c:v>0.67193038994521437</c:v>
                </c:pt>
                <c:pt idx="193">
                  <c:v>0.67171554409711021</c:v>
                </c:pt>
                <c:pt idx="194">
                  <c:v>0.6702116231603823</c:v>
                </c:pt>
                <c:pt idx="195">
                  <c:v>0.66741862713503064</c:v>
                </c:pt>
                <c:pt idx="196">
                  <c:v>0.66505532280588675</c:v>
                </c:pt>
                <c:pt idx="197">
                  <c:v>0.661402943388119</c:v>
                </c:pt>
                <c:pt idx="198">
                  <c:v>0.66075840584380707</c:v>
                </c:pt>
                <c:pt idx="199">
                  <c:v>0.65860994736276712</c:v>
                </c:pt>
                <c:pt idx="200">
                  <c:v>0.65581695133741547</c:v>
                </c:pt>
                <c:pt idx="201">
                  <c:v>0.65409818455258339</c:v>
                </c:pt>
                <c:pt idx="202">
                  <c:v>0.6510903426791278</c:v>
                </c:pt>
                <c:pt idx="203">
                  <c:v>0.64894188419808785</c:v>
                </c:pt>
                <c:pt idx="204">
                  <c:v>0.64636373402084002</c:v>
                </c:pt>
                <c:pt idx="205">
                  <c:v>0.64464496723600817</c:v>
                </c:pt>
                <c:pt idx="206">
                  <c:v>0.6418519712106564</c:v>
                </c:pt>
                <c:pt idx="207">
                  <c:v>0.64013320442582444</c:v>
                </c:pt>
                <c:pt idx="208">
                  <c:v>0.63755505424857661</c:v>
                </c:pt>
                <c:pt idx="209">
                  <c:v>0.63734020840047267</c:v>
                </c:pt>
                <c:pt idx="210">
                  <c:v>0.63454721237512079</c:v>
                </c:pt>
                <c:pt idx="211">
                  <c:v>0.63089483295735305</c:v>
                </c:pt>
                <c:pt idx="212">
                  <c:v>0.62745729938768935</c:v>
                </c:pt>
                <c:pt idx="213">
                  <c:v>0.62638307014716932</c:v>
                </c:pt>
                <c:pt idx="214">
                  <c:v>0.6238049199699216</c:v>
                </c:pt>
                <c:pt idx="215">
                  <c:v>0.62208615318508975</c:v>
                </c:pt>
                <c:pt idx="216">
                  <c:v>0.61950800300784181</c:v>
                </c:pt>
                <c:pt idx="217">
                  <c:v>0.61950800300784181</c:v>
                </c:pt>
                <c:pt idx="218">
                  <c:v>0.61478139434955414</c:v>
                </c:pt>
                <c:pt idx="219">
                  <c:v>0.61392201095713816</c:v>
                </c:pt>
                <c:pt idx="220">
                  <c:v>0.61241809002041037</c:v>
                </c:pt>
                <c:pt idx="221">
                  <c:v>0.60898055645074667</c:v>
                </c:pt>
                <c:pt idx="222">
                  <c:v>0.60618756042539479</c:v>
                </c:pt>
                <c:pt idx="223">
                  <c:v>0.60360941024814696</c:v>
                </c:pt>
                <c:pt idx="224">
                  <c:v>0.60060156837469114</c:v>
                </c:pt>
                <c:pt idx="225">
                  <c:v>0.59888280158985929</c:v>
                </c:pt>
                <c:pt idx="226">
                  <c:v>0.59608980556450741</c:v>
                </c:pt>
                <c:pt idx="227">
                  <c:v>0.5935116553872597</c:v>
                </c:pt>
                <c:pt idx="228">
                  <c:v>0.59243742614673967</c:v>
                </c:pt>
                <c:pt idx="229">
                  <c:v>0.59028896766569983</c:v>
                </c:pt>
                <c:pt idx="230">
                  <c:v>0.58857020088086798</c:v>
                </c:pt>
                <c:pt idx="231">
                  <c:v>0.58513266731120428</c:v>
                </c:pt>
                <c:pt idx="232">
                  <c:v>0.58126544204533248</c:v>
                </c:pt>
                <c:pt idx="233">
                  <c:v>0.58083575034912449</c:v>
                </c:pt>
                <c:pt idx="234">
                  <c:v>0.57976152110860457</c:v>
                </c:pt>
                <c:pt idx="235">
                  <c:v>0.57675367923514886</c:v>
                </c:pt>
                <c:pt idx="236">
                  <c:v>0.57396068320979698</c:v>
                </c:pt>
                <c:pt idx="237">
                  <c:v>0.57052314964013329</c:v>
                </c:pt>
                <c:pt idx="238">
                  <c:v>0.56644107852615744</c:v>
                </c:pt>
                <c:pt idx="239">
                  <c:v>0.5662262326780535</c:v>
                </c:pt>
                <c:pt idx="240">
                  <c:v>0.5623590074121817</c:v>
                </c:pt>
                <c:pt idx="241">
                  <c:v>0.55892147384251789</c:v>
                </c:pt>
                <c:pt idx="242">
                  <c:v>0.55806209045010202</c:v>
                </c:pt>
                <c:pt idx="243">
                  <c:v>0.55591363196906229</c:v>
                </c:pt>
                <c:pt idx="244">
                  <c:v>0.55355032763991829</c:v>
                </c:pt>
                <c:pt idx="245">
                  <c:v>0.5511870233107744</c:v>
                </c:pt>
                <c:pt idx="246">
                  <c:v>0.54774948974111071</c:v>
                </c:pt>
                <c:pt idx="247">
                  <c:v>0.54731979804490272</c:v>
                </c:pt>
                <c:pt idx="248">
                  <c:v>0.54495649371575894</c:v>
                </c:pt>
                <c:pt idx="249">
                  <c:v>0.54194865184230312</c:v>
                </c:pt>
                <c:pt idx="250">
                  <c:v>0.54065957675367926</c:v>
                </c:pt>
                <c:pt idx="251">
                  <c:v>0.53765173488022344</c:v>
                </c:pt>
                <c:pt idx="252">
                  <c:v>0.53485873885487156</c:v>
                </c:pt>
                <c:pt idx="253">
                  <c:v>0.53292512622193577</c:v>
                </c:pt>
                <c:pt idx="254">
                  <c:v>0.52948759265227197</c:v>
                </c:pt>
                <c:pt idx="255">
                  <c:v>0.52562036738640028</c:v>
                </c:pt>
                <c:pt idx="256">
                  <c:v>0.52347190890536033</c:v>
                </c:pt>
                <c:pt idx="257">
                  <c:v>0.52347190890536033</c:v>
                </c:pt>
                <c:pt idx="258">
                  <c:v>0.51874530024707266</c:v>
                </c:pt>
                <c:pt idx="259">
                  <c:v>0.51788591685465679</c:v>
                </c:pt>
                <c:pt idx="260">
                  <c:v>0.51423353743688893</c:v>
                </c:pt>
                <c:pt idx="261">
                  <c:v>0.51251477065205719</c:v>
                </c:pt>
                <c:pt idx="262">
                  <c:v>0.51079600386722535</c:v>
                </c:pt>
                <c:pt idx="263">
                  <c:v>0.51058115801912118</c:v>
                </c:pt>
                <c:pt idx="264">
                  <c:v>0.50757331614566559</c:v>
                </c:pt>
                <c:pt idx="265">
                  <c:v>0.50563970351272958</c:v>
                </c:pt>
                <c:pt idx="266">
                  <c:v>0.50241701579116982</c:v>
                </c:pt>
                <c:pt idx="267">
                  <c:v>0.50026855731012998</c:v>
                </c:pt>
                <c:pt idx="268">
                  <c:v>0.49704586958857022</c:v>
                </c:pt>
                <c:pt idx="269">
                  <c:v>0.49489741110753033</c:v>
                </c:pt>
                <c:pt idx="270">
                  <c:v>0.49468256525942639</c:v>
                </c:pt>
                <c:pt idx="271">
                  <c:v>0.49017080244924266</c:v>
                </c:pt>
                <c:pt idx="272">
                  <c:v>0.48759265227199478</c:v>
                </c:pt>
                <c:pt idx="273">
                  <c:v>0.48759265227199478</c:v>
                </c:pt>
                <c:pt idx="274">
                  <c:v>0.48458481039853912</c:v>
                </c:pt>
                <c:pt idx="275">
                  <c:v>0.48351058115801909</c:v>
                </c:pt>
                <c:pt idx="276">
                  <c:v>0.4815769685250833</c:v>
                </c:pt>
                <c:pt idx="277">
                  <c:v>0.47813943495541944</c:v>
                </c:pt>
                <c:pt idx="278">
                  <c:v>0.47706520571489958</c:v>
                </c:pt>
                <c:pt idx="279">
                  <c:v>0.47534643893006773</c:v>
                </c:pt>
                <c:pt idx="280">
                  <c:v>0.47513159308196362</c:v>
                </c:pt>
                <c:pt idx="281">
                  <c:v>0.47298313460092384</c:v>
                </c:pt>
                <c:pt idx="282">
                  <c:v>0.47255344290471585</c:v>
                </c:pt>
                <c:pt idx="283">
                  <c:v>0.46933075518315603</c:v>
                </c:pt>
                <c:pt idx="284">
                  <c:v>0.46804168009453218</c:v>
                </c:pt>
                <c:pt idx="285">
                  <c:v>0.46739714255022019</c:v>
                </c:pt>
                <c:pt idx="286">
                  <c:v>0.46632291330970033</c:v>
                </c:pt>
                <c:pt idx="287">
                  <c:v>0.46610806746159628</c:v>
                </c:pt>
                <c:pt idx="288">
                  <c:v>0.46267053389193252</c:v>
                </c:pt>
                <c:pt idx="289">
                  <c:v>0.46245568804382853</c:v>
                </c:pt>
                <c:pt idx="290">
                  <c:v>0.46030722956278869</c:v>
                </c:pt>
                <c:pt idx="291">
                  <c:v>0.45901815447416472</c:v>
                </c:pt>
                <c:pt idx="292">
                  <c:v>0.45772907938554086</c:v>
                </c:pt>
                <c:pt idx="293">
                  <c:v>0.45708454184122888</c:v>
                </c:pt>
                <c:pt idx="294">
                  <c:v>0.45493608336018904</c:v>
                </c:pt>
                <c:pt idx="295">
                  <c:v>0.45192824148673327</c:v>
                </c:pt>
                <c:pt idx="296">
                  <c:v>0.4508540122462133</c:v>
                </c:pt>
                <c:pt idx="297">
                  <c:v>0.44956493715758944</c:v>
                </c:pt>
                <c:pt idx="298">
                  <c:v>0.44763132452465354</c:v>
                </c:pt>
                <c:pt idx="299">
                  <c:v>0.44591255773982164</c:v>
                </c:pt>
                <c:pt idx="300">
                  <c:v>0.44483832849930177</c:v>
                </c:pt>
                <c:pt idx="301">
                  <c:v>0.4435492534106778</c:v>
                </c:pt>
                <c:pt idx="302">
                  <c:v>0.44333440756257386</c:v>
                </c:pt>
                <c:pt idx="303">
                  <c:v>0.44311956171446987</c:v>
                </c:pt>
                <c:pt idx="304">
                  <c:v>0.44054141153722198</c:v>
                </c:pt>
                <c:pt idx="305">
                  <c:v>0.44032656568911804</c:v>
                </c:pt>
                <c:pt idx="306">
                  <c:v>0.43968202814480606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D6F-49C5-94AE-E20FDEC6F802}"/>
            </c:ext>
          </c:extLst>
        </c:ser>
        <c:ser>
          <c:idx val="6"/>
          <c:order val="1"/>
          <c:tx>
            <c:v>Exp 2</c:v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Ratio'!$F$4:$F$293</c:f>
              <c:numCache>
                <c:formatCode>General</c:formatCode>
                <c:ptCount val="290"/>
                <c:pt idx="0">
                  <c:v>1.0000000000000004</c:v>
                </c:pt>
                <c:pt idx="1">
                  <c:v>0.99667739393766808</c:v>
                </c:pt>
                <c:pt idx="2">
                  <c:v>0.99525341991095428</c:v>
                </c:pt>
                <c:pt idx="3">
                  <c:v>0.99477876190204995</c:v>
                </c:pt>
                <c:pt idx="4">
                  <c:v>0.99288012986643159</c:v>
                </c:pt>
                <c:pt idx="5">
                  <c:v>0.99145615583971769</c:v>
                </c:pt>
                <c:pt idx="6">
                  <c:v>0.99050683982190868</c:v>
                </c:pt>
                <c:pt idx="7">
                  <c:v>0.99050683982190857</c:v>
                </c:pt>
                <c:pt idx="8">
                  <c:v>0.98955752380409934</c:v>
                </c:pt>
                <c:pt idx="9">
                  <c:v>0.98908286579519467</c:v>
                </c:pt>
                <c:pt idx="10">
                  <c:v>0.98860820778629011</c:v>
                </c:pt>
                <c:pt idx="11">
                  <c:v>0.98670957575067197</c:v>
                </c:pt>
                <c:pt idx="12">
                  <c:v>0.98528560172395829</c:v>
                </c:pt>
                <c:pt idx="13">
                  <c:v>0.98481094371505362</c:v>
                </c:pt>
                <c:pt idx="14">
                  <c:v>0.98006436362600757</c:v>
                </c:pt>
                <c:pt idx="15">
                  <c:v>0.97958970561710301</c:v>
                </c:pt>
                <c:pt idx="16">
                  <c:v>0.97958970561710301</c:v>
                </c:pt>
                <c:pt idx="17">
                  <c:v>0.97674175756367543</c:v>
                </c:pt>
                <c:pt idx="18">
                  <c:v>0.97531778353696197</c:v>
                </c:pt>
                <c:pt idx="19">
                  <c:v>0.97484312552805719</c:v>
                </c:pt>
                <c:pt idx="20">
                  <c:v>0.9734191515013435</c:v>
                </c:pt>
                <c:pt idx="21">
                  <c:v>0.97294449349243917</c:v>
                </c:pt>
                <c:pt idx="22">
                  <c:v>0.97246983548353438</c:v>
                </c:pt>
                <c:pt idx="23">
                  <c:v>0.97199517747462982</c:v>
                </c:pt>
                <c:pt idx="24">
                  <c:v>0.96914722942120213</c:v>
                </c:pt>
                <c:pt idx="25">
                  <c:v>0.96819791340339312</c:v>
                </c:pt>
                <c:pt idx="26">
                  <c:v>0.96677393937667944</c:v>
                </c:pt>
                <c:pt idx="27">
                  <c:v>0.96677393937667933</c:v>
                </c:pt>
                <c:pt idx="28">
                  <c:v>0.96582462335887032</c:v>
                </c:pt>
                <c:pt idx="29">
                  <c:v>0.96534996534996564</c:v>
                </c:pt>
                <c:pt idx="30">
                  <c:v>0.96440064933215619</c:v>
                </c:pt>
                <c:pt idx="31">
                  <c:v>0.96297667530544273</c:v>
                </c:pt>
                <c:pt idx="32">
                  <c:v>0.96297667530544251</c:v>
                </c:pt>
                <c:pt idx="33">
                  <c:v>0.96297667530544251</c:v>
                </c:pt>
                <c:pt idx="34">
                  <c:v>0.96202735928763339</c:v>
                </c:pt>
                <c:pt idx="35">
                  <c:v>0.96012872725201526</c:v>
                </c:pt>
                <c:pt idx="36">
                  <c:v>0.95775543720749212</c:v>
                </c:pt>
                <c:pt idx="37">
                  <c:v>0.95633146318077833</c:v>
                </c:pt>
                <c:pt idx="38">
                  <c:v>0.95348351512735086</c:v>
                </c:pt>
                <c:pt idx="39">
                  <c:v>0.95300885711844641</c:v>
                </c:pt>
                <c:pt idx="40">
                  <c:v>0.95253419910954173</c:v>
                </c:pt>
                <c:pt idx="41">
                  <c:v>0.95253419910954173</c:v>
                </c:pt>
                <c:pt idx="42">
                  <c:v>0.95063556707392349</c:v>
                </c:pt>
                <c:pt idx="43">
                  <c:v>0.95016090906501893</c:v>
                </c:pt>
                <c:pt idx="44">
                  <c:v>0.94873693503830514</c:v>
                </c:pt>
                <c:pt idx="45">
                  <c:v>0.94873693503830503</c:v>
                </c:pt>
                <c:pt idx="46">
                  <c:v>0.94826227702940069</c:v>
                </c:pt>
                <c:pt idx="47">
                  <c:v>0.9477876190204958</c:v>
                </c:pt>
                <c:pt idx="48">
                  <c:v>0.94588898698487767</c:v>
                </c:pt>
                <c:pt idx="49">
                  <c:v>0.94399035494925942</c:v>
                </c:pt>
                <c:pt idx="50">
                  <c:v>0.94256638092254563</c:v>
                </c:pt>
                <c:pt idx="51">
                  <c:v>0.94209172291364096</c:v>
                </c:pt>
                <c:pt idx="52">
                  <c:v>0.94161706490473629</c:v>
                </c:pt>
                <c:pt idx="53">
                  <c:v>0.94114240689583184</c:v>
                </c:pt>
                <c:pt idx="54">
                  <c:v>0.94114240689583162</c:v>
                </c:pt>
                <c:pt idx="55">
                  <c:v>0.94066774888692728</c:v>
                </c:pt>
                <c:pt idx="56">
                  <c:v>0.9387691168513087</c:v>
                </c:pt>
                <c:pt idx="57">
                  <c:v>0.93829445884240437</c:v>
                </c:pt>
                <c:pt idx="58">
                  <c:v>0.93781980083349969</c:v>
                </c:pt>
                <c:pt idx="59">
                  <c:v>0.9363958268067859</c:v>
                </c:pt>
                <c:pt idx="60">
                  <c:v>0.9363958268067859</c:v>
                </c:pt>
                <c:pt idx="61">
                  <c:v>0.9363958268067859</c:v>
                </c:pt>
                <c:pt idx="62">
                  <c:v>0.93497185278007211</c:v>
                </c:pt>
                <c:pt idx="63">
                  <c:v>0.93307322074445398</c:v>
                </c:pt>
                <c:pt idx="64">
                  <c:v>0.93117458870883552</c:v>
                </c:pt>
                <c:pt idx="65">
                  <c:v>0.9273773246375987</c:v>
                </c:pt>
                <c:pt idx="66">
                  <c:v>0.92690266662869425</c:v>
                </c:pt>
                <c:pt idx="67">
                  <c:v>0.92595335061088491</c:v>
                </c:pt>
                <c:pt idx="68">
                  <c:v>0.92452937658417123</c:v>
                </c:pt>
                <c:pt idx="69">
                  <c:v>0.92405471857526678</c:v>
                </c:pt>
                <c:pt idx="70">
                  <c:v>0.92073211251293463</c:v>
                </c:pt>
                <c:pt idx="71">
                  <c:v>0.91646019043279348</c:v>
                </c:pt>
                <c:pt idx="72">
                  <c:v>0.91456155839717501</c:v>
                </c:pt>
                <c:pt idx="73">
                  <c:v>0.91361224237936578</c:v>
                </c:pt>
                <c:pt idx="74">
                  <c:v>0.91171361034374765</c:v>
                </c:pt>
                <c:pt idx="75">
                  <c:v>0.9093403202992244</c:v>
                </c:pt>
                <c:pt idx="76">
                  <c:v>0.90839100428141539</c:v>
                </c:pt>
                <c:pt idx="77">
                  <c:v>0.90649237224579693</c:v>
                </c:pt>
                <c:pt idx="78">
                  <c:v>0.90601771423689248</c:v>
                </c:pt>
                <c:pt idx="79">
                  <c:v>0.9045937402101788</c:v>
                </c:pt>
                <c:pt idx="80">
                  <c:v>0.89604989604989616</c:v>
                </c:pt>
                <c:pt idx="81">
                  <c:v>0.89510058003208715</c:v>
                </c:pt>
                <c:pt idx="82">
                  <c:v>0.88750605188961362</c:v>
                </c:pt>
                <c:pt idx="83">
                  <c:v>0.8865567358718045</c:v>
                </c:pt>
                <c:pt idx="84">
                  <c:v>0.88560741985399549</c:v>
                </c:pt>
                <c:pt idx="85">
                  <c:v>0.87848754972042653</c:v>
                </c:pt>
                <c:pt idx="86">
                  <c:v>0.8751649436580945</c:v>
                </c:pt>
                <c:pt idx="87">
                  <c:v>0.87231699560466713</c:v>
                </c:pt>
                <c:pt idx="88">
                  <c:v>0.87231699560466691</c:v>
                </c:pt>
                <c:pt idx="89">
                  <c:v>0.86804507352452565</c:v>
                </c:pt>
                <c:pt idx="90">
                  <c:v>0.86519712547109828</c:v>
                </c:pt>
                <c:pt idx="91">
                  <c:v>0.86045054538205268</c:v>
                </c:pt>
                <c:pt idx="92">
                  <c:v>0.85712793931972042</c:v>
                </c:pt>
                <c:pt idx="93">
                  <c:v>0.85333067524848361</c:v>
                </c:pt>
                <c:pt idx="94">
                  <c:v>0.85238135923067426</c:v>
                </c:pt>
                <c:pt idx="95">
                  <c:v>0.8471601211327241</c:v>
                </c:pt>
                <c:pt idx="96">
                  <c:v>0.84193888303477371</c:v>
                </c:pt>
                <c:pt idx="97">
                  <c:v>0.83814161896353689</c:v>
                </c:pt>
                <c:pt idx="98">
                  <c:v>0.83814161896353678</c:v>
                </c:pt>
                <c:pt idx="99">
                  <c:v>0.83814161896353678</c:v>
                </c:pt>
                <c:pt idx="100">
                  <c:v>0.8343443548923003</c:v>
                </c:pt>
                <c:pt idx="101">
                  <c:v>0.8276991427676359</c:v>
                </c:pt>
                <c:pt idx="102">
                  <c:v>0.82390187869639953</c:v>
                </c:pt>
                <c:pt idx="103">
                  <c:v>0.82200324666078106</c:v>
                </c:pt>
                <c:pt idx="104">
                  <c:v>0.82010461462516282</c:v>
                </c:pt>
                <c:pt idx="105">
                  <c:v>0.81535803453611699</c:v>
                </c:pt>
                <c:pt idx="106">
                  <c:v>0.81013679643816627</c:v>
                </c:pt>
                <c:pt idx="107">
                  <c:v>0.80776350639364347</c:v>
                </c:pt>
                <c:pt idx="108">
                  <c:v>0.80586487435802523</c:v>
                </c:pt>
                <c:pt idx="109">
                  <c:v>0.80301692630459753</c:v>
                </c:pt>
                <c:pt idx="110">
                  <c:v>0.80206761028678841</c:v>
                </c:pt>
                <c:pt idx="111">
                  <c:v>0.79969432024226583</c:v>
                </c:pt>
                <c:pt idx="112">
                  <c:v>0.79589705617102902</c:v>
                </c:pt>
                <c:pt idx="113">
                  <c:v>0.79115047608198297</c:v>
                </c:pt>
                <c:pt idx="114">
                  <c:v>0.78877718603746005</c:v>
                </c:pt>
                <c:pt idx="115">
                  <c:v>0.76931620767237208</c:v>
                </c:pt>
                <c:pt idx="116">
                  <c:v>0.76931620767237208</c:v>
                </c:pt>
                <c:pt idx="117">
                  <c:v>0.76551894360113559</c:v>
                </c:pt>
                <c:pt idx="118">
                  <c:v>0.76456962758332636</c:v>
                </c:pt>
                <c:pt idx="119">
                  <c:v>0.76219633753880356</c:v>
                </c:pt>
                <c:pt idx="120">
                  <c:v>0.75934838948537597</c:v>
                </c:pt>
                <c:pt idx="121">
                  <c:v>0.75602578342304394</c:v>
                </c:pt>
                <c:pt idx="122">
                  <c:v>0.75317783536961658</c:v>
                </c:pt>
                <c:pt idx="123">
                  <c:v>0.74700728125385685</c:v>
                </c:pt>
                <c:pt idx="124">
                  <c:v>0.74273535917371558</c:v>
                </c:pt>
                <c:pt idx="125">
                  <c:v>0.73798877908466964</c:v>
                </c:pt>
                <c:pt idx="126">
                  <c:v>0.7360901470490514</c:v>
                </c:pt>
                <c:pt idx="127">
                  <c:v>0.73276754098671926</c:v>
                </c:pt>
                <c:pt idx="128">
                  <c:v>0.72659698687095975</c:v>
                </c:pt>
                <c:pt idx="129">
                  <c:v>0.72422369682643672</c:v>
                </c:pt>
                <c:pt idx="130">
                  <c:v>0.7194771167373909</c:v>
                </c:pt>
                <c:pt idx="131">
                  <c:v>0.71188258859491771</c:v>
                </c:pt>
                <c:pt idx="132">
                  <c:v>0.70808532452368089</c:v>
                </c:pt>
                <c:pt idx="133">
                  <c:v>0.70571203447915798</c:v>
                </c:pt>
                <c:pt idx="134">
                  <c:v>0.70096545439011204</c:v>
                </c:pt>
                <c:pt idx="135">
                  <c:v>0.69716819031887545</c:v>
                </c:pt>
                <c:pt idx="136">
                  <c:v>0.69337092624763863</c:v>
                </c:pt>
                <c:pt idx="137">
                  <c:v>0.6876750301407839</c:v>
                </c:pt>
                <c:pt idx="138">
                  <c:v>0.68197913403392885</c:v>
                </c:pt>
                <c:pt idx="139">
                  <c:v>0.67770721195378736</c:v>
                </c:pt>
                <c:pt idx="140">
                  <c:v>0.67723255394488302</c:v>
                </c:pt>
                <c:pt idx="141">
                  <c:v>0.67248597385583686</c:v>
                </c:pt>
                <c:pt idx="142">
                  <c:v>0.67153665783802796</c:v>
                </c:pt>
                <c:pt idx="143">
                  <c:v>0.66631541974007735</c:v>
                </c:pt>
                <c:pt idx="144">
                  <c:v>0.66014486562431784</c:v>
                </c:pt>
                <c:pt idx="145">
                  <c:v>0.65729691757089037</c:v>
                </c:pt>
                <c:pt idx="146">
                  <c:v>0.65065170544622619</c:v>
                </c:pt>
                <c:pt idx="147">
                  <c:v>0.65065170544622619</c:v>
                </c:pt>
                <c:pt idx="148">
                  <c:v>0.64448115133046646</c:v>
                </c:pt>
                <c:pt idx="149">
                  <c:v>0.64353183531265734</c:v>
                </c:pt>
                <c:pt idx="150">
                  <c:v>0.63925991323251607</c:v>
                </c:pt>
                <c:pt idx="151">
                  <c:v>0.63546264916127948</c:v>
                </c:pt>
                <c:pt idx="152">
                  <c:v>0.63024141106332909</c:v>
                </c:pt>
                <c:pt idx="153">
                  <c:v>0.62976675305442442</c:v>
                </c:pt>
                <c:pt idx="154">
                  <c:v>0.62596948898318783</c:v>
                </c:pt>
                <c:pt idx="155">
                  <c:v>0.62074825088523744</c:v>
                </c:pt>
                <c:pt idx="156">
                  <c:v>0.61647632880509617</c:v>
                </c:pt>
                <c:pt idx="157">
                  <c:v>0.61220440672495491</c:v>
                </c:pt>
                <c:pt idx="158">
                  <c:v>0.60793248464481342</c:v>
                </c:pt>
                <c:pt idx="159">
                  <c:v>0.60366056256467227</c:v>
                </c:pt>
                <c:pt idx="160">
                  <c:v>0.60176193052905413</c:v>
                </c:pt>
                <c:pt idx="161">
                  <c:v>0.59938864048453133</c:v>
                </c:pt>
                <c:pt idx="162">
                  <c:v>0.59891398247562666</c:v>
                </c:pt>
                <c:pt idx="163">
                  <c:v>0.59274342835986682</c:v>
                </c:pt>
                <c:pt idx="164">
                  <c:v>0.58894616428863023</c:v>
                </c:pt>
                <c:pt idx="165">
                  <c:v>0.58609821623520286</c:v>
                </c:pt>
                <c:pt idx="166">
                  <c:v>0.58467424220848907</c:v>
                </c:pt>
                <c:pt idx="167">
                  <c:v>0.58182629415506126</c:v>
                </c:pt>
                <c:pt idx="168">
                  <c:v>0.58040232012834747</c:v>
                </c:pt>
                <c:pt idx="169">
                  <c:v>0.57945300411053857</c:v>
                </c:pt>
                <c:pt idx="170">
                  <c:v>0.57660505605711088</c:v>
                </c:pt>
                <c:pt idx="171">
                  <c:v>0.57280779198587428</c:v>
                </c:pt>
                <c:pt idx="172">
                  <c:v>0.56711189587901922</c:v>
                </c:pt>
                <c:pt idx="173">
                  <c:v>0.56521326384340098</c:v>
                </c:pt>
                <c:pt idx="174">
                  <c:v>0.56473860583449642</c:v>
                </c:pt>
                <c:pt idx="175">
                  <c:v>0.56331463180778285</c:v>
                </c:pt>
                <c:pt idx="176">
                  <c:v>0.56189065778106906</c:v>
                </c:pt>
                <c:pt idx="177">
                  <c:v>0.55904270972764158</c:v>
                </c:pt>
                <c:pt idx="178">
                  <c:v>0.55714407769202312</c:v>
                </c:pt>
                <c:pt idx="179">
                  <c:v>0.55192283959407251</c:v>
                </c:pt>
                <c:pt idx="180">
                  <c:v>0.54860023353174048</c:v>
                </c:pt>
                <c:pt idx="181">
                  <c:v>0.54670160149612212</c:v>
                </c:pt>
                <c:pt idx="182">
                  <c:v>0.54622694348721768</c:v>
                </c:pt>
                <c:pt idx="183">
                  <c:v>0.54385365344269465</c:v>
                </c:pt>
                <c:pt idx="184">
                  <c:v>0.54195502140707641</c:v>
                </c:pt>
                <c:pt idx="185">
                  <c:v>0.53720844131803047</c:v>
                </c:pt>
                <c:pt idx="186">
                  <c:v>0.5367337833091258</c:v>
                </c:pt>
                <c:pt idx="187">
                  <c:v>0.53388583525569844</c:v>
                </c:pt>
                <c:pt idx="188">
                  <c:v>0.53341117724679377</c:v>
                </c:pt>
                <c:pt idx="189">
                  <c:v>0.53293651923788921</c:v>
                </c:pt>
                <c:pt idx="190">
                  <c:v>0.53198720322008008</c:v>
                </c:pt>
                <c:pt idx="191">
                  <c:v>0.52913925516665261</c:v>
                </c:pt>
                <c:pt idx="192">
                  <c:v>0.52866459715774816</c:v>
                </c:pt>
                <c:pt idx="193">
                  <c:v>0.5243926750776069</c:v>
                </c:pt>
                <c:pt idx="194">
                  <c:v>0.52439267507760678</c:v>
                </c:pt>
                <c:pt idx="195">
                  <c:v>0.52059541100637019</c:v>
                </c:pt>
                <c:pt idx="196">
                  <c:v>0.51537417290841969</c:v>
                </c:pt>
                <c:pt idx="197">
                  <c:v>0.51489951489951513</c:v>
                </c:pt>
                <c:pt idx="198">
                  <c:v>0.51442485689061057</c:v>
                </c:pt>
                <c:pt idx="199">
                  <c:v>0.51395019888170579</c:v>
                </c:pt>
                <c:pt idx="200">
                  <c:v>0.5087289607837554</c:v>
                </c:pt>
                <c:pt idx="201">
                  <c:v>0.50540635472142348</c:v>
                </c:pt>
                <c:pt idx="202">
                  <c:v>0.50445703870361425</c:v>
                </c:pt>
                <c:pt idx="203">
                  <c:v>0.50160909065018655</c:v>
                </c:pt>
                <c:pt idx="204">
                  <c:v>0.4954385365344271</c:v>
                </c:pt>
                <c:pt idx="205">
                  <c:v>0.49353990449880863</c:v>
                </c:pt>
                <c:pt idx="206">
                  <c:v>0.49021729843647671</c:v>
                </c:pt>
                <c:pt idx="207">
                  <c:v>0.49021729843647671</c:v>
                </c:pt>
                <c:pt idx="208">
                  <c:v>0.48642003436524012</c:v>
                </c:pt>
                <c:pt idx="209">
                  <c:v>0.48642003436524012</c:v>
                </c:pt>
                <c:pt idx="210">
                  <c:v>0.48309742830290803</c:v>
                </c:pt>
                <c:pt idx="211">
                  <c:v>0.48167345427619407</c:v>
                </c:pt>
                <c:pt idx="212">
                  <c:v>0.47645221617824363</c:v>
                </c:pt>
                <c:pt idx="213">
                  <c:v>0.47645221617824363</c:v>
                </c:pt>
                <c:pt idx="214">
                  <c:v>0.47550290016043451</c:v>
                </c:pt>
                <c:pt idx="215">
                  <c:v>0.47218029409810258</c:v>
                </c:pt>
                <c:pt idx="216">
                  <c:v>0.47028166206248428</c:v>
                </c:pt>
                <c:pt idx="217">
                  <c:v>0.46506042396453384</c:v>
                </c:pt>
                <c:pt idx="218">
                  <c:v>0.46506042396453384</c:v>
                </c:pt>
                <c:pt idx="219">
                  <c:v>0.46316179192891521</c:v>
                </c:pt>
                <c:pt idx="220">
                  <c:v>0.45983918586658312</c:v>
                </c:pt>
                <c:pt idx="221">
                  <c:v>0.45746589582206015</c:v>
                </c:pt>
                <c:pt idx="222">
                  <c:v>0.45556726378644202</c:v>
                </c:pt>
                <c:pt idx="223">
                  <c:v>0.45556726378644202</c:v>
                </c:pt>
                <c:pt idx="224">
                  <c:v>0.45224465772410993</c:v>
                </c:pt>
                <c:pt idx="225">
                  <c:v>0.45034602568849164</c:v>
                </c:pt>
                <c:pt idx="226">
                  <c:v>0.44797273564396867</c:v>
                </c:pt>
                <c:pt idx="227">
                  <c:v>0.44370081356382746</c:v>
                </c:pt>
                <c:pt idx="228">
                  <c:v>0.44227683953711378</c:v>
                </c:pt>
                <c:pt idx="229">
                  <c:v>0.44085286551039982</c:v>
                </c:pt>
                <c:pt idx="230">
                  <c:v>0.43658094343025855</c:v>
                </c:pt>
                <c:pt idx="231">
                  <c:v>0.43563162741244943</c:v>
                </c:pt>
                <c:pt idx="232">
                  <c:v>0.43278367935902179</c:v>
                </c:pt>
                <c:pt idx="233">
                  <c:v>0.43135970533230816</c:v>
                </c:pt>
                <c:pt idx="234">
                  <c:v>0.42993573130559454</c:v>
                </c:pt>
                <c:pt idx="235">
                  <c:v>0.42851175727888058</c:v>
                </c:pt>
                <c:pt idx="236">
                  <c:v>0.42756244126107157</c:v>
                </c:pt>
                <c:pt idx="237">
                  <c:v>0.42281586117202552</c:v>
                </c:pt>
                <c:pt idx="238">
                  <c:v>0.42234120316312102</c:v>
                </c:pt>
                <c:pt idx="239">
                  <c:v>0.42091722913640722</c:v>
                </c:pt>
                <c:pt idx="240">
                  <c:v>0.41949325510969337</c:v>
                </c:pt>
                <c:pt idx="241">
                  <c:v>0.41806928108297975</c:v>
                </c:pt>
                <c:pt idx="242">
                  <c:v>0.41617064904736145</c:v>
                </c:pt>
                <c:pt idx="243">
                  <c:v>0.41284804298502936</c:v>
                </c:pt>
                <c:pt idx="244">
                  <c:v>0.41189872696722041</c:v>
                </c:pt>
                <c:pt idx="245">
                  <c:v>0.41189872696722041</c:v>
                </c:pt>
                <c:pt idx="246">
                  <c:v>0.41142406895831557</c:v>
                </c:pt>
                <c:pt idx="247">
                  <c:v>0.41047475294050656</c:v>
                </c:pt>
                <c:pt idx="248">
                  <c:v>0.40762680488707898</c:v>
                </c:pt>
                <c:pt idx="249">
                  <c:v>0.4028802247980332</c:v>
                </c:pt>
                <c:pt idx="250">
                  <c:v>0.40240556678912875</c:v>
                </c:pt>
                <c:pt idx="251">
                  <c:v>0.40050693475351029</c:v>
                </c:pt>
                <c:pt idx="252">
                  <c:v>0.39813364470898749</c:v>
                </c:pt>
                <c:pt idx="253">
                  <c:v>0.39718432869117831</c:v>
                </c:pt>
                <c:pt idx="254">
                  <c:v>0.39386172262884606</c:v>
                </c:pt>
                <c:pt idx="255">
                  <c:v>0.38958980054870479</c:v>
                </c:pt>
                <c:pt idx="256">
                  <c:v>0.388165826521991</c:v>
                </c:pt>
                <c:pt idx="257">
                  <c:v>0.38769116851308649</c:v>
                </c:pt>
                <c:pt idx="258">
                  <c:v>0.38674185249527721</c:v>
                </c:pt>
                <c:pt idx="259">
                  <c:v>0.3862671944863727</c:v>
                </c:pt>
                <c:pt idx="260">
                  <c:v>0.3843685624507544</c:v>
                </c:pt>
                <c:pt idx="261">
                  <c:v>0.38389390444184973</c:v>
                </c:pt>
                <c:pt idx="262">
                  <c:v>0.38246993041513594</c:v>
                </c:pt>
                <c:pt idx="263">
                  <c:v>0.38057129837951764</c:v>
                </c:pt>
                <c:pt idx="264">
                  <c:v>0.38009664037061314</c:v>
                </c:pt>
                <c:pt idx="265">
                  <c:v>0.37867266634389929</c:v>
                </c:pt>
                <c:pt idx="266">
                  <c:v>0.37867266634389929</c:v>
                </c:pt>
                <c:pt idx="267">
                  <c:v>0.37819800833499467</c:v>
                </c:pt>
                <c:pt idx="268">
                  <c:v>0.37772335032609022</c:v>
                </c:pt>
                <c:pt idx="269">
                  <c:v>0.37724869231718555</c:v>
                </c:pt>
                <c:pt idx="270">
                  <c:v>0.37724869231718555</c:v>
                </c:pt>
                <c:pt idx="271">
                  <c:v>0.37629937629937638</c:v>
                </c:pt>
                <c:pt idx="272">
                  <c:v>0.37629937629937638</c:v>
                </c:pt>
                <c:pt idx="273">
                  <c:v>0.37582471829047193</c:v>
                </c:pt>
                <c:pt idx="274">
                  <c:v>0.37582471829047176</c:v>
                </c:pt>
                <c:pt idx="275">
                  <c:v>0.37440074426375808</c:v>
                </c:pt>
                <c:pt idx="276">
                  <c:v>0.37392608625485346</c:v>
                </c:pt>
                <c:pt idx="277">
                  <c:v>0.37392608625485346</c:v>
                </c:pt>
                <c:pt idx="278">
                  <c:v>0.37392608625485346</c:v>
                </c:pt>
                <c:pt idx="279">
                  <c:v>0.37392608625485346</c:v>
                </c:pt>
                <c:pt idx="280">
                  <c:v>0.37297677023704429</c:v>
                </c:pt>
                <c:pt idx="281">
                  <c:v>0.37250211222813961</c:v>
                </c:pt>
                <c:pt idx="282">
                  <c:v>0.37155279621033049</c:v>
                </c:pt>
                <c:pt idx="283">
                  <c:v>0.37155279621033049</c:v>
                </c:pt>
                <c:pt idx="284">
                  <c:v>0.37155279621033049</c:v>
                </c:pt>
                <c:pt idx="285">
                  <c:v>0.37107813820142593</c:v>
                </c:pt>
                <c:pt idx="286">
                  <c:v>0.37107813820142593</c:v>
                </c:pt>
                <c:pt idx="287">
                  <c:v>0.37107813820142593</c:v>
                </c:pt>
                <c:pt idx="288">
                  <c:v>0.37012882218361687</c:v>
                </c:pt>
                <c:pt idx="289">
                  <c:v>0.36823019014799857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D6F-49C5-94AE-E20FDEC6F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5658096"/>
        <c:axId val="705659728"/>
      </c:lineChart>
      <c:dateAx>
        <c:axId val="705658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(MIN)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59728"/>
        <c:crosses val="autoZero"/>
        <c:auto val="0"/>
        <c:lblOffset val="100"/>
        <c:baseTimeUnit val="days"/>
        <c:majorUnit val="30"/>
        <c:majorTimeUnit val="days"/>
      </c:dateAx>
      <c:valAx>
        <c:axId val="705659728"/>
        <c:scaling>
          <c:orientation val="minMax"/>
          <c:max val="1.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MASS</a:t>
                </a:r>
                <a:r>
                  <a:rPr lang="en-US" baseline="0"/>
                  <a:t> RATIO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5809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26544843076719"/>
          <c:y val="0.16805123642546829"/>
          <c:w val="0.50185698574724136"/>
          <c:h val="7.64103255230895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rgbClr val="3399FF"/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20000"/>
            <a:lumOff val="8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Ambient</a:t>
            </a:r>
            <a:r>
              <a:rPr lang="en-US" baseline="0"/>
              <a:t> and chamber temperatures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39901148319603"/>
          <c:y val="0.30360836301723865"/>
          <c:w val="0.76640349508377337"/>
          <c:h val="0.56485238317043951"/>
        </c:manualLayout>
      </c:layout>
      <c:lineChart>
        <c:grouping val="standard"/>
        <c:varyColors val="0"/>
        <c:ser>
          <c:idx val="3"/>
          <c:order val="0"/>
          <c:tx>
            <c:v>B (environment conditions)</c:v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Ratio'!$C$4:$C$311</c:f>
              <c:numCache>
                <c:formatCode>General</c:formatCode>
                <c:ptCount val="308"/>
                <c:pt idx="0">
                  <c:v>1</c:v>
                </c:pt>
                <c:pt idx="30">
                  <c:v>0.9642857142857143</c:v>
                </c:pt>
                <c:pt idx="60">
                  <c:v>0.9285714285714286</c:v>
                </c:pt>
                <c:pt idx="90">
                  <c:v>0.8928571428571429</c:v>
                </c:pt>
                <c:pt idx="120">
                  <c:v>0.7857142857142857</c:v>
                </c:pt>
                <c:pt idx="150">
                  <c:v>0.7142857142857143</c:v>
                </c:pt>
                <c:pt idx="180">
                  <c:v>0.6428571428571429</c:v>
                </c:pt>
                <c:pt idx="210">
                  <c:v>0.5714285714285714</c:v>
                </c:pt>
                <c:pt idx="240">
                  <c:v>0.5357142857142857</c:v>
                </c:pt>
                <c:pt idx="270">
                  <c:v>0.5357142857142857</c:v>
                </c:pt>
                <c:pt idx="296">
                  <c:v>0.5357142857142857</c:v>
                </c:pt>
                <c:pt idx="307">
                  <c:v>0.5357142857142857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9E-4771-A9AE-E4D15DD0B8C9}"/>
            </c:ext>
          </c:extLst>
        </c:ser>
        <c:ser>
          <c:idx val="4"/>
          <c:order val="1"/>
          <c:tx>
            <c:v>Sunny Drying chamber</c:v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'0.5ms-S-0°C-5mm-1'!$G$2:$G$310</c:f>
              <c:numCache>
                <c:formatCode>General</c:formatCode>
                <c:ptCount val="309"/>
                <c:pt idx="0">
                  <c:v>23.71</c:v>
                </c:pt>
                <c:pt idx="1">
                  <c:v>26.9</c:v>
                </c:pt>
                <c:pt idx="2">
                  <c:v>29.93</c:v>
                </c:pt>
                <c:pt idx="3">
                  <c:v>28.84</c:v>
                </c:pt>
                <c:pt idx="4">
                  <c:v>28.99</c:v>
                </c:pt>
                <c:pt idx="5">
                  <c:v>29.43</c:v>
                </c:pt>
                <c:pt idx="6">
                  <c:v>29.78</c:v>
                </c:pt>
                <c:pt idx="7">
                  <c:v>29.87</c:v>
                </c:pt>
                <c:pt idx="8">
                  <c:v>29.85</c:v>
                </c:pt>
                <c:pt idx="9">
                  <c:v>29.75</c:v>
                </c:pt>
                <c:pt idx="10">
                  <c:v>29.56</c:v>
                </c:pt>
                <c:pt idx="11">
                  <c:v>29.63</c:v>
                </c:pt>
                <c:pt idx="12">
                  <c:v>29.37</c:v>
                </c:pt>
                <c:pt idx="13">
                  <c:v>29.65</c:v>
                </c:pt>
                <c:pt idx="14">
                  <c:v>30.21</c:v>
                </c:pt>
                <c:pt idx="15">
                  <c:v>29.47</c:v>
                </c:pt>
                <c:pt idx="16">
                  <c:v>29.84</c:v>
                </c:pt>
                <c:pt idx="17">
                  <c:v>29.73</c:v>
                </c:pt>
                <c:pt idx="18">
                  <c:v>30.11</c:v>
                </c:pt>
                <c:pt idx="19">
                  <c:v>29.41</c:v>
                </c:pt>
                <c:pt idx="20">
                  <c:v>29.22</c:v>
                </c:pt>
                <c:pt idx="21">
                  <c:v>29.15</c:v>
                </c:pt>
                <c:pt idx="22">
                  <c:v>30.15</c:v>
                </c:pt>
                <c:pt idx="23">
                  <c:v>29.8</c:v>
                </c:pt>
                <c:pt idx="24">
                  <c:v>29.58</c:v>
                </c:pt>
                <c:pt idx="25">
                  <c:v>29.66</c:v>
                </c:pt>
                <c:pt idx="26">
                  <c:v>29.97</c:v>
                </c:pt>
                <c:pt idx="27">
                  <c:v>29.88</c:v>
                </c:pt>
                <c:pt idx="28">
                  <c:v>29.24</c:v>
                </c:pt>
                <c:pt idx="29">
                  <c:v>29.77</c:v>
                </c:pt>
                <c:pt idx="30">
                  <c:v>30.03</c:v>
                </c:pt>
                <c:pt idx="31">
                  <c:v>29.61</c:v>
                </c:pt>
                <c:pt idx="32">
                  <c:v>30.07</c:v>
                </c:pt>
                <c:pt idx="33">
                  <c:v>29.65</c:v>
                </c:pt>
                <c:pt idx="34">
                  <c:v>29.64</c:v>
                </c:pt>
                <c:pt idx="35">
                  <c:v>29.64</c:v>
                </c:pt>
                <c:pt idx="36">
                  <c:v>29.97</c:v>
                </c:pt>
                <c:pt idx="37">
                  <c:v>30.24</c:v>
                </c:pt>
                <c:pt idx="38">
                  <c:v>29.69</c:v>
                </c:pt>
                <c:pt idx="39">
                  <c:v>29.75</c:v>
                </c:pt>
                <c:pt idx="40">
                  <c:v>30.5</c:v>
                </c:pt>
                <c:pt idx="41">
                  <c:v>31.07</c:v>
                </c:pt>
                <c:pt idx="42">
                  <c:v>30.37</c:v>
                </c:pt>
                <c:pt idx="43">
                  <c:v>30.77</c:v>
                </c:pt>
                <c:pt idx="44">
                  <c:v>31.35</c:v>
                </c:pt>
                <c:pt idx="45">
                  <c:v>31.88</c:v>
                </c:pt>
                <c:pt idx="46">
                  <c:v>31.33</c:v>
                </c:pt>
                <c:pt idx="47">
                  <c:v>31.91</c:v>
                </c:pt>
                <c:pt idx="48">
                  <c:v>31.76</c:v>
                </c:pt>
                <c:pt idx="49">
                  <c:v>31.62</c:v>
                </c:pt>
                <c:pt idx="50">
                  <c:v>31.6</c:v>
                </c:pt>
                <c:pt idx="51">
                  <c:v>31.89</c:v>
                </c:pt>
                <c:pt idx="52">
                  <c:v>31.9</c:v>
                </c:pt>
                <c:pt idx="53">
                  <c:v>31.5</c:v>
                </c:pt>
                <c:pt idx="54">
                  <c:v>32.39</c:v>
                </c:pt>
                <c:pt idx="55">
                  <c:v>31.59</c:v>
                </c:pt>
                <c:pt idx="56">
                  <c:v>32.590000000000003</c:v>
                </c:pt>
                <c:pt idx="57">
                  <c:v>32.81</c:v>
                </c:pt>
                <c:pt idx="58">
                  <c:v>31.62</c:v>
                </c:pt>
                <c:pt idx="59">
                  <c:v>31.74</c:v>
                </c:pt>
                <c:pt idx="60">
                  <c:v>31.82</c:v>
                </c:pt>
                <c:pt idx="61">
                  <c:v>32.47</c:v>
                </c:pt>
                <c:pt idx="62">
                  <c:v>32.090000000000003</c:v>
                </c:pt>
                <c:pt idx="63">
                  <c:v>31.42</c:v>
                </c:pt>
                <c:pt idx="64">
                  <c:v>31.97</c:v>
                </c:pt>
                <c:pt idx="65">
                  <c:v>31.86</c:v>
                </c:pt>
                <c:pt idx="66">
                  <c:v>31.5</c:v>
                </c:pt>
                <c:pt idx="67">
                  <c:v>31.74</c:v>
                </c:pt>
                <c:pt idx="68">
                  <c:v>31.08</c:v>
                </c:pt>
                <c:pt idx="69">
                  <c:v>31.3</c:v>
                </c:pt>
                <c:pt idx="70">
                  <c:v>31.83</c:v>
                </c:pt>
                <c:pt idx="71">
                  <c:v>30.84</c:v>
                </c:pt>
                <c:pt idx="72">
                  <c:v>31.36</c:v>
                </c:pt>
                <c:pt idx="73">
                  <c:v>31.85</c:v>
                </c:pt>
                <c:pt idx="74">
                  <c:v>32.47</c:v>
                </c:pt>
                <c:pt idx="75">
                  <c:v>31.06</c:v>
                </c:pt>
                <c:pt idx="76">
                  <c:v>32.29</c:v>
                </c:pt>
                <c:pt idx="77">
                  <c:v>32.159999999999997</c:v>
                </c:pt>
                <c:pt idx="78">
                  <c:v>32.520000000000003</c:v>
                </c:pt>
                <c:pt idx="79">
                  <c:v>32.26</c:v>
                </c:pt>
                <c:pt idx="80">
                  <c:v>31.84</c:v>
                </c:pt>
                <c:pt idx="81">
                  <c:v>32.020000000000003</c:v>
                </c:pt>
                <c:pt idx="82">
                  <c:v>32.15</c:v>
                </c:pt>
                <c:pt idx="83">
                  <c:v>32.32</c:v>
                </c:pt>
                <c:pt idx="84">
                  <c:v>32.97</c:v>
                </c:pt>
                <c:pt idx="85">
                  <c:v>32.840000000000003</c:v>
                </c:pt>
                <c:pt idx="86">
                  <c:v>32.729999999999997</c:v>
                </c:pt>
                <c:pt idx="87">
                  <c:v>32.369999999999997</c:v>
                </c:pt>
                <c:pt idx="88">
                  <c:v>33.549999999999997</c:v>
                </c:pt>
                <c:pt idx="89">
                  <c:v>33.590000000000003</c:v>
                </c:pt>
                <c:pt idx="90">
                  <c:v>33.159999999999997</c:v>
                </c:pt>
                <c:pt idx="91">
                  <c:v>33.14</c:v>
                </c:pt>
                <c:pt idx="92">
                  <c:v>32.79</c:v>
                </c:pt>
                <c:pt idx="93">
                  <c:v>32.01</c:v>
                </c:pt>
                <c:pt idx="94">
                  <c:v>33.549999999999997</c:v>
                </c:pt>
                <c:pt idx="95">
                  <c:v>33.54</c:v>
                </c:pt>
                <c:pt idx="96">
                  <c:v>33.29</c:v>
                </c:pt>
                <c:pt idx="97">
                  <c:v>33.32</c:v>
                </c:pt>
                <c:pt idx="98">
                  <c:v>33.14</c:v>
                </c:pt>
                <c:pt idx="99">
                  <c:v>33.14</c:v>
                </c:pt>
                <c:pt idx="100">
                  <c:v>32.53</c:v>
                </c:pt>
                <c:pt idx="101">
                  <c:v>32.82</c:v>
                </c:pt>
                <c:pt idx="102">
                  <c:v>32.159999999999997</c:v>
                </c:pt>
                <c:pt idx="103">
                  <c:v>32.65</c:v>
                </c:pt>
                <c:pt idx="104">
                  <c:v>32.99</c:v>
                </c:pt>
                <c:pt idx="105">
                  <c:v>32.76</c:v>
                </c:pt>
                <c:pt idx="106">
                  <c:v>33.049999999999997</c:v>
                </c:pt>
                <c:pt idx="107">
                  <c:v>32.35</c:v>
                </c:pt>
                <c:pt idx="108">
                  <c:v>33.64</c:v>
                </c:pt>
                <c:pt idx="109">
                  <c:v>33.67</c:v>
                </c:pt>
                <c:pt idx="110">
                  <c:v>33.08</c:v>
                </c:pt>
                <c:pt idx="111">
                  <c:v>32.630000000000003</c:v>
                </c:pt>
                <c:pt idx="112">
                  <c:v>33.33</c:v>
                </c:pt>
                <c:pt idx="113">
                  <c:v>33.25</c:v>
                </c:pt>
                <c:pt idx="114">
                  <c:v>33.15</c:v>
                </c:pt>
                <c:pt idx="115">
                  <c:v>33.369999999999997</c:v>
                </c:pt>
                <c:pt idx="116">
                  <c:v>33.92</c:v>
                </c:pt>
                <c:pt idx="117">
                  <c:v>33.93</c:v>
                </c:pt>
                <c:pt idx="118">
                  <c:v>33.06</c:v>
                </c:pt>
                <c:pt idx="119">
                  <c:v>34.020000000000003</c:v>
                </c:pt>
                <c:pt idx="120">
                  <c:v>34.11</c:v>
                </c:pt>
                <c:pt idx="121">
                  <c:v>33.5</c:v>
                </c:pt>
                <c:pt idx="122">
                  <c:v>34.26</c:v>
                </c:pt>
                <c:pt idx="123">
                  <c:v>34.29</c:v>
                </c:pt>
                <c:pt idx="124">
                  <c:v>34.54</c:v>
                </c:pt>
                <c:pt idx="125">
                  <c:v>32.83</c:v>
                </c:pt>
                <c:pt idx="126">
                  <c:v>34.020000000000003</c:v>
                </c:pt>
                <c:pt idx="127">
                  <c:v>33.619999999999997</c:v>
                </c:pt>
                <c:pt idx="128">
                  <c:v>33.229999999999997</c:v>
                </c:pt>
                <c:pt idx="129">
                  <c:v>33.67</c:v>
                </c:pt>
                <c:pt idx="130">
                  <c:v>34.01</c:v>
                </c:pt>
                <c:pt idx="131">
                  <c:v>33.56</c:v>
                </c:pt>
                <c:pt idx="132">
                  <c:v>33.64</c:v>
                </c:pt>
                <c:pt idx="133">
                  <c:v>34.119999999999997</c:v>
                </c:pt>
                <c:pt idx="134">
                  <c:v>33.68</c:v>
                </c:pt>
                <c:pt idx="135">
                  <c:v>33.49</c:v>
                </c:pt>
                <c:pt idx="136">
                  <c:v>33.81</c:v>
                </c:pt>
                <c:pt idx="137">
                  <c:v>34.5</c:v>
                </c:pt>
                <c:pt idx="138">
                  <c:v>34.81</c:v>
                </c:pt>
                <c:pt idx="139">
                  <c:v>34.36</c:v>
                </c:pt>
                <c:pt idx="140">
                  <c:v>34.76</c:v>
                </c:pt>
                <c:pt idx="141">
                  <c:v>33.97</c:v>
                </c:pt>
                <c:pt idx="142">
                  <c:v>33.39</c:v>
                </c:pt>
                <c:pt idx="143">
                  <c:v>33.58</c:v>
                </c:pt>
                <c:pt idx="144">
                  <c:v>34.17</c:v>
                </c:pt>
                <c:pt idx="145">
                  <c:v>33.020000000000003</c:v>
                </c:pt>
                <c:pt idx="146">
                  <c:v>33.28</c:v>
                </c:pt>
                <c:pt idx="147">
                  <c:v>33.700000000000003</c:v>
                </c:pt>
                <c:pt idx="148">
                  <c:v>33.29</c:v>
                </c:pt>
                <c:pt idx="149">
                  <c:v>33.450000000000003</c:v>
                </c:pt>
                <c:pt idx="150">
                  <c:v>34.090000000000003</c:v>
                </c:pt>
                <c:pt idx="151">
                  <c:v>32.909999999999997</c:v>
                </c:pt>
                <c:pt idx="152">
                  <c:v>33.81</c:v>
                </c:pt>
                <c:pt idx="153">
                  <c:v>33.61</c:v>
                </c:pt>
                <c:pt idx="154">
                  <c:v>33.49</c:v>
                </c:pt>
                <c:pt idx="155">
                  <c:v>33</c:v>
                </c:pt>
                <c:pt idx="156">
                  <c:v>33.24</c:v>
                </c:pt>
                <c:pt idx="157">
                  <c:v>32.979999999999997</c:v>
                </c:pt>
                <c:pt idx="158">
                  <c:v>33.409999999999997</c:v>
                </c:pt>
                <c:pt idx="159">
                  <c:v>32.82</c:v>
                </c:pt>
                <c:pt idx="160">
                  <c:v>32.89</c:v>
                </c:pt>
                <c:pt idx="161">
                  <c:v>33.82</c:v>
                </c:pt>
                <c:pt idx="162">
                  <c:v>33.51</c:v>
                </c:pt>
                <c:pt idx="163">
                  <c:v>32.57</c:v>
                </c:pt>
                <c:pt idx="164">
                  <c:v>33.51</c:v>
                </c:pt>
                <c:pt idx="165">
                  <c:v>32.619999999999997</c:v>
                </c:pt>
                <c:pt idx="166">
                  <c:v>32.950000000000003</c:v>
                </c:pt>
                <c:pt idx="167">
                  <c:v>33.159999999999997</c:v>
                </c:pt>
                <c:pt idx="168">
                  <c:v>32.869999999999997</c:v>
                </c:pt>
                <c:pt idx="169">
                  <c:v>33.32</c:v>
                </c:pt>
                <c:pt idx="170">
                  <c:v>33.9</c:v>
                </c:pt>
                <c:pt idx="171">
                  <c:v>33.81</c:v>
                </c:pt>
                <c:pt idx="172">
                  <c:v>33.83</c:v>
                </c:pt>
                <c:pt idx="173">
                  <c:v>34.29</c:v>
                </c:pt>
                <c:pt idx="174">
                  <c:v>34.9</c:v>
                </c:pt>
                <c:pt idx="175">
                  <c:v>34.270000000000003</c:v>
                </c:pt>
                <c:pt idx="176">
                  <c:v>34.549999999999997</c:v>
                </c:pt>
                <c:pt idx="177">
                  <c:v>34.979999999999997</c:v>
                </c:pt>
                <c:pt idx="178">
                  <c:v>35.049999999999997</c:v>
                </c:pt>
                <c:pt idx="179">
                  <c:v>35.020000000000003</c:v>
                </c:pt>
                <c:pt idx="180">
                  <c:v>34.479999999999997</c:v>
                </c:pt>
                <c:pt idx="181">
                  <c:v>34.39</c:v>
                </c:pt>
                <c:pt idx="182">
                  <c:v>34.21</c:v>
                </c:pt>
                <c:pt idx="183">
                  <c:v>34.020000000000003</c:v>
                </c:pt>
                <c:pt idx="184">
                  <c:v>33.65</c:v>
                </c:pt>
                <c:pt idx="185">
                  <c:v>34.76</c:v>
                </c:pt>
                <c:pt idx="186">
                  <c:v>33.67</c:v>
                </c:pt>
                <c:pt idx="187">
                  <c:v>33.85</c:v>
                </c:pt>
                <c:pt idx="188">
                  <c:v>33.44</c:v>
                </c:pt>
                <c:pt idx="189">
                  <c:v>34.130000000000003</c:v>
                </c:pt>
                <c:pt idx="190">
                  <c:v>33.4</c:v>
                </c:pt>
                <c:pt idx="191">
                  <c:v>34.020000000000003</c:v>
                </c:pt>
                <c:pt idx="192">
                  <c:v>34.130000000000003</c:v>
                </c:pt>
                <c:pt idx="193">
                  <c:v>34.43</c:v>
                </c:pt>
                <c:pt idx="194">
                  <c:v>33.19</c:v>
                </c:pt>
                <c:pt idx="195">
                  <c:v>34</c:v>
                </c:pt>
                <c:pt idx="196">
                  <c:v>34.08</c:v>
                </c:pt>
                <c:pt idx="197">
                  <c:v>33.71</c:v>
                </c:pt>
                <c:pt idx="198">
                  <c:v>33.93</c:v>
                </c:pt>
                <c:pt idx="199">
                  <c:v>32.89</c:v>
                </c:pt>
                <c:pt idx="200">
                  <c:v>33.67</c:v>
                </c:pt>
                <c:pt idx="201">
                  <c:v>33.520000000000003</c:v>
                </c:pt>
                <c:pt idx="202">
                  <c:v>34.01</c:v>
                </c:pt>
                <c:pt idx="203">
                  <c:v>33.299999999999997</c:v>
                </c:pt>
                <c:pt idx="204">
                  <c:v>34.020000000000003</c:v>
                </c:pt>
                <c:pt idx="205">
                  <c:v>34.24</c:v>
                </c:pt>
                <c:pt idx="206">
                  <c:v>34.15</c:v>
                </c:pt>
                <c:pt idx="207">
                  <c:v>34.29</c:v>
                </c:pt>
                <c:pt idx="208">
                  <c:v>33.76</c:v>
                </c:pt>
                <c:pt idx="209">
                  <c:v>33.799999999999997</c:v>
                </c:pt>
                <c:pt idx="210">
                  <c:v>33.799999999999997</c:v>
                </c:pt>
                <c:pt idx="211">
                  <c:v>33.33</c:v>
                </c:pt>
                <c:pt idx="212">
                  <c:v>34.049999999999997</c:v>
                </c:pt>
                <c:pt idx="213">
                  <c:v>34.450000000000003</c:v>
                </c:pt>
                <c:pt idx="214">
                  <c:v>33.33</c:v>
                </c:pt>
                <c:pt idx="215">
                  <c:v>34.200000000000003</c:v>
                </c:pt>
                <c:pt idx="216">
                  <c:v>34.450000000000003</c:v>
                </c:pt>
                <c:pt idx="217">
                  <c:v>33.950000000000003</c:v>
                </c:pt>
                <c:pt idx="218">
                  <c:v>33.94</c:v>
                </c:pt>
                <c:pt idx="219">
                  <c:v>33.82</c:v>
                </c:pt>
                <c:pt idx="220">
                  <c:v>34.24</c:v>
                </c:pt>
                <c:pt idx="221">
                  <c:v>33.200000000000003</c:v>
                </c:pt>
                <c:pt idx="222">
                  <c:v>34.1</c:v>
                </c:pt>
                <c:pt idx="223">
                  <c:v>34.35</c:v>
                </c:pt>
                <c:pt idx="224">
                  <c:v>34.11</c:v>
                </c:pt>
                <c:pt idx="225">
                  <c:v>33.83</c:v>
                </c:pt>
                <c:pt idx="226">
                  <c:v>33.11</c:v>
                </c:pt>
                <c:pt idx="227">
                  <c:v>34.229999999999997</c:v>
                </c:pt>
                <c:pt idx="228">
                  <c:v>34.58</c:v>
                </c:pt>
                <c:pt idx="229">
                  <c:v>34.24</c:v>
                </c:pt>
                <c:pt idx="230">
                  <c:v>34.25</c:v>
                </c:pt>
                <c:pt idx="231">
                  <c:v>33.6</c:v>
                </c:pt>
                <c:pt idx="232">
                  <c:v>32.79</c:v>
                </c:pt>
                <c:pt idx="233">
                  <c:v>33.04</c:v>
                </c:pt>
                <c:pt idx="234">
                  <c:v>33.83</c:v>
                </c:pt>
                <c:pt idx="235">
                  <c:v>32.47</c:v>
                </c:pt>
                <c:pt idx="236">
                  <c:v>32.89</c:v>
                </c:pt>
                <c:pt idx="237">
                  <c:v>33.840000000000003</c:v>
                </c:pt>
                <c:pt idx="238">
                  <c:v>33.950000000000003</c:v>
                </c:pt>
                <c:pt idx="239">
                  <c:v>33.92</c:v>
                </c:pt>
                <c:pt idx="240">
                  <c:v>34.119999999999997</c:v>
                </c:pt>
                <c:pt idx="241">
                  <c:v>33.75</c:v>
                </c:pt>
                <c:pt idx="242">
                  <c:v>33.340000000000003</c:v>
                </c:pt>
                <c:pt idx="243">
                  <c:v>34.119999999999997</c:v>
                </c:pt>
                <c:pt idx="244">
                  <c:v>34.56</c:v>
                </c:pt>
                <c:pt idx="245">
                  <c:v>33.49</c:v>
                </c:pt>
                <c:pt idx="246">
                  <c:v>32.72</c:v>
                </c:pt>
                <c:pt idx="247">
                  <c:v>32.130000000000003</c:v>
                </c:pt>
                <c:pt idx="248">
                  <c:v>31.37</c:v>
                </c:pt>
                <c:pt idx="249">
                  <c:v>32.479999999999997</c:v>
                </c:pt>
                <c:pt idx="250">
                  <c:v>32.409999999999997</c:v>
                </c:pt>
                <c:pt idx="251">
                  <c:v>32.5</c:v>
                </c:pt>
                <c:pt idx="252">
                  <c:v>31.91</c:v>
                </c:pt>
                <c:pt idx="253">
                  <c:v>31.08</c:v>
                </c:pt>
                <c:pt idx="254">
                  <c:v>31.38</c:v>
                </c:pt>
                <c:pt idx="255">
                  <c:v>31.22</c:v>
                </c:pt>
                <c:pt idx="256">
                  <c:v>31.98</c:v>
                </c:pt>
                <c:pt idx="257">
                  <c:v>30.78</c:v>
                </c:pt>
                <c:pt idx="258">
                  <c:v>31.16</c:v>
                </c:pt>
                <c:pt idx="259">
                  <c:v>31.81</c:v>
                </c:pt>
                <c:pt idx="260">
                  <c:v>31.97</c:v>
                </c:pt>
                <c:pt idx="261">
                  <c:v>31.74</c:v>
                </c:pt>
                <c:pt idx="262">
                  <c:v>31.95</c:v>
                </c:pt>
                <c:pt idx="263">
                  <c:v>30.39</c:v>
                </c:pt>
                <c:pt idx="264">
                  <c:v>31.32</c:v>
                </c:pt>
                <c:pt idx="265">
                  <c:v>31.11</c:v>
                </c:pt>
                <c:pt idx="266">
                  <c:v>30.82</c:v>
                </c:pt>
                <c:pt idx="267">
                  <c:v>30.34</c:v>
                </c:pt>
                <c:pt idx="268">
                  <c:v>31.2</c:v>
                </c:pt>
                <c:pt idx="269">
                  <c:v>29.77</c:v>
                </c:pt>
                <c:pt idx="270">
                  <c:v>31</c:v>
                </c:pt>
                <c:pt idx="271">
                  <c:v>29.83</c:v>
                </c:pt>
                <c:pt idx="272">
                  <c:v>30.2</c:v>
                </c:pt>
                <c:pt idx="273">
                  <c:v>31.1</c:v>
                </c:pt>
                <c:pt idx="274">
                  <c:v>31.15</c:v>
                </c:pt>
                <c:pt idx="275">
                  <c:v>31.32</c:v>
                </c:pt>
                <c:pt idx="276">
                  <c:v>30.7</c:v>
                </c:pt>
                <c:pt idx="277">
                  <c:v>31.02</c:v>
                </c:pt>
                <c:pt idx="278">
                  <c:v>31.07</c:v>
                </c:pt>
                <c:pt idx="279">
                  <c:v>30.8</c:v>
                </c:pt>
                <c:pt idx="280">
                  <c:v>31.29</c:v>
                </c:pt>
                <c:pt idx="281">
                  <c:v>30.47</c:v>
                </c:pt>
                <c:pt idx="282">
                  <c:v>30.81</c:v>
                </c:pt>
                <c:pt idx="283">
                  <c:v>30.45</c:v>
                </c:pt>
                <c:pt idx="284">
                  <c:v>29.37</c:v>
                </c:pt>
                <c:pt idx="285">
                  <c:v>30.5</c:v>
                </c:pt>
                <c:pt idx="286">
                  <c:v>30.57</c:v>
                </c:pt>
                <c:pt idx="287">
                  <c:v>30.57</c:v>
                </c:pt>
                <c:pt idx="288">
                  <c:v>29.87</c:v>
                </c:pt>
                <c:pt idx="289">
                  <c:v>31</c:v>
                </c:pt>
                <c:pt idx="290">
                  <c:v>30.31</c:v>
                </c:pt>
                <c:pt idx="291">
                  <c:v>30.58</c:v>
                </c:pt>
                <c:pt idx="292">
                  <c:v>30.09</c:v>
                </c:pt>
                <c:pt idx="293">
                  <c:v>29.38</c:v>
                </c:pt>
                <c:pt idx="294">
                  <c:v>30.61</c:v>
                </c:pt>
                <c:pt idx="295">
                  <c:v>31.2</c:v>
                </c:pt>
                <c:pt idx="296">
                  <c:v>30.26</c:v>
                </c:pt>
                <c:pt idx="297">
                  <c:v>30.29</c:v>
                </c:pt>
                <c:pt idx="298">
                  <c:v>29.6</c:v>
                </c:pt>
                <c:pt idx="299">
                  <c:v>30.37</c:v>
                </c:pt>
                <c:pt idx="300">
                  <c:v>29.86</c:v>
                </c:pt>
                <c:pt idx="301">
                  <c:v>30.1</c:v>
                </c:pt>
                <c:pt idx="302">
                  <c:v>30.18</c:v>
                </c:pt>
                <c:pt idx="303">
                  <c:v>29.71</c:v>
                </c:pt>
                <c:pt idx="304">
                  <c:v>30.31</c:v>
                </c:pt>
                <c:pt idx="305">
                  <c:v>30.02</c:v>
                </c:pt>
                <c:pt idx="306">
                  <c:v>30.34</c:v>
                </c:pt>
                <c:pt idx="307">
                  <c:v>29.79</c:v>
                </c:pt>
                <c:pt idx="308">
                  <c:v>24.38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9E-4771-A9AE-E4D15DD0B8C9}"/>
            </c:ext>
          </c:extLst>
        </c:ser>
        <c:ser>
          <c:idx val="5"/>
          <c:order val="2"/>
          <c:tx>
            <c:v>Sunny ambient</c:v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'0.5ms-S-0°C-5mm-1'!$J$2:$J$310</c:f>
              <c:numCache>
                <c:formatCode>General</c:formatCode>
                <c:ptCount val="309"/>
                <c:pt idx="0">
                  <c:v>24.1</c:v>
                </c:pt>
                <c:pt idx="1">
                  <c:v>24.74</c:v>
                </c:pt>
                <c:pt idx="2">
                  <c:v>24.12</c:v>
                </c:pt>
                <c:pt idx="3">
                  <c:v>23.5</c:v>
                </c:pt>
                <c:pt idx="4">
                  <c:v>23.8</c:v>
                </c:pt>
                <c:pt idx="5">
                  <c:v>24.03</c:v>
                </c:pt>
                <c:pt idx="6">
                  <c:v>24.66</c:v>
                </c:pt>
                <c:pt idx="7">
                  <c:v>24.34</c:v>
                </c:pt>
                <c:pt idx="8">
                  <c:v>23.96</c:v>
                </c:pt>
                <c:pt idx="9">
                  <c:v>23.98</c:v>
                </c:pt>
                <c:pt idx="10">
                  <c:v>23.02</c:v>
                </c:pt>
                <c:pt idx="11">
                  <c:v>23.76</c:v>
                </c:pt>
                <c:pt idx="12">
                  <c:v>23.25</c:v>
                </c:pt>
                <c:pt idx="13">
                  <c:v>24.14</c:v>
                </c:pt>
                <c:pt idx="14">
                  <c:v>24.33</c:v>
                </c:pt>
                <c:pt idx="15">
                  <c:v>24.03</c:v>
                </c:pt>
                <c:pt idx="16">
                  <c:v>24.01</c:v>
                </c:pt>
                <c:pt idx="17">
                  <c:v>23.87</c:v>
                </c:pt>
                <c:pt idx="18">
                  <c:v>24.4</c:v>
                </c:pt>
                <c:pt idx="19">
                  <c:v>24.05</c:v>
                </c:pt>
                <c:pt idx="20">
                  <c:v>23.8</c:v>
                </c:pt>
                <c:pt idx="21">
                  <c:v>23.53</c:v>
                </c:pt>
                <c:pt idx="22">
                  <c:v>24.3</c:v>
                </c:pt>
                <c:pt idx="23">
                  <c:v>23.68</c:v>
                </c:pt>
                <c:pt idx="24">
                  <c:v>23.96</c:v>
                </c:pt>
                <c:pt idx="25">
                  <c:v>23.86</c:v>
                </c:pt>
                <c:pt idx="26">
                  <c:v>24.33</c:v>
                </c:pt>
                <c:pt idx="27">
                  <c:v>23.85</c:v>
                </c:pt>
                <c:pt idx="28">
                  <c:v>23.55</c:v>
                </c:pt>
                <c:pt idx="29">
                  <c:v>24.14</c:v>
                </c:pt>
                <c:pt idx="30">
                  <c:v>24.04</c:v>
                </c:pt>
                <c:pt idx="31">
                  <c:v>23.9</c:v>
                </c:pt>
                <c:pt idx="32">
                  <c:v>24.54</c:v>
                </c:pt>
                <c:pt idx="33">
                  <c:v>24.53</c:v>
                </c:pt>
                <c:pt idx="34">
                  <c:v>23.87</c:v>
                </c:pt>
                <c:pt idx="35">
                  <c:v>24.15</c:v>
                </c:pt>
                <c:pt idx="36">
                  <c:v>24.49</c:v>
                </c:pt>
                <c:pt idx="37">
                  <c:v>24.3</c:v>
                </c:pt>
                <c:pt idx="38">
                  <c:v>23.91</c:v>
                </c:pt>
                <c:pt idx="39">
                  <c:v>24.25</c:v>
                </c:pt>
                <c:pt idx="40">
                  <c:v>25.65</c:v>
                </c:pt>
                <c:pt idx="41">
                  <c:v>25.57</c:v>
                </c:pt>
                <c:pt idx="42">
                  <c:v>25.45</c:v>
                </c:pt>
                <c:pt idx="43">
                  <c:v>25.72</c:v>
                </c:pt>
                <c:pt idx="44">
                  <c:v>25.91</c:v>
                </c:pt>
                <c:pt idx="45">
                  <c:v>26.11</c:v>
                </c:pt>
                <c:pt idx="46">
                  <c:v>25.68</c:v>
                </c:pt>
                <c:pt idx="47">
                  <c:v>26.16</c:v>
                </c:pt>
                <c:pt idx="48">
                  <c:v>25.62</c:v>
                </c:pt>
                <c:pt idx="49">
                  <c:v>25.51</c:v>
                </c:pt>
                <c:pt idx="50">
                  <c:v>25.67</c:v>
                </c:pt>
                <c:pt idx="51">
                  <c:v>25.39</c:v>
                </c:pt>
                <c:pt idx="52">
                  <c:v>25.9</c:v>
                </c:pt>
                <c:pt idx="53">
                  <c:v>24.88</c:v>
                </c:pt>
                <c:pt idx="54">
                  <c:v>25.73</c:v>
                </c:pt>
                <c:pt idx="55">
                  <c:v>25.59</c:v>
                </c:pt>
                <c:pt idx="56">
                  <c:v>26.27</c:v>
                </c:pt>
                <c:pt idx="57">
                  <c:v>26.1</c:v>
                </c:pt>
                <c:pt idx="58">
                  <c:v>25.4</c:v>
                </c:pt>
                <c:pt idx="59">
                  <c:v>25.63</c:v>
                </c:pt>
                <c:pt idx="60">
                  <c:v>25.81</c:v>
                </c:pt>
                <c:pt idx="61">
                  <c:v>26.27</c:v>
                </c:pt>
                <c:pt idx="62">
                  <c:v>25.66</c:v>
                </c:pt>
                <c:pt idx="63">
                  <c:v>25.34</c:v>
                </c:pt>
                <c:pt idx="64">
                  <c:v>26.12</c:v>
                </c:pt>
                <c:pt idx="65">
                  <c:v>25.49</c:v>
                </c:pt>
                <c:pt idx="66">
                  <c:v>25.36</c:v>
                </c:pt>
                <c:pt idx="67">
                  <c:v>25.39</c:v>
                </c:pt>
                <c:pt idx="68">
                  <c:v>24.94</c:v>
                </c:pt>
                <c:pt idx="69">
                  <c:v>25.48</c:v>
                </c:pt>
                <c:pt idx="70">
                  <c:v>26.16</c:v>
                </c:pt>
                <c:pt idx="71">
                  <c:v>25.09</c:v>
                </c:pt>
                <c:pt idx="72">
                  <c:v>25.38</c:v>
                </c:pt>
                <c:pt idx="73">
                  <c:v>26</c:v>
                </c:pt>
                <c:pt idx="74">
                  <c:v>26.17</c:v>
                </c:pt>
                <c:pt idx="75">
                  <c:v>25.33</c:v>
                </c:pt>
                <c:pt idx="76">
                  <c:v>26.32</c:v>
                </c:pt>
                <c:pt idx="77">
                  <c:v>26.29</c:v>
                </c:pt>
                <c:pt idx="78">
                  <c:v>26.26</c:v>
                </c:pt>
                <c:pt idx="79">
                  <c:v>25.96</c:v>
                </c:pt>
                <c:pt idx="80">
                  <c:v>26.07</c:v>
                </c:pt>
                <c:pt idx="81">
                  <c:v>25.86</c:v>
                </c:pt>
                <c:pt idx="82">
                  <c:v>26.11</c:v>
                </c:pt>
                <c:pt idx="83">
                  <c:v>26.38</c:v>
                </c:pt>
                <c:pt idx="84">
                  <c:v>26.29</c:v>
                </c:pt>
                <c:pt idx="85">
                  <c:v>26.56</c:v>
                </c:pt>
                <c:pt idx="86">
                  <c:v>26.09</c:v>
                </c:pt>
                <c:pt idx="87">
                  <c:v>25.95</c:v>
                </c:pt>
                <c:pt idx="88">
                  <c:v>26.87</c:v>
                </c:pt>
                <c:pt idx="89">
                  <c:v>26.68</c:v>
                </c:pt>
                <c:pt idx="90">
                  <c:v>26.7</c:v>
                </c:pt>
                <c:pt idx="91">
                  <c:v>26.31</c:v>
                </c:pt>
                <c:pt idx="92">
                  <c:v>25.83</c:v>
                </c:pt>
                <c:pt idx="93">
                  <c:v>25.47</c:v>
                </c:pt>
                <c:pt idx="94">
                  <c:v>26.51</c:v>
                </c:pt>
                <c:pt idx="95">
                  <c:v>26.65</c:v>
                </c:pt>
                <c:pt idx="96">
                  <c:v>26.59</c:v>
                </c:pt>
                <c:pt idx="97">
                  <c:v>26.27</c:v>
                </c:pt>
                <c:pt idx="98">
                  <c:v>26.1</c:v>
                </c:pt>
                <c:pt idx="99">
                  <c:v>26.31</c:v>
                </c:pt>
                <c:pt idx="100">
                  <c:v>25.56</c:v>
                </c:pt>
                <c:pt idx="101">
                  <c:v>26.07</c:v>
                </c:pt>
                <c:pt idx="102">
                  <c:v>25.94</c:v>
                </c:pt>
                <c:pt idx="103">
                  <c:v>25.62</c:v>
                </c:pt>
                <c:pt idx="104">
                  <c:v>26.31</c:v>
                </c:pt>
                <c:pt idx="105">
                  <c:v>26.28</c:v>
                </c:pt>
                <c:pt idx="106">
                  <c:v>26.35</c:v>
                </c:pt>
                <c:pt idx="107">
                  <c:v>25.57</c:v>
                </c:pt>
                <c:pt idx="108">
                  <c:v>26.85</c:v>
                </c:pt>
                <c:pt idx="109">
                  <c:v>26.5</c:v>
                </c:pt>
                <c:pt idx="110">
                  <c:v>26.41</c:v>
                </c:pt>
                <c:pt idx="111">
                  <c:v>26.07</c:v>
                </c:pt>
                <c:pt idx="112">
                  <c:v>26.6</c:v>
                </c:pt>
                <c:pt idx="113">
                  <c:v>26.98</c:v>
                </c:pt>
                <c:pt idx="114">
                  <c:v>26.49</c:v>
                </c:pt>
                <c:pt idx="115">
                  <c:v>26.77</c:v>
                </c:pt>
                <c:pt idx="116">
                  <c:v>26.53</c:v>
                </c:pt>
                <c:pt idx="117">
                  <c:v>26.76</c:v>
                </c:pt>
                <c:pt idx="118">
                  <c:v>26.45</c:v>
                </c:pt>
                <c:pt idx="119">
                  <c:v>26.84</c:v>
                </c:pt>
                <c:pt idx="120">
                  <c:v>27.42</c:v>
                </c:pt>
                <c:pt idx="121">
                  <c:v>26.75</c:v>
                </c:pt>
                <c:pt idx="122">
                  <c:v>27.3</c:v>
                </c:pt>
                <c:pt idx="123">
                  <c:v>27.55</c:v>
                </c:pt>
                <c:pt idx="124">
                  <c:v>27.42</c:v>
                </c:pt>
                <c:pt idx="125">
                  <c:v>26.07</c:v>
                </c:pt>
                <c:pt idx="126">
                  <c:v>27.07</c:v>
                </c:pt>
                <c:pt idx="127">
                  <c:v>26.65</c:v>
                </c:pt>
                <c:pt idx="128">
                  <c:v>25.77</c:v>
                </c:pt>
                <c:pt idx="129">
                  <c:v>26.88</c:v>
                </c:pt>
                <c:pt idx="130">
                  <c:v>27.13</c:v>
                </c:pt>
                <c:pt idx="131">
                  <c:v>26.71</c:v>
                </c:pt>
                <c:pt idx="132">
                  <c:v>26.63</c:v>
                </c:pt>
                <c:pt idx="133">
                  <c:v>27.05</c:v>
                </c:pt>
                <c:pt idx="134">
                  <c:v>26.74</c:v>
                </c:pt>
                <c:pt idx="135">
                  <c:v>26.23</c:v>
                </c:pt>
                <c:pt idx="136">
                  <c:v>26.82</c:v>
                </c:pt>
                <c:pt idx="137">
                  <c:v>27.34</c:v>
                </c:pt>
                <c:pt idx="138">
                  <c:v>27.56</c:v>
                </c:pt>
                <c:pt idx="139">
                  <c:v>27.11</c:v>
                </c:pt>
                <c:pt idx="140">
                  <c:v>27.57</c:v>
                </c:pt>
                <c:pt idx="141">
                  <c:v>26.8</c:v>
                </c:pt>
                <c:pt idx="142">
                  <c:v>26.56</c:v>
                </c:pt>
                <c:pt idx="143">
                  <c:v>26.43</c:v>
                </c:pt>
                <c:pt idx="144">
                  <c:v>27.01</c:v>
                </c:pt>
                <c:pt idx="145">
                  <c:v>25.99</c:v>
                </c:pt>
                <c:pt idx="146">
                  <c:v>26.45</c:v>
                </c:pt>
                <c:pt idx="147">
                  <c:v>26.29</c:v>
                </c:pt>
                <c:pt idx="148">
                  <c:v>26.17</c:v>
                </c:pt>
                <c:pt idx="149">
                  <c:v>26.65</c:v>
                </c:pt>
                <c:pt idx="150">
                  <c:v>26.84</c:v>
                </c:pt>
                <c:pt idx="151">
                  <c:v>26.17</c:v>
                </c:pt>
                <c:pt idx="152">
                  <c:v>26.96</c:v>
                </c:pt>
                <c:pt idx="153">
                  <c:v>26.9</c:v>
                </c:pt>
                <c:pt idx="154">
                  <c:v>27</c:v>
                </c:pt>
                <c:pt idx="155">
                  <c:v>26.23</c:v>
                </c:pt>
                <c:pt idx="156">
                  <c:v>26.32</c:v>
                </c:pt>
                <c:pt idx="157">
                  <c:v>25.97</c:v>
                </c:pt>
                <c:pt idx="158">
                  <c:v>26.24</c:v>
                </c:pt>
                <c:pt idx="159">
                  <c:v>26.21</c:v>
                </c:pt>
                <c:pt idx="160">
                  <c:v>26.09</c:v>
                </c:pt>
                <c:pt idx="161">
                  <c:v>26.97</c:v>
                </c:pt>
                <c:pt idx="162">
                  <c:v>26.34</c:v>
                </c:pt>
                <c:pt idx="163">
                  <c:v>26.2</c:v>
                </c:pt>
                <c:pt idx="164">
                  <c:v>27.27</c:v>
                </c:pt>
                <c:pt idx="165">
                  <c:v>26.15</c:v>
                </c:pt>
                <c:pt idx="166">
                  <c:v>26.65</c:v>
                </c:pt>
                <c:pt idx="167">
                  <c:v>26.38</c:v>
                </c:pt>
                <c:pt idx="168">
                  <c:v>26.71</c:v>
                </c:pt>
                <c:pt idx="169">
                  <c:v>26.81</c:v>
                </c:pt>
                <c:pt idx="170">
                  <c:v>27.17</c:v>
                </c:pt>
                <c:pt idx="171">
                  <c:v>27.12</c:v>
                </c:pt>
                <c:pt idx="172">
                  <c:v>26.95</c:v>
                </c:pt>
                <c:pt idx="173">
                  <c:v>27.84</c:v>
                </c:pt>
                <c:pt idx="174">
                  <c:v>27.79</c:v>
                </c:pt>
                <c:pt idx="175">
                  <c:v>27.3</c:v>
                </c:pt>
                <c:pt idx="176">
                  <c:v>27.73</c:v>
                </c:pt>
                <c:pt idx="177">
                  <c:v>27.58</c:v>
                </c:pt>
                <c:pt idx="178">
                  <c:v>27.83</c:v>
                </c:pt>
                <c:pt idx="179">
                  <c:v>27.96</c:v>
                </c:pt>
                <c:pt idx="180">
                  <c:v>27.3</c:v>
                </c:pt>
                <c:pt idx="181">
                  <c:v>26.84</c:v>
                </c:pt>
                <c:pt idx="182">
                  <c:v>26.7</c:v>
                </c:pt>
                <c:pt idx="183">
                  <c:v>26.78</c:v>
                </c:pt>
                <c:pt idx="184">
                  <c:v>26.37</c:v>
                </c:pt>
                <c:pt idx="185">
                  <c:v>27.29</c:v>
                </c:pt>
                <c:pt idx="186">
                  <c:v>26.35</c:v>
                </c:pt>
                <c:pt idx="187">
                  <c:v>26.52</c:v>
                </c:pt>
                <c:pt idx="188">
                  <c:v>26.27</c:v>
                </c:pt>
                <c:pt idx="189">
                  <c:v>27.41</c:v>
                </c:pt>
                <c:pt idx="190">
                  <c:v>26.54</c:v>
                </c:pt>
                <c:pt idx="191">
                  <c:v>26.91</c:v>
                </c:pt>
                <c:pt idx="192">
                  <c:v>27.19</c:v>
                </c:pt>
                <c:pt idx="193">
                  <c:v>26.83</c:v>
                </c:pt>
                <c:pt idx="194">
                  <c:v>26.46</c:v>
                </c:pt>
                <c:pt idx="195">
                  <c:v>27.07</c:v>
                </c:pt>
                <c:pt idx="196">
                  <c:v>26.71</c:v>
                </c:pt>
                <c:pt idx="197">
                  <c:v>26.79</c:v>
                </c:pt>
                <c:pt idx="198">
                  <c:v>27.18</c:v>
                </c:pt>
                <c:pt idx="199">
                  <c:v>26.43</c:v>
                </c:pt>
                <c:pt idx="200">
                  <c:v>26.84</c:v>
                </c:pt>
                <c:pt idx="201">
                  <c:v>26.77</c:v>
                </c:pt>
                <c:pt idx="202">
                  <c:v>27.01</c:v>
                </c:pt>
                <c:pt idx="203">
                  <c:v>26.38</c:v>
                </c:pt>
                <c:pt idx="204">
                  <c:v>26.81</c:v>
                </c:pt>
                <c:pt idx="205">
                  <c:v>27.79</c:v>
                </c:pt>
                <c:pt idx="206">
                  <c:v>27.03</c:v>
                </c:pt>
                <c:pt idx="207">
                  <c:v>27.62</c:v>
                </c:pt>
                <c:pt idx="208">
                  <c:v>26.79</c:v>
                </c:pt>
                <c:pt idx="209">
                  <c:v>27.1</c:v>
                </c:pt>
                <c:pt idx="210">
                  <c:v>27.08</c:v>
                </c:pt>
                <c:pt idx="211">
                  <c:v>26.72</c:v>
                </c:pt>
                <c:pt idx="212">
                  <c:v>26.88</c:v>
                </c:pt>
                <c:pt idx="213">
                  <c:v>27.72</c:v>
                </c:pt>
                <c:pt idx="214">
                  <c:v>27.12</c:v>
                </c:pt>
                <c:pt idx="215">
                  <c:v>27.65</c:v>
                </c:pt>
                <c:pt idx="216">
                  <c:v>28.21</c:v>
                </c:pt>
                <c:pt idx="217">
                  <c:v>27.21</c:v>
                </c:pt>
                <c:pt idx="218">
                  <c:v>26.82</c:v>
                </c:pt>
                <c:pt idx="219">
                  <c:v>26.93</c:v>
                </c:pt>
                <c:pt idx="220">
                  <c:v>27.42</c:v>
                </c:pt>
                <c:pt idx="221">
                  <c:v>26.88</c:v>
                </c:pt>
                <c:pt idx="222">
                  <c:v>26.72</c:v>
                </c:pt>
                <c:pt idx="223">
                  <c:v>27.22</c:v>
                </c:pt>
                <c:pt idx="224">
                  <c:v>26.91</c:v>
                </c:pt>
                <c:pt idx="225">
                  <c:v>26.75</c:v>
                </c:pt>
                <c:pt idx="226">
                  <c:v>27.11</c:v>
                </c:pt>
                <c:pt idx="227">
                  <c:v>27.64</c:v>
                </c:pt>
                <c:pt idx="228">
                  <c:v>28.15</c:v>
                </c:pt>
                <c:pt idx="229">
                  <c:v>28.04</c:v>
                </c:pt>
                <c:pt idx="230">
                  <c:v>27.42</c:v>
                </c:pt>
                <c:pt idx="231">
                  <c:v>27.05</c:v>
                </c:pt>
                <c:pt idx="232">
                  <c:v>26.52</c:v>
                </c:pt>
                <c:pt idx="233">
                  <c:v>26.91</c:v>
                </c:pt>
                <c:pt idx="234">
                  <c:v>27.64</c:v>
                </c:pt>
                <c:pt idx="235">
                  <c:v>26.53</c:v>
                </c:pt>
                <c:pt idx="236">
                  <c:v>27.08</c:v>
                </c:pt>
                <c:pt idx="237">
                  <c:v>27.89</c:v>
                </c:pt>
                <c:pt idx="238">
                  <c:v>28.09</c:v>
                </c:pt>
                <c:pt idx="239">
                  <c:v>28.57</c:v>
                </c:pt>
                <c:pt idx="240">
                  <c:v>28.38</c:v>
                </c:pt>
                <c:pt idx="241">
                  <c:v>27.76</c:v>
                </c:pt>
                <c:pt idx="242">
                  <c:v>28.05</c:v>
                </c:pt>
                <c:pt idx="243">
                  <c:v>28.25</c:v>
                </c:pt>
                <c:pt idx="244">
                  <c:v>29.22</c:v>
                </c:pt>
                <c:pt idx="245">
                  <c:v>28.7</c:v>
                </c:pt>
                <c:pt idx="246">
                  <c:v>27.36</c:v>
                </c:pt>
                <c:pt idx="247">
                  <c:v>27.36</c:v>
                </c:pt>
                <c:pt idx="248">
                  <c:v>26.42</c:v>
                </c:pt>
                <c:pt idx="249">
                  <c:v>27.86</c:v>
                </c:pt>
                <c:pt idx="250">
                  <c:v>27.39</c:v>
                </c:pt>
                <c:pt idx="251">
                  <c:v>27.83</c:v>
                </c:pt>
                <c:pt idx="252">
                  <c:v>27.37</c:v>
                </c:pt>
                <c:pt idx="253">
                  <c:v>26.96</c:v>
                </c:pt>
                <c:pt idx="254">
                  <c:v>26.82</c:v>
                </c:pt>
                <c:pt idx="255">
                  <c:v>27.05</c:v>
                </c:pt>
                <c:pt idx="256">
                  <c:v>27.22</c:v>
                </c:pt>
                <c:pt idx="257">
                  <c:v>27.31</c:v>
                </c:pt>
                <c:pt idx="258">
                  <c:v>27.63</c:v>
                </c:pt>
                <c:pt idx="259">
                  <c:v>27.78</c:v>
                </c:pt>
                <c:pt idx="260">
                  <c:v>28.21</c:v>
                </c:pt>
                <c:pt idx="261">
                  <c:v>27.48</c:v>
                </c:pt>
                <c:pt idx="262">
                  <c:v>27.58</c:v>
                </c:pt>
                <c:pt idx="263">
                  <c:v>27.04</c:v>
                </c:pt>
                <c:pt idx="264">
                  <c:v>27.1</c:v>
                </c:pt>
                <c:pt idx="265">
                  <c:v>26.94</c:v>
                </c:pt>
                <c:pt idx="266">
                  <c:v>27.06</c:v>
                </c:pt>
                <c:pt idx="267">
                  <c:v>26.6</c:v>
                </c:pt>
                <c:pt idx="268">
                  <c:v>27.82</c:v>
                </c:pt>
                <c:pt idx="269">
                  <c:v>26.75</c:v>
                </c:pt>
                <c:pt idx="270">
                  <c:v>27.26</c:v>
                </c:pt>
                <c:pt idx="271">
                  <c:v>26.14</c:v>
                </c:pt>
                <c:pt idx="272">
                  <c:v>27.43</c:v>
                </c:pt>
                <c:pt idx="273">
                  <c:v>27.78</c:v>
                </c:pt>
                <c:pt idx="274">
                  <c:v>27.76</c:v>
                </c:pt>
                <c:pt idx="275">
                  <c:v>27.66</c:v>
                </c:pt>
                <c:pt idx="276">
                  <c:v>27.92</c:v>
                </c:pt>
                <c:pt idx="277">
                  <c:v>27.48</c:v>
                </c:pt>
                <c:pt idx="278">
                  <c:v>27.57</c:v>
                </c:pt>
                <c:pt idx="279">
                  <c:v>27.78</c:v>
                </c:pt>
                <c:pt idx="280">
                  <c:v>28.24</c:v>
                </c:pt>
                <c:pt idx="281">
                  <c:v>26.97</c:v>
                </c:pt>
                <c:pt idx="282">
                  <c:v>26.94</c:v>
                </c:pt>
                <c:pt idx="283">
                  <c:v>27.08</c:v>
                </c:pt>
                <c:pt idx="284">
                  <c:v>25.84</c:v>
                </c:pt>
                <c:pt idx="285">
                  <c:v>26.85</c:v>
                </c:pt>
                <c:pt idx="286">
                  <c:v>27.51</c:v>
                </c:pt>
                <c:pt idx="287">
                  <c:v>27.39</c:v>
                </c:pt>
                <c:pt idx="288">
                  <c:v>26.52</c:v>
                </c:pt>
                <c:pt idx="289">
                  <c:v>27.11</c:v>
                </c:pt>
                <c:pt idx="290">
                  <c:v>26.79</c:v>
                </c:pt>
                <c:pt idx="291">
                  <c:v>27.1</c:v>
                </c:pt>
                <c:pt idx="292">
                  <c:v>26.96</c:v>
                </c:pt>
                <c:pt idx="293">
                  <c:v>26.28</c:v>
                </c:pt>
                <c:pt idx="294">
                  <c:v>28.47</c:v>
                </c:pt>
                <c:pt idx="295">
                  <c:v>28.22</c:v>
                </c:pt>
                <c:pt idx="296">
                  <c:v>26.93</c:v>
                </c:pt>
                <c:pt idx="297">
                  <c:v>26.94</c:v>
                </c:pt>
                <c:pt idx="298">
                  <c:v>26.61</c:v>
                </c:pt>
                <c:pt idx="299">
                  <c:v>27.25</c:v>
                </c:pt>
                <c:pt idx="300">
                  <c:v>26.82</c:v>
                </c:pt>
                <c:pt idx="301">
                  <c:v>27.58</c:v>
                </c:pt>
                <c:pt idx="302">
                  <c:v>26.68</c:v>
                </c:pt>
                <c:pt idx="303">
                  <c:v>27.04</c:v>
                </c:pt>
                <c:pt idx="304">
                  <c:v>27.45</c:v>
                </c:pt>
                <c:pt idx="305">
                  <c:v>27.01</c:v>
                </c:pt>
                <c:pt idx="306">
                  <c:v>26.75</c:v>
                </c:pt>
                <c:pt idx="307">
                  <c:v>26.77</c:v>
                </c:pt>
                <c:pt idx="308">
                  <c:v>25.29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9E-4771-A9AE-E4D15DD0B8C9}"/>
            </c:ext>
          </c:extLst>
        </c:ser>
        <c:ser>
          <c:idx val="6"/>
          <c:order val="3"/>
          <c:tx>
            <c:strRef>
              <c:f>'Mass Ratio'!$E$3</c:f>
              <c:strCache>
                <c:ptCount val="1"/>
                <c:pt idx="0">
                  <c:v>Control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'Mass Ratio'!$E$4:$E$300</c:f>
              <c:numCache>
                <c:formatCode>General</c:formatCode>
                <c:ptCount val="297"/>
                <c:pt idx="0">
                  <c:v>1</c:v>
                </c:pt>
                <c:pt idx="30">
                  <c:v>0.9642857142857143</c:v>
                </c:pt>
                <c:pt idx="60">
                  <c:v>0.9285714285714286</c:v>
                </c:pt>
                <c:pt idx="90">
                  <c:v>0.8928571428571429</c:v>
                </c:pt>
                <c:pt idx="120">
                  <c:v>0.7857142857142857</c:v>
                </c:pt>
                <c:pt idx="150">
                  <c:v>0.7142857142857143</c:v>
                </c:pt>
                <c:pt idx="180">
                  <c:v>0.6428571428571429</c:v>
                </c:pt>
                <c:pt idx="210">
                  <c:v>0.5714285714285714</c:v>
                </c:pt>
                <c:pt idx="240">
                  <c:v>0.5357142857142857</c:v>
                </c:pt>
                <c:pt idx="270">
                  <c:v>0.5357142857142857</c:v>
                </c:pt>
                <c:pt idx="296">
                  <c:v>0.5357142857142857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D6F-49C5-94AE-E20FDEC6F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5664624"/>
        <c:axId val="705660272"/>
      </c:lineChart>
      <c:lineChart>
        <c:grouping val="standard"/>
        <c:varyColors val="0"/>
        <c:ser>
          <c:idx val="1"/>
          <c:order val="4"/>
          <c:tx>
            <c:v>Overcast drying chamber</c:v>
          </c:tx>
          <c:spPr>
            <a:ln w="34925" cap="rnd">
              <a:solidFill>
                <a:srgbClr val="00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'0.5ms-O-0°C-5mm-2'!$G$2:$G$298</c:f>
              <c:numCache>
                <c:formatCode>General</c:formatCode>
                <c:ptCount val="297"/>
                <c:pt idx="0">
                  <c:v>19.510000000000002</c:v>
                </c:pt>
                <c:pt idx="1">
                  <c:v>19.440000000000001</c:v>
                </c:pt>
                <c:pt idx="2">
                  <c:v>19.079999999999998</c:v>
                </c:pt>
                <c:pt idx="3">
                  <c:v>19.37</c:v>
                </c:pt>
                <c:pt idx="4">
                  <c:v>19.25</c:v>
                </c:pt>
                <c:pt idx="5">
                  <c:v>18.989999999999998</c:v>
                </c:pt>
                <c:pt idx="6">
                  <c:v>18.95</c:v>
                </c:pt>
                <c:pt idx="7">
                  <c:v>18.920000000000002</c:v>
                </c:pt>
                <c:pt idx="8">
                  <c:v>18.86</c:v>
                </c:pt>
                <c:pt idx="9">
                  <c:v>18.8</c:v>
                </c:pt>
                <c:pt idx="10">
                  <c:v>19.059999999999999</c:v>
                </c:pt>
                <c:pt idx="11">
                  <c:v>18.95</c:v>
                </c:pt>
                <c:pt idx="12">
                  <c:v>19.02</c:v>
                </c:pt>
                <c:pt idx="13">
                  <c:v>18.37</c:v>
                </c:pt>
                <c:pt idx="14">
                  <c:v>18.29</c:v>
                </c:pt>
                <c:pt idx="15">
                  <c:v>18.2</c:v>
                </c:pt>
                <c:pt idx="16">
                  <c:v>18.16</c:v>
                </c:pt>
                <c:pt idx="17">
                  <c:v>18.059999999999999</c:v>
                </c:pt>
                <c:pt idx="18">
                  <c:v>18.010000000000002</c:v>
                </c:pt>
                <c:pt idx="19">
                  <c:v>17.96</c:v>
                </c:pt>
                <c:pt idx="20">
                  <c:v>17.899999999999999</c:v>
                </c:pt>
                <c:pt idx="21">
                  <c:v>17.88</c:v>
                </c:pt>
                <c:pt idx="22">
                  <c:v>17.86</c:v>
                </c:pt>
                <c:pt idx="23">
                  <c:v>17.829999999999998</c:v>
                </c:pt>
                <c:pt idx="24">
                  <c:v>17.829999999999998</c:v>
                </c:pt>
                <c:pt idx="25">
                  <c:v>17.809999999999999</c:v>
                </c:pt>
                <c:pt idx="26">
                  <c:v>17.829999999999998</c:v>
                </c:pt>
                <c:pt idx="27">
                  <c:v>17.84</c:v>
                </c:pt>
                <c:pt idx="28">
                  <c:v>17.829999999999998</c:v>
                </c:pt>
                <c:pt idx="29">
                  <c:v>17.86</c:v>
                </c:pt>
                <c:pt idx="30">
                  <c:v>17.87</c:v>
                </c:pt>
                <c:pt idx="31">
                  <c:v>17.899999999999999</c:v>
                </c:pt>
                <c:pt idx="32">
                  <c:v>17.899999999999999</c:v>
                </c:pt>
                <c:pt idx="33">
                  <c:v>17.940000000000001</c:v>
                </c:pt>
                <c:pt idx="34">
                  <c:v>17.96</c:v>
                </c:pt>
                <c:pt idx="35">
                  <c:v>17.96</c:v>
                </c:pt>
                <c:pt idx="36">
                  <c:v>17.98</c:v>
                </c:pt>
                <c:pt idx="37">
                  <c:v>17.96</c:v>
                </c:pt>
                <c:pt idx="38">
                  <c:v>17.98</c:v>
                </c:pt>
                <c:pt idx="39">
                  <c:v>17.989999999999998</c:v>
                </c:pt>
                <c:pt idx="40">
                  <c:v>17.96</c:v>
                </c:pt>
                <c:pt idx="41">
                  <c:v>18.010000000000002</c:v>
                </c:pt>
                <c:pt idx="42">
                  <c:v>18.05</c:v>
                </c:pt>
                <c:pt idx="43">
                  <c:v>18.059999999999999</c:v>
                </c:pt>
                <c:pt idx="44">
                  <c:v>18.03</c:v>
                </c:pt>
                <c:pt idx="45">
                  <c:v>18.010000000000002</c:v>
                </c:pt>
                <c:pt idx="46">
                  <c:v>17.98</c:v>
                </c:pt>
                <c:pt idx="47">
                  <c:v>17.989999999999998</c:v>
                </c:pt>
                <c:pt idx="48">
                  <c:v>18.02</c:v>
                </c:pt>
                <c:pt idx="49">
                  <c:v>18</c:v>
                </c:pt>
                <c:pt idx="50">
                  <c:v>17.97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18.07</c:v>
                </c:pt>
                <c:pt idx="56">
                  <c:v>18.149999999999999</c:v>
                </c:pt>
                <c:pt idx="57">
                  <c:v>18.13</c:v>
                </c:pt>
                <c:pt idx="58">
                  <c:v>18.100000000000001</c:v>
                </c:pt>
                <c:pt idx="59">
                  <c:v>18.100000000000001</c:v>
                </c:pt>
                <c:pt idx="60">
                  <c:v>18.13</c:v>
                </c:pt>
                <c:pt idx="61">
                  <c:v>18.16</c:v>
                </c:pt>
                <c:pt idx="62">
                  <c:v>18.170000000000002</c:v>
                </c:pt>
                <c:pt idx="63">
                  <c:v>18.23</c:v>
                </c:pt>
                <c:pt idx="64">
                  <c:v>18.23</c:v>
                </c:pt>
                <c:pt idx="65">
                  <c:v>18.239999999999998</c:v>
                </c:pt>
                <c:pt idx="66">
                  <c:v>18.25</c:v>
                </c:pt>
                <c:pt idx="67">
                  <c:v>18.32</c:v>
                </c:pt>
                <c:pt idx="68">
                  <c:v>18.3</c:v>
                </c:pt>
                <c:pt idx="69">
                  <c:v>18.309999999999999</c:v>
                </c:pt>
                <c:pt idx="70">
                  <c:v>18.309999999999999</c:v>
                </c:pt>
                <c:pt idx="71">
                  <c:v>18.39</c:v>
                </c:pt>
                <c:pt idx="72">
                  <c:v>18.420000000000002</c:v>
                </c:pt>
                <c:pt idx="73">
                  <c:v>18.440000000000001</c:v>
                </c:pt>
                <c:pt idx="74">
                  <c:v>18.420000000000002</c:v>
                </c:pt>
                <c:pt idx="75">
                  <c:v>18.41</c:v>
                </c:pt>
                <c:pt idx="76">
                  <c:v>18.41</c:v>
                </c:pt>
                <c:pt idx="77">
                  <c:v>18.43</c:v>
                </c:pt>
                <c:pt idx="78">
                  <c:v>18.420000000000002</c:v>
                </c:pt>
                <c:pt idx="79">
                  <c:v>18.45</c:v>
                </c:pt>
                <c:pt idx="80">
                  <c:v>18.45</c:v>
                </c:pt>
                <c:pt idx="81">
                  <c:v>18.47</c:v>
                </c:pt>
                <c:pt idx="82">
                  <c:v>18.45</c:v>
                </c:pt>
                <c:pt idx="83">
                  <c:v>18.47</c:v>
                </c:pt>
                <c:pt idx="84">
                  <c:v>18.47</c:v>
                </c:pt>
                <c:pt idx="85">
                  <c:v>18.45</c:v>
                </c:pt>
                <c:pt idx="86">
                  <c:v>18.46</c:v>
                </c:pt>
                <c:pt idx="87">
                  <c:v>18.46</c:v>
                </c:pt>
                <c:pt idx="88">
                  <c:v>18.47</c:v>
                </c:pt>
                <c:pt idx="89">
                  <c:v>18.48</c:v>
                </c:pt>
                <c:pt idx="90">
                  <c:v>18.489999999999998</c:v>
                </c:pt>
                <c:pt idx="91">
                  <c:v>18.5</c:v>
                </c:pt>
                <c:pt idx="92">
                  <c:v>18.54</c:v>
                </c:pt>
                <c:pt idx="93">
                  <c:v>18.62</c:v>
                </c:pt>
                <c:pt idx="94">
                  <c:v>18.72</c:v>
                </c:pt>
                <c:pt idx="95">
                  <c:v>18.739999999999998</c:v>
                </c:pt>
                <c:pt idx="96">
                  <c:v>18.68</c:v>
                </c:pt>
                <c:pt idx="97">
                  <c:v>18.66</c:v>
                </c:pt>
                <c:pt idx="98">
                  <c:v>18.73</c:v>
                </c:pt>
                <c:pt idx="99">
                  <c:v>18.78</c:v>
                </c:pt>
                <c:pt idx="100">
                  <c:v>18.8</c:v>
                </c:pt>
                <c:pt idx="101">
                  <c:v>18.79</c:v>
                </c:pt>
                <c:pt idx="102">
                  <c:v>18.809999999999999</c:v>
                </c:pt>
                <c:pt idx="103">
                  <c:v>18.829999999999998</c:v>
                </c:pt>
                <c:pt idx="104">
                  <c:v>18.84</c:v>
                </c:pt>
                <c:pt idx="105">
                  <c:v>18.89</c:v>
                </c:pt>
                <c:pt idx="106">
                  <c:v>18.899999999999999</c:v>
                </c:pt>
                <c:pt idx="107">
                  <c:v>18.91</c:v>
                </c:pt>
                <c:pt idx="108">
                  <c:v>18.920000000000002</c:v>
                </c:pt>
                <c:pt idx="109">
                  <c:v>18.97</c:v>
                </c:pt>
                <c:pt idx="110">
                  <c:v>19.010000000000002</c:v>
                </c:pt>
                <c:pt idx="111">
                  <c:v>19.05</c:v>
                </c:pt>
                <c:pt idx="112">
                  <c:v>19.14</c:v>
                </c:pt>
                <c:pt idx="113">
                  <c:v>19.16</c:v>
                </c:pt>
                <c:pt idx="114">
                  <c:v>19.13</c:v>
                </c:pt>
                <c:pt idx="115">
                  <c:v>19.16</c:v>
                </c:pt>
                <c:pt idx="116">
                  <c:v>19.16</c:v>
                </c:pt>
                <c:pt idx="117">
                  <c:v>19.09</c:v>
                </c:pt>
                <c:pt idx="118">
                  <c:v>19.13</c:v>
                </c:pt>
                <c:pt idx="119">
                  <c:v>19.18</c:v>
                </c:pt>
                <c:pt idx="120">
                  <c:v>19.190000000000001</c:v>
                </c:pt>
                <c:pt idx="121">
                  <c:v>19.23</c:v>
                </c:pt>
                <c:pt idx="122">
                  <c:v>19.2</c:v>
                </c:pt>
                <c:pt idx="123">
                  <c:v>19.21</c:v>
                </c:pt>
                <c:pt idx="124">
                  <c:v>19.18</c:v>
                </c:pt>
                <c:pt idx="125">
                  <c:v>19.149999999999999</c:v>
                </c:pt>
                <c:pt idx="126">
                  <c:v>19.170000000000002</c:v>
                </c:pt>
                <c:pt idx="127">
                  <c:v>19.190000000000001</c:v>
                </c:pt>
                <c:pt idx="128">
                  <c:v>19.27</c:v>
                </c:pt>
                <c:pt idx="129">
                  <c:v>19.28</c:v>
                </c:pt>
                <c:pt idx="130">
                  <c:v>19.3</c:v>
                </c:pt>
                <c:pt idx="131">
                  <c:v>19.32</c:v>
                </c:pt>
                <c:pt idx="132">
                  <c:v>19.25</c:v>
                </c:pt>
                <c:pt idx="133">
                  <c:v>19.309999999999999</c:v>
                </c:pt>
                <c:pt idx="134">
                  <c:v>19.38</c:v>
                </c:pt>
                <c:pt idx="135">
                  <c:v>19.350000000000001</c:v>
                </c:pt>
                <c:pt idx="136">
                  <c:v>19.329999999999998</c:v>
                </c:pt>
                <c:pt idx="137">
                  <c:v>19.46</c:v>
                </c:pt>
                <c:pt idx="138">
                  <c:v>19.440000000000001</c:v>
                </c:pt>
                <c:pt idx="139">
                  <c:v>19.43</c:v>
                </c:pt>
                <c:pt idx="140">
                  <c:v>19.47</c:v>
                </c:pt>
                <c:pt idx="141">
                  <c:v>19.440000000000001</c:v>
                </c:pt>
                <c:pt idx="142">
                  <c:v>19.420000000000002</c:v>
                </c:pt>
                <c:pt idx="143">
                  <c:v>19.440000000000001</c:v>
                </c:pt>
                <c:pt idx="144">
                  <c:v>19.45</c:v>
                </c:pt>
                <c:pt idx="145">
                  <c:v>19.559999999999999</c:v>
                </c:pt>
                <c:pt idx="146">
                  <c:v>19.52</c:v>
                </c:pt>
                <c:pt idx="147">
                  <c:v>19.47</c:v>
                </c:pt>
                <c:pt idx="148">
                  <c:v>19.5</c:v>
                </c:pt>
                <c:pt idx="149">
                  <c:v>19.46</c:v>
                </c:pt>
                <c:pt idx="150">
                  <c:v>19.47</c:v>
                </c:pt>
                <c:pt idx="151">
                  <c:v>19.46</c:v>
                </c:pt>
                <c:pt idx="152">
                  <c:v>19.43</c:v>
                </c:pt>
                <c:pt idx="153">
                  <c:v>19.39</c:v>
                </c:pt>
                <c:pt idx="154">
                  <c:v>19.39</c:v>
                </c:pt>
                <c:pt idx="155">
                  <c:v>19.39</c:v>
                </c:pt>
                <c:pt idx="156">
                  <c:v>19.39</c:v>
                </c:pt>
                <c:pt idx="157">
                  <c:v>19.41</c:v>
                </c:pt>
                <c:pt idx="158">
                  <c:v>19.47</c:v>
                </c:pt>
                <c:pt idx="159">
                  <c:v>19.5</c:v>
                </c:pt>
                <c:pt idx="160">
                  <c:v>19.53</c:v>
                </c:pt>
                <c:pt idx="161">
                  <c:v>19.54</c:v>
                </c:pt>
                <c:pt idx="162">
                  <c:v>19.53</c:v>
                </c:pt>
                <c:pt idx="163">
                  <c:v>19.52</c:v>
                </c:pt>
                <c:pt idx="164">
                  <c:v>19.52</c:v>
                </c:pt>
                <c:pt idx="165">
                  <c:v>19.47</c:v>
                </c:pt>
                <c:pt idx="166">
                  <c:v>19.440000000000001</c:v>
                </c:pt>
                <c:pt idx="167">
                  <c:v>19.48</c:v>
                </c:pt>
                <c:pt idx="168">
                  <c:v>19.52</c:v>
                </c:pt>
                <c:pt idx="169">
                  <c:v>19.53</c:v>
                </c:pt>
                <c:pt idx="170">
                  <c:v>19.5</c:v>
                </c:pt>
                <c:pt idx="171">
                  <c:v>19.510000000000002</c:v>
                </c:pt>
                <c:pt idx="172">
                  <c:v>19.52</c:v>
                </c:pt>
                <c:pt idx="173">
                  <c:v>19.54</c:v>
                </c:pt>
                <c:pt idx="174">
                  <c:v>19.52</c:v>
                </c:pt>
                <c:pt idx="175">
                  <c:v>19.52</c:v>
                </c:pt>
                <c:pt idx="176">
                  <c:v>19.5</c:v>
                </c:pt>
                <c:pt idx="177">
                  <c:v>19.48</c:v>
                </c:pt>
                <c:pt idx="178">
                  <c:v>19.47</c:v>
                </c:pt>
                <c:pt idx="179">
                  <c:v>19.46</c:v>
                </c:pt>
                <c:pt idx="180">
                  <c:v>19.46</c:v>
                </c:pt>
                <c:pt idx="181">
                  <c:v>19.440000000000001</c:v>
                </c:pt>
                <c:pt idx="182">
                  <c:v>19.420000000000002</c:v>
                </c:pt>
                <c:pt idx="183">
                  <c:v>19.38</c:v>
                </c:pt>
                <c:pt idx="184">
                  <c:v>19.38</c:v>
                </c:pt>
                <c:pt idx="185">
                  <c:v>19.350000000000001</c:v>
                </c:pt>
                <c:pt idx="186">
                  <c:v>19.329999999999998</c:v>
                </c:pt>
                <c:pt idx="187">
                  <c:v>19.350000000000001</c:v>
                </c:pt>
                <c:pt idx="188">
                  <c:v>19.309999999999999</c:v>
                </c:pt>
                <c:pt idx="189">
                  <c:v>19.329999999999998</c:v>
                </c:pt>
                <c:pt idx="190">
                  <c:v>19.32</c:v>
                </c:pt>
                <c:pt idx="191">
                  <c:v>19.27</c:v>
                </c:pt>
                <c:pt idx="192">
                  <c:v>19.27</c:v>
                </c:pt>
                <c:pt idx="193">
                  <c:v>19.27</c:v>
                </c:pt>
                <c:pt idx="194">
                  <c:v>19.25</c:v>
                </c:pt>
                <c:pt idx="195">
                  <c:v>19.239999999999998</c:v>
                </c:pt>
                <c:pt idx="196">
                  <c:v>19.239999999999998</c:v>
                </c:pt>
                <c:pt idx="197">
                  <c:v>19.23</c:v>
                </c:pt>
                <c:pt idx="198">
                  <c:v>19.21</c:v>
                </c:pt>
                <c:pt idx="199">
                  <c:v>19.2</c:v>
                </c:pt>
                <c:pt idx="200">
                  <c:v>19.21</c:v>
                </c:pt>
                <c:pt idx="201">
                  <c:v>19.170000000000002</c:v>
                </c:pt>
                <c:pt idx="202">
                  <c:v>19.170000000000002</c:v>
                </c:pt>
                <c:pt idx="203">
                  <c:v>19.16</c:v>
                </c:pt>
                <c:pt idx="204">
                  <c:v>19.13</c:v>
                </c:pt>
                <c:pt idx="205">
                  <c:v>19.12</c:v>
                </c:pt>
                <c:pt idx="206">
                  <c:v>19.11</c:v>
                </c:pt>
                <c:pt idx="207">
                  <c:v>19.079999999999998</c:v>
                </c:pt>
                <c:pt idx="208">
                  <c:v>19.02</c:v>
                </c:pt>
                <c:pt idx="209">
                  <c:v>19.02</c:v>
                </c:pt>
                <c:pt idx="210">
                  <c:v>18.989999999999998</c:v>
                </c:pt>
                <c:pt idx="211">
                  <c:v>18.97</c:v>
                </c:pt>
                <c:pt idx="212">
                  <c:v>18.97</c:v>
                </c:pt>
                <c:pt idx="213">
                  <c:v>18.91</c:v>
                </c:pt>
                <c:pt idx="214">
                  <c:v>19.22</c:v>
                </c:pt>
                <c:pt idx="215">
                  <c:v>19.38</c:v>
                </c:pt>
                <c:pt idx="216">
                  <c:v>19.350000000000001</c:v>
                </c:pt>
                <c:pt idx="217">
                  <c:v>19.329999999999998</c:v>
                </c:pt>
                <c:pt idx="218">
                  <c:v>19.46</c:v>
                </c:pt>
                <c:pt idx="219">
                  <c:v>19.440000000000001</c:v>
                </c:pt>
                <c:pt idx="220">
                  <c:v>19.43</c:v>
                </c:pt>
                <c:pt idx="221">
                  <c:v>19.47</c:v>
                </c:pt>
                <c:pt idx="222">
                  <c:v>19.440000000000001</c:v>
                </c:pt>
                <c:pt idx="223">
                  <c:v>19.420000000000002</c:v>
                </c:pt>
                <c:pt idx="224">
                  <c:v>19.440000000000001</c:v>
                </c:pt>
                <c:pt idx="225">
                  <c:v>19.45</c:v>
                </c:pt>
                <c:pt idx="226">
                  <c:v>19.559999999999999</c:v>
                </c:pt>
                <c:pt idx="227">
                  <c:v>19.52</c:v>
                </c:pt>
                <c:pt idx="228">
                  <c:v>19.47</c:v>
                </c:pt>
                <c:pt idx="229">
                  <c:v>19.5</c:v>
                </c:pt>
                <c:pt idx="230">
                  <c:v>19.46</c:v>
                </c:pt>
                <c:pt idx="231">
                  <c:v>19.47</c:v>
                </c:pt>
                <c:pt idx="232">
                  <c:v>19.46</c:v>
                </c:pt>
                <c:pt idx="233">
                  <c:v>19.43</c:v>
                </c:pt>
                <c:pt idx="234">
                  <c:v>19.39</c:v>
                </c:pt>
                <c:pt idx="235">
                  <c:v>19.39</c:v>
                </c:pt>
                <c:pt idx="236">
                  <c:v>19.39</c:v>
                </c:pt>
                <c:pt idx="237">
                  <c:v>19.39</c:v>
                </c:pt>
                <c:pt idx="238">
                  <c:v>19.41</c:v>
                </c:pt>
                <c:pt idx="239">
                  <c:v>19.47</c:v>
                </c:pt>
                <c:pt idx="240">
                  <c:v>19.5</c:v>
                </c:pt>
                <c:pt idx="241">
                  <c:v>19.53</c:v>
                </c:pt>
                <c:pt idx="242">
                  <c:v>19.54</c:v>
                </c:pt>
                <c:pt idx="243">
                  <c:v>19.53</c:v>
                </c:pt>
                <c:pt idx="244">
                  <c:v>19.52</c:v>
                </c:pt>
                <c:pt idx="245">
                  <c:v>19.52</c:v>
                </c:pt>
                <c:pt idx="246">
                  <c:v>19.47</c:v>
                </c:pt>
                <c:pt idx="247">
                  <c:v>19.440000000000001</c:v>
                </c:pt>
                <c:pt idx="248">
                  <c:v>19.48</c:v>
                </c:pt>
                <c:pt idx="249">
                  <c:v>19.52</c:v>
                </c:pt>
                <c:pt idx="250">
                  <c:v>19.53</c:v>
                </c:pt>
                <c:pt idx="251">
                  <c:v>19.5</c:v>
                </c:pt>
                <c:pt idx="252">
                  <c:v>19.510000000000002</c:v>
                </c:pt>
                <c:pt idx="253">
                  <c:v>19.52</c:v>
                </c:pt>
                <c:pt idx="254">
                  <c:v>19.54</c:v>
                </c:pt>
                <c:pt idx="255">
                  <c:v>19.52</c:v>
                </c:pt>
                <c:pt idx="256">
                  <c:v>19.52</c:v>
                </c:pt>
                <c:pt idx="257">
                  <c:v>19.5</c:v>
                </c:pt>
                <c:pt idx="258">
                  <c:v>19.48</c:v>
                </c:pt>
                <c:pt idx="259">
                  <c:v>19.47</c:v>
                </c:pt>
                <c:pt idx="260">
                  <c:v>19.46</c:v>
                </c:pt>
                <c:pt idx="261">
                  <c:v>19.46</c:v>
                </c:pt>
                <c:pt idx="262">
                  <c:v>19.440000000000001</c:v>
                </c:pt>
                <c:pt idx="263">
                  <c:v>19.420000000000002</c:v>
                </c:pt>
                <c:pt idx="264">
                  <c:v>19.38</c:v>
                </c:pt>
                <c:pt idx="265">
                  <c:v>19.38</c:v>
                </c:pt>
                <c:pt idx="266">
                  <c:v>19.350000000000001</c:v>
                </c:pt>
                <c:pt idx="267">
                  <c:v>19.329999999999998</c:v>
                </c:pt>
                <c:pt idx="268">
                  <c:v>19.350000000000001</c:v>
                </c:pt>
                <c:pt idx="269">
                  <c:v>19.309999999999999</c:v>
                </c:pt>
                <c:pt idx="270">
                  <c:v>19.329999999999998</c:v>
                </c:pt>
                <c:pt idx="271">
                  <c:v>19.32</c:v>
                </c:pt>
                <c:pt idx="272">
                  <c:v>19.27</c:v>
                </c:pt>
                <c:pt idx="273">
                  <c:v>19.27</c:v>
                </c:pt>
                <c:pt idx="274">
                  <c:v>19.27</c:v>
                </c:pt>
                <c:pt idx="275">
                  <c:v>19.25</c:v>
                </c:pt>
                <c:pt idx="276">
                  <c:v>19.239999999999998</c:v>
                </c:pt>
                <c:pt idx="277">
                  <c:v>19.239999999999998</c:v>
                </c:pt>
                <c:pt idx="278">
                  <c:v>19.23</c:v>
                </c:pt>
                <c:pt idx="279">
                  <c:v>19.21</c:v>
                </c:pt>
                <c:pt idx="280">
                  <c:v>19.2</c:v>
                </c:pt>
                <c:pt idx="281">
                  <c:v>19.21</c:v>
                </c:pt>
                <c:pt idx="282">
                  <c:v>19.170000000000002</c:v>
                </c:pt>
                <c:pt idx="283">
                  <c:v>19.170000000000002</c:v>
                </c:pt>
                <c:pt idx="284">
                  <c:v>19.16</c:v>
                </c:pt>
                <c:pt idx="285">
                  <c:v>19.13</c:v>
                </c:pt>
                <c:pt idx="286">
                  <c:v>19.12</c:v>
                </c:pt>
                <c:pt idx="287">
                  <c:v>19.11</c:v>
                </c:pt>
                <c:pt idx="288">
                  <c:v>19.079999999999998</c:v>
                </c:pt>
                <c:pt idx="289">
                  <c:v>19.02</c:v>
                </c:pt>
                <c:pt idx="290">
                  <c:v>19.02</c:v>
                </c:pt>
                <c:pt idx="291">
                  <c:v>18.989999999999998</c:v>
                </c:pt>
                <c:pt idx="292">
                  <c:v>18.97</c:v>
                </c:pt>
                <c:pt idx="293">
                  <c:v>18.97</c:v>
                </c:pt>
                <c:pt idx="294">
                  <c:v>18.91</c:v>
                </c:pt>
                <c:pt idx="295">
                  <c:v>19.22</c:v>
                </c:pt>
                <c:pt idx="296">
                  <c:v>16.34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9E-4771-A9AE-E4D15DD0B8C9}"/>
            </c:ext>
          </c:extLst>
        </c:ser>
        <c:ser>
          <c:idx val="2"/>
          <c:order val="5"/>
          <c:tx>
            <c:v>Overcast ambient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'0.5ms-O-0°C-5mm-2'!$J$2:$J$298</c:f>
              <c:numCache>
                <c:formatCode>General</c:formatCode>
                <c:ptCount val="297"/>
                <c:pt idx="0">
                  <c:v>17.96</c:v>
                </c:pt>
                <c:pt idx="1">
                  <c:v>17.829999999999998</c:v>
                </c:pt>
                <c:pt idx="2">
                  <c:v>17.73</c:v>
                </c:pt>
                <c:pt idx="3">
                  <c:v>17.79</c:v>
                </c:pt>
                <c:pt idx="4">
                  <c:v>17.71</c:v>
                </c:pt>
                <c:pt idx="5">
                  <c:v>17.63</c:v>
                </c:pt>
                <c:pt idx="6">
                  <c:v>17.59</c:v>
                </c:pt>
                <c:pt idx="7">
                  <c:v>17.66</c:v>
                </c:pt>
                <c:pt idx="8">
                  <c:v>17.61</c:v>
                </c:pt>
                <c:pt idx="9">
                  <c:v>17.64</c:v>
                </c:pt>
                <c:pt idx="10">
                  <c:v>17.72</c:v>
                </c:pt>
                <c:pt idx="11">
                  <c:v>17.75</c:v>
                </c:pt>
                <c:pt idx="12">
                  <c:v>17.82</c:v>
                </c:pt>
                <c:pt idx="13">
                  <c:v>17.55</c:v>
                </c:pt>
                <c:pt idx="14">
                  <c:v>17.760000000000002</c:v>
                </c:pt>
                <c:pt idx="15">
                  <c:v>17.62</c:v>
                </c:pt>
                <c:pt idx="16">
                  <c:v>17.77</c:v>
                </c:pt>
                <c:pt idx="17">
                  <c:v>17.8</c:v>
                </c:pt>
                <c:pt idx="18">
                  <c:v>17.75</c:v>
                </c:pt>
                <c:pt idx="19">
                  <c:v>17.77</c:v>
                </c:pt>
                <c:pt idx="20">
                  <c:v>17.68</c:v>
                </c:pt>
                <c:pt idx="21">
                  <c:v>17.82</c:v>
                </c:pt>
                <c:pt idx="22">
                  <c:v>17.829999999999998</c:v>
                </c:pt>
                <c:pt idx="23">
                  <c:v>17.8</c:v>
                </c:pt>
                <c:pt idx="24">
                  <c:v>17.88</c:v>
                </c:pt>
                <c:pt idx="25">
                  <c:v>17.899999999999999</c:v>
                </c:pt>
                <c:pt idx="26">
                  <c:v>17.649999999999999</c:v>
                </c:pt>
                <c:pt idx="27">
                  <c:v>17.84</c:v>
                </c:pt>
                <c:pt idx="28">
                  <c:v>17.899999999999999</c:v>
                </c:pt>
                <c:pt idx="29">
                  <c:v>17.809999999999999</c:v>
                </c:pt>
                <c:pt idx="30">
                  <c:v>17.809999999999999</c:v>
                </c:pt>
                <c:pt idx="31">
                  <c:v>17.920000000000002</c:v>
                </c:pt>
                <c:pt idx="32">
                  <c:v>17.899999999999999</c:v>
                </c:pt>
                <c:pt idx="33">
                  <c:v>17.93</c:v>
                </c:pt>
                <c:pt idx="34">
                  <c:v>17.98</c:v>
                </c:pt>
                <c:pt idx="35">
                  <c:v>18</c:v>
                </c:pt>
                <c:pt idx="36">
                  <c:v>17.97</c:v>
                </c:pt>
                <c:pt idx="37">
                  <c:v>17.89</c:v>
                </c:pt>
                <c:pt idx="38">
                  <c:v>18</c:v>
                </c:pt>
                <c:pt idx="39">
                  <c:v>18.04</c:v>
                </c:pt>
                <c:pt idx="40">
                  <c:v>17.96</c:v>
                </c:pt>
                <c:pt idx="41">
                  <c:v>17.989999999999998</c:v>
                </c:pt>
                <c:pt idx="42">
                  <c:v>18.149999999999999</c:v>
                </c:pt>
                <c:pt idx="43">
                  <c:v>17.989999999999998</c:v>
                </c:pt>
                <c:pt idx="44">
                  <c:v>18.079999999999998</c:v>
                </c:pt>
                <c:pt idx="45">
                  <c:v>17.96</c:v>
                </c:pt>
                <c:pt idx="46">
                  <c:v>18.07</c:v>
                </c:pt>
                <c:pt idx="47">
                  <c:v>18.079999999999998</c:v>
                </c:pt>
                <c:pt idx="48">
                  <c:v>17.86</c:v>
                </c:pt>
                <c:pt idx="49">
                  <c:v>17.91</c:v>
                </c:pt>
                <c:pt idx="50">
                  <c:v>18.02</c:v>
                </c:pt>
                <c:pt idx="51">
                  <c:v>18.010000000000002</c:v>
                </c:pt>
                <c:pt idx="52">
                  <c:v>17.95</c:v>
                </c:pt>
                <c:pt idx="53">
                  <c:v>18.079999999999998</c:v>
                </c:pt>
                <c:pt idx="54">
                  <c:v>18.02</c:v>
                </c:pt>
                <c:pt idx="55">
                  <c:v>18.05</c:v>
                </c:pt>
                <c:pt idx="56">
                  <c:v>18.25</c:v>
                </c:pt>
                <c:pt idx="57">
                  <c:v>18.3</c:v>
                </c:pt>
                <c:pt idx="58">
                  <c:v>18.14</c:v>
                </c:pt>
                <c:pt idx="59">
                  <c:v>18.170000000000002</c:v>
                </c:pt>
                <c:pt idx="60">
                  <c:v>18.190000000000001</c:v>
                </c:pt>
                <c:pt idx="61">
                  <c:v>18.25</c:v>
                </c:pt>
                <c:pt idx="62">
                  <c:v>18.2</c:v>
                </c:pt>
                <c:pt idx="63">
                  <c:v>18.149999999999999</c:v>
                </c:pt>
                <c:pt idx="64">
                  <c:v>18.25</c:v>
                </c:pt>
                <c:pt idx="65">
                  <c:v>18.28</c:v>
                </c:pt>
                <c:pt idx="66">
                  <c:v>18.239999999999998</c:v>
                </c:pt>
                <c:pt idx="67">
                  <c:v>18.420000000000002</c:v>
                </c:pt>
                <c:pt idx="68">
                  <c:v>18.399999999999999</c:v>
                </c:pt>
                <c:pt idx="69">
                  <c:v>18.329999999999998</c:v>
                </c:pt>
                <c:pt idx="70">
                  <c:v>18.22</c:v>
                </c:pt>
                <c:pt idx="71">
                  <c:v>18.45</c:v>
                </c:pt>
                <c:pt idx="72">
                  <c:v>18.46</c:v>
                </c:pt>
                <c:pt idx="73">
                  <c:v>18.29</c:v>
                </c:pt>
                <c:pt idx="74">
                  <c:v>18.37</c:v>
                </c:pt>
                <c:pt idx="75">
                  <c:v>18.55</c:v>
                </c:pt>
                <c:pt idx="76">
                  <c:v>18.36</c:v>
                </c:pt>
                <c:pt idx="77">
                  <c:v>18.25</c:v>
                </c:pt>
                <c:pt idx="78">
                  <c:v>18.25</c:v>
                </c:pt>
                <c:pt idx="79">
                  <c:v>18.28</c:v>
                </c:pt>
                <c:pt idx="80">
                  <c:v>18.350000000000001</c:v>
                </c:pt>
                <c:pt idx="81">
                  <c:v>18.34</c:v>
                </c:pt>
                <c:pt idx="82">
                  <c:v>18.57</c:v>
                </c:pt>
                <c:pt idx="83">
                  <c:v>18.38</c:v>
                </c:pt>
                <c:pt idx="84">
                  <c:v>18.38</c:v>
                </c:pt>
                <c:pt idx="85">
                  <c:v>18.43</c:v>
                </c:pt>
                <c:pt idx="86">
                  <c:v>18.600000000000001</c:v>
                </c:pt>
                <c:pt idx="87">
                  <c:v>18.7</c:v>
                </c:pt>
                <c:pt idx="88">
                  <c:v>18.489999999999998</c:v>
                </c:pt>
                <c:pt idx="89">
                  <c:v>18.45</c:v>
                </c:pt>
                <c:pt idx="90">
                  <c:v>18.36</c:v>
                </c:pt>
                <c:pt idx="91">
                  <c:v>18.5</c:v>
                </c:pt>
                <c:pt idx="92">
                  <c:v>18.46</c:v>
                </c:pt>
                <c:pt idx="93">
                  <c:v>18.579999999999998</c:v>
                </c:pt>
                <c:pt idx="94">
                  <c:v>18.68</c:v>
                </c:pt>
                <c:pt idx="95">
                  <c:v>18.57</c:v>
                </c:pt>
                <c:pt idx="96">
                  <c:v>18.690000000000001</c:v>
                </c:pt>
                <c:pt idx="97">
                  <c:v>18.63</c:v>
                </c:pt>
                <c:pt idx="98">
                  <c:v>18.73</c:v>
                </c:pt>
                <c:pt idx="99">
                  <c:v>18.940000000000001</c:v>
                </c:pt>
                <c:pt idx="100">
                  <c:v>18.739999999999998</c:v>
                </c:pt>
                <c:pt idx="101">
                  <c:v>18.809999999999999</c:v>
                </c:pt>
                <c:pt idx="102">
                  <c:v>18.829999999999998</c:v>
                </c:pt>
                <c:pt idx="103">
                  <c:v>18.739999999999998</c:v>
                </c:pt>
                <c:pt idx="104">
                  <c:v>18.7</c:v>
                </c:pt>
                <c:pt idx="105">
                  <c:v>18.75</c:v>
                </c:pt>
                <c:pt idx="106">
                  <c:v>18.89</c:v>
                </c:pt>
                <c:pt idx="107">
                  <c:v>18.79</c:v>
                </c:pt>
                <c:pt idx="108">
                  <c:v>18.989999999999998</c:v>
                </c:pt>
                <c:pt idx="109">
                  <c:v>18.96</c:v>
                </c:pt>
                <c:pt idx="110">
                  <c:v>19</c:v>
                </c:pt>
                <c:pt idx="111">
                  <c:v>18.89</c:v>
                </c:pt>
                <c:pt idx="112">
                  <c:v>19</c:v>
                </c:pt>
                <c:pt idx="113">
                  <c:v>19.02</c:v>
                </c:pt>
                <c:pt idx="114">
                  <c:v>19.03</c:v>
                </c:pt>
                <c:pt idx="115">
                  <c:v>19.27</c:v>
                </c:pt>
                <c:pt idx="116">
                  <c:v>18.98</c:v>
                </c:pt>
                <c:pt idx="117">
                  <c:v>18.920000000000002</c:v>
                </c:pt>
                <c:pt idx="118">
                  <c:v>19.18</c:v>
                </c:pt>
                <c:pt idx="119">
                  <c:v>19.14</c:v>
                </c:pt>
                <c:pt idx="120">
                  <c:v>19.11</c:v>
                </c:pt>
                <c:pt idx="121">
                  <c:v>19.03</c:v>
                </c:pt>
                <c:pt idx="122">
                  <c:v>19.3</c:v>
                </c:pt>
                <c:pt idx="123">
                  <c:v>19.12</c:v>
                </c:pt>
                <c:pt idx="124">
                  <c:v>19.059999999999999</c:v>
                </c:pt>
                <c:pt idx="125">
                  <c:v>19.11</c:v>
                </c:pt>
                <c:pt idx="126">
                  <c:v>19.18</c:v>
                </c:pt>
                <c:pt idx="127">
                  <c:v>19.2</c:v>
                </c:pt>
                <c:pt idx="128">
                  <c:v>19.309999999999999</c:v>
                </c:pt>
                <c:pt idx="129">
                  <c:v>19.25</c:v>
                </c:pt>
                <c:pt idx="130">
                  <c:v>19.18</c:v>
                </c:pt>
                <c:pt idx="131">
                  <c:v>19.3</c:v>
                </c:pt>
                <c:pt idx="132">
                  <c:v>19.27</c:v>
                </c:pt>
                <c:pt idx="133">
                  <c:v>19.45</c:v>
                </c:pt>
                <c:pt idx="134">
                  <c:v>19.29</c:v>
                </c:pt>
                <c:pt idx="135">
                  <c:v>19.41</c:v>
                </c:pt>
                <c:pt idx="136">
                  <c:v>19.350000000000001</c:v>
                </c:pt>
                <c:pt idx="137">
                  <c:v>19.37</c:v>
                </c:pt>
                <c:pt idx="138">
                  <c:v>19.309999999999999</c:v>
                </c:pt>
                <c:pt idx="139">
                  <c:v>19.62</c:v>
                </c:pt>
                <c:pt idx="140">
                  <c:v>19.3</c:v>
                </c:pt>
                <c:pt idx="141">
                  <c:v>19.559999999999999</c:v>
                </c:pt>
                <c:pt idx="142">
                  <c:v>19.420000000000002</c:v>
                </c:pt>
                <c:pt idx="143">
                  <c:v>19.510000000000002</c:v>
                </c:pt>
                <c:pt idx="144">
                  <c:v>19.45</c:v>
                </c:pt>
                <c:pt idx="145">
                  <c:v>19.47</c:v>
                </c:pt>
                <c:pt idx="146">
                  <c:v>19.47</c:v>
                </c:pt>
                <c:pt idx="147">
                  <c:v>19.48</c:v>
                </c:pt>
                <c:pt idx="148">
                  <c:v>19.54</c:v>
                </c:pt>
                <c:pt idx="149">
                  <c:v>19.55</c:v>
                </c:pt>
                <c:pt idx="150">
                  <c:v>19.5</c:v>
                </c:pt>
                <c:pt idx="151">
                  <c:v>19.52</c:v>
                </c:pt>
                <c:pt idx="152">
                  <c:v>19.399999999999999</c:v>
                </c:pt>
                <c:pt idx="153">
                  <c:v>19.420000000000002</c:v>
                </c:pt>
                <c:pt idx="154">
                  <c:v>19.34</c:v>
                </c:pt>
                <c:pt idx="155">
                  <c:v>19.27</c:v>
                </c:pt>
                <c:pt idx="156">
                  <c:v>19.399999999999999</c:v>
                </c:pt>
                <c:pt idx="157">
                  <c:v>19.5</c:v>
                </c:pt>
                <c:pt idx="158">
                  <c:v>19.53</c:v>
                </c:pt>
                <c:pt idx="159">
                  <c:v>19.55</c:v>
                </c:pt>
                <c:pt idx="160">
                  <c:v>19.55</c:v>
                </c:pt>
                <c:pt idx="161">
                  <c:v>19.62</c:v>
                </c:pt>
                <c:pt idx="162">
                  <c:v>19.559999999999999</c:v>
                </c:pt>
                <c:pt idx="163">
                  <c:v>19.48</c:v>
                </c:pt>
                <c:pt idx="164">
                  <c:v>19.63</c:v>
                </c:pt>
                <c:pt idx="165">
                  <c:v>19.53</c:v>
                </c:pt>
                <c:pt idx="166">
                  <c:v>19.43</c:v>
                </c:pt>
                <c:pt idx="167">
                  <c:v>19.5</c:v>
                </c:pt>
                <c:pt idx="168">
                  <c:v>19.670000000000002</c:v>
                </c:pt>
                <c:pt idx="169">
                  <c:v>19.579999999999998</c:v>
                </c:pt>
                <c:pt idx="170">
                  <c:v>19.61</c:v>
                </c:pt>
                <c:pt idx="171">
                  <c:v>19.62</c:v>
                </c:pt>
                <c:pt idx="172">
                  <c:v>19.54</c:v>
                </c:pt>
                <c:pt idx="173">
                  <c:v>19.53</c:v>
                </c:pt>
                <c:pt idx="174">
                  <c:v>19.71</c:v>
                </c:pt>
                <c:pt idx="175">
                  <c:v>19.670000000000002</c:v>
                </c:pt>
                <c:pt idx="176">
                  <c:v>19.64</c:v>
                </c:pt>
                <c:pt idx="177">
                  <c:v>19.7</c:v>
                </c:pt>
                <c:pt idx="178">
                  <c:v>19.37</c:v>
                </c:pt>
                <c:pt idx="179">
                  <c:v>19.32</c:v>
                </c:pt>
                <c:pt idx="180">
                  <c:v>19.66</c:v>
                </c:pt>
                <c:pt idx="181">
                  <c:v>19.510000000000002</c:v>
                </c:pt>
                <c:pt idx="182">
                  <c:v>19.510000000000002</c:v>
                </c:pt>
                <c:pt idx="183">
                  <c:v>19.559999999999999</c:v>
                </c:pt>
                <c:pt idx="184">
                  <c:v>19.46</c:v>
                </c:pt>
                <c:pt idx="185">
                  <c:v>19.579999999999998</c:v>
                </c:pt>
                <c:pt idx="186">
                  <c:v>19.5</c:v>
                </c:pt>
                <c:pt idx="187">
                  <c:v>19.62</c:v>
                </c:pt>
                <c:pt idx="188">
                  <c:v>19.48</c:v>
                </c:pt>
                <c:pt idx="189">
                  <c:v>19.59</c:v>
                </c:pt>
                <c:pt idx="190">
                  <c:v>19.34</c:v>
                </c:pt>
                <c:pt idx="191">
                  <c:v>19.53</c:v>
                </c:pt>
                <c:pt idx="192">
                  <c:v>19.440000000000001</c:v>
                </c:pt>
                <c:pt idx="193">
                  <c:v>19.55</c:v>
                </c:pt>
                <c:pt idx="194">
                  <c:v>19.39</c:v>
                </c:pt>
                <c:pt idx="195">
                  <c:v>19.48</c:v>
                </c:pt>
                <c:pt idx="196">
                  <c:v>19.53</c:v>
                </c:pt>
                <c:pt idx="197">
                  <c:v>19.46</c:v>
                </c:pt>
                <c:pt idx="198">
                  <c:v>19.43</c:v>
                </c:pt>
                <c:pt idx="199">
                  <c:v>19.53</c:v>
                </c:pt>
                <c:pt idx="200">
                  <c:v>19.559999999999999</c:v>
                </c:pt>
                <c:pt idx="201">
                  <c:v>19.510000000000002</c:v>
                </c:pt>
                <c:pt idx="202">
                  <c:v>19.5</c:v>
                </c:pt>
                <c:pt idx="203">
                  <c:v>19.57</c:v>
                </c:pt>
                <c:pt idx="204">
                  <c:v>19.52</c:v>
                </c:pt>
                <c:pt idx="205">
                  <c:v>19.350000000000001</c:v>
                </c:pt>
                <c:pt idx="206">
                  <c:v>19.440000000000001</c:v>
                </c:pt>
                <c:pt idx="207">
                  <c:v>19.5</c:v>
                </c:pt>
                <c:pt idx="208">
                  <c:v>19.37</c:v>
                </c:pt>
                <c:pt idx="209">
                  <c:v>19.420000000000002</c:v>
                </c:pt>
                <c:pt idx="210">
                  <c:v>19.38</c:v>
                </c:pt>
                <c:pt idx="211">
                  <c:v>19.350000000000001</c:v>
                </c:pt>
                <c:pt idx="212">
                  <c:v>19.3</c:v>
                </c:pt>
                <c:pt idx="213">
                  <c:v>19.52</c:v>
                </c:pt>
                <c:pt idx="214">
                  <c:v>19.37</c:v>
                </c:pt>
                <c:pt idx="215">
                  <c:v>19.29</c:v>
                </c:pt>
                <c:pt idx="216">
                  <c:v>19.41</c:v>
                </c:pt>
                <c:pt idx="217">
                  <c:v>19.350000000000001</c:v>
                </c:pt>
                <c:pt idx="218">
                  <c:v>19.37</c:v>
                </c:pt>
                <c:pt idx="219">
                  <c:v>19.309999999999999</c:v>
                </c:pt>
                <c:pt idx="220">
                  <c:v>19.62</c:v>
                </c:pt>
                <c:pt idx="221">
                  <c:v>19.3</c:v>
                </c:pt>
                <c:pt idx="222">
                  <c:v>19.559999999999999</c:v>
                </c:pt>
                <c:pt idx="223">
                  <c:v>19.420000000000002</c:v>
                </c:pt>
                <c:pt idx="224">
                  <c:v>19.510000000000002</c:v>
                </c:pt>
                <c:pt idx="225">
                  <c:v>19.45</c:v>
                </c:pt>
                <c:pt idx="226">
                  <c:v>19.47</c:v>
                </c:pt>
                <c:pt idx="227">
                  <c:v>19.47</c:v>
                </c:pt>
                <c:pt idx="228">
                  <c:v>19.48</c:v>
                </c:pt>
                <c:pt idx="229">
                  <c:v>19.54</c:v>
                </c:pt>
                <c:pt idx="230">
                  <c:v>19.55</c:v>
                </c:pt>
                <c:pt idx="231">
                  <c:v>19.5</c:v>
                </c:pt>
                <c:pt idx="232">
                  <c:v>19.52</c:v>
                </c:pt>
                <c:pt idx="233">
                  <c:v>19.399999999999999</c:v>
                </c:pt>
                <c:pt idx="234">
                  <c:v>19.420000000000002</c:v>
                </c:pt>
                <c:pt idx="235">
                  <c:v>19.34</c:v>
                </c:pt>
                <c:pt idx="236">
                  <c:v>19.27</c:v>
                </c:pt>
                <c:pt idx="237">
                  <c:v>19.399999999999999</c:v>
                </c:pt>
                <c:pt idx="238">
                  <c:v>19.5</c:v>
                </c:pt>
                <c:pt idx="239">
                  <c:v>19.53</c:v>
                </c:pt>
                <c:pt idx="240">
                  <c:v>19.55</c:v>
                </c:pt>
                <c:pt idx="241">
                  <c:v>19.55</c:v>
                </c:pt>
                <c:pt idx="242">
                  <c:v>19.62</c:v>
                </c:pt>
                <c:pt idx="243">
                  <c:v>19.559999999999999</c:v>
                </c:pt>
                <c:pt idx="244">
                  <c:v>19.48</c:v>
                </c:pt>
                <c:pt idx="245">
                  <c:v>19.63</c:v>
                </c:pt>
                <c:pt idx="246">
                  <c:v>19.53</c:v>
                </c:pt>
                <c:pt idx="247">
                  <c:v>19.43</c:v>
                </c:pt>
                <c:pt idx="248">
                  <c:v>19.5</c:v>
                </c:pt>
                <c:pt idx="249">
                  <c:v>19.670000000000002</c:v>
                </c:pt>
                <c:pt idx="250">
                  <c:v>19.579999999999998</c:v>
                </c:pt>
                <c:pt idx="251">
                  <c:v>19.61</c:v>
                </c:pt>
                <c:pt idx="252">
                  <c:v>19.62</c:v>
                </c:pt>
                <c:pt idx="253">
                  <c:v>19.54</c:v>
                </c:pt>
                <c:pt idx="254">
                  <c:v>19.53</c:v>
                </c:pt>
                <c:pt idx="255">
                  <c:v>19.71</c:v>
                </c:pt>
                <c:pt idx="256">
                  <c:v>19.670000000000002</c:v>
                </c:pt>
                <c:pt idx="257">
                  <c:v>19.64</c:v>
                </c:pt>
                <c:pt idx="258">
                  <c:v>19.7</c:v>
                </c:pt>
                <c:pt idx="259">
                  <c:v>19.37</c:v>
                </c:pt>
                <c:pt idx="260">
                  <c:v>19.32</c:v>
                </c:pt>
                <c:pt idx="261">
                  <c:v>19.66</c:v>
                </c:pt>
                <c:pt idx="262">
                  <c:v>19.510000000000002</c:v>
                </c:pt>
                <c:pt idx="263">
                  <c:v>19.510000000000002</c:v>
                </c:pt>
                <c:pt idx="264">
                  <c:v>19.559999999999999</c:v>
                </c:pt>
                <c:pt idx="265">
                  <c:v>19.46</c:v>
                </c:pt>
                <c:pt idx="266">
                  <c:v>19.579999999999998</c:v>
                </c:pt>
                <c:pt idx="267">
                  <c:v>19.5</c:v>
                </c:pt>
                <c:pt idx="268">
                  <c:v>19.62</c:v>
                </c:pt>
                <c:pt idx="269">
                  <c:v>19.48</c:v>
                </c:pt>
                <c:pt idx="270">
                  <c:v>19.59</c:v>
                </c:pt>
                <c:pt idx="271">
                  <c:v>19.34</c:v>
                </c:pt>
                <c:pt idx="272">
                  <c:v>19.53</c:v>
                </c:pt>
                <c:pt idx="273">
                  <c:v>19.440000000000001</c:v>
                </c:pt>
                <c:pt idx="274">
                  <c:v>19.55</c:v>
                </c:pt>
                <c:pt idx="275">
                  <c:v>19.39</c:v>
                </c:pt>
                <c:pt idx="276">
                  <c:v>19.48</c:v>
                </c:pt>
                <c:pt idx="277">
                  <c:v>19.53</c:v>
                </c:pt>
                <c:pt idx="278">
                  <c:v>19.46</c:v>
                </c:pt>
                <c:pt idx="279">
                  <c:v>19.43</c:v>
                </c:pt>
                <c:pt idx="280">
                  <c:v>19.53</c:v>
                </c:pt>
                <c:pt idx="281">
                  <c:v>19.559999999999999</c:v>
                </c:pt>
                <c:pt idx="282">
                  <c:v>19.510000000000002</c:v>
                </c:pt>
                <c:pt idx="283">
                  <c:v>19.5</c:v>
                </c:pt>
                <c:pt idx="284">
                  <c:v>19.57</c:v>
                </c:pt>
                <c:pt idx="285">
                  <c:v>19.52</c:v>
                </c:pt>
                <c:pt idx="286">
                  <c:v>19.350000000000001</c:v>
                </c:pt>
                <c:pt idx="287">
                  <c:v>19.440000000000001</c:v>
                </c:pt>
                <c:pt idx="288">
                  <c:v>19.5</c:v>
                </c:pt>
                <c:pt idx="289">
                  <c:v>19.37</c:v>
                </c:pt>
                <c:pt idx="290">
                  <c:v>19.420000000000002</c:v>
                </c:pt>
                <c:pt idx="291">
                  <c:v>19.38</c:v>
                </c:pt>
                <c:pt idx="292">
                  <c:v>19.350000000000001</c:v>
                </c:pt>
                <c:pt idx="293">
                  <c:v>19.3</c:v>
                </c:pt>
                <c:pt idx="294">
                  <c:v>19.52</c:v>
                </c:pt>
                <c:pt idx="295">
                  <c:v>19.37</c:v>
                </c:pt>
                <c:pt idx="296">
                  <c:v>16.5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9E-4771-A9AE-E4D15DD0B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9980128"/>
        <c:axId val="709985024"/>
      </c:lineChart>
      <c:dateAx>
        <c:axId val="705664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(min)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60272"/>
        <c:crosses val="autoZero"/>
        <c:auto val="0"/>
        <c:lblOffset val="100"/>
        <c:baseTimeUnit val="days"/>
        <c:majorUnit val="30"/>
        <c:majorTimeUnit val="days"/>
      </c:dateAx>
      <c:valAx>
        <c:axId val="705660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664624"/>
        <c:crosses val="autoZero"/>
        <c:crossBetween val="between"/>
      </c:valAx>
      <c:valAx>
        <c:axId val="70998502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709980128"/>
        <c:crosses val="max"/>
        <c:crossBetween val="between"/>
      </c:valAx>
      <c:dateAx>
        <c:axId val="709980128"/>
        <c:scaling>
          <c:orientation val="minMax"/>
        </c:scaling>
        <c:delete val="1"/>
        <c:axPos val="b"/>
        <c:majorTickMark val="out"/>
        <c:minorTickMark val="none"/>
        <c:tickLblPos val="nextTo"/>
        <c:crossAx val="709985024"/>
        <c:crosses val="autoZero"/>
        <c:auto val="0"/>
        <c:lblOffset val="100"/>
        <c:baseTimeUnit val="days"/>
      </c:dateAx>
      <c:spPr>
        <a:noFill/>
        <a:ln>
          <a:noFill/>
        </a:ln>
        <a:effectLst/>
      </c:spPr>
    </c:plotArea>
    <c:legend>
      <c:legendPos val="t"/>
      <c:legendEntry>
        <c:idx val="0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rgbClr val="3399FF"/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20000"/>
            <a:lumOff val="8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FFFF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F30-468F-96A3-FD6076332FCE}"/>
              </c:ext>
            </c:extLst>
          </c:dPt>
          <c:cat>
            <c:strRef>
              <c:f>'Density and Shrinkage'!$R$2:$S$2</c:f>
              <c:strCache>
                <c:ptCount val="2"/>
                <c:pt idx="0">
                  <c:v>Pre</c:v>
                </c:pt>
                <c:pt idx="1">
                  <c:v>Post</c:v>
                </c:pt>
              </c:strCache>
            </c:strRef>
          </c:cat>
          <c:val>
            <c:numRef>
              <c:f>'Density and Shrinkage'!$R$3:$S$3</c:f>
              <c:numCache>
                <c:formatCode>General</c:formatCode>
                <c:ptCount val="2"/>
                <c:pt idx="0">
                  <c:v>1103.76</c:v>
                </c:pt>
                <c:pt idx="1">
                  <c:v>937.62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30-468F-96A3-FD6076332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9975232"/>
        <c:axId val="709981216"/>
      </c:barChart>
      <c:catAx>
        <c:axId val="70997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81216"/>
        <c:crosses val="autoZero"/>
        <c:auto val="1"/>
        <c:lblAlgn val="ctr"/>
        <c:lblOffset val="100"/>
        <c:noMultiLvlLbl val="0"/>
      </c:catAx>
      <c:valAx>
        <c:axId val="709981216"/>
        <c:scaling>
          <c:orientation val="minMax"/>
          <c:min val="8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kg/m3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75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Shrinkage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84B-49AD-88C5-8BC9D6FECDA7}"/>
              </c:ext>
            </c:extLst>
          </c:dPt>
          <c:dPt>
            <c:idx val="2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84B-49AD-88C5-8BC9D6FECDA7}"/>
              </c:ext>
            </c:extLst>
          </c:dPt>
          <c:dPt>
            <c:idx val="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84B-49AD-88C5-8BC9D6FECDA7}"/>
              </c:ext>
            </c:extLst>
          </c:dPt>
          <c:dPt>
            <c:idx val="6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84B-49AD-88C5-8BC9D6FECDA7}"/>
              </c:ext>
            </c:extLst>
          </c:dPt>
          <c:cat>
            <c:multiLvlStrRef>
              <c:f>'Density and Shrinkage'!$U$2:$V$9</c:f>
              <c:multiLvlStrCache>
                <c:ptCount val="8"/>
                <c:lvl>
                  <c:pt idx="0">
                    <c:v>Sunny</c:v>
                  </c:pt>
                  <c:pt idx="1">
                    <c:v>Control</c:v>
                  </c:pt>
                  <c:pt idx="2">
                    <c:v>Cloudy</c:v>
                  </c:pt>
                  <c:pt idx="3">
                    <c:v>Control</c:v>
                  </c:pt>
                  <c:pt idx="4">
                    <c:v>Overcast</c:v>
                  </c:pt>
                  <c:pt idx="5">
                    <c:v>Control</c:v>
                  </c:pt>
                  <c:pt idx="6">
                    <c:v>10mm</c:v>
                  </c:pt>
                  <c:pt idx="7">
                    <c:v>Control</c:v>
                  </c:pt>
                </c:lvl>
                <c:lvl>
                  <c:pt idx="0">
                    <c:v>Sunny</c:v>
                  </c:pt>
                  <c:pt idx="2">
                    <c:v>Cloudy</c:v>
                  </c:pt>
                  <c:pt idx="4">
                    <c:v>Overcast</c:v>
                  </c:pt>
                  <c:pt idx="6">
                    <c:v>Thickness</c:v>
                  </c:pt>
                </c:lvl>
              </c:multiLvlStrCache>
            </c:multiLvlStrRef>
          </c:cat>
          <c:val>
            <c:numRef>
              <c:f>'Density and Shrinkage'!$W$2:$W$9</c:f>
              <c:numCache>
                <c:formatCode>General</c:formatCode>
                <c:ptCount val="8"/>
                <c:pt idx="0">
                  <c:v>30</c:v>
                </c:pt>
                <c:pt idx="1">
                  <c:v>70</c:v>
                </c:pt>
                <c:pt idx="2">
                  <c:v>40</c:v>
                </c:pt>
                <c:pt idx="3">
                  <c:v>70</c:v>
                </c:pt>
                <c:pt idx="4">
                  <c:v>60</c:v>
                </c:pt>
                <c:pt idx="5">
                  <c:v>100</c:v>
                </c:pt>
                <c:pt idx="6">
                  <c:v>35</c:v>
                </c:pt>
                <c:pt idx="7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84B-49AD-88C5-8BC9D6FEC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09987200"/>
        <c:axId val="709974144"/>
      </c:barChart>
      <c:catAx>
        <c:axId val="70998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74144"/>
        <c:crosses val="autoZero"/>
        <c:auto val="1"/>
        <c:lblAlgn val="ctr"/>
        <c:lblOffset val="100"/>
        <c:noMultiLvlLbl val="0"/>
      </c:catAx>
      <c:valAx>
        <c:axId val="70997414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of origional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87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MOISURE CONTENT (%)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'Density and Shrinkage'!$E$36</c:f>
              <c:strCache>
                <c:ptCount val="1"/>
                <c:pt idx="0">
                  <c:v>MOISURE CONTENT (%)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val>
            <c:numRef>
              <c:f>'Density and Shrinkage'!$E$37:$E$49</c:f>
              <c:numCache>
                <c:formatCode>0</c:formatCode>
                <c:ptCount val="13"/>
                <c:pt idx="0">
                  <c:v>45</c:v>
                </c:pt>
                <c:pt idx="1">
                  <c:v>55</c:v>
                </c:pt>
                <c:pt idx="2">
                  <c:v>77</c:v>
                </c:pt>
                <c:pt idx="3">
                  <c:v>30</c:v>
                </c:pt>
                <c:pt idx="4">
                  <c:v>30</c:v>
                </c:pt>
                <c:pt idx="5">
                  <c:v>27</c:v>
                </c:pt>
                <c:pt idx="6">
                  <c:v>28</c:v>
                </c:pt>
                <c:pt idx="7">
                  <c:v>50</c:v>
                </c:pt>
                <c:pt idx="8">
                  <c:v>40</c:v>
                </c:pt>
                <c:pt idx="9">
                  <c:v>25</c:v>
                </c:pt>
                <c:pt idx="10">
                  <c:v>60</c:v>
                </c:pt>
                <c:pt idx="11">
                  <c:v>40</c:v>
                </c:pt>
                <c:pt idx="1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7D-4C69-8E8E-2EF7D547B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9983936"/>
        <c:axId val="709977952"/>
      </c:barChart>
      <c:catAx>
        <c:axId val="709983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Title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709977952"/>
        <c:crosses val="autoZero"/>
        <c:auto val="1"/>
        <c:lblAlgn val="ctr"/>
        <c:lblOffset val="100"/>
        <c:noMultiLvlLbl val="0"/>
      </c:catAx>
      <c:valAx>
        <c:axId val="7099779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%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709983936"/>
        <c:crosses val="autoZero"/>
        <c:crossBetween val="between"/>
      </c:valAx>
      <c:spPr>
        <a:gradFill>
          <a:gsLst>
            <a:gs pos="0">
              <a:srgbClr val="3399FF"/>
            </a:gs>
            <a:gs pos="74000">
              <a:srgbClr val="5B9BD5">
                <a:lumMod val="45000"/>
                <a:lumOff val="55000"/>
              </a:srgbClr>
            </a:gs>
            <a:gs pos="83000">
              <a:srgbClr val="5B9BD5">
                <a:lumMod val="45000"/>
                <a:lumOff val="55000"/>
              </a:srgbClr>
            </a:gs>
            <a:gs pos="100000">
              <a:srgbClr val="5B9BD5">
                <a:lumMod val="20000"/>
                <a:lumOff val="80000"/>
              </a:srgbClr>
            </a:gs>
          </a:gsLst>
          <a:lin ang="5400000" scaled="1"/>
        </a:gradFill>
      </c:spPr>
    </c:plotArea>
    <c:legend>
      <c:legendPos val="b"/>
      <c:layout>
        <c:manualLayout>
          <c:xMode val="edge"/>
          <c:yMode val="edge"/>
          <c:x val="0.23032569078654661"/>
          <c:y val="0.81040195663615444"/>
          <c:w val="0.58809650510947376"/>
          <c:h val="0.15290079565742357"/>
        </c:manualLayout>
      </c:layout>
      <c:overlay val="0"/>
    </c:legend>
    <c:plotVisOnly val="1"/>
    <c:dispBlanksAs val="gap"/>
    <c:showDLblsOverMax val="0"/>
  </c:chart>
  <c:spPr>
    <a:gradFill>
      <a:gsLst>
        <a:gs pos="0">
          <a:srgbClr val="3399FF"/>
        </a:gs>
        <a:gs pos="74000">
          <a:srgbClr val="5B9BD5">
            <a:lumMod val="45000"/>
            <a:lumOff val="55000"/>
          </a:srgbClr>
        </a:gs>
        <a:gs pos="83000">
          <a:srgbClr val="5B9BD5">
            <a:lumMod val="45000"/>
            <a:lumOff val="55000"/>
          </a:srgbClr>
        </a:gs>
        <a:gs pos="100000">
          <a:srgbClr val="5B9BD5">
            <a:lumMod val="20000"/>
            <a:lumOff val="80000"/>
          </a:srgbClr>
        </a:gs>
      </a:gsLst>
      <a:lin ang="5400000" scaled="1"/>
    </a:gradFill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lang="en-US"/>
            </a:pPr>
            <a:r>
              <a:rPr lang="en-US"/>
              <a:t>DENSITY (kg/m3)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'Density and Shrinkage'!$D$36</c:f>
              <c:strCache>
                <c:ptCount val="1"/>
                <c:pt idx="0">
                  <c:v>DENSITY (kg/m3)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val>
            <c:numRef>
              <c:f>'Density and Shrinkage'!$D$37:$D$49</c:f>
              <c:numCache>
                <c:formatCode>0</c:formatCode>
                <c:ptCount val="13"/>
                <c:pt idx="0">
                  <c:v>1033</c:v>
                </c:pt>
                <c:pt idx="1">
                  <c:v>1160</c:v>
                </c:pt>
                <c:pt idx="2">
                  <c:v>1100</c:v>
                </c:pt>
                <c:pt idx="3">
                  <c:v>850</c:v>
                </c:pt>
                <c:pt idx="4">
                  <c:v>850</c:v>
                </c:pt>
                <c:pt idx="5">
                  <c:v>900</c:v>
                </c:pt>
                <c:pt idx="6">
                  <c:v>800</c:v>
                </c:pt>
                <c:pt idx="7">
                  <c:v>1000</c:v>
                </c:pt>
                <c:pt idx="8">
                  <c:v>750</c:v>
                </c:pt>
                <c:pt idx="9">
                  <c:v>700</c:v>
                </c:pt>
                <c:pt idx="10">
                  <c:v>1000</c:v>
                </c:pt>
                <c:pt idx="11">
                  <c:v>850</c:v>
                </c:pt>
                <c:pt idx="12">
                  <c:v>1100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7D-4C69-8E8E-2EF7D547B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9978496"/>
        <c:axId val="709980672"/>
      </c:barChart>
      <c:catAx>
        <c:axId val="709978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lang="en-US"/>
                </a:pPr>
                <a:r>
                  <a:rPr lang="en-US"/>
                  <a:t>Title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709980672"/>
        <c:crosses val="autoZero"/>
        <c:auto val="1"/>
        <c:lblAlgn val="ctr"/>
        <c:lblOffset val="100"/>
        <c:noMultiLvlLbl val="0"/>
      </c:catAx>
      <c:valAx>
        <c:axId val="7099806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lang="en-US"/>
                </a:pPr>
                <a:r>
                  <a:rPr lang="en-US"/>
                  <a:t>KG/M3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709978496"/>
        <c:crosses val="autoZero"/>
        <c:crossBetween val="between"/>
      </c:valAx>
      <c:spPr>
        <a:gradFill>
          <a:gsLst>
            <a:gs pos="0">
              <a:srgbClr val="3399FF"/>
            </a:gs>
            <a:gs pos="74000">
              <a:srgbClr val="5B9BD5">
                <a:lumMod val="45000"/>
                <a:lumOff val="55000"/>
              </a:srgbClr>
            </a:gs>
            <a:gs pos="83000">
              <a:srgbClr val="5B9BD5">
                <a:lumMod val="45000"/>
                <a:lumOff val="55000"/>
              </a:srgbClr>
            </a:gs>
            <a:gs pos="100000">
              <a:srgbClr val="5B9BD5">
                <a:lumMod val="20000"/>
                <a:lumOff val="80000"/>
              </a:srgbClr>
            </a:gs>
          </a:gsLst>
          <a:lin ang="5400000" scaled="1"/>
        </a:gradFill>
      </c:spPr>
    </c:plotArea>
    <c:legend>
      <c:legendPos val="b"/>
      <c:layout>
        <c:manualLayout>
          <c:xMode val="edge"/>
          <c:yMode val="edge"/>
          <c:x val="0.23032569078654661"/>
          <c:y val="0.81040195663615444"/>
          <c:w val="0.58809650510947376"/>
          <c:h val="0.15290079565742357"/>
        </c:manualLayout>
      </c:layout>
      <c:overlay val="0"/>
    </c:legend>
    <c:plotVisOnly val="1"/>
    <c:dispBlanksAs val="gap"/>
    <c:showDLblsOverMax val="0"/>
  </c:chart>
  <c:spPr>
    <a:gradFill>
      <a:gsLst>
        <a:gs pos="0">
          <a:srgbClr val="3399FF"/>
        </a:gs>
        <a:gs pos="74000">
          <a:srgbClr val="5B9BD5">
            <a:lumMod val="45000"/>
            <a:lumOff val="55000"/>
          </a:srgbClr>
        </a:gs>
        <a:gs pos="83000">
          <a:srgbClr val="5B9BD5">
            <a:lumMod val="45000"/>
            <a:lumOff val="55000"/>
          </a:srgbClr>
        </a:gs>
        <a:gs pos="100000">
          <a:srgbClr val="5B9BD5">
            <a:lumMod val="20000"/>
            <a:lumOff val="80000"/>
          </a:srgbClr>
        </a:gs>
      </a:gsLst>
      <a:lin ang="5400000" scaled="1"/>
    </a:gradFill>
    <a:ln>
      <a:noFill/>
    </a:ln>
  </c:sp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lang="en-US"/>
            </a:pPr>
            <a:r>
              <a:rPr lang="en-US"/>
              <a:t>SHRINKAGE(%)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'Density and Shrinkage'!$C$36</c:f>
              <c:strCache>
                <c:ptCount val="1"/>
                <c:pt idx="0">
                  <c:v>SHRINKAGE(%)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val>
            <c:numRef>
              <c:f>'Density and Shrinkage'!$C$37:$C$49</c:f>
              <c:numCache>
                <c:formatCode>General</c:formatCode>
                <c:ptCount val="13"/>
                <c:pt idx="0">
                  <c:v>30</c:v>
                </c:pt>
                <c:pt idx="1">
                  <c:v>40</c:v>
                </c:pt>
                <c:pt idx="2">
                  <c:v>0</c:v>
                </c:pt>
                <c:pt idx="3">
                  <c:v>60</c:v>
                </c:pt>
                <c:pt idx="4">
                  <c:v>70</c:v>
                </c:pt>
                <c:pt idx="5">
                  <c:v>60</c:v>
                </c:pt>
                <c:pt idx="6">
                  <c:v>70</c:v>
                </c:pt>
                <c:pt idx="7">
                  <c:v>40</c:v>
                </c:pt>
                <c:pt idx="8">
                  <c:v>65</c:v>
                </c:pt>
                <c:pt idx="9">
                  <c:v>75</c:v>
                </c:pt>
                <c:pt idx="10">
                  <c:v>50</c:v>
                </c:pt>
                <c:pt idx="11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7D-4C69-8E8E-2EF7D547B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9975776"/>
        <c:axId val="709977408"/>
      </c:barChart>
      <c:catAx>
        <c:axId val="7099757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709977408"/>
        <c:crosses val="autoZero"/>
        <c:auto val="1"/>
        <c:lblAlgn val="ctr"/>
        <c:lblOffset val="100"/>
        <c:noMultiLvlLbl val="0"/>
      </c:catAx>
      <c:valAx>
        <c:axId val="7099774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lang="en-US"/>
                </a:pPr>
                <a:r>
                  <a:rPr lang="en-US"/>
                  <a:t>%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709975776"/>
        <c:crosses val="autoZero"/>
        <c:crossBetween val="between"/>
      </c:valAx>
      <c:spPr>
        <a:gradFill>
          <a:gsLst>
            <a:gs pos="0">
              <a:srgbClr val="3399FF"/>
            </a:gs>
            <a:gs pos="74000">
              <a:srgbClr val="5B9BD5">
                <a:lumMod val="45000"/>
                <a:lumOff val="55000"/>
              </a:srgbClr>
            </a:gs>
            <a:gs pos="83000">
              <a:srgbClr val="5B9BD5">
                <a:lumMod val="45000"/>
                <a:lumOff val="55000"/>
              </a:srgbClr>
            </a:gs>
            <a:gs pos="100000">
              <a:srgbClr val="5B9BD5">
                <a:lumMod val="20000"/>
                <a:lumOff val="80000"/>
              </a:srgbClr>
            </a:gs>
          </a:gsLst>
          <a:lin ang="5400000" scaled="1"/>
        </a:gradFill>
      </c:spPr>
    </c:plotArea>
    <c:legend>
      <c:legendPos val="b"/>
      <c:layout>
        <c:manualLayout>
          <c:xMode val="edge"/>
          <c:yMode val="edge"/>
          <c:x val="0.23032569078654661"/>
          <c:y val="0.81040195663615444"/>
          <c:w val="0.58809650510947376"/>
          <c:h val="0.15290079565742357"/>
        </c:manualLayout>
      </c:layout>
      <c:overlay val="0"/>
    </c:legend>
    <c:plotVisOnly val="1"/>
    <c:dispBlanksAs val="gap"/>
    <c:showDLblsOverMax val="0"/>
  </c:chart>
  <c:spPr>
    <a:gradFill>
      <a:gsLst>
        <a:gs pos="0">
          <a:srgbClr val="3399FF"/>
        </a:gs>
        <a:gs pos="74000">
          <a:srgbClr val="5B9BD5">
            <a:lumMod val="45000"/>
            <a:lumOff val="55000"/>
          </a:srgbClr>
        </a:gs>
        <a:gs pos="83000">
          <a:srgbClr val="5B9BD5">
            <a:lumMod val="45000"/>
            <a:lumOff val="55000"/>
          </a:srgbClr>
        </a:gs>
        <a:gs pos="100000">
          <a:srgbClr val="5B9BD5">
            <a:lumMod val="20000"/>
            <a:lumOff val="80000"/>
          </a:srgbClr>
        </a:gs>
      </a:gsLst>
      <a:lin ang="5400000" scaled="1"/>
    </a:gradFill>
    <a:ln>
      <a:noFill/>
    </a:ln>
  </c:sp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'2017-10-04'!$B$1</c:f>
              <c:strCache>
                <c:ptCount val="1"/>
                <c:pt idx="0">
                  <c:v>Mass (g)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'2017-10-04'!$A$2:$A$389</c:f>
              <c:numCache>
                <c:formatCode>h:mm:ss</c:formatCode>
                <c:ptCount val="388"/>
                <c:pt idx="0">
                  <c:v>0.40986111111111106</c:v>
                </c:pt>
                <c:pt idx="1">
                  <c:v>0.41055555555555556</c:v>
                </c:pt>
                <c:pt idx="2">
                  <c:v>0.41125000000000006</c:v>
                </c:pt>
                <c:pt idx="3">
                  <c:v>0.41194444444444456</c:v>
                </c:pt>
                <c:pt idx="4">
                  <c:v>0.41263888888888905</c:v>
                </c:pt>
                <c:pt idx="5">
                  <c:v>0.41333333333333355</c:v>
                </c:pt>
                <c:pt idx="6">
                  <c:v>0.41402777777777805</c:v>
                </c:pt>
                <c:pt idx="7">
                  <c:v>0.41472222222222255</c:v>
                </c:pt>
                <c:pt idx="8">
                  <c:v>0.41541666666666704</c:v>
                </c:pt>
                <c:pt idx="9">
                  <c:v>0.41611111111111154</c:v>
                </c:pt>
                <c:pt idx="10">
                  <c:v>0.41680555555555604</c:v>
                </c:pt>
                <c:pt idx="11">
                  <c:v>0.41750000000000054</c:v>
                </c:pt>
                <c:pt idx="12">
                  <c:v>0.41819444444444503</c:v>
                </c:pt>
                <c:pt idx="13">
                  <c:v>0.41888888888888953</c:v>
                </c:pt>
                <c:pt idx="14">
                  <c:v>0.41958333333333403</c:v>
                </c:pt>
                <c:pt idx="15">
                  <c:v>0.42027777777777853</c:v>
                </c:pt>
                <c:pt idx="16">
                  <c:v>0.42097222222222302</c:v>
                </c:pt>
                <c:pt idx="17">
                  <c:v>0.42166666666666752</c:v>
                </c:pt>
                <c:pt idx="18">
                  <c:v>0.42236111111111202</c:v>
                </c:pt>
                <c:pt idx="19">
                  <c:v>0.42305555555555652</c:v>
                </c:pt>
                <c:pt idx="20">
                  <c:v>0.42375000000000101</c:v>
                </c:pt>
                <c:pt idx="21">
                  <c:v>0.42444444444444551</c:v>
                </c:pt>
                <c:pt idx="22">
                  <c:v>0.42513888888889001</c:v>
                </c:pt>
                <c:pt idx="23">
                  <c:v>0.42583333333333451</c:v>
                </c:pt>
                <c:pt idx="24">
                  <c:v>0.426527777777779</c:v>
                </c:pt>
                <c:pt idx="25">
                  <c:v>0.4272222222222235</c:v>
                </c:pt>
                <c:pt idx="26">
                  <c:v>0.427916666666668</c:v>
                </c:pt>
                <c:pt idx="27">
                  <c:v>0.4286111111111125</c:v>
                </c:pt>
                <c:pt idx="28">
                  <c:v>0.42930555555555699</c:v>
                </c:pt>
                <c:pt idx="29">
                  <c:v>0.43000000000000149</c:v>
                </c:pt>
                <c:pt idx="30">
                  <c:v>0.43069444444444599</c:v>
                </c:pt>
                <c:pt idx="31">
                  <c:v>0.43138888888889049</c:v>
                </c:pt>
                <c:pt idx="32">
                  <c:v>0.43208333333333498</c:v>
                </c:pt>
                <c:pt idx="33">
                  <c:v>0.43277777777777948</c:v>
                </c:pt>
                <c:pt idx="34">
                  <c:v>0.43347222222222398</c:v>
                </c:pt>
                <c:pt idx="35">
                  <c:v>0.43416666666666848</c:v>
                </c:pt>
                <c:pt idx="36">
                  <c:v>0.43486111111111297</c:v>
                </c:pt>
                <c:pt idx="37">
                  <c:v>0.43555555555555747</c:v>
                </c:pt>
                <c:pt idx="38">
                  <c:v>0.43625000000000197</c:v>
                </c:pt>
                <c:pt idx="39">
                  <c:v>0.43694444444444647</c:v>
                </c:pt>
                <c:pt idx="40">
                  <c:v>0.43763888888889096</c:v>
                </c:pt>
                <c:pt idx="41">
                  <c:v>0.43833333333333546</c:v>
                </c:pt>
                <c:pt idx="42">
                  <c:v>0.43902777777777996</c:v>
                </c:pt>
                <c:pt idx="43">
                  <c:v>0.43972222222222446</c:v>
                </c:pt>
                <c:pt idx="44">
                  <c:v>0.44041666666666895</c:v>
                </c:pt>
                <c:pt idx="45">
                  <c:v>0.44111111111111345</c:v>
                </c:pt>
                <c:pt idx="46">
                  <c:v>0.44180555555555795</c:v>
                </c:pt>
                <c:pt idx="47">
                  <c:v>0.44250000000000245</c:v>
                </c:pt>
                <c:pt idx="48">
                  <c:v>0.44319444444444694</c:v>
                </c:pt>
                <c:pt idx="49">
                  <c:v>0.44388888888889144</c:v>
                </c:pt>
                <c:pt idx="50">
                  <c:v>0.44458333333333594</c:v>
                </c:pt>
                <c:pt idx="51">
                  <c:v>0.44527777777778044</c:v>
                </c:pt>
                <c:pt idx="52">
                  <c:v>0.44597222222222493</c:v>
                </c:pt>
                <c:pt idx="53">
                  <c:v>0.44666666666666943</c:v>
                </c:pt>
                <c:pt idx="54">
                  <c:v>0.44736111111111393</c:v>
                </c:pt>
                <c:pt idx="55">
                  <c:v>0.44805555555555843</c:v>
                </c:pt>
                <c:pt idx="56">
                  <c:v>0.44875000000000292</c:v>
                </c:pt>
                <c:pt idx="57">
                  <c:v>0.44944444444444742</c:v>
                </c:pt>
                <c:pt idx="58">
                  <c:v>0.45013888888889192</c:v>
                </c:pt>
                <c:pt idx="59">
                  <c:v>0.45083333333333642</c:v>
                </c:pt>
                <c:pt idx="60">
                  <c:v>0.45152777777778091</c:v>
                </c:pt>
                <c:pt idx="61">
                  <c:v>0.45222222222222541</c:v>
                </c:pt>
                <c:pt idx="62">
                  <c:v>0.45291666666666991</c:v>
                </c:pt>
                <c:pt idx="63">
                  <c:v>0.45361111111111441</c:v>
                </c:pt>
                <c:pt idx="64">
                  <c:v>0.4543055555555589</c:v>
                </c:pt>
                <c:pt idx="65">
                  <c:v>0.4550000000000034</c:v>
                </c:pt>
                <c:pt idx="66">
                  <c:v>0.4556944444444479</c:v>
                </c:pt>
                <c:pt idx="67">
                  <c:v>0.4563888888888924</c:v>
                </c:pt>
                <c:pt idx="68">
                  <c:v>0.45708333333333689</c:v>
                </c:pt>
                <c:pt idx="69">
                  <c:v>0.45777777777778139</c:v>
                </c:pt>
                <c:pt idx="70">
                  <c:v>0.45847222222222589</c:v>
                </c:pt>
                <c:pt idx="71">
                  <c:v>0.45916666666667039</c:v>
                </c:pt>
                <c:pt idx="72">
                  <c:v>0.45986111111111488</c:v>
                </c:pt>
                <c:pt idx="73">
                  <c:v>0.46055555555555555</c:v>
                </c:pt>
                <c:pt idx="74">
                  <c:v>0.46124999999999999</c:v>
                </c:pt>
                <c:pt idx="75">
                  <c:v>0.46194444444444444</c:v>
                </c:pt>
                <c:pt idx="76">
                  <c:v>0.46263888888888888</c:v>
                </c:pt>
                <c:pt idx="77">
                  <c:v>0.46333333333333332</c:v>
                </c:pt>
                <c:pt idx="78">
                  <c:v>0.46402777777777776</c:v>
                </c:pt>
                <c:pt idx="79">
                  <c:v>0.4647222222222222</c:v>
                </c:pt>
                <c:pt idx="80">
                  <c:v>0.46541666666666665</c:v>
                </c:pt>
                <c:pt idx="81">
                  <c:v>0.46611111111111114</c:v>
                </c:pt>
                <c:pt idx="82">
                  <c:v>0.46680555555555553</c:v>
                </c:pt>
                <c:pt idx="83">
                  <c:v>0.46750000000000003</c:v>
                </c:pt>
                <c:pt idx="84">
                  <c:v>0.46819444444444441</c:v>
                </c:pt>
                <c:pt idx="85">
                  <c:v>0.46888888888888891</c:v>
                </c:pt>
                <c:pt idx="86">
                  <c:v>0.4695833333333333</c:v>
                </c:pt>
                <c:pt idx="87">
                  <c:v>0.47027777777777779</c:v>
                </c:pt>
                <c:pt idx="88">
                  <c:v>0.47097222222222218</c:v>
                </c:pt>
                <c:pt idx="89">
                  <c:v>0.47166666666666668</c:v>
                </c:pt>
                <c:pt idx="90">
                  <c:v>0.47236111111111106</c:v>
                </c:pt>
                <c:pt idx="91">
                  <c:v>0.47305555555555556</c:v>
                </c:pt>
                <c:pt idx="92">
                  <c:v>0.47374999999999995</c:v>
                </c:pt>
                <c:pt idx="93">
                  <c:v>0.47444444444444445</c:v>
                </c:pt>
                <c:pt idx="94">
                  <c:v>0.47513888888888883</c:v>
                </c:pt>
                <c:pt idx="95">
                  <c:v>0.47583333333333333</c:v>
                </c:pt>
                <c:pt idx="96">
                  <c:v>0.47652777777777783</c:v>
                </c:pt>
                <c:pt idx="97">
                  <c:v>0.47722222222222221</c:v>
                </c:pt>
                <c:pt idx="98">
                  <c:v>0.47791666666666671</c:v>
                </c:pt>
                <c:pt idx="99">
                  <c:v>0.4786111111111111</c:v>
                </c:pt>
                <c:pt idx="100">
                  <c:v>0.4793055555555556</c:v>
                </c:pt>
                <c:pt idx="101">
                  <c:v>0.48</c:v>
                </c:pt>
                <c:pt idx="102">
                  <c:v>0.48069444444444448</c:v>
                </c:pt>
                <c:pt idx="103">
                  <c:v>0.48138888888888887</c:v>
                </c:pt>
                <c:pt idx="104">
                  <c:v>0.48208333333333336</c:v>
                </c:pt>
                <c:pt idx="105">
                  <c:v>0.48277777777777775</c:v>
                </c:pt>
                <c:pt idx="106">
                  <c:v>0.48347222222222225</c:v>
                </c:pt>
                <c:pt idx="107">
                  <c:v>0.48416666666666663</c:v>
                </c:pt>
                <c:pt idx="108">
                  <c:v>0.48486111111111113</c:v>
                </c:pt>
                <c:pt idx="109">
                  <c:v>0.48555555555555557</c:v>
                </c:pt>
                <c:pt idx="110">
                  <c:v>0.48625000000000002</c:v>
                </c:pt>
                <c:pt idx="111">
                  <c:v>0.48694444444444446</c:v>
                </c:pt>
                <c:pt idx="112">
                  <c:v>0.4876388888888889</c:v>
                </c:pt>
                <c:pt idx="113">
                  <c:v>0.48833333333333334</c:v>
                </c:pt>
                <c:pt idx="114">
                  <c:v>0.48902777777777778</c:v>
                </c:pt>
                <c:pt idx="115">
                  <c:v>0.48972222222222223</c:v>
                </c:pt>
                <c:pt idx="116">
                  <c:v>0.49041666666666667</c:v>
                </c:pt>
                <c:pt idx="117">
                  <c:v>0.49111111111111111</c:v>
                </c:pt>
                <c:pt idx="118">
                  <c:v>0.49180555555555555</c:v>
                </c:pt>
                <c:pt idx="119">
                  <c:v>0.49249999999999999</c:v>
                </c:pt>
                <c:pt idx="120">
                  <c:v>0.49319444444444444</c:v>
                </c:pt>
                <c:pt idx="121">
                  <c:v>0.49388888888888888</c:v>
                </c:pt>
                <c:pt idx="122">
                  <c:v>0.49458333333333332</c:v>
                </c:pt>
                <c:pt idx="123">
                  <c:v>0.49527777777777776</c:v>
                </c:pt>
                <c:pt idx="124">
                  <c:v>0.49597222222222226</c:v>
                </c:pt>
                <c:pt idx="125">
                  <c:v>0.49666666666666665</c:v>
                </c:pt>
                <c:pt idx="126">
                  <c:v>0.49736111111111114</c:v>
                </c:pt>
                <c:pt idx="127">
                  <c:v>0.49805555555555553</c:v>
                </c:pt>
                <c:pt idx="128">
                  <c:v>0.49875000000000003</c:v>
                </c:pt>
                <c:pt idx="129">
                  <c:v>0.49944444444444441</c:v>
                </c:pt>
                <c:pt idx="130">
                  <c:v>0.50013888888888891</c:v>
                </c:pt>
                <c:pt idx="131">
                  <c:v>0.50083333333333335</c:v>
                </c:pt>
                <c:pt idx="132">
                  <c:v>0.50152777777777779</c:v>
                </c:pt>
                <c:pt idx="133">
                  <c:v>0.50222222222222224</c:v>
                </c:pt>
                <c:pt idx="134">
                  <c:v>0.50291666666666668</c:v>
                </c:pt>
                <c:pt idx="135">
                  <c:v>0.50361111111111112</c:v>
                </c:pt>
                <c:pt idx="136">
                  <c:v>0.50430555555555556</c:v>
                </c:pt>
                <c:pt idx="137">
                  <c:v>0.505</c:v>
                </c:pt>
                <c:pt idx="138">
                  <c:v>0.50569444444444445</c:v>
                </c:pt>
                <c:pt idx="139">
                  <c:v>0.50638888888888889</c:v>
                </c:pt>
                <c:pt idx="140">
                  <c:v>0.50708333333333333</c:v>
                </c:pt>
                <c:pt idx="141">
                  <c:v>0.50777777777777777</c:v>
                </c:pt>
                <c:pt idx="142">
                  <c:v>0.50847222222222221</c:v>
                </c:pt>
                <c:pt idx="143">
                  <c:v>0.50916666666666666</c:v>
                </c:pt>
                <c:pt idx="144">
                  <c:v>0.5098611111111111</c:v>
                </c:pt>
                <c:pt idx="145">
                  <c:v>0.51055555555555554</c:v>
                </c:pt>
                <c:pt idx="146">
                  <c:v>0.51124999999999998</c:v>
                </c:pt>
                <c:pt idx="147">
                  <c:v>0.51194444444444442</c:v>
                </c:pt>
                <c:pt idx="148">
                  <c:v>0.51263888888888887</c:v>
                </c:pt>
                <c:pt idx="149">
                  <c:v>0.51333333333333331</c:v>
                </c:pt>
                <c:pt idx="150">
                  <c:v>0.51402777777777775</c:v>
                </c:pt>
                <c:pt idx="151">
                  <c:v>0.51472222222222219</c:v>
                </c:pt>
                <c:pt idx="152">
                  <c:v>0.51541666666666663</c:v>
                </c:pt>
                <c:pt idx="153">
                  <c:v>0.51611111111111108</c:v>
                </c:pt>
                <c:pt idx="154">
                  <c:v>0.51680555555555552</c:v>
                </c:pt>
                <c:pt idx="155">
                  <c:v>0.51749999999999996</c:v>
                </c:pt>
                <c:pt idx="156">
                  <c:v>0.51819444444444451</c:v>
                </c:pt>
                <c:pt idx="157">
                  <c:v>0.51888888888888884</c:v>
                </c:pt>
                <c:pt idx="158">
                  <c:v>0.5195833333333334</c:v>
                </c:pt>
                <c:pt idx="159">
                  <c:v>0.52027777777777773</c:v>
                </c:pt>
                <c:pt idx="160">
                  <c:v>0.52097222222222228</c:v>
                </c:pt>
                <c:pt idx="161">
                  <c:v>0.52166666666666661</c:v>
                </c:pt>
                <c:pt idx="162">
                  <c:v>0.52236111111111116</c:v>
                </c:pt>
                <c:pt idx="163">
                  <c:v>0.5230555555555555</c:v>
                </c:pt>
                <c:pt idx="164">
                  <c:v>0.52375000000000005</c:v>
                </c:pt>
                <c:pt idx="165">
                  <c:v>0.52444444444444438</c:v>
                </c:pt>
                <c:pt idx="166">
                  <c:v>0.52513888888888893</c:v>
                </c:pt>
                <c:pt idx="167">
                  <c:v>0.52583333333333326</c:v>
                </c:pt>
                <c:pt idx="168">
                  <c:v>0.52652777777777782</c:v>
                </c:pt>
                <c:pt idx="169">
                  <c:v>0.52722222222222226</c:v>
                </c:pt>
                <c:pt idx="170">
                  <c:v>0.5279166666666667</c:v>
                </c:pt>
                <c:pt idx="171">
                  <c:v>0.52861111111111114</c:v>
                </c:pt>
                <c:pt idx="172">
                  <c:v>0.52930555555555558</c:v>
                </c:pt>
                <c:pt idx="173">
                  <c:v>0.53</c:v>
                </c:pt>
                <c:pt idx="174">
                  <c:v>0.53069444444444447</c:v>
                </c:pt>
                <c:pt idx="175">
                  <c:v>0.53138888888888891</c:v>
                </c:pt>
                <c:pt idx="176">
                  <c:v>0.53208333333333335</c:v>
                </c:pt>
                <c:pt idx="177">
                  <c:v>0.53277777777777779</c:v>
                </c:pt>
                <c:pt idx="178">
                  <c:v>0.53347222222222224</c:v>
                </c:pt>
                <c:pt idx="179">
                  <c:v>0.53416666666666668</c:v>
                </c:pt>
                <c:pt idx="180">
                  <c:v>0.53486111111111112</c:v>
                </c:pt>
                <c:pt idx="181">
                  <c:v>0.53555555555555556</c:v>
                </c:pt>
                <c:pt idx="182">
                  <c:v>0.53625</c:v>
                </c:pt>
                <c:pt idx="183">
                  <c:v>0.53694444444444445</c:v>
                </c:pt>
                <c:pt idx="184">
                  <c:v>0.53763888888888889</c:v>
                </c:pt>
                <c:pt idx="185">
                  <c:v>0.53833333333333333</c:v>
                </c:pt>
                <c:pt idx="186">
                  <c:v>0.53902777777777777</c:v>
                </c:pt>
                <c:pt idx="187">
                  <c:v>0.53972222222222221</c:v>
                </c:pt>
                <c:pt idx="188">
                  <c:v>0.54041666666666666</c:v>
                </c:pt>
                <c:pt idx="189">
                  <c:v>0.5411111111111111</c:v>
                </c:pt>
                <c:pt idx="190">
                  <c:v>0.54180555555555554</c:v>
                </c:pt>
                <c:pt idx="191">
                  <c:v>0.54249999999999998</c:v>
                </c:pt>
                <c:pt idx="192">
                  <c:v>0.54319444444444442</c:v>
                </c:pt>
                <c:pt idx="193">
                  <c:v>0.54388888888888887</c:v>
                </c:pt>
                <c:pt idx="194">
                  <c:v>0.54458333333333331</c:v>
                </c:pt>
                <c:pt idx="195">
                  <c:v>0.54527777777777775</c:v>
                </c:pt>
                <c:pt idx="196">
                  <c:v>0.54597222222222219</c:v>
                </c:pt>
                <c:pt idx="197">
                  <c:v>0.54666666666666663</c:v>
                </c:pt>
                <c:pt idx="198">
                  <c:v>0.54736111111111108</c:v>
                </c:pt>
                <c:pt idx="199">
                  <c:v>0.54805555555555552</c:v>
                </c:pt>
                <c:pt idx="200">
                  <c:v>0.54874999999999996</c:v>
                </c:pt>
                <c:pt idx="201">
                  <c:v>0.54944444444444451</c:v>
                </c:pt>
                <c:pt idx="202">
                  <c:v>0.55013888888888884</c:v>
                </c:pt>
                <c:pt idx="203">
                  <c:v>0.5508333333333334</c:v>
                </c:pt>
                <c:pt idx="204">
                  <c:v>0.55152777777777773</c:v>
                </c:pt>
                <c:pt idx="205">
                  <c:v>0.55222222222222228</c:v>
                </c:pt>
                <c:pt idx="206">
                  <c:v>0.55291666666666661</c:v>
                </c:pt>
                <c:pt idx="207">
                  <c:v>0.55361111111111116</c:v>
                </c:pt>
                <c:pt idx="208">
                  <c:v>0.5543055555555555</c:v>
                </c:pt>
                <c:pt idx="209">
                  <c:v>0.55500000000000005</c:v>
                </c:pt>
                <c:pt idx="210">
                  <c:v>0.55569444444444438</c:v>
                </c:pt>
                <c:pt idx="211">
                  <c:v>0.55638888888888893</c:v>
                </c:pt>
                <c:pt idx="212">
                  <c:v>0.55708333333333326</c:v>
                </c:pt>
                <c:pt idx="213">
                  <c:v>0.55777777777777782</c:v>
                </c:pt>
                <c:pt idx="214">
                  <c:v>0.55847222222222215</c:v>
                </c:pt>
                <c:pt idx="215">
                  <c:v>0.5591666666666667</c:v>
                </c:pt>
                <c:pt idx="216">
                  <c:v>0.55986111111111114</c:v>
                </c:pt>
                <c:pt idx="217">
                  <c:v>0.56055555555555558</c:v>
                </c:pt>
                <c:pt idx="218">
                  <c:v>0.56125000000000003</c:v>
                </c:pt>
                <c:pt idx="219">
                  <c:v>0.56194444444444447</c:v>
                </c:pt>
                <c:pt idx="220">
                  <c:v>0.56263888888888891</c:v>
                </c:pt>
                <c:pt idx="221">
                  <c:v>0.56333333333333335</c:v>
                </c:pt>
                <c:pt idx="222">
                  <c:v>0.56402777777777779</c:v>
                </c:pt>
                <c:pt idx="223">
                  <c:v>0.56472222222222224</c:v>
                </c:pt>
                <c:pt idx="224">
                  <c:v>0.56541666666666668</c:v>
                </c:pt>
                <c:pt idx="225">
                  <c:v>0.56611111111111112</c:v>
                </c:pt>
                <c:pt idx="226">
                  <c:v>0.56680555555555556</c:v>
                </c:pt>
                <c:pt idx="227">
                  <c:v>0.5675</c:v>
                </c:pt>
                <c:pt idx="228">
                  <c:v>0.56819444444444445</c:v>
                </c:pt>
                <c:pt idx="229">
                  <c:v>0.56888888888888889</c:v>
                </c:pt>
                <c:pt idx="230">
                  <c:v>0.56958333333333333</c:v>
                </c:pt>
                <c:pt idx="231">
                  <c:v>0.57027777777777777</c:v>
                </c:pt>
                <c:pt idx="232">
                  <c:v>0.57097222222222221</c:v>
                </c:pt>
                <c:pt idx="233">
                  <c:v>0.57166666666666666</c:v>
                </c:pt>
                <c:pt idx="234">
                  <c:v>0.5723611111111111</c:v>
                </c:pt>
                <c:pt idx="235">
                  <c:v>0.57305555555555554</c:v>
                </c:pt>
                <c:pt idx="236">
                  <c:v>0.57374999999999998</c:v>
                </c:pt>
                <c:pt idx="237">
                  <c:v>0.57444444444444442</c:v>
                </c:pt>
                <c:pt idx="238">
                  <c:v>0.57513888888888887</c:v>
                </c:pt>
                <c:pt idx="239">
                  <c:v>0.57583333333333331</c:v>
                </c:pt>
                <c:pt idx="240">
                  <c:v>0.57652777777777775</c:v>
                </c:pt>
                <c:pt idx="241">
                  <c:v>0.57722222222222219</c:v>
                </c:pt>
                <c:pt idx="242">
                  <c:v>0.57791666666666663</c:v>
                </c:pt>
                <c:pt idx="243">
                  <c:v>0.57861111111111108</c:v>
                </c:pt>
                <c:pt idx="244">
                  <c:v>0.57930555555555563</c:v>
                </c:pt>
                <c:pt idx="245">
                  <c:v>0.57999999999999996</c:v>
                </c:pt>
                <c:pt idx="246">
                  <c:v>0.58069444444444451</c:v>
                </c:pt>
                <c:pt idx="247">
                  <c:v>0.58138888888888884</c:v>
                </c:pt>
                <c:pt idx="248">
                  <c:v>0.5820833333333334</c:v>
                </c:pt>
                <c:pt idx="249">
                  <c:v>0.58277777777777773</c:v>
                </c:pt>
                <c:pt idx="250">
                  <c:v>0.58347222222222228</c:v>
                </c:pt>
                <c:pt idx="251">
                  <c:v>0.58416666666666661</c:v>
                </c:pt>
                <c:pt idx="252">
                  <c:v>0.58486111111111116</c:v>
                </c:pt>
                <c:pt idx="253">
                  <c:v>0.5855555555555555</c:v>
                </c:pt>
                <c:pt idx="254">
                  <c:v>0.58625000000000005</c:v>
                </c:pt>
                <c:pt idx="255">
                  <c:v>0.58694444444444438</c:v>
                </c:pt>
                <c:pt idx="256">
                  <c:v>0.58763888888888893</c:v>
                </c:pt>
                <c:pt idx="257">
                  <c:v>0.58833333333333326</c:v>
                </c:pt>
                <c:pt idx="258">
                  <c:v>0.58902777777777782</c:v>
                </c:pt>
                <c:pt idx="259">
                  <c:v>0.58972222222222215</c:v>
                </c:pt>
                <c:pt idx="260">
                  <c:v>0.5904166666666667</c:v>
                </c:pt>
                <c:pt idx="261">
                  <c:v>0.59111111111111114</c:v>
                </c:pt>
                <c:pt idx="262">
                  <c:v>0.59180555555555558</c:v>
                </c:pt>
                <c:pt idx="263">
                  <c:v>0.59250000000000003</c:v>
                </c:pt>
                <c:pt idx="264">
                  <c:v>0.59319444444444447</c:v>
                </c:pt>
                <c:pt idx="265">
                  <c:v>0.59388888888888891</c:v>
                </c:pt>
                <c:pt idx="266">
                  <c:v>0.59458333333333335</c:v>
                </c:pt>
                <c:pt idx="267">
                  <c:v>0.59527777777777779</c:v>
                </c:pt>
                <c:pt idx="268">
                  <c:v>0.59597222222222224</c:v>
                </c:pt>
                <c:pt idx="269">
                  <c:v>0.59666666666666668</c:v>
                </c:pt>
                <c:pt idx="270">
                  <c:v>0.59736111111111112</c:v>
                </c:pt>
                <c:pt idx="271">
                  <c:v>0.59805555555555556</c:v>
                </c:pt>
                <c:pt idx="272">
                  <c:v>0.59875</c:v>
                </c:pt>
                <c:pt idx="273">
                  <c:v>0.59944444444444445</c:v>
                </c:pt>
                <c:pt idx="274">
                  <c:v>0.60013888888888889</c:v>
                </c:pt>
                <c:pt idx="275">
                  <c:v>0.60083333333333333</c:v>
                </c:pt>
                <c:pt idx="276">
                  <c:v>0.60152777777777777</c:v>
                </c:pt>
                <c:pt idx="277">
                  <c:v>0.60222222222222221</c:v>
                </c:pt>
                <c:pt idx="278">
                  <c:v>0.60291666666666666</c:v>
                </c:pt>
                <c:pt idx="279">
                  <c:v>0.6036111111111111</c:v>
                </c:pt>
                <c:pt idx="280">
                  <c:v>0.60430555555555554</c:v>
                </c:pt>
                <c:pt idx="281">
                  <c:v>0.60499999999999998</c:v>
                </c:pt>
                <c:pt idx="282">
                  <c:v>0.60569444444444442</c:v>
                </c:pt>
                <c:pt idx="283">
                  <c:v>0.60638888888888887</c:v>
                </c:pt>
                <c:pt idx="284">
                  <c:v>0.60708333333333331</c:v>
                </c:pt>
                <c:pt idx="285">
                  <c:v>0.60777777777777775</c:v>
                </c:pt>
                <c:pt idx="286">
                  <c:v>0.60847222222222219</c:v>
                </c:pt>
                <c:pt idx="287">
                  <c:v>0.60916666666666663</c:v>
                </c:pt>
                <c:pt idx="288">
                  <c:v>0.60986111111111108</c:v>
                </c:pt>
                <c:pt idx="289">
                  <c:v>0.61055555555555563</c:v>
                </c:pt>
                <c:pt idx="290">
                  <c:v>0.61124999999999996</c:v>
                </c:pt>
                <c:pt idx="291">
                  <c:v>0.61194444444444451</c:v>
                </c:pt>
                <c:pt idx="292">
                  <c:v>0.61263888888888884</c:v>
                </c:pt>
                <c:pt idx="293">
                  <c:v>0.6133333333333334</c:v>
                </c:pt>
                <c:pt idx="294">
                  <c:v>0.61402777777777773</c:v>
                </c:pt>
                <c:pt idx="295">
                  <c:v>0.61472222222222228</c:v>
                </c:pt>
                <c:pt idx="296">
                  <c:v>0.61541666666666661</c:v>
                </c:pt>
                <c:pt idx="297">
                  <c:v>0.61611111111111116</c:v>
                </c:pt>
                <c:pt idx="298">
                  <c:v>0.6168055555555555</c:v>
                </c:pt>
                <c:pt idx="299">
                  <c:v>0.61750000000000005</c:v>
                </c:pt>
                <c:pt idx="300">
                  <c:v>0.61819444444444438</c:v>
                </c:pt>
                <c:pt idx="301">
                  <c:v>0.61888888888888893</c:v>
                </c:pt>
                <c:pt idx="302">
                  <c:v>0.61958333333333326</c:v>
                </c:pt>
                <c:pt idx="303">
                  <c:v>0.62027777777777782</c:v>
                </c:pt>
                <c:pt idx="304">
                  <c:v>0.62097222222222226</c:v>
                </c:pt>
                <c:pt idx="305">
                  <c:v>0.6216666666666667</c:v>
                </c:pt>
                <c:pt idx="306">
                  <c:v>0.62236111111111114</c:v>
                </c:pt>
                <c:pt idx="307">
                  <c:v>0.62305555555555558</c:v>
                </c:pt>
                <c:pt idx="308">
                  <c:v>0.62375000000000003</c:v>
                </c:pt>
                <c:pt idx="309">
                  <c:v>0.62444444444444447</c:v>
                </c:pt>
                <c:pt idx="310">
                  <c:v>0.62513888888888891</c:v>
                </c:pt>
                <c:pt idx="311">
                  <c:v>0.62583333333333335</c:v>
                </c:pt>
                <c:pt idx="312">
                  <c:v>0.62652777777777779</c:v>
                </c:pt>
                <c:pt idx="313">
                  <c:v>0.62722222222222224</c:v>
                </c:pt>
                <c:pt idx="314">
                  <c:v>0.62791666666666668</c:v>
                </c:pt>
                <c:pt idx="315">
                  <c:v>0.62861111111111112</c:v>
                </c:pt>
                <c:pt idx="316">
                  <c:v>0.62930555555555556</c:v>
                </c:pt>
                <c:pt idx="317">
                  <c:v>0.63</c:v>
                </c:pt>
                <c:pt idx="318">
                  <c:v>0.63069444444444445</c:v>
                </c:pt>
                <c:pt idx="319">
                  <c:v>0.63138888888888889</c:v>
                </c:pt>
                <c:pt idx="320">
                  <c:v>0.63208333333333333</c:v>
                </c:pt>
                <c:pt idx="321">
                  <c:v>0.63277777777777777</c:v>
                </c:pt>
                <c:pt idx="322">
                  <c:v>0.63347222222222221</c:v>
                </c:pt>
                <c:pt idx="323">
                  <c:v>0.63416666666666666</c:v>
                </c:pt>
                <c:pt idx="324">
                  <c:v>0.6348611111111111</c:v>
                </c:pt>
                <c:pt idx="325">
                  <c:v>0.63555555555555554</c:v>
                </c:pt>
                <c:pt idx="326">
                  <c:v>0.63624999999999998</c:v>
                </c:pt>
                <c:pt idx="327">
                  <c:v>0.63694444444444442</c:v>
                </c:pt>
                <c:pt idx="328">
                  <c:v>0.63763888888888887</c:v>
                </c:pt>
                <c:pt idx="329">
                  <c:v>0.63833333333333331</c:v>
                </c:pt>
                <c:pt idx="330">
                  <c:v>0.63902777777777775</c:v>
                </c:pt>
                <c:pt idx="331">
                  <c:v>0.63972222222222219</c:v>
                </c:pt>
                <c:pt idx="332">
                  <c:v>0.64041666666666663</c:v>
                </c:pt>
                <c:pt idx="333">
                  <c:v>0.64111111111111108</c:v>
                </c:pt>
                <c:pt idx="334">
                  <c:v>0.64180555555555552</c:v>
                </c:pt>
                <c:pt idx="335">
                  <c:v>0.64249999999999996</c:v>
                </c:pt>
                <c:pt idx="336">
                  <c:v>0.6431944444444444</c:v>
                </c:pt>
                <c:pt idx="337">
                  <c:v>0.64388888888888884</c:v>
                </c:pt>
                <c:pt idx="338">
                  <c:v>0.64458333333333329</c:v>
                </c:pt>
                <c:pt idx="339">
                  <c:v>0.64527777777777773</c:v>
                </c:pt>
                <c:pt idx="340">
                  <c:v>0.64597222222222217</c:v>
                </c:pt>
                <c:pt idx="341">
                  <c:v>0.64666666666666661</c:v>
                </c:pt>
                <c:pt idx="342">
                  <c:v>0.64736111111111105</c:v>
                </c:pt>
                <c:pt idx="343">
                  <c:v>0.6480555555555555</c:v>
                </c:pt>
                <c:pt idx="344">
                  <c:v>0.64874999999999994</c:v>
                </c:pt>
                <c:pt idx="345">
                  <c:v>0.64944444444444438</c:v>
                </c:pt>
                <c:pt idx="346">
                  <c:v>0.65013888888888882</c:v>
                </c:pt>
                <c:pt idx="347">
                  <c:v>0.65083333333333326</c:v>
                </c:pt>
                <c:pt idx="348">
                  <c:v>0.65152777777777771</c:v>
                </c:pt>
                <c:pt idx="349">
                  <c:v>0.65222222222222215</c:v>
                </c:pt>
                <c:pt idx="350">
                  <c:v>0.65291666666666659</c:v>
                </c:pt>
                <c:pt idx="351">
                  <c:v>0.65361111111111103</c:v>
                </c:pt>
                <c:pt idx="352">
                  <c:v>0.65430555555555547</c:v>
                </c:pt>
                <c:pt idx="353">
                  <c:v>0.65499999999999992</c:v>
                </c:pt>
                <c:pt idx="354">
                  <c:v>0.65569444444444436</c:v>
                </c:pt>
                <c:pt idx="355">
                  <c:v>0.6563888888888888</c:v>
                </c:pt>
                <c:pt idx="356">
                  <c:v>0.65708333333333324</c:v>
                </c:pt>
                <c:pt idx="357">
                  <c:v>0.65777777777777768</c:v>
                </c:pt>
                <c:pt idx="358">
                  <c:v>0.65847222222222213</c:v>
                </c:pt>
                <c:pt idx="359">
                  <c:v>0.65916666666666657</c:v>
                </c:pt>
                <c:pt idx="360">
                  <c:v>0.65986111111111101</c:v>
                </c:pt>
                <c:pt idx="361">
                  <c:v>0.66055555555555545</c:v>
                </c:pt>
                <c:pt idx="362">
                  <c:v>0.66124999999999989</c:v>
                </c:pt>
                <c:pt idx="363">
                  <c:v>0.66194444444444434</c:v>
                </c:pt>
                <c:pt idx="364">
                  <c:v>0.66263888888888878</c:v>
                </c:pt>
                <c:pt idx="365">
                  <c:v>0.66333333333333322</c:v>
                </c:pt>
                <c:pt idx="366">
                  <c:v>0.66402777777777766</c:v>
                </c:pt>
                <c:pt idx="367">
                  <c:v>0.6647222222222221</c:v>
                </c:pt>
                <c:pt idx="368">
                  <c:v>0.66541666666666655</c:v>
                </c:pt>
                <c:pt idx="369">
                  <c:v>0.66611111111111099</c:v>
                </c:pt>
                <c:pt idx="370">
                  <c:v>0.66680555555555543</c:v>
                </c:pt>
                <c:pt idx="371">
                  <c:v>0.66749999999999987</c:v>
                </c:pt>
                <c:pt idx="372">
                  <c:v>0.66819444444444431</c:v>
                </c:pt>
                <c:pt idx="373">
                  <c:v>0.66888888888888876</c:v>
                </c:pt>
                <c:pt idx="374">
                  <c:v>0.6695833333333332</c:v>
                </c:pt>
                <c:pt idx="375">
                  <c:v>0.67027777777777764</c:v>
                </c:pt>
                <c:pt idx="376">
                  <c:v>0.67097222222222208</c:v>
                </c:pt>
                <c:pt idx="377">
                  <c:v>0.67166666666666652</c:v>
                </c:pt>
                <c:pt idx="378">
                  <c:v>0.67236111111111097</c:v>
                </c:pt>
                <c:pt idx="379">
                  <c:v>0.67305555555555541</c:v>
                </c:pt>
                <c:pt idx="380">
                  <c:v>0.67374999999999985</c:v>
                </c:pt>
                <c:pt idx="381">
                  <c:v>0.67444444444444429</c:v>
                </c:pt>
                <c:pt idx="382">
                  <c:v>0.67513888888888873</c:v>
                </c:pt>
                <c:pt idx="383">
                  <c:v>0.67583333333333317</c:v>
                </c:pt>
                <c:pt idx="384">
                  <c:v>0.67652777777777762</c:v>
                </c:pt>
                <c:pt idx="385">
                  <c:v>0.67722222222222206</c:v>
                </c:pt>
                <c:pt idx="386">
                  <c:v>0.6779166666666665</c:v>
                </c:pt>
                <c:pt idx="387">
                  <c:v>0.67861111111111094</c:v>
                </c:pt>
              </c:numCache>
            </c:numRef>
          </c:cat>
          <c:val>
            <c:numRef>
              <c:f>'2017-10-04'!$B$2:$B$389</c:f>
              <c:numCache>
                <c:formatCode>General</c:formatCode>
                <c:ptCount val="388"/>
                <c:pt idx="0">
                  <c:v>28.049999999999997</c:v>
                </c:pt>
                <c:pt idx="1">
                  <c:v>28.08</c:v>
                </c:pt>
                <c:pt idx="2">
                  <c:v>28.14</c:v>
                </c:pt>
                <c:pt idx="3">
                  <c:v>28.279999999999998</c:v>
                </c:pt>
                <c:pt idx="4">
                  <c:v>28.22</c:v>
                </c:pt>
                <c:pt idx="5">
                  <c:v>28.22</c:v>
                </c:pt>
                <c:pt idx="6">
                  <c:v>28.23</c:v>
                </c:pt>
                <c:pt idx="7">
                  <c:v>28.049999999999997</c:v>
                </c:pt>
                <c:pt idx="8">
                  <c:v>27.99</c:v>
                </c:pt>
                <c:pt idx="9">
                  <c:v>28.07</c:v>
                </c:pt>
                <c:pt idx="10">
                  <c:v>28.14</c:v>
                </c:pt>
                <c:pt idx="11">
                  <c:v>28.029999999999998</c:v>
                </c:pt>
                <c:pt idx="12">
                  <c:v>28.069999999999997</c:v>
                </c:pt>
                <c:pt idx="13">
                  <c:v>27.939999999999998</c:v>
                </c:pt>
                <c:pt idx="14">
                  <c:v>28</c:v>
                </c:pt>
                <c:pt idx="15">
                  <c:v>27.759999999999998</c:v>
                </c:pt>
                <c:pt idx="16">
                  <c:v>27.759999999999998</c:v>
                </c:pt>
                <c:pt idx="17">
                  <c:v>27.95</c:v>
                </c:pt>
                <c:pt idx="18">
                  <c:v>27.79</c:v>
                </c:pt>
                <c:pt idx="19">
                  <c:v>27.619999999999997</c:v>
                </c:pt>
                <c:pt idx="20">
                  <c:v>27.75</c:v>
                </c:pt>
                <c:pt idx="21">
                  <c:v>27.8</c:v>
                </c:pt>
                <c:pt idx="22">
                  <c:v>27.9</c:v>
                </c:pt>
                <c:pt idx="23">
                  <c:v>27.839999999999996</c:v>
                </c:pt>
                <c:pt idx="24">
                  <c:v>27.83</c:v>
                </c:pt>
                <c:pt idx="25">
                  <c:v>27.83</c:v>
                </c:pt>
                <c:pt idx="26">
                  <c:v>27.439999999999998</c:v>
                </c:pt>
                <c:pt idx="27">
                  <c:v>27.6</c:v>
                </c:pt>
                <c:pt idx="28">
                  <c:v>27.66</c:v>
                </c:pt>
                <c:pt idx="29">
                  <c:v>27.74</c:v>
                </c:pt>
                <c:pt idx="30">
                  <c:v>27.639999999999997</c:v>
                </c:pt>
                <c:pt idx="31">
                  <c:v>27.61</c:v>
                </c:pt>
                <c:pt idx="32">
                  <c:v>27.49</c:v>
                </c:pt>
                <c:pt idx="33">
                  <c:v>27.53</c:v>
                </c:pt>
                <c:pt idx="34">
                  <c:v>27.31</c:v>
                </c:pt>
                <c:pt idx="35">
                  <c:v>27.34</c:v>
                </c:pt>
                <c:pt idx="36">
                  <c:v>27.5</c:v>
                </c:pt>
                <c:pt idx="37">
                  <c:v>27.34</c:v>
                </c:pt>
                <c:pt idx="38">
                  <c:v>27.269999999999996</c:v>
                </c:pt>
                <c:pt idx="39">
                  <c:v>27.28</c:v>
                </c:pt>
                <c:pt idx="40">
                  <c:v>27.33</c:v>
                </c:pt>
                <c:pt idx="41">
                  <c:v>27.41</c:v>
                </c:pt>
                <c:pt idx="42">
                  <c:v>27.29</c:v>
                </c:pt>
                <c:pt idx="43">
                  <c:v>27.209999999999997</c:v>
                </c:pt>
                <c:pt idx="44">
                  <c:v>27.21</c:v>
                </c:pt>
                <c:pt idx="45">
                  <c:v>27.02</c:v>
                </c:pt>
                <c:pt idx="46">
                  <c:v>26.919999999999998</c:v>
                </c:pt>
                <c:pt idx="47">
                  <c:v>27.009999999999998</c:v>
                </c:pt>
                <c:pt idx="48">
                  <c:v>27.04</c:v>
                </c:pt>
                <c:pt idx="49">
                  <c:v>26.959999999999997</c:v>
                </c:pt>
                <c:pt idx="50">
                  <c:v>26.959999999999997</c:v>
                </c:pt>
                <c:pt idx="51">
                  <c:v>26.869999999999997</c:v>
                </c:pt>
                <c:pt idx="52">
                  <c:v>26.94</c:v>
                </c:pt>
                <c:pt idx="53">
                  <c:v>26.659999999999997</c:v>
                </c:pt>
                <c:pt idx="54">
                  <c:v>26.689999999999998</c:v>
                </c:pt>
                <c:pt idx="55">
                  <c:v>26.88</c:v>
                </c:pt>
                <c:pt idx="56">
                  <c:v>26.529999999999998</c:v>
                </c:pt>
                <c:pt idx="57">
                  <c:v>26.569999999999997</c:v>
                </c:pt>
                <c:pt idx="58">
                  <c:v>26.6</c:v>
                </c:pt>
                <c:pt idx="59">
                  <c:v>26.67</c:v>
                </c:pt>
                <c:pt idx="60">
                  <c:v>26.81</c:v>
                </c:pt>
                <c:pt idx="61">
                  <c:v>26.72</c:v>
                </c:pt>
                <c:pt idx="62">
                  <c:v>26.659999999999997</c:v>
                </c:pt>
                <c:pt idx="63">
                  <c:v>26.689999999999998</c:v>
                </c:pt>
                <c:pt idx="64">
                  <c:v>26.409999999999997</c:v>
                </c:pt>
                <c:pt idx="65">
                  <c:v>26.39</c:v>
                </c:pt>
                <c:pt idx="66">
                  <c:v>26.4</c:v>
                </c:pt>
                <c:pt idx="67">
                  <c:v>26.49</c:v>
                </c:pt>
                <c:pt idx="68">
                  <c:v>26.38</c:v>
                </c:pt>
                <c:pt idx="69">
                  <c:v>26.59</c:v>
                </c:pt>
                <c:pt idx="70">
                  <c:v>26.369999999999997</c:v>
                </c:pt>
                <c:pt idx="71">
                  <c:v>26.46</c:v>
                </c:pt>
                <c:pt idx="72">
                  <c:v>26.209999999999997</c:v>
                </c:pt>
                <c:pt idx="73">
                  <c:v>26.209999999999997</c:v>
                </c:pt>
                <c:pt idx="74">
                  <c:v>26.419999999999998</c:v>
                </c:pt>
                <c:pt idx="75">
                  <c:v>26.22</c:v>
                </c:pt>
                <c:pt idx="76">
                  <c:v>26.15</c:v>
                </c:pt>
                <c:pt idx="77">
                  <c:v>26.18</c:v>
                </c:pt>
                <c:pt idx="78">
                  <c:v>26.25</c:v>
                </c:pt>
                <c:pt idx="79">
                  <c:v>26.38</c:v>
                </c:pt>
                <c:pt idx="80">
                  <c:v>26.38</c:v>
                </c:pt>
                <c:pt idx="81">
                  <c:v>26.23</c:v>
                </c:pt>
                <c:pt idx="82">
                  <c:v>26.2</c:v>
                </c:pt>
                <c:pt idx="83">
                  <c:v>26.22</c:v>
                </c:pt>
                <c:pt idx="84">
                  <c:v>26.19</c:v>
                </c:pt>
                <c:pt idx="85">
                  <c:v>26.16</c:v>
                </c:pt>
                <c:pt idx="86">
                  <c:v>26.13</c:v>
                </c:pt>
                <c:pt idx="87">
                  <c:v>26.13</c:v>
                </c:pt>
                <c:pt idx="88">
                  <c:v>26.11</c:v>
                </c:pt>
                <c:pt idx="89">
                  <c:v>26.01</c:v>
                </c:pt>
                <c:pt idx="90">
                  <c:v>25.94</c:v>
                </c:pt>
                <c:pt idx="91">
                  <c:v>25.96</c:v>
                </c:pt>
                <c:pt idx="92">
                  <c:v>25.99</c:v>
                </c:pt>
                <c:pt idx="93">
                  <c:v>25.62</c:v>
                </c:pt>
                <c:pt idx="94">
                  <c:v>25.74</c:v>
                </c:pt>
                <c:pt idx="95">
                  <c:v>25.55</c:v>
                </c:pt>
                <c:pt idx="96">
                  <c:v>25.82</c:v>
                </c:pt>
                <c:pt idx="97">
                  <c:v>25.7</c:v>
                </c:pt>
                <c:pt idx="98">
                  <c:v>25.66</c:v>
                </c:pt>
                <c:pt idx="99">
                  <c:v>25.66</c:v>
                </c:pt>
                <c:pt idx="100">
                  <c:v>25.52</c:v>
                </c:pt>
                <c:pt idx="101">
                  <c:v>25.31</c:v>
                </c:pt>
                <c:pt idx="102">
                  <c:v>25.25</c:v>
                </c:pt>
                <c:pt idx="103">
                  <c:v>25.05</c:v>
                </c:pt>
                <c:pt idx="104">
                  <c:v>24.99</c:v>
                </c:pt>
                <c:pt idx="105">
                  <c:v>25.05</c:v>
                </c:pt>
                <c:pt idx="106">
                  <c:v>24.7</c:v>
                </c:pt>
                <c:pt idx="107">
                  <c:v>24.71</c:v>
                </c:pt>
                <c:pt idx="108">
                  <c:v>24.5</c:v>
                </c:pt>
                <c:pt idx="109">
                  <c:v>24.69</c:v>
                </c:pt>
                <c:pt idx="110">
                  <c:v>23.82</c:v>
                </c:pt>
                <c:pt idx="111">
                  <c:v>24.43</c:v>
                </c:pt>
                <c:pt idx="112">
                  <c:v>24.35</c:v>
                </c:pt>
                <c:pt idx="113">
                  <c:v>23.94</c:v>
                </c:pt>
                <c:pt idx="114">
                  <c:v>23.87</c:v>
                </c:pt>
                <c:pt idx="115">
                  <c:v>23.99</c:v>
                </c:pt>
                <c:pt idx="116">
                  <c:v>23.94</c:v>
                </c:pt>
                <c:pt idx="117">
                  <c:v>23.67</c:v>
                </c:pt>
                <c:pt idx="118">
                  <c:v>23.56</c:v>
                </c:pt>
                <c:pt idx="119">
                  <c:v>23.34</c:v>
                </c:pt>
                <c:pt idx="120">
                  <c:v>23.49</c:v>
                </c:pt>
                <c:pt idx="121">
                  <c:v>23.15</c:v>
                </c:pt>
                <c:pt idx="122">
                  <c:v>23.23</c:v>
                </c:pt>
                <c:pt idx="123">
                  <c:v>23.08</c:v>
                </c:pt>
                <c:pt idx="124">
                  <c:v>23.31</c:v>
                </c:pt>
                <c:pt idx="125">
                  <c:v>23.04</c:v>
                </c:pt>
                <c:pt idx="126">
                  <c:v>23.16</c:v>
                </c:pt>
                <c:pt idx="127">
                  <c:v>22.94</c:v>
                </c:pt>
                <c:pt idx="128">
                  <c:v>23.06</c:v>
                </c:pt>
                <c:pt idx="129">
                  <c:v>22.88</c:v>
                </c:pt>
                <c:pt idx="130">
                  <c:v>22.48</c:v>
                </c:pt>
                <c:pt idx="131">
                  <c:v>22.34</c:v>
                </c:pt>
                <c:pt idx="132">
                  <c:v>22.6</c:v>
                </c:pt>
                <c:pt idx="133">
                  <c:v>22.78</c:v>
                </c:pt>
                <c:pt idx="134">
                  <c:v>22.6</c:v>
                </c:pt>
                <c:pt idx="135">
                  <c:v>22.57</c:v>
                </c:pt>
                <c:pt idx="136">
                  <c:v>22.51</c:v>
                </c:pt>
                <c:pt idx="137">
                  <c:v>22.7</c:v>
                </c:pt>
                <c:pt idx="138">
                  <c:v>22.38</c:v>
                </c:pt>
                <c:pt idx="139">
                  <c:v>22.39</c:v>
                </c:pt>
                <c:pt idx="140">
                  <c:v>22.18</c:v>
                </c:pt>
                <c:pt idx="141">
                  <c:v>22.16</c:v>
                </c:pt>
                <c:pt idx="142">
                  <c:v>22.13</c:v>
                </c:pt>
                <c:pt idx="143">
                  <c:v>22.12</c:v>
                </c:pt>
                <c:pt idx="144">
                  <c:v>21.96</c:v>
                </c:pt>
                <c:pt idx="145">
                  <c:v>22.03</c:v>
                </c:pt>
                <c:pt idx="146">
                  <c:v>22.09</c:v>
                </c:pt>
                <c:pt idx="147">
                  <c:v>21.86</c:v>
                </c:pt>
                <c:pt idx="148">
                  <c:v>21.22</c:v>
                </c:pt>
                <c:pt idx="149">
                  <c:v>21.64</c:v>
                </c:pt>
                <c:pt idx="150">
                  <c:v>21.85</c:v>
                </c:pt>
                <c:pt idx="151">
                  <c:v>20.82</c:v>
                </c:pt>
                <c:pt idx="152">
                  <c:v>21.54</c:v>
                </c:pt>
                <c:pt idx="153">
                  <c:v>21.16</c:v>
                </c:pt>
                <c:pt idx="154">
                  <c:v>21.26</c:v>
                </c:pt>
                <c:pt idx="155">
                  <c:v>20.78</c:v>
                </c:pt>
                <c:pt idx="156">
                  <c:v>20.86</c:v>
                </c:pt>
                <c:pt idx="157">
                  <c:v>20.91</c:v>
                </c:pt>
                <c:pt idx="158">
                  <c:v>20.87</c:v>
                </c:pt>
                <c:pt idx="159">
                  <c:v>20.65</c:v>
                </c:pt>
                <c:pt idx="160">
                  <c:v>20.73</c:v>
                </c:pt>
                <c:pt idx="161">
                  <c:v>20.51</c:v>
                </c:pt>
                <c:pt idx="162">
                  <c:v>20.2</c:v>
                </c:pt>
                <c:pt idx="163">
                  <c:v>19.899999999999999</c:v>
                </c:pt>
                <c:pt idx="164">
                  <c:v>19.97</c:v>
                </c:pt>
                <c:pt idx="165">
                  <c:v>20.04</c:v>
                </c:pt>
                <c:pt idx="166">
                  <c:v>19.96</c:v>
                </c:pt>
                <c:pt idx="167">
                  <c:v>19.62</c:v>
                </c:pt>
                <c:pt idx="168">
                  <c:v>19.78</c:v>
                </c:pt>
                <c:pt idx="169">
                  <c:v>19.190000000000001</c:v>
                </c:pt>
                <c:pt idx="170">
                  <c:v>19.46</c:v>
                </c:pt>
                <c:pt idx="171">
                  <c:v>19.5</c:v>
                </c:pt>
                <c:pt idx="172">
                  <c:v>19.09</c:v>
                </c:pt>
                <c:pt idx="173">
                  <c:v>19.14</c:v>
                </c:pt>
                <c:pt idx="174">
                  <c:v>18.73</c:v>
                </c:pt>
                <c:pt idx="175">
                  <c:v>19.02</c:v>
                </c:pt>
                <c:pt idx="176">
                  <c:v>18.809999999999999</c:v>
                </c:pt>
                <c:pt idx="177">
                  <c:v>18.579999999999998</c:v>
                </c:pt>
                <c:pt idx="178">
                  <c:v>18.77</c:v>
                </c:pt>
                <c:pt idx="179">
                  <c:v>18.82</c:v>
                </c:pt>
                <c:pt idx="180">
                  <c:v>18.14</c:v>
                </c:pt>
                <c:pt idx="181">
                  <c:v>18.329999999999998</c:v>
                </c:pt>
                <c:pt idx="182">
                  <c:v>18.29</c:v>
                </c:pt>
                <c:pt idx="183">
                  <c:v>18.53</c:v>
                </c:pt>
                <c:pt idx="184">
                  <c:v>18.309999999999999</c:v>
                </c:pt>
                <c:pt idx="185">
                  <c:v>18.38</c:v>
                </c:pt>
                <c:pt idx="186">
                  <c:v>17.84</c:v>
                </c:pt>
                <c:pt idx="187">
                  <c:v>17.96</c:v>
                </c:pt>
                <c:pt idx="188">
                  <c:v>17.64</c:v>
                </c:pt>
                <c:pt idx="189">
                  <c:v>17.920000000000002</c:v>
                </c:pt>
                <c:pt idx="190">
                  <c:v>17.829999999999998</c:v>
                </c:pt>
                <c:pt idx="191">
                  <c:v>17.690000000000001</c:v>
                </c:pt>
                <c:pt idx="192">
                  <c:v>17.05</c:v>
                </c:pt>
                <c:pt idx="193">
                  <c:v>17.61</c:v>
                </c:pt>
                <c:pt idx="194">
                  <c:v>17.29</c:v>
                </c:pt>
                <c:pt idx="195">
                  <c:v>17.79</c:v>
                </c:pt>
                <c:pt idx="196">
                  <c:v>17.21</c:v>
                </c:pt>
                <c:pt idx="197">
                  <c:v>17.149999999999999</c:v>
                </c:pt>
                <c:pt idx="198">
                  <c:v>17.02</c:v>
                </c:pt>
                <c:pt idx="199">
                  <c:v>17.09</c:v>
                </c:pt>
                <c:pt idx="200">
                  <c:v>17.02</c:v>
                </c:pt>
                <c:pt idx="201">
                  <c:v>16.850000000000001</c:v>
                </c:pt>
                <c:pt idx="202">
                  <c:v>16.86</c:v>
                </c:pt>
                <c:pt idx="203">
                  <c:v>16.62</c:v>
                </c:pt>
                <c:pt idx="204">
                  <c:v>16.41</c:v>
                </c:pt>
                <c:pt idx="205">
                  <c:v>15.67</c:v>
                </c:pt>
                <c:pt idx="206">
                  <c:v>16.690000000000001</c:v>
                </c:pt>
                <c:pt idx="207">
                  <c:v>16.079999999999998</c:v>
                </c:pt>
                <c:pt idx="208">
                  <c:v>16.260000000000002</c:v>
                </c:pt>
                <c:pt idx="209">
                  <c:v>16.399999999999999</c:v>
                </c:pt>
                <c:pt idx="210">
                  <c:v>16.16</c:v>
                </c:pt>
                <c:pt idx="211">
                  <c:v>16.22</c:v>
                </c:pt>
                <c:pt idx="212">
                  <c:v>16.38</c:v>
                </c:pt>
                <c:pt idx="213">
                  <c:v>16.489999999999998</c:v>
                </c:pt>
                <c:pt idx="214">
                  <c:v>16.27</c:v>
                </c:pt>
                <c:pt idx="215">
                  <c:v>15.65</c:v>
                </c:pt>
                <c:pt idx="216">
                  <c:v>16.02</c:v>
                </c:pt>
                <c:pt idx="217">
                  <c:v>16.010000000000002</c:v>
                </c:pt>
                <c:pt idx="218">
                  <c:v>14.21</c:v>
                </c:pt>
                <c:pt idx="219">
                  <c:v>16.04</c:v>
                </c:pt>
                <c:pt idx="220">
                  <c:v>15.24</c:v>
                </c:pt>
                <c:pt idx="221">
                  <c:v>15.8</c:v>
                </c:pt>
                <c:pt idx="222">
                  <c:v>15.67</c:v>
                </c:pt>
                <c:pt idx="223">
                  <c:v>15.67</c:v>
                </c:pt>
                <c:pt idx="224">
                  <c:v>15.52</c:v>
                </c:pt>
                <c:pt idx="225">
                  <c:v>15.58</c:v>
                </c:pt>
                <c:pt idx="226">
                  <c:v>15.21</c:v>
                </c:pt>
                <c:pt idx="227">
                  <c:v>15.39</c:v>
                </c:pt>
                <c:pt idx="228">
                  <c:v>15.42</c:v>
                </c:pt>
                <c:pt idx="229">
                  <c:v>15.31</c:v>
                </c:pt>
                <c:pt idx="230">
                  <c:v>15.18</c:v>
                </c:pt>
                <c:pt idx="231">
                  <c:v>15.31</c:v>
                </c:pt>
                <c:pt idx="232">
                  <c:v>15.36</c:v>
                </c:pt>
                <c:pt idx="233">
                  <c:v>15.19</c:v>
                </c:pt>
                <c:pt idx="234">
                  <c:v>15.06</c:v>
                </c:pt>
                <c:pt idx="235">
                  <c:v>15.19</c:v>
                </c:pt>
                <c:pt idx="236">
                  <c:v>15.08</c:v>
                </c:pt>
                <c:pt idx="237">
                  <c:v>15.09</c:v>
                </c:pt>
                <c:pt idx="238">
                  <c:v>15.01</c:v>
                </c:pt>
                <c:pt idx="239">
                  <c:v>14.91</c:v>
                </c:pt>
                <c:pt idx="240">
                  <c:v>14.68</c:v>
                </c:pt>
                <c:pt idx="241">
                  <c:v>14.79</c:v>
                </c:pt>
                <c:pt idx="242">
                  <c:v>14.84</c:v>
                </c:pt>
                <c:pt idx="243">
                  <c:v>14.76</c:v>
                </c:pt>
                <c:pt idx="244">
                  <c:v>14.65</c:v>
                </c:pt>
                <c:pt idx="245">
                  <c:v>14.6</c:v>
                </c:pt>
                <c:pt idx="246">
                  <c:v>14.49</c:v>
                </c:pt>
                <c:pt idx="247">
                  <c:v>14.44</c:v>
                </c:pt>
                <c:pt idx="248">
                  <c:v>14.38</c:v>
                </c:pt>
                <c:pt idx="249">
                  <c:v>14.35</c:v>
                </c:pt>
                <c:pt idx="250">
                  <c:v>14.2</c:v>
                </c:pt>
                <c:pt idx="251">
                  <c:v>14.23</c:v>
                </c:pt>
                <c:pt idx="252">
                  <c:v>14.16</c:v>
                </c:pt>
                <c:pt idx="253">
                  <c:v>14.12</c:v>
                </c:pt>
                <c:pt idx="254">
                  <c:v>13.97</c:v>
                </c:pt>
                <c:pt idx="255">
                  <c:v>13.94</c:v>
                </c:pt>
                <c:pt idx="256">
                  <c:v>13.93</c:v>
                </c:pt>
                <c:pt idx="257">
                  <c:v>13.97</c:v>
                </c:pt>
                <c:pt idx="258">
                  <c:v>13.94</c:v>
                </c:pt>
                <c:pt idx="259">
                  <c:v>13.86</c:v>
                </c:pt>
                <c:pt idx="260">
                  <c:v>13.88</c:v>
                </c:pt>
                <c:pt idx="261">
                  <c:v>13.84</c:v>
                </c:pt>
                <c:pt idx="262">
                  <c:v>13.76</c:v>
                </c:pt>
                <c:pt idx="263">
                  <c:v>13.61</c:v>
                </c:pt>
                <c:pt idx="264">
                  <c:v>13.67</c:v>
                </c:pt>
                <c:pt idx="265">
                  <c:v>13.55</c:v>
                </c:pt>
                <c:pt idx="266">
                  <c:v>13.57</c:v>
                </c:pt>
                <c:pt idx="267">
                  <c:v>13.58</c:v>
                </c:pt>
                <c:pt idx="268">
                  <c:v>13.32</c:v>
                </c:pt>
                <c:pt idx="269">
                  <c:v>13.38</c:v>
                </c:pt>
                <c:pt idx="270">
                  <c:v>13.51</c:v>
                </c:pt>
                <c:pt idx="271">
                  <c:v>12.97</c:v>
                </c:pt>
                <c:pt idx="272">
                  <c:v>13.47</c:v>
                </c:pt>
                <c:pt idx="273">
                  <c:v>13.45</c:v>
                </c:pt>
                <c:pt idx="274">
                  <c:v>13.32</c:v>
                </c:pt>
                <c:pt idx="275">
                  <c:v>13.17</c:v>
                </c:pt>
                <c:pt idx="276">
                  <c:v>13.17</c:v>
                </c:pt>
                <c:pt idx="277">
                  <c:v>13.12</c:v>
                </c:pt>
                <c:pt idx="278">
                  <c:v>13.15</c:v>
                </c:pt>
                <c:pt idx="279">
                  <c:v>13.11</c:v>
                </c:pt>
                <c:pt idx="280">
                  <c:v>13.04</c:v>
                </c:pt>
                <c:pt idx="281">
                  <c:v>12.98</c:v>
                </c:pt>
                <c:pt idx="282">
                  <c:v>13.01</c:v>
                </c:pt>
                <c:pt idx="283">
                  <c:v>12.78</c:v>
                </c:pt>
                <c:pt idx="284">
                  <c:v>13</c:v>
                </c:pt>
                <c:pt idx="285">
                  <c:v>13.1</c:v>
                </c:pt>
                <c:pt idx="286">
                  <c:v>13.01</c:v>
                </c:pt>
                <c:pt idx="287">
                  <c:v>13.16</c:v>
                </c:pt>
                <c:pt idx="288">
                  <c:v>13.02</c:v>
                </c:pt>
                <c:pt idx="289">
                  <c:v>13</c:v>
                </c:pt>
                <c:pt idx="290">
                  <c:v>12.95</c:v>
                </c:pt>
                <c:pt idx="291">
                  <c:v>12.87</c:v>
                </c:pt>
                <c:pt idx="292">
                  <c:v>13.03</c:v>
                </c:pt>
                <c:pt idx="293">
                  <c:v>12.86</c:v>
                </c:pt>
                <c:pt idx="294">
                  <c:v>12.86</c:v>
                </c:pt>
                <c:pt idx="295">
                  <c:v>12.83</c:v>
                </c:pt>
                <c:pt idx="296">
                  <c:v>12.6</c:v>
                </c:pt>
                <c:pt idx="297">
                  <c:v>12.73</c:v>
                </c:pt>
                <c:pt idx="298">
                  <c:v>12.52</c:v>
                </c:pt>
                <c:pt idx="299">
                  <c:v>11.75</c:v>
                </c:pt>
                <c:pt idx="300">
                  <c:v>12.58</c:v>
                </c:pt>
                <c:pt idx="301">
                  <c:v>12.51</c:v>
                </c:pt>
                <c:pt idx="302">
                  <c:v>12.53</c:v>
                </c:pt>
                <c:pt idx="303">
                  <c:v>12.42</c:v>
                </c:pt>
                <c:pt idx="304">
                  <c:v>12.36</c:v>
                </c:pt>
                <c:pt idx="305">
                  <c:v>12.38</c:v>
                </c:pt>
                <c:pt idx="306">
                  <c:v>12.35</c:v>
                </c:pt>
                <c:pt idx="307">
                  <c:v>12.15</c:v>
                </c:pt>
                <c:pt idx="308">
                  <c:v>12.36</c:v>
                </c:pt>
                <c:pt idx="309">
                  <c:v>12.43</c:v>
                </c:pt>
                <c:pt idx="310">
                  <c:v>12.27</c:v>
                </c:pt>
                <c:pt idx="311">
                  <c:v>12.32</c:v>
                </c:pt>
                <c:pt idx="312">
                  <c:v>12.26</c:v>
                </c:pt>
                <c:pt idx="313">
                  <c:v>12.21</c:v>
                </c:pt>
                <c:pt idx="314">
                  <c:v>12.17</c:v>
                </c:pt>
                <c:pt idx="315">
                  <c:v>12.04</c:v>
                </c:pt>
                <c:pt idx="316">
                  <c:v>12.07</c:v>
                </c:pt>
                <c:pt idx="317">
                  <c:v>11.94</c:v>
                </c:pt>
                <c:pt idx="318">
                  <c:v>11.93</c:v>
                </c:pt>
                <c:pt idx="319">
                  <c:v>11.54</c:v>
                </c:pt>
                <c:pt idx="320">
                  <c:v>11.92</c:v>
                </c:pt>
                <c:pt idx="321">
                  <c:v>11.98</c:v>
                </c:pt>
                <c:pt idx="322">
                  <c:v>11.82</c:v>
                </c:pt>
                <c:pt idx="323">
                  <c:v>11.89</c:v>
                </c:pt>
                <c:pt idx="324">
                  <c:v>11.79</c:v>
                </c:pt>
                <c:pt idx="325">
                  <c:v>11.89</c:v>
                </c:pt>
                <c:pt idx="326">
                  <c:v>11.55</c:v>
                </c:pt>
                <c:pt idx="327">
                  <c:v>11.66</c:v>
                </c:pt>
                <c:pt idx="328">
                  <c:v>11.38</c:v>
                </c:pt>
                <c:pt idx="329">
                  <c:v>11.56</c:v>
                </c:pt>
                <c:pt idx="330">
                  <c:v>11.59</c:v>
                </c:pt>
                <c:pt idx="331">
                  <c:v>11.64</c:v>
                </c:pt>
                <c:pt idx="332">
                  <c:v>11.47</c:v>
                </c:pt>
                <c:pt idx="333">
                  <c:v>11.45</c:v>
                </c:pt>
                <c:pt idx="334">
                  <c:v>11.39</c:v>
                </c:pt>
                <c:pt idx="335">
                  <c:v>11.49</c:v>
                </c:pt>
                <c:pt idx="336">
                  <c:v>11.38</c:v>
                </c:pt>
                <c:pt idx="337">
                  <c:v>11.33</c:v>
                </c:pt>
                <c:pt idx="338">
                  <c:v>11.3</c:v>
                </c:pt>
                <c:pt idx="339">
                  <c:v>11.39</c:v>
                </c:pt>
                <c:pt idx="340">
                  <c:v>11.4</c:v>
                </c:pt>
                <c:pt idx="341">
                  <c:v>11.33</c:v>
                </c:pt>
                <c:pt idx="342">
                  <c:v>11.23</c:v>
                </c:pt>
                <c:pt idx="343">
                  <c:v>11.25</c:v>
                </c:pt>
                <c:pt idx="344">
                  <c:v>11.16</c:v>
                </c:pt>
                <c:pt idx="345">
                  <c:v>11.29</c:v>
                </c:pt>
                <c:pt idx="346">
                  <c:v>11.38</c:v>
                </c:pt>
                <c:pt idx="347">
                  <c:v>11.38</c:v>
                </c:pt>
                <c:pt idx="348">
                  <c:v>11.299999999999999</c:v>
                </c:pt>
                <c:pt idx="349">
                  <c:v>11.399999999999999</c:v>
                </c:pt>
                <c:pt idx="350">
                  <c:v>11.459999999999999</c:v>
                </c:pt>
                <c:pt idx="351">
                  <c:v>11.389999999999999</c:v>
                </c:pt>
                <c:pt idx="352">
                  <c:v>11.399999999999999</c:v>
                </c:pt>
                <c:pt idx="353">
                  <c:v>11.389999999999999</c:v>
                </c:pt>
                <c:pt idx="354">
                  <c:v>11.399999999999999</c:v>
                </c:pt>
                <c:pt idx="355">
                  <c:v>11.37</c:v>
                </c:pt>
                <c:pt idx="356">
                  <c:v>11.36</c:v>
                </c:pt>
                <c:pt idx="357">
                  <c:v>11.48</c:v>
                </c:pt>
                <c:pt idx="358">
                  <c:v>11.389999999999999</c:v>
                </c:pt>
                <c:pt idx="359">
                  <c:v>11.43</c:v>
                </c:pt>
                <c:pt idx="360">
                  <c:v>11.33</c:v>
                </c:pt>
                <c:pt idx="361">
                  <c:v>11.32</c:v>
                </c:pt>
                <c:pt idx="362">
                  <c:v>11.29</c:v>
                </c:pt>
                <c:pt idx="363">
                  <c:v>11.21</c:v>
                </c:pt>
                <c:pt idx="364">
                  <c:v>11.25</c:v>
                </c:pt>
                <c:pt idx="365">
                  <c:v>11.07</c:v>
                </c:pt>
                <c:pt idx="366">
                  <c:v>11.42</c:v>
                </c:pt>
                <c:pt idx="367">
                  <c:v>11.51</c:v>
                </c:pt>
                <c:pt idx="368">
                  <c:v>11.58</c:v>
                </c:pt>
                <c:pt idx="369">
                  <c:v>0.2</c:v>
                </c:pt>
                <c:pt idx="370">
                  <c:v>0.36</c:v>
                </c:pt>
                <c:pt idx="371">
                  <c:v>0.22</c:v>
                </c:pt>
                <c:pt idx="372">
                  <c:v>0.15</c:v>
                </c:pt>
                <c:pt idx="373">
                  <c:v>0</c:v>
                </c:pt>
                <c:pt idx="374">
                  <c:v>0.05</c:v>
                </c:pt>
                <c:pt idx="375">
                  <c:v>0.05</c:v>
                </c:pt>
                <c:pt idx="376">
                  <c:v>0.04</c:v>
                </c:pt>
                <c:pt idx="377">
                  <c:v>0.41</c:v>
                </c:pt>
                <c:pt idx="378">
                  <c:v>0.22</c:v>
                </c:pt>
                <c:pt idx="379">
                  <c:v>0.13</c:v>
                </c:pt>
                <c:pt idx="380">
                  <c:v>0.04</c:v>
                </c:pt>
                <c:pt idx="381">
                  <c:v>0.12</c:v>
                </c:pt>
                <c:pt idx="382">
                  <c:v>7.0000000000000007E-2</c:v>
                </c:pt>
                <c:pt idx="383">
                  <c:v>0.17</c:v>
                </c:pt>
                <c:pt idx="384">
                  <c:v>0.08</c:v>
                </c:pt>
                <c:pt idx="385">
                  <c:v>0.3</c:v>
                </c:pt>
                <c:pt idx="386">
                  <c:v>0.27</c:v>
                </c:pt>
                <c:pt idx="387">
                  <c:v>7.0000000000000007E-2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C9-46D5-B007-4C1970728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1178208"/>
        <c:axId val="711178752"/>
      </c:lineChart>
      <c:catAx>
        <c:axId val="711178208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178752"/>
        <c:crosses val="autoZero"/>
        <c:auto val="1"/>
        <c:lblAlgn val="ctr"/>
        <c:lblOffset val="100"/>
        <c:noMultiLvlLbl val="0"/>
      </c:catAx>
      <c:valAx>
        <c:axId val="71117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178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'2017-10-04'!$B$1</c:f>
              <c:strCache>
                <c:ptCount val="1"/>
                <c:pt idx="0">
                  <c:v>Mass (g)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'2017-10-04'!$A$2:$A$389</c:f>
              <c:numCache>
                <c:formatCode>h:mm:ss</c:formatCode>
                <c:ptCount val="388"/>
                <c:pt idx="0">
                  <c:v>0.40986111111111106</c:v>
                </c:pt>
                <c:pt idx="1">
                  <c:v>0.41055555555555556</c:v>
                </c:pt>
                <c:pt idx="2">
                  <c:v>0.41125000000000006</c:v>
                </c:pt>
                <c:pt idx="3">
                  <c:v>0.41194444444444456</c:v>
                </c:pt>
                <c:pt idx="4">
                  <c:v>0.41263888888888905</c:v>
                </c:pt>
                <c:pt idx="5">
                  <c:v>0.41333333333333355</c:v>
                </c:pt>
                <c:pt idx="6">
                  <c:v>0.41402777777777805</c:v>
                </c:pt>
                <c:pt idx="7">
                  <c:v>0.41472222222222255</c:v>
                </c:pt>
                <c:pt idx="8">
                  <c:v>0.41541666666666704</c:v>
                </c:pt>
                <c:pt idx="9">
                  <c:v>0.41611111111111154</c:v>
                </c:pt>
                <c:pt idx="10">
                  <c:v>0.41680555555555604</c:v>
                </c:pt>
                <c:pt idx="11">
                  <c:v>0.41750000000000054</c:v>
                </c:pt>
                <c:pt idx="12">
                  <c:v>0.41819444444444503</c:v>
                </c:pt>
                <c:pt idx="13">
                  <c:v>0.41888888888888953</c:v>
                </c:pt>
                <c:pt idx="14">
                  <c:v>0.41958333333333403</c:v>
                </c:pt>
                <c:pt idx="15">
                  <c:v>0.42027777777777853</c:v>
                </c:pt>
                <c:pt idx="16">
                  <c:v>0.42097222222222302</c:v>
                </c:pt>
                <c:pt idx="17">
                  <c:v>0.42166666666666752</c:v>
                </c:pt>
                <c:pt idx="18">
                  <c:v>0.42236111111111202</c:v>
                </c:pt>
                <c:pt idx="19">
                  <c:v>0.42305555555555652</c:v>
                </c:pt>
                <c:pt idx="20">
                  <c:v>0.42375000000000101</c:v>
                </c:pt>
                <c:pt idx="21">
                  <c:v>0.42444444444444551</c:v>
                </c:pt>
                <c:pt idx="22">
                  <c:v>0.42513888888889001</c:v>
                </c:pt>
                <c:pt idx="23">
                  <c:v>0.42583333333333451</c:v>
                </c:pt>
                <c:pt idx="24">
                  <c:v>0.426527777777779</c:v>
                </c:pt>
                <c:pt idx="25">
                  <c:v>0.4272222222222235</c:v>
                </c:pt>
                <c:pt idx="26">
                  <c:v>0.427916666666668</c:v>
                </c:pt>
                <c:pt idx="27">
                  <c:v>0.4286111111111125</c:v>
                </c:pt>
                <c:pt idx="28">
                  <c:v>0.42930555555555699</c:v>
                </c:pt>
                <c:pt idx="29">
                  <c:v>0.43000000000000149</c:v>
                </c:pt>
                <c:pt idx="30">
                  <c:v>0.43069444444444599</c:v>
                </c:pt>
                <c:pt idx="31">
                  <c:v>0.43138888888889049</c:v>
                </c:pt>
                <c:pt idx="32">
                  <c:v>0.43208333333333498</c:v>
                </c:pt>
                <c:pt idx="33">
                  <c:v>0.43277777777777948</c:v>
                </c:pt>
                <c:pt idx="34">
                  <c:v>0.43347222222222398</c:v>
                </c:pt>
                <c:pt idx="35">
                  <c:v>0.43416666666666848</c:v>
                </c:pt>
                <c:pt idx="36">
                  <c:v>0.43486111111111297</c:v>
                </c:pt>
                <c:pt idx="37">
                  <c:v>0.43555555555555747</c:v>
                </c:pt>
                <c:pt idx="38">
                  <c:v>0.43625000000000197</c:v>
                </c:pt>
                <c:pt idx="39">
                  <c:v>0.43694444444444647</c:v>
                </c:pt>
                <c:pt idx="40">
                  <c:v>0.43763888888889096</c:v>
                </c:pt>
                <c:pt idx="41">
                  <c:v>0.43833333333333546</c:v>
                </c:pt>
                <c:pt idx="42">
                  <c:v>0.43902777777777996</c:v>
                </c:pt>
                <c:pt idx="43">
                  <c:v>0.43972222222222446</c:v>
                </c:pt>
                <c:pt idx="44">
                  <c:v>0.44041666666666895</c:v>
                </c:pt>
                <c:pt idx="45">
                  <c:v>0.44111111111111345</c:v>
                </c:pt>
                <c:pt idx="46">
                  <c:v>0.44180555555555795</c:v>
                </c:pt>
                <c:pt idx="47">
                  <c:v>0.44250000000000245</c:v>
                </c:pt>
                <c:pt idx="48">
                  <c:v>0.44319444444444694</c:v>
                </c:pt>
                <c:pt idx="49">
                  <c:v>0.44388888888889144</c:v>
                </c:pt>
                <c:pt idx="50">
                  <c:v>0.44458333333333594</c:v>
                </c:pt>
                <c:pt idx="51">
                  <c:v>0.44527777777778044</c:v>
                </c:pt>
                <c:pt idx="52">
                  <c:v>0.44597222222222493</c:v>
                </c:pt>
                <c:pt idx="53">
                  <c:v>0.44666666666666943</c:v>
                </c:pt>
                <c:pt idx="54">
                  <c:v>0.44736111111111393</c:v>
                </c:pt>
                <c:pt idx="55">
                  <c:v>0.44805555555555843</c:v>
                </c:pt>
                <c:pt idx="56">
                  <c:v>0.44875000000000292</c:v>
                </c:pt>
                <c:pt idx="57">
                  <c:v>0.44944444444444742</c:v>
                </c:pt>
                <c:pt idx="58">
                  <c:v>0.45013888888889192</c:v>
                </c:pt>
                <c:pt idx="59">
                  <c:v>0.45083333333333642</c:v>
                </c:pt>
                <c:pt idx="60">
                  <c:v>0.45152777777778091</c:v>
                </c:pt>
                <c:pt idx="61">
                  <c:v>0.45222222222222541</c:v>
                </c:pt>
                <c:pt idx="62">
                  <c:v>0.45291666666666991</c:v>
                </c:pt>
                <c:pt idx="63">
                  <c:v>0.45361111111111441</c:v>
                </c:pt>
                <c:pt idx="64">
                  <c:v>0.4543055555555589</c:v>
                </c:pt>
                <c:pt idx="65">
                  <c:v>0.4550000000000034</c:v>
                </c:pt>
                <c:pt idx="66">
                  <c:v>0.4556944444444479</c:v>
                </c:pt>
                <c:pt idx="67">
                  <c:v>0.4563888888888924</c:v>
                </c:pt>
                <c:pt idx="68">
                  <c:v>0.45708333333333689</c:v>
                </c:pt>
                <c:pt idx="69">
                  <c:v>0.45777777777778139</c:v>
                </c:pt>
                <c:pt idx="70">
                  <c:v>0.45847222222222589</c:v>
                </c:pt>
                <c:pt idx="71">
                  <c:v>0.45916666666667039</c:v>
                </c:pt>
                <c:pt idx="72">
                  <c:v>0.45986111111111488</c:v>
                </c:pt>
                <c:pt idx="73">
                  <c:v>0.46055555555555555</c:v>
                </c:pt>
                <c:pt idx="74">
                  <c:v>0.46124999999999999</c:v>
                </c:pt>
                <c:pt idx="75">
                  <c:v>0.46194444444444444</c:v>
                </c:pt>
                <c:pt idx="76">
                  <c:v>0.46263888888888888</c:v>
                </c:pt>
                <c:pt idx="77">
                  <c:v>0.46333333333333332</c:v>
                </c:pt>
                <c:pt idx="78">
                  <c:v>0.46402777777777776</c:v>
                </c:pt>
                <c:pt idx="79">
                  <c:v>0.4647222222222222</c:v>
                </c:pt>
                <c:pt idx="80">
                  <c:v>0.46541666666666665</c:v>
                </c:pt>
                <c:pt idx="81">
                  <c:v>0.46611111111111114</c:v>
                </c:pt>
                <c:pt idx="82">
                  <c:v>0.46680555555555553</c:v>
                </c:pt>
                <c:pt idx="83">
                  <c:v>0.46750000000000003</c:v>
                </c:pt>
                <c:pt idx="84">
                  <c:v>0.46819444444444441</c:v>
                </c:pt>
                <c:pt idx="85">
                  <c:v>0.46888888888888891</c:v>
                </c:pt>
                <c:pt idx="86">
                  <c:v>0.4695833333333333</c:v>
                </c:pt>
                <c:pt idx="87">
                  <c:v>0.47027777777777779</c:v>
                </c:pt>
                <c:pt idx="88">
                  <c:v>0.47097222222222218</c:v>
                </c:pt>
                <c:pt idx="89">
                  <c:v>0.47166666666666668</c:v>
                </c:pt>
                <c:pt idx="90">
                  <c:v>0.47236111111111106</c:v>
                </c:pt>
                <c:pt idx="91">
                  <c:v>0.47305555555555556</c:v>
                </c:pt>
                <c:pt idx="92">
                  <c:v>0.47374999999999995</c:v>
                </c:pt>
                <c:pt idx="93">
                  <c:v>0.47444444444444445</c:v>
                </c:pt>
                <c:pt idx="94">
                  <c:v>0.47513888888888883</c:v>
                </c:pt>
                <c:pt idx="95">
                  <c:v>0.47583333333333333</c:v>
                </c:pt>
                <c:pt idx="96">
                  <c:v>0.47652777777777783</c:v>
                </c:pt>
                <c:pt idx="97">
                  <c:v>0.47722222222222221</c:v>
                </c:pt>
                <c:pt idx="98">
                  <c:v>0.47791666666666671</c:v>
                </c:pt>
                <c:pt idx="99">
                  <c:v>0.4786111111111111</c:v>
                </c:pt>
                <c:pt idx="100">
                  <c:v>0.4793055555555556</c:v>
                </c:pt>
                <c:pt idx="101">
                  <c:v>0.48</c:v>
                </c:pt>
                <c:pt idx="102">
                  <c:v>0.48069444444444448</c:v>
                </c:pt>
                <c:pt idx="103">
                  <c:v>0.48138888888888887</c:v>
                </c:pt>
                <c:pt idx="104">
                  <c:v>0.48208333333333336</c:v>
                </c:pt>
                <c:pt idx="105">
                  <c:v>0.48277777777777775</c:v>
                </c:pt>
                <c:pt idx="106">
                  <c:v>0.48347222222222225</c:v>
                </c:pt>
                <c:pt idx="107">
                  <c:v>0.48416666666666663</c:v>
                </c:pt>
                <c:pt idx="108">
                  <c:v>0.48486111111111113</c:v>
                </c:pt>
                <c:pt idx="109">
                  <c:v>0.48555555555555557</c:v>
                </c:pt>
                <c:pt idx="110">
                  <c:v>0.48625000000000002</c:v>
                </c:pt>
                <c:pt idx="111">
                  <c:v>0.48694444444444446</c:v>
                </c:pt>
                <c:pt idx="112">
                  <c:v>0.4876388888888889</c:v>
                </c:pt>
                <c:pt idx="113">
                  <c:v>0.48833333333333334</c:v>
                </c:pt>
                <c:pt idx="114">
                  <c:v>0.48902777777777778</c:v>
                </c:pt>
                <c:pt idx="115">
                  <c:v>0.48972222222222223</c:v>
                </c:pt>
                <c:pt idx="116">
                  <c:v>0.49041666666666667</c:v>
                </c:pt>
                <c:pt idx="117">
                  <c:v>0.49111111111111111</c:v>
                </c:pt>
                <c:pt idx="118">
                  <c:v>0.49180555555555555</c:v>
                </c:pt>
                <c:pt idx="119">
                  <c:v>0.49249999999999999</c:v>
                </c:pt>
                <c:pt idx="120">
                  <c:v>0.49319444444444444</c:v>
                </c:pt>
                <c:pt idx="121">
                  <c:v>0.49388888888888888</c:v>
                </c:pt>
                <c:pt idx="122">
                  <c:v>0.49458333333333332</c:v>
                </c:pt>
                <c:pt idx="123">
                  <c:v>0.49527777777777776</c:v>
                </c:pt>
                <c:pt idx="124">
                  <c:v>0.49597222222222226</c:v>
                </c:pt>
                <c:pt idx="125">
                  <c:v>0.49666666666666665</c:v>
                </c:pt>
                <c:pt idx="126">
                  <c:v>0.49736111111111114</c:v>
                </c:pt>
                <c:pt idx="127">
                  <c:v>0.49805555555555553</c:v>
                </c:pt>
                <c:pt idx="128">
                  <c:v>0.49875000000000003</c:v>
                </c:pt>
                <c:pt idx="129">
                  <c:v>0.49944444444444441</c:v>
                </c:pt>
                <c:pt idx="130">
                  <c:v>0.50013888888888891</c:v>
                </c:pt>
                <c:pt idx="131">
                  <c:v>0.50083333333333335</c:v>
                </c:pt>
                <c:pt idx="132">
                  <c:v>0.50152777777777779</c:v>
                </c:pt>
                <c:pt idx="133">
                  <c:v>0.50222222222222224</c:v>
                </c:pt>
                <c:pt idx="134">
                  <c:v>0.50291666666666668</c:v>
                </c:pt>
                <c:pt idx="135">
                  <c:v>0.50361111111111112</c:v>
                </c:pt>
                <c:pt idx="136">
                  <c:v>0.50430555555555556</c:v>
                </c:pt>
                <c:pt idx="137">
                  <c:v>0.505</c:v>
                </c:pt>
                <c:pt idx="138">
                  <c:v>0.50569444444444445</c:v>
                </c:pt>
                <c:pt idx="139">
                  <c:v>0.50638888888888889</c:v>
                </c:pt>
                <c:pt idx="140">
                  <c:v>0.50708333333333333</c:v>
                </c:pt>
                <c:pt idx="141">
                  <c:v>0.50777777777777777</c:v>
                </c:pt>
                <c:pt idx="142">
                  <c:v>0.50847222222222221</c:v>
                </c:pt>
                <c:pt idx="143">
                  <c:v>0.50916666666666666</c:v>
                </c:pt>
                <c:pt idx="144">
                  <c:v>0.5098611111111111</c:v>
                </c:pt>
                <c:pt idx="145">
                  <c:v>0.51055555555555554</c:v>
                </c:pt>
                <c:pt idx="146">
                  <c:v>0.51124999999999998</c:v>
                </c:pt>
                <c:pt idx="147">
                  <c:v>0.51194444444444442</c:v>
                </c:pt>
                <c:pt idx="148">
                  <c:v>0.51263888888888887</c:v>
                </c:pt>
                <c:pt idx="149">
                  <c:v>0.51333333333333331</c:v>
                </c:pt>
                <c:pt idx="150">
                  <c:v>0.51402777777777775</c:v>
                </c:pt>
                <c:pt idx="151">
                  <c:v>0.51472222222222219</c:v>
                </c:pt>
                <c:pt idx="152">
                  <c:v>0.51541666666666663</c:v>
                </c:pt>
                <c:pt idx="153">
                  <c:v>0.51611111111111108</c:v>
                </c:pt>
                <c:pt idx="154">
                  <c:v>0.51680555555555552</c:v>
                </c:pt>
                <c:pt idx="155">
                  <c:v>0.51749999999999996</c:v>
                </c:pt>
                <c:pt idx="156">
                  <c:v>0.51819444444444451</c:v>
                </c:pt>
                <c:pt idx="157">
                  <c:v>0.51888888888888884</c:v>
                </c:pt>
                <c:pt idx="158">
                  <c:v>0.5195833333333334</c:v>
                </c:pt>
                <c:pt idx="159">
                  <c:v>0.52027777777777773</c:v>
                </c:pt>
                <c:pt idx="160">
                  <c:v>0.52097222222222228</c:v>
                </c:pt>
                <c:pt idx="161">
                  <c:v>0.52166666666666661</c:v>
                </c:pt>
                <c:pt idx="162">
                  <c:v>0.52236111111111116</c:v>
                </c:pt>
                <c:pt idx="163">
                  <c:v>0.5230555555555555</c:v>
                </c:pt>
                <c:pt idx="164">
                  <c:v>0.52375000000000005</c:v>
                </c:pt>
                <c:pt idx="165">
                  <c:v>0.52444444444444438</c:v>
                </c:pt>
                <c:pt idx="166">
                  <c:v>0.52513888888888893</c:v>
                </c:pt>
                <c:pt idx="167">
                  <c:v>0.52583333333333326</c:v>
                </c:pt>
                <c:pt idx="168">
                  <c:v>0.52652777777777782</c:v>
                </c:pt>
                <c:pt idx="169">
                  <c:v>0.52722222222222226</c:v>
                </c:pt>
                <c:pt idx="170">
                  <c:v>0.5279166666666667</c:v>
                </c:pt>
                <c:pt idx="171">
                  <c:v>0.52861111111111114</c:v>
                </c:pt>
                <c:pt idx="172">
                  <c:v>0.52930555555555558</c:v>
                </c:pt>
                <c:pt idx="173">
                  <c:v>0.53</c:v>
                </c:pt>
                <c:pt idx="174">
                  <c:v>0.53069444444444447</c:v>
                </c:pt>
                <c:pt idx="175">
                  <c:v>0.53138888888888891</c:v>
                </c:pt>
                <c:pt idx="176">
                  <c:v>0.53208333333333335</c:v>
                </c:pt>
                <c:pt idx="177">
                  <c:v>0.53277777777777779</c:v>
                </c:pt>
                <c:pt idx="178">
                  <c:v>0.53347222222222224</c:v>
                </c:pt>
                <c:pt idx="179">
                  <c:v>0.53416666666666668</c:v>
                </c:pt>
                <c:pt idx="180">
                  <c:v>0.53486111111111112</c:v>
                </c:pt>
                <c:pt idx="181">
                  <c:v>0.53555555555555556</c:v>
                </c:pt>
                <c:pt idx="182">
                  <c:v>0.53625</c:v>
                </c:pt>
                <c:pt idx="183">
                  <c:v>0.53694444444444445</c:v>
                </c:pt>
                <c:pt idx="184">
                  <c:v>0.53763888888888889</c:v>
                </c:pt>
                <c:pt idx="185">
                  <c:v>0.53833333333333333</c:v>
                </c:pt>
                <c:pt idx="186">
                  <c:v>0.53902777777777777</c:v>
                </c:pt>
                <c:pt idx="187">
                  <c:v>0.53972222222222221</c:v>
                </c:pt>
                <c:pt idx="188">
                  <c:v>0.54041666666666666</c:v>
                </c:pt>
                <c:pt idx="189">
                  <c:v>0.5411111111111111</c:v>
                </c:pt>
                <c:pt idx="190">
                  <c:v>0.54180555555555554</c:v>
                </c:pt>
                <c:pt idx="191">
                  <c:v>0.54249999999999998</c:v>
                </c:pt>
                <c:pt idx="192">
                  <c:v>0.54319444444444442</c:v>
                </c:pt>
                <c:pt idx="193">
                  <c:v>0.54388888888888887</c:v>
                </c:pt>
                <c:pt idx="194">
                  <c:v>0.54458333333333331</c:v>
                </c:pt>
                <c:pt idx="195">
                  <c:v>0.54527777777777775</c:v>
                </c:pt>
                <c:pt idx="196">
                  <c:v>0.54597222222222219</c:v>
                </c:pt>
                <c:pt idx="197">
                  <c:v>0.54666666666666663</c:v>
                </c:pt>
                <c:pt idx="198">
                  <c:v>0.54736111111111108</c:v>
                </c:pt>
                <c:pt idx="199">
                  <c:v>0.54805555555555552</c:v>
                </c:pt>
                <c:pt idx="200">
                  <c:v>0.54874999999999996</c:v>
                </c:pt>
                <c:pt idx="201">
                  <c:v>0.54944444444444451</c:v>
                </c:pt>
                <c:pt idx="202">
                  <c:v>0.55013888888888884</c:v>
                </c:pt>
                <c:pt idx="203">
                  <c:v>0.5508333333333334</c:v>
                </c:pt>
                <c:pt idx="204">
                  <c:v>0.55152777777777773</c:v>
                </c:pt>
                <c:pt idx="205">
                  <c:v>0.55222222222222228</c:v>
                </c:pt>
                <c:pt idx="206">
                  <c:v>0.55291666666666661</c:v>
                </c:pt>
                <c:pt idx="207">
                  <c:v>0.55361111111111116</c:v>
                </c:pt>
                <c:pt idx="208">
                  <c:v>0.5543055555555555</c:v>
                </c:pt>
                <c:pt idx="209">
                  <c:v>0.55500000000000005</c:v>
                </c:pt>
                <c:pt idx="210">
                  <c:v>0.55569444444444438</c:v>
                </c:pt>
                <c:pt idx="211">
                  <c:v>0.55638888888888893</c:v>
                </c:pt>
                <c:pt idx="212">
                  <c:v>0.55708333333333326</c:v>
                </c:pt>
                <c:pt idx="213">
                  <c:v>0.55777777777777782</c:v>
                </c:pt>
                <c:pt idx="214">
                  <c:v>0.55847222222222215</c:v>
                </c:pt>
                <c:pt idx="215">
                  <c:v>0.5591666666666667</c:v>
                </c:pt>
                <c:pt idx="216">
                  <c:v>0.55986111111111114</c:v>
                </c:pt>
                <c:pt idx="217">
                  <c:v>0.56055555555555558</c:v>
                </c:pt>
                <c:pt idx="218">
                  <c:v>0.56125000000000003</c:v>
                </c:pt>
                <c:pt idx="219">
                  <c:v>0.56194444444444447</c:v>
                </c:pt>
                <c:pt idx="220">
                  <c:v>0.56263888888888891</c:v>
                </c:pt>
                <c:pt idx="221">
                  <c:v>0.56333333333333335</c:v>
                </c:pt>
                <c:pt idx="222">
                  <c:v>0.56402777777777779</c:v>
                </c:pt>
                <c:pt idx="223">
                  <c:v>0.56472222222222224</c:v>
                </c:pt>
                <c:pt idx="224">
                  <c:v>0.56541666666666668</c:v>
                </c:pt>
                <c:pt idx="225">
                  <c:v>0.56611111111111112</c:v>
                </c:pt>
                <c:pt idx="226">
                  <c:v>0.56680555555555556</c:v>
                </c:pt>
                <c:pt idx="227">
                  <c:v>0.5675</c:v>
                </c:pt>
                <c:pt idx="228">
                  <c:v>0.56819444444444445</c:v>
                </c:pt>
                <c:pt idx="229">
                  <c:v>0.56888888888888889</c:v>
                </c:pt>
                <c:pt idx="230">
                  <c:v>0.56958333333333333</c:v>
                </c:pt>
                <c:pt idx="231">
                  <c:v>0.57027777777777777</c:v>
                </c:pt>
                <c:pt idx="232">
                  <c:v>0.57097222222222221</c:v>
                </c:pt>
                <c:pt idx="233">
                  <c:v>0.57166666666666666</c:v>
                </c:pt>
                <c:pt idx="234">
                  <c:v>0.5723611111111111</c:v>
                </c:pt>
                <c:pt idx="235">
                  <c:v>0.57305555555555554</c:v>
                </c:pt>
                <c:pt idx="236">
                  <c:v>0.57374999999999998</c:v>
                </c:pt>
                <c:pt idx="237">
                  <c:v>0.57444444444444442</c:v>
                </c:pt>
                <c:pt idx="238">
                  <c:v>0.57513888888888887</c:v>
                </c:pt>
                <c:pt idx="239">
                  <c:v>0.57583333333333331</c:v>
                </c:pt>
                <c:pt idx="240">
                  <c:v>0.57652777777777775</c:v>
                </c:pt>
                <c:pt idx="241">
                  <c:v>0.57722222222222219</c:v>
                </c:pt>
                <c:pt idx="242">
                  <c:v>0.57791666666666663</c:v>
                </c:pt>
                <c:pt idx="243">
                  <c:v>0.57861111111111108</c:v>
                </c:pt>
                <c:pt idx="244">
                  <c:v>0.57930555555555563</c:v>
                </c:pt>
                <c:pt idx="245">
                  <c:v>0.57999999999999996</c:v>
                </c:pt>
                <c:pt idx="246">
                  <c:v>0.58069444444444451</c:v>
                </c:pt>
                <c:pt idx="247">
                  <c:v>0.58138888888888884</c:v>
                </c:pt>
                <c:pt idx="248">
                  <c:v>0.5820833333333334</c:v>
                </c:pt>
                <c:pt idx="249">
                  <c:v>0.58277777777777773</c:v>
                </c:pt>
                <c:pt idx="250">
                  <c:v>0.58347222222222228</c:v>
                </c:pt>
                <c:pt idx="251">
                  <c:v>0.58416666666666661</c:v>
                </c:pt>
                <c:pt idx="252">
                  <c:v>0.58486111111111116</c:v>
                </c:pt>
                <c:pt idx="253">
                  <c:v>0.5855555555555555</c:v>
                </c:pt>
                <c:pt idx="254">
                  <c:v>0.58625000000000005</c:v>
                </c:pt>
                <c:pt idx="255">
                  <c:v>0.58694444444444438</c:v>
                </c:pt>
                <c:pt idx="256">
                  <c:v>0.58763888888888893</c:v>
                </c:pt>
                <c:pt idx="257">
                  <c:v>0.58833333333333326</c:v>
                </c:pt>
                <c:pt idx="258">
                  <c:v>0.58902777777777782</c:v>
                </c:pt>
                <c:pt idx="259">
                  <c:v>0.58972222222222215</c:v>
                </c:pt>
                <c:pt idx="260">
                  <c:v>0.5904166666666667</c:v>
                </c:pt>
                <c:pt idx="261">
                  <c:v>0.59111111111111114</c:v>
                </c:pt>
                <c:pt idx="262">
                  <c:v>0.59180555555555558</c:v>
                </c:pt>
                <c:pt idx="263">
                  <c:v>0.59250000000000003</c:v>
                </c:pt>
                <c:pt idx="264">
                  <c:v>0.59319444444444447</c:v>
                </c:pt>
                <c:pt idx="265">
                  <c:v>0.59388888888888891</c:v>
                </c:pt>
                <c:pt idx="266">
                  <c:v>0.59458333333333335</c:v>
                </c:pt>
                <c:pt idx="267">
                  <c:v>0.59527777777777779</c:v>
                </c:pt>
                <c:pt idx="268">
                  <c:v>0.59597222222222224</c:v>
                </c:pt>
                <c:pt idx="269">
                  <c:v>0.59666666666666668</c:v>
                </c:pt>
                <c:pt idx="270">
                  <c:v>0.59736111111111112</c:v>
                </c:pt>
                <c:pt idx="271">
                  <c:v>0.59805555555555556</c:v>
                </c:pt>
                <c:pt idx="272">
                  <c:v>0.59875</c:v>
                </c:pt>
                <c:pt idx="273">
                  <c:v>0.59944444444444445</c:v>
                </c:pt>
                <c:pt idx="274">
                  <c:v>0.60013888888888889</c:v>
                </c:pt>
                <c:pt idx="275">
                  <c:v>0.60083333333333333</c:v>
                </c:pt>
                <c:pt idx="276">
                  <c:v>0.60152777777777777</c:v>
                </c:pt>
                <c:pt idx="277">
                  <c:v>0.60222222222222221</c:v>
                </c:pt>
                <c:pt idx="278">
                  <c:v>0.60291666666666666</c:v>
                </c:pt>
                <c:pt idx="279">
                  <c:v>0.6036111111111111</c:v>
                </c:pt>
                <c:pt idx="280">
                  <c:v>0.60430555555555554</c:v>
                </c:pt>
                <c:pt idx="281">
                  <c:v>0.60499999999999998</c:v>
                </c:pt>
                <c:pt idx="282">
                  <c:v>0.60569444444444442</c:v>
                </c:pt>
                <c:pt idx="283">
                  <c:v>0.60638888888888887</c:v>
                </c:pt>
                <c:pt idx="284">
                  <c:v>0.60708333333333331</c:v>
                </c:pt>
                <c:pt idx="285">
                  <c:v>0.60777777777777775</c:v>
                </c:pt>
                <c:pt idx="286">
                  <c:v>0.60847222222222219</c:v>
                </c:pt>
                <c:pt idx="287">
                  <c:v>0.60916666666666663</c:v>
                </c:pt>
                <c:pt idx="288">
                  <c:v>0.60986111111111108</c:v>
                </c:pt>
                <c:pt idx="289">
                  <c:v>0.61055555555555563</c:v>
                </c:pt>
                <c:pt idx="290">
                  <c:v>0.61124999999999996</c:v>
                </c:pt>
                <c:pt idx="291">
                  <c:v>0.61194444444444451</c:v>
                </c:pt>
                <c:pt idx="292">
                  <c:v>0.61263888888888884</c:v>
                </c:pt>
                <c:pt idx="293">
                  <c:v>0.6133333333333334</c:v>
                </c:pt>
                <c:pt idx="294">
                  <c:v>0.61402777777777773</c:v>
                </c:pt>
                <c:pt idx="295">
                  <c:v>0.61472222222222228</c:v>
                </c:pt>
                <c:pt idx="296">
                  <c:v>0.61541666666666661</c:v>
                </c:pt>
                <c:pt idx="297">
                  <c:v>0.61611111111111116</c:v>
                </c:pt>
                <c:pt idx="298">
                  <c:v>0.6168055555555555</c:v>
                </c:pt>
                <c:pt idx="299">
                  <c:v>0.61750000000000005</c:v>
                </c:pt>
                <c:pt idx="300">
                  <c:v>0.61819444444444438</c:v>
                </c:pt>
                <c:pt idx="301">
                  <c:v>0.61888888888888893</c:v>
                </c:pt>
                <c:pt idx="302">
                  <c:v>0.61958333333333326</c:v>
                </c:pt>
                <c:pt idx="303">
                  <c:v>0.62027777777777782</c:v>
                </c:pt>
                <c:pt idx="304">
                  <c:v>0.62097222222222226</c:v>
                </c:pt>
                <c:pt idx="305">
                  <c:v>0.6216666666666667</c:v>
                </c:pt>
                <c:pt idx="306">
                  <c:v>0.62236111111111114</c:v>
                </c:pt>
                <c:pt idx="307">
                  <c:v>0.62305555555555558</c:v>
                </c:pt>
                <c:pt idx="308">
                  <c:v>0.62375000000000003</c:v>
                </c:pt>
                <c:pt idx="309">
                  <c:v>0.62444444444444447</c:v>
                </c:pt>
                <c:pt idx="310">
                  <c:v>0.62513888888888891</c:v>
                </c:pt>
                <c:pt idx="311">
                  <c:v>0.62583333333333335</c:v>
                </c:pt>
                <c:pt idx="312">
                  <c:v>0.62652777777777779</c:v>
                </c:pt>
                <c:pt idx="313">
                  <c:v>0.62722222222222224</c:v>
                </c:pt>
                <c:pt idx="314">
                  <c:v>0.62791666666666668</c:v>
                </c:pt>
                <c:pt idx="315">
                  <c:v>0.62861111111111112</c:v>
                </c:pt>
                <c:pt idx="316">
                  <c:v>0.62930555555555556</c:v>
                </c:pt>
                <c:pt idx="317">
                  <c:v>0.63</c:v>
                </c:pt>
                <c:pt idx="318">
                  <c:v>0.63069444444444445</c:v>
                </c:pt>
                <c:pt idx="319">
                  <c:v>0.63138888888888889</c:v>
                </c:pt>
                <c:pt idx="320">
                  <c:v>0.63208333333333333</c:v>
                </c:pt>
                <c:pt idx="321">
                  <c:v>0.63277777777777777</c:v>
                </c:pt>
                <c:pt idx="322">
                  <c:v>0.63347222222222221</c:v>
                </c:pt>
                <c:pt idx="323">
                  <c:v>0.63416666666666666</c:v>
                </c:pt>
                <c:pt idx="324">
                  <c:v>0.6348611111111111</c:v>
                </c:pt>
                <c:pt idx="325">
                  <c:v>0.63555555555555554</c:v>
                </c:pt>
                <c:pt idx="326">
                  <c:v>0.63624999999999998</c:v>
                </c:pt>
                <c:pt idx="327">
                  <c:v>0.63694444444444442</c:v>
                </c:pt>
                <c:pt idx="328">
                  <c:v>0.63763888888888887</c:v>
                </c:pt>
                <c:pt idx="329">
                  <c:v>0.63833333333333331</c:v>
                </c:pt>
                <c:pt idx="330">
                  <c:v>0.63902777777777775</c:v>
                </c:pt>
                <c:pt idx="331">
                  <c:v>0.63972222222222219</c:v>
                </c:pt>
                <c:pt idx="332">
                  <c:v>0.64041666666666663</c:v>
                </c:pt>
                <c:pt idx="333">
                  <c:v>0.64111111111111108</c:v>
                </c:pt>
                <c:pt idx="334">
                  <c:v>0.64180555555555552</c:v>
                </c:pt>
                <c:pt idx="335">
                  <c:v>0.64249999999999996</c:v>
                </c:pt>
                <c:pt idx="336">
                  <c:v>0.6431944444444444</c:v>
                </c:pt>
                <c:pt idx="337">
                  <c:v>0.64388888888888884</c:v>
                </c:pt>
                <c:pt idx="338">
                  <c:v>0.64458333333333329</c:v>
                </c:pt>
                <c:pt idx="339">
                  <c:v>0.64527777777777773</c:v>
                </c:pt>
                <c:pt idx="340">
                  <c:v>0.64597222222222217</c:v>
                </c:pt>
                <c:pt idx="341">
                  <c:v>0.64666666666666661</c:v>
                </c:pt>
                <c:pt idx="342">
                  <c:v>0.64736111111111105</c:v>
                </c:pt>
                <c:pt idx="343">
                  <c:v>0.6480555555555555</c:v>
                </c:pt>
                <c:pt idx="344">
                  <c:v>0.64874999999999994</c:v>
                </c:pt>
                <c:pt idx="345">
                  <c:v>0.64944444444444438</c:v>
                </c:pt>
                <c:pt idx="346">
                  <c:v>0.65013888888888882</c:v>
                </c:pt>
                <c:pt idx="347">
                  <c:v>0.65083333333333326</c:v>
                </c:pt>
                <c:pt idx="348">
                  <c:v>0.65152777777777771</c:v>
                </c:pt>
                <c:pt idx="349">
                  <c:v>0.65222222222222215</c:v>
                </c:pt>
                <c:pt idx="350">
                  <c:v>0.65291666666666659</c:v>
                </c:pt>
                <c:pt idx="351">
                  <c:v>0.65361111111111103</c:v>
                </c:pt>
                <c:pt idx="352">
                  <c:v>0.65430555555555547</c:v>
                </c:pt>
                <c:pt idx="353">
                  <c:v>0.65499999999999992</c:v>
                </c:pt>
                <c:pt idx="354">
                  <c:v>0.65569444444444436</c:v>
                </c:pt>
                <c:pt idx="355">
                  <c:v>0.6563888888888888</c:v>
                </c:pt>
                <c:pt idx="356">
                  <c:v>0.65708333333333324</c:v>
                </c:pt>
                <c:pt idx="357">
                  <c:v>0.65777777777777768</c:v>
                </c:pt>
                <c:pt idx="358">
                  <c:v>0.65847222222222213</c:v>
                </c:pt>
                <c:pt idx="359">
                  <c:v>0.65916666666666657</c:v>
                </c:pt>
                <c:pt idx="360">
                  <c:v>0.65986111111111101</c:v>
                </c:pt>
                <c:pt idx="361">
                  <c:v>0.66055555555555545</c:v>
                </c:pt>
                <c:pt idx="362">
                  <c:v>0.66124999999999989</c:v>
                </c:pt>
                <c:pt idx="363">
                  <c:v>0.66194444444444434</c:v>
                </c:pt>
                <c:pt idx="364">
                  <c:v>0.66263888888888878</c:v>
                </c:pt>
                <c:pt idx="365">
                  <c:v>0.66333333333333322</c:v>
                </c:pt>
                <c:pt idx="366">
                  <c:v>0.66402777777777766</c:v>
                </c:pt>
                <c:pt idx="367">
                  <c:v>0.6647222222222221</c:v>
                </c:pt>
                <c:pt idx="368">
                  <c:v>0.66541666666666655</c:v>
                </c:pt>
                <c:pt idx="369">
                  <c:v>0.66611111111111099</c:v>
                </c:pt>
                <c:pt idx="370">
                  <c:v>0.66680555555555543</c:v>
                </c:pt>
                <c:pt idx="371">
                  <c:v>0.66749999999999987</c:v>
                </c:pt>
                <c:pt idx="372">
                  <c:v>0.66819444444444431</c:v>
                </c:pt>
                <c:pt idx="373">
                  <c:v>0.66888888888888876</c:v>
                </c:pt>
                <c:pt idx="374">
                  <c:v>0.6695833333333332</c:v>
                </c:pt>
                <c:pt idx="375">
                  <c:v>0.67027777777777764</c:v>
                </c:pt>
                <c:pt idx="376">
                  <c:v>0.67097222222222208</c:v>
                </c:pt>
                <c:pt idx="377">
                  <c:v>0.67166666666666652</c:v>
                </c:pt>
                <c:pt idx="378">
                  <c:v>0.67236111111111097</c:v>
                </c:pt>
                <c:pt idx="379">
                  <c:v>0.67305555555555541</c:v>
                </c:pt>
                <c:pt idx="380">
                  <c:v>0.67374999999999985</c:v>
                </c:pt>
                <c:pt idx="381">
                  <c:v>0.67444444444444429</c:v>
                </c:pt>
                <c:pt idx="382">
                  <c:v>0.67513888888888873</c:v>
                </c:pt>
                <c:pt idx="383">
                  <c:v>0.67583333333333317</c:v>
                </c:pt>
                <c:pt idx="384">
                  <c:v>0.67652777777777762</c:v>
                </c:pt>
                <c:pt idx="385">
                  <c:v>0.67722222222222206</c:v>
                </c:pt>
                <c:pt idx="386">
                  <c:v>0.6779166666666665</c:v>
                </c:pt>
                <c:pt idx="387">
                  <c:v>0.67861111111111094</c:v>
                </c:pt>
              </c:numCache>
            </c:numRef>
          </c:cat>
          <c:val>
            <c:numRef>
              <c:f>'2017-10-04'!$B$2:$B$389</c:f>
              <c:numCache>
                <c:formatCode>General</c:formatCode>
                <c:ptCount val="388"/>
                <c:pt idx="0">
                  <c:v>28.049999999999997</c:v>
                </c:pt>
                <c:pt idx="1">
                  <c:v>28.08</c:v>
                </c:pt>
                <c:pt idx="2">
                  <c:v>28.14</c:v>
                </c:pt>
                <c:pt idx="3">
                  <c:v>28.279999999999998</c:v>
                </c:pt>
                <c:pt idx="4">
                  <c:v>28.22</c:v>
                </c:pt>
                <c:pt idx="5">
                  <c:v>28.22</c:v>
                </c:pt>
                <c:pt idx="6">
                  <c:v>28.23</c:v>
                </c:pt>
                <c:pt idx="7">
                  <c:v>28.049999999999997</c:v>
                </c:pt>
                <c:pt idx="8">
                  <c:v>27.99</c:v>
                </c:pt>
                <c:pt idx="9">
                  <c:v>28.07</c:v>
                </c:pt>
                <c:pt idx="10">
                  <c:v>28.14</c:v>
                </c:pt>
                <c:pt idx="11">
                  <c:v>28.029999999999998</c:v>
                </c:pt>
                <c:pt idx="12">
                  <c:v>28.069999999999997</c:v>
                </c:pt>
                <c:pt idx="13">
                  <c:v>27.939999999999998</c:v>
                </c:pt>
                <c:pt idx="14">
                  <c:v>28</c:v>
                </c:pt>
                <c:pt idx="15">
                  <c:v>27.759999999999998</c:v>
                </c:pt>
                <c:pt idx="16">
                  <c:v>27.759999999999998</c:v>
                </c:pt>
                <c:pt idx="17">
                  <c:v>27.95</c:v>
                </c:pt>
                <c:pt idx="18">
                  <c:v>27.79</c:v>
                </c:pt>
                <c:pt idx="19">
                  <c:v>27.619999999999997</c:v>
                </c:pt>
                <c:pt idx="20">
                  <c:v>27.75</c:v>
                </c:pt>
                <c:pt idx="21">
                  <c:v>27.8</c:v>
                </c:pt>
                <c:pt idx="22">
                  <c:v>27.9</c:v>
                </c:pt>
                <c:pt idx="23">
                  <c:v>27.839999999999996</c:v>
                </c:pt>
                <c:pt idx="24">
                  <c:v>27.83</c:v>
                </c:pt>
                <c:pt idx="25">
                  <c:v>27.83</c:v>
                </c:pt>
                <c:pt idx="26">
                  <c:v>27.439999999999998</c:v>
                </c:pt>
                <c:pt idx="27">
                  <c:v>27.6</c:v>
                </c:pt>
                <c:pt idx="28">
                  <c:v>27.66</c:v>
                </c:pt>
                <c:pt idx="29">
                  <c:v>27.74</c:v>
                </c:pt>
                <c:pt idx="30">
                  <c:v>27.639999999999997</c:v>
                </c:pt>
                <c:pt idx="31">
                  <c:v>27.61</c:v>
                </c:pt>
                <c:pt idx="32">
                  <c:v>27.49</c:v>
                </c:pt>
                <c:pt idx="33">
                  <c:v>27.53</c:v>
                </c:pt>
                <c:pt idx="34">
                  <c:v>27.31</c:v>
                </c:pt>
                <c:pt idx="35">
                  <c:v>27.34</c:v>
                </c:pt>
                <c:pt idx="36">
                  <c:v>27.5</c:v>
                </c:pt>
                <c:pt idx="37">
                  <c:v>27.34</c:v>
                </c:pt>
                <c:pt idx="38">
                  <c:v>27.269999999999996</c:v>
                </c:pt>
                <c:pt idx="39">
                  <c:v>27.28</c:v>
                </c:pt>
                <c:pt idx="40">
                  <c:v>27.33</c:v>
                </c:pt>
                <c:pt idx="41">
                  <c:v>27.41</c:v>
                </c:pt>
                <c:pt idx="42">
                  <c:v>27.29</c:v>
                </c:pt>
                <c:pt idx="43">
                  <c:v>27.209999999999997</c:v>
                </c:pt>
                <c:pt idx="44">
                  <c:v>27.21</c:v>
                </c:pt>
                <c:pt idx="45">
                  <c:v>27.02</c:v>
                </c:pt>
                <c:pt idx="46">
                  <c:v>26.919999999999998</c:v>
                </c:pt>
                <c:pt idx="47">
                  <c:v>27.009999999999998</c:v>
                </c:pt>
                <c:pt idx="48">
                  <c:v>27.04</c:v>
                </c:pt>
                <c:pt idx="49">
                  <c:v>26.959999999999997</c:v>
                </c:pt>
                <c:pt idx="50">
                  <c:v>26.959999999999997</c:v>
                </c:pt>
                <c:pt idx="51">
                  <c:v>26.869999999999997</c:v>
                </c:pt>
                <c:pt idx="52">
                  <c:v>26.94</c:v>
                </c:pt>
                <c:pt idx="53">
                  <c:v>26.659999999999997</c:v>
                </c:pt>
                <c:pt idx="54">
                  <c:v>26.689999999999998</c:v>
                </c:pt>
                <c:pt idx="55">
                  <c:v>26.88</c:v>
                </c:pt>
                <c:pt idx="56">
                  <c:v>26.529999999999998</c:v>
                </c:pt>
                <c:pt idx="57">
                  <c:v>26.569999999999997</c:v>
                </c:pt>
                <c:pt idx="58">
                  <c:v>26.6</c:v>
                </c:pt>
                <c:pt idx="59">
                  <c:v>26.67</c:v>
                </c:pt>
                <c:pt idx="60">
                  <c:v>26.81</c:v>
                </c:pt>
                <c:pt idx="61">
                  <c:v>26.72</c:v>
                </c:pt>
                <c:pt idx="62">
                  <c:v>26.659999999999997</c:v>
                </c:pt>
                <c:pt idx="63">
                  <c:v>26.689999999999998</c:v>
                </c:pt>
                <c:pt idx="64">
                  <c:v>26.409999999999997</c:v>
                </c:pt>
                <c:pt idx="65">
                  <c:v>26.39</c:v>
                </c:pt>
                <c:pt idx="66">
                  <c:v>26.4</c:v>
                </c:pt>
                <c:pt idx="67">
                  <c:v>26.49</c:v>
                </c:pt>
                <c:pt idx="68">
                  <c:v>26.38</c:v>
                </c:pt>
                <c:pt idx="69">
                  <c:v>26.59</c:v>
                </c:pt>
                <c:pt idx="70">
                  <c:v>26.369999999999997</c:v>
                </c:pt>
                <c:pt idx="71">
                  <c:v>26.46</c:v>
                </c:pt>
                <c:pt idx="72">
                  <c:v>26.209999999999997</c:v>
                </c:pt>
                <c:pt idx="73">
                  <c:v>26.209999999999997</c:v>
                </c:pt>
                <c:pt idx="74">
                  <c:v>26.419999999999998</c:v>
                </c:pt>
                <c:pt idx="75">
                  <c:v>26.22</c:v>
                </c:pt>
                <c:pt idx="76">
                  <c:v>26.15</c:v>
                </c:pt>
                <c:pt idx="77">
                  <c:v>26.18</c:v>
                </c:pt>
                <c:pt idx="78">
                  <c:v>26.25</c:v>
                </c:pt>
                <c:pt idx="79">
                  <c:v>26.38</c:v>
                </c:pt>
                <c:pt idx="80">
                  <c:v>26.38</c:v>
                </c:pt>
                <c:pt idx="81">
                  <c:v>26.23</c:v>
                </c:pt>
                <c:pt idx="82">
                  <c:v>26.2</c:v>
                </c:pt>
                <c:pt idx="83">
                  <c:v>26.22</c:v>
                </c:pt>
                <c:pt idx="84">
                  <c:v>26.19</c:v>
                </c:pt>
                <c:pt idx="85">
                  <c:v>26.16</c:v>
                </c:pt>
                <c:pt idx="86">
                  <c:v>26.13</c:v>
                </c:pt>
                <c:pt idx="87">
                  <c:v>26.13</c:v>
                </c:pt>
                <c:pt idx="88">
                  <c:v>26.11</c:v>
                </c:pt>
                <c:pt idx="89">
                  <c:v>26.01</c:v>
                </c:pt>
                <c:pt idx="90">
                  <c:v>25.94</c:v>
                </c:pt>
                <c:pt idx="91">
                  <c:v>25.96</c:v>
                </c:pt>
                <c:pt idx="92">
                  <c:v>25.99</c:v>
                </c:pt>
                <c:pt idx="93">
                  <c:v>25.62</c:v>
                </c:pt>
                <c:pt idx="94">
                  <c:v>25.74</c:v>
                </c:pt>
                <c:pt idx="95">
                  <c:v>25.55</c:v>
                </c:pt>
                <c:pt idx="96">
                  <c:v>25.82</c:v>
                </c:pt>
                <c:pt idx="97">
                  <c:v>25.7</c:v>
                </c:pt>
                <c:pt idx="98">
                  <c:v>25.66</c:v>
                </c:pt>
                <c:pt idx="99">
                  <c:v>25.66</c:v>
                </c:pt>
                <c:pt idx="100">
                  <c:v>25.52</c:v>
                </c:pt>
                <c:pt idx="101">
                  <c:v>25.31</c:v>
                </c:pt>
                <c:pt idx="102">
                  <c:v>25.25</c:v>
                </c:pt>
                <c:pt idx="103">
                  <c:v>25.05</c:v>
                </c:pt>
                <c:pt idx="104">
                  <c:v>24.99</c:v>
                </c:pt>
                <c:pt idx="105">
                  <c:v>25.05</c:v>
                </c:pt>
                <c:pt idx="106">
                  <c:v>24.7</c:v>
                </c:pt>
                <c:pt idx="107">
                  <c:v>24.71</c:v>
                </c:pt>
                <c:pt idx="108">
                  <c:v>24.5</c:v>
                </c:pt>
                <c:pt idx="109">
                  <c:v>24.69</c:v>
                </c:pt>
                <c:pt idx="110">
                  <c:v>23.82</c:v>
                </c:pt>
                <c:pt idx="111">
                  <c:v>24.43</c:v>
                </c:pt>
                <c:pt idx="112">
                  <c:v>24.35</c:v>
                </c:pt>
                <c:pt idx="113">
                  <c:v>23.94</c:v>
                </c:pt>
                <c:pt idx="114">
                  <c:v>23.87</c:v>
                </c:pt>
                <c:pt idx="115">
                  <c:v>23.99</c:v>
                </c:pt>
                <c:pt idx="116">
                  <c:v>23.94</c:v>
                </c:pt>
                <c:pt idx="117">
                  <c:v>23.67</c:v>
                </c:pt>
                <c:pt idx="118">
                  <c:v>23.56</c:v>
                </c:pt>
                <c:pt idx="119">
                  <c:v>23.34</c:v>
                </c:pt>
                <c:pt idx="120">
                  <c:v>23.49</c:v>
                </c:pt>
                <c:pt idx="121">
                  <c:v>23.15</c:v>
                </c:pt>
                <c:pt idx="122">
                  <c:v>23.23</c:v>
                </c:pt>
                <c:pt idx="123">
                  <c:v>23.08</c:v>
                </c:pt>
                <c:pt idx="124">
                  <c:v>23.31</c:v>
                </c:pt>
                <c:pt idx="125">
                  <c:v>23.04</c:v>
                </c:pt>
                <c:pt idx="126">
                  <c:v>23.16</c:v>
                </c:pt>
                <c:pt idx="127">
                  <c:v>22.94</c:v>
                </c:pt>
                <c:pt idx="128">
                  <c:v>23.06</c:v>
                </c:pt>
                <c:pt idx="129">
                  <c:v>22.88</c:v>
                </c:pt>
                <c:pt idx="130">
                  <c:v>22.48</c:v>
                </c:pt>
                <c:pt idx="131">
                  <c:v>22.34</c:v>
                </c:pt>
                <c:pt idx="132">
                  <c:v>22.6</c:v>
                </c:pt>
                <c:pt idx="133">
                  <c:v>22.78</c:v>
                </c:pt>
                <c:pt idx="134">
                  <c:v>22.6</c:v>
                </c:pt>
                <c:pt idx="135">
                  <c:v>22.57</c:v>
                </c:pt>
                <c:pt idx="136">
                  <c:v>22.51</c:v>
                </c:pt>
                <c:pt idx="137">
                  <c:v>22.7</c:v>
                </c:pt>
                <c:pt idx="138">
                  <c:v>22.38</c:v>
                </c:pt>
                <c:pt idx="139">
                  <c:v>22.39</c:v>
                </c:pt>
                <c:pt idx="140">
                  <c:v>22.18</c:v>
                </c:pt>
                <c:pt idx="141">
                  <c:v>22.16</c:v>
                </c:pt>
                <c:pt idx="142">
                  <c:v>22.13</c:v>
                </c:pt>
                <c:pt idx="143">
                  <c:v>22.12</c:v>
                </c:pt>
                <c:pt idx="144">
                  <c:v>21.96</c:v>
                </c:pt>
                <c:pt idx="145">
                  <c:v>22.03</c:v>
                </c:pt>
                <c:pt idx="146">
                  <c:v>22.09</c:v>
                </c:pt>
                <c:pt idx="147">
                  <c:v>21.86</c:v>
                </c:pt>
                <c:pt idx="148">
                  <c:v>21.22</c:v>
                </c:pt>
                <c:pt idx="149">
                  <c:v>21.64</c:v>
                </c:pt>
                <c:pt idx="150">
                  <c:v>21.85</c:v>
                </c:pt>
                <c:pt idx="151">
                  <c:v>20.82</c:v>
                </c:pt>
                <c:pt idx="152">
                  <c:v>21.54</c:v>
                </c:pt>
                <c:pt idx="153">
                  <c:v>21.16</c:v>
                </c:pt>
                <c:pt idx="154">
                  <c:v>21.26</c:v>
                </c:pt>
                <c:pt idx="155">
                  <c:v>20.78</c:v>
                </c:pt>
                <c:pt idx="156">
                  <c:v>20.86</c:v>
                </c:pt>
                <c:pt idx="157">
                  <c:v>20.91</c:v>
                </c:pt>
                <c:pt idx="158">
                  <c:v>20.87</c:v>
                </c:pt>
                <c:pt idx="159">
                  <c:v>20.65</c:v>
                </c:pt>
                <c:pt idx="160">
                  <c:v>20.73</c:v>
                </c:pt>
                <c:pt idx="161">
                  <c:v>20.51</c:v>
                </c:pt>
                <c:pt idx="162">
                  <c:v>20.2</c:v>
                </c:pt>
                <c:pt idx="163">
                  <c:v>19.899999999999999</c:v>
                </c:pt>
                <c:pt idx="164">
                  <c:v>19.97</c:v>
                </c:pt>
                <c:pt idx="165">
                  <c:v>20.04</c:v>
                </c:pt>
                <c:pt idx="166">
                  <c:v>19.96</c:v>
                </c:pt>
                <c:pt idx="167">
                  <c:v>19.62</c:v>
                </c:pt>
                <c:pt idx="168">
                  <c:v>19.78</c:v>
                </c:pt>
                <c:pt idx="169">
                  <c:v>19.190000000000001</c:v>
                </c:pt>
                <c:pt idx="170">
                  <c:v>19.46</c:v>
                </c:pt>
                <c:pt idx="171">
                  <c:v>19.5</c:v>
                </c:pt>
                <c:pt idx="172">
                  <c:v>19.09</c:v>
                </c:pt>
                <c:pt idx="173">
                  <c:v>19.14</c:v>
                </c:pt>
                <c:pt idx="174">
                  <c:v>18.73</c:v>
                </c:pt>
                <c:pt idx="175">
                  <c:v>19.02</c:v>
                </c:pt>
                <c:pt idx="176">
                  <c:v>18.809999999999999</c:v>
                </c:pt>
                <c:pt idx="177">
                  <c:v>18.579999999999998</c:v>
                </c:pt>
                <c:pt idx="178">
                  <c:v>18.77</c:v>
                </c:pt>
                <c:pt idx="179">
                  <c:v>18.82</c:v>
                </c:pt>
                <c:pt idx="180">
                  <c:v>18.14</c:v>
                </c:pt>
                <c:pt idx="181">
                  <c:v>18.329999999999998</c:v>
                </c:pt>
                <c:pt idx="182">
                  <c:v>18.29</c:v>
                </c:pt>
                <c:pt idx="183">
                  <c:v>18.53</c:v>
                </c:pt>
                <c:pt idx="184">
                  <c:v>18.309999999999999</c:v>
                </c:pt>
                <c:pt idx="185">
                  <c:v>18.38</c:v>
                </c:pt>
                <c:pt idx="186">
                  <c:v>17.84</c:v>
                </c:pt>
                <c:pt idx="187">
                  <c:v>17.96</c:v>
                </c:pt>
                <c:pt idx="188">
                  <c:v>17.64</c:v>
                </c:pt>
                <c:pt idx="189">
                  <c:v>17.920000000000002</c:v>
                </c:pt>
                <c:pt idx="190">
                  <c:v>17.829999999999998</c:v>
                </c:pt>
                <c:pt idx="191">
                  <c:v>17.690000000000001</c:v>
                </c:pt>
                <c:pt idx="192">
                  <c:v>17.05</c:v>
                </c:pt>
                <c:pt idx="193">
                  <c:v>17.61</c:v>
                </c:pt>
                <c:pt idx="194">
                  <c:v>17.29</c:v>
                </c:pt>
                <c:pt idx="195">
                  <c:v>17.79</c:v>
                </c:pt>
                <c:pt idx="196">
                  <c:v>17.21</c:v>
                </c:pt>
                <c:pt idx="197">
                  <c:v>17.149999999999999</c:v>
                </c:pt>
                <c:pt idx="198">
                  <c:v>17.02</c:v>
                </c:pt>
                <c:pt idx="199">
                  <c:v>17.09</c:v>
                </c:pt>
                <c:pt idx="200">
                  <c:v>17.02</c:v>
                </c:pt>
                <c:pt idx="201">
                  <c:v>16.850000000000001</c:v>
                </c:pt>
                <c:pt idx="202">
                  <c:v>16.86</c:v>
                </c:pt>
                <c:pt idx="203">
                  <c:v>16.62</c:v>
                </c:pt>
                <c:pt idx="204">
                  <c:v>16.41</c:v>
                </c:pt>
                <c:pt idx="205">
                  <c:v>15.67</c:v>
                </c:pt>
                <c:pt idx="206">
                  <c:v>16.690000000000001</c:v>
                </c:pt>
                <c:pt idx="207">
                  <c:v>16.079999999999998</c:v>
                </c:pt>
                <c:pt idx="208">
                  <c:v>16.260000000000002</c:v>
                </c:pt>
                <c:pt idx="209">
                  <c:v>16.399999999999999</c:v>
                </c:pt>
                <c:pt idx="210">
                  <c:v>16.16</c:v>
                </c:pt>
                <c:pt idx="211">
                  <c:v>16.22</c:v>
                </c:pt>
                <c:pt idx="212">
                  <c:v>16.38</c:v>
                </c:pt>
                <c:pt idx="213">
                  <c:v>16.489999999999998</c:v>
                </c:pt>
                <c:pt idx="214">
                  <c:v>16.27</c:v>
                </c:pt>
                <c:pt idx="215">
                  <c:v>15.65</c:v>
                </c:pt>
                <c:pt idx="216">
                  <c:v>16.02</c:v>
                </c:pt>
                <c:pt idx="217">
                  <c:v>16.010000000000002</c:v>
                </c:pt>
                <c:pt idx="218">
                  <c:v>14.21</c:v>
                </c:pt>
                <c:pt idx="219">
                  <c:v>16.04</c:v>
                </c:pt>
                <c:pt idx="220">
                  <c:v>15.24</c:v>
                </c:pt>
                <c:pt idx="221">
                  <c:v>15.8</c:v>
                </c:pt>
                <c:pt idx="222">
                  <c:v>15.67</c:v>
                </c:pt>
                <c:pt idx="223">
                  <c:v>15.67</c:v>
                </c:pt>
                <c:pt idx="224">
                  <c:v>15.52</c:v>
                </c:pt>
                <c:pt idx="225">
                  <c:v>15.58</c:v>
                </c:pt>
                <c:pt idx="226">
                  <c:v>15.21</c:v>
                </c:pt>
                <c:pt idx="227">
                  <c:v>15.39</c:v>
                </c:pt>
                <c:pt idx="228">
                  <c:v>15.42</c:v>
                </c:pt>
                <c:pt idx="229">
                  <c:v>15.31</c:v>
                </c:pt>
                <c:pt idx="230">
                  <c:v>15.18</c:v>
                </c:pt>
                <c:pt idx="231">
                  <c:v>15.31</c:v>
                </c:pt>
                <c:pt idx="232">
                  <c:v>15.36</c:v>
                </c:pt>
                <c:pt idx="233">
                  <c:v>15.19</c:v>
                </c:pt>
                <c:pt idx="234">
                  <c:v>15.06</c:v>
                </c:pt>
                <c:pt idx="235">
                  <c:v>15.19</c:v>
                </c:pt>
                <c:pt idx="236">
                  <c:v>15.08</c:v>
                </c:pt>
                <c:pt idx="237">
                  <c:v>15.09</c:v>
                </c:pt>
                <c:pt idx="238">
                  <c:v>15.01</c:v>
                </c:pt>
                <c:pt idx="239">
                  <c:v>14.91</c:v>
                </c:pt>
                <c:pt idx="240">
                  <c:v>14.68</c:v>
                </c:pt>
                <c:pt idx="241">
                  <c:v>14.79</c:v>
                </c:pt>
                <c:pt idx="242">
                  <c:v>14.84</c:v>
                </c:pt>
                <c:pt idx="243">
                  <c:v>14.76</c:v>
                </c:pt>
                <c:pt idx="244">
                  <c:v>14.65</c:v>
                </c:pt>
                <c:pt idx="245">
                  <c:v>14.6</c:v>
                </c:pt>
                <c:pt idx="246">
                  <c:v>14.49</c:v>
                </c:pt>
                <c:pt idx="247">
                  <c:v>14.44</c:v>
                </c:pt>
                <c:pt idx="248">
                  <c:v>14.38</c:v>
                </c:pt>
                <c:pt idx="249">
                  <c:v>14.35</c:v>
                </c:pt>
                <c:pt idx="250">
                  <c:v>14.2</c:v>
                </c:pt>
                <c:pt idx="251">
                  <c:v>14.23</c:v>
                </c:pt>
                <c:pt idx="252">
                  <c:v>14.16</c:v>
                </c:pt>
                <c:pt idx="253">
                  <c:v>14.12</c:v>
                </c:pt>
                <c:pt idx="254">
                  <c:v>13.97</c:v>
                </c:pt>
                <c:pt idx="255">
                  <c:v>13.94</c:v>
                </c:pt>
                <c:pt idx="256">
                  <c:v>13.93</c:v>
                </c:pt>
                <c:pt idx="257">
                  <c:v>13.97</c:v>
                </c:pt>
                <c:pt idx="258">
                  <c:v>13.94</c:v>
                </c:pt>
                <c:pt idx="259">
                  <c:v>13.86</c:v>
                </c:pt>
                <c:pt idx="260">
                  <c:v>13.88</c:v>
                </c:pt>
                <c:pt idx="261">
                  <c:v>13.84</c:v>
                </c:pt>
                <c:pt idx="262">
                  <c:v>13.76</c:v>
                </c:pt>
                <c:pt idx="263">
                  <c:v>13.61</c:v>
                </c:pt>
                <c:pt idx="264">
                  <c:v>13.67</c:v>
                </c:pt>
                <c:pt idx="265">
                  <c:v>13.55</c:v>
                </c:pt>
                <c:pt idx="266">
                  <c:v>13.57</c:v>
                </c:pt>
                <c:pt idx="267">
                  <c:v>13.58</c:v>
                </c:pt>
                <c:pt idx="268">
                  <c:v>13.32</c:v>
                </c:pt>
                <c:pt idx="269">
                  <c:v>13.38</c:v>
                </c:pt>
                <c:pt idx="270">
                  <c:v>13.51</c:v>
                </c:pt>
                <c:pt idx="271">
                  <c:v>12.97</c:v>
                </c:pt>
                <c:pt idx="272">
                  <c:v>13.47</c:v>
                </c:pt>
                <c:pt idx="273">
                  <c:v>13.45</c:v>
                </c:pt>
                <c:pt idx="274">
                  <c:v>13.32</c:v>
                </c:pt>
                <c:pt idx="275">
                  <c:v>13.17</c:v>
                </c:pt>
                <c:pt idx="276">
                  <c:v>13.17</c:v>
                </c:pt>
                <c:pt idx="277">
                  <c:v>13.12</c:v>
                </c:pt>
                <c:pt idx="278">
                  <c:v>13.15</c:v>
                </c:pt>
                <c:pt idx="279">
                  <c:v>13.11</c:v>
                </c:pt>
                <c:pt idx="280">
                  <c:v>13.04</c:v>
                </c:pt>
                <c:pt idx="281">
                  <c:v>12.98</c:v>
                </c:pt>
                <c:pt idx="282">
                  <c:v>13.01</c:v>
                </c:pt>
                <c:pt idx="283">
                  <c:v>12.78</c:v>
                </c:pt>
                <c:pt idx="284">
                  <c:v>13</c:v>
                </c:pt>
                <c:pt idx="285">
                  <c:v>13.1</c:v>
                </c:pt>
                <c:pt idx="286">
                  <c:v>13.01</c:v>
                </c:pt>
                <c:pt idx="287">
                  <c:v>13.16</c:v>
                </c:pt>
                <c:pt idx="288">
                  <c:v>13.02</c:v>
                </c:pt>
                <c:pt idx="289">
                  <c:v>13</c:v>
                </c:pt>
                <c:pt idx="290">
                  <c:v>12.95</c:v>
                </c:pt>
                <c:pt idx="291">
                  <c:v>12.87</c:v>
                </c:pt>
                <c:pt idx="292">
                  <c:v>13.03</c:v>
                </c:pt>
                <c:pt idx="293">
                  <c:v>12.86</c:v>
                </c:pt>
                <c:pt idx="294">
                  <c:v>12.86</c:v>
                </c:pt>
                <c:pt idx="295">
                  <c:v>12.83</c:v>
                </c:pt>
                <c:pt idx="296">
                  <c:v>12.6</c:v>
                </c:pt>
                <c:pt idx="297">
                  <c:v>12.73</c:v>
                </c:pt>
                <c:pt idx="298">
                  <c:v>12.52</c:v>
                </c:pt>
                <c:pt idx="299">
                  <c:v>11.75</c:v>
                </c:pt>
                <c:pt idx="300">
                  <c:v>12.58</c:v>
                </c:pt>
                <c:pt idx="301">
                  <c:v>12.51</c:v>
                </c:pt>
                <c:pt idx="302">
                  <c:v>12.53</c:v>
                </c:pt>
                <c:pt idx="303">
                  <c:v>12.42</c:v>
                </c:pt>
                <c:pt idx="304">
                  <c:v>12.36</c:v>
                </c:pt>
                <c:pt idx="305">
                  <c:v>12.38</c:v>
                </c:pt>
                <c:pt idx="306">
                  <c:v>12.35</c:v>
                </c:pt>
                <c:pt idx="307">
                  <c:v>12.15</c:v>
                </c:pt>
                <c:pt idx="308">
                  <c:v>12.36</c:v>
                </c:pt>
                <c:pt idx="309">
                  <c:v>12.43</c:v>
                </c:pt>
                <c:pt idx="310">
                  <c:v>12.27</c:v>
                </c:pt>
                <c:pt idx="311">
                  <c:v>12.32</c:v>
                </c:pt>
                <c:pt idx="312">
                  <c:v>12.26</c:v>
                </c:pt>
                <c:pt idx="313">
                  <c:v>12.21</c:v>
                </c:pt>
                <c:pt idx="314">
                  <c:v>12.17</c:v>
                </c:pt>
                <c:pt idx="315">
                  <c:v>12.04</c:v>
                </c:pt>
                <c:pt idx="316">
                  <c:v>12.07</c:v>
                </c:pt>
                <c:pt idx="317">
                  <c:v>11.94</c:v>
                </c:pt>
                <c:pt idx="318">
                  <c:v>11.93</c:v>
                </c:pt>
                <c:pt idx="319">
                  <c:v>11.54</c:v>
                </c:pt>
                <c:pt idx="320">
                  <c:v>11.92</c:v>
                </c:pt>
                <c:pt idx="321">
                  <c:v>11.98</c:v>
                </c:pt>
                <c:pt idx="322">
                  <c:v>11.82</c:v>
                </c:pt>
                <c:pt idx="323">
                  <c:v>11.89</c:v>
                </c:pt>
                <c:pt idx="324">
                  <c:v>11.79</c:v>
                </c:pt>
                <c:pt idx="325">
                  <c:v>11.89</c:v>
                </c:pt>
                <c:pt idx="326">
                  <c:v>11.55</c:v>
                </c:pt>
                <c:pt idx="327">
                  <c:v>11.66</c:v>
                </c:pt>
                <c:pt idx="328">
                  <c:v>11.38</c:v>
                </c:pt>
                <c:pt idx="329">
                  <c:v>11.56</c:v>
                </c:pt>
                <c:pt idx="330">
                  <c:v>11.59</c:v>
                </c:pt>
                <c:pt idx="331">
                  <c:v>11.64</c:v>
                </c:pt>
                <c:pt idx="332">
                  <c:v>11.47</c:v>
                </c:pt>
                <c:pt idx="333">
                  <c:v>11.45</c:v>
                </c:pt>
                <c:pt idx="334">
                  <c:v>11.39</c:v>
                </c:pt>
                <c:pt idx="335">
                  <c:v>11.49</c:v>
                </c:pt>
                <c:pt idx="336">
                  <c:v>11.38</c:v>
                </c:pt>
                <c:pt idx="337">
                  <c:v>11.33</c:v>
                </c:pt>
                <c:pt idx="338">
                  <c:v>11.3</c:v>
                </c:pt>
                <c:pt idx="339">
                  <c:v>11.39</c:v>
                </c:pt>
                <c:pt idx="340">
                  <c:v>11.4</c:v>
                </c:pt>
                <c:pt idx="341">
                  <c:v>11.33</c:v>
                </c:pt>
                <c:pt idx="342">
                  <c:v>11.23</c:v>
                </c:pt>
                <c:pt idx="343">
                  <c:v>11.25</c:v>
                </c:pt>
                <c:pt idx="344">
                  <c:v>11.16</c:v>
                </c:pt>
                <c:pt idx="345">
                  <c:v>11.29</c:v>
                </c:pt>
                <c:pt idx="346">
                  <c:v>11.38</c:v>
                </c:pt>
                <c:pt idx="347">
                  <c:v>11.38</c:v>
                </c:pt>
                <c:pt idx="348">
                  <c:v>11.299999999999999</c:v>
                </c:pt>
                <c:pt idx="349">
                  <c:v>11.399999999999999</c:v>
                </c:pt>
                <c:pt idx="350">
                  <c:v>11.459999999999999</c:v>
                </c:pt>
                <c:pt idx="351">
                  <c:v>11.389999999999999</c:v>
                </c:pt>
                <c:pt idx="352">
                  <c:v>11.399999999999999</c:v>
                </c:pt>
                <c:pt idx="353">
                  <c:v>11.389999999999999</c:v>
                </c:pt>
                <c:pt idx="354">
                  <c:v>11.399999999999999</c:v>
                </c:pt>
                <c:pt idx="355">
                  <c:v>11.37</c:v>
                </c:pt>
                <c:pt idx="356">
                  <c:v>11.36</c:v>
                </c:pt>
                <c:pt idx="357">
                  <c:v>11.48</c:v>
                </c:pt>
                <c:pt idx="358">
                  <c:v>11.389999999999999</c:v>
                </c:pt>
                <c:pt idx="359">
                  <c:v>11.43</c:v>
                </c:pt>
                <c:pt idx="360">
                  <c:v>11.33</c:v>
                </c:pt>
                <c:pt idx="361">
                  <c:v>11.32</c:v>
                </c:pt>
                <c:pt idx="362">
                  <c:v>11.29</c:v>
                </c:pt>
                <c:pt idx="363">
                  <c:v>11.21</c:v>
                </c:pt>
                <c:pt idx="364">
                  <c:v>11.25</c:v>
                </c:pt>
                <c:pt idx="365">
                  <c:v>11.07</c:v>
                </c:pt>
                <c:pt idx="366">
                  <c:v>11.42</c:v>
                </c:pt>
                <c:pt idx="367">
                  <c:v>11.51</c:v>
                </c:pt>
                <c:pt idx="368">
                  <c:v>11.58</c:v>
                </c:pt>
                <c:pt idx="369">
                  <c:v>0.2</c:v>
                </c:pt>
                <c:pt idx="370">
                  <c:v>0.36</c:v>
                </c:pt>
                <c:pt idx="371">
                  <c:v>0.22</c:v>
                </c:pt>
                <c:pt idx="372">
                  <c:v>0.15</c:v>
                </c:pt>
                <c:pt idx="373">
                  <c:v>0</c:v>
                </c:pt>
                <c:pt idx="374">
                  <c:v>0.05</c:v>
                </c:pt>
                <c:pt idx="375">
                  <c:v>0.05</c:v>
                </c:pt>
                <c:pt idx="376">
                  <c:v>0.04</c:v>
                </c:pt>
                <c:pt idx="377">
                  <c:v>0.41</c:v>
                </c:pt>
                <c:pt idx="378">
                  <c:v>0.22</c:v>
                </c:pt>
                <c:pt idx="379">
                  <c:v>0.13</c:v>
                </c:pt>
                <c:pt idx="380">
                  <c:v>0.04</c:v>
                </c:pt>
                <c:pt idx="381">
                  <c:v>0.12</c:v>
                </c:pt>
                <c:pt idx="382">
                  <c:v>7.0000000000000007E-2</c:v>
                </c:pt>
                <c:pt idx="383">
                  <c:v>0.17</c:v>
                </c:pt>
                <c:pt idx="384">
                  <c:v>0.08</c:v>
                </c:pt>
                <c:pt idx="385">
                  <c:v>0.3</c:v>
                </c:pt>
                <c:pt idx="386">
                  <c:v>0.27</c:v>
                </c:pt>
                <c:pt idx="387">
                  <c:v>7.0000000000000007E-2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1D-495F-88B0-6884B6570960}"/>
            </c:ext>
          </c:extLst>
        </c:ser>
        <c:ser>
          <c:idx val="1"/>
          <c:order val="1"/>
          <c:tx>
            <c:strRef>
              <c:f>'2017-10-04'!$C$1</c:f>
              <c:strCache>
                <c:ptCount val="1"/>
                <c:pt idx="0">
                  <c:v>Heated Air Temp (Deg)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'2017-10-04'!$A$2:$A$389</c:f>
              <c:numCache>
                <c:formatCode>h:mm:ss</c:formatCode>
                <c:ptCount val="388"/>
                <c:pt idx="0">
                  <c:v>0.40986111111111106</c:v>
                </c:pt>
                <c:pt idx="1">
                  <c:v>0.41055555555555556</c:v>
                </c:pt>
                <c:pt idx="2">
                  <c:v>0.41125000000000006</c:v>
                </c:pt>
                <c:pt idx="3">
                  <c:v>0.41194444444444456</c:v>
                </c:pt>
                <c:pt idx="4">
                  <c:v>0.41263888888888905</c:v>
                </c:pt>
                <c:pt idx="5">
                  <c:v>0.41333333333333355</c:v>
                </c:pt>
                <c:pt idx="6">
                  <c:v>0.41402777777777805</c:v>
                </c:pt>
                <c:pt idx="7">
                  <c:v>0.41472222222222255</c:v>
                </c:pt>
                <c:pt idx="8">
                  <c:v>0.41541666666666704</c:v>
                </c:pt>
                <c:pt idx="9">
                  <c:v>0.41611111111111154</c:v>
                </c:pt>
                <c:pt idx="10">
                  <c:v>0.41680555555555604</c:v>
                </c:pt>
                <c:pt idx="11">
                  <c:v>0.41750000000000054</c:v>
                </c:pt>
                <c:pt idx="12">
                  <c:v>0.41819444444444503</c:v>
                </c:pt>
                <c:pt idx="13">
                  <c:v>0.41888888888888953</c:v>
                </c:pt>
                <c:pt idx="14">
                  <c:v>0.41958333333333403</c:v>
                </c:pt>
                <c:pt idx="15">
                  <c:v>0.42027777777777853</c:v>
                </c:pt>
                <c:pt idx="16">
                  <c:v>0.42097222222222302</c:v>
                </c:pt>
                <c:pt idx="17">
                  <c:v>0.42166666666666752</c:v>
                </c:pt>
                <c:pt idx="18">
                  <c:v>0.42236111111111202</c:v>
                </c:pt>
                <c:pt idx="19">
                  <c:v>0.42305555555555652</c:v>
                </c:pt>
                <c:pt idx="20">
                  <c:v>0.42375000000000101</c:v>
                </c:pt>
                <c:pt idx="21">
                  <c:v>0.42444444444444551</c:v>
                </c:pt>
                <c:pt idx="22">
                  <c:v>0.42513888888889001</c:v>
                </c:pt>
                <c:pt idx="23">
                  <c:v>0.42583333333333451</c:v>
                </c:pt>
                <c:pt idx="24">
                  <c:v>0.426527777777779</c:v>
                </c:pt>
                <c:pt idx="25">
                  <c:v>0.4272222222222235</c:v>
                </c:pt>
                <c:pt idx="26">
                  <c:v>0.427916666666668</c:v>
                </c:pt>
                <c:pt idx="27">
                  <c:v>0.4286111111111125</c:v>
                </c:pt>
                <c:pt idx="28">
                  <c:v>0.42930555555555699</c:v>
                </c:pt>
                <c:pt idx="29">
                  <c:v>0.43000000000000149</c:v>
                </c:pt>
                <c:pt idx="30">
                  <c:v>0.43069444444444599</c:v>
                </c:pt>
                <c:pt idx="31">
                  <c:v>0.43138888888889049</c:v>
                </c:pt>
                <c:pt idx="32">
                  <c:v>0.43208333333333498</c:v>
                </c:pt>
                <c:pt idx="33">
                  <c:v>0.43277777777777948</c:v>
                </c:pt>
                <c:pt idx="34">
                  <c:v>0.43347222222222398</c:v>
                </c:pt>
                <c:pt idx="35">
                  <c:v>0.43416666666666848</c:v>
                </c:pt>
                <c:pt idx="36">
                  <c:v>0.43486111111111297</c:v>
                </c:pt>
                <c:pt idx="37">
                  <c:v>0.43555555555555747</c:v>
                </c:pt>
                <c:pt idx="38">
                  <c:v>0.43625000000000197</c:v>
                </c:pt>
                <c:pt idx="39">
                  <c:v>0.43694444444444647</c:v>
                </c:pt>
                <c:pt idx="40">
                  <c:v>0.43763888888889096</c:v>
                </c:pt>
                <c:pt idx="41">
                  <c:v>0.43833333333333546</c:v>
                </c:pt>
                <c:pt idx="42">
                  <c:v>0.43902777777777996</c:v>
                </c:pt>
                <c:pt idx="43">
                  <c:v>0.43972222222222446</c:v>
                </c:pt>
                <c:pt idx="44">
                  <c:v>0.44041666666666895</c:v>
                </c:pt>
                <c:pt idx="45">
                  <c:v>0.44111111111111345</c:v>
                </c:pt>
                <c:pt idx="46">
                  <c:v>0.44180555555555795</c:v>
                </c:pt>
                <c:pt idx="47">
                  <c:v>0.44250000000000245</c:v>
                </c:pt>
                <c:pt idx="48">
                  <c:v>0.44319444444444694</c:v>
                </c:pt>
                <c:pt idx="49">
                  <c:v>0.44388888888889144</c:v>
                </c:pt>
                <c:pt idx="50">
                  <c:v>0.44458333333333594</c:v>
                </c:pt>
                <c:pt idx="51">
                  <c:v>0.44527777777778044</c:v>
                </c:pt>
                <c:pt idx="52">
                  <c:v>0.44597222222222493</c:v>
                </c:pt>
                <c:pt idx="53">
                  <c:v>0.44666666666666943</c:v>
                </c:pt>
                <c:pt idx="54">
                  <c:v>0.44736111111111393</c:v>
                </c:pt>
                <c:pt idx="55">
                  <c:v>0.44805555555555843</c:v>
                </c:pt>
                <c:pt idx="56">
                  <c:v>0.44875000000000292</c:v>
                </c:pt>
                <c:pt idx="57">
                  <c:v>0.44944444444444742</c:v>
                </c:pt>
                <c:pt idx="58">
                  <c:v>0.45013888888889192</c:v>
                </c:pt>
                <c:pt idx="59">
                  <c:v>0.45083333333333642</c:v>
                </c:pt>
                <c:pt idx="60">
                  <c:v>0.45152777777778091</c:v>
                </c:pt>
                <c:pt idx="61">
                  <c:v>0.45222222222222541</c:v>
                </c:pt>
                <c:pt idx="62">
                  <c:v>0.45291666666666991</c:v>
                </c:pt>
                <c:pt idx="63">
                  <c:v>0.45361111111111441</c:v>
                </c:pt>
                <c:pt idx="64">
                  <c:v>0.4543055555555589</c:v>
                </c:pt>
                <c:pt idx="65">
                  <c:v>0.4550000000000034</c:v>
                </c:pt>
                <c:pt idx="66">
                  <c:v>0.4556944444444479</c:v>
                </c:pt>
                <c:pt idx="67">
                  <c:v>0.4563888888888924</c:v>
                </c:pt>
                <c:pt idx="68">
                  <c:v>0.45708333333333689</c:v>
                </c:pt>
                <c:pt idx="69">
                  <c:v>0.45777777777778139</c:v>
                </c:pt>
                <c:pt idx="70">
                  <c:v>0.45847222222222589</c:v>
                </c:pt>
                <c:pt idx="71">
                  <c:v>0.45916666666667039</c:v>
                </c:pt>
                <c:pt idx="72">
                  <c:v>0.45986111111111488</c:v>
                </c:pt>
                <c:pt idx="73">
                  <c:v>0.46055555555555555</c:v>
                </c:pt>
                <c:pt idx="74">
                  <c:v>0.46124999999999999</c:v>
                </c:pt>
                <c:pt idx="75">
                  <c:v>0.46194444444444444</c:v>
                </c:pt>
                <c:pt idx="76">
                  <c:v>0.46263888888888888</c:v>
                </c:pt>
                <c:pt idx="77">
                  <c:v>0.46333333333333332</c:v>
                </c:pt>
                <c:pt idx="78">
                  <c:v>0.46402777777777776</c:v>
                </c:pt>
                <c:pt idx="79">
                  <c:v>0.4647222222222222</c:v>
                </c:pt>
                <c:pt idx="80">
                  <c:v>0.46541666666666665</c:v>
                </c:pt>
                <c:pt idx="81">
                  <c:v>0.46611111111111114</c:v>
                </c:pt>
                <c:pt idx="82">
                  <c:v>0.46680555555555553</c:v>
                </c:pt>
                <c:pt idx="83">
                  <c:v>0.46750000000000003</c:v>
                </c:pt>
                <c:pt idx="84">
                  <c:v>0.46819444444444441</c:v>
                </c:pt>
                <c:pt idx="85">
                  <c:v>0.46888888888888891</c:v>
                </c:pt>
                <c:pt idx="86">
                  <c:v>0.4695833333333333</c:v>
                </c:pt>
                <c:pt idx="87">
                  <c:v>0.47027777777777779</c:v>
                </c:pt>
                <c:pt idx="88">
                  <c:v>0.47097222222222218</c:v>
                </c:pt>
                <c:pt idx="89">
                  <c:v>0.47166666666666668</c:v>
                </c:pt>
                <c:pt idx="90">
                  <c:v>0.47236111111111106</c:v>
                </c:pt>
                <c:pt idx="91">
                  <c:v>0.47305555555555556</c:v>
                </c:pt>
                <c:pt idx="92">
                  <c:v>0.47374999999999995</c:v>
                </c:pt>
                <c:pt idx="93">
                  <c:v>0.47444444444444445</c:v>
                </c:pt>
                <c:pt idx="94">
                  <c:v>0.47513888888888883</c:v>
                </c:pt>
                <c:pt idx="95">
                  <c:v>0.47583333333333333</c:v>
                </c:pt>
                <c:pt idx="96">
                  <c:v>0.47652777777777783</c:v>
                </c:pt>
                <c:pt idx="97">
                  <c:v>0.47722222222222221</c:v>
                </c:pt>
                <c:pt idx="98">
                  <c:v>0.47791666666666671</c:v>
                </c:pt>
                <c:pt idx="99">
                  <c:v>0.4786111111111111</c:v>
                </c:pt>
                <c:pt idx="100">
                  <c:v>0.4793055555555556</c:v>
                </c:pt>
                <c:pt idx="101">
                  <c:v>0.48</c:v>
                </c:pt>
                <c:pt idx="102">
                  <c:v>0.48069444444444448</c:v>
                </c:pt>
                <c:pt idx="103">
                  <c:v>0.48138888888888887</c:v>
                </c:pt>
                <c:pt idx="104">
                  <c:v>0.48208333333333336</c:v>
                </c:pt>
                <c:pt idx="105">
                  <c:v>0.48277777777777775</c:v>
                </c:pt>
                <c:pt idx="106">
                  <c:v>0.48347222222222225</c:v>
                </c:pt>
                <c:pt idx="107">
                  <c:v>0.48416666666666663</c:v>
                </c:pt>
                <c:pt idx="108">
                  <c:v>0.48486111111111113</c:v>
                </c:pt>
                <c:pt idx="109">
                  <c:v>0.48555555555555557</c:v>
                </c:pt>
                <c:pt idx="110">
                  <c:v>0.48625000000000002</c:v>
                </c:pt>
                <c:pt idx="111">
                  <c:v>0.48694444444444446</c:v>
                </c:pt>
                <c:pt idx="112">
                  <c:v>0.4876388888888889</c:v>
                </c:pt>
                <c:pt idx="113">
                  <c:v>0.48833333333333334</c:v>
                </c:pt>
                <c:pt idx="114">
                  <c:v>0.48902777777777778</c:v>
                </c:pt>
                <c:pt idx="115">
                  <c:v>0.48972222222222223</c:v>
                </c:pt>
                <c:pt idx="116">
                  <c:v>0.49041666666666667</c:v>
                </c:pt>
                <c:pt idx="117">
                  <c:v>0.49111111111111111</c:v>
                </c:pt>
                <c:pt idx="118">
                  <c:v>0.49180555555555555</c:v>
                </c:pt>
                <c:pt idx="119">
                  <c:v>0.49249999999999999</c:v>
                </c:pt>
                <c:pt idx="120">
                  <c:v>0.49319444444444444</c:v>
                </c:pt>
                <c:pt idx="121">
                  <c:v>0.49388888888888888</c:v>
                </c:pt>
                <c:pt idx="122">
                  <c:v>0.49458333333333332</c:v>
                </c:pt>
                <c:pt idx="123">
                  <c:v>0.49527777777777776</c:v>
                </c:pt>
                <c:pt idx="124">
                  <c:v>0.49597222222222226</c:v>
                </c:pt>
                <c:pt idx="125">
                  <c:v>0.49666666666666665</c:v>
                </c:pt>
                <c:pt idx="126">
                  <c:v>0.49736111111111114</c:v>
                </c:pt>
                <c:pt idx="127">
                  <c:v>0.49805555555555553</c:v>
                </c:pt>
                <c:pt idx="128">
                  <c:v>0.49875000000000003</c:v>
                </c:pt>
                <c:pt idx="129">
                  <c:v>0.49944444444444441</c:v>
                </c:pt>
                <c:pt idx="130">
                  <c:v>0.50013888888888891</c:v>
                </c:pt>
                <c:pt idx="131">
                  <c:v>0.50083333333333335</c:v>
                </c:pt>
                <c:pt idx="132">
                  <c:v>0.50152777777777779</c:v>
                </c:pt>
                <c:pt idx="133">
                  <c:v>0.50222222222222224</c:v>
                </c:pt>
                <c:pt idx="134">
                  <c:v>0.50291666666666668</c:v>
                </c:pt>
                <c:pt idx="135">
                  <c:v>0.50361111111111112</c:v>
                </c:pt>
                <c:pt idx="136">
                  <c:v>0.50430555555555556</c:v>
                </c:pt>
                <c:pt idx="137">
                  <c:v>0.505</c:v>
                </c:pt>
                <c:pt idx="138">
                  <c:v>0.50569444444444445</c:v>
                </c:pt>
                <c:pt idx="139">
                  <c:v>0.50638888888888889</c:v>
                </c:pt>
                <c:pt idx="140">
                  <c:v>0.50708333333333333</c:v>
                </c:pt>
                <c:pt idx="141">
                  <c:v>0.50777777777777777</c:v>
                </c:pt>
                <c:pt idx="142">
                  <c:v>0.50847222222222221</c:v>
                </c:pt>
                <c:pt idx="143">
                  <c:v>0.50916666666666666</c:v>
                </c:pt>
                <c:pt idx="144">
                  <c:v>0.5098611111111111</c:v>
                </c:pt>
                <c:pt idx="145">
                  <c:v>0.51055555555555554</c:v>
                </c:pt>
                <c:pt idx="146">
                  <c:v>0.51124999999999998</c:v>
                </c:pt>
                <c:pt idx="147">
                  <c:v>0.51194444444444442</c:v>
                </c:pt>
                <c:pt idx="148">
                  <c:v>0.51263888888888887</c:v>
                </c:pt>
                <c:pt idx="149">
                  <c:v>0.51333333333333331</c:v>
                </c:pt>
                <c:pt idx="150">
                  <c:v>0.51402777777777775</c:v>
                </c:pt>
                <c:pt idx="151">
                  <c:v>0.51472222222222219</c:v>
                </c:pt>
                <c:pt idx="152">
                  <c:v>0.51541666666666663</c:v>
                </c:pt>
                <c:pt idx="153">
                  <c:v>0.51611111111111108</c:v>
                </c:pt>
                <c:pt idx="154">
                  <c:v>0.51680555555555552</c:v>
                </c:pt>
                <c:pt idx="155">
                  <c:v>0.51749999999999996</c:v>
                </c:pt>
                <c:pt idx="156">
                  <c:v>0.51819444444444451</c:v>
                </c:pt>
                <c:pt idx="157">
                  <c:v>0.51888888888888884</c:v>
                </c:pt>
                <c:pt idx="158">
                  <c:v>0.5195833333333334</c:v>
                </c:pt>
                <c:pt idx="159">
                  <c:v>0.52027777777777773</c:v>
                </c:pt>
                <c:pt idx="160">
                  <c:v>0.52097222222222228</c:v>
                </c:pt>
                <c:pt idx="161">
                  <c:v>0.52166666666666661</c:v>
                </c:pt>
                <c:pt idx="162">
                  <c:v>0.52236111111111116</c:v>
                </c:pt>
                <c:pt idx="163">
                  <c:v>0.5230555555555555</c:v>
                </c:pt>
                <c:pt idx="164">
                  <c:v>0.52375000000000005</c:v>
                </c:pt>
                <c:pt idx="165">
                  <c:v>0.52444444444444438</c:v>
                </c:pt>
                <c:pt idx="166">
                  <c:v>0.52513888888888893</c:v>
                </c:pt>
                <c:pt idx="167">
                  <c:v>0.52583333333333326</c:v>
                </c:pt>
                <c:pt idx="168">
                  <c:v>0.52652777777777782</c:v>
                </c:pt>
                <c:pt idx="169">
                  <c:v>0.52722222222222226</c:v>
                </c:pt>
                <c:pt idx="170">
                  <c:v>0.5279166666666667</c:v>
                </c:pt>
                <c:pt idx="171">
                  <c:v>0.52861111111111114</c:v>
                </c:pt>
                <c:pt idx="172">
                  <c:v>0.52930555555555558</c:v>
                </c:pt>
                <c:pt idx="173">
                  <c:v>0.53</c:v>
                </c:pt>
                <c:pt idx="174">
                  <c:v>0.53069444444444447</c:v>
                </c:pt>
                <c:pt idx="175">
                  <c:v>0.53138888888888891</c:v>
                </c:pt>
                <c:pt idx="176">
                  <c:v>0.53208333333333335</c:v>
                </c:pt>
                <c:pt idx="177">
                  <c:v>0.53277777777777779</c:v>
                </c:pt>
                <c:pt idx="178">
                  <c:v>0.53347222222222224</c:v>
                </c:pt>
                <c:pt idx="179">
                  <c:v>0.53416666666666668</c:v>
                </c:pt>
                <c:pt idx="180">
                  <c:v>0.53486111111111112</c:v>
                </c:pt>
                <c:pt idx="181">
                  <c:v>0.53555555555555556</c:v>
                </c:pt>
                <c:pt idx="182">
                  <c:v>0.53625</c:v>
                </c:pt>
                <c:pt idx="183">
                  <c:v>0.53694444444444445</c:v>
                </c:pt>
                <c:pt idx="184">
                  <c:v>0.53763888888888889</c:v>
                </c:pt>
                <c:pt idx="185">
                  <c:v>0.53833333333333333</c:v>
                </c:pt>
                <c:pt idx="186">
                  <c:v>0.53902777777777777</c:v>
                </c:pt>
                <c:pt idx="187">
                  <c:v>0.53972222222222221</c:v>
                </c:pt>
                <c:pt idx="188">
                  <c:v>0.54041666666666666</c:v>
                </c:pt>
                <c:pt idx="189">
                  <c:v>0.5411111111111111</c:v>
                </c:pt>
                <c:pt idx="190">
                  <c:v>0.54180555555555554</c:v>
                </c:pt>
                <c:pt idx="191">
                  <c:v>0.54249999999999998</c:v>
                </c:pt>
                <c:pt idx="192">
                  <c:v>0.54319444444444442</c:v>
                </c:pt>
                <c:pt idx="193">
                  <c:v>0.54388888888888887</c:v>
                </c:pt>
                <c:pt idx="194">
                  <c:v>0.54458333333333331</c:v>
                </c:pt>
                <c:pt idx="195">
                  <c:v>0.54527777777777775</c:v>
                </c:pt>
                <c:pt idx="196">
                  <c:v>0.54597222222222219</c:v>
                </c:pt>
                <c:pt idx="197">
                  <c:v>0.54666666666666663</c:v>
                </c:pt>
                <c:pt idx="198">
                  <c:v>0.54736111111111108</c:v>
                </c:pt>
                <c:pt idx="199">
                  <c:v>0.54805555555555552</c:v>
                </c:pt>
                <c:pt idx="200">
                  <c:v>0.54874999999999996</c:v>
                </c:pt>
                <c:pt idx="201">
                  <c:v>0.54944444444444451</c:v>
                </c:pt>
                <c:pt idx="202">
                  <c:v>0.55013888888888884</c:v>
                </c:pt>
                <c:pt idx="203">
                  <c:v>0.5508333333333334</c:v>
                </c:pt>
                <c:pt idx="204">
                  <c:v>0.55152777777777773</c:v>
                </c:pt>
                <c:pt idx="205">
                  <c:v>0.55222222222222228</c:v>
                </c:pt>
                <c:pt idx="206">
                  <c:v>0.55291666666666661</c:v>
                </c:pt>
                <c:pt idx="207">
                  <c:v>0.55361111111111116</c:v>
                </c:pt>
                <c:pt idx="208">
                  <c:v>0.5543055555555555</c:v>
                </c:pt>
                <c:pt idx="209">
                  <c:v>0.55500000000000005</c:v>
                </c:pt>
                <c:pt idx="210">
                  <c:v>0.55569444444444438</c:v>
                </c:pt>
                <c:pt idx="211">
                  <c:v>0.55638888888888893</c:v>
                </c:pt>
                <c:pt idx="212">
                  <c:v>0.55708333333333326</c:v>
                </c:pt>
                <c:pt idx="213">
                  <c:v>0.55777777777777782</c:v>
                </c:pt>
                <c:pt idx="214">
                  <c:v>0.55847222222222215</c:v>
                </c:pt>
                <c:pt idx="215">
                  <c:v>0.5591666666666667</c:v>
                </c:pt>
                <c:pt idx="216">
                  <c:v>0.55986111111111114</c:v>
                </c:pt>
                <c:pt idx="217">
                  <c:v>0.56055555555555558</c:v>
                </c:pt>
                <c:pt idx="218">
                  <c:v>0.56125000000000003</c:v>
                </c:pt>
                <c:pt idx="219">
                  <c:v>0.56194444444444447</c:v>
                </c:pt>
                <c:pt idx="220">
                  <c:v>0.56263888888888891</c:v>
                </c:pt>
                <c:pt idx="221">
                  <c:v>0.56333333333333335</c:v>
                </c:pt>
                <c:pt idx="222">
                  <c:v>0.56402777777777779</c:v>
                </c:pt>
                <c:pt idx="223">
                  <c:v>0.56472222222222224</c:v>
                </c:pt>
                <c:pt idx="224">
                  <c:v>0.56541666666666668</c:v>
                </c:pt>
                <c:pt idx="225">
                  <c:v>0.56611111111111112</c:v>
                </c:pt>
                <c:pt idx="226">
                  <c:v>0.56680555555555556</c:v>
                </c:pt>
                <c:pt idx="227">
                  <c:v>0.5675</c:v>
                </c:pt>
                <c:pt idx="228">
                  <c:v>0.56819444444444445</c:v>
                </c:pt>
                <c:pt idx="229">
                  <c:v>0.56888888888888889</c:v>
                </c:pt>
                <c:pt idx="230">
                  <c:v>0.56958333333333333</c:v>
                </c:pt>
                <c:pt idx="231">
                  <c:v>0.57027777777777777</c:v>
                </c:pt>
                <c:pt idx="232">
                  <c:v>0.57097222222222221</c:v>
                </c:pt>
                <c:pt idx="233">
                  <c:v>0.57166666666666666</c:v>
                </c:pt>
                <c:pt idx="234">
                  <c:v>0.5723611111111111</c:v>
                </c:pt>
                <c:pt idx="235">
                  <c:v>0.57305555555555554</c:v>
                </c:pt>
                <c:pt idx="236">
                  <c:v>0.57374999999999998</c:v>
                </c:pt>
                <c:pt idx="237">
                  <c:v>0.57444444444444442</c:v>
                </c:pt>
                <c:pt idx="238">
                  <c:v>0.57513888888888887</c:v>
                </c:pt>
                <c:pt idx="239">
                  <c:v>0.57583333333333331</c:v>
                </c:pt>
                <c:pt idx="240">
                  <c:v>0.57652777777777775</c:v>
                </c:pt>
                <c:pt idx="241">
                  <c:v>0.57722222222222219</c:v>
                </c:pt>
                <c:pt idx="242">
                  <c:v>0.57791666666666663</c:v>
                </c:pt>
                <c:pt idx="243">
                  <c:v>0.57861111111111108</c:v>
                </c:pt>
                <c:pt idx="244">
                  <c:v>0.57930555555555563</c:v>
                </c:pt>
                <c:pt idx="245">
                  <c:v>0.57999999999999996</c:v>
                </c:pt>
                <c:pt idx="246">
                  <c:v>0.58069444444444451</c:v>
                </c:pt>
                <c:pt idx="247">
                  <c:v>0.58138888888888884</c:v>
                </c:pt>
                <c:pt idx="248">
                  <c:v>0.5820833333333334</c:v>
                </c:pt>
                <c:pt idx="249">
                  <c:v>0.58277777777777773</c:v>
                </c:pt>
                <c:pt idx="250">
                  <c:v>0.58347222222222228</c:v>
                </c:pt>
                <c:pt idx="251">
                  <c:v>0.58416666666666661</c:v>
                </c:pt>
                <c:pt idx="252">
                  <c:v>0.58486111111111116</c:v>
                </c:pt>
                <c:pt idx="253">
                  <c:v>0.5855555555555555</c:v>
                </c:pt>
                <c:pt idx="254">
                  <c:v>0.58625000000000005</c:v>
                </c:pt>
                <c:pt idx="255">
                  <c:v>0.58694444444444438</c:v>
                </c:pt>
                <c:pt idx="256">
                  <c:v>0.58763888888888893</c:v>
                </c:pt>
                <c:pt idx="257">
                  <c:v>0.58833333333333326</c:v>
                </c:pt>
                <c:pt idx="258">
                  <c:v>0.58902777777777782</c:v>
                </c:pt>
                <c:pt idx="259">
                  <c:v>0.58972222222222215</c:v>
                </c:pt>
                <c:pt idx="260">
                  <c:v>0.5904166666666667</c:v>
                </c:pt>
                <c:pt idx="261">
                  <c:v>0.59111111111111114</c:v>
                </c:pt>
                <c:pt idx="262">
                  <c:v>0.59180555555555558</c:v>
                </c:pt>
                <c:pt idx="263">
                  <c:v>0.59250000000000003</c:v>
                </c:pt>
                <c:pt idx="264">
                  <c:v>0.59319444444444447</c:v>
                </c:pt>
                <c:pt idx="265">
                  <c:v>0.59388888888888891</c:v>
                </c:pt>
                <c:pt idx="266">
                  <c:v>0.59458333333333335</c:v>
                </c:pt>
                <c:pt idx="267">
                  <c:v>0.59527777777777779</c:v>
                </c:pt>
                <c:pt idx="268">
                  <c:v>0.59597222222222224</c:v>
                </c:pt>
                <c:pt idx="269">
                  <c:v>0.59666666666666668</c:v>
                </c:pt>
                <c:pt idx="270">
                  <c:v>0.59736111111111112</c:v>
                </c:pt>
                <c:pt idx="271">
                  <c:v>0.59805555555555556</c:v>
                </c:pt>
                <c:pt idx="272">
                  <c:v>0.59875</c:v>
                </c:pt>
                <c:pt idx="273">
                  <c:v>0.59944444444444445</c:v>
                </c:pt>
                <c:pt idx="274">
                  <c:v>0.60013888888888889</c:v>
                </c:pt>
                <c:pt idx="275">
                  <c:v>0.60083333333333333</c:v>
                </c:pt>
                <c:pt idx="276">
                  <c:v>0.60152777777777777</c:v>
                </c:pt>
                <c:pt idx="277">
                  <c:v>0.60222222222222221</c:v>
                </c:pt>
                <c:pt idx="278">
                  <c:v>0.60291666666666666</c:v>
                </c:pt>
                <c:pt idx="279">
                  <c:v>0.6036111111111111</c:v>
                </c:pt>
                <c:pt idx="280">
                  <c:v>0.60430555555555554</c:v>
                </c:pt>
                <c:pt idx="281">
                  <c:v>0.60499999999999998</c:v>
                </c:pt>
                <c:pt idx="282">
                  <c:v>0.60569444444444442</c:v>
                </c:pt>
                <c:pt idx="283">
                  <c:v>0.60638888888888887</c:v>
                </c:pt>
                <c:pt idx="284">
                  <c:v>0.60708333333333331</c:v>
                </c:pt>
                <c:pt idx="285">
                  <c:v>0.60777777777777775</c:v>
                </c:pt>
                <c:pt idx="286">
                  <c:v>0.60847222222222219</c:v>
                </c:pt>
                <c:pt idx="287">
                  <c:v>0.60916666666666663</c:v>
                </c:pt>
                <c:pt idx="288">
                  <c:v>0.60986111111111108</c:v>
                </c:pt>
                <c:pt idx="289">
                  <c:v>0.61055555555555563</c:v>
                </c:pt>
                <c:pt idx="290">
                  <c:v>0.61124999999999996</c:v>
                </c:pt>
                <c:pt idx="291">
                  <c:v>0.61194444444444451</c:v>
                </c:pt>
                <c:pt idx="292">
                  <c:v>0.61263888888888884</c:v>
                </c:pt>
                <c:pt idx="293">
                  <c:v>0.6133333333333334</c:v>
                </c:pt>
                <c:pt idx="294">
                  <c:v>0.61402777777777773</c:v>
                </c:pt>
                <c:pt idx="295">
                  <c:v>0.61472222222222228</c:v>
                </c:pt>
                <c:pt idx="296">
                  <c:v>0.61541666666666661</c:v>
                </c:pt>
                <c:pt idx="297">
                  <c:v>0.61611111111111116</c:v>
                </c:pt>
                <c:pt idx="298">
                  <c:v>0.6168055555555555</c:v>
                </c:pt>
                <c:pt idx="299">
                  <c:v>0.61750000000000005</c:v>
                </c:pt>
                <c:pt idx="300">
                  <c:v>0.61819444444444438</c:v>
                </c:pt>
                <c:pt idx="301">
                  <c:v>0.61888888888888893</c:v>
                </c:pt>
                <c:pt idx="302">
                  <c:v>0.61958333333333326</c:v>
                </c:pt>
                <c:pt idx="303">
                  <c:v>0.62027777777777782</c:v>
                </c:pt>
                <c:pt idx="304">
                  <c:v>0.62097222222222226</c:v>
                </c:pt>
                <c:pt idx="305">
                  <c:v>0.6216666666666667</c:v>
                </c:pt>
                <c:pt idx="306">
                  <c:v>0.62236111111111114</c:v>
                </c:pt>
                <c:pt idx="307">
                  <c:v>0.62305555555555558</c:v>
                </c:pt>
                <c:pt idx="308">
                  <c:v>0.62375000000000003</c:v>
                </c:pt>
                <c:pt idx="309">
                  <c:v>0.62444444444444447</c:v>
                </c:pt>
                <c:pt idx="310">
                  <c:v>0.62513888888888891</c:v>
                </c:pt>
                <c:pt idx="311">
                  <c:v>0.62583333333333335</c:v>
                </c:pt>
                <c:pt idx="312">
                  <c:v>0.62652777777777779</c:v>
                </c:pt>
                <c:pt idx="313">
                  <c:v>0.62722222222222224</c:v>
                </c:pt>
                <c:pt idx="314">
                  <c:v>0.62791666666666668</c:v>
                </c:pt>
                <c:pt idx="315">
                  <c:v>0.62861111111111112</c:v>
                </c:pt>
                <c:pt idx="316">
                  <c:v>0.62930555555555556</c:v>
                </c:pt>
                <c:pt idx="317">
                  <c:v>0.63</c:v>
                </c:pt>
                <c:pt idx="318">
                  <c:v>0.63069444444444445</c:v>
                </c:pt>
                <c:pt idx="319">
                  <c:v>0.63138888888888889</c:v>
                </c:pt>
                <c:pt idx="320">
                  <c:v>0.63208333333333333</c:v>
                </c:pt>
                <c:pt idx="321">
                  <c:v>0.63277777777777777</c:v>
                </c:pt>
                <c:pt idx="322">
                  <c:v>0.63347222222222221</c:v>
                </c:pt>
                <c:pt idx="323">
                  <c:v>0.63416666666666666</c:v>
                </c:pt>
                <c:pt idx="324">
                  <c:v>0.6348611111111111</c:v>
                </c:pt>
                <c:pt idx="325">
                  <c:v>0.63555555555555554</c:v>
                </c:pt>
                <c:pt idx="326">
                  <c:v>0.63624999999999998</c:v>
                </c:pt>
                <c:pt idx="327">
                  <c:v>0.63694444444444442</c:v>
                </c:pt>
                <c:pt idx="328">
                  <c:v>0.63763888888888887</c:v>
                </c:pt>
                <c:pt idx="329">
                  <c:v>0.63833333333333331</c:v>
                </c:pt>
                <c:pt idx="330">
                  <c:v>0.63902777777777775</c:v>
                </c:pt>
                <c:pt idx="331">
                  <c:v>0.63972222222222219</c:v>
                </c:pt>
                <c:pt idx="332">
                  <c:v>0.64041666666666663</c:v>
                </c:pt>
                <c:pt idx="333">
                  <c:v>0.64111111111111108</c:v>
                </c:pt>
                <c:pt idx="334">
                  <c:v>0.64180555555555552</c:v>
                </c:pt>
                <c:pt idx="335">
                  <c:v>0.64249999999999996</c:v>
                </c:pt>
                <c:pt idx="336">
                  <c:v>0.6431944444444444</c:v>
                </c:pt>
                <c:pt idx="337">
                  <c:v>0.64388888888888884</c:v>
                </c:pt>
                <c:pt idx="338">
                  <c:v>0.64458333333333329</c:v>
                </c:pt>
                <c:pt idx="339">
                  <c:v>0.64527777777777773</c:v>
                </c:pt>
                <c:pt idx="340">
                  <c:v>0.64597222222222217</c:v>
                </c:pt>
                <c:pt idx="341">
                  <c:v>0.64666666666666661</c:v>
                </c:pt>
                <c:pt idx="342">
                  <c:v>0.64736111111111105</c:v>
                </c:pt>
                <c:pt idx="343">
                  <c:v>0.6480555555555555</c:v>
                </c:pt>
                <c:pt idx="344">
                  <c:v>0.64874999999999994</c:v>
                </c:pt>
                <c:pt idx="345">
                  <c:v>0.64944444444444438</c:v>
                </c:pt>
                <c:pt idx="346">
                  <c:v>0.65013888888888882</c:v>
                </c:pt>
                <c:pt idx="347">
                  <c:v>0.65083333333333326</c:v>
                </c:pt>
                <c:pt idx="348">
                  <c:v>0.65152777777777771</c:v>
                </c:pt>
                <c:pt idx="349">
                  <c:v>0.65222222222222215</c:v>
                </c:pt>
                <c:pt idx="350">
                  <c:v>0.65291666666666659</c:v>
                </c:pt>
                <c:pt idx="351">
                  <c:v>0.65361111111111103</c:v>
                </c:pt>
                <c:pt idx="352">
                  <c:v>0.65430555555555547</c:v>
                </c:pt>
                <c:pt idx="353">
                  <c:v>0.65499999999999992</c:v>
                </c:pt>
                <c:pt idx="354">
                  <c:v>0.65569444444444436</c:v>
                </c:pt>
                <c:pt idx="355">
                  <c:v>0.6563888888888888</c:v>
                </c:pt>
                <c:pt idx="356">
                  <c:v>0.65708333333333324</c:v>
                </c:pt>
                <c:pt idx="357">
                  <c:v>0.65777777777777768</c:v>
                </c:pt>
                <c:pt idx="358">
                  <c:v>0.65847222222222213</c:v>
                </c:pt>
                <c:pt idx="359">
                  <c:v>0.65916666666666657</c:v>
                </c:pt>
                <c:pt idx="360">
                  <c:v>0.65986111111111101</c:v>
                </c:pt>
                <c:pt idx="361">
                  <c:v>0.66055555555555545</c:v>
                </c:pt>
                <c:pt idx="362">
                  <c:v>0.66124999999999989</c:v>
                </c:pt>
                <c:pt idx="363">
                  <c:v>0.66194444444444434</c:v>
                </c:pt>
                <c:pt idx="364">
                  <c:v>0.66263888888888878</c:v>
                </c:pt>
                <c:pt idx="365">
                  <c:v>0.66333333333333322</c:v>
                </c:pt>
                <c:pt idx="366">
                  <c:v>0.66402777777777766</c:v>
                </c:pt>
                <c:pt idx="367">
                  <c:v>0.6647222222222221</c:v>
                </c:pt>
                <c:pt idx="368">
                  <c:v>0.66541666666666655</c:v>
                </c:pt>
                <c:pt idx="369">
                  <c:v>0.66611111111111099</c:v>
                </c:pt>
                <c:pt idx="370">
                  <c:v>0.66680555555555543</c:v>
                </c:pt>
                <c:pt idx="371">
                  <c:v>0.66749999999999987</c:v>
                </c:pt>
                <c:pt idx="372">
                  <c:v>0.66819444444444431</c:v>
                </c:pt>
                <c:pt idx="373">
                  <c:v>0.66888888888888876</c:v>
                </c:pt>
                <c:pt idx="374">
                  <c:v>0.6695833333333332</c:v>
                </c:pt>
                <c:pt idx="375">
                  <c:v>0.67027777777777764</c:v>
                </c:pt>
                <c:pt idx="376">
                  <c:v>0.67097222222222208</c:v>
                </c:pt>
                <c:pt idx="377">
                  <c:v>0.67166666666666652</c:v>
                </c:pt>
                <c:pt idx="378">
                  <c:v>0.67236111111111097</c:v>
                </c:pt>
                <c:pt idx="379">
                  <c:v>0.67305555555555541</c:v>
                </c:pt>
                <c:pt idx="380">
                  <c:v>0.67374999999999985</c:v>
                </c:pt>
                <c:pt idx="381">
                  <c:v>0.67444444444444429</c:v>
                </c:pt>
                <c:pt idx="382">
                  <c:v>0.67513888888888873</c:v>
                </c:pt>
                <c:pt idx="383">
                  <c:v>0.67583333333333317</c:v>
                </c:pt>
                <c:pt idx="384">
                  <c:v>0.67652777777777762</c:v>
                </c:pt>
                <c:pt idx="385">
                  <c:v>0.67722222222222206</c:v>
                </c:pt>
                <c:pt idx="386">
                  <c:v>0.6779166666666665</c:v>
                </c:pt>
                <c:pt idx="387">
                  <c:v>0.67861111111111094</c:v>
                </c:pt>
              </c:numCache>
            </c:numRef>
          </c:cat>
          <c:val>
            <c:numRef>
              <c:f>'2017-10-04'!$C$2:$C$389</c:f>
              <c:numCache>
                <c:formatCode>General</c:formatCode>
                <c:ptCount val="388"/>
                <c:pt idx="0">
                  <c:v>30.48</c:v>
                </c:pt>
                <c:pt idx="1">
                  <c:v>30.58</c:v>
                </c:pt>
                <c:pt idx="2">
                  <c:v>30.68</c:v>
                </c:pt>
                <c:pt idx="3">
                  <c:v>30.8</c:v>
                </c:pt>
                <c:pt idx="4">
                  <c:v>30.93</c:v>
                </c:pt>
                <c:pt idx="5">
                  <c:v>31.06</c:v>
                </c:pt>
                <c:pt idx="6">
                  <c:v>31.31</c:v>
                </c:pt>
                <c:pt idx="7">
                  <c:v>31.62</c:v>
                </c:pt>
                <c:pt idx="8">
                  <c:v>31.92</c:v>
                </c:pt>
                <c:pt idx="9">
                  <c:v>32.22</c:v>
                </c:pt>
                <c:pt idx="10">
                  <c:v>32.590000000000003</c:v>
                </c:pt>
                <c:pt idx="11">
                  <c:v>32.94</c:v>
                </c:pt>
                <c:pt idx="12">
                  <c:v>33.32</c:v>
                </c:pt>
                <c:pt idx="13">
                  <c:v>33.65</c:v>
                </c:pt>
                <c:pt idx="14">
                  <c:v>33.97</c:v>
                </c:pt>
                <c:pt idx="15">
                  <c:v>34.29</c:v>
                </c:pt>
                <c:pt idx="16">
                  <c:v>34.61</c:v>
                </c:pt>
                <c:pt idx="17">
                  <c:v>34.9</c:v>
                </c:pt>
                <c:pt idx="18">
                  <c:v>35.18</c:v>
                </c:pt>
                <c:pt idx="19">
                  <c:v>35.43</c:v>
                </c:pt>
                <c:pt idx="20">
                  <c:v>35.71</c:v>
                </c:pt>
                <c:pt idx="21">
                  <c:v>35.99</c:v>
                </c:pt>
                <c:pt idx="22">
                  <c:v>36.22</c:v>
                </c:pt>
                <c:pt idx="23">
                  <c:v>36.450000000000003</c:v>
                </c:pt>
                <c:pt idx="24">
                  <c:v>36.68</c:v>
                </c:pt>
                <c:pt idx="25">
                  <c:v>36.86</c:v>
                </c:pt>
                <c:pt idx="26">
                  <c:v>37.020000000000003</c:v>
                </c:pt>
                <c:pt idx="27">
                  <c:v>37.14</c:v>
                </c:pt>
                <c:pt idx="28">
                  <c:v>37.270000000000003</c:v>
                </c:pt>
                <c:pt idx="29">
                  <c:v>37.4</c:v>
                </c:pt>
                <c:pt idx="30">
                  <c:v>37.520000000000003</c:v>
                </c:pt>
                <c:pt idx="31">
                  <c:v>37.619999999999997</c:v>
                </c:pt>
                <c:pt idx="32">
                  <c:v>37.69</c:v>
                </c:pt>
                <c:pt idx="33">
                  <c:v>37.71</c:v>
                </c:pt>
                <c:pt idx="34">
                  <c:v>37.71</c:v>
                </c:pt>
                <c:pt idx="35">
                  <c:v>37.79</c:v>
                </c:pt>
                <c:pt idx="36">
                  <c:v>37.840000000000003</c:v>
                </c:pt>
                <c:pt idx="37">
                  <c:v>37.909999999999997</c:v>
                </c:pt>
                <c:pt idx="38">
                  <c:v>37.979999999999997</c:v>
                </c:pt>
                <c:pt idx="39">
                  <c:v>38.14</c:v>
                </c:pt>
                <c:pt idx="40">
                  <c:v>38.28</c:v>
                </c:pt>
                <c:pt idx="41">
                  <c:v>38.47</c:v>
                </c:pt>
                <c:pt idx="42">
                  <c:v>38.68</c:v>
                </c:pt>
                <c:pt idx="43">
                  <c:v>38.869999999999997</c:v>
                </c:pt>
                <c:pt idx="44">
                  <c:v>39.049999999999997</c:v>
                </c:pt>
                <c:pt idx="45">
                  <c:v>39.19</c:v>
                </c:pt>
                <c:pt idx="46">
                  <c:v>39.32</c:v>
                </c:pt>
                <c:pt idx="47">
                  <c:v>39.47</c:v>
                </c:pt>
                <c:pt idx="48">
                  <c:v>39.67</c:v>
                </c:pt>
                <c:pt idx="49">
                  <c:v>39.909999999999997</c:v>
                </c:pt>
                <c:pt idx="50">
                  <c:v>40.22</c:v>
                </c:pt>
                <c:pt idx="51">
                  <c:v>40.549999999999997</c:v>
                </c:pt>
                <c:pt idx="52">
                  <c:v>40.86</c:v>
                </c:pt>
                <c:pt idx="53">
                  <c:v>41.18</c:v>
                </c:pt>
                <c:pt idx="54">
                  <c:v>41.46</c:v>
                </c:pt>
                <c:pt idx="55">
                  <c:v>41.71</c:v>
                </c:pt>
                <c:pt idx="56">
                  <c:v>41.92</c:v>
                </c:pt>
                <c:pt idx="57">
                  <c:v>42.14</c:v>
                </c:pt>
                <c:pt idx="58">
                  <c:v>42.35</c:v>
                </c:pt>
                <c:pt idx="59">
                  <c:v>42.52</c:v>
                </c:pt>
                <c:pt idx="60">
                  <c:v>42.62</c:v>
                </c:pt>
                <c:pt idx="61">
                  <c:v>42.69</c:v>
                </c:pt>
                <c:pt idx="62">
                  <c:v>42.76</c:v>
                </c:pt>
                <c:pt idx="63">
                  <c:v>42.86</c:v>
                </c:pt>
                <c:pt idx="64">
                  <c:v>43.01</c:v>
                </c:pt>
                <c:pt idx="65">
                  <c:v>43.16</c:v>
                </c:pt>
                <c:pt idx="66">
                  <c:v>43.3</c:v>
                </c:pt>
                <c:pt idx="67">
                  <c:v>43.42</c:v>
                </c:pt>
                <c:pt idx="68">
                  <c:v>43.54</c:v>
                </c:pt>
                <c:pt idx="69">
                  <c:v>43.65</c:v>
                </c:pt>
                <c:pt idx="70">
                  <c:v>43.6</c:v>
                </c:pt>
                <c:pt idx="71">
                  <c:v>43.61</c:v>
                </c:pt>
                <c:pt idx="72">
                  <c:v>43.65</c:v>
                </c:pt>
                <c:pt idx="73">
                  <c:v>43.66</c:v>
                </c:pt>
                <c:pt idx="74">
                  <c:v>43.74</c:v>
                </c:pt>
                <c:pt idx="75">
                  <c:v>43.83</c:v>
                </c:pt>
                <c:pt idx="76">
                  <c:v>43.93</c:v>
                </c:pt>
                <c:pt idx="77">
                  <c:v>44.03</c:v>
                </c:pt>
                <c:pt idx="78">
                  <c:v>44.12</c:v>
                </c:pt>
                <c:pt idx="79">
                  <c:v>44.16</c:v>
                </c:pt>
                <c:pt idx="80">
                  <c:v>44.16</c:v>
                </c:pt>
                <c:pt idx="81">
                  <c:v>44.17</c:v>
                </c:pt>
                <c:pt idx="82">
                  <c:v>44.17</c:v>
                </c:pt>
                <c:pt idx="83">
                  <c:v>44.03</c:v>
                </c:pt>
                <c:pt idx="84">
                  <c:v>43.83</c:v>
                </c:pt>
                <c:pt idx="85">
                  <c:v>43.29</c:v>
                </c:pt>
                <c:pt idx="86">
                  <c:v>42.8</c:v>
                </c:pt>
                <c:pt idx="87">
                  <c:v>42.45</c:v>
                </c:pt>
                <c:pt idx="88">
                  <c:v>42.2</c:v>
                </c:pt>
                <c:pt idx="89">
                  <c:v>42.03</c:v>
                </c:pt>
                <c:pt idx="90">
                  <c:v>41.85</c:v>
                </c:pt>
                <c:pt idx="91">
                  <c:v>41.64</c:v>
                </c:pt>
                <c:pt idx="92">
                  <c:v>41.42</c:v>
                </c:pt>
                <c:pt idx="93">
                  <c:v>41.14</c:v>
                </c:pt>
                <c:pt idx="94">
                  <c:v>40.97</c:v>
                </c:pt>
                <c:pt idx="95">
                  <c:v>40.83</c:v>
                </c:pt>
                <c:pt idx="96">
                  <c:v>40.6</c:v>
                </c:pt>
                <c:pt idx="97">
                  <c:v>40.36</c:v>
                </c:pt>
                <c:pt idx="98">
                  <c:v>40.299999999999997</c:v>
                </c:pt>
                <c:pt idx="99">
                  <c:v>40.18</c:v>
                </c:pt>
                <c:pt idx="100">
                  <c:v>39.99</c:v>
                </c:pt>
                <c:pt idx="101">
                  <c:v>39.94</c:v>
                </c:pt>
                <c:pt idx="102">
                  <c:v>39.869999999999997</c:v>
                </c:pt>
                <c:pt idx="103">
                  <c:v>39.770000000000003</c:v>
                </c:pt>
                <c:pt idx="104">
                  <c:v>39.61</c:v>
                </c:pt>
                <c:pt idx="105">
                  <c:v>39.49</c:v>
                </c:pt>
                <c:pt idx="106">
                  <c:v>39.39</c:v>
                </c:pt>
                <c:pt idx="107">
                  <c:v>39.229999999999997</c:v>
                </c:pt>
                <c:pt idx="108">
                  <c:v>39.020000000000003</c:v>
                </c:pt>
                <c:pt idx="109">
                  <c:v>38.86</c:v>
                </c:pt>
                <c:pt idx="110">
                  <c:v>38.85</c:v>
                </c:pt>
                <c:pt idx="111">
                  <c:v>38.840000000000003</c:v>
                </c:pt>
                <c:pt idx="112">
                  <c:v>38.74</c:v>
                </c:pt>
                <c:pt idx="113">
                  <c:v>38.630000000000003</c:v>
                </c:pt>
                <c:pt idx="114">
                  <c:v>38.61</c:v>
                </c:pt>
                <c:pt idx="115">
                  <c:v>38.46</c:v>
                </c:pt>
                <c:pt idx="116">
                  <c:v>38.44</c:v>
                </c:pt>
                <c:pt idx="117">
                  <c:v>38.44</c:v>
                </c:pt>
                <c:pt idx="118">
                  <c:v>38.369999999999997</c:v>
                </c:pt>
                <c:pt idx="119">
                  <c:v>38.229999999999997</c:v>
                </c:pt>
                <c:pt idx="120">
                  <c:v>38.130000000000003</c:v>
                </c:pt>
                <c:pt idx="121">
                  <c:v>38.1</c:v>
                </c:pt>
                <c:pt idx="122">
                  <c:v>38.01</c:v>
                </c:pt>
                <c:pt idx="123">
                  <c:v>37.97</c:v>
                </c:pt>
                <c:pt idx="124">
                  <c:v>37.950000000000003</c:v>
                </c:pt>
                <c:pt idx="125">
                  <c:v>37.869999999999997</c:v>
                </c:pt>
                <c:pt idx="126">
                  <c:v>37.85</c:v>
                </c:pt>
                <c:pt idx="127">
                  <c:v>37.92</c:v>
                </c:pt>
                <c:pt idx="128">
                  <c:v>37.85</c:v>
                </c:pt>
                <c:pt idx="129">
                  <c:v>37.75</c:v>
                </c:pt>
                <c:pt idx="130">
                  <c:v>37.75</c:v>
                </c:pt>
                <c:pt idx="131">
                  <c:v>37.82</c:v>
                </c:pt>
                <c:pt idx="132">
                  <c:v>37.729999999999997</c:v>
                </c:pt>
                <c:pt idx="133">
                  <c:v>37.549999999999997</c:v>
                </c:pt>
                <c:pt idx="134">
                  <c:v>37.4</c:v>
                </c:pt>
                <c:pt idx="135">
                  <c:v>37.229999999999997</c:v>
                </c:pt>
                <c:pt idx="136">
                  <c:v>37.01</c:v>
                </c:pt>
                <c:pt idx="137">
                  <c:v>36.76</c:v>
                </c:pt>
                <c:pt idx="138">
                  <c:v>36.590000000000003</c:v>
                </c:pt>
                <c:pt idx="139">
                  <c:v>36.49</c:v>
                </c:pt>
                <c:pt idx="140">
                  <c:v>36.31</c:v>
                </c:pt>
                <c:pt idx="141">
                  <c:v>36.130000000000003</c:v>
                </c:pt>
                <c:pt idx="142">
                  <c:v>35.92</c:v>
                </c:pt>
                <c:pt idx="143">
                  <c:v>35.85</c:v>
                </c:pt>
                <c:pt idx="144">
                  <c:v>35.69</c:v>
                </c:pt>
                <c:pt idx="145">
                  <c:v>35.520000000000003</c:v>
                </c:pt>
                <c:pt idx="146">
                  <c:v>35.270000000000003</c:v>
                </c:pt>
                <c:pt idx="147">
                  <c:v>35.18</c:v>
                </c:pt>
                <c:pt idx="148">
                  <c:v>35.11</c:v>
                </c:pt>
                <c:pt idx="149">
                  <c:v>34.94</c:v>
                </c:pt>
                <c:pt idx="150">
                  <c:v>34.74</c:v>
                </c:pt>
                <c:pt idx="151">
                  <c:v>34.56</c:v>
                </c:pt>
                <c:pt idx="152">
                  <c:v>34.24</c:v>
                </c:pt>
                <c:pt idx="153">
                  <c:v>33.9</c:v>
                </c:pt>
                <c:pt idx="154">
                  <c:v>33.67</c:v>
                </c:pt>
                <c:pt idx="155">
                  <c:v>33.380000000000003</c:v>
                </c:pt>
                <c:pt idx="156">
                  <c:v>33.15</c:v>
                </c:pt>
                <c:pt idx="157">
                  <c:v>32.979999999999997</c:v>
                </c:pt>
                <c:pt idx="158">
                  <c:v>32.89</c:v>
                </c:pt>
                <c:pt idx="159">
                  <c:v>32.840000000000003</c:v>
                </c:pt>
                <c:pt idx="160">
                  <c:v>32.92</c:v>
                </c:pt>
                <c:pt idx="161">
                  <c:v>32.799999999999997</c:v>
                </c:pt>
                <c:pt idx="162">
                  <c:v>32.72</c:v>
                </c:pt>
                <c:pt idx="163">
                  <c:v>32.659999999999997</c:v>
                </c:pt>
                <c:pt idx="164">
                  <c:v>32.659999999999997</c:v>
                </c:pt>
                <c:pt idx="165">
                  <c:v>32.659999999999997</c:v>
                </c:pt>
                <c:pt idx="166">
                  <c:v>32.71</c:v>
                </c:pt>
                <c:pt idx="167">
                  <c:v>32.64</c:v>
                </c:pt>
                <c:pt idx="168">
                  <c:v>32.54</c:v>
                </c:pt>
                <c:pt idx="169">
                  <c:v>32.43</c:v>
                </c:pt>
                <c:pt idx="170">
                  <c:v>32.229999999999997</c:v>
                </c:pt>
                <c:pt idx="171">
                  <c:v>32.18</c:v>
                </c:pt>
                <c:pt idx="172">
                  <c:v>32.130000000000003</c:v>
                </c:pt>
                <c:pt idx="173">
                  <c:v>32.19</c:v>
                </c:pt>
                <c:pt idx="174">
                  <c:v>32.22</c:v>
                </c:pt>
                <c:pt idx="175">
                  <c:v>32.33</c:v>
                </c:pt>
                <c:pt idx="176">
                  <c:v>32.46</c:v>
                </c:pt>
                <c:pt idx="177">
                  <c:v>32.49</c:v>
                </c:pt>
                <c:pt idx="178">
                  <c:v>32.57</c:v>
                </c:pt>
                <c:pt idx="179">
                  <c:v>32.51</c:v>
                </c:pt>
                <c:pt idx="180">
                  <c:v>32.44</c:v>
                </c:pt>
                <c:pt idx="181">
                  <c:v>32.31</c:v>
                </c:pt>
                <c:pt idx="182">
                  <c:v>32.21</c:v>
                </c:pt>
                <c:pt idx="183">
                  <c:v>32.200000000000003</c:v>
                </c:pt>
                <c:pt idx="184">
                  <c:v>32.17</c:v>
                </c:pt>
                <c:pt idx="185">
                  <c:v>32.1</c:v>
                </c:pt>
                <c:pt idx="186">
                  <c:v>32.04</c:v>
                </c:pt>
                <c:pt idx="187">
                  <c:v>31.96</c:v>
                </c:pt>
                <c:pt idx="188">
                  <c:v>31.93</c:v>
                </c:pt>
                <c:pt idx="189">
                  <c:v>31.82</c:v>
                </c:pt>
                <c:pt idx="190">
                  <c:v>31.68</c:v>
                </c:pt>
                <c:pt idx="191">
                  <c:v>31.56</c:v>
                </c:pt>
                <c:pt idx="192">
                  <c:v>31.45</c:v>
                </c:pt>
                <c:pt idx="193">
                  <c:v>31.38</c:v>
                </c:pt>
                <c:pt idx="194">
                  <c:v>31.37</c:v>
                </c:pt>
                <c:pt idx="195">
                  <c:v>31.31</c:v>
                </c:pt>
                <c:pt idx="196">
                  <c:v>31.18</c:v>
                </c:pt>
                <c:pt idx="197">
                  <c:v>31.06</c:v>
                </c:pt>
                <c:pt idx="198">
                  <c:v>30.9</c:v>
                </c:pt>
                <c:pt idx="199">
                  <c:v>30.74</c:v>
                </c:pt>
                <c:pt idx="200">
                  <c:v>30.6</c:v>
                </c:pt>
                <c:pt idx="201">
                  <c:v>30.39</c:v>
                </c:pt>
                <c:pt idx="202">
                  <c:v>30.19</c:v>
                </c:pt>
                <c:pt idx="203">
                  <c:v>30.03</c:v>
                </c:pt>
                <c:pt idx="204">
                  <c:v>29.98</c:v>
                </c:pt>
                <c:pt idx="205">
                  <c:v>29.89</c:v>
                </c:pt>
                <c:pt idx="206">
                  <c:v>29.93</c:v>
                </c:pt>
                <c:pt idx="207">
                  <c:v>29.93</c:v>
                </c:pt>
                <c:pt idx="208">
                  <c:v>29.88</c:v>
                </c:pt>
                <c:pt idx="209">
                  <c:v>29.78</c:v>
                </c:pt>
                <c:pt idx="210">
                  <c:v>29.68</c:v>
                </c:pt>
                <c:pt idx="211">
                  <c:v>29.59</c:v>
                </c:pt>
                <c:pt idx="212">
                  <c:v>29.54</c:v>
                </c:pt>
                <c:pt idx="213">
                  <c:v>29.44</c:v>
                </c:pt>
                <c:pt idx="214">
                  <c:v>29.36</c:v>
                </c:pt>
                <c:pt idx="215">
                  <c:v>29.28</c:v>
                </c:pt>
                <c:pt idx="216">
                  <c:v>29.25</c:v>
                </c:pt>
                <c:pt idx="217">
                  <c:v>29.18</c:v>
                </c:pt>
                <c:pt idx="218">
                  <c:v>29.1</c:v>
                </c:pt>
                <c:pt idx="219">
                  <c:v>28.96</c:v>
                </c:pt>
                <c:pt idx="220">
                  <c:v>28.95</c:v>
                </c:pt>
                <c:pt idx="221">
                  <c:v>28.92</c:v>
                </c:pt>
                <c:pt idx="222">
                  <c:v>28.92</c:v>
                </c:pt>
                <c:pt idx="223">
                  <c:v>28.93</c:v>
                </c:pt>
                <c:pt idx="224">
                  <c:v>29</c:v>
                </c:pt>
                <c:pt idx="225">
                  <c:v>29.08</c:v>
                </c:pt>
                <c:pt idx="226">
                  <c:v>29.15</c:v>
                </c:pt>
                <c:pt idx="227">
                  <c:v>29.16</c:v>
                </c:pt>
                <c:pt idx="228">
                  <c:v>29.14</c:v>
                </c:pt>
                <c:pt idx="229">
                  <c:v>29.09</c:v>
                </c:pt>
                <c:pt idx="230">
                  <c:v>29.02</c:v>
                </c:pt>
                <c:pt idx="231">
                  <c:v>29.01</c:v>
                </c:pt>
                <c:pt idx="232">
                  <c:v>33.83</c:v>
                </c:pt>
                <c:pt idx="233">
                  <c:v>33.74</c:v>
                </c:pt>
                <c:pt idx="234">
                  <c:v>33.729999999999997</c:v>
                </c:pt>
                <c:pt idx="235">
                  <c:v>33.71</c:v>
                </c:pt>
                <c:pt idx="236">
                  <c:v>33.729999999999997</c:v>
                </c:pt>
                <c:pt idx="237">
                  <c:v>33.71</c:v>
                </c:pt>
                <c:pt idx="238">
                  <c:v>33.74</c:v>
                </c:pt>
                <c:pt idx="239">
                  <c:v>33.78</c:v>
                </c:pt>
                <c:pt idx="240">
                  <c:v>33.799999999999997</c:v>
                </c:pt>
                <c:pt idx="241">
                  <c:v>33.71</c:v>
                </c:pt>
                <c:pt idx="242">
                  <c:v>33.71</c:v>
                </c:pt>
                <c:pt idx="243">
                  <c:v>33.729999999999997</c:v>
                </c:pt>
                <c:pt idx="244">
                  <c:v>33.81</c:v>
                </c:pt>
                <c:pt idx="245">
                  <c:v>33.79</c:v>
                </c:pt>
                <c:pt idx="246">
                  <c:v>33.78</c:v>
                </c:pt>
                <c:pt idx="247">
                  <c:v>33.770000000000003</c:v>
                </c:pt>
                <c:pt idx="248">
                  <c:v>33.770000000000003</c:v>
                </c:pt>
                <c:pt idx="249">
                  <c:v>33.78</c:v>
                </c:pt>
                <c:pt idx="250">
                  <c:v>33.81</c:v>
                </c:pt>
                <c:pt idx="251">
                  <c:v>33.83</c:v>
                </c:pt>
                <c:pt idx="252">
                  <c:v>33.9</c:v>
                </c:pt>
                <c:pt idx="253">
                  <c:v>34.01</c:v>
                </c:pt>
                <c:pt idx="254">
                  <c:v>34.130000000000003</c:v>
                </c:pt>
                <c:pt idx="255">
                  <c:v>34.21</c:v>
                </c:pt>
                <c:pt idx="256">
                  <c:v>34.18</c:v>
                </c:pt>
                <c:pt idx="257">
                  <c:v>34.19</c:v>
                </c:pt>
                <c:pt idx="258">
                  <c:v>34.15</c:v>
                </c:pt>
                <c:pt idx="259">
                  <c:v>34.07</c:v>
                </c:pt>
                <c:pt idx="260">
                  <c:v>34</c:v>
                </c:pt>
                <c:pt idx="261">
                  <c:v>33.96</c:v>
                </c:pt>
                <c:pt idx="262">
                  <c:v>34.01</c:v>
                </c:pt>
                <c:pt idx="263">
                  <c:v>33.96</c:v>
                </c:pt>
                <c:pt idx="264">
                  <c:v>33.92</c:v>
                </c:pt>
                <c:pt idx="265">
                  <c:v>33.99</c:v>
                </c:pt>
                <c:pt idx="266">
                  <c:v>34.1</c:v>
                </c:pt>
                <c:pt idx="267">
                  <c:v>34.159999999999997</c:v>
                </c:pt>
                <c:pt idx="268">
                  <c:v>34.07</c:v>
                </c:pt>
                <c:pt idx="269">
                  <c:v>34.020000000000003</c:v>
                </c:pt>
                <c:pt idx="270">
                  <c:v>33.799999999999997</c:v>
                </c:pt>
                <c:pt idx="271">
                  <c:v>33.72</c:v>
                </c:pt>
                <c:pt idx="272">
                  <c:v>33.64</c:v>
                </c:pt>
                <c:pt idx="273">
                  <c:v>33.450000000000003</c:v>
                </c:pt>
                <c:pt idx="274">
                  <c:v>33.380000000000003</c:v>
                </c:pt>
                <c:pt idx="275">
                  <c:v>33.46</c:v>
                </c:pt>
                <c:pt idx="276">
                  <c:v>33.56</c:v>
                </c:pt>
                <c:pt idx="277">
                  <c:v>33.75</c:v>
                </c:pt>
                <c:pt idx="278">
                  <c:v>33.83</c:v>
                </c:pt>
                <c:pt idx="279">
                  <c:v>33.799999999999997</c:v>
                </c:pt>
                <c:pt idx="280">
                  <c:v>33.770000000000003</c:v>
                </c:pt>
                <c:pt idx="281">
                  <c:v>33.82</c:v>
                </c:pt>
                <c:pt idx="282">
                  <c:v>33.869999999999997</c:v>
                </c:pt>
                <c:pt idx="283">
                  <c:v>33.909999999999997</c:v>
                </c:pt>
                <c:pt idx="284">
                  <c:v>33.76</c:v>
                </c:pt>
                <c:pt idx="285">
                  <c:v>33.4</c:v>
                </c:pt>
                <c:pt idx="286">
                  <c:v>33.11</c:v>
                </c:pt>
                <c:pt idx="287">
                  <c:v>32.86</c:v>
                </c:pt>
                <c:pt idx="288">
                  <c:v>32.57</c:v>
                </c:pt>
                <c:pt idx="289">
                  <c:v>32.380000000000003</c:v>
                </c:pt>
                <c:pt idx="290">
                  <c:v>32.299999999999997</c:v>
                </c:pt>
                <c:pt idx="291">
                  <c:v>32.22</c:v>
                </c:pt>
                <c:pt idx="292">
                  <c:v>32.11</c:v>
                </c:pt>
                <c:pt idx="293">
                  <c:v>31.99</c:v>
                </c:pt>
                <c:pt idx="294">
                  <c:v>31.76</c:v>
                </c:pt>
                <c:pt idx="295">
                  <c:v>31.64</c:v>
                </c:pt>
                <c:pt idx="296">
                  <c:v>31.59</c:v>
                </c:pt>
                <c:pt idx="297">
                  <c:v>31.6</c:v>
                </c:pt>
                <c:pt idx="298">
                  <c:v>31.63</c:v>
                </c:pt>
                <c:pt idx="299">
                  <c:v>31.65</c:v>
                </c:pt>
                <c:pt idx="300">
                  <c:v>31.57</c:v>
                </c:pt>
                <c:pt idx="301">
                  <c:v>31.48</c:v>
                </c:pt>
                <c:pt idx="302">
                  <c:v>31.5</c:v>
                </c:pt>
                <c:pt idx="303">
                  <c:v>31.44</c:v>
                </c:pt>
                <c:pt idx="304">
                  <c:v>31.41</c:v>
                </c:pt>
                <c:pt idx="305">
                  <c:v>31.24</c:v>
                </c:pt>
                <c:pt idx="306">
                  <c:v>31.09</c:v>
                </c:pt>
                <c:pt idx="307">
                  <c:v>31.06</c:v>
                </c:pt>
                <c:pt idx="308">
                  <c:v>30.85</c:v>
                </c:pt>
                <c:pt idx="309">
                  <c:v>30.66</c:v>
                </c:pt>
                <c:pt idx="310">
                  <c:v>30.67</c:v>
                </c:pt>
                <c:pt idx="311">
                  <c:v>30.69</c:v>
                </c:pt>
                <c:pt idx="312">
                  <c:v>30.74</c:v>
                </c:pt>
                <c:pt idx="313">
                  <c:v>30.8</c:v>
                </c:pt>
                <c:pt idx="314">
                  <c:v>30.89</c:v>
                </c:pt>
                <c:pt idx="315">
                  <c:v>30.83</c:v>
                </c:pt>
                <c:pt idx="316">
                  <c:v>30.87</c:v>
                </c:pt>
                <c:pt idx="317">
                  <c:v>30.92</c:v>
                </c:pt>
                <c:pt idx="318">
                  <c:v>30.81</c:v>
                </c:pt>
                <c:pt idx="319">
                  <c:v>30.86</c:v>
                </c:pt>
                <c:pt idx="320">
                  <c:v>30.81</c:v>
                </c:pt>
                <c:pt idx="321">
                  <c:v>30.8</c:v>
                </c:pt>
                <c:pt idx="322">
                  <c:v>30.71</c:v>
                </c:pt>
                <c:pt idx="323">
                  <c:v>30.5</c:v>
                </c:pt>
                <c:pt idx="324">
                  <c:v>30.49</c:v>
                </c:pt>
                <c:pt idx="325">
                  <c:v>30.43</c:v>
                </c:pt>
                <c:pt idx="326">
                  <c:v>30.49</c:v>
                </c:pt>
                <c:pt idx="327">
                  <c:v>30.44</c:v>
                </c:pt>
                <c:pt idx="328">
                  <c:v>30.45</c:v>
                </c:pt>
                <c:pt idx="329">
                  <c:v>30.38</c:v>
                </c:pt>
                <c:pt idx="330">
                  <c:v>30.24</c:v>
                </c:pt>
                <c:pt idx="331">
                  <c:v>30.2</c:v>
                </c:pt>
                <c:pt idx="332">
                  <c:v>30.36</c:v>
                </c:pt>
                <c:pt idx="333">
                  <c:v>30.4</c:v>
                </c:pt>
                <c:pt idx="334">
                  <c:v>30.4</c:v>
                </c:pt>
                <c:pt idx="335">
                  <c:v>30.29</c:v>
                </c:pt>
                <c:pt idx="336">
                  <c:v>30.19</c:v>
                </c:pt>
                <c:pt idx="337">
                  <c:v>30.12</c:v>
                </c:pt>
                <c:pt idx="338">
                  <c:v>30.08</c:v>
                </c:pt>
                <c:pt idx="339">
                  <c:v>30.12</c:v>
                </c:pt>
                <c:pt idx="340">
                  <c:v>29.96</c:v>
                </c:pt>
                <c:pt idx="341">
                  <c:v>30</c:v>
                </c:pt>
                <c:pt idx="342">
                  <c:v>30.02</c:v>
                </c:pt>
                <c:pt idx="343">
                  <c:v>30.05</c:v>
                </c:pt>
                <c:pt idx="344">
                  <c:v>30.01</c:v>
                </c:pt>
                <c:pt idx="345">
                  <c:v>30.05</c:v>
                </c:pt>
                <c:pt idx="346">
                  <c:v>30.03</c:v>
                </c:pt>
                <c:pt idx="347">
                  <c:v>29.9</c:v>
                </c:pt>
                <c:pt idx="348">
                  <c:v>29.8</c:v>
                </c:pt>
                <c:pt idx="349">
                  <c:v>29.76</c:v>
                </c:pt>
                <c:pt idx="350">
                  <c:v>29.79</c:v>
                </c:pt>
                <c:pt idx="351">
                  <c:v>29.92</c:v>
                </c:pt>
                <c:pt idx="352">
                  <c:v>30.07</c:v>
                </c:pt>
                <c:pt idx="353">
                  <c:v>30.2</c:v>
                </c:pt>
                <c:pt idx="354">
                  <c:v>30.17</c:v>
                </c:pt>
                <c:pt idx="355">
                  <c:v>30.13</c:v>
                </c:pt>
                <c:pt idx="356">
                  <c:v>30.14</c:v>
                </c:pt>
                <c:pt idx="357">
                  <c:v>30.11</c:v>
                </c:pt>
                <c:pt idx="358">
                  <c:v>30.1</c:v>
                </c:pt>
                <c:pt idx="359">
                  <c:v>30</c:v>
                </c:pt>
                <c:pt idx="360">
                  <c:v>29.9</c:v>
                </c:pt>
                <c:pt idx="361">
                  <c:v>29.84</c:v>
                </c:pt>
                <c:pt idx="362">
                  <c:v>29.76</c:v>
                </c:pt>
                <c:pt idx="363">
                  <c:v>29.74</c:v>
                </c:pt>
                <c:pt idx="364">
                  <c:v>29.65</c:v>
                </c:pt>
                <c:pt idx="365">
                  <c:v>28.94</c:v>
                </c:pt>
                <c:pt idx="366">
                  <c:v>28.91</c:v>
                </c:pt>
                <c:pt idx="367">
                  <c:v>28.89</c:v>
                </c:pt>
                <c:pt idx="368">
                  <c:v>28.88</c:v>
                </c:pt>
                <c:pt idx="369">
                  <c:v>28.85</c:v>
                </c:pt>
                <c:pt idx="370">
                  <c:v>28.86</c:v>
                </c:pt>
                <c:pt idx="371">
                  <c:v>28.81</c:v>
                </c:pt>
                <c:pt idx="372">
                  <c:v>28.77</c:v>
                </c:pt>
                <c:pt idx="373">
                  <c:v>28.75</c:v>
                </c:pt>
                <c:pt idx="374">
                  <c:v>28.7</c:v>
                </c:pt>
                <c:pt idx="375">
                  <c:v>28.64</c:v>
                </c:pt>
                <c:pt idx="376">
                  <c:v>28.59</c:v>
                </c:pt>
                <c:pt idx="377">
                  <c:v>28.57</c:v>
                </c:pt>
                <c:pt idx="378">
                  <c:v>28.58</c:v>
                </c:pt>
                <c:pt idx="379">
                  <c:v>28.59</c:v>
                </c:pt>
                <c:pt idx="380">
                  <c:v>28.61</c:v>
                </c:pt>
                <c:pt idx="381">
                  <c:v>28.6</c:v>
                </c:pt>
                <c:pt idx="382">
                  <c:v>28.53</c:v>
                </c:pt>
                <c:pt idx="383">
                  <c:v>28.49</c:v>
                </c:pt>
                <c:pt idx="384">
                  <c:v>28.51</c:v>
                </c:pt>
                <c:pt idx="385">
                  <c:v>28.53</c:v>
                </c:pt>
                <c:pt idx="386">
                  <c:v>28.54</c:v>
                </c:pt>
                <c:pt idx="387">
                  <c:v>28.54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1D-495F-88B0-6884B6570960}"/>
            </c:ext>
          </c:extLst>
        </c:ser>
        <c:ser>
          <c:idx val="2"/>
          <c:order val="2"/>
          <c:tx>
            <c:strRef>
              <c:f>'2017-10-04'!$D$1</c:f>
              <c:strCache>
                <c:ptCount val="1"/>
                <c:pt idx="0">
                  <c:v>Heated Air Humidity 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'2017-10-04'!$A$2:$A$389</c:f>
              <c:numCache>
                <c:formatCode>h:mm:ss</c:formatCode>
                <c:ptCount val="388"/>
                <c:pt idx="0">
                  <c:v>0.40986111111111106</c:v>
                </c:pt>
                <c:pt idx="1">
                  <c:v>0.41055555555555556</c:v>
                </c:pt>
                <c:pt idx="2">
                  <c:v>0.41125000000000006</c:v>
                </c:pt>
                <c:pt idx="3">
                  <c:v>0.41194444444444456</c:v>
                </c:pt>
                <c:pt idx="4">
                  <c:v>0.41263888888888905</c:v>
                </c:pt>
                <c:pt idx="5">
                  <c:v>0.41333333333333355</c:v>
                </c:pt>
                <c:pt idx="6">
                  <c:v>0.41402777777777805</c:v>
                </c:pt>
                <c:pt idx="7">
                  <c:v>0.41472222222222255</c:v>
                </c:pt>
                <c:pt idx="8">
                  <c:v>0.41541666666666704</c:v>
                </c:pt>
                <c:pt idx="9">
                  <c:v>0.41611111111111154</c:v>
                </c:pt>
                <c:pt idx="10">
                  <c:v>0.41680555555555604</c:v>
                </c:pt>
                <c:pt idx="11">
                  <c:v>0.41750000000000054</c:v>
                </c:pt>
                <c:pt idx="12">
                  <c:v>0.41819444444444503</c:v>
                </c:pt>
                <c:pt idx="13">
                  <c:v>0.41888888888888953</c:v>
                </c:pt>
                <c:pt idx="14">
                  <c:v>0.41958333333333403</c:v>
                </c:pt>
                <c:pt idx="15">
                  <c:v>0.42027777777777853</c:v>
                </c:pt>
                <c:pt idx="16">
                  <c:v>0.42097222222222302</c:v>
                </c:pt>
                <c:pt idx="17">
                  <c:v>0.42166666666666752</c:v>
                </c:pt>
                <c:pt idx="18">
                  <c:v>0.42236111111111202</c:v>
                </c:pt>
                <c:pt idx="19">
                  <c:v>0.42305555555555652</c:v>
                </c:pt>
                <c:pt idx="20">
                  <c:v>0.42375000000000101</c:v>
                </c:pt>
                <c:pt idx="21">
                  <c:v>0.42444444444444551</c:v>
                </c:pt>
                <c:pt idx="22">
                  <c:v>0.42513888888889001</c:v>
                </c:pt>
                <c:pt idx="23">
                  <c:v>0.42583333333333451</c:v>
                </c:pt>
                <c:pt idx="24">
                  <c:v>0.426527777777779</c:v>
                </c:pt>
                <c:pt idx="25">
                  <c:v>0.4272222222222235</c:v>
                </c:pt>
                <c:pt idx="26">
                  <c:v>0.427916666666668</c:v>
                </c:pt>
                <c:pt idx="27">
                  <c:v>0.4286111111111125</c:v>
                </c:pt>
                <c:pt idx="28">
                  <c:v>0.42930555555555699</c:v>
                </c:pt>
                <c:pt idx="29">
                  <c:v>0.43000000000000149</c:v>
                </c:pt>
                <c:pt idx="30">
                  <c:v>0.43069444444444599</c:v>
                </c:pt>
                <c:pt idx="31">
                  <c:v>0.43138888888889049</c:v>
                </c:pt>
                <c:pt idx="32">
                  <c:v>0.43208333333333498</c:v>
                </c:pt>
                <c:pt idx="33">
                  <c:v>0.43277777777777948</c:v>
                </c:pt>
                <c:pt idx="34">
                  <c:v>0.43347222222222398</c:v>
                </c:pt>
                <c:pt idx="35">
                  <c:v>0.43416666666666848</c:v>
                </c:pt>
                <c:pt idx="36">
                  <c:v>0.43486111111111297</c:v>
                </c:pt>
                <c:pt idx="37">
                  <c:v>0.43555555555555747</c:v>
                </c:pt>
                <c:pt idx="38">
                  <c:v>0.43625000000000197</c:v>
                </c:pt>
                <c:pt idx="39">
                  <c:v>0.43694444444444647</c:v>
                </c:pt>
                <c:pt idx="40">
                  <c:v>0.43763888888889096</c:v>
                </c:pt>
                <c:pt idx="41">
                  <c:v>0.43833333333333546</c:v>
                </c:pt>
                <c:pt idx="42">
                  <c:v>0.43902777777777996</c:v>
                </c:pt>
                <c:pt idx="43">
                  <c:v>0.43972222222222446</c:v>
                </c:pt>
                <c:pt idx="44">
                  <c:v>0.44041666666666895</c:v>
                </c:pt>
                <c:pt idx="45">
                  <c:v>0.44111111111111345</c:v>
                </c:pt>
                <c:pt idx="46">
                  <c:v>0.44180555555555795</c:v>
                </c:pt>
                <c:pt idx="47">
                  <c:v>0.44250000000000245</c:v>
                </c:pt>
                <c:pt idx="48">
                  <c:v>0.44319444444444694</c:v>
                </c:pt>
                <c:pt idx="49">
                  <c:v>0.44388888888889144</c:v>
                </c:pt>
                <c:pt idx="50">
                  <c:v>0.44458333333333594</c:v>
                </c:pt>
                <c:pt idx="51">
                  <c:v>0.44527777777778044</c:v>
                </c:pt>
                <c:pt idx="52">
                  <c:v>0.44597222222222493</c:v>
                </c:pt>
                <c:pt idx="53">
                  <c:v>0.44666666666666943</c:v>
                </c:pt>
                <c:pt idx="54">
                  <c:v>0.44736111111111393</c:v>
                </c:pt>
                <c:pt idx="55">
                  <c:v>0.44805555555555843</c:v>
                </c:pt>
                <c:pt idx="56">
                  <c:v>0.44875000000000292</c:v>
                </c:pt>
                <c:pt idx="57">
                  <c:v>0.44944444444444742</c:v>
                </c:pt>
                <c:pt idx="58">
                  <c:v>0.45013888888889192</c:v>
                </c:pt>
                <c:pt idx="59">
                  <c:v>0.45083333333333642</c:v>
                </c:pt>
                <c:pt idx="60">
                  <c:v>0.45152777777778091</c:v>
                </c:pt>
                <c:pt idx="61">
                  <c:v>0.45222222222222541</c:v>
                </c:pt>
                <c:pt idx="62">
                  <c:v>0.45291666666666991</c:v>
                </c:pt>
                <c:pt idx="63">
                  <c:v>0.45361111111111441</c:v>
                </c:pt>
                <c:pt idx="64">
                  <c:v>0.4543055555555589</c:v>
                </c:pt>
                <c:pt idx="65">
                  <c:v>0.4550000000000034</c:v>
                </c:pt>
                <c:pt idx="66">
                  <c:v>0.4556944444444479</c:v>
                </c:pt>
                <c:pt idx="67">
                  <c:v>0.4563888888888924</c:v>
                </c:pt>
                <c:pt idx="68">
                  <c:v>0.45708333333333689</c:v>
                </c:pt>
                <c:pt idx="69">
                  <c:v>0.45777777777778139</c:v>
                </c:pt>
                <c:pt idx="70">
                  <c:v>0.45847222222222589</c:v>
                </c:pt>
                <c:pt idx="71">
                  <c:v>0.45916666666667039</c:v>
                </c:pt>
                <c:pt idx="72">
                  <c:v>0.45986111111111488</c:v>
                </c:pt>
                <c:pt idx="73">
                  <c:v>0.46055555555555555</c:v>
                </c:pt>
                <c:pt idx="74">
                  <c:v>0.46124999999999999</c:v>
                </c:pt>
                <c:pt idx="75">
                  <c:v>0.46194444444444444</c:v>
                </c:pt>
                <c:pt idx="76">
                  <c:v>0.46263888888888888</c:v>
                </c:pt>
                <c:pt idx="77">
                  <c:v>0.46333333333333332</c:v>
                </c:pt>
                <c:pt idx="78">
                  <c:v>0.46402777777777776</c:v>
                </c:pt>
                <c:pt idx="79">
                  <c:v>0.4647222222222222</c:v>
                </c:pt>
                <c:pt idx="80">
                  <c:v>0.46541666666666665</c:v>
                </c:pt>
                <c:pt idx="81">
                  <c:v>0.46611111111111114</c:v>
                </c:pt>
                <c:pt idx="82">
                  <c:v>0.46680555555555553</c:v>
                </c:pt>
                <c:pt idx="83">
                  <c:v>0.46750000000000003</c:v>
                </c:pt>
                <c:pt idx="84">
                  <c:v>0.46819444444444441</c:v>
                </c:pt>
                <c:pt idx="85">
                  <c:v>0.46888888888888891</c:v>
                </c:pt>
                <c:pt idx="86">
                  <c:v>0.4695833333333333</c:v>
                </c:pt>
                <c:pt idx="87">
                  <c:v>0.47027777777777779</c:v>
                </c:pt>
                <c:pt idx="88">
                  <c:v>0.47097222222222218</c:v>
                </c:pt>
                <c:pt idx="89">
                  <c:v>0.47166666666666668</c:v>
                </c:pt>
                <c:pt idx="90">
                  <c:v>0.47236111111111106</c:v>
                </c:pt>
                <c:pt idx="91">
                  <c:v>0.47305555555555556</c:v>
                </c:pt>
                <c:pt idx="92">
                  <c:v>0.47374999999999995</c:v>
                </c:pt>
                <c:pt idx="93">
                  <c:v>0.47444444444444445</c:v>
                </c:pt>
                <c:pt idx="94">
                  <c:v>0.47513888888888883</c:v>
                </c:pt>
                <c:pt idx="95">
                  <c:v>0.47583333333333333</c:v>
                </c:pt>
                <c:pt idx="96">
                  <c:v>0.47652777777777783</c:v>
                </c:pt>
                <c:pt idx="97">
                  <c:v>0.47722222222222221</c:v>
                </c:pt>
                <c:pt idx="98">
                  <c:v>0.47791666666666671</c:v>
                </c:pt>
                <c:pt idx="99">
                  <c:v>0.4786111111111111</c:v>
                </c:pt>
                <c:pt idx="100">
                  <c:v>0.4793055555555556</c:v>
                </c:pt>
                <c:pt idx="101">
                  <c:v>0.48</c:v>
                </c:pt>
                <c:pt idx="102">
                  <c:v>0.48069444444444448</c:v>
                </c:pt>
                <c:pt idx="103">
                  <c:v>0.48138888888888887</c:v>
                </c:pt>
                <c:pt idx="104">
                  <c:v>0.48208333333333336</c:v>
                </c:pt>
                <c:pt idx="105">
                  <c:v>0.48277777777777775</c:v>
                </c:pt>
                <c:pt idx="106">
                  <c:v>0.48347222222222225</c:v>
                </c:pt>
                <c:pt idx="107">
                  <c:v>0.48416666666666663</c:v>
                </c:pt>
                <c:pt idx="108">
                  <c:v>0.48486111111111113</c:v>
                </c:pt>
                <c:pt idx="109">
                  <c:v>0.48555555555555557</c:v>
                </c:pt>
                <c:pt idx="110">
                  <c:v>0.48625000000000002</c:v>
                </c:pt>
                <c:pt idx="111">
                  <c:v>0.48694444444444446</c:v>
                </c:pt>
                <c:pt idx="112">
                  <c:v>0.4876388888888889</c:v>
                </c:pt>
                <c:pt idx="113">
                  <c:v>0.48833333333333334</c:v>
                </c:pt>
                <c:pt idx="114">
                  <c:v>0.48902777777777778</c:v>
                </c:pt>
                <c:pt idx="115">
                  <c:v>0.48972222222222223</c:v>
                </c:pt>
                <c:pt idx="116">
                  <c:v>0.49041666666666667</c:v>
                </c:pt>
                <c:pt idx="117">
                  <c:v>0.49111111111111111</c:v>
                </c:pt>
                <c:pt idx="118">
                  <c:v>0.49180555555555555</c:v>
                </c:pt>
                <c:pt idx="119">
                  <c:v>0.49249999999999999</c:v>
                </c:pt>
                <c:pt idx="120">
                  <c:v>0.49319444444444444</c:v>
                </c:pt>
                <c:pt idx="121">
                  <c:v>0.49388888888888888</c:v>
                </c:pt>
                <c:pt idx="122">
                  <c:v>0.49458333333333332</c:v>
                </c:pt>
                <c:pt idx="123">
                  <c:v>0.49527777777777776</c:v>
                </c:pt>
                <c:pt idx="124">
                  <c:v>0.49597222222222226</c:v>
                </c:pt>
                <c:pt idx="125">
                  <c:v>0.49666666666666665</c:v>
                </c:pt>
                <c:pt idx="126">
                  <c:v>0.49736111111111114</c:v>
                </c:pt>
                <c:pt idx="127">
                  <c:v>0.49805555555555553</c:v>
                </c:pt>
                <c:pt idx="128">
                  <c:v>0.49875000000000003</c:v>
                </c:pt>
                <c:pt idx="129">
                  <c:v>0.49944444444444441</c:v>
                </c:pt>
                <c:pt idx="130">
                  <c:v>0.50013888888888891</c:v>
                </c:pt>
                <c:pt idx="131">
                  <c:v>0.50083333333333335</c:v>
                </c:pt>
                <c:pt idx="132">
                  <c:v>0.50152777777777779</c:v>
                </c:pt>
                <c:pt idx="133">
                  <c:v>0.50222222222222224</c:v>
                </c:pt>
                <c:pt idx="134">
                  <c:v>0.50291666666666668</c:v>
                </c:pt>
                <c:pt idx="135">
                  <c:v>0.50361111111111112</c:v>
                </c:pt>
                <c:pt idx="136">
                  <c:v>0.50430555555555556</c:v>
                </c:pt>
                <c:pt idx="137">
                  <c:v>0.505</c:v>
                </c:pt>
                <c:pt idx="138">
                  <c:v>0.50569444444444445</c:v>
                </c:pt>
                <c:pt idx="139">
                  <c:v>0.50638888888888889</c:v>
                </c:pt>
                <c:pt idx="140">
                  <c:v>0.50708333333333333</c:v>
                </c:pt>
                <c:pt idx="141">
                  <c:v>0.50777777777777777</c:v>
                </c:pt>
                <c:pt idx="142">
                  <c:v>0.50847222222222221</c:v>
                </c:pt>
                <c:pt idx="143">
                  <c:v>0.50916666666666666</c:v>
                </c:pt>
                <c:pt idx="144">
                  <c:v>0.5098611111111111</c:v>
                </c:pt>
                <c:pt idx="145">
                  <c:v>0.51055555555555554</c:v>
                </c:pt>
                <c:pt idx="146">
                  <c:v>0.51124999999999998</c:v>
                </c:pt>
                <c:pt idx="147">
                  <c:v>0.51194444444444442</c:v>
                </c:pt>
                <c:pt idx="148">
                  <c:v>0.51263888888888887</c:v>
                </c:pt>
                <c:pt idx="149">
                  <c:v>0.51333333333333331</c:v>
                </c:pt>
                <c:pt idx="150">
                  <c:v>0.51402777777777775</c:v>
                </c:pt>
                <c:pt idx="151">
                  <c:v>0.51472222222222219</c:v>
                </c:pt>
                <c:pt idx="152">
                  <c:v>0.51541666666666663</c:v>
                </c:pt>
                <c:pt idx="153">
                  <c:v>0.51611111111111108</c:v>
                </c:pt>
                <c:pt idx="154">
                  <c:v>0.51680555555555552</c:v>
                </c:pt>
                <c:pt idx="155">
                  <c:v>0.51749999999999996</c:v>
                </c:pt>
                <c:pt idx="156">
                  <c:v>0.51819444444444451</c:v>
                </c:pt>
                <c:pt idx="157">
                  <c:v>0.51888888888888884</c:v>
                </c:pt>
                <c:pt idx="158">
                  <c:v>0.5195833333333334</c:v>
                </c:pt>
                <c:pt idx="159">
                  <c:v>0.52027777777777773</c:v>
                </c:pt>
                <c:pt idx="160">
                  <c:v>0.52097222222222228</c:v>
                </c:pt>
                <c:pt idx="161">
                  <c:v>0.52166666666666661</c:v>
                </c:pt>
                <c:pt idx="162">
                  <c:v>0.52236111111111116</c:v>
                </c:pt>
                <c:pt idx="163">
                  <c:v>0.5230555555555555</c:v>
                </c:pt>
                <c:pt idx="164">
                  <c:v>0.52375000000000005</c:v>
                </c:pt>
                <c:pt idx="165">
                  <c:v>0.52444444444444438</c:v>
                </c:pt>
                <c:pt idx="166">
                  <c:v>0.52513888888888893</c:v>
                </c:pt>
                <c:pt idx="167">
                  <c:v>0.52583333333333326</c:v>
                </c:pt>
                <c:pt idx="168">
                  <c:v>0.52652777777777782</c:v>
                </c:pt>
                <c:pt idx="169">
                  <c:v>0.52722222222222226</c:v>
                </c:pt>
                <c:pt idx="170">
                  <c:v>0.5279166666666667</c:v>
                </c:pt>
                <c:pt idx="171">
                  <c:v>0.52861111111111114</c:v>
                </c:pt>
                <c:pt idx="172">
                  <c:v>0.52930555555555558</c:v>
                </c:pt>
                <c:pt idx="173">
                  <c:v>0.53</c:v>
                </c:pt>
                <c:pt idx="174">
                  <c:v>0.53069444444444447</c:v>
                </c:pt>
                <c:pt idx="175">
                  <c:v>0.53138888888888891</c:v>
                </c:pt>
                <c:pt idx="176">
                  <c:v>0.53208333333333335</c:v>
                </c:pt>
                <c:pt idx="177">
                  <c:v>0.53277777777777779</c:v>
                </c:pt>
                <c:pt idx="178">
                  <c:v>0.53347222222222224</c:v>
                </c:pt>
                <c:pt idx="179">
                  <c:v>0.53416666666666668</c:v>
                </c:pt>
                <c:pt idx="180">
                  <c:v>0.53486111111111112</c:v>
                </c:pt>
                <c:pt idx="181">
                  <c:v>0.53555555555555556</c:v>
                </c:pt>
                <c:pt idx="182">
                  <c:v>0.53625</c:v>
                </c:pt>
                <c:pt idx="183">
                  <c:v>0.53694444444444445</c:v>
                </c:pt>
                <c:pt idx="184">
                  <c:v>0.53763888888888889</c:v>
                </c:pt>
                <c:pt idx="185">
                  <c:v>0.53833333333333333</c:v>
                </c:pt>
                <c:pt idx="186">
                  <c:v>0.53902777777777777</c:v>
                </c:pt>
                <c:pt idx="187">
                  <c:v>0.53972222222222221</c:v>
                </c:pt>
                <c:pt idx="188">
                  <c:v>0.54041666666666666</c:v>
                </c:pt>
                <c:pt idx="189">
                  <c:v>0.5411111111111111</c:v>
                </c:pt>
                <c:pt idx="190">
                  <c:v>0.54180555555555554</c:v>
                </c:pt>
                <c:pt idx="191">
                  <c:v>0.54249999999999998</c:v>
                </c:pt>
                <c:pt idx="192">
                  <c:v>0.54319444444444442</c:v>
                </c:pt>
                <c:pt idx="193">
                  <c:v>0.54388888888888887</c:v>
                </c:pt>
                <c:pt idx="194">
                  <c:v>0.54458333333333331</c:v>
                </c:pt>
                <c:pt idx="195">
                  <c:v>0.54527777777777775</c:v>
                </c:pt>
                <c:pt idx="196">
                  <c:v>0.54597222222222219</c:v>
                </c:pt>
                <c:pt idx="197">
                  <c:v>0.54666666666666663</c:v>
                </c:pt>
                <c:pt idx="198">
                  <c:v>0.54736111111111108</c:v>
                </c:pt>
                <c:pt idx="199">
                  <c:v>0.54805555555555552</c:v>
                </c:pt>
                <c:pt idx="200">
                  <c:v>0.54874999999999996</c:v>
                </c:pt>
                <c:pt idx="201">
                  <c:v>0.54944444444444451</c:v>
                </c:pt>
                <c:pt idx="202">
                  <c:v>0.55013888888888884</c:v>
                </c:pt>
                <c:pt idx="203">
                  <c:v>0.5508333333333334</c:v>
                </c:pt>
                <c:pt idx="204">
                  <c:v>0.55152777777777773</c:v>
                </c:pt>
                <c:pt idx="205">
                  <c:v>0.55222222222222228</c:v>
                </c:pt>
                <c:pt idx="206">
                  <c:v>0.55291666666666661</c:v>
                </c:pt>
                <c:pt idx="207">
                  <c:v>0.55361111111111116</c:v>
                </c:pt>
                <c:pt idx="208">
                  <c:v>0.5543055555555555</c:v>
                </c:pt>
                <c:pt idx="209">
                  <c:v>0.55500000000000005</c:v>
                </c:pt>
                <c:pt idx="210">
                  <c:v>0.55569444444444438</c:v>
                </c:pt>
                <c:pt idx="211">
                  <c:v>0.55638888888888893</c:v>
                </c:pt>
                <c:pt idx="212">
                  <c:v>0.55708333333333326</c:v>
                </c:pt>
                <c:pt idx="213">
                  <c:v>0.55777777777777782</c:v>
                </c:pt>
                <c:pt idx="214">
                  <c:v>0.55847222222222215</c:v>
                </c:pt>
                <c:pt idx="215">
                  <c:v>0.5591666666666667</c:v>
                </c:pt>
                <c:pt idx="216">
                  <c:v>0.55986111111111114</c:v>
                </c:pt>
                <c:pt idx="217">
                  <c:v>0.56055555555555558</c:v>
                </c:pt>
                <c:pt idx="218">
                  <c:v>0.56125000000000003</c:v>
                </c:pt>
                <c:pt idx="219">
                  <c:v>0.56194444444444447</c:v>
                </c:pt>
                <c:pt idx="220">
                  <c:v>0.56263888888888891</c:v>
                </c:pt>
                <c:pt idx="221">
                  <c:v>0.56333333333333335</c:v>
                </c:pt>
                <c:pt idx="222">
                  <c:v>0.56402777777777779</c:v>
                </c:pt>
                <c:pt idx="223">
                  <c:v>0.56472222222222224</c:v>
                </c:pt>
                <c:pt idx="224">
                  <c:v>0.56541666666666668</c:v>
                </c:pt>
                <c:pt idx="225">
                  <c:v>0.56611111111111112</c:v>
                </c:pt>
                <c:pt idx="226">
                  <c:v>0.56680555555555556</c:v>
                </c:pt>
                <c:pt idx="227">
                  <c:v>0.5675</c:v>
                </c:pt>
                <c:pt idx="228">
                  <c:v>0.56819444444444445</c:v>
                </c:pt>
                <c:pt idx="229">
                  <c:v>0.56888888888888889</c:v>
                </c:pt>
                <c:pt idx="230">
                  <c:v>0.56958333333333333</c:v>
                </c:pt>
                <c:pt idx="231">
                  <c:v>0.57027777777777777</c:v>
                </c:pt>
                <c:pt idx="232">
                  <c:v>0.57097222222222221</c:v>
                </c:pt>
                <c:pt idx="233">
                  <c:v>0.57166666666666666</c:v>
                </c:pt>
                <c:pt idx="234">
                  <c:v>0.5723611111111111</c:v>
                </c:pt>
                <c:pt idx="235">
                  <c:v>0.57305555555555554</c:v>
                </c:pt>
                <c:pt idx="236">
                  <c:v>0.57374999999999998</c:v>
                </c:pt>
                <c:pt idx="237">
                  <c:v>0.57444444444444442</c:v>
                </c:pt>
                <c:pt idx="238">
                  <c:v>0.57513888888888887</c:v>
                </c:pt>
                <c:pt idx="239">
                  <c:v>0.57583333333333331</c:v>
                </c:pt>
                <c:pt idx="240">
                  <c:v>0.57652777777777775</c:v>
                </c:pt>
                <c:pt idx="241">
                  <c:v>0.57722222222222219</c:v>
                </c:pt>
                <c:pt idx="242">
                  <c:v>0.57791666666666663</c:v>
                </c:pt>
                <c:pt idx="243">
                  <c:v>0.57861111111111108</c:v>
                </c:pt>
                <c:pt idx="244">
                  <c:v>0.57930555555555563</c:v>
                </c:pt>
                <c:pt idx="245">
                  <c:v>0.57999999999999996</c:v>
                </c:pt>
                <c:pt idx="246">
                  <c:v>0.58069444444444451</c:v>
                </c:pt>
                <c:pt idx="247">
                  <c:v>0.58138888888888884</c:v>
                </c:pt>
                <c:pt idx="248">
                  <c:v>0.5820833333333334</c:v>
                </c:pt>
                <c:pt idx="249">
                  <c:v>0.58277777777777773</c:v>
                </c:pt>
                <c:pt idx="250">
                  <c:v>0.58347222222222228</c:v>
                </c:pt>
                <c:pt idx="251">
                  <c:v>0.58416666666666661</c:v>
                </c:pt>
                <c:pt idx="252">
                  <c:v>0.58486111111111116</c:v>
                </c:pt>
                <c:pt idx="253">
                  <c:v>0.5855555555555555</c:v>
                </c:pt>
                <c:pt idx="254">
                  <c:v>0.58625000000000005</c:v>
                </c:pt>
                <c:pt idx="255">
                  <c:v>0.58694444444444438</c:v>
                </c:pt>
                <c:pt idx="256">
                  <c:v>0.58763888888888893</c:v>
                </c:pt>
                <c:pt idx="257">
                  <c:v>0.58833333333333326</c:v>
                </c:pt>
                <c:pt idx="258">
                  <c:v>0.58902777777777782</c:v>
                </c:pt>
                <c:pt idx="259">
                  <c:v>0.58972222222222215</c:v>
                </c:pt>
                <c:pt idx="260">
                  <c:v>0.5904166666666667</c:v>
                </c:pt>
                <c:pt idx="261">
                  <c:v>0.59111111111111114</c:v>
                </c:pt>
                <c:pt idx="262">
                  <c:v>0.59180555555555558</c:v>
                </c:pt>
                <c:pt idx="263">
                  <c:v>0.59250000000000003</c:v>
                </c:pt>
                <c:pt idx="264">
                  <c:v>0.59319444444444447</c:v>
                </c:pt>
                <c:pt idx="265">
                  <c:v>0.59388888888888891</c:v>
                </c:pt>
                <c:pt idx="266">
                  <c:v>0.59458333333333335</c:v>
                </c:pt>
                <c:pt idx="267">
                  <c:v>0.59527777777777779</c:v>
                </c:pt>
                <c:pt idx="268">
                  <c:v>0.59597222222222224</c:v>
                </c:pt>
                <c:pt idx="269">
                  <c:v>0.59666666666666668</c:v>
                </c:pt>
                <c:pt idx="270">
                  <c:v>0.59736111111111112</c:v>
                </c:pt>
                <c:pt idx="271">
                  <c:v>0.59805555555555556</c:v>
                </c:pt>
                <c:pt idx="272">
                  <c:v>0.59875</c:v>
                </c:pt>
                <c:pt idx="273">
                  <c:v>0.59944444444444445</c:v>
                </c:pt>
                <c:pt idx="274">
                  <c:v>0.60013888888888889</c:v>
                </c:pt>
                <c:pt idx="275">
                  <c:v>0.60083333333333333</c:v>
                </c:pt>
                <c:pt idx="276">
                  <c:v>0.60152777777777777</c:v>
                </c:pt>
                <c:pt idx="277">
                  <c:v>0.60222222222222221</c:v>
                </c:pt>
                <c:pt idx="278">
                  <c:v>0.60291666666666666</c:v>
                </c:pt>
                <c:pt idx="279">
                  <c:v>0.6036111111111111</c:v>
                </c:pt>
                <c:pt idx="280">
                  <c:v>0.60430555555555554</c:v>
                </c:pt>
                <c:pt idx="281">
                  <c:v>0.60499999999999998</c:v>
                </c:pt>
                <c:pt idx="282">
                  <c:v>0.60569444444444442</c:v>
                </c:pt>
                <c:pt idx="283">
                  <c:v>0.60638888888888887</c:v>
                </c:pt>
                <c:pt idx="284">
                  <c:v>0.60708333333333331</c:v>
                </c:pt>
                <c:pt idx="285">
                  <c:v>0.60777777777777775</c:v>
                </c:pt>
                <c:pt idx="286">
                  <c:v>0.60847222222222219</c:v>
                </c:pt>
                <c:pt idx="287">
                  <c:v>0.60916666666666663</c:v>
                </c:pt>
                <c:pt idx="288">
                  <c:v>0.60986111111111108</c:v>
                </c:pt>
                <c:pt idx="289">
                  <c:v>0.61055555555555563</c:v>
                </c:pt>
                <c:pt idx="290">
                  <c:v>0.61124999999999996</c:v>
                </c:pt>
                <c:pt idx="291">
                  <c:v>0.61194444444444451</c:v>
                </c:pt>
                <c:pt idx="292">
                  <c:v>0.61263888888888884</c:v>
                </c:pt>
                <c:pt idx="293">
                  <c:v>0.6133333333333334</c:v>
                </c:pt>
                <c:pt idx="294">
                  <c:v>0.61402777777777773</c:v>
                </c:pt>
                <c:pt idx="295">
                  <c:v>0.61472222222222228</c:v>
                </c:pt>
                <c:pt idx="296">
                  <c:v>0.61541666666666661</c:v>
                </c:pt>
                <c:pt idx="297">
                  <c:v>0.61611111111111116</c:v>
                </c:pt>
                <c:pt idx="298">
                  <c:v>0.6168055555555555</c:v>
                </c:pt>
                <c:pt idx="299">
                  <c:v>0.61750000000000005</c:v>
                </c:pt>
                <c:pt idx="300">
                  <c:v>0.61819444444444438</c:v>
                </c:pt>
                <c:pt idx="301">
                  <c:v>0.61888888888888893</c:v>
                </c:pt>
                <c:pt idx="302">
                  <c:v>0.61958333333333326</c:v>
                </c:pt>
                <c:pt idx="303">
                  <c:v>0.62027777777777782</c:v>
                </c:pt>
                <c:pt idx="304">
                  <c:v>0.62097222222222226</c:v>
                </c:pt>
                <c:pt idx="305">
                  <c:v>0.6216666666666667</c:v>
                </c:pt>
                <c:pt idx="306">
                  <c:v>0.62236111111111114</c:v>
                </c:pt>
                <c:pt idx="307">
                  <c:v>0.62305555555555558</c:v>
                </c:pt>
                <c:pt idx="308">
                  <c:v>0.62375000000000003</c:v>
                </c:pt>
                <c:pt idx="309">
                  <c:v>0.62444444444444447</c:v>
                </c:pt>
                <c:pt idx="310">
                  <c:v>0.62513888888888891</c:v>
                </c:pt>
                <c:pt idx="311">
                  <c:v>0.62583333333333335</c:v>
                </c:pt>
                <c:pt idx="312">
                  <c:v>0.62652777777777779</c:v>
                </c:pt>
                <c:pt idx="313">
                  <c:v>0.62722222222222224</c:v>
                </c:pt>
                <c:pt idx="314">
                  <c:v>0.62791666666666668</c:v>
                </c:pt>
                <c:pt idx="315">
                  <c:v>0.62861111111111112</c:v>
                </c:pt>
                <c:pt idx="316">
                  <c:v>0.62930555555555556</c:v>
                </c:pt>
                <c:pt idx="317">
                  <c:v>0.63</c:v>
                </c:pt>
                <c:pt idx="318">
                  <c:v>0.63069444444444445</c:v>
                </c:pt>
                <c:pt idx="319">
                  <c:v>0.63138888888888889</c:v>
                </c:pt>
                <c:pt idx="320">
                  <c:v>0.63208333333333333</c:v>
                </c:pt>
                <c:pt idx="321">
                  <c:v>0.63277777777777777</c:v>
                </c:pt>
                <c:pt idx="322">
                  <c:v>0.63347222222222221</c:v>
                </c:pt>
                <c:pt idx="323">
                  <c:v>0.63416666666666666</c:v>
                </c:pt>
                <c:pt idx="324">
                  <c:v>0.6348611111111111</c:v>
                </c:pt>
                <c:pt idx="325">
                  <c:v>0.63555555555555554</c:v>
                </c:pt>
                <c:pt idx="326">
                  <c:v>0.63624999999999998</c:v>
                </c:pt>
                <c:pt idx="327">
                  <c:v>0.63694444444444442</c:v>
                </c:pt>
                <c:pt idx="328">
                  <c:v>0.63763888888888887</c:v>
                </c:pt>
                <c:pt idx="329">
                  <c:v>0.63833333333333331</c:v>
                </c:pt>
                <c:pt idx="330">
                  <c:v>0.63902777777777775</c:v>
                </c:pt>
                <c:pt idx="331">
                  <c:v>0.63972222222222219</c:v>
                </c:pt>
                <c:pt idx="332">
                  <c:v>0.64041666666666663</c:v>
                </c:pt>
                <c:pt idx="333">
                  <c:v>0.64111111111111108</c:v>
                </c:pt>
                <c:pt idx="334">
                  <c:v>0.64180555555555552</c:v>
                </c:pt>
                <c:pt idx="335">
                  <c:v>0.64249999999999996</c:v>
                </c:pt>
                <c:pt idx="336">
                  <c:v>0.6431944444444444</c:v>
                </c:pt>
                <c:pt idx="337">
                  <c:v>0.64388888888888884</c:v>
                </c:pt>
                <c:pt idx="338">
                  <c:v>0.64458333333333329</c:v>
                </c:pt>
                <c:pt idx="339">
                  <c:v>0.64527777777777773</c:v>
                </c:pt>
                <c:pt idx="340">
                  <c:v>0.64597222222222217</c:v>
                </c:pt>
                <c:pt idx="341">
                  <c:v>0.64666666666666661</c:v>
                </c:pt>
                <c:pt idx="342">
                  <c:v>0.64736111111111105</c:v>
                </c:pt>
                <c:pt idx="343">
                  <c:v>0.6480555555555555</c:v>
                </c:pt>
                <c:pt idx="344">
                  <c:v>0.64874999999999994</c:v>
                </c:pt>
                <c:pt idx="345">
                  <c:v>0.64944444444444438</c:v>
                </c:pt>
                <c:pt idx="346">
                  <c:v>0.65013888888888882</c:v>
                </c:pt>
                <c:pt idx="347">
                  <c:v>0.65083333333333326</c:v>
                </c:pt>
                <c:pt idx="348">
                  <c:v>0.65152777777777771</c:v>
                </c:pt>
                <c:pt idx="349">
                  <c:v>0.65222222222222215</c:v>
                </c:pt>
                <c:pt idx="350">
                  <c:v>0.65291666666666659</c:v>
                </c:pt>
                <c:pt idx="351">
                  <c:v>0.65361111111111103</c:v>
                </c:pt>
                <c:pt idx="352">
                  <c:v>0.65430555555555547</c:v>
                </c:pt>
                <c:pt idx="353">
                  <c:v>0.65499999999999992</c:v>
                </c:pt>
                <c:pt idx="354">
                  <c:v>0.65569444444444436</c:v>
                </c:pt>
                <c:pt idx="355">
                  <c:v>0.6563888888888888</c:v>
                </c:pt>
                <c:pt idx="356">
                  <c:v>0.65708333333333324</c:v>
                </c:pt>
                <c:pt idx="357">
                  <c:v>0.65777777777777768</c:v>
                </c:pt>
                <c:pt idx="358">
                  <c:v>0.65847222222222213</c:v>
                </c:pt>
                <c:pt idx="359">
                  <c:v>0.65916666666666657</c:v>
                </c:pt>
                <c:pt idx="360">
                  <c:v>0.65986111111111101</c:v>
                </c:pt>
                <c:pt idx="361">
                  <c:v>0.66055555555555545</c:v>
                </c:pt>
                <c:pt idx="362">
                  <c:v>0.66124999999999989</c:v>
                </c:pt>
                <c:pt idx="363">
                  <c:v>0.66194444444444434</c:v>
                </c:pt>
                <c:pt idx="364">
                  <c:v>0.66263888888888878</c:v>
                </c:pt>
                <c:pt idx="365">
                  <c:v>0.66333333333333322</c:v>
                </c:pt>
                <c:pt idx="366">
                  <c:v>0.66402777777777766</c:v>
                </c:pt>
                <c:pt idx="367">
                  <c:v>0.6647222222222221</c:v>
                </c:pt>
                <c:pt idx="368">
                  <c:v>0.66541666666666655</c:v>
                </c:pt>
                <c:pt idx="369">
                  <c:v>0.66611111111111099</c:v>
                </c:pt>
                <c:pt idx="370">
                  <c:v>0.66680555555555543</c:v>
                </c:pt>
                <c:pt idx="371">
                  <c:v>0.66749999999999987</c:v>
                </c:pt>
                <c:pt idx="372">
                  <c:v>0.66819444444444431</c:v>
                </c:pt>
                <c:pt idx="373">
                  <c:v>0.66888888888888876</c:v>
                </c:pt>
                <c:pt idx="374">
                  <c:v>0.6695833333333332</c:v>
                </c:pt>
                <c:pt idx="375">
                  <c:v>0.67027777777777764</c:v>
                </c:pt>
                <c:pt idx="376">
                  <c:v>0.67097222222222208</c:v>
                </c:pt>
                <c:pt idx="377">
                  <c:v>0.67166666666666652</c:v>
                </c:pt>
                <c:pt idx="378">
                  <c:v>0.67236111111111097</c:v>
                </c:pt>
                <c:pt idx="379">
                  <c:v>0.67305555555555541</c:v>
                </c:pt>
                <c:pt idx="380">
                  <c:v>0.67374999999999985</c:v>
                </c:pt>
                <c:pt idx="381">
                  <c:v>0.67444444444444429</c:v>
                </c:pt>
                <c:pt idx="382">
                  <c:v>0.67513888888888873</c:v>
                </c:pt>
                <c:pt idx="383">
                  <c:v>0.67583333333333317</c:v>
                </c:pt>
                <c:pt idx="384">
                  <c:v>0.67652777777777762</c:v>
                </c:pt>
                <c:pt idx="385">
                  <c:v>0.67722222222222206</c:v>
                </c:pt>
                <c:pt idx="386">
                  <c:v>0.6779166666666665</c:v>
                </c:pt>
                <c:pt idx="387">
                  <c:v>0.67861111111111094</c:v>
                </c:pt>
              </c:numCache>
            </c:numRef>
          </c:cat>
          <c:val>
            <c:numRef>
              <c:f>'2017-10-04'!$D$2:$D$389</c:f>
              <c:numCache>
                <c:formatCode>General</c:formatCode>
                <c:ptCount val="388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1D-495F-88B0-6884B6570960}"/>
            </c:ext>
          </c:extLst>
        </c:ser>
        <c:ser>
          <c:idx val="3"/>
          <c:order val="3"/>
          <c:tx>
            <c:strRef>
              <c:f>'2017-10-04'!$E$1</c:f>
              <c:strCache>
                <c:ptCount val="1"/>
                <c:pt idx="0">
                  <c:v>Exhaust Air Temp (Deg)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'2017-10-04'!$A$2:$A$389</c:f>
              <c:numCache>
                <c:formatCode>h:mm:ss</c:formatCode>
                <c:ptCount val="388"/>
                <c:pt idx="0">
                  <c:v>0.40986111111111106</c:v>
                </c:pt>
                <c:pt idx="1">
                  <c:v>0.41055555555555556</c:v>
                </c:pt>
                <c:pt idx="2">
                  <c:v>0.41125000000000006</c:v>
                </c:pt>
                <c:pt idx="3">
                  <c:v>0.41194444444444456</c:v>
                </c:pt>
                <c:pt idx="4">
                  <c:v>0.41263888888888905</c:v>
                </c:pt>
                <c:pt idx="5">
                  <c:v>0.41333333333333355</c:v>
                </c:pt>
                <c:pt idx="6">
                  <c:v>0.41402777777777805</c:v>
                </c:pt>
                <c:pt idx="7">
                  <c:v>0.41472222222222255</c:v>
                </c:pt>
                <c:pt idx="8">
                  <c:v>0.41541666666666704</c:v>
                </c:pt>
                <c:pt idx="9">
                  <c:v>0.41611111111111154</c:v>
                </c:pt>
                <c:pt idx="10">
                  <c:v>0.41680555555555604</c:v>
                </c:pt>
                <c:pt idx="11">
                  <c:v>0.41750000000000054</c:v>
                </c:pt>
                <c:pt idx="12">
                  <c:v>0.41819444444444503</c:v>
                </c:pt>
                <c:pt idx="13">
                  <c:v>0.41888888888888953</c:v>
                </c:pt>
                <c:pt idx="14">
                  <c:v>0.41958333333333403</c:v>
                </c:pt>
                <c:pt idx="15">
                  <c:v>0.42027777777777853</c:v>
                </c:pt>
                <c:pt idx="16">
                  <c:v>0.42097222222222302</c:v>
                </c:pt>
                <c:pt idx="17">
                  <c:v>0.42166666666666752</c:v>
                </c:pt>
                <c:pt idx="18">
                  <c:v>0.42236111111111202</c:v>
                </c:pt>
                <c:pt idx="19">
                  <c:v>0.42305555555555652</c:v>
                </c:pt>
                <c:pt idx="20">
                  <c:v>0.42375000000000101</c:v>
                </c:pt>
                <c:pt idx="21">
                  <c:v>0.42444444444444551</c:v>
                </c:pt>
                <c:pt idx="22">
                  <c:v>0.42513888888889001</c:v>
                </c:pt>
                <c:pt idx="23">
                  <c:v>0.42583333333333451</c:v>
                </c:pt>
                <c:pt idx="24">
                  <c:v>0.426527777777779</c:v>
                </c:pt>
                <c:pt idx="25">
                  <c:v>0.4272222222222235</c:v>
                </c:pt>
                <c:pt idx="26">
                  <c:v>0.427916666666668</c:v>
                </c:pt>
                <c:pt idx="27">
                  <c:v>0.4286111111111125</c:v>
                </c:pt>
                <c:pt idx="28">
                  <c:v>0.42930555555555699</c:v>
                </c:pt>
                <c:pt idx="29">
                  <c:v>0.43000000000000149</c:v>
                </c:pt>
                <c:pt idx="30">
                  <c:v>0.43069444444444599</c:v>
                </c:pt>
                <c:pt idx="31">
                  <c:v>0.43138888888889049</c:v>
                </c:pt>
                <c:pt idx="32">
                  <c:v>0.43208333333333498</c:v>
                </c:pt>
                <c:pt idx="33">
                  <c:v>0.43277777777777948</c:v>
                </c:pt>
                <c:pt idx="34">
                  <c:v>0.43347222222222398</c:v>
                </c:pt>
                <c:pt idx="35">
                  <c:v>0.43416666666666848</c:v>
                </c:pt>
                <c:pt idx="36">
                  <c:v>0.43486111111111297</c:v>
                </c:pt>
                <c:pt idx="37">
                  <c:v>0.43555555555555747</c:v>
                </c:pt>
                <c:pt idx="38">
                  <c:v>0.43625000000000197</c:v>
                </c:pt>
                <c:pt idx="39">
                  <c:v>0.43694444444444647</c:v>
                </c:pt>
                <c:pt idx="40">
                  <c:v>0.43763888888889096</c:v>
                </c:pt>
                <c:pt idx="41">
                  <c:v>0.43833333333333546</c:v>
                </c:pt>
                <c:pt idx="42">
                  <c:v>0.43902777777777996</c:v>
                </c:pt>
                <c:pt idx="43">
                  <c:v>0.43972222222222446</c:v>
                </c:pt>
                <c:pt idx="44">
                  <c:v>0.44041666666666895</c:v>
                </c:pt>
                <c:pt idx="45">
                  <c:v>0.44111111111111345</c:v>
                </c:pt>
                <c:pt idx="46">
                  <c:v>0.44180555555555795</c:v>
                </c:pt>
                <c:pt idx="47">
                  <c:v>0.44250000000000245</c:v>
                </c:pt>
                <c:pt idx="48">
                  <c:v>0.44319444444444694</c:v>
                </c:pt>
                <c:pt idx="49">
                  <c:v>0.44388888888889144</c:v>
                </c:pt>
                <c:pt idx="50">
                  <c:v>0.44458333333333594</c:v>
                </c:pt>
                <c:pt idx="51">
                  <c:v>0.44527777777778044</c:v>
                </c:pt>
                <c:pt idx="52">
                  <c:v>0.44597222222222493</c:v>
                </c:pt>
                <c:pt idx="53">
                  <c:v>0.44666666666666943</c:v>
                </c:pt>
                <c:pt idx="54">
                  <c:v>0.44736111111111393</c:v>
                </c:pt>
                <c:pt idx="55">
                  <c:v>0.44805555555555843</c:v>
                </c:pt>
                <c:pt idx="56">
                  <c:v>0.44875000000000292</c:v>
                </c:pt>
                <c:pt idx="57">
                  <c:v>0.44944444444444742</c:v>
                </c:pt>
                <c:pt idx="58">
                  <c:v>0.45013888888889192</c:v>
                </c:pt>
                <c:pt idx="59">
                  <c:v>0.45083333333333642</c:v>
                </c:pt>
                <c:pt idx="60">
                  <c:v>0.45152777777778091</c:v>
                </c:pt>
                <c:pt idx="61">
                  <c:v>0.45222222222222541</c:v>
                </c:pt>
                <c:pt idx="62">
                  <c:v>0.45291666666666991</c:v>
                </c:pt>
                <c:pt idx="63">
                  <c:v>0.45361111111111441</c:v>
                </c:pt>
                <c:pt idx="64">
                  <c:v>0.4543055555555589</c:v>
                </c:pt>
                <c:pt idx="65">
                  <c:v>0.4550000000000034</c:v>
                </c:pt>
                <c:pt idx="66">
                  <c:v>0.4556944444444479</c:v>
                </c:pt>
                <c:pt idx="67">
                  <c:v>0.4563888888888924</c:v>
                </c:pt>
                <c:pt idx="68">
                  <c:v>0.45708333333333689</c:v>
                </c:pt>
                <c:pt idx="69">
                  <c:v>0.45777777777778139</c:v>
                </c:pt>
                <c:pt idx="70">
                  <c:v>0.45847222222222589</c:v>
                </c:pt>
                <c:pt idx="71">
                  <c:v>0.45916666666667039</c:v>
                </c:pt>
                <c:pt idx="72">
                  <c:v>0.45986111111111488</c:v>
                </c:pt>
                <c:pt idx="73">
                  <c:v>0.46055555555555555</c:v>
                </c:pt>
                <c:pt idx="74">
                  <c:v>0.46124999999999999</c:v>
                </c:pt>
                <c:pt idx="75">
                  <c:v>0.46194444444444444</c:v>
                </c:pt>
                <c:pt idx="76">
                  <c:v>0.46263888888888888</c:v>
                </c:pt>
                <c:pt idx="77">
                  <c:v>0.46333333333333332</c:v>
                </c:pt>
                <c:pt idx="78">
                  <c:v>0.46402777777777776</c:v>
                </c:pt>
                <c:pt idx="79">
                  <c:v>0.4647222222222222</c:v>
                </c:pt>
                <c:pt idx="80">
                  <c:v>0.46541666666666665</c:v>
                </c:pt>
                <c:pt idx="81">
                  <c:v>0.46611111111111114</c:v>
                </c:pt>
                <c:pt idx="82">
                  <c:v>0.46680555555555553</c:v>
                </c:pt>
                <c:pt idx="83">
                  <c:v>0.46750000000000003</c:v>
                </c:pt>
                <c:pt idx="84">
                  <c:v>0.46819444444444441</c:v>
                </c:pt>
                <c:pt idx="85">
                  <c:v>0.46888888888888891</c:v>
                </c:pt>
                <c:pt idx="86">
                  <c:v>0.4695833333333333</c:v>
                </c:pt>
                <c:pt idx="87">
                  <c:v>0.47027777777777779</c:v>
                </c:pt>
                <c:pt idx="88">
                  <c:v>0.47097222222222218</c:v>
                </c:pt>
                <c:pt idx="89">
                  <c:v>0.47166666666666668</c:v>
                </c:pt>
                <c:pt idx="90">
                  <c:v>0.47236111111111106</c:v>
                </c:pt>
                <c:pt idx="91">
                  <c:v>0.47305555555555556</c:v>
                </c:pt>
                <c:pt idx="92">
                  <c:v>0.47374999999999995</c:v>
                </c:pt>
                <c:pt idx="93">
                  <c:v>0.47444444444444445</c:v>
                </c:pt>
                <c:pt idx="94">
                  <c:v>0.47513888888888883</c:v>
                </c:pt>
                <c:pt idx="95">
                  <c:v>0.47583333333333333</c:v>
                </c:pt>
                <c:pt idx="96">
                  <c:v>0.47652777777777783</c:v>
                </c:pt>
                <c:pt idx="97">
                  <c:v>0.47722222222222221</c:v>
                </c:pt>
                <c:pt idx="98">
                  <c:v>0.47791666666666671</c:v>
                </c:pt>
                <c:pt idx="99">
                  <c:v>0.4786111111111111</c:v>
                </c:pt>
                <c:pt idx="100">
                  <c:v>0.4793055555555556</c:v>
                </c:pt>
                <c:pt idx="101">
                  <c:v>0.48</c:v>
                </c:pt>
                <c:pt idx="102">
                  <c:v>0.48069444444444448</c:v>
                </c:pt>
                <c:pt idx="103">
                  <c:v>0.48138888888888887</c:v>
                </c:pt>
                <c:pt idx="104">
                  <c:v>0.48208333333333336</c:v>
                </c:pt>
                <c:pt idx="105">
                  <c:v>0.48277777777777775</c:v>
                </c:pt>
                <c:pt idx="106">
                  <c:v>0.48347222222222225</c:v>
                </c:pt>
                <c:pt idx="107">
                  <c:v>0.48416666666666663</c:v>
                </c:pt>
                <c:pt idx="108">
                  <c:v>0.48486111111111113</c:v>
                </c:pt>
                <c:pt idx="109">
                  <c:v>0.48555555555555557</c:v>
                </c:pt>
                <c:pt idx="110">
                  <c:v>0.48625000000000002</c:v>
                </c:pt>
                <c:pt idx="111">
                  <c:v>0.48694444444444446</c:v>
                </c:pt>
                <c:pt idx="112">
                  <c:v>0.4876388888888889</c:v>
                </c:pt>
                <c:pt idx="113">
                  <c:v>0.48833333333333334</c:v>
                </c:pt>
                <c:pt idx="114">
                  <c:v>0.48902777777777778</c:v>
                </c:pt>
                <c:pt idx="115">
                  <c:v>0.48972222222222223</c:v>
                </c:pt>
                <c:pt idx="116">
                  <c:v>0.49041666666666667</c:v>
                </c:pt>
                <c:pt idx="117">
                  <c:v>0.49111111111111111</c:v>
                </c:pt>
                <c:pt idx="118">
                  <c:v>0.49180555555555555</c:v>
                </c:pt>
                <c:pt idx="119">
                  <c:v>0.49249999999999999</c:v>
                </c:pt>
                <c:pt idx="120">
                  <c:v>0.49319444444444444</c:v>
                </c:pt>
                <c:pt idx="121">
                  <c:v>0.49388888888888888</c:v>
                </c:pt>
                <c:pt idx="122">
                  <c:v>0.49458333333333332</c:v>
                </c:pt>
                <c:pt idx="123">
                  <c:v>0.49527777777777776</c:v>
                </c:pt>
                <c:pt idx="124">
                  <c:v>0.49597222222222226</c:v>
                </c:pt>
                <c:pt idx="125">
                  <c:v>0.49666666666666665</c:v>
                </c:pt>
                <c:pt idx="126">
                  <c:v>0.49736111111111114</c:v>
                </c:pt>
                <c:pt idx="127">
                  <c:v>0.49805555555555553</c:v>
                </c:pt>
                <c:pt idx="128">
                  <c:v>0.49875000000000003</c:v>
                </c:pt>
                <c:pt idx="129">
                  <c:v>0.49944444444444441</c:v>
                </c:pt>
                <c:pt idx="130">
                  <c:v>0.50013888888888891</c:v>
                </c:pt>
                <c:pt idx="131">
                  <c:v>0.50083333333333335</c:v>
                </c:pt>
                <c:pt idx="132">
                  <c:v>0.50152777777777779</c:v>
                </c:pt>
                <c:pt idx="133">
                  <c:v>0.50222222222222224</c:v>
                </c:pt>
                <c:pt idx="134">
                  <c:v>0.50291666666666668</c:v>
                </c:pt>
                <c:pt idx="135">
                  <c:v>0.50361111111111112</c:v>
                </c:pt>
                <c:pt idx="136">
                  <c:v>0.50430555555555556</c:v>
                </c:pt>
                <c:pt idx="137">
                  <c:v>0.505</c:v>
                </c:pt>
                <c:pt idx="138">
                  <c:v>0.50569444444444445</c:v>
                </c:pt>
                <c:pt idx="139">
                  <c:v>0.50638888888888889</c:v>
                </c:pt>
                <c:pt idx="140">
                  <c:v>0.50708333333333333</c:v>
                </c:pt>
                <c:pt idx="141">
                  <c:v>0.50777777777777777</c:v>
                </c:pt>
                <c:pt idx="142">
                  <c:v>0.50847222222222221</c:v>
                </c:pt>
                <c:pt idx="143">
                  <c:v>0.50916666666666666</c:v>
                </c:pt>
                <c:pt idx="144">
                  <c:v>0.5098611111111111</c:v>
                </c:pt>
                <c:pt idx="145">
                  <c:v>0.51055555555555554</c:v>
                </c:pt>
                <c:pt idx="146">
                  <c:v>0.51124999999999998</c:v>
                </c:pt>
                <c:pt idx="147">
                  <c:v>0.51194444444444442</c:v>
                </c:pt>
                <c:pt idx="148">
                  <c:v>0.51263888888888887</c:v>
                </c:pt>
                <c:pt idx="149">
                  <c:v>0.51333333333333331</c:v>
                </c:pt>
                <c:pt idx="150">
                  <c:v>0.51402777777777775</c:v>
                </c:pt>
                <c:pt idx="151">
                  <c:v>0.51472222222222219</c:v>
                </c:pt>
                <c:pt idx="152">
                  <c:v>0.51541666666666663</c:v>
                </c:pt>
                <c:pt idx="153">
                  <c:v>0.51611111111111108</c:v>
                </c:pt>
                <c:pt idx="154">
                  <c:v>0.51680555555555552</c:v>
                </c:pt>
                <c:pt idx="155">
                  <c:v>0.51749999999999996</c:v>
                </c:pt>
                <c:pt idx="156">
                  <c:v>0.51819444444444451</c:v>
                </c:pt>
                <c:pt idx="157">
                  <c:v>0.51888888888888884</c:v>
                </c:pt>
                <c:pt idx="158">
                  <c:v>0.5195833333333334</c:v>
                </c:pt>
                <c:pt idx="159">
                  <c:v>0.52027777777777773</c:v>
                </c:pt>
                <c:pt idx="160">
                  <c:v>0.52097222222222228</c:v>
                </c:pt>
                <c:pt idx="161">
                  <c:v>0.52166666666666661</c:v>
                </c:pt>
                <c:pt idx="162">
                  <c:v>0.52236111111111116</c:v>
                </c:pt>
                <c:pt idx="163">
                  <c:v>0.5230555555555555</c:v>
                </c:pt>
                <c:pt idx="164">
                  <c:v>0.52375000000000005</c:v>
                </c:pt>
                <c:pt idx="165">
                  <c:v>0.52444444444444438</c:v>
                </c:pt>
                <c:pt idx="166">
                  <c:v>0.52513888888888893</c:v>
                </c:pt>
                <c:pt idx="167">
                  <c:v>0.52583333333333326</c:v>
                </c:pt>
                <c:pt idx="168">
                  <c:v>0.52652777777777782</c:v>
                </c:pt>
                <c:pt idx="169">
                  <c:v>0.52722222222222226</c:v>
                </c:pt>
                <c:pt idx="170">
                  <c:v>0.5279166666666667</c:v>
                </c:pt>
                <c:pt idx="171">
                  <c:v>0.52861111111111114</c:v>
                </c:pt>
                <c:pt idx="172">
                  <c:v>0.52930555555555558</c:v>
                </c:pt>
                <c:pt idx="173">
                  <c:v>0.53</c:v>
                </c:pt>
                <c:pt idx="174">
                  <c:v>0.53069444444444447</c:v>
                </c:pt>
                <c:pt idx="175">
                  <c:v>0.53138888888888891</c:v>
                </c:pt>
                <c:pt idx="176">
                  <c:v>0.53208333333333335</c:v>
                </c:pt>
                <c:pt idx="177">
                  <c:v>0.53277777777777779</c:v>
                </c:pt>
                <c:pt idx="178">
                  <c:v>0.53347222222222224</c:v>
                </c:pt>
                <c:pt idx="179">
                  <c:v>0.53416666666666668</c:v>
                </c:pt>
                <c:pt idx="180">
                  <c:v>0.53486111111111112</c:v>
                </c:pt>
                <c:pt idx="181">
                  <c:v>0.53555555555555556</c:v>
                </c:pt>
                <c:pt idx="182">
                  <c:v>0.53625</c:v>
                </c:pt>
                <c:pt idx="183">
                  <c:v>0.53694444444444445</c:v>
                </c:pt>
                <c:pt idx="184">
                  <c:v>0.53763888888888889</c:v>
                </c:pt>
                <c:pt idx="185">
                  <c:v>0.53833333333333333</c:v>
                </c:pt>
                <c:pt idx="186">
                  <c:v>0.53902777777777777</c:v>
                </c:pt>
                <c:pt idx="187">
                  <c:v>0.53972222222222221</c:v>
                </c:pt>
                <c:pt idx="188">
                  <c:v>0.54041666666666666</c:v>
                </c:pt>
                <c:pt idx="189">
                  <c:v>0.5411111111111111</c:v>
                </c:pt>
                <c:pt idx="190">
                  <c:v>0.54180555555555554</c:v>
                </c:pt>
                <c:pt idx="191">
                  <c:v>0.54249999999999998</c:v>
                </c:pt>
                <c:pt idx="192">
                  <c:v>0.54319444444444442</c:v>
                </c:pt>
                <c:pt idx="193">
                  <c:v>0.54388888888888887</c:v>
                </c:pt>
                <c:pt idx="194">
                  <c:v>0.54458333333333331</c:v>
                </c:pt>
                <c:pt idx="195">
                  <c:v>0.54527777777777775</c:v>
                </c:pt>
                <c:pt idx="196">
                  <c:v>0.54597222222222219</c:v>
                </c:pt>
                <c:pt idx="197">
                  <c:v>0.54666666666666663</c:v>
                </c:pt>
                <c:pt idx="198">
                  <c:v>0.54736111111111108</c:v>
                </c:pt>
                <c:pt idx="199">
                  <c:v>0.54805555555555552</c:v>
                </c:pt>
                <c:pt idx="200">
                  <c:v>0.54874999999999996</c:v>
                </c:pt>
                <c:pt idx="201">
                  <c:v>0.54944444444444451</c:v>
                </c:pt>
                <c:pt idx="202">
                  <c:v>0.55013888888888884</c:v>
                </c:pt>
                <c:pt idx="203">
                  <c:v>0.5508333333333334</c:v>
                </c:pt>
                <c:pt idx="204">
                  <c:v>0.55152777777777773</c:v>
                </c:pt>
                <c:pt idx="205">
                  <c:v>0.55222222222222228</c:v>
                </c:pt>
                <c:pt idx="206">
                  <c:v>0.55291666666666661</c:v>
                </c:pt>
                <c:pt idx="207">
                  <c:v>0.55361111111111116</c:v>
                </c:pt>
                <c:pt idx="208">
                  <c:v>0.5543055555555555</c:v>
                </c:pt>
                <c:pt idx="209">
                  <c:v>0.55500000000000005</c:v>
                </c:pt>
                <c:pt idx="210">
                  <c:v>0.55569444444444438</c:v>
                </c:pt>
                <c:pt idx="211">
                  <c:v>0.55638888888888893</c:v>
                </c:pt>
                <c:pt idx="212">
                  <c:v>0.55708333333333326</c:v>
                </c:pt>
                <c:pt idx="213">
                  <c:v>0.55777777777777782</c:v>
                </c:pt>
                <c:pt idx="214">
                  <c:v>0.55847222222222215</c:v>
                </c:pt>
                <c:pt idx="215">
                  <c:v>0.5591666666666667</c:v>
                </c:pt>
                <c:pt idx="216">
                  <c:v>0.55986111111111114</c:v>
                </c:pt>
                <c:pt idx="217">
                  <c:v>0.56055555555555558</c:v>
                </c:pt>
                <c:pt idx="218">
                  <c:v>0.56125000000000003</c:v>
                </c:pt>
                <c:pt idx="219">
                  <c:v>0.56194444444444447</c:v>
                </c:pt>
                <c:pt idx="220">
                  <c:v>0.56263888888888891</c:v>
                </c:pt>
                <c:pt idx="221">
                  <c:v>0.56333333333333335</c:v>
                </c:pt>
                <c:pt idx="222">
                  <c:v>0.56402777777777779</c:v>
                </c:pt>
                <c:pt idx="223">
                  <c:v>0.56472222222222224</c:v>
                </c:pt>
                <c:pt idx="224">
                  <c:v>0.56541666666666668</c:v>
                </c:pt>
                <c:pt idx="225">
                  <c:v>0.56611111111111112</c:v>
                </c:pt>
                <c:pt idx="226">
                  <c:v>0.56680555555555556</c:v>
                </c:pt>
                <c:pt idx="227">
                  <c:v>0.5675</c:v>
                </c:pt>
                <c:pt idx="228">
                  <c:v>0.56819444444444445</c:v>
                </c:pt>
                <c:pt idx="229">
                  <c:v>0.56888888888888889</c:v>
                </c:pt>
                <c:pt idx="230">
                  <c:v>0.56958333333333333</c:v>
                </c:pt>
                <c:pt idx="231">
                  <c:v>0.57027777777777777</c:v>
                </c:pt>
                <c:pt idx="232">
                  <c:v>0.57097222222222221</c:v>
                </c:pt>
                <c:pt idx="233">
                  <c:v>0.57166666666666666</c:v>
                </c:pt>
                <c:pt idx="234">
                  <c:v>0.5723611111111111</c:v>
                </c:pt>
                <c:pt idx="235">
                  <c:v>0.57305555555555554</c:v>
                </c:pt>
                <c:pt idx="236">
                  <c:v>0.57374999999999998</c:v>
                </c:pt>
                <c:pt idx="237">
                  <c:v>0.57444444444444442</c:v>
                </c:pt>
                <c:pt idx="238">
                  <c:v>0.57513888888888887</c:v>
                </c:pt>
                <c:pt idx="239">
                  <c:v>0.57583333333333331</c:v>
                </c:pt>
                <c:pt idx="240">
                  <c:v>0.57652777777777775</c:v>
                </c:pt>
                <c:pt idx="241">
                  <c:v>0.57722222222222219</c:v>
                </c:pt>
                <c:pt idx="242">
                  <c:v>0.57791666666666663</c:v>
                </c:pt>
                <c:pt idx="243">
                  <c:v>0.57861111111111108</c:v>
                </c:pt>
                <c:pt idx="244">
                  <c:v>0.57930555555555563</c:v>
                </c:pt>
                <c:pt idx="245">
                  <c:v>0.57999999999999996</c:v>
                </c:pt>
                <c:pt idx="246">
                  <c:v>0.58069444444444451</c:v>
                </c:pt>
                <c:pt idx="247">
                  <c:v>0.58138888888888884</c:v>
                </c:pt>
                <c:pt idx="248">
                  <c:v>0.5820833333333334</c:v>
                </c:pt>
                <c:pt idx="249">
                  <c:v>0.58277777777777773</c:v>
                </c:pt>
                <c:pt idx="250">
                  <c:v>0.58347222222222228</c:v>
                </c:pt>
                <c:pt idx="251">
                  <c:v>0.58416666666666661</c:v>
                </c:pt>
                <c:pt idx="252">
                  <c:v>0.58486111111111116</c:v>
                </c:pt>
                <c:pt idx="253">
                  <c:v>0.5855555555555555</c:v>
                </c:pt>
                <c:pt idx="254">
                  <c:v>0.58625000000000005</c:v>
                </c:pt>
                <c:pt idx="255">
                  <c:v>0.58694444444444438</c:v>
                </c:pt>
                <c:pt idx="256">
                  <c:v>0.58763888888888893</c:v>
                </c:pt>
                <c:pt idx="257">
                  <c:v>0.58833333333333326</c:v>
                </c:pt>
                <c:pt idx="258">
                  <c:v>0.58902777777777782</c:v>
                </c:pt>
                <c:pt idx="259">
                  <c:v>0.58972222222222215</c:v>
                </c:pt>
                <c:pt idx="260">
                  <c:v>0.5904166666666667</c:v>
                </c:pt>
                <c:pt idx="261">
                  <c:v>0.59111111111111114</c:v>
                </c:pt>
                <c:pt idx="262">
                  <c:v>0.59180555555555558</c:v>
                </c:pt>
                <c:pt idx="263">
                  <c:v>0.59250000000000003</c:v>
                </c:pt>
                <c:pt idx="264">
                  <c:v>0.59319444444444447</c:v>
                </c:pt>
                <c:pt idx="265">
                  <c:v>0.59388888888888891</c:v>
                </c:pt>
                <c:pt idx="266">
                  <c:v>0.59458333333333335</c:v>
                </c:pt>
                <c:pt idx="267">
                  <c:v>0.59527777777777779</c:v>
                </c:pt>
                <c:pt idx="268">
                  <c:v>0.59597222222222224</c:v>
                </c:pt>
                <c:pt idx="269">
                  <c:v>0.59666666666666668</c:v>
                </c:pt>
                <c:pt idx="270">
                  <c:v>0.59736111111111112</c:v>
                </c:pt>
                <c:pt idx="271">
                  <c:v>0.59805555555555556</c:v>
                </c:pt>
                <c:pt idx="272">
                  <c:v>0.59875</c:v>
                </c:pt>
                <c:pt idx="273">
                  <c:v>0.59944444444444445</c:v>
                </c:pt>
                <c:pt idx="274">
                  <c:v>0.60013888888888889</c:v>
                </c:pt>
                <c:pt idx="275">
                  <c:v>0.60083333333333333</c:v>
                </c:pt>
                <c:pt idx="276">
                  <c:v>0.60152777777777777</c:v>
                </c:pt>
                <c:pt idx="277">
                  <c:v>0.60222222222222221</c:v>
                </c:pt>
                <c:pt idx="278">
                  <c:v>0.60291666666666666</c:v>
                </c:pt>
                <c:pt idx="279">
                  <c:v>0.6036111111111111</c:v>
                </c:pt>
                <c:pt idx="280">
                  <c:v>0.60430555555555554</c:v>
                </c:pt>
                <c:pt idx="281">
                  <c:v>0.60499999999999998</c:v>
                </c:pt>
                <c:pt idx="282">
                  <c:v>0.60569444444444442</c:v>
                </c:pt>
                <c:pt idx="283">
                  <c:v>0.60638888888888887</c:v>
                </c:pt>
                <c:pt idx="284">
                  <c:v>0.60708333333333331</c:v>
                </c:pt>
                <c:pt idx="285">
                  <c:v>0.60777777777777775</c:v>
                </c:pt>
                <c:pt idx="286">
                  <c:v>0.60847222222222219</c:v>
                </c:pt>
                <c:pt idx="287">
                  <c:v>0.60916666666666663</c:v>
                </c:pt>
                <c:pt idx="288">
                  <c:v>0.60986111111111108</c:v>
                </c:pt>
                <c:pt idx="289">
                  <c:v>0.61055555555555563</c:v>
                </c:pt>
                <c:pt idx="290">
                  <c:v>0.61124999999999996</c:v>
                </c:pt>
                <c:pt idx="291">
                  <c:v>0.61194444444444451</c:v>
                </c:pt>
                <c:pt idx="292">
                  <c:v>0.61263888888888884</c:v>
                </c:pt>
                <c:pt idx="293">
                  <c:v>0.6133333333333334</c:v>
                </c:pt>
                <c:pt idx="294">
                  <c:v>0.61402777777777773</c:v>
                </c:pt>
                <c:pt idx="295">
                  <c:v>0.61472222222222228</c:v>
                </c:pt>
                <c:pt idx="296">
                  <c:v>0.61541666666666661</c:v>
                </c:pt>
                <c:pt idx="297">
                  <c:v>0.61611111111111116</c:v>
                </c:pt>
                <c:pt idx="298">
                  <c:v>0.6168055555555555</c:v>
                </c:pt>
                <c:pt idx="299">
                  <c:v>0.61750000000000005</c:v>
                </c:pt>
                <c:pt idx="300">
                  <c:v>0.61819444444444438</c:v>
                </c:pt>
                <c:pt idx="301">
                  <c:v>0.61888888888888893</c:v>
                </c:pt>
                <c:pt idx="302">
                  <c:v>0.61958333333333326</c:v>
                </c:pt>
                <c:pt idx="303">
                  <c:v>0.62027777777777782</c:v>
                </c:pt>
                <c:pt idx="304">
                  <c:v>0.62097222222222226</c:v>
                </c:pt>
                <c:pt idx="305">
                  <c:v>0.6216666666666667</c:v>
                </c:pt>
                <c:pt idx="306">
                  <c:v>0.62236111111111114</c:v>
                </c:pt>
                <c:pt idx="307">
                  <c:v>0.62305555555555558</c:v>
                </c:pt>
                <c:pt idx="308">
                  <c:v>0.62375000000000003</c:v>
                </c:pt>
                <c:pt idx="309">
                  <c:v>0.62444444444444447</c:v>
                </c:pt>
                <c:pt idx="310">
                  <c:v>0.62513888888888891</c:v>
                </c:pt>
                <c:pt idx="311">
                  <c:v>0.62583333333333335</c:v>
                </c:pt>
                <c:pt idx="312">
                  <c:v>0.62652777777777779</c:v>
                </c:pt>
                <c:pt idx="313">
                  <c:v>0.62722222222222224</c:v>
                </c:pt>
                <c:pt idx="314">
                  <c:v>0.62791666666666668</c:v>
                </c:pt>
                <c:pt idx="315">
                  <c:v>0.62861111111111112</c:v>
                </c:pt>
                <c:pt idx="316">
                  <c:v>0.62930555555555556</c:v>
                </c:pt>
                <c:pt idx="317">
                  <c:v>0.63</c:v>
                </c:pt>
                <c:pt idx="318">
                  <c:v>0.63069444444444445</c:v>
                </c:pt>
                <c:pt idx="319">
                  <c:v>0.63138888888888889</c:v>
                </c:pt>
                <c:pt idx="320">
                  <c:v>0.63208333333333333</c:v>
                </c:pt>
                <c:pt idx="321">
                  <c:v>0.63277777777777777</c:v>
                </c:pt>
                <c:pt idx="322">
                  <c:v>0.63347222222222221</c:v>
                </c:pt>
                <c:pt idx="323">
                  <c:v>0.63416666666666666</c:v>
                </c:pt>
                <c:pt idx="324">
                  <c:v>0.6348611111111111</c:v>
                </c:pt>
                <c:pt idx="325">
                  <c:v>0.63555555555555554</c:v>
                </c:pt>
                <c:pt idx="326">
                  <c:v>0.63624999999999998</c:v>
                </c:pt>
                <c:pt idx="327">
                  <c:v>0.63694444444444442</c:v>
                </c:pt>
                <c:pt idx="328">
                  <c:v>0.63763888888888887</c:v>
                </c:pt>
                <c:pt idx="329">
                  <c:v>0.63833333333333331</c:v>
                </c:pt>
                <c:pt idx="330">
                  <c:v>0.63902777777777775</c:v>
                </c:pt>
                <c:pt idx="331">
                  <c:v>0.63972222222222219</c:v>
                </c:pt>
                <c:pt idx="332">
                  <c:v>0.64041666666666663</c:v>
                </c:pt>
                <c:pt idx="333">
                  <c:v>0.64111111111111108</c:v>
                </c:pt>
                <c:pt idx="334">
                  <c:v>0.64180555555555552</c:v>
                </c:pt>
                <c:pt idx="335">
                  <c:v>0.64249999999999996</c:v>
                </c:pt>
                <c:pt idx="336">
                  <c:v>0.6431944444444444</c:v>
                </c:pt>
                <c:pt idx="337">
                  <c:v>0.64388888888888884</c:v>
                </c:pt>
                <c:pt idx="338">
                  <c:v>0.64458333333333329</c:v>
                </c:pt>
                <c:pt idx="339">
                  <c:v>0.64527777777777773</c:v>
                </c:pt>
                <c:pt idx="340">
                  <c:v>0.64597222222222217</c:v>
                </c:pt>
                <c:pt idx="341">
                  <c:v>0.64666666666666661</c:v>
                </c:pt>
                <c:pt idx="342">
                  <c:v>0.64736111111111105</c:v>
                </c:pt>
                <c:pt idx="343">
                  <c:v>0.6480555555555555</c:v>
                </c:pt>
                <c:pt idx="344">
                  <c:v>0.64874999999999994</c:v>
                </c:pt>
                <c:pt idx="345">
                  <c:v>0.64944444444444438</c:v>
                </c:pt>
                <c:pt idx="346">
                  <c:v>0.65013888888888882</c:v>
                </c:pt>
                <c:pt idx="347">
                  <c:v>0.65083333333333326</c:v>
                </c:pt>
                <c:pt idx="348">
                  <c:v>0.65152777777777771</c:v>
                </c:pt>
                <c:pt idx="349">
                  <c:v>0.65222222222222215</c:v>
                </c:pt>
                <c:pt idx="350">
                  <c:v>0.65291666666666659</c:v>
                </c:pt>
                <c:pt idx="351">
                  <c:v>0.65361111111111103</c:v>
                </c:pt>
                <c:pt idx="352">
                  <c:v>0.65430555555555547</c:v>
                </c:pt>
                <c:pt idx="353">
                  <c:v>0.65499999999999992</c:v>
                </c:pt>
                <c:pt idx="354">
                  <c:v>0.65569444444444436</c:v>
                </c:pt>
                <c:pt idx="355">
                  <c:v>0.6563888888888888</c:v>
                </c:pt>
                <c:pt idx="356">
                  <c:v>0.65708333333333324</c:v>
                </c:pt>
                <c:pt idx="357">
                  <c:v>0.65777777777777768</c:v>
                </c:pt>
                <c:pt idx="358">
                  <c:v>0.65847222222222213</c:v>
                </c:pt>
                <c:pt idx="359">
                  <c:v>0.65916666666666657</c:v>
                </c:pt>
                <c:pt idx="360">
                  <c:v>0.65986111111111101</c:v>
                </c:pt>
                <c:pt idx="361">
                  <c:v>0.66055555555555545</c:v>
                </c:pt>
                <c:pt idx="362">
                  <c:v>0.66124999999999989</c:v>
                </c:pt>
                <c:pt idx="363">
                  <c:v>0.66194444444444434</c:v>
                </c:pt>
                <c:pt idx="364">
                  <c:v>0.66263888888888878</c:v>
                </c:pt>
                <c:pt idx="365">
                  <c:v>0.66333333333333322</c:v>
                </c:pt>
                <c:pt idx="366">
                  <c:v>0.66402777777777766</c:v>
                </c:pt>
                <c:pt idx="367">
                  <c:v>0.6647222222222221</c:v>
                </c:pt>
                <c:pt idx="368">
                  <c:v>0.66541666666666655</c:v>
                </c:pt>
                <c:pt idx="369">
                  <c:v>0.66611111111111099</c:v>
                </c:pt>
                <c:pt idx="370">
                  <c:v>0.66680555555555543</c:v>
                </c:pt>
                <c:pt idx="371">
                  <c:v>0.66749999999999987</c:v>
                </c:pt>
                <c:pt idx="372">
                  <c:v>0.66819444444444431</c:v>
                </c:pt>
                <c:pt idx="373">
                  <c:v>0.66888888888888876</c:v>
                </c:pt>
                <c:pt idx="374">
                  <c:v>0.6695833333333332</c:v>
                </c:pt>
                <c:pt idx="375">
                  <c:v>0.67027777777777764</c:v>
                </c:pt>
                <c:pt idx="376">
                  <c:v>0.67097222222222208</c:v>
                </c:pt>
                <c:pt idx="377">
                  <c:v>0.67166666666666652</c:v>
                </c:pt>
                <c:pt idx="378">
                  <c:v>0.67236111111111097</c:v>
                </c:pt>
                <c:pt idx="379">
                  <c:v>0.67305555555555541</c:v>
                </c:pt>
                <c:pt idx="380">
                  <c:v>0.67374999999999985</c:v>
                </c:pt>
                <c:pt idx="381">
                  <c:v>0.67444444444444429</c:v>
                </c:pt>
                <c:pt idx="382">
                  <c:v>0.67513888888888873</c:v>
                </c:pt>
                <c:pt idx="383">
                  <c:v>0.67583333333333317</c:v>
                </c:pt>
                <c:pt idx="384">
                  <c:v>0.67652777777777762</c:v>
                </c:pt>
                <c:pt idx="385">
                  <c:v>0.67722222222222206</c:v>
                </c:pt>
                <c:pt idx="386">
                  <c:v>0.6779166666666665</c:v>
                </c:pt>
                <c:pt idx="387">
                  <c:v>0.67861111111111094</c:v>
                </c:pt>
              </c:numCache>
            </c:numRef>
          </c:cat>
          <c:val>
            <c:numRef>
              <c:f>'2017-10-04'!$E$2:$E$389</c:f>
              <c:numCache>
                <c:formatCode>General</c:formatCode>
                <c:ptCount val="388"/>
                <c:pt idx="0">
                  <c:v>30.7</c:v>
                </c:pt>
                <c:pt idx="1">
                  <c:v>31.05</c:v>
                </c:pt>
                <c:pt idx="2">
                  <c:v>30.86</c:v>
                </c:pt>
                <c:pt idx="3">
                  <c:v>30.36</c:v>
                </c:pt>
                <c:pt idx="4">
                  <c:v>30.18</c:v>
                </c:pt>
                <c:pt idx="5">
                  <c:v>30.21</c:v>
                </c:pt>
                <c:pt idx="6">
                  <c:v>30.36</c:v>
                </c:pt>
                <c:pt idx="7">
                  <c:v>30.6</c:v>
                </c:pt>
                <c:pt idx="8">
                  <c:v>30.82</c:v>
                </c:pt>
                <c:pt idx="9">
                  <c:v>31.09</c:v>
                </c:pt>
                <c:pt idx="10">
                  <c:v>31.38</c:v>
                </c:pt>
                <c:pt idx="11">
                  <c:v>31.68</c:v>
                </c:pt>
                <c:pt idx="12">
                  <c:v>31.96</c:v>
                </c:pt>
                <c:pt idx="13">
                  <c:v>32.22</c:v>
                </c:pt>
                <c:pt idx="14">
                  <c:v>32.409999999999997</c:v>
                </c:pt>
                <c:pt idx="15">
                  <c:v>32.340000000000003</c:v>
                </c:pt>
                <c:pt idx="16">
                  <c:v>32.15</c:v>
                </c:pt>
                <c:pt idx="17">
                  <c:v>32.15</c:v>
                </c:pt>
                <c:pt idx="18">
                  <c:v>32.130000000000003</c:v>
                </c:pt>
                <c:pt idx="19">
                  <c:v>32.19</c:v>
                </c:pt>
                <c:pt idx="20">
                  <c:v>32.340000000000003</c:v>
                </c:pt>
                <c:pt idx="21">
                  <c:v>32.47</c:v>
                </c:pt>
                <c:pt idx="22">
                  <c:v>32.46</c:v>
                </c:pt>
                <c:pt idx="23">
                  <c:v>32.79</c:v>
                </c:pt>
                <c:pt idx="24">
                  <c:v>32.909999999999997</c:v>
                </c:pt>
                <c:pt idx="25">
                  <c:v>33.03</c:v>
                </c:pt>
                <c:pt idx="26">
                  <c:v>33.020000000000003</c:v>
                </c:pt>
                <c:pt idx="27">
                  <c:v>32.840000000000003</c:v>
                </c:pt>
                <c:pt idx="28">
                  <c:v>33.1</c:v>
                </c:pt>
                <c:pt idx="29">
                  <c:v>33.35</c:v>
                </c:pt>
                <c:pt idx="30">
                  <c:v>33.270000000000003</c:v>
                </c:pt>
                <c:pt idx="31">
                  <c:v>33.270000000000003</c:v>
                </c:pt>
                <c:pt idx="32">
                  <c:v>33.22</c:v>
                </c:pt>
                <c:pt idx="33">
                  <c:v>33.49</c:v>
                </c:pt>
                <c:pt idx="34">
                  <c:v>33.28</c:v>
                </c:pt>
                <c:pt idx="35">
                  <c:v>33.69</c:v>
                </c:pt>
                <c:pt idx="36">
                  <c:v>33.58</c:v>
                </c:pt>
                <c:pt idx="37">
                  <c:v>33.43</c:v>
                </c:pt>
                <c:pt idx="38">
                  <c:v>33.25</c:v>
                </c:pt>
                <c:pt idx="39">
                  <c:v>33.840000000000003</c:v>
                </c:pt>
                <c:pt idx="40">
                  <c:v>33.85</c:v>
                </c:pt>
                <c:pt idx="41">
                  <c:v>34.369999999999997</c:v>
                </c:pt>
                <c:pt idx="42">
                  <c:v>34.4</c:v>
                </c:pt>
                <c:pt idx="43">
                  <c:v>34.659999999999997</c:v>
                </c:pt>
                <c:pt idx="44">
                  <c:v>34.89</c:v>
                </c:pt>
                <c:pt idx="45">
                  <c:v>34.729999999999997</c:v>
                </c:pt>
                <c:pt idx="46">
                  <c:v>34.590000000000003</c:v>
                </c:pt>
                <c:pt idx="47">
                  <c:v>34.619999999999997</c:v>
                </c:pt>
                <c:pt idx="48">
                  <c:v>35.25</c:v>
                </c:pt>
                <c:pt idx="49">
                  <c:v>35.700000000000003</c:v>
                </c:pt>
                <c:pt idx="50">
                  <c:v>36.47</c:v>
                </c:pt>
                <c:pt idx="51">
                  <c:v>37</c:v>
                </c:pt>
                <c:pt idx="52">
                  <c:v>37.49</c:v>
                </c:pt>
                <c:pt idx="53">
                  <c:v>38.01</c:v>
                </c:pt>
                <c:pt idx="54">
                  <c:v>38.020000000000003</c:v>
                </c:pt>
                <c:pt idx="55">
                  <c:v>38.33</c:v>
                </c:pt>
                <c:pt idx="56">
                  <c:v>38.32</c:v>
                </c:pt>
                <c:pt idx="57">
                  <c:v>38.26</c:v>
                </c:pt>
                <c:pt idx="58">
                  <c:v>38.65</c:v>
                </c:pt>
                <c:pt idx="59">
                  <c:v>38.659999999999997</c:v>
                </c:pt>
                <c:pt idx="60">
                  <c:v>38.03</c:v>
                </c:pt>
                <c:pt idx="61">
                  <c:v>38.299999999999997</c:v>
                </c:pt>
                <c:pt idx="62">
                  <c:v>38.64</c:v>
                </c:pt>
                <c:pt idx="63">
                  <c:v>38.78</c:v>
                </c:pt>
                <c:pt idx="64">
                  <c:v>39.01</c:v>
                </c:pt>
                <c:pt idx="65">
                  <c:v>39.22</c:v>
                </c:pt>
                <c:pt idx="66">
                  <c:v>39.520000000000003</c:v>
                </c:pt>
                <c:pt idx="67">
                  <c:v>39.78</c:v>
                </c:pt>
                <c:pt idx="68">
                  <c:v>39.770000000000003</c:v>
                </c:pt>
                <c:pt idx="69">
                  <c:v>39.68</c:v>
                </c:pt>
                <c:pt idx="70">
                  <c:v>39.56</c:v>
                </c:pt>
                <c:pt idx="71">
                  <c:v>39.4</c:v>
                </c:pt>
                <c:pt idx="72">
                  <c:v>39.31</c:v>
                </c:pt>
                <c:pt idx="73">
                  <c:v>39.26</c:v>
                </c:pt>
                <c:pt idx="74">
                  <c:v>39.19</c:v>
                </c:pt>
                <c:pt idx="75">
                  <c:v>39.17</c:v>
                </c:pt>
                <c:pt idx="76">
                  <c:v>39.18</c:v>
                </c:pt>
                <c:pt idx="77">
                  <c:v>39.229999999999997</c:v>
                </c:pt>
                <c:pt idx="78">
                  <c:v>39.28</c:v>
                </c:pt>
                <c:pt idx="79">
                  <c:v>39.31</c:v>
                </c:pt>
                <c:pt idx="80">
                  <c:v>39.31</c:v>
                </c:pt>
                <c:pt idx="81">
                  <c:v>39.29</c:v>
                </c:pt>
                <c:pt idx="82">
                  <c:v>39.18</c:v>
                </c:pt>
                <c:pt idx="83">
                  <c:v>38.85</c:v>
                </c:pt>
                <c:pt idx="84">
                  <c:v>38.61</c:v>
                </c:pt>
                <c:pt idx="85">
                  <c:v>38.31</c:v>
                </c:pt>
                <c:pt idx="86">
                  <c:v>38.049999999999997</c:v>
                </c:pt>
                <c:pt idx="87">
                  <c:v>37.81</c:v>
                </c:pt>
                <c:pt idx="88">
                  <c:v>37.619999999999997</c:v>
                </c:pt>
                <c:pt idx="89">
                  <c:v>37.49</c:v>
                </c:pt>
                <c:pt idx="90">
                  <c:v>37.4</c:v>
                </c:pt>
                <c:pt idx="91">
                  <c:v>37.29</c:v>
                </c:pt>
                <c:pt idx="92">
                  <c:v>37.17</c:v>
                </c:pt>
                <c:pt idx="93">
                  <c:v>37.020000000000003</c:v>
                </c:pt>
                <c:pt idx="94">
                  <c:v>36.869999999999997</c:v>
                </c:pt>
                <c:pt idx="95">
                  <c:v>36.700000000000003</c:v>
                </c:pt>
                <c:pt idx="96">
                  <c:v>36.56</c:v>
                </c:pt>
                <c:pt idx="97">
                  <c:v>36.409999999999997</c:v>
                </c:pt>
                <c:pt idx="98">
                  <c:v>36.24</c:v>
                </c:pt>
                <c:pt idx="99">
                  <c:v>36.130000000000003</c:v>
                </c:pt>
                <c:pt idx="100">
                  <c:v>36.06</c:v>
                </c:pt>
                <c:pt idx="101">
                  <c:v>35.979999999999997</c:v>
                </c:pt>
                <c:pt idx="102">
                  <c:v>35.97</c:v>
                </c:pt>
                <c:pt idx="103">
                  <c:v>35.96</c:v>
                </c:pt>
                <c:pt idx="104">
                  <c:v>35.92</c:v>
                </c:pt>
                <c:pt idx="105">
                  <c:v>35.83</c:v>
                </c:pt>
                <c:pt idx="106">
                  <c:v>35.729999999999997</c:v>
                </c:pt>
                <c:pt idx="107">
                  <c:v>35.659999999999997</c:v>
                </c:pt>
                <c:pt idx="108">
                  <c:v>35.54</c:v>
                </c:pt>
                <c:pt idx="109">
                  <c:v>35.42</c:v>
                </c:pt>
                <c:pt idx="110">
                  <c:v>35.33</c:v>
                </c:pt>
                <c:pt idx="111">
                  <c:v>35.31</c:v>
                </c:pt>
                <c:pt idx="112">
                  <c:v>35.270000000000003</c:v>
                </c:pt>
                <c:pt idx="113">
                  <c:v>35.22</c:v>
                </c:pt>
                <c:pt idx="114">
                  <c:v>35.119999999999997</c:v>
                </c:pt>
                <c:pt idx="115">
                  <c:v>35.04</c:v>
                </c:pt>
                <c:pt idx="116">
                  <c:v>34.950000000000003</c:v>
                </c:pt>
                <c:pt idx="117">
                  <c:v>34.909999999999997</c:v>
                </c:pt>
                <c:pt idx="118">
                  <c:v>34.86</c:v>
                </c:pt>
                <c:pt idx="119">
                  <c:v>34.799999999999997</c:v>
                </c:pt>
                <c:pt idx="120">
                  <c:v>34.68</c:v>
                </c:pt>
                <c:pt idx="121">
                  <c:v>34.590000000000003</c:v>
                </c:pt>
                <c:pt idx="122">
                  <c:v>34.53</c:v>
                </c:pt>
                <c:pt idx="123">
                  <c:v>34.49</c:v>
                </c:pt>
                <c:pt idx="124">
                  <c:v>34.46</c:v>
                </c:pt>
                <c:pt idx="125">
                  <c:v>34.46</c:v>
                </c:pt>
                <c:pt idx="126">
                  <c:v>34.47</c:v>
                </c:pt>
                <c:pt idx="127">
                  <c:v>34.49</c:v>
                </c:pt>
                <c:pt idx="128">
                  <c:v>34.56</c:v>
                </c:pt>
                <c:pt idx="129">
                  <c:v>34.57</c:v>
                </c:pt>
                <c:pt idx="130">
                  <c:v>34.56</c:v>
                </c:pt>
                <c:pt idx="131">
                  <c:v>34.56</c:v>
                </c:pt>
                <c:pt idx="132">
                  <c:v>34.56</c:v>
                </c:pt>
                <c:pt idx="133">
                  <c:v>34.520000000000003</c:v>
                </c:pt>
                <c:pt idx="134">
                  <c:v>34.43</c:v>
                </c:pt>
                <c:pt idx="135">
                  <c:v>34.33</c:v>
                </c:pt>
                <c:pt idx="136">
                  <c:v>34.22</c:v>
                </c:pt>
                <c:pt idx="137">
                  <c:v>34.06</c:v>
                </c:pt>
                <c:pt idx="138">
                  <c:v>33.869999999999997</c:v>
                </c:pt>
                <c:pt idx="139">
                  <c:v>33.72</c:v>
                </c:pt>
                <c:pt idx="140">
                  <c:v>33.6</c:v>
                </c:pt>
                <c:pt idx="141">
                  <c:v>33.43</c:v>
                </c:pt>
                <c:pt idx="142">
                  <c:v>33.21</c:v>
                </c:pt>
                <c:pt idx="143">
                  <c:v>33.03</c:v>
                </c:pt>
                <c:pt idx="144">
                  <c:v>32.92</c:v>
                </c:pt>
                <c:pt idx="145">
                  <c:v>32.83</c:v>
                </c:pt>
                <c:pt idx="146">
                  <c:v>32.409999999999997</c:v>
                </c:pt>
                <c:pt idx="147">
                  <c:v>32.35</c:v>
                </c:pt>
                <c:pt idx="148">
                  <c:v>31.98</c:v>
                </c:pt>
                <c:pt idx="149">
                  <c:v>31.5</c:v>
                </c:pt>
                <c:pt idx="150">
                  <c:v>31.15</c:v>
                </c:pt>
                <c:pt idx="151">
                  <c:v>30.69</c:v>
                </c:pt>
                <c:pt idx="152">
                  <c:v>30.22</c:v>
                </c:pt>
                <c:pt idx="153">
                  <c:v>29.84</c:v>
                </c:pt>
                <c:pt idx="154">
                  <c:v>29.68</c:v>
                </c:pt>
                <c:pt idx="155">
                  <c:v>29.21</c:v>
                </c:pt>
                <c:pt idx="156">
                  <c:v>29.07</c:v>
                </c:pt>
                <c:pt idx="157">
                  <c:v>28.94</c:v>
                </c:pt>
                <c:pt idx="158">
                  <c:v>29.07</c:v>
                </c:pt>
                <c:pt idx="159">
                  <c:v>29.2</c:v>
                </c:pt>
                <c:pt idx="160">
                  <c:v>29.56</c:v>
                </c:pt>
                <c:pt idx="161">
                  <c:v>29.1</c:v>
                </c:pt>
                <c:pt idx="162">
                  <c:v>29.04</c:v>
                </c:pt>
                <c:pt idx="163">
                  <c:v>29.19</c:v>
                </c:pt>
                <c:pt idx="164">
                  <c:v>29.49</c:v>
                </c:pt>
                <c:pt idx="165">
                  <c:v>29.27</c:v>
                </c:pt>
                <c:pt idx="166">
                  <c:v>29.59</c:v>
                </c:pt>
                <c:pt idx="167">
                  <c:v>29.04</c:v>
                </c:pt>
                <c:pt idx="168">
                  <c:v>28.99</c:v>
                </c:pt>
                <c:pt idx="169">
                  <c:v>28.87</c:v>
                </c:pt>
                <c:pt idx="170">
                  <c:v>28.5</c:v>
                </c:pt>
                <c:pt idx="171">
                  <c:v>28.95</c:v>
                </c:pt>
                <c:pt idx="172">
                  <c:v>28.92</c:v>
                </c:pt>
                <c:pt idx="173">
                  <c:v>29.18</c:v>
                </c:pt>
                <c:pt idx="174">
                  <c:v>29.29</c:v>
                </c:pt>
                <c:pt idx="175">
                  <c:v>29.64</c:v>
                </c:pt>
                <c:pt idx="176">
                  <c:v>29.8</c:v>
                </c:pt>
                <c:pt idx="177">
                  <c:v>29.77</c:v>
                </c:pt>
                <c:pt idx="178">
                  <c:v>29.93</c:v>
                </c:pt>
                <c:pt idx="179">
                  <c:v>29.53</c:v>
                </c:pt>
                <c:pt idx="180">
                  <c:v>29.38</c:v>
                </c:pt>
                <c:pt idx="181">
                  <c:v>29.21</c:v>
                </c:pt>
                <c:pt idx="182">
                  <c:v>29.3</c:v>
                </c:pt>
                <c:pt idx="183">
                  <c:v>29.64</c:v>
                </c:pt>
                <c:pt idx="184">
                  <c:v>29.76</c:v>
                </c:pt>
                <c:pt idx="185">
                  <c:v>29.61</c:v>
                </c:pt>
                <c:pt idx="186">
                  <c:v>29.23</c:v>
                </c:pt>
                <c:pt idx="187">
                  <c:v>28.98</c:v>
                </c:pt>
                <c:pt idx="188">
                  <c:v>29.24</c:v>
                </c:pt>
                <c:pt idx="189">
                  <c:v>28.97</c:v>
                </c:pt>
                <c:pt idx="190">
                  <c:v>28.67</c:v>
                </c:pt>
                <c:pt idx="191">
                  <c:v>28.55</c:v>
                </c:pt>
                <c:pt idx="192">
                  <c:v>28.46</c:v>
                </c:pt>
                <c:pt idx="193">
                  <c:v>28.49</c:v>
                </c:pt>
                <c:pt idx="194">
                  <c:v>28.54</c:v>
                </c:pt>
                <c:pt idx="195">
                  <c:v>28.53</c:v>
                </c:pt>
                <c:pt idx="196">
                  <c:v>28.13</c:v>
                </c:pt>
                <c:pt idx="197">
                  <c:v>28.12</c:v>
                </c:pt>
                <c:pt idx="198">
                  <c:v>27.75</c:v>
                </c:pt>
                <c:pt idx="199">
                  <c:v>27.5</c:v>
                </c:pt>
                <c:pt idx="200">
                  <c:v>27.4</c:v>
                </c:pt>
                <c:pt idx="201">
                  <c:v>27.03</c:v>
                </c:pt>
                <c:pt idx="202">
                  <c:v>26.96</c:v>
                </c:pt>
                <c:pt idx="203">
                  <c:v>26.83</c:v>
                </c:pt>
                <c:pt idx="204">
                  <c:v>27.08</c:v>
                </c:pt>
                <c:pt idx="205">
                  <c:v>26.9</c:v>
                </c:pt>
                <c:pt idx="206">
                  <c:v>27.12</c:v>
                </c:pt>
                <c:pt idx="207">
                  <c:v>27.05</c:v>
                </c:pt>
                <c:pt idx="208">
                  <c:v>26.77</c:v>
                </c:pt>
                <c:pt idx="209">
                  <c:v>26.6</c:v>
                </c:pt>
                <c:pt idx="210">
                  <c:v>26.4</c:v>
                </c:pt>
                <c:pt idx="211">
                  <c:v>26.44</c:v>
                </c:pt>
                <c:pt idx="212">
                  <c:v>26.45</c:v>
                </c:pt>
                <c:pt idx="213">
                  <c:v>26.34</c:v>
                </c:pt>
                <c:pt idx="214">
                  <c:v>26.27</c:v>
                </c:pt>
                <c:pt idx="215">
                  <c:v>26.06</c:v>
                </c:pt>
                <c:pt idx="216">
                  <c:v>26.16</c:v>
                </c:pt>
                <c:pt idx="217">
                  <c:v>26.03</c:v>
                </c:pt>
                <c:pt idx="218">
                  <c:v>25.86</c:v>
                </c:pt>
                <c:pt idx="219">
                  <c:v>25.84</c:v>
                </c:pt>
                <c:pt idx="220">
                  <c:v>25.98</c:v>
                </c:pt>
                <c:pt idx="221">
                  <c:v>25.91</c:v>
                </c:pt>
                <c:pt idx="222">
                  <c:v>25.92</c:v>
                </c:pt>
                <c:pt idx="223">
                  <c:v>25.97</c:v>
                </c:pt>
                <c:pt idx="224">
                  <c:v>26.17</c:v>
                </c:pt>
                <c:pt idx="225">
                  <c:v>26.35</c:v>
                </c:pt>
                <c:pt idx="226">
                  <c:v>26.35</c:v>
                </c:pt>
                <c:pt idx="227">
                  <c:v>26.32</c:v>
                </c:pt>
                <c:pt idx="228">
                  <c:v>26.31</c:v>
                </c:pt>
                <c:pt idx="229">
                  <c:v>26.13</c:v>
                </c:pt>
                <c:pt idx="230">
                  <c:v>26.06</c:v>
                </c:pt>
                <c:pt idx="231">
                  <c:v>26.13</c:v>
                </c:pt>
                <c:pt idx="232">
                  <c:v>32.28</c:v>
                </c:pt>
                <c:pt idx="233">
                  <c:v>32.24</c:v>
                </c:pt>
                <c:pt idx="234">
                  <c:v>32.18</c:v>
                </c:pt>
                <c:pt idx="235">
                  <c:v>32.19</c:v>
                </c:pt>
                <c:pt idx="236">
                  <c:v>32.17</c:v>
                </c:pt>
                <c:pt idx="237">
                  <c:v>32.15</c:v>
                </c:pt>
                <c:pt idx="238">
                  <c:v>32.24</c:v>
                </c:pt>
                <c:pt idx="239">
                  <c:v>32.32</c:v>
                </c:pt>
                <c:pt idx="240">
                  <c:v>32.31</c:v>
                </c:pt>
                <c:pt idx="241">
                  <c:v>32.28</c:v>
                </c:pt>
                <c:pt idx="242">
                  <c:v>32.29</c:v>
                </c:pt>
                <c:pt idx="243">
                  <c:v>32.33</c:v>
                </c:pt>
                <c:pt idx="244">
                  <c:v>32.450000000000003</c:v>
                </c:pt>
                <c:pt idx="245">
                  <c:v>32.47</c:v>
                </c:pt>
                <c:pt idx="246">
                  <c:v>32.479999999999997</c:v>
                </c:pt>
                <c:pt idx="247">
                  <c:v>32.53</c:v>
                </c:pt>
                <c:pt idx="248">
                  <c:v>32.479999999999997</c:v>
                </c:pt>
                <c:pt idx="249">
                  <c:v>32.57</c:v>
                </c:pt>
                <c:pt idx="250">
                  <c:v>32.61</c:v>
                </c:pt>
                <c:pt idx="251">
                  <c:v>32.590000000000003</c:v>
                </c:pt>
                <c:pt idx="252">
                  <c:v>32.67</c:v>
                </c:pt>
                <c:pt idx="253">
                  <c:v>32.74</c:v>
                </c:pt>
                <c:pt idx="254">
                  <c:v>32.840000000000003</c:v>
                </c:pt>
                <c:pt idx="255">
                  <c:v>32.83</c:v>
                </c:pt>
                <c:pt idx="256">
                  <c:v>32.82</c:v>
                </c:pt>
                <c:pt idx="257">
                  <c:v>32.869999999999997</c:v>
                </c:pt>
                <c:pt idx="258">
                  <c:v>32.85</c:v>
                </c:pt>
                <c:pt idx="259">
                  <c:v>32.799999999999997</c:v>
                </c:pt>
                <c:pt idx="260">
                  <c:v>32.78</c:v>
                </c:pt>
                <c:pt idx="261">
                  <c:v>32.75</c:v>
                </c:pt>
                <c:pt idx="262">
                  <c:v>32.78</c:v>
                </c:pt>
                <c:pt idx="263">
                  <c:v>32.590000000000003</c:v>
                </c:pt>
                <c:pt idx="264">
                  <c:v>32.619999999999997</c:v>
                </c:pt>
                <c:pt idx="265">
                  <c:v>32.71</c:v>
                </c:pt>
                <c:pt idx="266">
                  <c:v>32.83</c:v>
                </c:pt>
                <c:pt idx="267">
                  <c:v>32.89</c:v>
                </c:pt>
                <c:pt idx="268">
                  <c:v>32.869999999999997</c:v>
                </c:pt>
                <c:pt idx="269">
                  <c:v>32.74</c:v>
                </c:pt>
                <c:pt idx="270">
                  <c:v>32.4</c:v>
                </c:pt>
                <c:pt idx="271">
                  <c:v>32.46</c:v>
                </c:pt>
                <c:pt idx="272">
                  <c:v>32.25</c:v>
                </c:pt>
                <c:pt idx="273">
                  <c:v>32.25</c:v>
                </c:pt>
                <c:pt idx="274">
                  <c:v>32.25</c:v>
                </c:pt>
                <c:pt idx="275">
                  <c:v>32.24</c:v>
                </c:pt>
                <c:pt idx="276">
                  <c:v>32.409999999999997</c:v>
                </c:pt>
                <c:pt idx="277">
                  <c:v>32.53</c:v>
                </c:pt>
                <c:pt idx="278">
                  <c:v>32.61</c:v>
                </c:pt>
                <c:pt idx="279">
                  <c:v>32.64</c:v>
                </c:pt>
                <c:pt idx="280">
                  <c:v>32.71</c:v>
                </c:pt>
                <c:pt idx="281">
                  <c:v>32.74</c:v>
                </c:pt>
                <c:pt idx="282">
                  <c:v>32.74</c:v>
                </c:pt>
                <c:pt idx="283">
                  <c:v>32.56</c:v>
                </c:pt>
                <c:pt idx="284">
                  <c:v>32.4</c:v>
                </c:pt>
                <c:pt idx="285">
                  <c:v>32.11</c:v>
                </c:pt>
                <c:pt idx="286">
                  <c:v>31.97</c:v>
                </c:pt>
                <c:pt idx="287">
                  <c:v>31.83</c:v>
                </c:pt>
                <c:pt idx="288">
                  <c:v>31.65</c:v>
                </c:pt>
                <c:pt idx="289">
                  <c:v>31.51</c:v>
                </c:pt>
                <c:pt idx="290">
                  <c:v>31.37</c:v>
                </c:pt>
                <c:pt idx="291">
                  <c:v>31.21</c:v>
                </c:pt>
                <c:pt idx="292">
                  <c:v>30.96</c:v>
                </c:pt>
                <c:pt idx="293">
                  <c:v>30.96</c:v>
                </c:pt>
                <c:pt idx="294">
                  <c:v>30.44</c:v>
                </c:pt>
                <c:pt idx="295">
                  <c:v>30.37</c:v>
                </c:pt>
                <c:pt idx="296">
                  <c:v>30.53</c:v>
                </c:pt>
                <c:pt idx="297">
                  <c:v>30.42</c:v>
                </c:pt>
                <c:pt idx="298">
                  <c:v>30.6</c:v>
                </c:pt>
                <c:pt idx="299">
                  <c:v>30.61</c:v>
                </c:pt>
                <c:pt idx="300">
                  <c:v>30.26</c:v>
                </c:pt>
                <c:pt idx="301">
                  <c:v>30.41</c:v>
                </c:pt>
                <c:pt idx="302">
                  <c:v>30.56</c:v>
                </c:pt>
                <c:pt idx="303">
                  <c:v>30.44</c:v>
                </c:pt>
                <c:pt idx="304">
                  <c:v>30.28</c:v>
                </c:pt>
                <c:pt idx="305">
                  <c:v>30.13</c:v>
                </c:pt>
                <c:pt idx="306">
                  <c:v>29.9</c:v>
                </c:pt>
                <c:pt idx="307">
                  <c:v>29.85</c:v>
                </c:pt>
                <c:pt idx="308">
                  <c:v>29.76</c:v>
                </c:pt>
                <c:pt idx="309">
                  <c:v>29.63</c:v>
                </c:pt>
                <c:pt idx="310">
                  <c:v>29.73</c:v>
                </c:pt>
                <c:pt idx="311">
                  <c:v>29.75</c:v>
                </c:pt>
                <c:pt idx="312">
                  <c:v>29.75</c:v>
                </c:pt>
                <c:pt idx="313">
                  <c:v>29.82</c:v>
                </c:pt>
                <c:pt idx="314">
                  <c:v>29.84</c:v>
                </c:pt>
                <c:pt idx="315">
                  <c:v>30.03</c:v>
                </c:pt>
                <c:pt idx="316">
                  <c:v>30.16</c:v>
                </c:pt>
                <c:pt idx="317">
                  <c:v>30.28</c:v>
                </c:pt>
                <c:pt idx="318">
                  <c:v>30.2</c:v>
                </c:pt>
                <c:pt idx="319">
                  <c:v>30.22</c:v>
                </c:pt>
                <c:pt idx="320">
                  <c:v>30.24</c:v>
                </c:pt>
                <c:pt idx="321">
                  <c:v>30.04</c:v>
                </c:pt>
                <c:pt idx="322">
                  <c:v>29.93</c:v>
                </c:pt>
                <c:pt idx="323">
                  <c:v>29.96</c:v>
                </c:pt>
                <c:pt idx="324">
                  <c:v>30.03</c:v>
                </c:pt>
                <c:pt idx="325">
                  <c:v>29.97</c:v>
                </c:pt>
                <c:pt idx="326">
                  <c:v>29.95</c:v>
                </c:pt>
                <c:pt idx="327">
                  <c:v>29.91</c:v>
                </c:pt>
                <c:pt idx="328">
                  <c:v>30.02</c:v>
                </c:pt>
                <c:pt idx="329">
                  <c:v>29.99</c:v>
                </c:pt>
                <c:pt idx="330">
                  <c:v>29.8</c:v>
                </c:pt>
                <c:pt idx="331">
                  <c:v>29.83</c:v>
                </c:pt>
                <c:pt idx="332">
                  <c:v>29.97</c:v>
                </c:pt>
                <c:pt idx="333">
                  <c:v>30.03</c:v>
                </c:pt>
                <c:pt idx="334">
                  <c:v>30.06</c:v>
                </c:pt>
                <c:pt idx="335">
                  <c:v>29.97</c:v>
                </c:pt>
                <c:pt idx="336">
                  <c:v>29.96</c:v>
                </c:pt>
                <c:pt idx="337">
                  <c:v>29.85</c:v>
                </c:pt>
                <c:pt idx="338">
                  <c:v>29.81</c:v>
                </c:pt>
                <c:pt idx="339">
                  <c:v>29.87</c:v>
                </c:pt>
                <c:pt idx="340">
                  <c:v>29.78</c:v>
                </c:pt>
                <c:pt idx="341">
                  <c:v>29.85</c:v>
                </c:pt>
                <c:pt idx="342">
                  <c:v>29.79</c:v>
                </c:pt>
                <c:pt idx="343">
                  <c:v>29.82</c:v>
                </c:pt>
                <c:pt idx="344">
                  <c:v>29.62</c:v>
                </c:pt>
                <c:pt idx="345">
                  <c:v>28.87</c:v>
                </c:pt>
                <c:pt idx="346">
                  <c:v>27.41</c:v>
                </c:pt>
                <c:pt idx="347">
                  <c:v>26.44</c:v>
                </c:pt>
                <c:pt idx="348">
                  <c:v>26.07</c:v>
                </c:pt>
                <c:pt idx="349">
                  <c:v>25.85</c:v>
                </c:pt>
                <c:pt idx="350">
                  <c:v>25.9</c:v>
                </c:pt>
                <c:pt idx="351">
                  <c:v>26.15</c:v>
                </c:pt>
                <c:pt idx="352">
                  <c:v>26.38</c:v>
                </c:pt>
                <c:pt idx="353">
                  <c:v>26.5</c:v>
                </c:pt>
                <c:pt idx="354">
                  <c:v>26.18</c:v>
                </c:pt>
                <c:pt idx="355">
                  <c:v>26.06</c:v>
                </c:pt>
                <c:pt idx="356">
                  <c:v>26.1</c:v>
                </c:pt>
                <c:pt idx="357">
                  <c:v>26</c:v>
                </c:pt>
                <c:pt idx="358">
                  <c:v>26.01</c:v>
                </c:pt>
                <c:pt idx="359">
                  <c:v>25.78</c:v>
                </c:pt>
                <c:pt idx="360">
                  <c:v>25.67</c:v>
                </c:pt>
                <c:pt idx="361">
                  <c:v>25.52</c:v>
                </c:pt>
                <c:pt idx="362">
                  <c:v>25.39</c:v>
                </c:pt>
                <c:pt idx="363">
                  <c:v>25.44</c:v>
                </c:pt>
                <c:pt idx="364">
                  <c:v>25.33</c:v>
                </c:pt>
                <c:pt idx="365">
                  <c:v>25.87</c:v>
                </c:pt>
                <c:pt idx="366">
                  <c:v>25.89</c:v>
                </c:pt>
                <c:pt idx="367">
                  <c:v>25.84</c:v>
                </c:pt>
                <c:pt idx="368">
                  <c:v>25.9</c:v>
                </c:pt>
                <c:pt idx="369">
                  <c:v>25.83</c:v>
                </c:pt>
                <c:pt idx="370">
                  <c:v>25.86</c:v>
                </c:pt>
                <c:pt idx="371">
                  <c:v>25.81</c:v>
                </c:pt>
                <c:pt idx="372">
                  <c:v>25.72</c:v>
                </c:pt>
                <c:pt idx="373">
                  <c:v>25.69</c:v>
                </c:pt>
                <c:pt idx="374">
                  <c:v>25.62</c:v>
                </c:pt>
                <c:pt idx="375">
                  <c:v>25.55</c:v>
                </c:pt>
                <c:pt idx="376">
                  <c:v>25.53</c:v>
                </c:pt>
                <c:pt idx="377">
                  <c:v>25.52</c:v>
                </c:pt>
                <c:pt idx="378">
                  <c:v>25.56</c:v>
                </c:pt>
                <c:pt idx="379">
                  <c:v>25.6</c:v>
                </c:pt>
                <c:pt idx="380">
                  <c:v>25.63</c:v>
                </c:pt>
                <c:pt idx="381">
                  <c:v>25.59</c:v>
                </c:pt>
                <c:pt idx="382">
                  <c:v>25.49</c:v>
                </c:pt>
                <c:pt idx="383">
                  <c:v>25.47</c:v>
                </c:pt>
                <c:pt idx="384">
                  <c:v>25.53</c:v>
                </c:pt>
                <c:pt idx="385">
                  <c:v>25.58</c:v>
                </c:pt>
                <c:pt idx="386">
                  <c:v>25.59</c:v>
                </c:pt>
                <c:pt idx="387">
                  <c:v>25.64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1D-495F-88B0-6884B6570960}"/>
            </c:ext>
          </c:extLst>
        </c:ser>
        <c:ser>
          <c:idx val="5"/>
          <c:order val="5"/>
          <c:tx>
            <c:strRef>
              <c:f>'2017-10-04'!$G$1</c:f>
              <c:strCache>
                <c:ptCount val="1"/>
                <c:pt idx="0">
                  <c:v>Enclosure Temp (Deg)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'2017-10-04'!$A$2:$A$389</c:f>
              <c:numCache>
                <c:formatCode>h:mm:ss</c:formatCode>
                <c:ptCount val="388"/>
                <c:pt idx="0">
                  <c:v>0.40986111111111106</c:v>
                </c:pt>
                <c:pt idx="1">
                  <c:v>0.41055555555555556</c:v>
                </c:pt>
                <c:pt idx="2">
                  <c:v>0.41125000000000006</c:v>
                </c:pt>
                <c:pt idx="3">
                  <c:v>0.41194444444444456</c:v>
                </c:pt>
                <c:pt idx="4">
                  <c:v>0.41263888888888905</c:v>
                </c:pt>
                <c:pt idx="5">
                  <c:v>0.41333333333333355</c:v>
                </c:pt>
                <c:pt idx="6">
                  <c:v>0.41402777777777805</c:v>
                </c:pt>
                <c:pt idx="7">
                  <c:v>0.41472222222222255</c:v>
                </c:pt>
                <c:pt idx="8">
                  <c:v>0.41541666666666704</c:v>
                </c:pt>
                <c:pt idx="9">
                  <c:v>0.41611111111111154</c:v>
                </c:pt>
                <c:pt idx="10">
                  <c:v>0.41680555555555604</c:v>
                </c:pt>
                <c:pt idx="11">
                  <c:v>0.41750000000000054</c:v>
                </c:pt>
                <c:pt idx="12">
                  <c:v>0.41819444444444503</c:v>
                </c:pt>
                <c:pt idx="13">
                  <c:v>0.41888888888888953</c:v>
                </c:pt>
                <c:pt idx="14">
                  <c:v>0.41958333333333403</c:v>
                </c:pt>
                <c:pt idx="15">
                  <c:v>0.42027777777777853</c:v>
                </c:pt>
                <c:pt idx="16">
                  <c:v>0.42097222222222302</c:v>
                </c:pt>
                <c:pt idx="17">
                  <c:v>0.42166666666666752</c:v>
                </c:pt>
                <c:pt idx="18">
                  <c:v>0.42236111111111202</c:v>
                </c:pt>
                <c:pt idx="19">
                  <c:v>0.42305555555555652</c:v>
                </c:pt>
                <c:pt idx="20">
                  <c:v>0.42375000000000101</c:v>
                </c:pt>
                <c:pt idx="21">
                  <c:v>0.42444444444444551</c:v>
                </c:pt>
                <c:pt idx="22">
                  <c:v>0.42513888888889001</c:v>
                </c:pt>
                <c:pt idx="23">
                  <c:v>0.42583333333333451</c:v>
                </c:pt>
                <c:pt idx="24">
                  <c:v>0.426527777777779</c:v>
                </c:pt>
                <c:pt idx="25">
                  <c:v>0.4272222222222235</c:v>
                </c:pt>
                <c:pt idx="26">
                  <c:v>0.427916666666668</c:v>
                </c:pt>
                <c:pt idx="27">
                  <c:v>0.4286111111111125</c:v>
                </c:pt>
                <c:pt idx="28">
                  <c:v>0.42930555555555699</c:v>
                </c:pt>
                <c:pt idx="29">
                  <c:v>0.43000000000000149</c:v>
                </c:pt>
                <c:pt idx="30">
                  <c:v>0.43069444444444599</c:v>
                </c:pt>
                <c:pt idx="31">
                  <c:v>0.43138888888889049</c:v>
                </c:pt>
                <c:pt idx="32">
                  <c:v>0.43208333333333498</c:v>
                </c:pt>
                <c:pt idx="33">
                  <c:v>0.43277777777777948</c:v>
                </c:pt>
                <c:pt idx="34">
                  <c:v>0.43347222222222398</c:v>
                </c:pt>
                <c:pt idx="35">
                  <c:v>0.43416666666666848</c:v>
                </c:pt>
                <c:pt idx="36">
                  <c:v>0.43486111111111297</c:v>
                </c:pt>
                <c:pt idx="37">
                  <c:v>0.43555555555555747</c:v>
                </c:pt>
                <c:pt idx="38">
                  <c:v>0.43625000000000197</c:v>
                </c:pt>
                <c:pt idx="39">
                  <c:v>0.43694444444444647</c:v>
                </c:pt>
                <c:pt idx="40">
                  <c:v>0.43763888888889096</c:v>
                </c:pt>
                <c:pt idx="41">
                  <c:v>0.43833333333333546</c:v>
                </c:pt>
                <c:pt idx="42">
                  <c:v>0.43902777777777996</c:v>
                </c:pt>
                <c:pt idx="43">
                  <c:v>0.43972222222222446</c:v>
                </c:pt>
                <c:pt idx="44">
                  <c:v>0.44041666666666895</c:v>
                </c:pt>
                <c:pt idx="45">
                  <c:v>0.44111111111111345</c:v>
                </c:pt>
                <c:pt idx="46">
                  <c:v>0.44180555555555795</c:v>
                </c:pt>
                <c:pt idx="47">
                  <c:v>0.44250000000000245</c:v>
                </c:pt>
                <c:pt idx="48">
                  <c:v>0.44319444444444694</c:v>
                </c:pt>
                <c:pt idx="49">
                  <c:v>0.44388888888889144</c:v>
                </c:pt>
                <c:pt idx="50">
                  <c:v>0.44458333333333594</c:v>
                </c:pt>
                <c:pt idx="51">
                  <c:v>0.44527777777778044</c:v>
                </c:pt>
                <c:pt idx="52">
                  <c:v>0.44597222222222493</c:v>
                </c:pt>
                <c:pt idx="53">
                  <c:v>0.44666666666666943</c:v>
                </c:pt>
                <c:pt idx="54">
                  <c:v>0.44736111111111393</c:v>
                </c:pt>
                <c:pt idx="55">
                  <c:v>0.44805555555555843</c:v>
                </c:pt>
                <c:pt idx="56">
                  <c:v>0.44875000000000292</c:v>
                </c:pt>
                <c:pt idx="57">
                  <c:v>0.44944444444444742</c:v>
                </c:pt>
                <c:pt idx="58">
                  <c:v>0.45013888888889192</c:v>
                </c:pt>
                <c:pt idx="59">
                  <c:v>0.45083333333333642</c:v>
                </c:pt>
                <c:pt idx="60">
                  <c:v>0.45152777777778091</c:v>
                </c:pt>
                <c:pt idx="61">
                  <c:v>0.45222222222222541</c:v>
                </c:pt>
                <c:pt idx="62">
                  <c:v>0.45291666666666991</c:v>
                </c:pt>
                <c:pt idx="63">
                  <c:v>0.45361111111111441</c:v>
                </c:pt>
                <c:pt idx="64">
                  <c:v>0.4543055555555589</c:v>
                </c:pt>
                <c:pt idx="65">
                  <c:v>0.4550000000000034</c:v>
                </c:pt>
                <c:pt idx="66">
                  <c:v>0.4556944444444479</c:v>
                </c:pt>
                <c:pt idx="67">
                  <c:v>0.4563888888888924</c:v>
                </c:pt>
                <c:pt idx="68">
                  <c:v>0.45708333333333689</c:v>
                </c:pt>
                <c:pt idx="69">
                  <c:v>0.45777777777778139</c:v>
                </c:pt>
                <c:pt idx="70">
                  <c:v>0.45847222222222589</c:v>
                </c:pt>
                <c:pt idx="71">
                  <c:v>0.45916666666667039</c:v>
                </c:pt>
                <c:pt idx="72">
                  <c:v>0.45986111111111488</c:v>
                </c:pt>
                <c:pt idx="73">
                  <c:v>0.46055555555555555</c:v>
                </c:pt>
                <c:pt idx="74">
                  <c:v>0.46124999999999999</c:v>
                </c:pt>
                <c:pt idx="75">
                  <c:v>0.46194444444444444</c:v>
                </c:pt>
                <c:pt idx="76">
                  <c:v>0.46263888888888888</c:v>
                </c:pt>
                <c:pt idx="77">
                  <c:v>0.46333333333333332</c:v>
                </c:pt>
                <c:pt idx="78">
                  <c:v>0.46402777777777776</c:v>
                </c:pt>
                <c:pt idx="79">
                  <c:v>0.4647222222222222</c:v>
                </c:pt>
                <c:pt idx="80">
                  <c:v>0.46541666666666665</c:v>
                </c:pt>
                <c:pt idx="81">
                  <c:v>0.46611111111111114</c:v>
                </c:pt>
                <c:pt idx="82">
                  <c:v>0.46680555555555553</c:v>
                </c:pt>
                <c:pt idx="83">
                  <c:v>0.46750000000000003</c:v>
                </c:pt>
                <c:pt idx="84">
                  <c:v>0.46819444444444441</c:v>
                </c:pt>
                <c:pt idx="85">
                  <c:v>0.46888888888888891</c:v>
                </c:pt>
                <c:pt idx="86">
                  <c:v>0.4695833333333333</c:v>
                </c:pt>
                <c:pt idx="87">
                  <c:v>0.47027777777777779</c:v>
                </c:pt>
                <c:pt idx="88">
                  <c:v>0.47097222222222218</c:v>
                </c:pt>
                <c:pt idx="89">
                  <c:v>0.47166666666666668</c:v>
                </c:pt>
                <c:pt idx="90">
                  <c:v>0.47236111111111106</c:v>
                </c:pt>
                <c:pt idx="91">
                  <c:v>0.47305555555555556</c:v>
                </c:pt>
                <c:pt idx="92">
                  <c:v>0.47374999999999995</c:v>
                </c:pt>
                <c:pt idx="93">
                  <c:v>0.47444444444444445</c:v>
                </c:pt>
                <c:pt idx="94">
                  <c:v>0.47513888888888883</c:v>
                </c:pt>
                <c:pt idx="95">
                  <c:v>0.47583333333333333</c:v>
                </c:pt>
                <c:pt idx="96">
                  <c:v>0.47652777777777783</c:v>
                </c:pt>
                <c:pt idx="97">
                  <c:v>0.47722222222222221</c:v>
                </c:pt>
                <c:pt idx="98">
                  <c:v>0.47791666666666671</c:v>
                </c:pt>
                <c:pt idx="99">
                  <c:v>0.4786111111111111</c:v>
                </c:pt>
                <c:pt idx="100">
                  <c:v>0.4793055555555556</c:v>
                </c:pt>
                <c:pt idx="101">
                  <c:v>0.48</c:v>
                </c:pt>
                <c:pt idx="102">
                  <c:v>0.48069444444444448</c:v>
                </c:pt>
                <c:pt idx="103">
                  <c:v>0.48138888888888887</c:v>
                </c:pt>
                <c:pt idx="104">
                  <c:v>0.48208333333333336</c:v>
                </c:pt>
                <c:pt idx="105">
                  <c:v>0.48277777777777775</c:v>
                </c:pt>
                <c:pt idx="106">
                  <c:v>0.48347222222222225</c:v>
                </c:pt>
                <c:pt idx="107">
                  <c:v>0.48416666666666663</c:v>
                </c:pt>
                <c:pt idx="108">
                  <c:v>0.48486111111111113</c:v>
                </c:pt>
                <c:pt idx="109">
                  <c:v>0.48555555555555557</c:v>
                </c:pt>
                <c:pt idx="110">
                  <c:v>0.48625000000000002</c:v>
                </c:pt>
                <c:pt idx="111">
                  <c:v>0.48694444444444446</c:v>
                </c:pt>
                <c:pt idx="112">
                  <c:v>0.4876388888888889</c:v>
                </c:pt>
                <c:pt idx="113">
                  <c:v>0.48833333333333334</c:v>
                </c:pt>
                <c:pt idx="114">
                  <c:v>0.48902777777777778</c:v>
                </c:pt>
                <c:pt idx="115">
                  <c:v>0.48972222222222223</c:v>
                </c:pt>
                <c:pt idx="116">
                  <c:v>0.49041666666666667</c:v>
                </c:pt>
                <c:pt idx="117">
                  <c:v>0.49111111111111111</c:v>
                </c:pt>
                <c:pt idx="118">
                  <c:v>0.49180555555555555</c:v>
                </c:pt>
                <c:pt idx="119">
                  <c:v>0.49249999999999999</c:v>
                </c:pt>
                <c:pt idx="120">
                  <c:v>0.49319444444444444</c:v>
                </c:pt>
                <c:pt idx="121">
                  <c:v>0.49388888888888888</c:v>
                </c:pt>
                <c:pt idx="122">
                  <c:v>0.49458333333333332</c:v>
                </c:pt>
                <c:pt idx="123">
                  <c:v>0.49527777777777776</c:v>
                </c:pt>
                <c:pt idx="124">
                  <c:v>0.49597222222222226</c:v>
                </c:pt>
                <c:pt idx="125">
                  <c:v>0.49666666666666665</c:v>
                </c:pt>
                <c:pt idx="126">
                  <c:v>0.49736111111111114</c:v>
                </c:pt>
                <c:pt idx="127">
                  <c:v>0.49805555555555553</c:v>
                </c:pt>
                <c:pt idx="128">
                  <c:v>0.49875000000000003</c:v>
                </c:pt>
                <c:pt idx="129">
                  <c:v>0.49944444444444441</c:v>
                </c:pt>
                <c:pt idx="130">
                  <c:v>0.50013888888888891</c:v>
                </c:pt>
                <c:pt idx="131">
                  <c:v>0.50083333333333335</c:v>
                </c:pt>
                <c:pt idx="132">
                  <c:v>0.50152777777777779</c:v>
                </c:pt>
                <c:pt idx="133">
                  <c:v>0.50222222222222224</c:v>
                </c:pt>
                <c:pt idx="134">
                  <c:v>0.50291666666666668</c:v>
                </c:pt>
                <c:pt idx="135">
                  <c:v>0.50361111111111112</c:v>
                </c:pt>
                <c:pt idx="136">
                  <c:v>0.50430555555555556</c:v>
                </c:pt>
                <c:pt idx="137">
                  <c:v>0.505</c:v>
                </c:pt>
                <c:pt idx="138">
                  <c:v>0.50569444444444445</c:v>
                </c:pt>
                <c:pt idx="139">
                  <c:v>0.50638888888888889</c:v>
                </c:pt>
                <c:pt idx="140">
                  <c:v>0.50708333333333333</c:v>
                </c:pt>
                <c:pt idx="141">
                  <c:v>0.50777777777777777</c:v>
                </c:pt>
                <c:pt idx="142">
                  <c:v>0.50847222222222221</c:v>
                </c:pt>
                <c:pt idx="143">
                  <c:v>0.50916666666666666</c:v>
                </c:pt>
                <c:pt idx="144">
                  <c:v>0.5098611111111111</c:v>
                </c:pt>
                <c:pt idx="145">
                  <c:v>0.51055555555555554</c:v>
                </c:pt>
                <c:pt idx="146">
                  <c:v>0.51124999999999998</c:v>
                </c:pt>
                <c:pt idx="147">
                  <c:v>0.51194444444444442</c:v>
                </c:pt>
                <c:pt idx="148">
                  <c:v>0.51263888888888887</c:v>
                </c:pt>
                <c:pt idx="149">
                  <c:v>0.51333333333333331</c:v>
                </c:pt>
                <c:pt idx="150">
                  <c:v>0.51402777777777775</c:v>
                </c:pt>
                <c:pt idx="151">
                  <c:v>0.51472222222222219</c:v>
                </c:pt>
                <c:pt idx="152">
                  <c:v>0.51541666666666663</c:v>
                </c:pt>
                <c:pt idx="153">
                  <c:v>0.51611111111111108</c:v>
                </c:pt>
                <c:pt idx="154">
                  <c:v>0.51680555555555552</c:v>
                </c:pt>
                <c:pt idx="155">
                  <c:v>0.51749999999999996</c:v>
                </c:pt>
                <c:pt idx="156">
                  <c:v>0.51819444444444451</c:v>
                </c:pt>
                <c:pt idx="157">
                  <c:v>0.51888888888888884</c:v>
                </c:pt>
                <c:pt idx="158">
                  <c:v>0.5195833333333334</c:v>
                </c:pt>
                <c:pt idx="159">
                  <c:v>0.52027777777777773</c:v>
                </c:pt>
                <c:pt idx="160">
                  <c:v>0.52097222222222228</c:v>
                </c:pt>
                <c:pt idx="161">
                  <c:v>0.52166666666666661</c:v>
                </c:pt>
                <c:pt idx="162">
                  <c:v>0.52236111111111116</c:v>
                </c:pt>
                <c:pt idx="163">
                  <c:v>0.5230555555555555</c:v>
                </c:pt>
                <c:pt idx="164">
                  <c:v>0.52375000000000005</c:v>
                </c:pt>
                <c:pt idx="165">
                  <c:v>0.52444444444444438</c:v>
                </c:pt>
                <c:pt idx="166">
                  <c:v>0.52513888888888893</c:v>
                </c:pt>
                <c:pt idx="167">
                  <c:v>0.52583333333333326</c:v>
                </c:pt>
                <c:pt idx="168">
                  <c:v>0.52652777777777782</c:v>
                </c:pt>
                <c:pt idx="169">
                  <c:v>0.52722222222222226</c:v>
                </c:pt>
                <c:pt idx="170">
                  <c:v>0.5279166666666667</c:v>
                </c:pt>
                <c:pt idx="171">
                  <c:v>0.52861111111111114</c:v>
                </c:pt>
                <c:pt idx="172">
                  <c:v>0.52930555555555558</c:v>
                </c:pt>
                <c:pt idx="173">
                  <c:v>0.53</c:v>
                </c:pt>
                <c:pt idx="174">
                  <c:v>0.53069444444444447</c:v>
                </c:pt>
                <c:pt idx="175">
                  <c:v>0.53138888888888891</c:v>
                </c:pt>
                <c:pt idx="176">
                  <c:v>0.53208333333333335</c:v>
                </c:pt>
                <c:pt idx="177">
                  <c:v>0.53277777777777779</c:v>
                </c:pt>
                <c:pt idx="178">
                  <c:v>0.53347222222222224</c:v>
                </c:pt>
                <c:pt idx="179">
                  <c:v>0.53416666666666668</c:v>
                </c:pt>
                <c:pt idx="180">
                  <c:v>0.53486111111111112</c:v>
                </c:pt>
                <c:pt idx="181">
                  <c:v>0.53555555555555556</c:v>
                </c:pt>
                <c:pt idx="182">
                  <c:v>0.53625</c:v>
                </c:pt>
                <c:pt idx="183">
                  <c:v>0.53694444444444445</c:v>
                </c:pt>
                <c:pt idx="184">
                  <c:v>0.53763888888888889</c:v>
                </c:pt>
                <c:pt idx="185">
                  <c:v>0.53833333333333333</c:v>
                </c:pt>
                <c:pt idx="186">
                  <c:v>0.53902777777777777</c:v>
                </c:pt>
                <c:pt idx="187">
                  <c:v>0.53972222222222221</c:v>
                </c:pt>
                <c:pt idx="188">
                  <c:v>0.54041666666666666</c:v>
                </c:pt>
                <c:pt idx="189">
                  <c:v>0.5411111111111111</c:v>
                </c:pt>
                <c:pt idx="190">
                  <c:v>0.54180555555555554</c:v>
                </c:pt>
                <c:pt idx="191">
                  <c:v>0.54249999999999998</c:v>
                </c:pt>
                <c:pt idx="192">
                  <c:v>0.54319444444444442</c:v>
                </c:pt>
                <c:pt idx="193">
                  <c:v>0.54388888888888887</c:v>
                </c:pt>
                <c:pt idx="194">
                  <c:v>0.54458333333333331</c:v>
                </c:pt>
                <c:pt idx="195">
                  <c:v>0.54527777777777775</c:v>
                </c:pt>
                <c:pt idx="196">
                  <c:v>0.54597222222222219</c:v>
                </c:pt>
                <c:pt idx="197">
                  <c:v>0.54666666666666663</c:v>
                </c:pt>
                <c:pt idx="198">
                  <c:v>0.54736111111111108</c:v>
                </c:pt>
                <c:pt idx="199">
                  <c:v>0.54805555555555552</c:v>
                </c:pt>
                <c:pt idx="200">
                  <c:v>0.54874999999999996</c:v>
                </c:pt>
                <c:pt idx="201">
                  <c:v>0.54944444444444451</c:v>
                </c:pt>
                <c:pt idx="202">
                  <c:v>0.55013888888888884</c:v>
                </c:pt>
                <c:pt idx="203">
                  <c:v>0.5508333333333334</c:v>
                </c:pt>
                <c:pt idx="204">
                  <c:v>0.55152777777777773</c:v>
                </c:pt>
                <c:pt idx="205">
                  <c:v>0.55222222222222228</c:v>
                </c:pt>
                <c:pt idx="206">
                  <c:v>0.55291666666666661</c:v>
                </c:pt>
                <c:pt idx="207">
                  <c:v>0.55361111111111116</c:v>
                </c:pt>
                <c:pt idx="208">
                  <c:v>0.5543055555555555</c:v>
                </c:pt>
                <c:pt idx="209">
                  <c:v>0.55500000000000005</c:v>
                </c:pt>
                <c:pt idx="210">
                  <c:v>0.55569444444444438</c:v>
                </c:pt>
                <c:pt idx="211">
                  <c:v>0.55638888888888893</c:v>
                </c:pt>
                <c:pt idx="212">
                  <c:v>0.55708333333333326</c:v>
                </c:pt>
                <c:pt idx="213">
                  <c:v>0.55777777777777782</c:v>
                </c:pt>
                <c:pt idx="214">
                  <c:v>0.55847222222222215</c:v>
                </c:pt>
                <c:pt idx="215">
                  <c:v>0.5591666666666667</c:v>
                </c:pt>
                <c:pt idx="216">
                  <c:v>0.55986111111111114</c:v>
                </c:pt>
                <c:pt idx="217">
                  <c:v>0.56055555555555558</c:v>
                </c:pt>
                <c:pt idx="218">
                  <c:v>0.56125000000000003</c:v>
                </c:pt>
                <c:pt idx="219">
                  <c:v>0.56194444444444447</c:v>
                </c:pt>
                <c:pt idx="220">
                  <c:v>0.56263888888888891</c:v>
                </c:pt>
                <c:pt idx="221">
                  <c:v>0.56333333333333335</c:v>
                </c:pt>
                <c:pt idx="222">
                  <c:v>0.56402777777777779</c:v>
                </c:pt>
                <c:pt idx="223">
                  <c:v>0.56472222222222224</c:v>
                </c:pt>
                <c:pt idx="224">
                  <c:v>0.56541666666666668</c:v>
                </c:pt>
                <c:pt idx="225">
                  <c:v>0.56611111111111112</c:v>
                </c:pt>
                <c:pt idx="226">
                  <c:v>0.56680555555555556</c:v>
                </c:pt>
                <c:pt idx="227">
                  <c:v>0.5675</c:v>
                </c:pt>
                <c:pt idx="228">
                  <c:v>0.56819444444444445</c:v>
                </c:pt>
                <c:pt idx="229">
                  <c:v>0.56888888888888889</c:v>
                </c:pt>
                <c:pt idx="230">
                  <c:v>0.56958333333333333</c:v>
                </c:pt>
                <c:pt idx="231">
                  <c:v>0.57027777777777777</c:v>
                </c:pt>
                <c:pt idx="232">
                  <c:v>0.57097222222222221</c:v>
                </c:pt>
                <c:pt idx="233">
                  <c:v>0.57166666666666666</c:v>
                </c:pt>
                <c:pt idx="234">
                  <c:v>0.5723611111111111</c:v>
                </c:pt>
                <c:pt idx="235">
                  <c:v>0.57305555555555554</c:v>
                </c:pt>
                <c:pt idx="236">
                  <c:v>0.57374999999999998</c:v>
                </c:pt>
                <c:pt idx="237">
                  <c:v>0.57444444444444442</c:v>
                </c:pt>
                <c:pt idx="238">
                  <c:v>0.57513888888888887</c:v>
                </c:pt>
                <c:pt idx="239">
                  <c:v>0.57583333333333331</c:v>
                </c:pt>
                <c:pt idx="240">
                  <c:v>0.57652777777777775</c:v>
                </c:pt>
                <c:pt idx="241">
                  <c:v>0.57722222222222219</c:v>
                </c:pt>
                <c:pt idx="242">
                  <c:v>0.57791666666666663</c:v>
                </c:pt>
                <c:pt idx="243">
                  <c:v>0.57861111111111108</c:v>
                </c:pt>
                <c:pt idx="244">
                  <c:v>0.57930555555555563</c:v>
                </c:pt>
                <c:pt idx="245">
                  <c:v>0.57999999999999996</c:v>
                </c:pt>
                <c:pt idx="246">
                  <c:v>0.58069444444444451</c:v>
                </c:pt>
                <c:pt idx="247">
                  <c:v>0.58138888888888884</c:v>
                </c:pt>
                <c:pt idx="248">
                  <c:v>0.5820833333333334</c:v>
                </c:pt>
                <c:pt idx="249">
                  <c:v>0.58277777777777773</c:v>
                </c:pt>
                <c:pt idx="250">
                  <c:v>0.58347222222222228</c:v>
                </c:pt>
                <c:pt idx="251">
                  <c:v>0.58416666666666661</c:v>
                </c:pt>
                <c:pt idx="252">
                  <c:v>0.58486111111111116</c:v>
                </c:pt>
                <c:pt idx="253">
                  <c:v>0.5855555555555555</c:v>
                </c:pt>
                <c:pt idx="254">
                  <c:v>0.58625000000000005</c:v>
                </c:pt>
                <c:pt idx="255">
                  <c:v>0.58694444444444438</c:v>
                </c:pt>
                <c:pt idx="256">
                  <c:v>0.58763888888888893</c:v>
                </c:pt>
                <c:pt idx="257">
                  <c:v>0.58833333333333326</c:v>
                </c:pt>
                <c:pt idx="258">
                  <c:v>0.58902777777777782</c:v>
                </c:pt>
                <c:pt idx="259">
                  <c:v>0.58972222222222215</c:v>
                </c:pt>
                <c:pt idx="260">
                  <c:v>0.5904166666666667</c:v>
                </c:pt>
                <c:pt idx="261">
                  <c:v>0.59111111111111114</c:v>
                </c:pt>
                <c:pt idx="262">
                  <c:v>0.59180555555555558</c:v>
                </c:pt>
                <c:pt idx="263">
                  <c:v>0.59250000000000003</c:v>
                </c:pt>
                <c:pt idx="264">
                  <c:v>0.59319444444444447</c:v>
                </c:pt>
                <c:pt idx="265">
                  <c:v>0.59388888888888891</c:v>
                </c:pt>
                <c:pt idx="266">
                  <c:v>0.59458333333333335</c:v>
                </c:pt>
                <c:pt idx="267">
                  <c:v>0.59527777777777779</c:v>
                </c:pt>
                <c:pt idx="268">
                  <c:v>0.59597222222222224</c:v>
                </c:pt>
                <c:pt idx="269">
                  <c:v>0.59666666666666668</c:v>
                </c:pt>
                <c:pt idx="270">
                  <c:v>0.59736111111111112</c:v>
                </c:pt>
                <c:pt idx="271">
                  <c:v>0.59805555555555556</c:v>
                </c:pt>
                <c:pt idx="272">
                  <c:v>0.59875</c:v>
                </c:pt>
                <c:pt idx="273">
                  <c:v>0.59944444444444445</c:v>
                </c:pt>
                <c:pt idx="274">
                  <c:v>0.60013888888888889</c:v>
                </c:pt>
                <c:pt idx="275">
                  <c:v>0.60083333333333333</c:v>
                </c:pt>
                <c:pt idx="276">
                  <c:v>0.60152777777777777</c:v>
                </c:pt>
                <c:pt idx="277">
                  <c:v>0.60222222222222221</c:v>
                </c:pt>
                <c:pt idx="278">
                  <c:v>0.60291666666666666</c:v>
                </c:pt>
                <c:pt idx="279">
                  <c:v>0.6036111111111111</c:v>
                </c:pt>
                <c:pt idx="280">
                  <c:v>0.60430555555555554</c:v>
                </c:pt>
                <c:pt idx="281">
                  <c:v>0.60499999999999998</c:v>
                </c:pt>
                <c:pt idx="282">
                  <c:v>0.60569444444444442</c:v>
                </c:pt>
                <c:pt idx="283">
                  <c:v>0.60638888888888887</c:v>
                </c:pt>
                <c:pt idx="284">
                  <c:v>0.60708333333333331</c:v>
                </c:pt>
                <c:pt idx="285">
                  <c:v>0.60777777777777775</c:v>
                </c:pt>
                <c:pt idx="286">
                  <c:v>0.60847222222222219</c:v>
                </c:pt>
                <c:pt idx="287">
                  <c:v>0.60916666666666663</c:v>
                </c:pt>
                <c:pt idx="288">
                  <c:v>0.60986111111111108</c:v>
                </c:pt>
                <c:pt idx="289">
                  <c:v>0.61055555555555563</c:v>
                </c:pt>
                <c:pt idx="290">
                  <c:v>0.61124999999999996</c:v>
                </c:pt>
                <c:pt idx="291">
                  <c:v>0.61194444444444451</c:v>
                </c:pt>
                <c:pt idx="292">
                  <c:v>0.61263888888888884</c:v>
                </c:pt>
                <c:pt idx="293">
                  <c:v>0.6133333333333334</c:v>
                </c:pt>
                <c:pt idx="294">
                  <c:v>0.61402777777777773</c:v>
                </c:pt>
                <c:pt idx="295">
                  <c:v>0.61472222222222228</c:v>
                </c:pt>
                <c:pt idx="296">
                  <c:v>0.61541666666666661</c:v>
                </c:pt>
                <c:pt idx="297">
                  <c:v>0.61611111111111116</c:v>
                </c:pt>
                <c:pt idx="298">
                  <c:v>0.6168055555555555</c:v>
                </c:pt>
                <c:pt idx="299">
                  <c:v>0.61750000000000005</c:v>
                </c:pt>
                <c:pt idx="300">
                  <c:v>0.61819444444444438</c:v>
                </c:pt>
                <c:pt idx="301">
                  <c:v>0.61888888888888893</c:v>
                </c:pt>
                <c:pt idx="302">
                  <c:v>0.61958333333333326</c:v>
                </c:pt>
                <c:pt idx="303">
                  <c:v>0.62027777777777782</c:v>
                </c:pt>
                <c:pt idx="304">
                  <c:v>0.62097222222222226</c:v>
                </c:pt>
                <c:pt idx="305">
                  <c:v>0.6216666666666667</c:v>
                </c:pt>
                <c:pt idx="306">
                  <c:v>0.62236111111111114</c:v>
                </c:pt>
                <c:pt idx="307">
                  <c:v>0.62305555555555558</c:v>
                </c:pt>
                <c:pt idx="308">
                  <c:v>0.62375000000000003</c:v>
                </c:pt>
                <c:pt idx="309">
                  <c:v>0.62444444444444447</c:v>
                </c:pt>
                <c:pt idx="310">
                  <c:v>0.62513888888888891</c:v>
                </c:pt>
                <c:pt idx="311">
                  <c:v>0.62583333333333335</c:v>
                </c:pt>
                <c:pt idx="312">
                  <c:v>0.62652777777777779</c:v>
                </c:pt>
                <c:pt idx="313">
                  <c:v>0.62722222222222224</c:v>
                </c:pt>
                <c:pt idx="314">
                  <c:v>0.62791666666666668</c:v>
                </c:pt>
                <c:pt idx="315">
                  <c:v>0.62861111111111112</c:v>
                </c:pt>
                <c:pt idx="316">
                  <c:v>0.62930555555555556</c:v>
                </c:pt>
                <c:pt idx="317">
                  <c:v>0.63</c:v>
                </c:pt>
                <c:pt idx="318">
                  <c:v>0.63069444444444445</c:v>
                </c:pt>
                <c:pt idx="319">
                  <c:v>0.63138888888888889</c:v>
                </c:pt>
                <c:pt idx="320">
                  <c:v>0.63208333333333333</c:v>
                </c:pt>
                <c:pt idx="321">
                  <c:v>0.63277777777777777</c:v>
                </c:pt>
                <c:pt idx="322">
                  <c:v>0.63347222222222221</c:v>
                </c:pt>
                <c:pt idx="323">
                  <c:v>0.63416666666666666</c:v>
                </c:pt>
                <c:pt idx="324">
                  <c:v>0.6348611111111111</c:v>
                </c:pt>
                <c:pt idx="325">
                  <c:v>0.63555555555555554</c:v>
                </c:pt>
                <c:pt idx="326">
                  <c:v>0.63624999999999998</c:v>
                </c:pt>
                <c:pt idx="327">
                  <c:v>0.63694444444444442</c:v>
                </c:pt>
                <c:pt idx="328">
                  <c:v>0.63763888888888887</c:v>
                </c:pt>
                <c:pt idx="329">
                  <c:v>0.63833333333333331</c:v>
                </c:pt>
                <c:pt idx="330">
                  <c:v>0.63902777777777775</c:v>
                </c:pt>
                <c:pt idx="331">
                  <c:v>0.63972222222222219</c:v>
                </c:pt>
                <c:pt idx="332">
                  <c:v>0.64041666666666663</c:v>
                </c:pt>
                <c:pt idx="333">
                  <c:v>0.64111111111111108</c:v>
                </c:pt>
                <c:pt idx="334">
                  <c:v>0.64180555555555552</c:v>
                </c:pt>
                <c:pt idx="335">
                  <c:v>0.64249999999999996</c:v>
                </c:pt>
                <c:pt idx="336">
                  <c:v>0.6431944444444444</c:v>
                </c:pt>
                <c:pt idx="337">
                  <c:v>0.64388888888888884</c:v>
                </c:pt>
                <c:pt idx="338">
                  <c:v>0.64458333333333329</c:v>
                </c:pt>
                <c:pt idx="339">
                  <c:v>0.64527777777777773</c:v>
                </c:pt>
                <c:pt idx="340">
                  <c:v>0.64597222222222217</c:v>
                </c:pt>
                <c:pt idx="341">
                  <c:v>0.64666666666666661</c:v>
                </c:pt>
                <c:pt idx="342">
                  <c:v>0.64736111111111105</c:v>
                </c:pt>
                <c:pt idx="343">
                  <c:v>0.6480555555555555</c:v>
                </c:pt>
                <c:pt idx="344">
                  <c:v>0.64874999999999994</c:v>
                </c:pt>
                <c:pt idx="345">
                  <c:v>0.64944444444444438</c:v>
                </c:pt>
                <c:pt idx="346">
                  <c:v>0.65013888888888882</c:v>
                </c:pt>
                <c:pt idx="347">
                  <c:v>0.65083333333333326</c:v>
                </c:pt>
                <c:pt idx="348">
                  <c:v>0.65152777777777771</c:v>
                </c:pt>
                <c:pt idx="349">
                  <c:v>0.65222222222222215</c:v>
                </c:pt>
                <c:pt idx="350">
                  <c:v>0.65291666666666659</c:v>
                </c:pt>
                <c:pt idx="351">
                  <c:v>0.65361111111111103</c:v>
                </c:pt>
                <c:pt idx="352">
                  <c:v>0.65430555555555547</c:v>
                </c:pt>
                <c:pt idx="353">
                  <c:v>0.65499999999999992</c:v>
                </c:pt>
                <c:pt idx="354">
                  <c:v>0.65569444444444436</c:v>
                </c:pt>
                <c:pt idx="355">
                  <c:v>0.6563888888888888</c:v>
                </c:pt>
                <c:pt idx="356">
                  <c:v>0.65708333333333324</c:v>
                </c:pt>
                <c:pt idx="357">
                  <c:v>0.65777777777777768</c:v>
                </c:pt>
                <c:pt idx="358">
                  <c:v>0.65847222222222213</c:v>
                </c:pt>
                <c:pt idx="359">
                  <c:v>0.65916666666666657</c:v>
                </c:pt>
                <c:pt idx="360">
                  <c:v>0.65986111111111101</c:v>
                </c:pt>
                <c:pt idx="361">
                  <c:v>0.66055555555555545</c:v>
                </c:pt>
                <c:pt idx="362">
                  <c:v>0.66124999999999989</c:v>
                </c:pt>
                <c:pt idx="363">
                  <c:v>0.66194444444444434</c:v>
                </c:pt>
                <c:pt idx="364">
                  <c:v>0.66263888888888878</c:v>
                </c:pt>
                <c:pt idx="365">
                  <c:v>0.66333333333333322</c:v>
                </c:pt>
                <c:pt idx="366">
                  <c:v>0.66402777777777766</c:v>
                </c:pt>
                <c:pt idx="367">
                  <c:v>0.6647222222222221</c:v>
                </c:pt>
                <c:pt idx="368">
                  <c:v>0.66541666666666655</c:v>
                </c:pt>
                <c:pt idx="369">
                  <c:v>0.66611111111111099</c:v>
                </c:pt>
                <c:pt idx="370">
                  <c:v>0.66680555555555543</c:v>
                </c:pt>
                <c:pt idx="371">
                  <c:v>0.66749999999999987</c:v>
                </c:pt>
                <c:pt idx="372">
                  <c:v>0.66819444444444431</c:v>
                </c:pt>
                <c:pt idx="373">
                  <c:v>0.66888888888888876</c:v>
                </c:pt>
                <c:pt idx="374">
                  <c:v>0.6695833333333332</c:v>
                </c:pt>
                <c:pt idx="375">
                  <c:v>0.67027777777777764</c:v>
                </c:pt>
                <c:pt idx="376">
                  <c:v>0.67097222222222208</c:v>
                </c:pt>
                <c:pt idx="377">
                  <c:v>0.67166666666666652</c:v>
                </c:pt>
                <c:pt idx="378">
                  <c:v>0.67236111111111097</c:v>
                </c:pt>
                <c:pt idx="379">
                  <c:v>0.67305555555555541</c:v>
                </c:pt>
                <c:pt idx="380">
                  <c:v>0.67374999999999985</c:v>
                </c:pt>
                <c:pt idx="381">
                  <c:v>0.67444444444444429</c:v>
                </c:pt>
                <c:pt idx="382">
                  <c:v>0.67513888888888873</c:v>
                </c:pt>
                <c:pt idx="383">
                  <c:v>0.67583333333333317</c:v>
                </c:pt>
                <c:pt idx="384">
                  <c:v>0.67652777777777762</c:v>
                </c:pt>
                <c:pt idx="385">
                  <c:v>0.67722222222222206</c:v>
                </c:pt>
                <c:pt idx="386">
                  <c:v>0.6779166666666665</c:v>
                </c:pt>
                <c:pt idx="387">
                  <c:v>0.67861111111111094</c:v>
                </c:pt>
              </c:numCache>
            </c:numRef>
          </c:cat>
          <c:val>
            <c:numRef>
              <c:f>'2017-10-04'!$G$2:$G$389</c:f>
              <c:numCache>
                <c:formatCode>General</c:formatCode>
                <c:ptCount val="388"/>
                <c:pt idx="0">
                  <c:v>25.63</c:v>
                </c:pt>
                <c:pt idx="1">
                  <c:v>25.64</c:v>
                </c:pt>
                <c:pt idx="2">
                  <c:v>29.13</c:v>
                </c:pt>
                <c:pt idx="3">
                  <c:v>29.53</c:v>
                </c:pt>
                <c:pt idx="4">
                  <c:v>30.08</c:v>
                </c:pt>
                <c:pt idx="5">
                  <c:v>30.64</c:v>
                </c:pt>
                <c:pt idx="6">
                  <c:v>31.01</c:v>
                </c:pt>
                <c:pt idx="7">
                  <c:v>31.11</c:v>
                </c:pt>
                <c:pt idx="8">
                  <c:v>31.41</c:v>
                </c:pt>
                <c:pt idx="9">
                  <c:v>31.74</c:v>
                </c:pt>
                <c:pt idx="10">
                  <c:v>31.96</c:v>
                </c:pt>
                <c:pt idx="11">
                  <c:v>32.229999999999997</c:v>
                </c:pt>
                <c:pt idx="12">
                  <c:v>32.42</c:v>
                </c:pt>
                <c:pt idx="13">
                  <c:v>32.549999999999997</c:v>
                </c:pt>
                <c:pt idx="14">
                  <c:v>32.71</c:v>
                </c:pt>
                <c:pt idx="15">
                  <c:v>36.18</c:v>
                </c:pt>
                <c:pt idx="16">
                  <c:v>36.61</c:v>
                </c:pt>
                <c:pt idx="17">
                  <c:v>36.5</c:v>
                </c:pt>
                <c:pt idx="18">
                  <c:v>36.67</c:v>
                </c:pt>
                <c:pt idx="19">
                  <c:v>37.200000000000003</c:v>
                </c:pt>
                <c:pt idx="20">
                  <c:v>37.950000000000003</c:v>
                </c:pt>
                <c:pt idx="21">
                  <c:v>37.700000000000003</c:v>
                </c:pt>
                <c:pt idx="22">
                  <c:v>38.19</c:v>
                </c:pt>
                <c:pt idx="23">
                  <c:v>38.49</c:v>
                </c:pt>
                <c:pt idx="24">
                  <c:v>38.590000000000003</c:v>
                </c:pt>
                <c:pt idx="25">
                  <c:v>38.69</c:v>
                </c:pt>
                <c:pt idx="26">
                  <c:v>37.33</c:v>
                </c:pt>
                <c:pt idx="27">
                  <c:v>37.83</c:v>
                </c:pt>
                <c:pt idx="28">
                  <c:v>39.409999999999997</c:v>
                </c:pt>
                <c:pt idx="29">
                  <c:v>39.61</c:v>
                </c:pt>
                <c:pt idx="30">
                  <c:v>38.64</c:v>
                </c:pt>
                <c:pt idx="31">
                  <c:v>38.17</c:v>
                </c:pt>
                <c:pt idx="32">
                  <c:v>38.75</c:v>
                </c:pt>
                <c:pt idx="33">
                  <c:v>38.97</c:v>
                </c:pt>
                <c:pt idx="34">
                  <c:v>39.24</c:v>
                </c:pt>
                <c:pt idx="35">
                  <c:v>40.35</c:v>
                </c:pt>
                <c:pt idx="36">
                  <c:v>39.130000000000003</c:v>
                </c:pt>
                <c:pt idx="37">
                  <c:v>38.630000000000003</c:v>
                </c:pt>
                <c:pt idx="38">
                  <c:v>39.19</c:v>
                </c:pt>
                <c:pt idx="39">
                  <c:v>41.19</c:v>
                </c:pt>
                <c:pt idx="40">
                  <c:v>40.729999999999997</c:v>
                </c:pt>
                <c:pt idx="41">
                  <c:v>42.42</c:v>
                </c:pt>
                <c:pt idx="42">
                  <c:v>40.65</c:v>
                </c:pt>
                <c:pt idx="43">
                  <c:v>40.65</c:v>
                </c:pt>
                <c:pt idx="44">
                  <c:v>41.08</c:v>
                </c:pt>
                <c:pt idx="45">
                  <c:v>40.89</c:v>
                </c:pt>
                <c:pt idx="46">
                  <c:v>40.31</c:v>
                </c:pt>
                <c:pt idx="47">
                  <c:v>41.36</c:v>
                </c:pt>
                <c:pt idx="48">
                  <c:v>43.35</c:v>
                </c:pt>
                <c:pt idx="49">
                  <c:v>43.89</c:v>
                </c:pt>
                <c:pt idx="50">
                  <c:v>43.55</c:v>
                </c:pt>
                <c:pt idx="51">
                  <c:v>44.57</c:v>
                </c:pt>
                <c:pt idx="52">
                  <c:v>44.42</c:v>
                </c:pt>
                <c:pt idx="53">
                  <c:v>44.48</c:v>
                </c:pt>
                <c:pt idx="54">
                  <c:v>43.54</c:v>
                </c:pt>
                <c:pt idx="55">
                  <c:v>44.04</c:v>
                </c:pt>
                <c:pt idx="56">
                  <c:v>43.58</c:v>
                </c:pt>
                <c:pt idx="57">
                  <c:v>44.39</c:v>
                </c:pt>
                <c:pt idx="58">
                  <c:v>44.96</c:v>
                </c:pt>
                <c:pt idx="59">
                  <c:v>43.72</c:v>
                </c:pt>
                <c:pt idx="60">
                  <c:v>42.89</c:v>
                </c:pt>
                <c:pt idx="61">
                  <c:v>44.72</c:v>
                </c:pt>
                <c:pt idx="62">
                  <c:v>44.79</c:v>
                </c:pt>
                <c:pt idx="63">
                  <c:v>45.35</c:v>
                </c:pt>
                <c:pt idx="64">
                  <c:v>44.92</c:v>
                </c:pt>
                <c:pt idx="65">
                  <c:v>45.89</c:v>
                </c:pt>
                <c:pt idx="66">
                  <c:v>40.98</c:v>
                </c:pt>
                <c:pt idx="67">
                  <c:v>39.67</c:v>
                </c:pt>
                <c:pt idx="68">
                  <c:v>39.479999999999997</c:v>
                </c:pt>
                <c:pt idx="69">
                  <c:v>39.4</c:v>
                </c:pt>
                <c:pt idx="70">
                  <c:v>39.29</c:v>
                </c:pt>
                <c:pt idx="71">
                  <c:v>39.18</c:v>
                </c:pt>
                <c:pt idx="72">
                  <c:v>39.159999999999997</c:v>
                </c:pt>
                <c:pt idx="73">
                  <c:v>39.130000000000003</c:v>
                </c:pt>
                <c:pt idx="74">
                  <c:v>39.08</c:v>
                </c:pt>
                <c:pt idx="75">
                  <c:v>39.1</c:v>
                </c:pt>
                <c:pt idx="76">
                  <c:v>39.200000000000003</c:v>
                </c:pt>
                <c:pt idx="77">
                  <c:v>39.31</c:v>
                </c:pt>
                <c:pt idx="78">
                  <c:v>39.299999999999997</c:v>
                </c:pt>
                <c:pt idx="79">
                  <c:v>39.369999999999997</c:v>
                </c:pt>
                <c:pt idx="80">
                  <c:v>39.35</c:v>
                </c:pt>
                <c:pt idx="81">
                  <c:v>39.340000000000003</c:v>
                </c:pt>
                <c:pt idx="82">
                  <c:v>38.26</c:v>
                </c:pt>
                <c:pt idx="83">
                  <c:v>37.92</c:v>
                </c:pt>
                <c:pt idx="84">
                  <c:v>38</c:v>
                </c:pt>
                <c:pt idx="85">
                  <c:v>37.99</c:v>
                </c:pt>
                <c:pt idx="86">
                  <c:v>38.340000000000003</c:v>
                </c:pt>
                <c:pt idx="87">
                  <c:v>38.15</c:v>
                </c:pt>
                <c:pt idx="88">
                  <c:v>38.090000000000003</c:v>
                </c:pt>
                <c:pt idx="89">
                  <c:v>38.07</c:v>
                </c:pt>
                <c:pt idx="90">
                  <c:v>38.07</c:v>
                </c:pt>
                <c:pt idx="91">
                  <c:v>37.909999999999997</c:v>
                </c:pt>
                <c:pt idx="92">
                  <c:v>37.85</c:v>
                </c:pt>
                <c:pt idx="93">
                  <c:v>37.76</c:v>
                </c:pt>
                <c:pt idx="94">
                  <c:v>37.61</c:v>
                </c:pt>
                <c:pt idx="95">
                  <c:v>37.44</c:v>
                </c:pt>
                <c:pt idx="96">
                  <c:v>37.32</c:v>
                </c:pt>
                <c:pt idx="97">
                  <c:v>37.159999999999997</c:v>
                </c:pt>
                <c:pt idx="98">
                  <c:v>37.11</c:v>
                </c:pt>
                <c:pt idx="99">
                  <c:v>37.06</c:v>
                </c:pt>
                <c:pt idx="100">
                  <c:v>36.97</c:v>
                </c:pt>
                <c:pt idx="101">
                  <c:v>36.96</c:v>
                </c:pt>
                <c:pt idx="102">
                  <c:v>36.979999999999997</c:v>
                </c:pt>
                <c:pt idx="103">
                  <c:v>36.880000000000003</c:v>
                </c:pt>
                <c:pt idx="104">
                  <c:v>36.76</c:v>
                </c:pt>
                <c:pt idx="105">
                  <c:v>36.729999999999997</c:v>
                </c:pt>
                <c:pt idx="106">
                  <c:v>36.619999999999997</c:v>
                </c:pt>
                <c:pt idx="107">
                  <c:v>36.47</c:v>
                </c:pt>
                <c:pt idx="108">
                  <c:v>36.42</c:v>
                </c:pt>
                <c:pt idx="109">
                  <c:v>36.369999999999997</c:v>
                </c:pt>
                <c:pt idx="110">
                  <c:v>36.32</c:v>
                </c:pt>
                <c:pt idx="111">
                  <c:v>36.340000000000003</c:v>
                </c:pt>
                <c:pt idx="112">
                  <c:v>36.200000000000003</c:v>
                </c:pt>
                <c:pt idx="113">
                  <c:v>36.159999999999997</c:v>
                </c:pt>
                <c:pt idx="114">
                  <c:v>36.01</c:v>
                </c:pt>
                <c:pt idx="115">
                  <c:v>35.840000000000003</c:v>
                </c:pt>
                <c:pt idx="116">
                  <c:v>35.869999999999997</c:v>
                </c:pt>
                <c:pt idx="117">
                  <c:v>35.840000000000003</c:v>
                </c:pt>
                <c:pt idx="118">
                  <c:v>35.72</c:v>
                </c:pt>
                <c:pt idx="119">
                  <c:v>35.729999999999997</c:v>
                </c:pt>
                <c:pt idx="120">
                  <c:v>35.53</c:v>
                </c:pt>
                <c:pt idx="121">
                  <c:v>35.520000000000003</c:v>
                </c:pt>
                <c:pt idx="122">
                  <c:v>35.42</c:v>
                </c:pt>
                <c:pt idx="123">
                  <c:v>35.36</c:v>
                </c:pt>
                <c:pt idx="124">
                  <c:v>35.35</c:v>
                </c:pt>
                <c:pt idx="125">
                  <c:v>35.31</c:v>
                </c:pt>
                <c:pt idx="126">
                  <c:v>35.409999999999997</c:v>
                </c:pt>
                <c:pt idx="127">
                  <c:v>35.35</c:v>
                </c:pt>
                <c:pt idx="128">
                  <c:v>35.479999999999997</c:v>
                </c:pt>
                <c:pt idx="129">
                  <c:v>35.42</c:v>
                </c:pt>
                <c:pt idx="130">
                  <c:v>35.369999999999997</c:v>
                </c:pt>
                <c:pt idx="131">
                  <c:v>35.35</c:v>
                </c:pt>
                <c:pt idx="132">
                  <c:v>34.81</c:v>
                </c:pt>
                <c:pt idx="133">
                  <c:v>35.14</c:v>
                </c:pt>
                <c:pt idx="134">
                  <c:v>35.1</c:v>
                </c:pt>
                <c:pt idx="135">
                  <c:v>35.03</c:v>
                </c:pt>
                <c:pt idx="136">
                  <c:v>34.94</c:v>
                </c:pt>
                <c:pt idx="137">
                  <c:v>34.770000000000003</c:v>
                </c:pt>
                <c:pt idx="138">
                  <c:v>34.590000000000003</c:v>
                </c:pt>
                <c:pt idx="139">
                  <c:v>34.51</c:v>
                </c:pt>
                <c:pt idx="140">
                  <c:v>34.26</c:v>
                </c:pt>
                <c:pt idx="141">
                  <c:v>33.99</c:v>
                </c:pt>
                <c:pt idx="142">
                  <c:v>33.69</c:v>
                </c:pt>
                <c:pt idx="143">
                  <c:v>33.74</c:v>
                </c:pt>
                <c:pt idx="144">
                  <c:v>33.729999999999997</c:v>
                </c:pt>
                <c:pt idx="145">
                  <c:v>33.56</c:v>
                </c:pt>
                <c:pt idx="146">
                  <c:v>33.32</c:v>
                </c:pt>
                <c:pt idx="147">
                  <c:v>33.369999999999997</c:v>
                </c:pt>
                <c:pt idx="148">
                  <c:v>32.799999999999997</c:v>
                </c:pt>
                <c:pt idx="149">
                  <c:v>32.93</c:v>
                </c:pt>
                <c:pt idx="150">
                  <c:v>32.54</c:v>
                </c:pt>
                <c:pt idx="151">
                  <c:v>32.03</c:v>
                </c:pt>
                <c:pt idx="152">
                  <c:v>31.27</c:v>
                </c:pt>
                <c:pt idx="153">
                  <c:v>31.43</c:v>
                </c:pt>
                <c:pt idx="154">
                  <c:v>31.42</c:v>
                </c:pt>
                <c:pt idx="155">
                  <c:v>30.67</c:v>
                </c:pt>
                <c:pt idx="156">
                  <c:v>30.97</c:v>
                </c:pt>
                <c:pt idx="157">
                  <c:v>31.02</c:v>
                </c:pt>
                <c:pt idx="158">
                  <c:v>30.9</c:v>
                </c:pt>
                <c:pt idx="159">
                  <c:v>31.05</c:v>
                </c:pt>
                <c:pt idx="160">
                  <c:v>31.16</c:v>
                </c:pt>
                <c:pt idx="161">
                  <c:v>30.84</c:v>
                </c:pt>
                <c:pt idx="162">
                  <c:v>30.94</c:v>
                </c:pt>
                <c:pt idx="163">
                  <c:v>30.93</c:v>
                </c:pt>
                <c:pt idx="164">
                  <c:v>30.93</c:v>
                </c:pt>
                <c:pt idx="165">
                  <c:v>30.76</c:v>
                </c:pt>
                <c:pt idx="166">
                  <c:v>30.97</c:v>
                </c:pt>
                <c:pt idx="167">
                  <c:v>29.88</c:v>
                </c:pt>
                <c:pt idx="168">
                  <c:v>30.57</c:v>
                </c:pt>
                <c:pt idx="169">
                  <c:v>30.48</c:v>
                </c:pt>
                <c:pt idx="170">
                  <c:v>30.38</c:v>
                </c:pt>
                <c:pt idx="171">
                  <c:v>29.73</c:v>
                </c:pt>
                <c:pt idx="172">
                  <c:v>30.37</c:v>
                </c:pt>
                <c:pt idx="173">
                  <c:v>30.43</c:v>
                </c:pt>
                <c:pt idx="174">
                  <c:v>30.56</c:v>
                </c:pt>
                <c:pt idx="175">
                  <c:v>30.65</c:v>
                </c:pt>
                <c:pt idx="176">
                  <c:v>30.72</c:v>
                </c:pt>
                <c:pt idx="177">
                  <c:v>30.59</c:v>
                </c:pt>
                <c:pt idx="178">
                  <c:v>30.71</c:v>
                </c:pt>
                <c:pt idx="179">
                  <c:v>30.75</c:v>
                </c:pt>
                <c:pt idx="180">
                  <c:v>30.56</c:v>
                </c:pt>
                <c:pt idx="181">
                  <c:v>30.61</c:v>
                </c:pt>
                <c:pt idx="182">
                  <c:v>30.54</c:v>
                </c:pt>
                <c:pt idx="183">
                  <c:v>30.57</c:v>
                </c:pt>
                <c:pt idx="184">
                  <c:v>30.64</c:v>
                </c:pt>
                <c:pt idx="185">
                  <c:v>30.68</c:v>
                </c:pt>
                <c:pt idx="186">
                  <c:v>30.34</c:v>
                </c:pt>
                <c:pt idx="187">
                  <c:v>30.31</c:v>
                </c:pt>
                <c:pt idx="188">
                  <c:v>30.21</c:v>
                </c:pt>
                <c:pt idx="189">
                  <c:v>30.06</c:v>
                </c:pt>
                <c:pt idx="190">
                  <c:v>29.98</c:v>
                </c:pt>
                <c:pt idx="191">
                  <c:v>29.91</c:v>
                </c:pt>
                <c:pt idx="192">
                  <c:v>29.75</c:v>
                </c:pt>
                <c:pt idx="193">
                  <c:v>29.81</c:v>
                </c:pt>
                <c:pt idx="194">
                  <c:v>29.14</c:v>
                </c:pt>
                <c:pt idx="195">
                  <c:v>29.32</c:v>
                </c:pt>
                <c:pt idx="196">
                  <c:v>29.18</c:v>
                </c:pt>
                <c:pt idx="197">
                  <c:v>28.87</c:v>
                </c:pt>
                <c:pt idx="198">
                  <c:v>28.43</c:v>
                </c:pt>
                <c:pt idx="199">
                  <c:v>28.28</c:v>
                </c:pt>
                <c:pt idx="200">
                  <c:v>28.02</c:v>
                </c:pt>
                <c:pt idx="201">
                  <c:v>27.78</c:v>
                </c:pt>
                <c:pt idx="202">
                  <c:v>27.91</c:v>
                </c:pt>
                <c:pt idx="203">
                  <c:v>28.01</c:v>
                </c:pt>
                <c:pt idx="204">
                  <c:v>28.18</c:v>
                </c:pt>
                <c:pt idx="205">
                  <c:v>28.03</c:v>
                </c:pt>
                <c:pt idx="206">
                  <c:v>28.23</c:v>
                </c:pt>
                <c:pt idx="207">
                  <c:v>27.92</c:v>
                </c:pt>
                <c:pt idx="208">
                  <c:v>27.71</c:v>
                </c:pt>
                <c:pt idx="209">
                  <c:v>27.2</c:v>
                </c:pt>
                <c:pt idx="210">
                  <c:v>27.29</c:v>
                </c:pt>
                <c:pt idx="211">
                  <c:v>27.28</c:v>
                </c:pt>
                <c:pt idx="212">
                  <c:v>27.18</c:v>
                </c:pt>
                <c:pt idx="213">
                  <c:v>27.04</c:v>
                </c:pt>
                <c:pt idx="214">
                  <c:v>27.03</c:v>
                </c:pt>
                <c:pt idx="215">
                  <c:v>26.79</c:v>
                </c:pt>
                <c:pt idx="216">
                  <c:v>26.89</c:v>
                </c:pt>
                <c:pt idx="217">
                  <c:v>26.83</c:v>
                </c:pt>
                <c:pt idx="218">
                  <c:v>26.62</c:v>
                </c:pt>
                <c:pt idx="219">
                  <c:v>26.79</c:v>
                </c:pt>
                <c:pt idx="220">
                  <c:v>26.78</c:v>
                </c:pt>
                <c:pt idx="221">
                  <c:v>26.73</c:v>
                </c:pt>
                <c:pt idx="222">
                  <c:v>26.74</c:v>
                </c:pt>
                <c:pt idx="223">
                  <c:v>26.81</c:v>
                </c:pt>
                <c:pt idx="224">
                  <c:v>26.89</c:v>
                </c:pt>
                <c:pt idx="225">
                  <c:v>26.96</c:v>
                </c:pt>
                <c:pt idx="226">
                  <c:v>26.85</c:v>
                </c:pt>
                <c:pt idx="227">
                  <c:v>26.82</c:v>
                </c:pt>
                <c:pt idx="228">
                  <c:v>26.82</c:v>
                </c:pt>
                <c:pt idx="229">
                  <c:v>26.74</c:v>
                </c:pt>
                <c:pt idx="230">
                  <c:v>26.64</c:v>
                </c:pt>
                <c:pt idx="231">
                  <c:v>26.61</c:v>
                </c:pt>
                <c:pt idx="232">
                  <c:v>34</c:v>
                </c:pt>
                <c:pt idx="233">
                  <c:v>34.08</c:v>
                </c:pt>
                <c:pt idx="234">
                  <c:v>33.71</c:v>
                </c:pt>
                <c:pt idx="235">
                  <c:v>33.93</c:v>
                </c:pt>
                <c:pt idx="236">
                  <c:v>32.89</c:v>
                </c:pt>
                <c:pt idx="237">
                  <c:v>33.67</c:v>
                </c:pt>
                <c:pt idx="238">
                  <c:v>33.520000000000003</c:v>
                </c:pt>
                <c:pt idx="239">
                  <c:v>34.01</c:v>
                </c:pt>
                <c:pt idx="240">
                  <c:v>33.299999999999997</c:v>
                </c:pt>
                <c:pt idx="241">
                  <c:v>34.020000000000003</c:v>
                </c:pt>
                <c:pt idx="242">
                  <c:v>34.24</c:v>
                </c:pt>
                <c:pt idx="243">
                  <c:v>34.15</c:v>
                </c:pt>
                <c:pt idx="244">
                  <c:v>34.29</c:v>
                </c:pt>
                <c:pt idx="245">
                  <c:v>33.76</c:v>
                </c:pt>
                <c:pt idx="246">
                  <c:v>33.799999999999997</c:v>
                </c:pt>
                <c:pt idx="247">
                  <c:v>33.799999999999997</c:v>
                </c:pt>
                <c:pt idx="248">
                  <c:v>33.33</c:v>
                </c:pt>
                <c:pt idx="249">
                  <c:v>34.049999999999997</c:v>
                </c:pt>
                <c:pt idx="250">
                  <c:v>34.450000000000003</c:v>
                </c:pt>
                <c:pt idx="251">
                  <c:v>33.33</c:v>
                </c:pt>
                <c:pt idx="252">
                  <c:v>34.200000000000003</c:v>
                </c:pt>
                <c:pt idx="253">
                  <c:v>34.450000000000003</c:v>
                </c:pt>
                <c:pt idx="254">
                  <c:v>33.950000000000003</c:v>
                </c:pt>
                <c:pt idx="255">
                  <c:v>33.94</c:v>
                </c:pt>
                <c:pt idx="256">
                  <c:v>33.82</c:v>
                </c:pt>
                <c:pt idx="257">
                  <c:v>34.24</c:v>
                </c:pt>
                <c:pt idx="258">
                  <c:v>33.200000000000003</c:v>
                </c:pt>
                <c:pt idx="259">
                  <c:v>34.1</c:v>
                </c:pt>
                <c:pt idx="260">
                  <c:v>34.35</c:v>
                </c:pt>
                <c:pt idx="261">
                  <c:v>34.11</c:v>
                </c:pt>
                <c:pt idx="262">
                  <c:v>33.83</c:v>
                </c:pt>
                <c:pt idx="263">
                  <c:v>33.11</c:v>
                </c:pt>
                <c:pt idx="264">
                  <c:v>34.229999999999997</c:v>
                </c:pt>
                <c:pt idx="265">
                  <c:v>34.58</c:v>
                </c:pt>
                <c:pt idx="266">
                  <c:v>34.24</c:v>
                </c:pt>
                <c:pt idx="267">
                  <c:v>34.25</c:v>
                </c:pt>
                <c:pt idx="268">
                  <c:v>33.6</c:v>
                </c:pt>
                <c:pt idx="269">
                  <c:v>32.79</c:v>
                </c:pt>
                <c:pt idx="270">
                  <c:v>33.04</c:v>
                </c:pt>
                <c:pt idx="271">
                  <c:v>33.83</c:v>
                </c:pt>
                <c:pt idx="272">
                  <c:v>32.47</c:v>
                </c:pt>
                <c:pt idx="273">
                  <c:v>32.89</c:v>
                </c:pt>
                <c:pt idx="274">
                  <c:v>33.840000000000003</c:v>
                </c:pt>
                <c:pt idx="275">
                  <c:v>33.950000000000003</c:v>
                </c:pt>
                <c:pt idx="276">
                  <c:v>33.92</c:v>
                </c:pt>
                <c:pt idx="277">
                  <c:v>34.119999999999997</c:v>
                </c:pt>
                <c:pt idx="278">
                  <c:v>33.75</c:v>
                </c:pt>
                <c:pt idx="279">
                  <c:v>33.340000000000003</c:v>
                </c:pt>
                <c:pt idx="280">
                  <c:v>34.119999999999997</c:v>
                </c:pt>
                <c:pt idx="281">
                  <c:v>34.56</c:v>
                </c:pt>
                <c:pt idx="282">
                  <c:v>33.49</c:v>
                </c:pt>
                <c:pt idx="283">
                  <c:v>32.72</c:v>
                </c:pt>
                <c:pt idx="284">
                  <c:v>32.130000000000003</c:v>
                </c:pt>
                <c:pt idx="285">
                  <c:v>31.37</c:v>
                </c:pt>
                <c:pt idx="286">
                  <c:v>32.479999999999997</c:v>
                </c:pt>
                <c:pt idx="287">
                  <c:v>32.409999999999997</c:v>
                </c:pt>
                <c:pt idx="288">
                  <c:v>32.5</c:v>
                </c:pt>
                <c:pt idx="289">
                  <c:v>31.91</c:v>
                </c:pt>
                <c:pt idx="290">
                  <c:v>31.08</c:v>
                </c:pt>
                <c:pt idx="291">
                  <c:v>31.38</c:v>
                </c:pt>
                <c:pt idx="292">
                  <c:v>31.22</c:v>
                </c:pt>
                <c:pt idx="293">
                  <c:v>31.98</c:v>
                </c:pt>
                <c:pt idx="294">
                  <c:v>30.78</c:v>
                </c:pt>
                <c:pt idx="295">
                  <c:v>31.16</c:v>
                </c:pt>
                <c:pt idx="296">
                  <c:v>31.81</c:v>
                </c:pt>
                <c:pt idx="297">
                  <c:v>31.97</c:v>
                </c:pt>
                <c:pt idx="298">
                  <c:v>31.74</c:v>
                </c:pt>
                <c:pt idx="299">
                  <c:v>31.95</c:v>
                </c:pt>
                <c:pt idx="300">
                  <c:v>30.39</c:v>
                </c:pt>
                <c:pt idx="301">
                  <c:v>31.32</c:v>
                </c:pt>
                <c:pt idx="302">
                  <c:v>31.11</c:v>
                </c:pt>
                <c:pt idx="303">
                  <c:v>30.82</c:v>
                </c:pt>
                <c:pt idx="304">
                  <c:v>30.34</c:v>
                </c:pt>
                <c:pt idx="305">
                  <c:v>31.2</c:v>
                </c:pt>
                <c:pt idx="306">
                  <c:v>29.77</c:v>
                </c:pt>
                <c:pt idx="307">
                  <c:v>31</c:v>
                </c:pt>
                <c:pt idx="308">
                  <c:v>29.83</c:v>
                </c:pt>
                <c:pt idx="309">
                  <c:v>30.2</c:v>
                </c:pt>
                <c:pt idx="310">
                  <c:v>31.1</c:v>
                </c:pt>
                <c:pt idx="311">
                  <c:v>31.15</c:v>
                </c:pt>
                <c:pt idx="312">
                  <c:v>31.32</c:v>
                </c:pt>
                <c:pt idx="313">
                  <c:v>30.7</c:v>
                </c:pt>
                <c:pt idx="314">
                  <c:v>31.02</c:v>
                </c:pt>
                <c:pt idx="315">
                  <c:v>31.07</c:v>
                </c:pt>
                <c:pt idx="316">
                  <c:v>30.8</c:v>
                </c:pt>
                <c:pt idx="317">
                  <c:v>31.29</c:v>
                </c:pt>
                <c:pt idx="318">
                  <c:v>30.47</c:v>
                </c:pt>
                <c:pt idx="319">
                  <c:v>30.81</c:v>
                </c:pt>
                <c:pt idx="320">
                  <c:v>30.45</c:v>
                </c:pt>
                <c:pt idx="321">
                  <c:v>29.37</c:v>
                </c:pt>
                <c:pt idx="322">
                  <c:v>30.5</c:v>
                </c:pt>
                <c:pt idx="323">
                  <c:v>30.57</c:v>
                </c:pt>
                <c:pt idx="324">
                  <c:v>30.57</c:v>
                </c:pt>
                <c:pt idx="325">
                  <c:v>29.87</c:v>
                </c:pt>
                <c:pt idx="326">
                  <c:v>31</c:v>
                </c:pt>
                <c:pt idx="327">
                  <c:v>30.31</c:v>
                </c:pt>
                <c:pt idx="328">
                  <c:v>30.58</c:v>
                </c:pt>
                <c:pt idx="329">
                  <c:v>30.09</c:v>
                </c:pt>
                <c:pt idx="330">
                  <c:v>29.38</c:v>
                </c:pt>
                <c:pt idx="331">
                  <c:v>30.61</c:v>
                </c:pt>
                <c:pt idx="332">
                  <c:v>31.2</c:v>
                </c:pt>
                <c:pt idx="333">
                  <c:v>30.26</c:v>
                </c:pt>
                <c:pt idx="334">
                  <c:v>30.29</c:v>
                </c:pt>
                <c:pt idx="335">
                  <c:v>29.6</c:v>
                </c:pt>
                <c:pt idx="336">
                  <c:v>30.37</c:v>
                </c:pt>
                <c:pt idx="337">
                  <c:v>29.86</c:v>
                </c:pt>
                <c:pt idx="338">
                  <c:v>30.1</c:v>
                </c:pt>
                <c:pt idx="339">
                  <c:v>30.18</c:v>
                </c:pt>
                <c:pt idx="340">
                  <c:v>29.71</c:v>
                </c:pt>
                <c:pt idx="341">
                  <c:v>30.31</c:v>
                </c:pt>
                <c:pt idx="342">
                  <c:v>30.02</c:v>
                </c:pt>
                <c:pt idx="343">
                  <c:v>30.34</c:v>
                </c:pt>
                <c:pt idx="344">
                  <c:v>29.79</c:v>
                </c:pt>
                <c:pt idx="345">
                  <c:v>24.38</c:v>
                </c:pt>
                <c:pt idx="346">
                  <c:v>23.67</c:v>
                </c:pt>
                <c:pt idx="347">
                  <c:v>24.03</c:v>
                </c:pt>
                <c:pt idx="348">
                  <c:v>24.7</c:v>
                </c:pt>
                <c:pt idx="349">
                  <c:v>25.14</c:v>
                </c:pt>
                <c:pt idx="350">
                  <c:v>25.36</c:v>
                </c:pt>
                <c:pt idx="351">
                  <c:v>25.77</c:v>
                </c:pt>
                <c:pt idx="352">
                  <c:v>25.16</c:v>
                </c:pt>
                <c:pt idx="353">
                  <c:v>24.78</c:v>
                </c:pt>
                <c:pt idx="354">
                  <c:v>24.71</c:v>
                </c:pt>
                <c:pt idx="355">
                  <c:v>24.63</c:v>
                </c:pt>
                <c:pt idx="356">
                  <c:v>24.8</c:v>
                </c:pt>
                <c:pt idx="357">
                  <c:v>24.87</c:v>
                </c:pt>
                <c:pt idx="358">
                  <c:v>24.89</c:v>
                </c:pt>
                <c:pt idx="359">
                  <c:v>24.33</c:v>
                </c:pt>
                <c:pt idx="360">
                  <c:v>24.84</c:v>
                </c:pt>
                <c:pt idx="361">
                  <c:v>24.16</c:v>
                </c:pt>
                <c:pt idx="362">
                  <c:v>18.510000000000002</c:v>
                </c:pt>
                <c:pt idx="363">
                  <c:v>22</c:v>
                </c:pt>
                <c:pt idx="364">
                  <c:v>22.83</c:v>
                </c:pt>
                <c:pt idx="365">
                  <c:v>26.79</c:v>
                </c:pt>
                <c:pt idx="366">
                  <c:v>26.36</c:v>
                </c:pt>
                <c:pt idx="367">
                  <c:v>26.23</c:v>
                </c:pt>
                <c:pt idx="368">
                  <c:v>26.16</c:v>
                </c:pt>
                <c:pt idx="369">
                  <c:v>25.17</c:v>
                </c:pt>
                <c:pt idx="370">
                  <c:v>24.56</c:v>
                </c:pt>
                <c:pt idx="371">
                  <c:v>24.47</c:v>
                </c:pt>
                <c:pt idx="372">
                  <c:v>24.37</c:v>
                </c:pt>
                <c:pt idx="373">
                  <c:v>24.34</c:v>
                </c:pt>
                <c:pt idx="374">
                  <c:v>24.52</c:v>
                </c:pt>
                <c:pt idx="375">
                  <c:v>24.24</c:v>
                </c:pt>
                <c:pt idx="376">
                  <c:v>24.29</c:v>
                </c:pt>
                <c:pt idx="377">
                  <c:v>24.4</c:v>
                </c:pt>
                <c:pt idx="378">
                  <c:v>24.35</c:v>
                </c:pt>
                <c:pt idx="379">
                  <c:v>24.57</c:v>
                </c:pt>
                <c:pt idx="380">
                  <c:v>24.6</c:v>
                </c:pt>
                <c:pt idx="381">
                  <c:v>24.55</c:v>
                </c:pt>
                <c:pt idx="382">
                  <c:v>24.35</c:v>
                </c:pt>
                <c:pt idx="383">
                  <c:v>24.25</c:v>
                </c:pt>
                <c:pt idx="384">
                  <c:v>24.59</c:v>
                </c:pt>
                <c:pt idx="385">
                  <c:v>24.33</c:v>
                </c:pt>
                <c:pt idx="386">
                  <c:v>24.5</c:v>
                </c:pt>
                <c:pt idx="387">
                  <c:v>24.66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1D-495F-88B0-6884B6570960}"/>
            </c:ext>
          </c:extLst>
        </c:ser>
        <c:ser>
          <c:idx val="6"/>
          <c:order val="6"/>
          <c:tx>
            <c:strRef>
              <c:f>'2017-10-04'!$H$1</c:f>
              <c:strCache>
                <c:ptCount val="1"/>
                <c:pt idx="0">
                  <c:v>T1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'2017-10-04'!$A$2:$A$389</c:f>
              <c:numCache>
                <c:formatCode>h:mm:ss</c:formatCode>
                <c:ptCount val="388"/>
                <c:pt idx="0">
                  <c:v>0.40986111111111106</c:v>
                </c:pt>
                <c:pt idx="1">
                  <c:v>0.41055555555555556</c:v>
                </c:pt>
                <c:pt idx="2">
                  <c:v>0.41125000000000006</c:v>
                </c:pt>
                <c:pt idx="3">
                  <c:v>0.41194444444444456</c:v>
                </c:pt>
                <c:pt idx="4">
                  <c:v>0.41263888888888905</c:v>
                </c:pt>
                <c:pt idx="5">
                  <c:v>0.41333333333333355</c:v>
                </c:pt>
                <c:pt idx="6">
                  <c:v>0.41402777777777805</c:v>
                </c:pt>
                <c:pt idx="7">
                  <c:v>0.41472222222222255</c:v>
                </c:pt>
                <c:pt idx="8">
                  <c:v>0.41541666666666704</c:v>
                </c:pt>
                <c:pt idx="9">
                  <c:v>0.41611111111111154</c:v>
                </c:pt>
                <c:pt idx="10">
                  <c:v>0.41680555555555604</c:v>
                </c:pt>
                <c:pt idx="11">
                  <c:v>0.41750000000000054</c:v>
                </c:pt>
                <c:pt idx="12">
                  <c:v>0.41819444444444503</c:v>
                </c:pt>
                <c:pt idx="13">
                  <c:v>0.41888888888888953</c:v>
                </c:pt>
                <c:pt idx="14">
                  <c:v>0.41958333333333403</c:v>
                </c:pt>
                <c:pt idx="15">
                  <c:v>0.42027777777777853</c:v>
                </c:pt>
                <c:pt idx="16">
                  <c:v>0.42097222222222302</c:v>
                </c:pt>
                <c:pt idx="17">
                  <c:v>0.42166666666666752</c:v>
                </c:pt>
                <c:pt idx="18">
                  <c:v>0.42236111111111202</c:v>
                </c:pt>
                <c:pt idx="19">
                  <c:v>0.42305555555555652</c:v>
                </c:pt>
                <c:pt idx="20">
                  <c:v>0.42375000000000101</c:v>
                </c:pt>
                <c:pt idx="21">
                  <c:v>0.42444444444444551</c:v>
                </c:pt>
                <c:pt idx="22">
                  <c:v>0.42513888888889001</c:v>
                </c:pt>
                <c:pt idx="23">
                  <c:v>0.42583333333333451</c:v>
                </c:pt>
                <c:pt idx="24">
                  <c:v>0.426527777777779</c:v>
                </c:pt>
                <c:pt idx="25">
                  <c:v>0.4272222222222235</c:v>
                </c:pt>
                <c:pt idx="26">
                  <c:v>0.427916666666668</c:v>
                </c:pt>
                <c:pt idx="27">
                  <c:v>0.4286111111111125</c:v>
                </c:pt>
                <c:pt idx="28">
                  <c:v>0.42930555555555699</c:v>
                </c:pt>
                <c:pt idx="29">
                  <c:v>0.43000000000000149</c:v>
                </c:pt>
                <c:pt idx="30">
                  <c:v>0.43069444444444599</c:v>
                </c:pt>
                <c:pt idx="31">
                  <c:v>0.43138888888889049</c:v>
                </c:pt>
                <c:pt idx="32">
                  <c:v>0.43208333333333498</c:v>
                </c:pt>
                <c:pt idx="33">
                  <c:v>0.43277777777777948</c:v>
                </c:pt>
                <c:pt idx="34">
                  <c:v>0.43347222222222398</c:v>
                </c:pt>
                <c:pt idx="35">
                  <c:v>0.43416666666666848</c:v>
                </c:pt>
                <c:pt idx="36">
                  <c:v>0.43486111111111297</c:v>
                </c:pt>
                <c:pt idx="37">
                  <c:v>0.43555555555555747</c:v>
                </c:pt>
                <c:pt idx="38">
                  <c:v>0.43625000000000197</c:v>
                </c:pt>
                <c:pt idx="39">
                  <c:v>0.43694444444444647</c:v>
                </c:pt>
                <c:pt idx="40">
                  <c:v>0.43763888888889096</c:v>
                </c:pt>
                <c:pt idx="41">
                  <c:v>0.43833333333333546</c:v>
                </c:pt>
                <c:pt idx="42">
                  <c:v>0.43902777777777996</c:v>
                </c:pt>
                <c:pt idx="43">
                  <c:v>0.43972222222222446</c:v>
                </c:pt>
                <c:pt idx="44">
                  <c:v>0.44041666666666895</c:v>
                </c:pt>
                <c:pt idx="45">
                  <c:v>0.44111111111111345</c:v>
                </c:pt>
                <c:pt idx="46">
                  <c:v>0.44180555555555795</c:v>
                </c:pt>
                <c:pt idx="47">
                  <c:v>0.44250000000000245</c:v>
                </c:pt>
                <c:pt idx="48">
                  <c:v>0.44319444444444694</c:v>
                </c:pt>
                <c:pt idx="49">
                  <c:v>0.44388888888889144</c:v>
                </c:pt>
                <c:pt idx="50">
                  <c:v>0.44458333333333594</c:v>
                </c:pt>
                <c:pt idx="51">
                  <c:v>0.44527777777778044</c:v>
                </c:pt>
                <c:pt idx="52">
                  <c:v>0.44597222222222493</c:v>
                </c:pt>
                <c:pt idx="53">
                  <c:v>0.44666666666666943</c:v>
                </c:pt>
                <c:pt idx="54">
                  <c:v>0.44736111111111393</c:v>
                </c:pt>
                <c:pt idx="55">
                  <c:v>0.44805555555555843</c:v>
                </c:pt>
                <c:pt idx="56">
                  <c:v>0.44875000000000292</c:v>
                </c:pt>
                <c:pt idx="57">
                  <c:v>0.44944444444444742</c:v>
                </c:pt>
                <c:pt idx="58">
                  <c:v>0.45013888888889192</c:v>
                </c:pt>
                <c:pt idx="59">
                  <c:v>0.45083333333333642</c:v>
                </c:pt>
                <c:pt idx="60">
                  <c:v>0.45152777777778091</c:v>
                </c:pt>
                <c:pt idx="61">
                  <c:v>0.45222222222222541</c:v>
                </c:pt>
                <c:pt idx="62">
                  <c:v>0.45291666666666991</c:v>
                </c:pt>
                <c:pt idx="63">
                  <c:v>0.45361111111111441</c:v>
                </c:pt>
                <c:pt idx="64">
                  <c:v>0.4543055555555589</c:v>
                </c:pt>
                <c:pt idx="65">
                  <c:v>0.4550000000000034</c:v>
                </c:pt>
                <c:pt idx="66">
                  <c:v>0.4556944444444479</c:v>
                </c:pt>
                <c:pt idx="67">
                  <c:v>0.4563888888888924</c:v>
                </c:pt>
                <c:pt idx="68">
                  <c:v>0.45708333333333689</c:v>
                </c:pt>
                <c:pt idx="69">
                  <c:v>0.45777777777778139</c:v>
                </c:pt>
                <c:pt idx="70">
                  <c:v>0.45847222222222589</c:v>
                </c:pt>
                <c:pt idx="71">
                  <c:v>0.45916666666667039</c:v>
                </c:pt>
                <c:pt idx="72">
                  <c:v>0.45986111111111488</c:v>
                </c:pt>
                <c:pt idx="73">
                  <c:v>0.46055555555555555</c:v>
                </c:pt>
                <c:pt idx="74">
                  <c:v>0.46124999999999999</c:v>
                </c:pt>
                <c:pt idx="75">
                  <c:v>0.46194444444444444</c:v>
                </c:pt>
                <c:pt idx="76">
                  <c:v>0.46263888888888888</c:v>
                </c:pt>
                <c:pt idx="77">
                  <c:v>0.46333333333333332</c:v>
                </c:pt>
                <c:pt idx="78">
                  <c:v>0.46402777777777776</c:v>
                </c:pt>
                <c:pt idx="79">
                  <c:v>0.4647222222222222</c:v>
                </c:pt>
                <c:pt idx="80">
                  <c:v>0.46541666666666665</c:v>
                </c:pt>
                <c:pt idx="81">
                  <c:v>0.46611111111111114</c:v>
                </c:pt>
                <c:pt idx="82">
                  <c:v>0.46680555555555553</c:v>
                </c:pt>
                <c:pt idx="83">
                  <c:v>0.46750000000000003</c:v>
                </c:pt>
                <c:pt idx="84">
                  <c:v>0.46819444444444441</c:v>
                </c:pt>
                <c:pt idx="85">
                  <c:v>0.46888888888888891</c:v>
                </c:pt>
                <c:pt idx="86">
                  <c:v>0.4695833333333333</c:v>
                </c:pt>
                <c:pt idx="87">
                  <c:v>0.47027777777777779</c:v>
                </c:pt>
                <c:pt idx="88">
                  <c:v>0.47097222222222218</c:v>
                </c:pt>
                <c:pt idx="89">
                  <c:v>0.47166666666666668</c:v>
                </c:pt>
                <c:pt idx="90">
                  <c:v>0.47236111111111106</c:v>
                </c:pt>
                <c:pt idx="91">
                  <c:v>0.47305555555555556</c:v>
                </c:pt>
                <c:pt idx="92">
                  <c:v>0.47374999999999995</c:v>
                </c:pt>
                <c:pt idx="93">
                  <c:v>0.47444444444444445</c:v>
                </c:pt>
                <c:pt idx="94">
                  <c:v>0.47513888888888883</c:v>
                </c:pt>
                <c:pt idx="95">
                  <c:v>0.47583333333333333</c:v>
                </c:pt>
                <c:pt idx="96">
                  <c:v>0.47652777777777783</c:v>
                </c:pt>
                <c:pt idx="97">
                  <c:v>0.47722222222222221</c:v>
                </c:pt>
                <c:pt idx="98">
                  <c:v>0.47791666666666671</c:v>
                </c:pt>
                <c:pt idx="99">
                  <c:v>0.4786111111111111</c:v>
                </c:pt>
                <c:pt idx="100">
                  <c:v>0.4793055555555556</c:v>
                </c:pt>
                <c:pt idx="101">
                  <c:v>0.48</c:v>
                </c:pt>
                <c:pt idx="102">
                  <c:v>0.48069444444444448</c:v>
                </c:pt>
                <c:pt idx="103">
                  <c:v>0.48138888888888887</c:v>
                </c:pt>
                <c:pt idx="104">
                  <c:v>0.48208333333333336</c:v>
                </c:pt>
                <c:pt idx="105">
                  <c:v>0.48277777777777775</c:v>
                </c:pt>
                <c:pt idx="106">
                  <c:v>0.48347222222222225</c:v>
                </c:pt>
                <c:pt idx="107">
                  <c:v>0.48416666666666663</c:v>
                </c:pt>
                <c:pt idx="108">
                  <c:v>0.48486111111111113</c:v>
                </c:pt>
                <c:pt idx="109">
                  <c:v>0.48555555555555557</c:v>
                </c:pt>
                <c:pt idx="110">
                  <c:v>0.48625000000000002</c:v>
                </c:pt>
                <c:pt idx="111">
                  <c:v>0.48694444444444446</c:v>
                </c:pt>
                <c:pt idx="112">
                  <c:v>0.4876388888888889</c:v>
                </c:pt>
                <c:pt idx="113">
                  <c:v>0.48833333333333334</c:v>
                </c:pt>
                <c:pt idx="114">
                  <c:v>0.48902777777777778</c:v>
                </c:pt>
                <c:pt idx="115">
                  <c:v>0.48972222222222223</c:v>
                </c:pt>
                <c:pt idx="116">
                  <c:v>0.49041666666666667</c:v>
                </c:pt>
                <c:pt idx="117">
                  <c:v>0.49111111111111111</c:v>
                </c:pt>
                <c:pt idx="118">
                  <c:v>0.49180555555555555</c:v>
                </c:pt>
                <c:pt idx="119">
                  <c:v>0.49249999999999999</c:v>
                </c:pt>
                <c:pt idx="120">
                  <c:v>0.49319444444444444</c:v>
                </c:pt>
                <c:pt idx="121">
                  <c:v>0.49388888888888888</c:v>
                </c:pt>
                <c:pt idx="122">
                  <c:v>0.49458333333333332</c:v>
                </c:pt>
                <c:pt idx="123">
                  <c:v>0.49527777777777776</c:v>
                </c:pt>
                <c:pt idx="124">
                  <c:v>0.49597222222222226</c:v>
                </c:pt>
                <c:pt idx="125">
                  <c:v>0.49666666666666665</c:v>
                </c:pt>
                <c:pt idx="126">
                  <c:v>0.49736111111111114</c:v>
                </c:pt>
                <c:pt idx="127">
                  <c:v>0.49805555555555553</c:v>
                </c:pt>
                <c:pt idx="128">
                  <c:v>0.49875000000000003</c:v>
                </c:pt>
                <c:pt idx="129">
                  <c:v>0.49944444444444441</c:v>
                </c:pt>
                <c:pt idx="130">
                  <c:v>0.50013888888888891</c:v>
                </c:pt>
                <c:pt idx="131">
                  <c:v>0.50083333333333335</c:v>
                </c:pt>
                <c:pt idx="132">
                  <c:v>0.50152777777777779</c:v>
                </c:pt>
                <c:pt idx="133">
                  <c:v>0.50222222222222224</c:v>
                </c:pt>
                <c:pt idx="134">
                  <c:v>0.50291666666666668</c:v>
                </c:pt>
                <c:pt idx="135">
                  <c:v>0.50361111111111112</c:v>
                </c:pt>
                <c:pt idx="136">
                  <c:v>0.50430555555555556</c:v>
                </c:pt>
                <c:pt idx="137">
                  <c:v>0.505</c:v>
                </c:pt>
                <c:pt idx="138">
                  <c:v>0.50569444444444445</c:v>
                </c:pt>
                <c:pt idx="139">
                  <c:v>0.50638888888888889</c:v>
                </c:pt>
                <c:pt idx="140">
                  <c:v>0.50708333333333333</c:v>
                </c:pt>
                <c:pt idx="141">
                  <c:v>0.50777777777777777</c:v>
                </c:pt>
                <c:pt idx="142">
                  <c:v>0.50847222222222221</c:v>
                </c:pt>
                <c:pt idx="143">
                  <c:v>0.50916666666666666</c:v>
                </c:pt>
                <c:pt idx="144">
                  <c:v>0.5098611111111111</c:v>
                </c:pt>
                <c:pt idx="145">
                  <c:v>0.51055555555555554</c:v>
                </c:pt>
                <c:pt idx="146">
                  <c:v>0.51124999999999998</c:v>
                </c:pt>
                <c:pt idx="147">
                  <c:v>0.51194444444444442</c:v>
                </c:pt>
                <c:pt idx="148">
                  <c:v>0.51263888888888887</c:v>
                </c:pt>
                <c:pt idx="149">
                  <c:v>0.51333333333333331</c:v>
                </c:pt>
                <c:pt idx="150">
                  <c:v>0.51402777777777775</c:v>
                </c:pt>
                <c:pt idx="151">
                  <c:v>0.51472222222222219</c:v>
                </c:pt>
                <c:pt idx="152">
                  <c:v>0.51541666666666663</c:v>
                </c:pt>
                <c:pt idx="153">
                  <c:v>0.51611111111111108</c:v>
                </c:pt>
                <c:pt idx="154">
                  <c:v>0.51680555555555552</c:v>
                </c:pt>
                <c:pt idx="155">
                  <c:v>0.51749999999999996</c:v>
                </c:pt>
                <c:pt idx="156">
                  <c:v>0.51819444444444451</c:v>
                </c:pt>
                <c:pt idx="157">
                  <c:v>0.51888888888888884</c:v>
                </c:pt>
                <c:pt idx="158">
                  <c:v>0.5195833333333334</c:v>
                </c:pt>
                <c:pt idx="159">
                  <c:v>0.52027777777777773</c:v>
                </c:pt>
                <c:pt idx="160">
                  <c:v>0.52097222222222228</c:v>
                </c:pt>
                <c:pt idx="161">
                  <c:v>0.52166666666666661</c:v>
                </c:pt>
                <c:pt idx="162">
                  <c:v>0.52236111111111116</c:v>
                </c:pt>
                <c:pt idx="163">
                  <c:v>0.5230555555555555</c:v>
                </c:pt>
                <c:pt idx="164">
                  <c:v>0.52375000000000005</c:v>
                </c:pt>
                <c:pt idx="165">
                  <c:v>0.52444444444444438</c:v>
                </c:pt>
                <c:pt idx="166">
                  <c:v>0.52513888888888893</c:v>
                </c:pt>
                <c:pt idx="167">
                  <c:v>0.52583333333333326</c:v>
                </c:pt>
                <c:pt idx="168">
                  <c:v>0.52652777777777782</c:v>
                </c:pt>
                <c:pt idx="169">
                  <c:v>0.52722222222222226</c:v>
                </c:pt>
                <c:pt idx="170">
                  <c:v>0.5279166666666667</c:v>
                </c:pt>
                <c:pt idx="171">
                  <c:v>0.52861111111111114</c:v>
                </c:pt>
                <c:pt idx="172">
                  <c:v>0.52930555555555558</c:v>
                </c:pt>
                <c:pt idx="173">
                  <c:v>0.53</c:v>
                </c:pt>
                <c:pt idx="174">
                  <c:v>0.53069444444444447</c:v>
                </c:pt>
                <c:pt idx="175">
                  <c:v>0.53138888888888891</c:v>
                </c:pt>
                <c:pt idx="176">
                  <c:v>0.53208333333333335</c:v>
                </c:pt>
                <c:pt idx="177">
                  <c:v>0.53277777777777779</c:v>
                </c:pt>
                <c:pt idx="178">
                  <c:v>0.53347222222222224</c:v>
                </c:pt>
                <c:pt idx="179">
                  <c:v>0.53416666666666668</c:v>
                </c:pt>
                <c:pt idx="180">
                  <c:v>0.53486111111111112</c:v>
                </c:pt>
                <c:pt idx="181">
                  <c:v>0.53555555555555556</c:v>
                </c:pt>
                <c:pt idx="182">
                  <c:v>0.53625</c:v>
                </c:pt>
                <c:pt idx="183">
                  <c:v>0.53694444444444445</c:v>
                </c:pt>
                <c:pt idx="184">
                  <c:v>0.53763888888888889</c:v>
                </c:pt>
                <c:pt idx="185">
                  <c:v>0.53833333333333333</c:v>
                </c:pt>
                <c:pt idx="186">
                  <c:v>0.53902777777777777</c:v>
                </c:pt>
                <c:pt idx="187">
                  <c:v>0.53972222222222221</c:v>
                </c:pt>
                <c:pt idx="188">
                  <c:v>0.54041666666666666</c:v>
                </c:pt>
                <c:pt idx="189">
                  <c:v>0.5411111111111111</c:v>
                </c:pt>
                <c:pt idx="190">
                  <c:v>0.54180555555555554</c:v>
                </c:pt>
                <c:pt idx="191">
                  <c:v>0.54249999999999998</c:v>
                </c:pt>
                <c:pt idx="192">
                  <c:v>0.54319444444444442</c:v>
                </c:pt>
                <c:pt idx="193">
                  <c:v>0.54388888888888887</c:v>
                </c:pt>
                <c:pt idx="194">
                  <c:v>0.54458333333333331</c:v>
                </c:pt>
                <c:pt idx="195">
                  <c:v>0.54527777777777775</c:v>
                </c:pt>
                <c:pt idx="196">
                  <c:v>0.54597222222222219</c:v>
                </c:pt>
                <c:pt idx="197">
                  <c:v>0.54666666666666663</c:v>
                </c:pt>
                <c:pt idx="198">
                  <c:v>0.54736111111111108</c:v>
                </c:pt>
                <c:pt idx="199">
                  <c:v>0.54805555555555552</c:v>
                </c:pt>
                <c:pt idx="200">
                  <c:v>0.54874999999999996</c:v>
                </c:pt>
                <c:pt idx="201">
                  <c:v>0.54944444444444451</c:v>
                </c:pt>
                <c:pt idx="202">
                  <c:v>0.55013888888888884</c:v>
                </c:pt>
                <c:pt idx="203">
                  <c:v>0.5508333333333334</c:v>
                </c:pt>
                <c:pt idx="204">
                  <c:v>0.55152777777777773</c:v>
                </c:pt>
                <c:pt idx="205">
                  <c:v>0.55222222222222228</c:v>
                </c:pt>
                <c:pt idx="206">
                  <c:v>0.55291666666666661</c:v>
                </c:pt>
                <c:pt idx="207">
                  <c:v>0.55361111111111116</c:v>
                </c:pt>
                <c:pt idx="208">
                  <c:v>0.5543055555555555</c:v>
                </c:pt>
                <c:pt idx="209">
                  <c:v>0.55500000000000005</c:v>
                </c:pt>
                <c:pt idx="210">
                  <c:v>0.55569444444444438</c:v>
                </c:pt>
                <c:pt idx="211">
                  <c:v>0.55638888888888893</c:v>
                </c:pt>
                <c:pt idx="212">
                  <c:v>0.55708333333333326</c:v>
                </c:pt>
                <c:pt idx="213">
                  <c:v>0.55777777777777782</c:v>
                </c:pt>
                <c:pt idx="214">
                  <c:v>0.55847222222222215</c:v>
                </c:pt>
                <c:pt idx="215">
                  <c:v>0.5591666666666667</c:v>
                </c:pt>
                <c:pt idx="216">
                  <c:v>0.55986111111111114</c:v>
                </c:pt>
                <c:pt idx="217">
                  <c:v>0.56055555555555558</c:v>
                </c:pt>
                <c:pt idx="218">
                  <c:v>0.56125000000000003</c:v>
                </c:pt>
                <c:pt idx="219">
                  <c:v>0.56194444444444447</c:v>
                </c:pt>
                <c:pt idx="220">
                  <c:v>0.56263888888888891</c:v>
                </c:pt>
                <c:pt idx="221">
                  <c:v>0.56333333333333335</c:v>
                </c:pt>
                <c:pt idx="222">
                  <c:v>0.56402777777777779</c:v>
                </c:pt>
                <c:pt idx="223">
                  <c:v>0.56472222222222224</c:v>
                </c:pt>
                <c:pt idx="224">
                  <c:v>0.56541666666666668</c:v>
                </c:pt>
                <c:pt idx="225">
                  <c:v>0.56611111111111112</c:v>
                </c:pt>
                <c:pt idx="226">
                  <c:v>0.56680555555555556</c:v>
                </c:pt>
                <c:pt idx="227">
                  <c:v>0.5675</c:v>
                </c:pt>
                <c:pt idx="228">
                  <c:v>0.56819444444444445</c:v>
                </c:pt>
                <c:pt idx="229">
                  <c:v>0.56888888888888889</c:v>
                </c:pt>
                <c:pt idx="230">
                  <c:v>0.56958333333333333</c:v>
                </c:pt>
                <c:pt idx="231">
                  <c:v>0.57027777777777777</c:v>
                </c:pt>
                <c:pt idx="232">
                  <c:v>0.57097222222222221</c:v>
                </c:pt>
                <c:pt idx="233">
                  <c:v>0.57166666666666666</c:v>
                </c:pt>
                <c:pt idx="234">
                  <c:v>0.5723611111111111</c:v>
                </c:pt>
                <c:pt idx="235">
                  <c:v>0.57305555555555554</c:v>
                </c:pt>
                <c:pt idx="236">
                  <c:v>0.57374999999999998</c:v>
                </c:pt>
                <c:pt idx="237">
                  <c:v>0.57444444444444442</c:v>
                </c:pt>
                <c:pt idx="238">
                  <c:v>0.57513888888888887</c:v>
                </c:pt>
                <c:pt idx="239">
                  <c:v>0.57583333333333331</c:v>
                </c:pt>
                <c:pt idx="240">
                  <c:v>0.57652777777777775</c:v>
                </c:pt>
                <c:pt idx="241">
                  <c:v>0.57722222222222219</c:v>
                </c:pt>
                <c:pt idx="242">
                  <c:v>0.57791666666666663</c:v>
                </c:pt>
                <c:pt idx="243">
                  <c:v>0.57861111111111108</c:v>
                </c:pt>
                <c:pt idx="244">
                  <c:v>0.57930555555555563</c:v>
                </c:pt>
                <c:pt idx="245">
                  <c:v>0.57999999999999996</c:v>
                </c:pt>
                <c:pt idx="246">
                  <c:v>0.58069444444444451</c:v>
                </c:pt>
                <c:pt idx="247">
                  <c:v>0.58138888888888884</c:v>
                </c:pt>
                <c:pt idx="248">
                  <c:v>0.5820833333333334</c:v>
                </c:pt>
                <c:pt idx="249">
                  <c:v>0.58277777777777773</c:v>
                </c:pt>
                <c:pt idx="250">
                  <c:v>0.58347222222222228</c:v>
                </c:pt>
                <c:pt idx="251">
                  <c:v>0.58416666666666661</c:v>
                </c:pt>
                <c:pt idx="252">
                  <c:v>0.58486111111111116</c:v>
                </c:pt>
                <c:pt idx="253">
                  <c:v>0.5855555555555555</c:v>
                </c:pt>
                <c:pt idx="254">
                  <c:v>0.58625000000000005</c:v>
                </c:pt>
                <c:pt idx="255">
                  <c:v>0.58694444444444438</c:v>
                </c:pt>
                <c:pt idx="256">
                  <c:v>0.58763888888888893</c:v>
                </c:pt>
                <c:pt idx="257">
                  <c:v>0.58833333333333326</c:v>
                </c:pt>
                <c:pt idx="258">
                  <c:v>0.58902777777777782</c:v>
                </c:pt>
                <c:pt idx="259">
                  <c:v>0.58972222222222215</c:v>
                </c:pt>
                <c:pt idx="260">
                  <c:v>0.5904166666666667</c:v>
                </c:pt>
                <c:pt idx="261">
                  <c:v>0.59111111111111114</c:v>
                </c:pt>
                <c:pt idx="262">
                  <c:v>0.59180555555555558</c:v>
                </c:pt>
                <c:pt idx="263">
                  <c:v>0.59250000000000003</c:v>
                </c:pt>
                <c:pt idx="264">
                  <c:v>0.59319444444444447</c:v>
                </c:pt>
                <c:pt idx="265">
                  <c:v>0.59388888888888891</c:v>
                </c:pt>
                <c:pt idx="266">
                  <c:v>0.59458333333333335</c:v>
                </c:pt>
                <c:pt idx="267">
                  <c:v>0.59527777777777779</c:v>
                </c:pt>
                <c:pt idx="268">
                  <c:v>0.59597222222222224</c:v>
                </c:pt>
                <c:pt idx="269">
                  <c:v>0.59666666666666668</c:v>
                </c:pt>
                <c:pt idx="270">
                  <c:v>0.59736111111111112</c:v>
                </c:pt>
                <c:pt idx="271">
                  <c:v>0.59805555555555556</c:v>
                </c:pt>
                <c:pt idx="272">
                  <c:v>0.59875</c:v>
                </c:pt>
                <c:pt idx="273">
                  <c:v>0.59944444444444445</c:v>
                </c:pt>
                <c:pt idx="274">
                  <c:v>0.60013888888888889</c:v>
                </c:pt>
                <c:pt idx="275">
                  <c:v>0.60083333333333333</c:v>
                </c:pt>
                <c:pt idx="276">
                  <c:v>0.60152777777777777</c:v>
                </c:pt>
                <c:pt idx="277">
                  <c:v>0.60222222222222221</c:v>
                </c:pt>
                <c:pt idx="278">
                  <c:v>0.60291666666666666</c:v>
                </c:pt>
                <c:pt idx="279">
                  <c:v>0.6036111111111111</c:v>
                </c:pt>
                <c:pt idx="280">
                  <c:v>0.60430555555555554</c:v>
                </c:pt>
                <c:pt idx="281">
                  <c:v>0.60499999999999998</c:v>
                </c:pt>
                <c:pt idx="282">
                  <c:v>0.60569444444444442</c:v>
                </c:pt>
                <c:pt idx="283">
                  <c:v>0.60638888888888887</c:v>
                </c:pt>
                <c:pt idx="284">
                  <c:v>0.60708333333333331</c:v>
                </c:pt>
                <c:pt idx="285">
                  <c:v>0.60777777777777775</c:v>
                </c:pt>
                <c:pt idx="286">
                  <c:v>0.60847222222222219</c:v>
                </c:pt>
                <c:pt idx="287">
                  <c:v>0.60916666666666663</c:v>
                </c:pt>
                <c:pt idx="288">
                  <c:v>0.60986111111111108</c:v>
                </c:pt>
                <c:pt idx="289">
                  <c:v>0.61055555555555563</c:v>
                </c:pt>
                <c:pt idx="290">
                  <c:v>0.61124999999999996</c:v>
                </c:pt>
                <c:pt idx="291">
                  <c:v>0.61194444444444451</c:v>
                </c:pt>
                <c:pt idx="292">
                  <c:v>0.61263888888888884</c:v>
                </c:pt>
                <c:pt idx="293">
                  <c:v>0.6133333333333334</c:v>
                </c:pt>
                <c:pt idx="294">
                  <c:v>0.61402777777777773</c:v>
                </c:pt>
                <c:pt idx="295">
                  <c:v>0.61472222222222228</c:v>
                </c:pt>
                <c:pt idx="296">
                  <c:v>0.61541666666666661</c:v>
                </c:pt>
                <c:pt idx="297">
                  <c:v>0.61611111111111116</c:v>
                </c:pt>
                <c:pt idx="298">
                  <c:v>0.6168055555555555</c:v>
                </c:pt>
                <c:pt idx="299">
                  <c:v>0.61750000000000005</c:v>
                </c:pt>
                <c:pt idx="300">
                  <c:v>0.61819444444444438</c:v>
                </c:pt>
                <c:pt idx="301">
                  <c:v>0.61888888888888893</c:v>
                </c:pt>
                <c:pt idx="302">
                  <c:v>0.61958333333333326</c:v>
                </c:pt>
                <c:pt idx="303">
                  <c:v>0.62027777777777782</c:v>
                </c:pt>
                <c:pt idx="304">
                  <c:v>0.62097222222222226</c:v>
                </c:pt>
                <c:pt idx="305">
                  <c:v>0.6216666666666667</c:v>
                </c:pt>
                <c:pt idx="306">
                  <c:v>0.62236111111111114</c:v>
                </c:pt>
                <c:pt idx="307">
                  <c:v>0.62305555555555558</c:v>
                </c:pt>
                <c:pt idx="308">
                  <c:v>0.62375000000000003</c:v>
                </c:pt>
                <c:pt idx="309">
                  <c:v>0.62444444444444447</c:v>
                </c:pt>
                <c:pt idx="310">
                  <c:v>0.62513888888888891</c:v>
                </c:pt>
                <c:pt idx="311">
                  <c:v>0.62583333333333335</c:v>
                </c:pt>
                <c:pt idx="312">
                  <c:v>0.62652777777777779</c:v>
                </c:pt>
                <c:pt idx="313">
                  <c:v>0.62722222222222224</c:v>
                </c:pt>
                <c:pt idx="314">
                  <c:v>0.62791666666666668</c:v>
                </c:pt>
                <c:pt idx="315">
                  <c:v>0.62861111111111112</c:v>
                </c:pt>
                <c:pt idx="316">
                  <c:v>0.62930555555555556</c:v>
                </c:pt>
                <c:pt idx="317">
                  <c:v>0.63</c:v>
                </c:pt>
                <c:pt idx="318">
                  <c:v>0.63069444444444445</c:v>
                </c:pt>
                <c:pt idx="319">
                  <c:v>0.63138888888888889</c:v>
                </c:pt>
                <c:pt idx="320">
                  <c:v>0.63208333333333333</c:v>
                </c:pt>
                <c:pt idx="321">
                  <c:v>0.63277777777777777</c:v>
                </c:pt>
                <c:pt idx="322">
                  <c:v>0.63347222222222221</c:v>
                </c:pt>
                <c:pt idx="323">
                  <c:v>0.63416666666666666</c:v>
                </c:pt>
                <c:pt idx="324">
                  <c:v>0.6348611111111111</c:v>
                </c:pt>
                <c:pt idx="325">
                  <c:v>0.63555555555555554</c:v>
                </c:pt>
                <c:pt idx="326">
                  <c:v>0.63624999999999998</c:v>
                </c:pt>
                <c:pt idx="327">
                  <c:v>0.63694444444444442</c:v>
                </c:pt>
                <c:pt idx="328">
                  <c:v>0.63763888888888887</c:v>
                </c:pt>
                <c:pt idx="329">
                  <c:v>0.63833333333333331</c:v>
                </c:pt>
                <c:pt idx="330">
                  <c:v>0.63902777777777775</c:v>
                </c:pt>
                <c:pt idx="331">
                  <c:v>0.63972222222222219</c:v>
                </c:pt>
                <c:pt idx="332">
                  <c:v>0.64041666666666663</c:v>
                </c:pt>
                <c:pt idx="333">
                  <c:v>0.64111111111111108</c:v>
                </c:pt>
                <c:pt idx="334">
                  <c:v>0.64180555555555552</c:v>
                </c:pt>
                <c:pt idx="335">
                  <c:v>0.64249999999999996</c:v>
                </c:pt>
                <c:pt idx="336">
                  <c:v>0.6431944444444444</c:v>
                </c:pt>
                <c:pt idx="337">
                  <c:v>0.64388888888888884</c:v>
                </c:pt>
                <c:pt idx="338">
                  <c:v>0.64458333333333329</c:v>
                </c:pt>
                <c:pt idx="339">
                  <c:v>0.64527777777777773</c:v>
                </c:pt>
                <c:pt idx="340">
                  <c:v>0.64597222222222217</c:v>
                </c:pt>
                <c:pt idx="341">
                  <c:v>0.64666666666666661</c:v>
                </c:pt>
                <c:pt idx="342">
                  <c:v>0.64736111111111105</c:v>
                </c:pt>
                <c:pt idx="343">
                  <c:v>0.6480555555555555</c:v>
                </c:pt>
                <c:pt idx="344">
                  <c:v>0.64874999999999994</c:v>
                </c:pt>
                <c:pt idx="345">
                  <c:v>0.64944444444444438</c:v>
                </c:pt>
                <c:pt idx="346">
                  <c:v>0.65013888888888882</c:v>
                </c:pt>
                <c:pt idx="347">
                  <c:v>0.65083333333333326</c:v>
                </c:pt>
                <c:pt idx="348">
                  <c:v>0.65152777777777771</c:v>
                </c:pt>
                <c:pt idx="349">
                  <c:v>0.65222222222222215</c:v>
                </c:pt>
                <c:pt idx="350">
                  <c:v>0.65291666666666659</c:v>
                </c:pt>
                <c:pt idx="351">
                  <c:v>0.65361111111111103</c:v>
                </c:pt>
                <c:pt idx="352">
                  <c:v>0.65430555555555547</c:v>
                </c:pt>
                <c:pt idx="353">
                  <c:v>0.65499999999999992</c:v>
                </c:pt>
                <c:pt idx="354">
                  <c:v>0.65569444444444436</c:v>
                </c:pt>
                <c:pt idx="355">
                  <c:v>0.6563888888888888</c:v>
                </c:pt>
                <c:pt idx="356">
                  <c:v>0.65708333333333324</c:v>
                </c:pt>
                <c:pt idx="357">
                  <c:v>0.65777777777777768</c:v>
                </c:pt>
                <c:pt idx="358">
                  <c:v>0.65847222222222213</c:v>
                </c:pt>
                <c:pt idx="359">
                  <c:v>0.65916666666666657</c:v>
                </c:pt>
                <c:pt idx="360">
                  <c:v>0.65986111111111101</c:v>
                </c:pt>
                <c:pt idx="361">
                  <c:v>0.66055555555555545</c:v>
                </c:pt>
                <c:pt idx="362">
                  <c:v>0.66124999999999989</c:v>
                </c:pt>
                <c:pt idx="363">
                  <c:v>0.66194444444444434</c:v>
                </c:pt>
                <c:pt idx="364">
                  <c:v>0.66263888888888878</c:v>
                </c:pt>
                <c:pt idx="365">
                  <c:v>0.66333333333333322</c:v>
                </c:pt>
                <c:pt idx="366">
                  <c:v>0.66402777777777766</c:v>
                </c:pt>
                <c:pt idx="367">
                  <c:v>0.6647222222222221</c:v>
                </c:pt>
                <c:pt idx="368">
                  <c:v>0.66541666666666655</c:v>
                </c:pt>
                <c:pt idx="369">
                  <c:v>0.66611111111111099</c:v>
                </c:pt>
                <c:pt idx="370">
                  <c:v>0.66680555555555543</c:v>
                </c:pt>
                <c:pt idx="371">
                  <c:v>0.66749999999999987</c:v>
                </c:pt>
                <c:pt idx="372">
                  <c:v>0.66819444444444431</c:v>
                </c:pt>
                <c:pt idx="373">
                  <c:v>0.66888888888888876</c:v>
                </c:pt>
                <c:pt idx="374">
                  <c:v>0.6695833333333332</c:v>
                </c:pt>
                <c:pt idx="375">
                  <c:v>0.67027777777777764</c:v>
                </c:pt>
                <c:pt idx="376">
                  <c:v>0.67097222222222208</c:v>
                </c:pt>
                <c:pt idx="377">
                  <c:v>0.67166666666666652</c:v>
                </c:pt>
                <c:pt idx="378">
                  <c:v>0.67236111111111097</c:v>
                </c:pt>
                <c:pt idx="379">
                  <c:v>0.67305555555555541</c:v>
                </c:pt>
                <c:pt idx="380">
                  <c:v>0.67374999999999985</c:v>
                </c:pt>
                <c:pt idx="381">
                  <c:v>0.67444444444444429</c:v>
                </c:pt>
                <c:pt idx="382">
                  <c:v>0.67513888888888873</c:v>
                </c:pt>
                <c:pt idx="383">
                  <c:v>0.67583333333333317</c:v>
                </c:pt>
                <c:pt idx="384">
                  <c:v>0.67652777777777762</c:v>
                </c:pt>
                <c:pt idx="385">
                  <c:v>0.67722222222222206</c:v>
                </c:pt>
                <c:pt idx="386">
                  <c:v>0.6779166666666665</c:v>
                </c:pt>
                <c:pt idx="387">
                  <c:v>0.67861111111111094</c:v>
                </c:pt>
              </c:numCache>
            </c:numRef>
          </c:cat>
          <c:val>
            <c:numRef>
              <c:f>'2017-10-04'!$H$2:$H$389</c:f>
              <c:numCache>
                <c:formatCode>General</c:formatCode>
                <c:ptCount val="388"/>
                <c:pt idx="0">
                  <c:v>26.67</c:v>
                </c:pt>
                <c:pt idx="1">
                  <c:v>27.87</c:v>
                </c:pt>
                <c:pt idx="2">
                  <c:v>26.47</c:v>
                </c:pt>
                <c:pt idx="3">
                  <c:v>24.57</c:v>
                </c:pt>
                <c:pt idx="4">
                  <c:v>22.97</c:v>
                </c:pt>
                <c:pt idx="5">
                  <c:v>22.18</c:v>
                </c:pt>
                <c:pt idx="6">
                  <c:v>21.75</c:v>
                </c:pt>
                <c:pt idx="7">
                  <c:v>21.47</c:v>
                </c:pt>
                <c:pt idx="8">
                  <c:v>21.14</c:v>
                </c:pt>
                <c:pt idx="9">
                  <c:v>21.1</c:v>
                </c:pt>
                <c:pt idx="10">
                  <c:v>21.15</c:v>
                </c:pt>
                <c:pt idx="11">
                  <c:v>21.23</c:v>
                </c:pt>
                <c:pt idx="12">
                  <c:v>21.26</c:v>
                </c:pt>
                <c:pt idx="13">
                  <c:v>21.35</c:v>
                </c:pt>
                <c:pt idx="14">
                  <c:v>21.43</c:v>
                </c:pt>
                <c:pt idx="15">
                  <c:v>21.83</c:v>
                </c:pt>
                <c:pt idx="16">
                  <c:v>23.92</c:v>
                </c:pt>
                <c:pt idx="17">
                  <c:v>26.11</c:v>
                </c:pt>
                <c:pt idx="18">
                  <c:v>28.13</c:v>
                </c:pt>
                <c:pt idx="19">
                  <c:v>29.94</c:v>
                </c:pt>
                <c:pt idx="20">
                  <c:v>31.64</c:v>
                </c:pt>
                <c:pt idx="21">
                  <c:v>33.08</c:v>
                </c:pt>
                <c:pt idx="22">
                  <c:v>34.369999999999997</c:v>
                </c:pt>
                <c:pt idx="23">
                  <c:v>35.46</c:v>
                </c:pt>
                <c:pt idx="24">
                  <c:v>36.479999999999997</c:v>
                </c:pt>
                <c:pt idx="25">
                  <c:v>37.369999999999997</c:v>
                </c:pt>
                <c:pt idx="26">
                  <c:v>38.090000000000003</c:v>
                </c:pt>
                <c:pt idx="27">
                  <c:v>38.64</c:v>
                </c:pt>
                <c:pt idx="28">
                  <c:v>39.28</c:v>
                </c:pt>
                <c:pt idx="29">
                  <c:v>39.869999999999997</c:v>
                </c:pt>
                <c:pt idx="30">
                  <c:v>40.229999999999997</c:v>
                </c:pt>
                <c:pt idx="31">
                  <c:v>40.6</c:v>
                </c:pt>
                <c:pt idx="32">
                  <c:v>40.75</c:v>
                </c:pt>
                <c:pt idx="33">
                  <c:v>40.94</c:v>
                </c:pt>
                <c:pt idx="34">
                  <c:v>41.13</c:v>
                </c:pt>
                <c:pt idx="35">
                  <c:v>41.57</c:v>
                </c:pt>
                <c:pt idx="36">
                  <c:v>41.83</c:v>
                </c:pt>
                <c:pt idx="37">
                  <c:v>42.03</c:v>
                </c:pt>
                <c:pt idx="38">
                  <c:v>42.1</c:v>
                </c:pt>
                <c:pt idx="39">
                  <c:v>42.36</c:v>
                </c:pt>
                <c:pt idx="40">
                  <c:v>42.51</c:v>
                </c:pt>
                <c:pt idx="41">
                  <c:v>42.77</c:v>
                </c:pt>
                <c:pt idx="42">
                  <c:v>43.12</c:v>
                </c:pt>
                <c:pt idx="43">
                  <c:v>43.22</c:v>
                </c:pt>
                <c:pt idx="44">
                  <c:v>43.35</c:v>
                </c:pt>
                <c:pt idx="45">
                  <c:v>43.5</c:v>
                </c:pt>
                <c:pt idx="46">
                  <c:v>43.55</c:v>
                </c:pt>
                <c:pt idx="47">
                  <c:v>43.5</c:v>
                </c:pt>
                <c:pt idx="48">
                  <c:v>43.74</c:v>
                </c:pt>
                <c:pt idx="49">
                  <c:v>44.05</c:v>
                </c:pt>
                <c:pt idx="50">
                  <c:v>44.33</c:v>
                </c:pt>
                <c:pt idx="51">
                  <c:v>44.53</c:v>
                </c:pt>
                <c:pt idx="52">
                  <c:v>44.81</c:v>
                </c:pt>
                <c:pt idx="53">
                  <c:v>45.11</c:v>
                </c:pt>
                <c:pt idx="54">
                  <c:v>45.32</c:v>
                </c:pt>
                <c:pt idx="55">
                  <c:v>45.39</c:v>
                </c:pt>
                <c:pt idx="56">
                  <c:v>45.39</c:v>
                </c:pt>
                <c:pt idx="57">
                  <c:v>45.37</c:v>
                </c:pt>
                <c:pt idx="58">
                  <c:v>45.52</c:v>
                </c:pt>
                <c:pt idx="59">
                  <c:v>45.62</c:v>
                </c:pt>
                <c:pt idx="60">
                  <c:v>45.39</c:v>
                </c:pt>
                <c:pt idx="61">
                  <c:v>45.48</c:v>
                </c:pt>
                <c:pt idx="62">
                  <c:v>45.55</c:v>
                </c:pt>
                <c:pt idx="63">
                  <c:v>45.66</c:v>
                </c:pt>
                <c:pt idx="64">
                  <c:v>45.81</c:v>
                </c:pt>
                <c:pt idx="65">
                  <c:v>45.96</c:v>
                </c:pt>
                <c:pt idx="66">
                  <c:v>42.64</c:v>
                </c:pt>
                <c:pt idx="67">
                  <c:v>38.36</c:v>
                </c:pt>
                <c:pt idx="68">
                  <c:v>34.909999999999997</c:v>
                </c:pt>
                <c:pt idx="69">
                  <c:v>32.49</c:v>
                </c:pt>
                <c:pt idx="70">
                  <c:v>30.96</c:v>
                </c:pt>
                <c:pt idx="71">
                  <c:v>30.05</c:v>
                </c:pt>
                <c:pt idx="72">
                  <c:v>29.51</c:v>
                </c:pt>
                <c:pt idx="73">
                  <c:v>29.26</c:v>
                </c:pt>
                <c:pt idx="74">
                  <c:v>29.19</c:v>
                </c:pt>
                <c:pt idx="75">
                  <c:v>29.19</c:v>
                </c:pt>
                <c:pt idx="76">
                  <c:v>29.32</c:v>
                </c:pt>
                <c:pt idx="77">
                  <c:v>29.5</c:v>
                </c:pt>
                <c:pt idx="78">
                  <c:v>29.7</c:v>
                </c:pt>
                <c:pt idx="79">
                  <c:v>29.97</c:v>
                </c:pt>
                <c:pt idx="80">
                  <c:v>30.23</c:v>
                </c:pt>
                <c:pt idx="81">
                  <c:v>30.48</c:v>
                </c:pt>
                <c:pt idx="82">
                  <c:v>30.69</c:v>
                </c:pt>
                <c:pt idx="83">
                  <c:v>30.14</c:v>
                </c:pt>
                <c:pt idx="84">
                  <c:v>29.97</c:v>
                </c:pt>
                <c:pt idx="85">
                  <c:v>29.87</c:v>
                </c:pt>
                <c:pt idx="86">
                  <c:v>30.12</c:v>
                </c:pt>
                <c:pt idx="87">
                  <c:v>30.59</c:v>
                </c:pt>
                <c:pt idx="88">
                  <c:v>30.97</c:v>
                </c:pt>
                <c:pt idx="89">
                  <c:v>31.27</c:v>
                </c:pt>
                <c:pt idx="90">
                  <c:v>31.54</c:v>
                </c:pt>
                <c:pt idx="91">
                  <c:v>31.79</c:v>
                </c:pt>
                <c:pt idx="92">
                  <c:v>31.99</c:v>
                </c:pt>
                <c:pt idx="93">
                  <c:v>32.18</c:v>
                </c:pt>
                <c:pt idx="94">
                  <c:v>32.35</c:v>
                </c:pt>
                <c:pt idx="95">
                  <c:v>32.47</c:v>
                </c:pt>
                <c:pt idx="96">
                  <c:v>32.58</c:v>
                </c:pt>
                <c:pt idx="97">
                  <c:v>32.68</c:v>
                </c:pt>
                <c:pt idx="98">
                  <c:v>32.75</c:v>
                </c:pt>
                <c:pt idx="99">
                  <c:v>32.82</c:v>
                </c:pt>
                <c:pt idx="100">
                  <c:v>32.880000000000003</c:v>
                </c:pt>
                <c:pt idx="101">
                  <c:v>32.92</c:v>
                </c:pt>
                <c:pt idx="102">
                  <c:v>33.020000000000003</c:v>
                </c:pt>
                <c:pt idx="103">
                  <c:v>33.090000000000003</c:v>
                </c:pt>
                <c:pt idx="104">
                  <c:v>33.18</c:v>
                </c:pt>
                <c:pt idx="105">
                  <c:v>33.22</c:v>
                </c:pt>
                <c:pt idx="106">
                  <c:v>33.32</c:v>
                </c:pt>
                <c:pt idx="107">
                  <c:v>33.33</c:v>
                </c:pt>
                <c:pt idx="108">
                  <c:v>33.42</c:v>
                </c:pt>
                <c:pt idx="109">
                  <c:v>33.5</c:v>
                </c:pt>
                <c:pt idx="110">
                  <c:v>33.51</c:v>
                </c:pt>
                <c:pt idx="111">
                  <c:v>33.54</c:v>
                </c:pt>
                <c:pt idx="112">
                  <c:v>33.56</c:v>
                </c:pt>
                <c:pt idx="113">
                  <c:v>33.6</c:v>
                </c:pt>
                <c:pt idx="114">
                  <c:v>33.6</c:v>
                </c:pt>
                <c:pt idx="115">
                  <c:v>33.64</c:v>
                </c:pt>
                <c:pt idx="116">
                  <c:v>33.630000000000003</c:v>
                </c:pt>
                <c:pt idx="117">
                  <c:v>33.630000000000003</c:v>
                </c:pt>
                <c:pt idx="118">
                  <c:v>33.619999999999997</c:v>
                </c:pt>
                <c:pt idx="119">
                  <c:v>33.630000000000003</c:v>
                </c:pt>
                <c:pt idx="120">
                  <c:v>33.61</c:v>
                </c:pt>
                <c:pt idx="121">
                  <c:v>33.619999999999997</c:v>
                </c:pt>
                <c:pt idx="122">
                  <c:v>33.590000000000003</c:v>
                </c:pt>
                <c:pt idx="123">
                  <c:v>33.58</c:v>
                </c:pt>
                <c:pt idx="124">
                  <c:v>33.58</c:v>
                </c:pt>
                <c:pt idx="125">
                  <c:v>33.590000000000003</c:v>
                </c:pt>
                <c:pt idx="126">
                  <c:v>33.590000000000003</c:v>
                </c:pt>
                <c:pt idx="127">
                  <c:v>33.57</c:v>
                </c:pt>
                <c:pt idx="128">
                  <c:v>33.590000000000003</c:v>
                </c:pt>
                <c:pt idx="129">
                  <c:v>33.61</c:v>
                </c:pt>
                <c:pt idx="130">
                  <c:v>33.64</c:v>
                </c:pt>
                <c:pt idx="131">
                  <c:v>33.619999999999997</c:v>
                </c:pt>
                <c:pt idx="132">
                  <c:v>33.549999999999997</c:v>
                </c:pt>
                <c:pt idx="133">
                  <c:v>33.369999999999997</c:v>
                </c:pt>
                <c:pt idx="134">
                  <c:v>33.39</c:v>
                </c:pt>
                <c:pt idx="135">
                  <c:v>33.450000000000003</c:v>
                </c:pt>
                <c:pt idx="136">
                  <c:v>33.520000000000003</c:v>
                </c:pt>
                <c:pt idx="137">
                  <c:v>33.630000000000003</c:v>
                </c:pt>
                <c:pt idx="138">
                  <c:v>33.659999999999997</c:v>
                </c:pt>
                <c:pt idx="139">
                  <c:v>33.619999999999997</c:v>
                </c:pt>
                <c:pt idx="140">
                  <c:v>33.590000000000003</c:v>
                </c:pt>
                <c:pt idx="141">
                  <c:v>33.46</c:v>
                </c:pt>
                <c:pt idx="142">
                  <c:v>33.18</c:v>
                </c:pt>
                <c:pt idx="143">
                  <c:v>32.89</c:v>
                </c:pt>
                <c:pt idx="144">
                  <c:v>32.770000000000003</c:v>
                </c:pt>
                <c:pt idx="145">
                  <c:v>32.75</c:v>
                </c:pt>
                <c:pt idx="146">
                  <c:v>32.76</c:v>
                </c:pt>
                <c:pt idx="147">
                  <c:v>32.770000000000003</c:v>
                </c:pt>
                <c:pt idx="148">
                  <c:v>32.76</c:v>
                </c:pt>
                <c:pt idx="149">
                  <c:v>32.700000000000003</c:v>
                </c:pt>
                <c:pt idx="150">
                  <c:v>32.56</c:v>
                </c:pt>
                <c:pt idx="151">
                  <c:v>32.340000000000003</c:v>
                </c:pt>
                <c:pt idx="152">
                  <c:v>31.91</c:v>
                </c:pt>
                <c:pt idx="153">
                  <c:v>31.47</c:v>
                </c:pt>
                <c:pt idx="154">
                  <c:v>31.14</c:v>
                </c:pt>
                <c:pt idx="155">
                  <c:v>30.97</c:v>
                </c:pt>
                <c:pt idx="156">
                  <c:v>30.8</c:v>
                </c:pt>
                <c:pt idx="157">
                  <c:v>30.78</c:v>
                </c:pt>
                <c:pt idx="158">
                  <c:v>30.83</c:v>
                </c:pt>
                <c:pt idx="159">
                  <c:v>30.91</c:v>
                </c:pt>
                <c:pt idx="160">
                  <c:v>31.01</c:v>
                </c:pt>
                <c:pt idx="161">
                  <c:v>31.16</c:v>
                </c:pt>
                <c:pt idx="162">
                  <c:v>31.24</c:v>
                </c:pt>
                <c:pt idx="163">
                  <c:v>31.29</c:v>
                </c:pt>
                <c:pt idx="164">
                  <c:v>31.24</c:v>
                </c:pt>
                <c:pt idx="165">
                  <c:v>31.27</c:v>
                </c:pt>
                <c:pt idx="166">
                  <c:v>31.23</c:v>
                </c:pt>
                <c:pt idx="167">
                  <c:v>31.32</c:v>
                </c:pt>
                <c:pt idx="168">
                  <c:v>31.04</c:v>
                </c:pt>
                <c:pt idx="169">
                  <c:v>30.75</c:v>
                </c:pt>
                <c:pt idx="170">
                  <c:v>30.46</c:v>
                </c:pt>
                <c:pt idx="171">
                  <c:v>30.55</c:v>
                </c:pt>
                <c:pt idx="172">
                  <c:v>30.39</c:v>
                </c:pt>
                <c:pt idx="173">
                  <c:v>30.61</c:v>
                </c:pt>
                <c:pt idx="174">
                  <c:v>30.82</c:v>
                </c:pt>
                <c:pt idx="175">
                  <c:v>30.92</c:v>
                </c:pt>
                <c:pt idx="176">
                  <c:v>31.01</c:v>
                </c:pt>
                <c:pt idx="177">
                  <c:v>31.11</c:v>
                </c:pt>
                <c:pt idx="178">
                  <c:v>31.17</c:v>
                </c:pt>
                <c:pt idx="179">
                  <c:v>31.32</c:v>
                </c:pt>
                <c:pt idx="180">
                  <c:v>31.34</c:v>
                </c:pt>
                <c:pt idx="181">
                  <c:v>31.28</c:v>
                </c:pt>
                <c:pt idx="182">
                  <c:v>31.28</c:v>
                </c:pt>
                <c:pt idx="183">
                  <c:v>31.27</c:v>
                </c:pt>
                <c:pt idx="184">
                  <c:v>31.19</c:v>
                </c:pt>
                <c:pt idx="185">
                  <c:v>31.11</c:v>
                </c:pt>
                <c:pt idx="186">
                  <c:v>31.04</c:v>
                </c:pt>
                <c:pt idx="187">
                  <c:v>30.8</c:v>
                </c:pt>
                <c:pt idx="188">
                  <c:v>30.56</c:v>
                </c:pt>
                <c:pt idx="189">
                  <c:v>30.39</c:v>
                </c:pt>
                <c:pt idx="190">
                  <c:v>30.31</c:v>
                </c:pt>
                <c:pt idx="191">
                  <c:v>30.26</c:v>
                </c:pt>
                <c:pt idx="192">
                  <c:v>30.11</c:v>
                </c:pt>
                <c:pt idx="193">
                  <c:v>29.93</c:v>
                </c:pt>
                <c:pt idx="194">
                  <c:v>29.64</c:v>
                </c:pt>
                <c:pt idx="195">
                  <c:v>29.32</c:v>
                </c:pt>
                <c:pt idx="196">
                  <c:v>29.05</c:v>
                </c:pt>
                <c:pt idx="197">
                  <c:v>28.78</c:v>
                </c:pt>
                <c:pt idx="198">
                  <c:v>28.35</c:v>
                </c:pt>
                <c:pt idx="199">
                  <c:v>27.92</c:v>
                </c:pt>
                <c:pt idx="200">
                  <c:v>27.48</c:v>
                </c:pt>
                <c:pt idx="201">
                  <c:v>27.11</c:v>
                </c:pt>
                <c:pt idx="202">
                  <c:v>26.84</c:v>
                </c:pt>
                <c:pt idx="203">
                  <c:v>26.9</c:v>
                </c:pt>
                <c:pt idx="204">
                  <c:v>27.21</c:v>
                </c:pt>
                <c:pt idx="205">
                  <c:v>27.46</c:v>
                </c:pt>
                <c:pt idx="206">
                  <c:v>27.6</c:v>
                </c:pt>
                <c:pt idx="207">
                  <c:v>27.61</c:v>
                </c:pt>
                <c:pt idx="208">
                  <c:v>27.45</c:v>
                </c:pt>
                <c:pt idx="209">
                  <c:v>27.14</c:v>
                </c:pt>
                <c:pt idx="210">
                  <c:v>26.78</c:v>
                </c:pt>
                <c:pt idx="211">
                  <c:v>26.44</c:v>
                </c:pt>
                <c:pt idx="212">
                  <c:v>26.18</c:v>
                </c:pt>
                <c:pt idx="213">
                  <c:v>25.92</c:v>
                </c:pt>
                <c:pt idx="214">
                  <c:v>25.76</c:v>
                </c:pt>
                <c:pt idx="215">
                  <c:v>25.62</c:v>
                </c:pt>
                <c:pt idx="216">
                  <c:v>25.49</c:v>
                </c:pt>
                <c:pt idx="217">
                  <c:v>25.41</c:v>
                </c:pt>
                <c:pt idx="218">
                  <c:v>25.37</c:v>
                </c:pt>
                <c:pt idx="219">
                  <c:v>25.32</c:v>
                </c:pt>
                <c:pt idx="220">
                  <c:v>25.31</c:v>
                </c:pt>
                <c:pt idx="221">
                  <c:v>25.34</c:v>
                </c:pt>
                <c:pt idx="222">
                  <c:v>25.38</c:v>
                </c:pt>
                <c:pt idx="223">
                  <c:v>25.32</c:v>
                </c:pt>
                <c:pt idx="224">
                  <c:v>25.35</c:v>
                </c:pt>
                <c:pt idx="225">
                  <c:v>25.35</c:v>
                </c:pt>
                <c:pt idx="226">
                  <c:v>25.39</c:v>
                </c:pt>
                <c:pt idx="227">
                  <c:v>25.41</c:v>
                </c:pt>
                <c:pt idx="228">
                  <c:v>25.37</c:v>
                </c:pt>
                <c:pt idx="229">
                  <c:v>25.36</c:v>
                </c:pt>
                <c:pt idx="230">
                  <c:v>25.29</c:v>
                </c:pt>
                <c:pt idx="231">
                  <c:v>25.24</c:v>
                </c:pt>
                <c:pt idx="232">
                  <c:v>34.020000000000003</c:v>
                </c:pt>
                <c:pt idx="233">
                  <c:v>33.950000000000003</c:v>
                </c:pt>
                <c:pt idx="234">
                  <c:v>33.81</c:v>
                </c:pt>
                <c:pt idx="235">
                  <c:v>33.72</c:v>
                </c:pt>
                <c:pt idx="236">
                  <c:v>33.64</c:v>
                </c:pt>
                <c:pt idx="237">
                  <c:v>33.520000000000003</c:v>
                </c:pt>
                <c:pt idx="238">
                  <c:v>33.520000000000003</c:v>
                </c:pt>
                <c:pt idx="239">
                  <c:v>33.549999999999997</c:v>
                </c:pt>
                <c:pt idx="240">
                  <c:v>33.53</c:v>
                </c:pt>
                <c:pt idx="241">
                  <c:v>33.49</c:v>
                </c:pt>
                <c:pt idx="242">
                  <c:v>33.520000000000003</c:v>
                </c:pt>
                <c:pt idx="243">
                  <c:v>33.51</c:v>
                </c:pt>
                <c:pt idx="244">
                  <c:v>33.479999999999997</c:v>
                </c:pt>
                <c:pt idx="245">
                  <c:v>33.51</c:v>
                </c:pt>
                <c:pt idx="246">
                  <c:v>33.520000000000003</c:v>
                </c:pt>
                <c:pt idx="247">
                  <c:v>33.58</c:v>
                </c:pt>
                <c:pt idx="248">
                  <c:v>33.549999999999997</c:v>
                </c:pt>
                <c:pt idx="249">
                  <c:v>33.53</c:v>
                </c:pt>
                <c:pt idx="250">
                  <c:v>33.56</c:v>
                </c:pt>
                <c:pt idx="251">
                  <c:v>33.54</c:v>
                </c:pt>
                <c:pt idx="252">
                  <c:v>33.5</c:v>
                </c:pt>
                <c:pt idx="253">
                  <c:v>33.479999999999997</c:v>
                </c:pt>
                <c:pt idx="254">
                  <c:v>33.409999999999997</c:v>
                </c:pt>
                <c:pt idx="255">
                  <c:v>33.29</c:v>
                </c:pt>
                <c:pt idx="256">
                  <c:v>33.24</c:v>
                </c:pt>
                <c:pt idx="257">
                  <c:v>33.200000000000003</c:v>
                </c:pt>
                <c:pt idx="258">
                  <c:v>33.200000000000003</c:v>
                </c:pt>
                <c:pt idx="259">
                  <c:v>33.06</c:v>
                </c:pt>
                <c:pt idx="260">
                  <c:v>33.17</c:v>
                </c:pt>
                <c:pt idx="261">
                  <c:v>33.119999999999997</c:v>
                </c:pt>
                <c:pt idx="262">
                  <c:v>33.22</c:v>
                </c:pt>
                <c:pt idx="263">
                  <c:v>32.880000000000003</c:v>
                </c:pt>
                <c:pt idx="264">
                  <c:v>32.9</c:v>
                </c:pt>
                <c:pt idx="265">
                  <c:v>32.979999999999997</c:v>
                </c:pt>
                <c:pt idx="266">
                  <c:v>33.06</c:v>
                </c:pt>
                <c:pt idx="267">
                  <c:v>33.1</c:v>
                </c:pt>
                <c:pt idx="268">
                  <c:v>33.15</c:v>
                </c:pt>
                <c:pt idx="269">
                  <c:v>33.08</c:v>
                </c:pt>
                <c:pt idx="270">
                  <c:v>32.82</c:v>
                </c:pt>
                <c:pt idx="271">
                  <c:v>32.840000000000003</c:v>
                </c:pt>
                <c:pt idx="272">
                  <c:v>32.74</c:v>
                </c:pt>
                <c:pt idx="273">
                  <c:v>32.76</c:v>
                </c:pt>
                <c:pt idx="274">
                  <c:v>32.79</c:v>
                </c:pt>
                <c:pt idx="275">
                  <c:v>32.74</c:v>
                </c:pt>
                <c:pt idx="276">
                  <c:v>32.76</c:v>
                </c:pt>
                <c:pt idx="277">
                  <c:v>32.82</c:v>
                </c:pt>
                <c:pt idx="278">
                  <c:v>32.74</c:v>
                </c:pt>
                <c:pt idx="279">
                  <c:v>32.729999999999997</c:v>
                </c:pt>
                <c:pt idx="280">
                  <c:v>32.71</c:v>
                </c:pt>
                <c:pt idx="281">
                  <c:v>32.659999999999997</c:v>
                </c:pt>
                <c:pt idx="282">
                  <c:v>32.64</c:v>
                </c:pt>
                <c:pt idx="283">
                  <c:v>32.42</c:v>
                </c:pt>
                <c:pt idx="284">
                  <c:v>32.299999999999997</c:v>
                </c:pt>
                <c:pt idx="285">
                  <c:v>32.299999999999997</c:v>
                </c:pt>
                <c:pt idx="286">
                  <c:v>32.24</c:v>
                </c:pt>
                <c:pt idx="287">
                  <c:v>32.24</c:v>
                </c:pt>
                <c:pt idx="288">
                  <c:v>32.17</c:v>
                </c:pt>
                <c:pt idx="289">
                  <c:v>32.18</c:v>
                </c:pt>
                <c:pt idx="290">
                  <c:v>32.090000000000003</c:v>
                </c:pt>
                <c:pt idx="291">
                  <c:v>31.88</c:v>
                </c:pt>
                <c:pt idx="292">
                  <c:v>31.56</c:v>
                </c:pt>
                <c:pt idx="293">
                  <c:v>31.4</c:v>
                </c:pt>
                <c:pt idx="294">
                  <c:v>30.88</c:v>
                </c:pt>
                <c:pt idx="295">
                  <c:v>30.73</c:v>
                </c:pt>
                <c:pt idx="296">
                  <c:v>30.86</c:v>
                </c:pt>
                <c:pt idx="297">
                  <c:v>30.59</c:v>
                </c:pt>
                <c:pt idx="298">
                  <c:v>30.73</c:v>
                </c:pt>
                <c:pt idx="299">
                  <c:v>30.74</c:v>
                </c:pt>
                <c:pt idx="300">
                  <c:v>30.48</c:v>
                </c:pt>
                <c:pt idx="301">
                  <c:v>30.67</c:v>
                </c:pt>
                <c:pt idx="302">
                  <c:v>30.89</c:v>
                </c:pt>
                <c:pt idx="303">
                  <c:v>30.79</c:v>
                </c:pt>
                <c:pt idx="304">
                  <c:v>30.54</c:v>
                </c:pt>
                <c:pt idx="305">
                  <c:v>30.38</c:v>
                </c:pt>
                <c:pt idx="306">
                  <c:v>30.15</c:v>
                </c:pt>
                <c:pt idx="307">
                  <c:v>30.02</c:v>
                </c:pt>
                <c:pt idx="308">
                  <c:v>29.99</c:v>
                </c:pt>
                <c:pt idx="309">
                  <c:v>29.83</c:v>
                </c:pt>
                <c:pt idx="310">
                  <c:v>29.79</c:v>
                </c:pt>
                <c:pt idx="311">
                  <c:v>29.71</c:v>
                </c:pt>
                <c:pt idx="312">
                  <c:v>29.47</c:v>
                </c:pt>
                <c:pt idx="313">
                  <c:v>29.35</c:v>
                </c:pt>
                <c:pt idx="314">
                  <c:v>29.18</c:v>
                </c:pt>
                <c:pt idx="315">
                  <c:v>29.3</c:v>
                </c:pt>
                <c:pt idx="316">
                  <c:v>29.36</c:v>
                </c:pt>
                <c:pt idx="317">
                  <c:v>29.32</c:v>
                </c:pt>
                <c:pt idx="318">
                  <c:v>29.31</c:v>
                </c:pt>
                <c:pt idx="319">
                  <c:v>29.18</c:v>
                </c:pt>
                <c:pt idx="320">
                  <c:v>29.17</c:v>
                </c:pt>
                <c:pt idx="321">
                  <c:v>29.01</c:v>
                </c:pt>
                <c:pt idx="322">
                  <c:v>28.84</c:v>
                </c:pt>
                <c:pt idx="323">
                  <c:v>28.79</c:v>
                </c:pt>
                <c:pt idx="324">
                  <c:v>28.77</c:v>
                </c:pt>
                <c:pt idx="325">
                  <c:v>28.71</c:v>
                </c:pt>
                <c:pt idx="326">
                  <c:v>28.54</c:v>
                </c:pt>
                <c:pt idx="327">
                  <c:v>28.5</c:v>
                </c:pt>
                <c:pt idx="328">
                  <c:v>28.45</c:v>
                </c:pt>
                <c:pt idx="329">
                  <c:v>28.45</c:v>
                </c:pt>
                <c:pt idx="330">
                  <c:v>28.42</c:v>
                </c:pt>
                <c:pt idx="331">
                  <c:v>28.32</c:v>
                </c:pt>
                <c:pt idx="332">
                  <c:v>28.23</c:v>
                </c:pt>
                <c:pt idx="333">
                  <c:v>28.2</c:v>
                </c:pt>
                <c:pt idx="334">
                  <c:v>28.23</c:v>
                </c:pt>
                <c:pt idx="335">
                  <c:v>28.25</c:v>
                </c:pt>
                <c:pt idx="336">
                  <c:v>28.22</c:v>
                </c:pt>
                <c:pt idx="337">
                  <c:v>28.21</c:v>
                </c:pt>
                <c:pt idx="338">
                  <c:v>28.21</c:v>
                </c:pt>
                <c:pt idx="339">
                  <c:v>28.18</c:v>
                </c:pt>
                <c:pt idx="340">
                  <c:v>28.21</c:v>
                </c:pt>
                <c:pt idx="341">
                  <c:v>28.16</c:v>
                </c:pt>
                <c:pt idx="342">
                  <c:v>28.12</c:v>
                </c:pt>
                <c:pt idx="343">
                  <c:v>28.04</c:v>
                </c:pt>
                <c:pt idx="344">
                  <c:v>28</c:v>
                </c:pt>
                <c:pt idx="345">
                  <c:v>27.9</c:v>
                </c:pt>
                <c:pt idx="346">
                  <c:v>27.77</c:v>
                </c:pt>
                <c:pt idx="347">
                  <c:v>27.66</c:v>
                </c:pt>
                <c:pt idx="348">
                  <c:v>22.36</c:v>
                </c:pt>
                <c:pt idx="349">
                  <c:v>22.85</c:v>
                </c:pt>
                <c:pt idx="350">
                  <c:v>23.56</c:v>
                </c:pt>
                <c:pt idx="351">
                  <c:v>24.51</c:v>
                </c:pt>
                <c:pt idx="352">
                  <c:v>24.82</c:v>
                </c:pt>
                <c:pt idx="353">
                  <c:v>24.8</c:v>
                </c:pt>
                <c:pt idx="354">
                  <c:v>24.95</c:v>
                </c:pt>
                <c:pt idx="355">
                  <c:v>25.06</c:v>
                </c:pt>
                <c:pt idx="356">
                  <c:v>25.22</c:v>
                </c:pt>
                <c:pt idx="357">
                  <c:v>25.32</c:v>
                </c:pt>
                <c:pt idx="358">
                  <c:v>25.49</c:v>
                </c:pt>
                <c:pt idx="359">
                  <c:v>24.94</c:v>
                </c:pt>
                <c:pt idx="360">
                  <c:v>25.69</c:v>
                </c:pt>
                <c:pt idx="361">
                  <c:v>25.39</c:v>
                </c:pt>
                <c:pt idx="362">
                  <c:v>23.48</c:v>
                </c:pt>
                <c:pt idx="363">
                  <c:v>21.48</c:v>
                </c:pt>
                <c:pt idx="364">
                  <c:v>22.77</c:v>
                </c:pt>
                <c:pt idx="365">
                  <c:v>25.21</c:v>
                </c:pt>
                <c:pt idx="366">
                  <c:v>25.21</c:v>
                </c:pt>
                <c:pt idx="367">
                  <c:v>25.14</c:v>
                </c:pt>
                <c:pt idx="368">
                  <c:v>25.1</c:v>
                </c:pt>
                <c:pt idx="369">
                  <c:v>22.14</c:v>
                </c:pt>
                <c:pt idx="370">
                  <c:v>22.44</c:v>
                </c:pt>
                <c:pt idx="371">
                  <c:v>22.6</c:v>
                </c:pt>
                <c:pt idx="372">
                  <c:v>22.75</c:v>
                </c:pt>
                <c:pt idx="373">
                  <c:v>22.86</c:v>
                </c:pt>
                <c:pt idx="374">
                  <c:v>22.98</c:v>
                </c:pt>
                <c:pt idx="375">
                  <c:v>23.02</c:v>
                </c:pt>
                <c:pt idx="376">
                  <c:v>23.16</c:v>
                </c:pt>
                <c:pt idx="377">
                  <c:v>23.26</c:v>
                </c:pt>
                <c:pt idx="378">
                  <c:v>23.34</c:v>
                </c:pt>
                <c:pt idx="379">
                  <c:v>23.56</c:v>
                </c:pt>
                <c:pt idx="380">
                  <c:v>23.5</c:v>
                </c:pt>
                <c:pt idx="381">
                  <c:v>23.57</c:v>
                </c:pt>
                <c:pt idx="382">
                  <c:v>23.59</c:v>
                </c:pt>
                <c:pt idx="383">
                  <c:v>23.68</c:v>
                </c:pt>
                <c:pt idx="384">
                  <c:v>23.84</c:v>
                </c:pt>
                <c:pt idx="385">
                  <c:v>23.87</c:v>
                </c:pt>
                <c:pt idx="386">
                  <c:v>24.16</c:v>
                </c:pt>
                <c:pt idx="387">
                  <c:v>24.33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1D-495F-88B0-6884B6570960}"/>
            </c:ext>
          </c:extLst>
        </c:ser>
        <c:ser>
          <c:idx val="7"/>
          <c:order val="7"/>
          <c:tx>
            <c:strRef>
              <c:f>'2017-10-04'!$I$1</c:f>
              <c:strCache>
                <c:ptCount val="1"/>
                <c:pt idx="0">
                  <c:v>T2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'2017-10-04'!$A$2:$A$389</c:f>
              <c:numCache>
                <c:formatCode>h:mm:ss</c:formatCode>
                <c:ptCount val="388"/>
                <c:pt idx="0">
                  <c:v>0.40986111111111106</c:v>
                </c:pt>
                <c:pt idx="1">
                  <c:v>0.41055555555555556</c:v>
                </c:pt>
                <c:pt idx="2">
                  <c:v>0.41125000000000006</c:v>
                </c:pt>
                <c:pt idx="3">
                  <c:v>0.41194444444444456</c:v>
                </c:pt>
                <c:pt idx="4">
                  <c:v>0.41263888888888905</c:v>
                </c:pt>
                <c:pt idx="5">
                  <c:v>0.41333333333333355</c:v>
                </c:pt>
                <c:pt idx="6">
                  <c:v>0.41402777777777805</c:v>
                </c:pt>
                <c:pt idx="7">
                  <c:v>0.41472222222222255</c:v>
                </c:pt>
                <c:pt idx="8">
                  <c:v>0.41541666666666704</c:v>
                </c:pt>
                <c:pt idx="9">
                  <c:v>0.41611111111111154</c:v>
                </c:pt>
                <c:pt idx="10">
                  <c:v>0.41680555555555604</c:v>
                </c:pt>
                <c:pt idx="11">
                  <c:v>0.41750000000000054</c:v>
                </c:pt>
                <c:pt idx="12">
                  <c:v>0.41819444444444503</c:v>
                </c:pt>
                <c:pt idx="13">
                  <c:v>0.41888888888888953</c:v>
                </c:pt>
                <c:pt idx="14">
                  <c:v>0.41958333333333403</c:v>
                </c:pt>
                <c:pt idx="15">
                  <c:v>0.42027777777777853</c:v>
                </c:pt>
                <c:pt idx="16">
                  <c:v>0.42097222222222302</c:v>
                </c:pt>
                <c:pt idx="17">
                  <c:v>0.42166666666666752</c:v>
                </c:pt>
                <c:pt idx="18">
                  <c:v>0.42236111111111202</c:v>
                </c:pt>
                <c:pt idx="19">
                  <c:v>0.42305555555555652</c:v>
                </c:pt>
                <c:pt idx="20">
                  <c:v>0.42375000000000101</c:v>
                </c:pt>
                <c:pt idx="21">
                  <c:v>0.42444444444444551</c:v>
                </c:pt>
                <c:pt idx="22">
                  <c:v>0.42513888888889001</c:v>
                </c:pt>
                <c:pt idx="23">
                  <c:v>0.42583333333333451</c:v>
                </c:pt>
                <c:pt idx="24">
                  <c:v>0.426527777777779</c:v>
                </c:pt>
                <c:pt idx="25">
                  <c:v>0.4272222222222235</c:v>
                </c:pt>
                <c:pt idx="26">
                  <c:v>0.427916666666668</c:v>
                </c:pt>
                <c:pt idx="27">
                  <c:v>0.4286111111111125</c:v>
                </c:pt>
                <c:pt idx="28">
                  <c:v>0.42930555555555699</c:v>
                </c:pt>
                <c:pt idx="29">
                  <c:v>0.43000000000000149</c:v>
                </c:pt>
                <c:pt idx="30">
                  <c:v>0.43069444444444599</c:v>
                </c:pt>
                <c:pt idx="31">
                  <c:v>0.43138888888889049</c:v>
                </c:pt>
                <c:pt idx="32">
                  <c:v>0.43208333333333498</c:v>
                </c:pt>
                <c:pt idx="33">
                  <c:v>0.43277777777777948</c:v>
                </c:pt>
                <c:pt idx="34">
                  <c:v>0.43347222222222398</c:v>
                </c:pt>
                <c:pt idx="35">
                  <c:v>0.43416666666666848</c:v>
                </c:pt>
                <c:pt idx="36">
                  <c:v>0.43486111111111297</c:v>
                </c:pt>
                <c:pt idx="37">
                  <c:v>0.43555555555555747</c:v>
                </c:pt>
                <c:pt idx="38">
                  <c:v>0.43625000000000197</c:v>
                </c:pt>
                <c:pt idx="39">
                  <c:v>0.43694444444444647</c:v>
                </c:pt>
                <c:pt idx="40">
                  <c:v>0.43763888888889096</c:v>
                </c:pt>
                <c:pt idx="41">
                  <c:v>0.43833333333333546</c:v>
                </c:pt>
                <c:pt idx="42">
                  <c:v>0.43902777777777996</c:v>
                </c:pt>
                <c:pt idx="43">
                  <c:v>0.43972222222222446</c:v>
                </c:pt>
                <c:pt idx="44">
                  <c:v>0.44041666666666895</c:v>
                </c:pt>
                <c:pt idx="45">
                  <c:v>0.44111111111111345</c:v>
                </c:pt>
                <c:pt idx="46">
                  <c:v>0.44180555555555795</c:v>
                </c:pt>
                <c:pt idx="47">
                  <c:v>0.44250000000000245</c:v>
                </c:pt>
                <c:pt idx="48">
                  <c:v>0.44319444444444694</c:v>
                </c:pt>
                <c:pt idx="49">
                  <c:v>0.44388888888889144</c:v>
                </c:pt>
                <c:pt idx="50">
                  <c:v>0.44458333333333594</c:v>
                </c:pt>
                <c:pt idx="51">
                  <c:v>0.44527777777778044</c:v>
                </c:pt>
                <c:pt idx="52">
                  <c:v>0.44597222222222493</c:v>
                </c:pt>
                <c:pt idx="53">
                  <c:v>0.44666666666666943</c:v>
                </c:pt>
                <c:pt idx="54">
                  <c:v>0.44736111111111393</c:v>
                </c:pt>
                <c:pt idx="55">
                  <c:v>0.44805555555555843</c:v>
                </c:pt>
                <c:pt idx="56">
                  <c:v>0.44875000000000292</c:v>
                </c:pt>
                <c:pt idx="57">
                  <c:v>0.44944444444444742</c:v>
                </c:pt>
                <c:pt idx="58">
                  <c:v>0.45013888888889192</c:v>
                </c:pt>
                <c:pt idx="59">
                  <c:v>0.45083333333333642</c:v>
                </c:pt>
                <c:pt idx="60">
                  <c:v>0.45152777777778091</c:v>
                </c:pt>
                <c:pt idx="61">
                  <c:v>0.45222222222222541</c:v>
                </c:pt>
                <c:pt idx="62">
                  <c:v>0.45291666666666991</c:v>
                </c:pt>
                <c:pt idx="63">
                  <c:v>0.45361111111111441</c:v>
                </c:pt>
                <c:pt idx="64">
                  <c:v>0.4543055555555589</c:v>
                </c:pt>
                <c:pt idx="65">
                  <c:v>0.4550000000000034</c:v>
                </c:pt>
                <c:pt idx="66">
                  <c:v>0.4556944444444479</c:v>
                </c:pt>
                <c:pt idx="67">
                  <c:v>0.4563888888888924</c:v>
                </c:pt>
                <c:pt idx="68">
                  <c:v>0.45708333333333689</c:v>
                </c:pt>
                <c:pt idx="69">
                  <c:v>0.45777777777778139</c:v>
                </c:pt>
                <c:pt idx="70">
                  <c:v>0.45847222222222589</c:v>
                </c:pt>
                <c:pt idx="71">
                  <c:v>0.45916666666667039</c:v>
                </c:pt>
                <c:pt idx="72">
                  <c:v>0.45986111111111488</c:v>
                </c:pt>
                <c:pt idx="73">
                  <c:v>0.46055555555555555</c:v>
                </c:pt>
                <c:pt idx="74">
                  <c:v>0.46124999999999999</c:v>
                </c:pt>
                <c:pt idx="75">
                  <c:v>0.46194444444444444</c:v>
                </c:pt>
                <c:pt idx="76">
                  <c:v>0.46263888888888888</c:v>
                </c:pt>
                <c:pt idx="77">
                  <c:v>0.46333333333333332</c:v>
                </c:pt>
                <c:pt idx="78">
                  <c:v>0.46402777777777776</c:v>
                </c:pt>
                <c:pt idx="79">
                  <c:v>0.4647222222222222</c:v>
                </c:pt>
                <c:pt idx="80">
                  <c:v>0.46541666666666665</c:v>
                </c:pt>
                <c:pt idx="81">
                  <c:v>0.46611111111111114</c:v>
                </c:pt>
                <c:pt idx="82">
                  <c:v>0.46680555555555553</c:v>
                </c:pt>
                <c:pt idx="83">
                  <c:v>0.46750000000000003</c:v>
                </c:pt>
                <c:pt idx="84">
                  <c:v>0.46819444444444441</c:v>
                </c:pt>
                <c:pt idx="85">
                  <c:v>0.46888888888888891</c:v>
                </c:pt>
                <c:pt idx="86">
                  <c:v>0.4695833333333333</c:v>
                </c:pt>
                <c:pt idx="87">
                  <c:v>0.47027777777777779</c:v>
                </c:pt>
                <c:pt idx="88">
                  <c:v>0.47097222222222218</c:v>
                </c:pt>
                <c:pt idx="89">
                  <c:v>0.47166666666666668</c:v>
                </c:pt>
                <c:pt idx="90">
                  <c:v>0.47236111111111106</c:v>
                </c:pt>
                <c:pt idx="91">
                  <c:v>0.47305555555555556</c:v>
                </c:pt>
                <c:pt idx="92">
                  <c:v>0.47374999999999995</c:v>
                </c:pt>
                <c:pt idx="93">
                  <c:v>0.47444444444444445</c:v>
                </c:pt>
                <c:pt idx="94">
                  <c:v>0.47513888888888883</c:v>
                </c:pt>
                <c:pt idx="95">
                  <c:v>0.47583333333333333</c:v>
                </c:pt>
                <c:pt idx="96">
                  <c:v>0.47652777777777783</c:v>
                </c:pt>
                <c:pt idx="97">
                  <c:v>0.47722222222222221</c:v>
                </c:pt>
                <c:pt idx="98">
                  <c:v>0.47791666666666671</c:v>
                </c:pt>
                <c:pt idx="99">
                  <c:v>0.4786111111111111</c:v>
                </c:pt>
                <c:pt idx="100">
                  <c:v>0.4793055555555556</c:v>
                </c:pt>
                <c:pt idx="101">
                  <c:v>0.48</c:v>
                </c:pt>
                <c:pt idx="102">
                  <c:v>0.48069444444444448</c:v>
                </c:pt>
                <c:pt idx="103">
                  <c:v>0.48138888888888887</c:v>
                </c:pt>
                <c:pt idx="104">
                  <c:v>0.48208333333333336</c:v>
                </c:pt>
                <c:pt idx="105">
                  <c:v>0.48277777777777775</c:v>
                </c:pt>
                <c:pt idx="106">
                  <c:v>0.48347222222222225</c:v>
                </c:pt>
                <c:pt idx="107">
                  <c:v>0.48416666666666663</c:v>
                </c:pt>
                <c:pt idx="108">
                  <c:v>0.48486111111111113</c:v>
                </c:pt>
                <c:pt idx="109">
                  <c:v>0.48555555555555557</c:v>
                </c:pt>
                <c:pt idx="110">
                  <c:v>0.48625000000000002</c:v>
                </c:pt>
                <c:pt idx="111">
                  <c:v>0.48694444444444446</c:v>
                </c:pt>
                <c:pt idx="112">
                  <c:v>0.4876388888888889</c:v>
                </c:pt>
                <c:pt idx="113">
                  <c:v>0.48833333333333334</c:v>
                </c:pt>
                <c:pt idx="114">
                  <c:v>0.48902777777777778</c:v>
                </c:pt>
                <c:pt idx="115">
                  <c:v>0.48972222222222223</c:v>
                </c:pt>
                <c:pt idx="116">
                  <c:v>0.49041666666666667</c:v>
                </c:pt>
                <c:pt idx="117">
                  <c:v>0.49111111111111111</c:v>
                </c:pt>
                <c:pt idx="118">
                  <c:v>0.49180555555555555</c:v>
                </c:pt>
                <c:pt idx="119">
                  <c:v>0.49249999999999999</c:v>
                </c:pt>
                <c:pt idx="120">
                  <c:v>0.49319444444444444</c:v>
                </c:pt>
                <c:pt idx="121">
                  <c:v>0.49388888888888888</c:v>
                </c:pt>
                <c:pt idx="122">
                  <c:v>0.49458333333333332</c:v>
                </c:pt>
                <c:pt idx="123">
                  <c:v>0.49527777777777776</c:v>
                </c:pt>
                <c:pt idx="124">
                  <c:v>0.49597222222222226</c:v>
                </c:pt>
                <c:pt idx="125">
                  <c:v>0.49666666666666665</c:v>
                </c:pt>
                <c:pt idx="126">
                  <c:v>0.49736111111111114</c:v>
                </c:pt>
                <c:pt idx="127">
                  <c:v>0.49805555555555553</c:v>
                </c:pt>
                <c:pt idx="128">
                  <c:v>0.49875000000000003</c:v>
                </c:pt>
                <c:pt idx="129">
                  <c:v>0.49944444444444441</c:v>
                </c:pt>
                <c:pt idx="130">
                  <c:v>0.50013888888888891</c:v>
                </c:pt>
                <c:pt idx="131">
                  <c:v>0.50083333333333335</c:v>
                </c:pt>
                <c:pt idx="132">
                  <c:v>0.50152777777777779</c:v>
                </c:pt>
                <c:pt idx="133">
                  <c:v>0.50222222222222224</c:v>
                </c:pt>
                <c:pt idx="134">
                  <c:v>0.50291666666666668</c:v>
                </c:pt>
                <c:pt idx="135">
                  <c:v>0.50361111111111112</c:v>
                </c:pt>
                <c:pt idx="136">
                  <c:v>0.50430555555555556</c:v>
                </c:pt>
                <c:pt idx="137">
                  <c:v>0.505</c:v>
                </c:pt>
                <c:pt idx="138">
                  <c:v>0.50569444444444445</c:v>
                </c:pt>
                <c:pt idx="139">
                  <c:v>0.50638888888888889</c:v>
                </c:pt>
                <c:pt idx="140">
                  <c:v>0.50708333333333333</c:v>
                </c:pt>
                <c:pt idx="141">
                  <c:v>0.50777777777777777</c:v>
                </c:pt>
                <c:pt idx="142">
                  <c:v>0.50847222222222221</c:v>
                </c:pt>
                <c:pt idx="143">
                  <c:v>0.50916666666666666</c:v>
                </c:pt>
                <c:pt idx="144">
                  <c:v>0.5098611111111111</c:v>
                </c:pt>
                <c:pt idx="145">
                  <c:v>0.51055555555555554</c:v>
                </c:pt>
                <c:pt idx="146">
                  <c:v>0.51124999999999998</c:v>
                </c:pt>
                <c:pt idx="147">
                  <c:v>0.51194444444444442</c:v>
                </c:pt>
                <c:pt idx="148">
                  <c:v>0.51263888888888887</c:v>
                </c:pt>
                <c:pt idx="149">
                  <c:v>0.51333333333333331</c:v>
                </c:pt>
                <c:pt idx="150">
                  <c:v>0.51402777777777775</c:v>
                </c:pt>
                <c:pt idx="151">
                  <c:v>0.51472222222222219</c:v>
                </c:pt>
                <c:pt idx="152">
                  <c:v>0.51541666666666663</c:v>
                </c:pt>
                <c:pt idx="153">
                  <c:v>0.51611111111111108</c:v>
                </c:pt>
                <c:pt idx="154">
                  <c:v>0.51680555555555552</c:v>
                </c:pt>
                <c:pt idx="155">
                  <c:v>0.51749999999999996</c:v>
                </c:pt>
                <c:pt idx="156">
                  <c:v>0.51819444444444451</c:v>
                </c:pt>
                <c:pt idx="157">
                  <c:v>0.51888888888888884</c:v>
                </c:pt>
                <c:pt idx="158">
                  <c:v>0.5195833333333334</c:v>
                </c:pt>
                <c:pt idx="159">
                  <c:v>0.52027777777777773</c:v>
                </c:pt>
                <c:pt idx="160">
                  <c:v>0.52097222222222228</c:v>
                </c:pt>
                <c:pt idx="161">
                  <c:v>0.52166666666666661</c:v>
                </c:pt>
                <c:pt idx="162">
                  <c:v>0.52236111111111116</c:v>
                </c:pt>
                <c:pt idx="163">
                  <c:v>0.5230555555555555</c:v>
                </c:pt>
                <c:pt idx="164">
                  <c:v>0.52375000000000005</c:v>
                </c:pt>
                <c:pt idx="165">
                  <c:v>0.52444444444444438</c:v>
                </c:pt>
                <c:pt idx="166">
                  <c:v>0.52513888888888893</c:v>
                </c:pt>
                <c:pt idx="167">
                  <c:v>0.52583333333333326</c:v>
                </c:pt>
                <c:pt idx="168">
                  <c:v>0.52652777777777782</c:v>
                </c:pt>
                <c:pt idx="169">
                  <c:v>0.52722222222222226</c:v>
                </c:pt>
                <c:pt idx="170">
                  <c:v>0.5279166666666667</c:v>
                </c:pt>
                <c:pt idx="171">
                  <c:v>0.52861111111111114</c:v>
                </c:pt>
                <c:pt idx="172">
                  <c:v>0.52930555555555558</c:v>
                </c:pt>
                <c:pt idx="173">
                  <c:v>0.53</c:v>
                </c:pt>
                <c:pt idx="174">
                  <c:v>0.53069444444444447</c:v>
                </c:pt>
                <c:pt idx="175">
                  <c:v>0.53138888888888891</c:v>
                </c:pt>
                <c:pt idx="176">
                  <c:v>0.53208333333333335</c:v>
                </c:pt>
                <c:pt idx="177">
                  <c:v>0.53277777777777779</c:v>
                </c:pt>
                <c:pt idx="178">
                  <c:v>0.53347222222222224</c:v>
                </c:pt>
                <c:pt idx="179">
                  <c:v>0.53416666666666668</c:v>
                </c:pt>
                <c:pt idx="180">
                  <c:v>0.53486111111111112</c:v>
                </c:pt>
                <c:pt idx="181">
                  <c:v>0.53555555555555556</c:v>
                </c:pt>
                <c:pt idx="182">
                  <c:v>0.53625</c:v>
                </c:pt>
                <c:pt idx="183">
                  <c:v>0.53694444444444445</c:v>
                </c:pt>
                <c:pt idx="184">
                  <c:v>0.53763888888888889</c:v>
                </c:pt>
                <c:pt idx="185">
                  <c:v>0.53833333333333333</c:v>
                </c:pt>
                <c:pt idx="186">
                  <c:v>0.53902777777777777</c:v>
                </c:pt>
                <c:pt idx="187">
                  <c:v>0.53972222222222221</c:v>
                </c:pt>
                <c:pt idx="188">
                  <c:v>0.54041666666666666</c:v>
                </c:pt>
                <c:pt idx="189">
                  <c:v>0.5411111111111111</c:v>
                </c:pt>
                <c:pt idx="190">
                  <c:v>0.54180555555555554</c:v>
                </c:pt>
                <c:pt idx="191">
                  <c:v>0.54249999999999998</c:v>
                </c:pt>
                <c:pt idx="192">
                  <c:v>0.54319444444444442</c:v>
                </c:pt>
                <c:pt idx="193">
                  <c:v>0.54388888888888887</c:v>
                </c:pt>
                <c:pt idx="194">
                  <c:v>0.54458333333333331</c:v>
                </c:pt>
                <c:pt idx="195">
                  <c:v>0.54527777777777775</c:v>
                </c:pt>
                <c:pt idx="196">
                  <c:v>0.54597222222222219</c:v>
                </c:pt>
                <c:pt idx="197">
                  <c:v>0.54666666666666663</c:v>
                </c:pt>
                <c:pt idx="198">
                  <c:v>0.54736111111111108</c:v>
                </c:pt>
                <c:pt idx="199">
                  <c:v>0.54805555555555552</c:v>
                </c:pt>
                <c:pt idx="200">
                  <c:v>0.54874999999999996</c:v>
                </c:pt>
                <c:pt idx="201">
                  <c:v>0.54944444444444451</c:v>
                </c:pt>
                <c:pt idx="202">
                  <c:v>0.55013888888888884</c:v>
                </c:pt>
                <c:pt idx="203">
                  <c:v>0.5508333333333334</c:v>
                </c:pt>
                <c:pt idx="204">
                  <c:v>0.55152777777777773</c:v>
                </c:pt>
                <c:pt idx="205">
                  <c:v>0.55222222222222228</c:v>
                </c:pt>
                <c:pt idx="206">
                  <c:v>0.55291666666666661</c:v>
                </c:pt>
                <c:pt idx="207">
                  <c:v>0.55361111111111116</c:v>
                </c:pt>
                <c:pt idx="208">
                  <c:v>0.5543055555555555</c:v>
                </c:pt>
                <c:pt idx="209">
                  <c:v>0.55500000000000005</c:v>
                </c:pt>
                <c:pt idx="210">
                  <c:v>0.55569444444444438</c:v>
                </c:pt>
                <c:pt idx="211">
                  <c:v>0.55638888888888893</c:v>
                </c:pt>
                <c:pt idx="212">
                  <c:v>0.55708333333333326</c:v>
                </c:pt>
                <c:pt idx="213">
                  <c:v>0.55777777777777782</c:v>
                </c:pt>
                <c:pt idx="214">
                  <c:v>0.55847222222222215</c:v>
                </c:pt>
                <c:pt idx="215">
                  <c:v>0.5591666666666667</c:v>
                </c:pt>
                <c:pt idx="216">
                  <c:v>0.55986111111111114</c:v>
                </c:pt>
                <c:pt idx="217">
                  <c:v>0.56055555555555558</c:v>
                </c:pt>
                <c:pt idx="218">
                  <c:v>0.56125000000000003</c:v>
                </c:pt>
                <c:pt idx="219">
                  <c:v>0.56194444444444447</c:v>
                </c:pt>
                <c:pt idx="220">
                  <c:v>0.56263888888888891</c:v>
                </c:pt>
                <c:pt idx="221">
                  <c:v>0.56333333333333335</c:v>
                </c:pt>
                <c:pt idx="222">
                  <c:v>0.56402777777777779</c:v>
                </c:pt>
                <c:pt idx="223">
                  <c:v>0.56472222222222224</c:v>
                </c:pt>
                <c:pt idx="224">
                  <c:v>0.56541666666666668</c:v>
                </c:pt>
                <c:pt idx="225">
                  <c:v>0.56611111111111112</c:v>
                </c:pt>
                <c:pt idx="226">
                  <c:v>0.56680555555555556</c:v>
                </c:pt>
                <c:pt idx="227">
                  <c:v>0.5675</c:v>
                </c:pt>
                <c:pt idx="228">
                  <c:v>0.56819444444444445</c:v>
                </c:pt>
                <c:pt idx="229">
                  <c:v>0.56888888888888889</c:v>
                </c:pt>
                <c:pt idx="230">
                  <c:v>0.56958333333333333</c:v>
                </c:pt>
                <c:pt idx="231">
                  <c:v>0.57027777777777777</c:v>
                </c:pt>
                <c:pt idx="232">
                  <c:v>0.57097222222222221</c:v>
                </c:pt>
                <c:pt idx="233">
                  <c:v>0.57166666666666666</c:v>
                </c:pt>
                <c:pt idx="234">
                  <c:v>0.5723611111111111</c:v>
                </c:pt>
                <c:pt idx="235">
                  <c:v>0.57305555555555554</c:v>
                </c:pt>
                <c:pt idx="236">
                  <c:v>0.57374999999999998</c:v>
                </c:pt>
                <c:pt idx="237">
                  <c:v>0.57444444444444442</c:v>
                </c:pt>
                <c:pt idx="238">
                  <c:v>0.57513888888888887</c:v>
                </c:pt>
                <c:pt idx="239">
                  <c:v>0.57583333333333331</c:v>
                </c:pt>
                <c:pt idx="240">
                  <c:v>0.57652777777777775</c:v>
                </c:pt>
                <c:pt idx="241">
                  <c:v>0.57722222222222219</c:v>
                </c:pt>
                <c:pt idx="242">
                  <c:v>0.57791666666666663</c:v>
                </c:pt>
                <c:pt idx="243">
                  <c:v>0.57861111111111108</c:v>
                </c:pt>
                <c:pt idx="244">
                  <c:v>0.57930555555555563</c:v>
                </c:pt>
                <c:pt idx="245">
                  <c:v>0.57999999999999996</c:v>
                </c:pt>
                <c:pt idx="246">
                  <c:v>0.58069444444444451</c:v>
                </c:pt>
                <c:pt idx="247">
                  <c:v>0.58138888888888884</c:v>
                </c:pt>
                <c:pt idx="248">
                  <c:v>0.5820833333333334</c:v>
                </c:pt>
                <c:pt idx="249">
                  <c:v>0.58277777777777773</c:v>
                </c:pt>
                <c:pt idx="250">
                  <c:v>0.58347222222222228</c:v>
                </c:pt>
                <c:pt idx="251">
                  <c:v>0.58416666666666661</c:v>
                </c:pt>
                <c:pt idx="252">
                  <c:v>0.58486111111111116</c:v>
                </c:pt>
                <c:pt idx="253">
                  <c:v>0.5855555555555555</c:v>
                </c:pt>
                <c:pt idx="254">
                  <c:v>0.58625000000000005</c:v>
                </c:pt>
                <c:pt idx="255">
                  <c:v>0.58694444444444438</c:v>
                </c:pt>
                <c:pt idx="256">
                  <c:v>0.58763888888888893</c:v>
                </c:pt>
                <c:pt idx="257">
                  <c:v>0.58833333333333326</c:v>
                </c:pt>
                <c:pt idx="258">
                  <c:v>0.58902777777777782</c:v>
                </c:pt>
                <c:pt idx="259">
                  <c:v>0.58972222222222215</c:v>
                </c:pt>
                <c:pt idx="260">
                  <c:v>0.5904166666666667</c:v>
                </c:pt>
                <c:pt idx="261">
                  <c:v>0.59111111111111114</c:v>
                </c:pt>
                <c:pt idx="262">
                  <c:v>0.59180555555555558</c:v>
                </c:pt>
                <c:pt idx="263">
                  <c:v>0.59250000000000003</c:v>
                </c:pt>
                <c:pt idx="264">
                  <c:v>0.59319444444444447</c:v>
                </c:pt>
                <c:pt idx="265">
                  <c:v>0.59388888888888891</c:v>
                </c:pt>
                <c:pt idx="266">
                  <c:v>0.59458333333333335</c:v>
                </c:pt>
                <c:pt idx="267">
                  <c:v>0.59527777777777779</c:v>
                </c:pt>
                <c:pt idx="268">
                  <c:v>0.59597222222222224</c:v>
                </c:pt>
                <c:pt idx="269">
                  <c:v>0.59666666666666668</c:v>
                </c:pt>
                <c:pt idx="270">
                  <c:v>0.59736111111111112</c:v>
                </c:pt>
                <c:pt idx="271">
                  <c:v>0.59805555555555556</c:v>
                </c:pt>
                <c:pt idx="272">
                  <c:v>0.59875</c:v>
                </c:pt>
                <c:pt idx="273">
                  <c:v>0.59944444444444445</c:v>
                </c:pt>
                <c:pt idx="274">
                  <c:v>0.60013888888888889</c:v>
                </c:pt>
                <c:pt idx="275">
                  <c:v>0.60083333333333333</c:v>
                </c:pt>
                <c:pt idx="276">
                  <c:v>0.60152777777777777</c:v>
                </c:pt>
                <c:pt idx="277">
                  <c:v>0.60222222222222221</c:v>
                </c:pt>
                <c:pt idx="278">
                  <c:v>0.60291666666666666</c:v>
                </c:pt>
                <c:pt idx="279">
                  <c:v>0.6036111111111111</c:v>
                </c:pt>
                <c:pt idx="280">
                  <c:v>0.60430555555555554</c:v>
                </c:pt>
                <c:pt idx="281">
                  <c:v>0.60499999999999998</c:v>
                </c:pt>
                <c:pt idx="282">
                  <c:v>0.60569444444444442</c:v>
                </c:pt>
                <c:pt idx="283">
                  <c:v>0.60638888888888887</c:v>
                </c:pt>
                <c:pt idx="284">
                  <c:v>0.60708333333333331</c:v>
                </c:pt>
                <c:pt idx="285">
                  <c:v>0.60777777777777775</c:v>
                </c:pt>
                <c:pt idx="286">
                  <c:v>0.60847222222222219</c:v>
                </c:pt>
                <c:pt idx="287">
                  <c:v>0.60916666666666663</c:v>
                </c:pt>
                <c:pt idx="288">
                  <c:v>0.60986111111111108</c:v>
                </c:pt>
                <c:pt idx="289">
                  <c:v>0.61055555555555563</c:v>
                </c:pt>
                <c:pt idx="290">
                  <c:v>0.61124999999999996</c:v>
                </c:pt>
                <c:pt idx="291">
                  <c:v>0.61194444444444451</c:v>
                </c:pt>
                <c:pt idx="292">
                  <c:v>0.61263888888888884</c:v>
                </c:pt>
                <c:pt idx="293">
                  <c:v>0.6133333333333334</c:v>
                </c:pt>
                <c:pt idx="294">
                  <c:v>0.61402777777777773</c:v>
                </c:pt>
                <c:pt idx="295">
                  <c:v>0.61472222222222228</c:v>
                </c:pt>
                <c:pt idx="296">
                  <c:v>0.61541666666666661</c:v>
                </c:pt>
                <c:pt idx="297">
                  <c:v>0.61611111111111116</c:v>
                </c:pt>
                <c:pt idx="298">
                  <c:v>0.6168055555555555</c:v>
                </c:pt>
                <c:pt idx="299">
                  <c:v>0.61750000000000005</c:v>
                </c:pt>
                <c:pt idx="300">
                  <c:v>0.61819444444444438</c:v>
                </c:pt>
                <c:pt idx="301">
                  <c:v>0.61888888888888893</c:v>
                </c:pt>
                <c:pt idx="302">
                  <c:v>0.61958333333333326</c:v>
                </c:pt>
                <c:pt idx="303">
                  <c:v>0.62027777777777782</c:v>
                </c:pt>
                <c:pt idx="304">
                  <c:v>0.62097222222222226</c:v>
                </c:pt>
                <c:pt idx="305">
                  <c:v>0.6216666666666667</c:v>
                </c:pt>
                <c:pt idx="306">
                  <c:v>0.62236111111111114</c:v>
                </c:pt>
                <c:pt idx="307">
                  <c:v>0.62305555555555558</c:v>
                </c:pt>
                <c:pt idx="308">
                  <c:v>0.62375000000000003</c:v>
                </c:pt>
                <c:pt idx="309">
                  <c:v>0.62444444444444447</c:v>
                </c:pt>
                <c:pt idx="310">
                  <c:v>0.62513888888888891</c:v>
                </c:pt>
                <c:pt idx="311">
                  <c:v>0.62583333333333335</c:v>
                </c:pt>
                <c:pt idx="312">
                  <c:v>0.62652777777777779</c:v>
                </c:pt>
                <c:pt idx="313">
                  <c:v>0.62722222222222224</c:v>
                </c:pt>
                <c:pt idx="314">
                  <c:v>0.62791666666666668</c:v>
                </c:pt>
                <c:pt idx="315">
                  <c:v>0.62861111111111112</c:v>
                </c:pt>
                <c:pt idx="316">
                  <c:v>0.62930555555555556</c:v>
                </c:pt>
                <c:pt idx="317">
                  <c:v>0.63</c:v>
                </c:pt>
                <c:pt idx="318">
                  <c:v>0.63069444444444445</c:v>
                </c:pt>
                <c:pt idx="319">
                  <c:v>0.63138888888888889</c:v>
                </c:pt>
                <c:pt idx="320">
                  <c:v>0.63208333333333333</c:v>
                </c:pt>
                <c:pt idx="321">
                  <c:v>0.63277777777777777</c:v>
                </c:pt>
                <c:pt idx="322">
                  <c:v>0.63347222222222221</c:v>
                </c:pt>
                <c:pt idx="323">
                  <c:v>0.63416666666666666</c:v>
                </c:pt>
                <c:pt idx="324">
                  <c:v>0.6348611111111111</c:v>
                </c:pt>
                <c:pt idx="325">
                  <c:v>0.63555555555555554</c:v>
                </c:pt>
                <c:pt idx="326">
                  <c:v>0.63624999999999998</c:v>
                </c:pt>
                <c:pt idx="327">
                  <c:v>0.63694444444444442</c:v>
                </c:pt>
                <c:pt idx="328">
                  <c:v>0.63763888888888887</c:v>
                </c:pt>
                <c:pt idx="329">
                  <c:v>0.63833333333333331</c:v>
                </c:pt>
                <c:pt idx="330">
                  <c:v>0.63902777777777775</c:v>
                </c:pt>
                <c:pt idx="331">
                  <c:v>0.63972222222222219</c:v>
                </c:pt>
                <c:pt idx="332">
                  <c:v>0.64041666666666663</c:v>
                </c:pt>
                <c:pt idx="333">
                  <c:v>0.64111111111111108</c:v>
                </c:pt>
                <c:pt idx="334">
                  <c:v>0.64180555555555552</c:v>
                </c:pt>
                <c:pt idx="335">
                  <c:v>0.64249999999999996</c:v>
                </c:pt>
                <c:pt idx="336">
                  <c:v>0.6431944444444444</c:v>
                </c:pt>
                <c:pt idx="337">
                  <c:v>0.64388888888888884</c:v>
                </c:pt>
                <c:pt idx="338">
                  <c:v>0.64458333333333329</c:v>
                </c:pt>
                <c:pt idx="339">
                  <c:v>0.64527777777777773</c:v>
                </c:pt>
                <c:pt idx="340">
                  <c:v>0.64597222222222217</c:v>
                </c:pt>
                <c:pt idx="341">
                  <c:v>0.64666666666666661</c:v>
                </c:pt>
                <c:pt idx="342">
                  <c:v>0.64736111111111105</c:v>
                </c:pt>
                <c:pt idx="343">
                  <c:v>0.6480555555555555</c:v>
                </c:pt>
                <c:pt idx="344">
                  <c:v>0.64874999999999994</c:v>
                </c:pt>
                <c:pt idx="345">
                  <c:v>0.64944444444444438</c:v>
                </c:pt>
                <c:pt idx="346">
                  <c:v>0.65013888888888882</c:v>
                </c:pt>
                <c:pt idx="347">
                  <c:v>0.65083333333333326</c:v>
                </c:pt>
                <c:pt idx="348">
                  <c:v>0.65152777777777771</c:v>
                </c:pt>
                <c:pt idx="349">
                  <c:v>0.65222222222222215</c:v>
                </c:pt>
                <c:pt idx="350">
                  <c:v>0.65291666666666659</c:v>
                </c:pt>
                <c:pt idx="351">
                  <c:v>0.65361111111111103</c:v>
                </c:pt>
                <c:pt idx="352">
                  <c:v>0.65430555555555547</c:v>
                </c:pt>
                <c:pt idx="353">
                  <c:v>0.65499999999999992</c:v>
                </c:pt>
                <c:pt idx="354">
                  <c:v>0.65569444444444436</c:v>
                </c:pt>
                <c:pt idx="355">
                  <c:v>0.6563888888888888</c:v>
                </c:pt>
                <c:pt idx="356">
                  <c:v>0.65708333333333324</c:v>
                </c:pt>
                <c:pt idx="357">
                  <c:v>0.65777777777777768</c:v>
                </c:pt>
                <c:pt idx="358">
                  <c:v>0.65847222222222213</c:v>
                </c:pt>
                <c:pt idx="359">
                  <c:v>0.65916666666666657</c:v>
                </c:pt>
                <c:pt idx="360">
                  <c:v>0.65986111111111101</c:v>
                </c:pt>
                <c:pt idx="361">
                  <c:v>0.66055555555555545</c:v>
                </c:pt>
                <c:pt idx="362">
                  <c:v>0.66124999999999989</c:v>
                </c:pt>
                <c:pt idx="363">
                  <c:v>0.66194444444444434</c:v>
                </c:pt>
                <c:pt idx="364">
                  <c:v>0.66263888888888878</c:v>
                </c:pt>
                <c:pt idx="365">
                  <c:v>0.66333333333333322</c:v>
                </c:pt>
                <c:pt idx="366">
                  <c:v>0.66402777777777766</c:v>
                </c:pt>
                <c:pt idx="367">
                  <c:v>0.6647222222222221</c:v>
                </c:pt>
                <c:pt idx="368">
                  <c:v>0.66541666666666655</c:v>
                </c:pt>
                <c:pt idx="369">
                  <c:v>0.66611111111111099</c:v>
                </c:pt>
                <c:pt idx="370">
                  <c:v>0.66680555555555543</c:v>
                </c:pt>
                <c:pt idx="371">
                  <c:v>0.66749999999999987</c:v>
                </c:pt>
                <c:pt idx="372">
                  <c:v>0.66819444444444431</c:v>
                </c:pt>
                <c:pt idx="373">
                  <c:v>0.66888888888888876</c:v>
                </c:pt>
                <c:pt idx="374">
                  <c:v>0.6695833333333332</c:v>
                </c:pt>
                <c:pt idx="375">
                  <c:v>0.67027777777777764</c:v>
                </c:pt>
                <c:pt idx="376">
                  <c:v>0.67097222222222208</c:v>
                </c:pt>
                <c:pt idx="377">
                  <c:v>0.67166666666666652</c:v>
                </c:pt>
                <c:pt idx="378">
                  <c:v>0.67236111111111097</c:v>
                </c:pt>
                <c:pt idx="379">
                  <c:v>0.67305555555555541</c:v>
                </c:pt>
                <c:pt idx="380">
                  <c:v>0.67374999999999985</c:v>
                </c:pt>
                <c:pt idx="381">
                  <c:v>0.67444444444444429</c:v>
                </c:pt>
                <c:pt idx="382">
                  <c:v>0.67513888888888873</c:v>
                </c:pt>
                <c:pt idx="383">
                  <c:v>0.67583333333333317</c:v>
                </c:pt>
                <c:pt idx="384">
                  <c:v>0.67652777777777762</c:v>
                </c:pt>
                <c:pt idx="385">
                  <c:v>0.67722222222222206</c:v>
                </c:pt>
                <c:pt idx="386">
                  <c:v>0.6779166666666665</c:v>
                </c:pt>
                <c:pt idx="387">
                  <c:v>0.67861111111111094</c:v>
                </c:pt>
              </c:numCache>
            </c:numRef>
          </c:cat>
          <c:val>
            <c:numRef>
              <c:f>'2017-10-04'!$I$2:$I$389</c:f>
              <c:numCache>
                <c:formatCode>General</c:formatCode>
                <c:ptCount val="388"/>
                <c:pt idx="0">
                  <c:v>26.16</c:v>
                </c:pt>
                <c:pt idx="1">
                  <c:v>25.78</c:v>
                </c:pt>
                <c:pt idx="2">
                  <c:v>26.24</c:v>
                </c:pt>
                <c:pt idx="3">
                  <c:v>24.54</c:v>
                </c:pt>
                <c:pt idx="4">
                  <c:v>23.35</c:v>
                </c:pt>
                <c:pt idx="5">
                  <c:v>22.78</c:v>
                </c:pt>
                <c:pt idx="6">
                  <c:v>22.51</c:v>
                </c:pt>
                <c:pt idx="7">
                  <c:v>22.39</c:v>
                </c:pt>
                <c:pt idx="8">
                  <c:v>22.22</c:v>
                </c:pt>
                <c:pt idx="9">
                  <c:v>22.2</c:v>
                </c:pt>
                <c:pt idx="10">
                  <c:v>22.31</c:v>
                </c:pt>
                <c:pt idx="11">
                  <c:v>22.41</c:v>
                </c:pt>
                <c:pt idx="12">
                  <c:v>22.52</c:v>
                </c:pt>
                <c:pt idx="13">
                  <c:v>22.62</c:v>
                </c:pt>
                <c:pt idx="14">
                  <c:v>22.73</c:v>
                </c:pt>
                <c:pt idx="15">
                  <c:v>23.41</c:v>
                </c:pt>
                <c:pt idx="16">
                  <c:v>25.72</c:v>
                </c:pt>
                <c:pt idx="17">
                  <c:v>27.73</c:v>
                </c:pt>
                <c:pt idx="18">
                  <c:v>29.52</c:v>
                </c:pt>
                <c:pt idx="19">
                  <c:v>31.21</c:v>
                </c:pt>
                <c:pt idx="20">
                  <c:v>32.83</c:v>
                </c:pt>
                <c:pt idx="21">
                  <c:v>34.119999999999997</c:v>
                </c:pt>
                <c:pt idx="22">
                  <c:v>35.270000000000003</c:v>
                </c:pt>
                <c:pt idx="23">
                  <c:v>36.369999999999997</c:v>
                </c:pt>
                <c:pt idx="24">
                  <c:v>37.31</c:v>
                </c:pt>
                <c:pt idx="25">
                  <c:v>37.94</c:v>
                </c:pt>
                <c:pt idx="26">
                  <c:v>38.46</c:v>
                </c:pt>
                <c:pt idx="27">
                  <c:v>38.82</c:v>
                </c:pt>
                <c:pt idx="28">
                  <c:v>39.42</c:v>
                </c:pt>
                <c:pt idx="29">
                  <c:v>40</c:v>
                </c:pt>
                <c:pt idx="30">
                  <c:v>40.200000000000003</c:v>
                </c:pt>
                <c:pt idx="31">
                  <c:v>40.42</c:v>
                </c:pt>
                <c:pt idx="32">
                  <c:v>40.39</c:v>
                </c:pt>
                <c:pt idx="33">
                  <c:v>40.43</c:v>
                </c:pt>
                <c:pt idx="34">
                  <c:v>40.729999999999997</c:v>
                </c:pt>
                <c:pt idx="35">
                  <c:v>41.02</c:v>
                </c:pt>
                <c:pt idx="36">
                  <c:v>41.21</c:v>
                </c:pt>
                <c:pt idx="37">
                  <c:v>41.49</c:v>
                </c:pt>
                <c:pt idx="38">
                  <c:v>41.52</c:v>
                </c:pt>
                <c:pt idx="39">
                  <c:v>41.89</c:v>
                </c:pt>
                <c:pt idx="40">
                  <c:v>42.04</c:v>
                </c:pt>
                <c:pt idx="41">
                  <c:v>42.4</c:v>
                </c:pt>
                <c:pt idx="42">
                  <c:v>43.01</c:v>
                </c:pt>
                <c:pt idx="43">
                  <c:v>42.92</c:v>
                </c:pt>
                <c:pt idx="44">
                  <c:v>42.97</c:v>
                </c:pt>
                <c:pt idx="45">
                  <c:v>43.35</c:v>
                </c:pt>
                <c:pt idx="46">
                  <c:v>43.64</c:v>
                </c:pt>
                <c:pt idx="47">
                  <c:v>43.79</c:v>
                </c:pt>
                <c:pt idx="48">
                  <c:v>44.24</c:v>
                </c:pt>
                <c:pt idx="49">
                  <c:v>44.55</c:v>
                </c:pt>
                <c:pt idx="50">
                  <c:v>44.82</c:v>
                </c:pt>
                <c:pt idx="51">
                  <c:v>45.17</c:v>
                </c:pt>
                <c:pt idx="52">
                  <c:v>45.62</c:v>
                </c:pt>
                <c:pt idx="53">
                  <c:v>45.77</c:v>
                </c:pt>
                <c:pt idx="54">
                  <c:v>45.89</c:v>
                </c:pt>
                <c:pt idx="55">
                  <c:v>45.69</c:v>
                </c:pt>
                <c:pt idx="56">
                  <c:v>45.77</c:v>
                </c:pt>
                <c:pt idx="57">
                  <c:v>45.91</c:v>
                </c:pt>
                <c:pt idx="58">
                  <c:v>46.2</c:v>
                </c:pt>
                <c:pt idx="59">
                  <c:v>46.33</c:v>
                </c:pt>
                <c:pt idx="60">
                  <c:v>46.24</c:v>
                </c:pt>
                <c:pt idx="61">
                  <c:v>46.09</c:v>
                </c:pt>
                <c:pt idx="62">
                  <c:v>46.09</c:v>
                </c:pt>
                <c:pt idx="63">
                  <c:v>46.41</c:v>
                </c:pt>
                <c:pt idx="64">
                  <c:v>46.71</c:v>
                </c:pt>
                <c:pt idx="65">
                  <c:v>46.8</c:v>
                </c:pt>
                <c:pt idx="66">
                  <c:v>42.67</c:v>
                </c:pt>
                <c:pt idx="67">
                  <c:v>38.840000000000003</c:v>
                </c:pt>
                <c:pt idx="68">
                  <c:v>35.64</c:v>
                </c:pt>
                <c:pt idx="69">
                  <c:v>33.53</c:v>
                </c:pt>
                <c:pt idx="70">
                  <c:v>32.08</c:v>
                </c:pt>
                <c:pt idx="71">
                  <c:v>31.06</c:v>
                </c:pt>
                <c:pt idx="72">
                  <c:v>30.32</c:v>
                </c:pt>
                <c:pt idx="73">
                  <c:v>29.9</c:v>
                </c:pt>
                <c:pt idx="74">
                  <c:v>29.63</c:v>
                </c:pt>
                <c:pt idx="75">
                  <c:v>29.44</c:v>
                </c:pt>
                <c:pt idx="76">
                  <c:v>29.37</c:v>
                </c:pt>
                <c:pt idx="77">
                  <c:v>29.36</c:v>
                </c:pt>
                <c:pt idx="78">
                  <c:v>29.37</c:v>
                </c:pt>
                <c:pt idx="79">
                  <c:v>29.42</c:v>
                </c:pt>
                <c:pt idx="80">
                  <c:v>29.49</c:v>
                </c:pt>
                <c:pt idx="81">
                  <c:v>29.59</c:v>
                </c:pt>
                <c:pt idx="82">
                  <c:v>29.58</c:v>
                </c:pt>
                <c:pt idx="83">
                  <c:v>28.85</c:v>
                </c:pt>
                <c:pt idx="84">
                  <c:v>28.68</c:v>
                </c:pt>
                <c:pt idx="85">
                  <c:v>28.43</c:v>
                </c:pt>
                <c:pt idx="86">
                  <c:v>28.75</c:v>
                </c:pt>
                <c:pt idx="87">
                  <c:v>29.25</c:v>
                </c:pt>
                <c:pt idx="88">
                  <c:v>29.55</c:v>
                </c:pt>
                <c:pt idx="89">
                  <c:v>29.8</c:v>
                </c:pt>
                <c:pt idx="90">
                  <c:v>30.05</c:v>
                </c:pt>
                <c:pt idx="91">
                  <c:v>30.23</c:v>
                </c:pt>
                <c:pt idx="92">
                  <c:v>30.39</c:v>
                </c:pt>
                <c:pt idx="93">
                  <c:v>30.5</c:v>
                </c:pt>
                <c:pt idx="94">
                  <c:v>30.62</c:v>
                </c:pt>
                <c:pt idx="95">
                  <c:v>30.68</c:v>
                </c:pt>
                <c:pt idx="96">
                  <c:v>30.77</c:v>
                </c:pt>
                <c:pt idx="97">
                  <c:v>30.83</c:v>
                </c:pt>
                <c:pt idx="98">
                  <c:v>30.84</c:v>
                </c:pt>
                <c:pt idx="99">
                  <c:v>30.9</c:v>
                </c:pt>
                <c:pt idx="100">
                  <c:v>30.93</c:v>
                </c:pt>
                <c:pt idx="101">
                  <c:v>30.97</c:v>
                </c:pt>
                <c:pt idx="102">
                  <c:v>31.02</c:v>
                </c:pt>
                <c:pt idx="103">
                  <c:v>31.02</c:v>
                </c:pt>
                <c:pt idx="104">
                  <c:v>31.07</c:v>
                </c:pt>
                <c:pt idx="105">
                  <c:v>31.16</c:v>
                </c:pt>
                <c:pt idx="106">
                  <c:v>31.23</c:v>
                </c:pt>
                <c:pt idx="107">
                  <c:v>31.23</c:v>
                </c:pt>
                <c:pt idx="108">
                  <c:v>31.29</c:v>
                </c:pt>
                <c:pt idx="109">
                  <c:v>31.33</c:v>
                </c:pt>
                <c:pt idx="110">
                  <c:v>31.4</c:v>
                </c:pt>
                <c:pt idx="111">
                  <c:v>31.4</c:v>
                </c:pt>
                <c:pt idx="112">
                  <c:v>31.41</c:v>
                </c:pt>
                <c:pt idx="113">
                  <c:v>31.4</c:v>
                </c:pt>
                <c:pt idx="114">
                  <c:v>31.44</c:v>
                </c:pt>
                <c:pt idx="115">
                  <c:v>31.45</c:v>
                </c:pt>
                <c:pt idx="116">
                  <c:v>31.43</c:v>
                </c:pt>
                <c:pt idx="117">
                  <c:v>31.47</c:v>
                </c:pt>
                <c:pt idx="118">
                  <c:v>31.41</c:v>
                </c:pt>
                <c:pt idx="119">
                  <c:v>31.46</c:v>
                </c:pt>
                <c:pt idx="120">
                  <c:v>31.44</c:v>
                </c:pt>
                <c:pt idx="121">
                  <c:v>31.45</c:v>
                </c:pt>
                <c:pt idx="122">
                  <c:v>31.43</c:v>
                </c:pt>
                <c:pt idx="123">
                  <c:v>31.43</c:v>
                </c:pt>
                <c:pt idx="124">
                  <c:v>31.43</c:v>
                </c:pt>
                <c:pt idx="125">
                  <c:v>31.43</c:v>
                </c:pt>
                <c:pt idx="126">
                  <c:v>31.52</c:v>
                </c:pt>
                <c:pt idx="127">
                  <c:v>31.46</c:v>
                </c:pt>
                <c:pt idx="128">
                  <c:v>31.51</c:v>
                </c:pt>
                <c:pt idx="129">
                  <c:v>31.57</c:v>
                </c:pt>
                <c:pt idx="130">
                  <c:v>31.54</c:v>
                </c:pt>
                <c:pt idx="131">
                  <c:v>31.59</c:v>
                </c:pt>
                <c:pt idx="132">
                  <c:v>31.44</c:v>
                </c:pt>
                <c:pt idx="133">
                  <c:v>31.36</c:v>
                </c:pt>
                <c:pt idx="134">
                  <c:v>31.42</c:v>
                </c:pt>
                <c:pt idx="135">
                  <c:v>31.53</c:v>
                </c:pt>
                <c:pt idx="136">
                  <c:v>31.66</c:v>
                </c:pt>
                <c:pt idx="137">
                  <c:v>31.75</c:v>
                </c:pt>
                <c:pt idx="138">
                  <c:v>31.83</c:v>
                </c:pt>
                <c:pt idx="139">
                  <c:v>31.83</c:v>
                </c:pt>
                <c:pt idx="140">
                  <c:v>31.79</c:v>
                </c:pt>
                <c:pt idx="141">
                  <c:v>31.67</c:v>
                </c:pt>
                <c:pt idx="142">
                  <c:v>31.4</c:v>
                </c:pt>
                <c:pt idx="143">
                  <c:v>31.22</c:v>
                </c:pt>
                <c:pt idx="144">
                  <c:v>31.17</c:v>
                </c:pt>
                <c:pt idx="145">
                  <c:v>31.16</c:v>
                </c:pt>
                <c:pt idx="146">
                  <c:v>31.3</c:v>
                </c:pt>
                <c:pt idx="147">
                  <c:v>31.31</c:v>
                </c:pt>
                <c:pt idx="148">
                  <c:v>31.47</c:v>
                </c:pt>
                <c:pt idx="149">
                  <c:v>31.38</c:v>
                </c:pt>
                <c:pt idx="150">
                  <c:v>31.25</c:v>
                </c:pt>
                <c:pt idx="151">
                  <c:v>31.1</c:v>
                </c:pt>
                <c:pt idx="152">
                  <c:v>30.49</c:v>
                </c:pt>
                <c:pt idx="153">
                  <c:v>30.16</c:v>
                </c:pt>
                <c:pt idx="154">
                  <c:v>29.92</c:v>
                </c:pt>
                <c:pt idx="155">
                  <c:v>29.86</c:v>
                </c:pt>
                <c:pt idx="156">
                  <c:v>29.81</c:v>
                </c:pt>
                <c:pt idx="157">
                  <c:v>29.82</c:v>
                </c:pt>
                <c:pt idx="158">
                  <c:v>29.94</c:v>
                </c:pt>
                <c:pt idx="159">
                  <c:v>30.07</c:v>
                </c:pt>
                <c:pt idx="160">
                  <c:v>30.23</c:v>
                </c:pt>
                <c:pt idx="161">
                  <c:v>30.43</c:v>
                </c:pt>
                <c:pt idx="162">
                  <c:v>30.52</c:v>
                </c:pt>
                <c:pt idx="163">
                  <c:v>30.51</c:v>
                </c:pt>
                <c:pt idx="164">
                  <c:v>30.49</c:v>
                </c:pt>
                <c:pt idx="165">
                  <c:v>30.58</c:v>
                </c:pt>
                <c:pt idx="166">
                  <c:v>30.53</c:v>
                </c:pt>
                <c:pt idx="167">
                  <c:v>30.61</c:v>
                </c:pt>
                <c:pt idx="168">
                  <c:v>30.34</c:v>
                </c:pt>
                <c:pt idx="169">
                  <c:v>30.11</c:v>
                </c:pt>
                <c:pt idx="170">
                  <c:v>29.8</c:v>
                </c:pt>
                <c:pt idx="171">
                  <c:v>29.78</c:v>
                </c:pt>
                <c:pt idx="172">
                  <c:v>29.87</c:v>
                </c:pt>
                <c:pt idx="173">
                  <c:v>30.17</c:v>
                </c:pt>
                <c:pt idx="174">
                  <c:v>30.31</c:v>
                </c:pt>
                <c:pt idx="175">
                  <c:v>30.43</c:v>
                </c:pt>
                <c:pt idx="176">
                  <c:v>30.58</c:v>
                </c:pt>
                <c:pt idx="177">
                  <c:v>30.66</c:v>
                </c:pt>
                <c:pt idx="178">
                  <c:v>30.81</c:v>
                </c:pt>
                <c:pt idx="179">
                  <c:v>30.93</c:v>
                </c:pt>
                <c:pt idx="180">
                  <c:v>30.99</c:v>
                </c:pt>
                <c:pt idx="181">
                  <c:v>30.9</c:v>
                </c:pt>
                <c:pt idx="182">
                  <c:v>30.93</c:v>
                </c:pt>
                <c:pt idx="183">
                  <c:v>30.87</c:v>
                </c:pt>
                <c:pt idx="184">
                  <c:v>30.87</c:v>
                </c:pt>
                <c:pt idx="185">
                  <c:v>30.7</c:v>
                </c:pt>
                <c:pt idx="186">
                  <c:v>30.71</c:v>
                </c:pt>
                <c:pt idx="187">
                  <c:v>30.3</c:v>
                </c:pt>
                <c:pt idx="188">
                  <c:v>30.12</c:v>
                </c:pt>
                <c:pt idx="189">
                  <c:v>29.97</c:v>
                </c:pt>
                <c:pt idx="190">
                  <c:v>29.93</c:v>
                </c:pt>
                <c:pt idx="191">
                  <c:v>29.84</c:v>
                </c:pt>
                <c:pt idx="192">
                  <c:v>29.66</c:v>
                </c:pt>
                <c:pt idx="193">
                  <c:v>29.51</c:v>
                </c:pt>
                <c:pt idx="194">
                  <c:v>29.16</c:v>
                </c:pt>
                <c:pt idx="195">
                  <c:v>28.89</c:v>
                </c:pt>
                <c:pt idx="196">
                  <c:v>28.59</c:v>
                </c:pt>
                <c:pt idx="197">
                  <c:v>28.28</c:v>
                </c:pt>
                <c:pt idx="198">
                  <c:v>27.84</c:v>
                </c:pt>
                <c:pt idx="199">
                  <c:v>27.37</c:v>
                </c:pt>
                <c:pt idx="200">
                  <c:v>26.97</c:v>
                </c:pt>
                <c:pt idx="201">
                  <c:v>26.64</c:v>
                </c:pt>
                <c:pt idx="202">
                  <c:v>26.37</c:v>
                </c:pt>
                <c:pt idx="203">
                  <c:v>26.59</c:v>
                </c:pt>
                <c:pt idx="204">
                  <c:v>26.95</c:v>
                </c:pt>
                <c:pt idx="205">
                  <c:v>27.21</c:v>
                </c:pt>
                <c:pt idx="206">
                  <c:v>27.33</c:v>
                </c:pt>
                <c:pt idx="207">
                  <c:v>27.4</c:v>
                </c:pt>
                <c:pt idx="208">
                  <c:v>27.18</c:v>
                </c:pt>
                <c:pt idx="209">
                  <c:v>26.82</c:v>
                </c:pt>
                <c:pt idx="210">
                  <c:v>26.49</c:v>
                </c:pt>
                <c:pt idx="211">
                  <c:v>26.09</c:v>
                </c:pt>
                <c:pt idx="212">
                  <c:v>25.84</c:v>
                </c:pt>
                <c:pt idx="213">
                  <c:v>25.62</c:v>
                </c:pt>
                <c:pt idx="214">
                  <c:v>25.45</c:v>
                </c:pt>
                <c:pt idx="215">
                  <c:v>25.33</c:v>
                </c:pt>
                <c:pt idx="216">
                  <c:v>25.19</c:v>
                </c:pt>
                <c:pt idx="217">
                  <c:v>25.15</c:v>
                </c:pt>
                <c:pt idx="218">
                  <c:v>25.15</c:v>
                </c:pt>
                <c:pt idx="219">
                  <c:v>25.09</c:v>
                </c:pt>
                <c:pt idx="220">
                  <c:v>25.1</c:v>
                </c:pt>
                <c:pt idx="221">
                  <c:v>25.16</c:v>
                </c:pt>
                <c:pt idx="222">
                  <c:v>25.17</c:v>
                </c:pt>
                <c:pt idx="223">
                  <c:v>25.13</c:v>
                </c:pt>
                <c:pt idx="224">
                  <c:v>25.17</c:v>
                </c:pt>
                <c:pt idx="225">
                  <c:v>25.18</c:v>
                </c:pt>
                <c:pt idx="226">
                  <c:v>25.28</c:v>
                </c:pt>
                <c:pt idx="227">
                  <c:v>25.22</c:v>
                </c:pt>
                <c:pt idx="228">
                  <c:v>25.17</c:v>
                </c:pt>
                <c:pt idx="229">
                  <c:v>25.16</c:v>
                </c:pt>
                <c:pt idx="230">
                  <c:v>25.14</c:v>
                </c:pt>
                <c:pt idx="231">
                  <c:v>25.06</c:v>
                </c:pt>
                <c:pt idx="232">
                  <c:v>36.869999999999997</c:v>
                </c:pt>
                <c:pt idx="233">
                  <c:v>36.97</c:v>
                </c:pt>
                <c:pt idx="234">
                  <c:v>36.74</c:v>
                </c:pt>
                <c:pt idx="235">
                  <c:v>36.86</c:v>
                </c:pt>
                <c:pt idx="236">
                  <c:v>36.770000000000003</c:v>
                </c:pt>
                <c:pt idx="237">
                  <c:v>36.799999999999997</c:v>
                </c:pt>
                <c:pt idx="238">
                  <c:v>37.090000000000003</c:v>
                </c:pt>
                <c:pt idx="239">
                  <c:v>37.229999999999997</c:v>
                </c:pt>
                <c:pt idx="240">
                  <c:v>37.29</c:v>
                </c:pt>
                <c:pt idx="241">
                  <c:v>37.4</c:v>
                </c:pt>
                <c:pt idx="242">
                  <c:v>37.5</c:v>
                </c:pt>
                <c:pt idx="243">
                  <c:v>37.74</c:v>
                </c:pt>
                <c:pt idx="244">
                  <c:v>37.79</c:v>
                </c:pt>
                <c:pt idx="245">
                  <c:v>37.96</c:v>
                </c:pt>
                <c:pt idx="246">
                  <c:v>38.07</c:v>
                </c:pt>
                <c:pt idx="247">
                  <c:v>38.229999999999997</c:v>
                </c:pt>
                <c:pt idx="248">
                  <c:v>38.1</c:v>
                </c:pt>
                <c:pt idx="249">
                  <c:v>38.28</c:v>
                </c:pt>
                <c:pt idx="250">
                  <c:v>38.450000000000003</c:v>
                </c:pt>
                <c:pt idx="251">
                  <c:v>38.159999999999997</c:v>
                </c:pt>
                <c:pt idx="252">
                  <c:v>38.4</c:v>
                </c:pt>
                <c:pt idx="253">
                  <c:v>38.44</c:v>
                </c:pt>
                <c:pt idx="254">
                  <c:v>38.11</c:v>
                </c:pt>
                <c:pt idx="255">
                  <c:v>37.770000000000003</c:v>
                </c:pt>
                <c:pt idx="256">
                  <c:v>38.04</c:v>
                </c:pt>
                <c:pt idx="257">
                  <c:v>38.03</c:v>
                </c:pt>
                <c:pt idx="258">
                  <c:v>37.840000000000003</c:v>
                </c:pt>
                <c:pt idx="259">
                  <c:v>37.799999999999997</c:v>
                </c:pt>
                <c:pt idx="260">
                  <c:v>38.08</c:v>
                </c:pt>
                <c:pt idx="261">
                  <c:v>38.07</c:v>
                </c:pt>
                <c:pt idx="262">
                  <c:v>38.24</c:v>
                </c:pt>
                <c:pt idx="263">
                  <c:v>36.57</c:v>
                </c:pt>
                <c:pt idx="264">
                  <c:v>37.659999999999997</c:v>
                </c:pt>
                <c:pt idx="265">
                  <c:v>37.97</c:v>
                </c:pt>
                <c:pt idx="266">
                  <c:v>38.14</c:v>
                </c:pt>
                <c:pt idx="267">
                  <c:v>38.130000000000003</c:v>
                </c:pt>
                <c:pt idx="268">
                  <c:v>38.229999999999997</c:v>
                </c:pt>
                <c:pt idx="269">
                  <c:v>37.67</c:v>
                </c:pt>
                <c:pt idx="270">
                  <c:v>37.4</c:v>
                </c:pt>
                <c:pt idx="271">
                  <c:v>37.869999999999997</c:v>
                </c:pt>
                <c:pt idx="272">
                  <c:v>37.729999999999997</c:v>
                </c:pt>
                <c:pt idx="273">
                  <c:v>38.03</c:v>
                </c:pt>
                <c:pt idx="274">
                  <c:v>38.19</c:v>
                </c:pt>
                <c:pt idx="275">
                  <c:v>38.18</c:v>
                </c:pt>
                <c:pt idx="276">
                  <c:v>38.51</c:v>
                </c:pt>
                <c:pt idx="277">
                  <c:v>38.97</c:v>
                </c:pt>
                <c:pt idx="278">
                  <c:v>38.78</c:v>
                </c:pt>
                <c:pt idx="279">
                  <c:v>38.869999999999997</c:v>
                </c:pt>
                <c:pt idx="280">
                  <c:v>39.01</c:v>
                </c:pt>
                <c:pt idx="281">
                  <c:v>39.15</c:v>
                </c:pt>
                <c:pt idx="282">
                  <c:v>38.92</c:v>
                </c:pt>
                <c:pt idx="283">
                  <c:v>38.090000000000003</c:v>
                </c:pt>
                <c:pt idx="284">
                  <c:v>37.979999999999997</c:v>
                </c:pt>
                <c:pt idx="285">
                  <c:v>38.020000000000003</c:v>
                </c:pt>
                <c:pt idx="286">
                  <c:v>38.31</c:v>
                </c:pt>
                <c:pt idx="287">
                  <c:v>38.1</c:v>
                </c:pt>
                <c:pt idx="288">
                  <c:v>38.270000000000003</c:v>
                </c:pt>
                <c:pt idx="289">
                  <c:v>38.17</c:v>
                </c:pt>
                <c:pt idx="290">
                  <c:v>37.549999999999997</c:v>
                </c:pt>
                <c:pt idx="291">
                  <c:v>36.92</c:v>
                </c:pt>
                <c:pt idx="292">
                  <c:v>36.35</c:v>
                </c:pt>
                <c:pt idx="293">
                  <c:v>36.71</c:v>
                </c:pt>
                <c:pt idx="294">
                  <c:v>35.159999999999997</c:v>
                </c:pt>
                <c:pt idx="295">
                  <c:v>35.43</c:v>
                </c:pt>
                <c:pt idx="296">
                  <c:v>36.44</c:v>
                </c:pt>
                <c:pt idx="297">
                  <c:v>35.31</c:v>
                </c:pt>
                <c:pt idx="298">
                  <c:v>36.22</c:v>
                </c:pt>
                <c:pt idx="299">
                  <c:v>36.380000000000003</c:v>
                </c:pt>
                <c:pt idx="300">
                  <c:v>35.049999999999997</c:v>
                </c:pt>
                <c:pt idx="301">
                  <c:v>36.36</c:v>
                </c:pt>
                <c:pt idx="302">
                  <c:v>36.57</c:v>
                </c:pt>
                <c:pt idx="303">
                  <c:v>36.21</c:v>
                </c:pt>
                <c:pt idx="304">
                  <c:v>35.65</c:v>
                </c:pt>
                <c:pt idx="305">
                  <c:v>35.630000000000003</c:v>
                </c:pt>
                <c:pt idx="306">
                  <c:v>34.99</c:v>
                </c:pt>
                <c:pt idx="307">
                  <c:v>35.49</c:v>
                </c:pt>
                <c:pt idx="308">
                  <c:v>35.47</c:v>
                </c:pt>
                <c:pt idx="309">
                  <c:v>35.29</c:v>
                </c:pt>
                <c:pt idx="310">
                  <c:v>35.869999999999997</c:v>
                </c:pt>
                <c:pt idx="311">
                  <c:v>35.979999999999997</c:v>
                </c:pt>
                <c:pt idx="312">
                  <c:v>35.590000000000003</c:v>
                </c:pt>
                <c:pt idx="313">
                  <c:v>35.08</c:v>
                </c:pt>
                <c:pt idx="314">
                  <c:v>35.369999999999997</c:v>
                </c:pt>
                <c:pt idx="315">
                  <c:v>36.21</c:v>
                </c:pt>
                <c:pt idx="316">
                  <c:v>36</c:v>
                </c:pt>
                <c:pt idx="317">
                  <c:v>35.86</c:v>
                </c:pt>
                <c:pt idx="318">
                  <c:v>35.44</c:v>
                </c:pt>
                <c:pt idx="319">
                  <c:v>35.200000000000003</c:v>
                </c:pt>
                <c:pt idx="320">
                  <c:v>35.090000000000003</c:v>
                </c:pt>
                <c:pt idx="321">
                  <c:v>33.99</c:v>
                </c:pt>
                <c:pt idx="322">
                  <c:v>33.869999999999997</c:v>
                </c:pt>
                <c:pt idx="323">
                  <c:v>33.950000000000003</c:v>
                </c:pt>
                <c:pt idx="324">
                  <c:v>33.840000000000003</c:v>
                </c:pt>
                <c:pt idx="325">
                  <c:v>33.520000000000003</c:v>
                </c:pt>
                <c:pt idx="326">
                  <c:v>33.200000000000003</c:v>
                </c:pt>
                <c:pt idx="327">
                  <c:v>33.119999999999997</c:v>
                </c:pt>
                <c:pt idx="328">
                  <c:v>33.15</c:v>
                </c:pt>
                <c:pt idx="329">
                  <c:v>33.14</c:v>
                </c:pt>
                <c:pt idx="330">
                  <c:v>32.630000000000003</c:v>
                </c:pt>
                <c:pt idx="331">
                  <c:v>32.630000000000003</c:v>
                </c:pt>
                <c:pt idx="332">
                  <c:v>32.53</c:v>
                </c:pt>
                <c:pt idx="333">
                  <c:v>32.67</c:v>
                </c:pt>
                <c:pt idx="334">
                  <c:v>32.6</c:v>
                </c:pt>
                <c:pt idx="335">
                  <c:v>32.61</c:v>
                </c:pt>
                <c:pt idx="336">
                  <c:v>32.36</c:v>
                </c:pt>
                <c:pt idx="337">
                  <c:v>32.369999999999997</c:v>
                </c:pt>
                <c:pt idx="338">
                  <c:v>32.36</c:v>
                </c:pt>
                <c:pt idx="339">
                  <c:v>32.35</c:v>
                </c:pt>
                <c:pt idx="340">
                  <c:v>32.450000000000003</c:v>
                </c:pt>
                <c:pt idx="341">
                  <c:v>32.43</c:v>
                </c:pt>
                <c:pt idx="342">
                  <c:v>32.340000000000003</c:v>
                </c:pt>
                <c:pt idx="343">
                  <c:v>32.200000000000003</c:v>
                </c:pt>
                <c:pt idx="344">
                  <c:v>32.11</c:v>
                </c:pt>
                <c:pt idx="345">
                  <c:v>31.56</c:v>
                </c:pt>
                <c:pt idx="346">
                  <c:v>30.9</c:v>
                </c:pt>
                <c:pt idx="347">
                  <c:v>31.34</c:v>
                </c:pt>
                <c:pt idx="348">
                  <c:v>30.3</c:v>
                </c:pt>
                <c:pt idx="349">
                  <c:v>31.85</c:v>
                </c:pt>
                <c:pt idx="350">
                  <c:v>32.299999999999997</c:v>
                </c:pt>
                <c:pt idx="351">
                  <c:v>33.03</c:v>
                </c:pt>
                <c:pt idx="352">
                  <c:v>32.24</c:v>
                </c:pt>
                <c:pt idx="353">
                  <c:v>31.94</c:v>
                </c:pt>
                <c:pt idx="354">
                  <c:v>31</c:v>
                </c:pt>
                <c:pt idx="355">
                  <c:v>31.62</c:v>
                </c:pt>
                <c:pt idx="356">
                  <c:v>31.99</c:v>
                </c:pt>
                <c:pt idx="357">
                  <c:v>31.44</c:v>
                </c:pt>
                <c:pt idx="358">
                  <c:v>31.72</c:v>
                </c:pt>
                <c:pt idx="359">
                  <c:v>30.57</c:v>
                </c:pt>
                <c:pt idx="360">
                  <c:v>31.63</c:v>
                </c:pt>
                <c:pt idx="361">
                  <c:v>30.84</c:v>
                </c:pt>
                <c:pt idx="362">
                  <c:v>20.13</c:v>
                </c:pt>
                <c:pt idx="363">
                  <c:v>22.28</c:v>
                </c:pt>
                <c:pt idx="364">
                  <c:v>23.16</c:v>
                </c:pt>
                <c:pt idx="365">
                  <c:v>24.98</c:v>
                </c:pt>
                <c:pt idx="366">
                  <c:v>25.15</c:v>
                </c:pt>
                <c:pt idx="367">
                  <c:v>25.06</c:v>
                </c:pt>
                <c:pt idx="368">
                  <c:v>25.08</c:v>
                </c:pt>
                <c:pt idx="369">
                  <c:v>24.7</c:v>
                </c:pt>
                <c:pt idx="370">
                  <c:v>24.59</c:v>
                </c:pt>
                <c:pt idx="371">
                  <c:v>24.69</c:v>
                </c:pt>
                <c:pt idx="372">
                  <c:v>24.57</c:v>
                </c:pt>
                <c:pt idx="373">
                  <c:v>24.49</c:v>
                </c:pt>
                <c:pt idx="374">
                  <c:v>24.59</c:v>
                </c:pt>
                <c:pt idx="375">
                  <c:v>24.43</c:v>
                </c:pt>
                <c:pt idx="376">
                  <c:v>24.33</c:v>
                </c:pt>
                <c:pt idx="377">
                  <c:v>24.51</c:v>
                </c:pt>
                <c:pt idx="378">
                  <c:v>24.52</c:v>
                </c:pt>
                <c:pt idx="379">
                  <c:v>24.61</c:v>
                </c:pt>
                <c:pt idx="380">
                  <c:v>24.6</c:v>
                </c:pt>
                <c:pt idx="381">
                  <c:v>24.48</c:v>
                </c:pt>
                <c:pt idx="382">
                  <c:v>24.32</c:v>
                </c:pt>
                <c:pt idx="383">
                  <c:v>24.4</c:v>
                </c:pt>
                <c:pt idx="384">
                  <c:v>24.41</c:v>
                </c:pt>
                <c:pt idx="385">
                  <c:v>24.3</c:v>
                </c:pt>
                <c:pt idx="386">
                  <c:v>24.75</c:v>
                </c:pt>
                <c:pt idx="387">
                  <c:v>24.79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71D-495F-88B0-6884B6570960}"/>
            </c:ext>
          </c:extLst>
        </c:ser>
        <c:ser>
          <c:idx val="8"/>
          <c:order val="8"/>
          <c:tx>
            <c:strRef>
              <c:f>'2017-10-04'!$J$1</c:f>
              <c:strCache>
                <c:ptCount val="1"/>
                <c:pt idx="0">
                  <c:v>T3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'2017-10-04'!$A$2:$A$389</c:f>
              <c:numCache>
                <c:formatCode>h:mm:ss</c:formatCode>
                <c:ptCount val="388"/>
                <c:pt idx="0">
                  <c:v>0.40986111111111106</c:v>
                </c:pt>
                <c:pt idx="1">
                  <c:v>0.41055555555555556</c:v>
                </c:pt>
                <c:pt idx="2">
                  <c:v>0.41125000000000006</c:v>
                </c:pt>
                <c:pt idx="3">
                  <c:v>0.41194444444444456</c:v>
                </c:pt>
                <c:pt idx="4">
                  <c:v>0.41263888888888905</c:v>
                </c:pt>
                <c:pt idx="5">
                  <c:v>0.41333333333333355</c:v>
                </c:pt>
                <c:pt idx="6">
                  <c:v>0.41402777777777805</c:v>
                </c:pt>
                <c:pt idx="7">
                  <c:v>0.41472222222222255</c:v>
                </c:pt>
                <c:pt idx="8">
                  <c:v>0.41541666666666704</c:v>
                </c:pt>
                <c:pt idx="9">
                  <c:v>0.41611111111111154</c:v>
                </c:pt>
                <c:pt idx="10">
                  <c:v>0.41680555555555604</c:v>
                </c:pt>
                <c:pt idx="11">
                  <c:v>0.41750000000000054</c:v>
                </c:pt>
                <c:pt idx="12">
                  <c:v>0.41819444444444503</c:v>
                </c:pt>
                <c:pt idx="13">
                  <c:v>0.41888888888888953</c:v>
                </c:pt>
                <c:pt idx="14">
                  <c:v>0.41958333333333403</c:v>
                </c:pt>
                <c:pt idx="15">
                  <c:v>0.42027777777777853</c:v>
                </c:pt>
                <c:pt idx="16">
                  <c:v>0.42097222222222302</c:v>
                </c:pt>
                <c:pt idx="17">
                  <c:v>0.42166666666666752</c:v>
                </c:pt>
                <c:pt idx="18">
                  <c:v>0.42236111111111202</c:v>
                </c:pt>
                <c:pt idx="19">
                  <c:v>0.42305555555555652</c:v>
                </c:pt>
                <c:pt idx="20">
                  <c:v>0.42375000000000101</c:v>
                </c:pt>
                <c:pt idx="21">
                  <c:v>0.42444444444444551</c:v>
                </c:pt>
                <c:pt idx="22">
                  <c:v>0.42513888888889001</c:v>
                </c:pt>
                <c:pt idx="23">
                  <c:v>0.42583333333333451</c:v>
                </c:pt>
                <c:pt idx="24">
                  <c:v>0.426527777777779</c:v>
                </c:pt>
                <c:pt idx="25">
                  <c:v>0.4272222222222235</c:v>
                </c:pt>
                <c:pt idx="26">
                  <c:v>0.427916666666668</c:v>
                </c:pt>
                <c:pt idx="27">
                  <c:v>0.4286111111111125</c:v>
                </c:pt>
                <c:pt idx="28">
                  <c:v>0.42930555555555699</c:v>
                </c:pt>
                <c:pt idx="29">
                  <c:v>0.43000000000000149</c:v>
                </c:pt>
                <c:pt idx="30">
                  <c:v>0.43069444444444599</c:v>
                </c:pt>
                <c:pt idx="31">
                  <c:v>0.43138888888889049</c:v>
                </c:pt>
                <c:pt idx="32">
                  <c:v>0.43208333333333498</c:v>
                </c:pt>
                <c:pt idx="33">
                  <c:v>0.43277777777777948</c:v>
                </c:pt>
                <c:pt idx="34">
                  <c:v>0.43347222222222398</c:v>
                </c:pt>
                <c:pt idx="35">
                  <c:v>0.43416666666666848</c:v>
                </c:pt>
                <c:pt idx="36">
                  <c:v>0.43486111111111297</c:v>
                </c:pt>
                <c:pt idx="37">
                  <c:v>0.43555555555555747</c:v>
                </c:pt>
                <c:pt idx="38">
                  <c:v>0.43625000000000197</c:v>
                </c:pt>
                <c:pt idx="39">
                  <c:v>0.43694444444444647</c:v>
                </c:pt>
                <c:pt idx="40">
                  <c:v>0.43763888888889096</c:v>
                </c:pt>
                <c:pt idx="41">
                  <c:v>0.43833333333333546</c:v>
                </c:pt>
                <c:pt idx="42">
                  <c:v>0.43902777777777996</c:v>
                </c:pt>
                <c:pt idx="43">
                  <c:v>0.43972222222222446</c:v>
                </c:pt>
                <c:pt idx="44">
                  <c:v>0.44041666666666895</c:v>
                </c:pt>
                <c:pt idx="45">
                  <c:v>0.44111111111111345</c:v>
                </c:pt>
                <c:pt idx="46">
                  <c:v>0.44180555555555795</c:v>
                </c:pt>
                <c:pt idx="47">
                  <c:v>0.44250000000000245</c:v>
                </c:pt>
                <c:pt idx="48">
                  <c:v>0.44319444444444694</c:v>
                </c:pt>
                <c:pt idx="49">
                  <c:v>0.44388888888889144</c:v>
                </c:pt>
                <c:pt idx="50">
                  <c:v>0.44458333333333594</c:v>
                </c:pt>
                <c:pt idx="51">
                  <c:v>0.44527777777778044</c:v>
                </c:pt>
                <c:pt idx="52">
                  <c:v>0.44597222222222493</c:v>
                </c:pt>
                <c:pt idx="53">
                  <c:v>0.44666666666666943</c:v>
                </c:pt>
                <c:pt idx="54">
                  <c:v>0.44736111111111393</c:v>
                </c:pt>
                <c:pt idx="55">
                  <c:v>0.44805555555555843</c:v>
                </c:pt>
                <c:pt idx="56">
                  <c:v>0.44875000000000292</c:v>
                </c:pt>
                <c:pt idx="57">
                  <c:v>0.44944444444444742</c:v>
                </c:pt>
                <c:pt idx="58">
                  <c:v>0.45013888888889192</c:v>
                </c:pt>
                <c:pt idx="59">
                  <c:v>0.45083333333333642</c:v>
                </c:pt>
                <c:pt idx="60">
                  <c:v>0.45152777777778091</c:v>
                </c:pt>
                <c:pt idx="61">
                  <c:v>0.45222222222222541</c:v>
                </c:pt>
                <c:pt idx="62">
                  <c:v>0.45291666666666991</c:v>
                </c:pt>
                <c:pt idx="63">
                  <c:v>0.45361111111111441</c:v>
                </c:pt>
                <c:pt idx="64">
                  <c:v>0.4543055555555589</c:v>
                </c:pt>
                <c:pt idx="65">
                  <c:v>0.4550000000000034</c:v>
                </c:pt>
                <c:pt idx="66">
                  <c:v>0.4556944444444479</c:v>
                </c:pt>
                <c:pt idx="67">
                  <c:v>0.4563888888888924</c:v>
                </c:pt>
                <c:pt idx="68">
                  <c:v>0.45708333333333689</c:v>
                </c:pt>
                <c:pt idx="69">
                  <c:v>0.45777777777778139</c:v>
                </c:pt>
                <c:pt idx="70">
                  <c:v>0.45847222222222589</c:v>
                </c:pt>
                <c:pt idx="71">
                  <c:v>0.45916666666667039</c:v>
                </c:pt>
                <c:pt idx="72">
                  <c:v>0.45986111111111488</c:v>
                </c:pt>
                <c:pt idx="73">
                  <c:v>0.46055555555555555</c:v>
                </c:pt>
                <c:pt idx="74">
                  <c:v>0.46124999999999999</c:v>
                </c:pt>
                <c:pt idx="75">
                  <c:v>0.46194444444444444</c:v>
                </c:pt>
                <c:pt idx="76">
                  <c:v>0.46263888888888888</c:v>
                </c:pt>
                <c:pt idx="77">
                  <c:v>0.46333333333333332</c:v>
                </c:pt>
                <c:pt idx="78">
                  <c:v>0.46402777777777776</c:v>
                </c:pt>
                <c:pt idx="79">
                  <c:v>0.4647222222222222</c:v>
                </c:pt>
                <c:pt idx="80">
                  <c:v>0.46541666666666665</c:v>
                </c:pt>
                <c:pt idx="81">
                  <c:v>0.46611111111111114</c:v>
                </c:pt>
                <c:pt idx="82">
                  <c:v>0.46680555555555553</c:v>
                </c:pt>
                <c:pt idx="83">
                  <c:v>0.46750000000000003</c:v>
                </c:pt>
                <c:pt idx="84">
                  <c:v>0.46819444444444441</c:v>
                </c:pt>
                <c:pt idx="85">
                  <c:v>0.46888888888888891</c:v>
                </c:pt>
                <c:pt idx="86">
                  <c:v>0.4695833333333333</c:v>
                </c:pt>
                <c:pt idx="87">
                  <c:v>0.47027777777777779</c:v>
                </c:pt>
                <c:pt idx="88">
                  <c:v>0.47097222222222218</c:v>
                </c:pt>
                <c:pt idx="89">
                  <c:v>0.47166666666666668</c:v>
                </c:pt>
                <c:pt idx="90">
                  <c:v>0.47236111111111106</c:v>
                </c:pt>
                <c:pt idx="91">
                  <c:v>0.47305555555555556</c:v>
                </c:pt>
                <c:pt idx="92">
                  <c:v>0.47374999999999995</c:v>
                </c:pt>
                <c:pt idx="93">
                  <c:v>0.47444444444444445</c:v>
                </c:pt>
                <c:pt idx="94">
                  <c:v>0.47513888888888883</c:v>
                </c:pt>
                <c:pt idx="95">
                  <c:v>0.47583333333333333</c:v>
                </c:pt>
                <c:pt idx="96">
                  <c:v>0.47652777777777783</c:v>
                </c:pt>
                <c:pt idx="97">
                  <c:v>0.47722222222222221</c:v>
                </c:pt>
                <c:pt idx="98">
                  <c:v>0.47791666666666671</c:v>
                </c:pt>
                <c:pt idx="99">
                  <c:v>0.4786111111111111</c:v>
                </c:pt>
                <c:pt idx="100">
                  <c:v>0.4793055555555556</c:v>
                </c:pt>
                <c:pt idx="101">
                  <c:v>0.48</c:v>
                </c:pt>
                <c:pt idx="102">
                  <c:v>0.48069444444444448</c:v>
                </c:pt>
                <c:pt idx="103">
                  <c:v>0.48138888888888887</c:v>
                </c:pt>
                <c:pt idx="104">
                  <c:v>0.48208333333333336</c:v>
                </c:pt>
                <c:pt idx="105">
                  <c:v>0.48277777777777775</c:v>
                </c:pt>
                <c:pt idx="106">
                  <c:v>0.48347222222222225</c:v>
                </c:pt>
                <c:pt idx="107">
                  <c:v>0.48416666666666663</c:v>
                </c:pt>
                <c:pt idx="108">
                  <c:v>0.48486111111111113</c:v>
                </c:pt>
                <c:pt idx="109">
                  <c:v>0.48555555555555557</c:v>
                </c:pt>
                <c:pt idx="110">
                  <c:v>0.48625000000000002</c:v>
                </c:pt>
                <c:pt idx="111">
                  <c:v>0.48694444444444446</c:v>
                </c:pt>
                <c:pt idx="112">
                  <c:v>0.4876388888888889</c:v>
                </c:pt>
                <c:pt idx="113">
                  <c:v>0.48833333333333334</c:v>
                </c:pt>
                <c:pt idx="114">
                  <c:v>0.48902777777777778</c:v>
                </c:pt>
                <c:pt idx="115">
                  <c:v>0.48972222222222223</c:v>
                </c:pt>
                <c:pt idx="116">
                  <c:v>0.49041666666666667</c:v>
                </c:pt>
                <c:pt idx="117">
                  <c:v>0.49111111111111111</c:v>
                </c:pt>
                <c:pt idx="118">
                  <c:v>0.49180555555555555</c:v>
                </c:pt>
                <c:pt idx="119">
                  <c:v>0.49249999999999999</c:v>
                </c:pt>
                <c:pt idx="120">
                  <c:v>0.49319444444444444</c:v>
                </c:pt>
                <c:pt idx="121">
                  <c:v>0.49388888888888888</c:v>
                </c:pt>
                <c:pt idx="122">
                  <c:v>0.49458333333333332</c:v>
                </c:pt>
                <c:pt idx="123">
                  <c:v>0.49527777777777776</c:v>
                </c:pt>
                <c:pt idx="124">
                  <c:v>0.49597222222222226</c:v>
                </c:pt>
                <c:pt idx="125">
                  <c:v>0.49666666666666665</c:v>
                </c:pt>
                <c:pt idx="126">
                  <c:v>0.49736111111111114</c:v>
                </c:pt>
                <c:pt idx="127">
                  <c:v>0.49805555555555553</c:v>
                </c:pt>
                <c:pt idx="128">
                  <c:v>0.49875000000000003</c:v>
                </c:pt>
                <c:pt idx="129">
                  <c:v>0.49944444444444441</c:v>
                </c:pt>
                <c:pt idx="130">
                  <c:v>0.50013888888888891</c:v>
                </c:pt>
                <c:pt idx="131">
                  <c:v>0.50083333333333335</c:v>
                </c:pt>
                <c:pt idx="132">
                  <c:v>0.50152777777777779</c:v>
                </c:pt>
                <c:pt idx="133">
                  <c:v>0.50222222222222224</c:v>
                </c:pt>
                <c:pt idx="134">
                  <c:v>0.50291666666666668</c:v>
                </c:pt>
                <c:pt idx="135">
                  <c:v>0.50361111111111112</c:v>
                </c:pt>
                <c:pt idx="136">
                  <c:v>0.50430555555555556</c:v>
                </c:pt>
                <c:pt idx="137">
                  <c:v>0.505</c:v>
                </c:pt>
                <c:pt idx="138">
                  <c:v>0.50569444444444445</c:v>
                </c:pt>
                <c:pt idx="139">
                  <c:v>0.50638888888888889</c:v>
                </c:pt>
                <c:pt idx="140">
                  <c:v>0.50708333333333333</c:v>
                </c:pt>
                <c:pt idx="141">
                  <c:v>0.50777777777777777</c:v>
                </c:pt>
                <c:pt idx="142">
                  <c:v>0.50847222222222221</c:v>
                </c:pt>
                <c:pt idx="143">
                  <c:v>0.50916666666666666</c:v>
                </c:pt>
                <c:pt idx="144">
                  <c:v>0.5098611111111111</c:v>
                </c:pt>
                <c:pt idx="145">
                  <c:v>0.51055555555555554</c:v>
                </c:pt>
                <c:pt idx="146">
                  <c:v>0.51124999999999998</c:v>
                </c:pt>
                <c:pt idx="147">
                  <c:v>0.51194444444444442</c:v>
                </c:pt>
                <c:pt idx="148">
                  <c:v>0.51263888888888887</c:v>
                </c:pt>
                <c:pt idx="149">
                  <c:v>0.51333333333333331</c:v>
                </c:pt>
                <c:pt idx="150">
                  <c:v>0.51402777777777775</c:v>
                </c:pt>
                <c:pt idx="151">
                  <c:v>0.51472222222222219</c:v>
                </c:pt>
                <c:pt idx="152">
                  <c:v>0.51541666666666663</c:v>
                </c:pt>
                <c:pt idx="153">
                  <c:v>0.51611111111111108</c:v>
                </c:pt>
                <c:pt idx="154">
                  <c:v>0.51680555555555552</c:v>
                </c:pt>
                <c:pt idx="155">
                  <c:v>0.51749999999999996</c:v>
                </c:pt>
                <c:pt idx="156">
                  <c:v>0.51819444444444451</c:v>
                </c:pt>
                <c:pt idx="157">
                  <c:v>0.51888888888888884</c:v>
                </c:pt>
                <c:pt idx="158">
                  <c:v>0.5195833333333334</c:v>
                </c:pt>
                <c:pt idx="159">
                  <c:v>0.52027777777777773</c:v>
                </c:pt>
                <c:pt idx="160">
                  <c:v>0.52097222222222228</c:v>
                </c:pt>
                <c:pt idx="161">
                  <c:v>0.52166666666666661</c:v>
                </c:pt>
                <c:pt idx="162">
                  <c:v>0.52236111111111116</c:v>
                </c:pt>
                <c:pt idx="163">
                  <c:v>0.5230555555555555</c:v>
                </c:pt>
                <c:pt idx="164">
                  <c:v>0.52375000000000005</c:v>
                </c:pt>
                <c:pt idx="165">
                  <c:v>0.52444444444444438</c:v>
                </c:pt>
                <c:pt idx="166">
                  <c:v>0.52513888888888893</c:v>
                </c:pt>
                <c:pt idx="167">
                  <c:v>0.52583333333333326</c:v>
                </c:pt>
                <c:pt idx="168">
                  <c:v>0.52652777777777782</c:v>
                </c:pt>
                <c:pt idx="169">
                  <c:v>0.52722222222222226</c:v>
                </c:pt>
                <c:pt idx="170">
                  <c:v>0.5279166666666667</c:v>
                </c:pt>
                <c:pt idx="171">
                  <c:v>0.52861111111111114</c:v>
                </c:pt>
                <c:pt idx="172">
                  <c:v>0.52930555555555558</c:v>
                </c:pt>
                <c:pt idx="173">
                  <c:v>0.53</c:v>
                </c:pt>
                <c:pt idx="174">
                  <c:v>0.53069444444444447</c:v>
                </c:pt>
                <c:pt idx="175">
                  <c:v>0.53138888888888891</c:v>
                </c:pt>
                <c:pt idx="176">
                  <c:v>0.53208333333333335</c:v>
                </c:pt>
                <c:pt idx="177">
                  <c:v>0.53277777777777779</c:v>
                </c:pt>
                <c:pt idx="178">
                  <c:v>0.53347222222222224</c:v>
                </c:pt>
                <c:pt idx="179">
                  <c:v>0.53416666666666668</c:v>
                </c:pt>
                <c:pt idx="180">
                  <c:v>0.53486111111111112</c:v>
                </c:pt>
                <c:pt idx="181">
                  <c:v>0.53555555555555556</c:v>
                </c:pt>
                <c:pt idx="182">
                  <c:v>0.53625</c:v>
                </c:pt>
                <c:pt idx="183">
                  <c:v>0.53694444444444445</c:v>
                </c:pt>
                <c:pt idx="184">
                  <c:v>0.53763888888888889</c:v>
                </c:pt>
                <c:pt idx="185">
                  <c:v>0.53833333333333333</c:v>
                </c:pt>
                <c:pt idx="186">
                  <c:v>0.53902777777777777</c:v>
                </c:pt>
                <c:pt idx="187">
                  <c:v>0.53972222222222221</c:v>
                </c:pt>
                <c:pt idx="188">
                  <c:v>0.54041666666666666</c:v>
                </c:pt>
                <c:pt idx="189">
                  <c:v>0.5411111111111111</c:v>
                </c:pt>
                <c:pt idx="190">
                  <c:v>0.54180555555555554</c:v>
                </c:pt>
                <c:pt idx="191">
                  <c:v>0.54249999999999998</c:v>
                </c:pt>
                <c:pt idx="192">
                  <c:v>0.54319444444444442</c:v>
                </c:pt>
                <c:pt idx="193">
                  <c:v>0.54388888888888887</c:v>
                </c:pt>
                <c:pt idx="194">
                  <c:v>0.54458333333333331</c:v>
                </c:pt>
                <c:pt idx="195">
                  <c:v>0.54527777777777775</c:v>
                </c:pt>
                <c:pt idx="196">
                  <c:v>0.54597222222222219</c:v>
                </c:pt>
                <c:pt idx="197">
                  <c:v>0.54666666666666663</c:v>
                </c:pt>
                <c:pt idx="198">
                  <c:v>0.54736111111111108</c:v>
                </c:pt>
                <c:pt idx="199">
                  <c:v>0.54805555555555552</c:v>
                </c:pt>
                <c:pt idx="200">
                  <c:v>0.54874999999999996</c:v>
                </c:pt>
                <c:pt idx="201">
                  <c:v>0.54944444444444451</c:v>
                </c:pt>
                <c:pt idx="202">
                  <c:v>0.55013888888888884</c:v>
                </c:pt>
                <c:pt idx="203">
                  <c:v>0.5508333333333334</c:v>
                </c:pt>
                <c:pt idx="204">
                  <c:v>0.55152777777777773</c:v>
                </c:pt>
                <c:pt idx="205">
                  <c:v>0.55222222222222228</c:v>
                </c:pt>
                <c:pt idx="206">
                  <c:v>0.55291666666666661</c:v>
                </c:pt>
                <c:pt idx="207">
                  <c:v>0.55361111111111116</c:v>
                </c:pt>
                <c:pt idx="208">
                  <c:v>0.5543055555555555</c:v>
                </c:pt>
                <c:pt idx="209">
                  <c:v>0.55500000000000005</c:v>
                </c:pt>
                <c:pt idx="210">
                  <c:v>0.55569444444444438</c:v>
                </c:pt>
                <c:pt idx="211">
                  <c:v>0.55638888888888893</c:v>
                </c:pt>
                <c:pt idx="212">
                  <c:v>0.55708333333333326</c:v>
                </c:pt>
                <c:pt idx="213">
                  <c:v>0.55777777777777782</c:v>
                </c:pt>
                <c:pt idx="214">
                  <c:v>0.55847222222222215</c:v>
                </c:pt>
                <c:pt idx="215">
                  <c:v>0.5591666666666667</c:v>
                </c:pt>
                <c:pt idx="216">
                  <c:v>0.55986111111111114</c:v>
                </c:pt>
                <c:pt idx="217">
                  <c:v>0.56055555555555558</c:v>
                </c:pt>
                <c:pt idx="218">
                  <c:v>0.56125000000000003</c:v>
                </c:pt>
                <c:pt idx="219">
                  <c:v>0.56194444444444447</c:v>
                </c:pt>
                <c:pt idx="220">
                  <c:v>0.56263888888888891</c:v>
                </c:pt>
                <c:pt idx="221">
                  <c:v>0.56333333333333335</c:v>
                </c:pt>
                <c:pt idx="222">
                  <c:v>0.56402777777777779</c:v>
                </c:pt>
                <c:pt idx="223">
                  <c:v>0.56472222222222224</c:v>
                </c:pt>
                <c:pt idx="224">
                  <c:v>0.56541666666666668</c:v>
                </c:pt>
                <c:pt idx="225">
                  <c:v>0.56611111111111112</c:v>
                </c:pt>
                <c:pt idx="226">
                  <c:v>0.56680555555555556</c:v>
                </c:pt>
                <c:pt idx="227">
                  <c:v>0.5675</c:v>
                </c:pt>
                <c:pt idx="228">
                  <c:v>0.56819444444444445</c:v>
                </c:pt>
                <c:pt idx="229">
                  <c:v>0.56888888888888889</c:v>
                </c:pt>
                <c:pt idx="230">
                  <c:v>0.56958333333333333</c:v>
                </c:pt>
                <c:pt idx="231">
                  <c:v>0.57027777777777777</c:v>
                </c:pt>
                <c:pt idx="232">
                  <c:v>0.57097222222222221</c:v>
                </c:pt>
                <c:pt idx="233">
                  <c:v>0.57166666666666666</c:v>
                </c:pt>
                <c:pt idx="234">
                  <c:v>0.5723611111111111</c:v>
                </c:pt>
                <c:pt idx="235">
                  <c:v>0.57305555555555554</c:v>
                </c:pt>
                <c:pt idx="236">
                  <c:v>0.57374999999999998</c:v>
                </c:pt>
                <c:pt idx="237">
                  <c:v>0.57444444444444442</c:v>
                </c:pt>
                <c:pt idx="238">
                  <c:v>0.57513888888888887</c:v>
                </c:pt>
                <c:pt idx="239">
                  <c:v>0.57583333333333331</c:v>
                </c:pt>
                <c:pt idx="240">
                  <c:v>0.57652777777777775</c:v>
                </c:pt>
                <c:pt idx="241">
                  <c:v>0.57722222222222219</c:v>
                </c:pt>
                <c:pt idx="242">
                  <c:v>0.57791666666666663</c:v>
                </c:pt>
                <c:pt idx="243">
                  <c:v>0.57861111111111108</c:v>
                </c:pt>
                <c:pt idx="244">
                  <c:v>0.57930555555555563</c:v>
                </c:pt>
                <c:pt idx="245">
                  <c:v>0.57999999999999996</c:v>
                </c:pt>
                <c:pt idx="246">
                  <c:v>0.58069444444444451</c:v>
                </c:pt>
                <c:pt idx="247">
                  <c:v>0.58138888888888884</c:v>
                </c:pt>
                <c:pt idx="248">
                  <c:v>0.5820833333333334</c:v>
                </c:pt>
                <c:pt idx="249">
                  <c:v>0.58277777777777773</c:v>
                </c:pt>
                <c:pt idx="250">
                  <c:v>0.58347222222222228</c:v>
                </c:pt>
                <c:pt idx="251">
                  <c:v>0.58416666666666661</c:v>
                </c:pt>
                <c:pt idx="252">
                  <c:v>0.58486111111111116</c:v>
                </c:pt>
                <c:pt idx="253">
                  <c:v>0.5855555555555555</c:v>
                </c:pt>
                <c:pt idx="254">
                  <c:v>0.58625000000000005</c:v>
                </c:pt>
                <c:pt idx="255">
                  <c:v>0.58694444444444438</c:v>
                </c:pt>
                <c:pt idx="256">
                  <c:v>0.58763888888888893</c:v>
                </c:pt>
                <c:pt idx="257">
                  <c:v>0.58833333333333326</c:v>
                </c:pt>
                <c:pt idx="258">
                  <c:v>0.58902777777777782</c:v>
                </c:pt>
                <c:pt idx="259">
                  <c:v>0.58972222222222215</c:v>
                </c:pt>
                <c:pt idx="260">
                  <c:v>0.5904166666666667</c:v>
                </c:pt>
                <c:pt idx="261">
                  <c:v>0.59111111111111114</c:v>
                </c:pt>
                <c:pt idx="262">
                  <c:v>0.59180555555555558</c:v>
                </c:pt>
                <c:pt idx="263">
                  <c:v>0.59250000000000003</c:v>
                </c:pt>
                <c:pt idx="264">
                  <c:v>0.59319444444444447</c:v>
                </c:pt>
                <c:pt idx="265">
                  <c:v>0.59388888888888891</c:v>
                </c:pt>
                <c:pt idx="266">
                  <c:v>0.59458333333333335</c:v>
                </c:pt>
                <c:pt idx="267">
                  <c:v>0.59527777777777779</c:v>
                </c:pt>
                <c:pt idx="268">
                  <c:v>0.59597222222222224</c:v>
                </c:pt>
                <c:pt idx="269">
                  <c:v>0.59666666666666668</c:v>
                </c:pt>
                <c:pt idx="270">
                  <c:v>0.59736111111111112</c:v>
                </c:pt>
                <c:pt idx="271">
                  <c:v>0.59805555555555556</c:v>
                </c:pt>
                <c:pt idx="272">
                  <c:v>0.59875</c:v>
                </c:pt>
                <c:pt idx="273">
                  <c:v>0.59944444444444445</c:v>
                </c:pt>
                <c:pt idx="274">
                  <c:v>0.60013888888888889</c:v>
                </c:pt>
                <c:pt idx="275">
                  <c:v>0.60083333333333333</c:v>
                </c:pt>
                <c:pt idx="276">
                  <c:v>0.60152777777777777</c:v>
                </c:pt>
                <c:pt idx="277">
                  <c:v>0.60222222222222221</c:v>
                </c:pt>
                <c:pt idx="278">
                  <c:v>0.60291666666666666</c:v>
                </c:pt>
                <c:pt idx="279">
                  <c:v>0.6036111111111111</c:v>
                </c:pt>
                <c:pt idx="280">
                  <c:v>0.60430555555555554</c:v>
                </c:pt>
                <c:pt idx="281">
                  <c:v>0.60499999999999998</c:v>
                </c:pt>
                <c:pt idx="282">
                  <c:v>0.60569444444444442</c:v>
                </c:pt>
                <c:pt idx="283">
                  <c:v>0.60638888888888887</c:v>
                </c:pt>
                <c:pt idx="284">
                  <c:v>0.60708333333333331</c:v>
                </c:pt>
                <c:pt idx="285">
                  <c:v>0.60777777777777775</c:v>
                </c:pt>
                <c:pt idx="286">
                  <c:v>0.60847222222222219</c:v>
                </c:pt>
                <c:pt idx="287">
                  <c:v>0.60916666666666663</c:v>
                </c:pt>
                <c:pt idx="288">
                  <c:v>0.60986111111111108</c:v>
                </c:pt>
                <c:pt idx="289">
                  <c:v>0.61055555555555563</c:v>
                </c:pt>
                <c:pt idx="290">
                  <c:v>0.61124999999999996</c:v>
                </c:pt>
                <c:pt idx="291">
                  <c:v>0.61194444444444451</c:v>
                </c:pt>
                <c:pt idx="292">
                  <c:v>0.61263888888888884</c:v>
                </c:pt>
                <c:pt idx="293">
                  <c:v>0.6133333333333334</c:v>
                </c:pt>
                <c:pt idx="294">
                  <c:v>0.61402777777777773</c:v>
                </c:pt>
                <c:pt idx="295">
                  <c:v>0.61472222222222228</c:v>
                </c:pt>
                <c:pt idx="296">
                  <c:v>0.61541666666666661</c:v>
                </c:pt>
                <c:pt idx="297">
                  <c:v>0.61611111111111116</c:v>
                </c:pt>
                <c:pt idx="298">
                  <c:v>0.6168055555555555</c:v>
                </c:pt>
                <c:pt idx="299">
                  <c:v>0.61750000000000005</c:v>
                </c:pt>
                <c:pt idx="300">
                  <c:v>0.61819444444444438</c:v>
                </c:pt>
                <c:pt idx="301">
                  <c:v>0.61888888888888893</c:v>
                </c:pt>
                <c:pt idx="302">
                  <c:v>0.61958333333333326</c:v>
                </c:pt>
                <c:pt idx="303">
                  <c:v>0.62027777777777782</c:v>
                </c:pt>
                <c:pt idx="304">
                  <c:v>0.62097222222222226</c:v>
                </c:pt>
                <c:pt idx="305">
                  <c:v>0.6216666666666667</c:v>
                </c:pt>
                <c:pt idx="306">
                  <c:v>0.62236111111111114</c:v>
                </c:pt>
                <c:pt idx="307">
                  <c:v>0.62305555555555558</c:v>
                </c:pt>
                <c:pt idx="308">
                  <c:v>0.62375000000000003</c:v>
                </c:pt>
                <c:pt idx="309">
                  <c:v>0.62444444444444447</c:v>
                </c:pt>
                <c:pt idx="310">
                  <c:v>0.62513888888888891</c:v>
                </c:pt>
                <c:pt idx="311">
                  <c:v>0.62583333333333335</c:v>
                </c:pt>
                <c:pt idx="312">
                  <c:v>0.62652777777777779</c:v>
                </c:pt>
                <c:pt idx="313">
                  <c:v>0.62722222222222224</c:v>
                </c:pt>
                <c:pt idx="314">
                  <c:v>0.62791666666666668</c:v>
                </c:pt>
                <c:pt idx="315">
                  <c:v>0.62861111111111112</c:v>
                </c:pt>
                <c:pt idx="316">
                  <c:v>0.62930555555555556</c:v>
                </c:pt>
                <c:pt idx="317">
                  <c:v>0.63</c:v>
                </c:pt>
                <c:pt idx="318">
                  <c:v>0.63069444444444445</c:v>
                </c:pt>
                <c:pt idx="319">
                  <c:v>0.63138888888888889</c:v>
                </c:pt>
                <c:pt idx="320">
                  <c:v>0.63208333333333333</c:v>
                </c:pt>
                <c:pt idx="321">
                  <c:v>0.63277777777777777</c:v>
                </c:pt>
                <c:pt idx="322">
                  <c:v>0.63347222222222221</c:v>
                </c:pt>
                <c:pt idx="323">
                  <c:v>0.63416666666666666</c:v>
                </c:pt>
                <c:pt idx="324">
                  <c:v>0.6348611111111111</c:v>
                </c:pt>
                <c:pt idx="325">
                  <c:v>0.63555555555555554</c:v>
                </c:pt>
                <c:pt idx="326">
                  <c:v>0.63624999999999998</c:v>
                </c:pt>
                <c:pt idx="327">
                  <c:v>0.63694444444444442</c:v>
                </c:pt>
                <c:pt idx="328">
                  <c:v>0.63763888888888887</c:v>
                </c:pt>
                <c:pt idx="329">
                  <c:v>0.63833333333333331</c:v>
                </c:pt>
                <c:pt idx="330">
                  <c:v>0.63902777777777775</c:v>
                </c:pt>
                <c:pt idx="331">
                  <c:v>0.63972222222222219</c:v>
                </c:pt>
                <c:pt idx="332">
                  <c:v>0.64041666666666663</c:v>
                </c:pt>
                <c:pt idx="333">
                  <c:v>0.64111111111111108</c:v>
                </c:pt>
                <c:pt idx="334">
                  <c:v>0.64180555555555552</c:v>
                </c:pt>
                <c:pt idx="335">
                  <c:v>0.64249999999999996</c:v>
                </c:pt>
                <c:pt idx="336">
                  <c:v>0.6431944444444444</c:v>
                </c:pt>
                <c:pt idx="337">
                  <c:v>0.64388888888888884</c:v>
                </c:pt>
                <c:pt idx="338">
                  <c:v>0.64458333333333329</c:v>
                </c:pt>
                <c:pt idx="339">
                  <c:v>0.64527777777777773</c:v>
                </c:pt>
                <c:pt idx="340">
                  <c:v>0.64597222222222217</c:v>
                </c:pt>
                <c:pt idx="341">
                  <c:v>0.64666666666666661</c:v>
                </c:pt>
                <c:pt idx="342">
                  <c:v>0.64736111111111105</c:v>
                </c:pt>
                <c:pt idx="343">
                  <c:v>0.6480555555555555</c:v>
                </c:pt>
                <c:pt idx="344">
                  <c:v>0.64874999999999994</c:v>
                </c:pt>
                <c:pt idx="345">
                  <c:v>0.64944444444444438</c:v>
                </c:pt>
                <c:pt idx="346">
                  <c:v>0.65013888888888882</c:v>
                </c:pt>
                <c:pt idx="347">
                  <c:v>0.65083333333333326</c:v>
                </c:pt>
                <c:pt idx="348">
                  <c:v>0.65152777777777771</c:v>
                </c:pt>
                <c:pt idx="349">
                  <c:v>0.65222222222222215</c:v>
                </c:pt>
                <c:pt idx="350">
                  <c:v>0.65291666666666659</c:v>
                </c:pt>
                <c:pt idx="351">
                  <c:v>0.65361111111111103</c:v>
                </c:pt>
                <c:pt idx="352">
                  <c:v>0.65430555555555547</c:v>
                </c:pt>
                <c:pt idx="353">
                  <c:v>0.65499999999999992</c:v>
                </c:pt>
                <c:pt idx="354">
                  <c:v>0.65569444444444436</c:v>
                </c:pt>
                <c:pt idx="355">
                  <c:v>0.6563888888888888</c:v>
                </c:pt>
                <c:pt idx="356">
                  <c:v>0.65708333333333324</c:v>
                </c:pt>
                <c:pt idx="357">
                  <c:v>0.65777777777777768</c:v>
                </c:pt>
                <c:pt idx="358">
                  <c:v>0.65847222222222213</c:v>
                </c:pt>
                <c:pt idx="359">
                  <c:v>0.65916666666666657</c:v>
                </c:pt>
                <c:pt idx="360">
                  <c:v>0.65986111111111101</c:v>
                </c:pt>
                <c:pt idx="361">
                  <c:v>0.66055555555555545</c:v>
                </c:pt>
                <c:pt idx="362">
                  <c:v>0.66124999999999989</c:v>
                </c:pt>
                <c:pt idx="363">
                  <c:v>0.66194444444444434</c:v>
                </c:pt>
                <c:pt idx="364">
                  <c:v>0.66263888888888878</c:v>
                </c:pt>
                <c:pt idx="365">
                  <c:v>0.66333333333333322</c:v>
                </c:pt>
                <c:pt idx="366">
                  <c:v>0.66402777777777766</c:v>
                </c:pt>
                <c:pt idx="367">
                  <c:v>0.6647222222222221</c:v>
                </c:pt>
                <c:pt idx="368">
                  <c:v>0.66541666666666655</c:v>
                </c:pt>
                <c:pt idx="369">
                  <c:v>0.66611111111111099</c:v>
                </c:pt>
                <c:pt idx="370">
                  <c:v>0.66680555555555543</c:v>
                </c:pt>
                <c:pt idx="371">
                  <c:v>0.66749999999999987</c:v>
                </c:pt>
                <c:pt idx="372">
                  <c:v>0.66819444444444431</c:v>
                </c:pt>
                <c:pt idx="373">
                  <c:v>0.66888888888888876</c:v>
                </c:pt>
                <c:pt idx="374">
                  <c:v>0.6695833333333332</c:v>
                </c:pt>
                <c:pt idx="375">
                  <c:v>0.67027777777777764</c:v>
                </c:pt>
                <c:pt idx="376">
                  <c:v>0.67097222222222208</c:v>
                </c:pt>
                <c:pt idx="377">
                  <c:v>0.67166666666666652</c:v>
                </c:pt>
                <c:pt idx="378">
                  <c:v>0.67236111111111097</c:v>
                </c:pt>
                <c:pt idx="379">
                  <c:v>0.67305555555555541</c:v>
                </c:pt>
                <c:pt idx="380">
                  <c:v>0.67374999999999985</c:v>
                </c:pt>
                <c:pt idx="381">
                  <c:v>0.67444444444444429</c:v>
                </c:pt>
                <c:pt idx="382">
                  <c:v>0.67513888888888873</c:v>
                </c:pt>
                <c:pt idx="383">
                  <c:v>0.67583333333333317</c:v>
                </c:pt>
                <c:pt idx="384">
                  <c:v>0.67652777777777762</c:v>
                </c:pt>
                <c:pt idx="385">
                  <c:v>0.67722222222222206</c:v>
                </c:pt>
                <c:pt idx="386">
                  <c:v>0.6779166666666665</c:v>
                </c:pt>
                <c:pt idx="387">
                  <c:v>0.67861111111111094</c:v>
                </c:pt>
              </c:numCache>
            </c:numRef>
          </c:cat>
          <c:val>
            <c:numRef>
              <c:f>'2017-10-04'!$J$2:$J$389</c:f>
              <c:numCache>
                <c:formatCode>General</c:formatCode>
                <c:ptCount val="388"/>
                <c:pt idx="0">
                  <c:v>25.56</c:v>
                </c:pt>
                <c:pt idx="1">
                  <c:v>25.63</c:v>
                </c:pt>
                <c:pt idx="2">
                  <c:v>26.25</c:v>
                </c:pt>
                <c:pt idx="3">
                  <c:v>25.53</c:v>
                </c:pt>
                <c:pt idx="4">
                  <c:v>25.96</c:v>
                </c:pt>
                <c:pt idx="5">
                  <c:v>26.44</c:v>
                </c:pt>
                <c:pt idx="6">
                  <c:v>27.06</c:v>
                </c:pt>
                <c:pt idx="7">
                  <c:v>26.45</c:v>
                </c:pt>
                <c:pt idx="8">
                  <c:v>26.28</c:v>
                </c:pt>
                <c:pt idx="9">
                  <c:v>27.15</c:v>
                </c:pt>
                <c:pt idx="10">
                  <c:v>27.9</c:v>
                </c:pt>
                <c:pt idx="11">
                  <c:v>27.75</c:v>
                </c:pt>
                <c:pt idx="12">
                  <c:v>26.97</c:v>
                </c:pt>
                <c:pt idx="13">
                  <c:v>26.66</c:v>
                </c:pt>
                <c:pt idx="14">
                  <c:v>27.59</c:v>
                </c:pt>
                <c:pt idx="15">
                  <c:v>27.21</c:v>
                </c:pt>
                <c:pt idx="16">
                  <c:v>27.53</c:v>
                </c:pt>
                <c:pt idx="17">
                  <c:v>27.52</c:v>
                </c:pt>
                <c:pt idx="18">
                  <c:v>27.31</c:v>
                </c:pt>
                <c:pt idx="19">
                  <c:v>27.55</c:v>
                </c:pt>
                <c:pt idx="20">
                  <c:v>28.27</c:v>
                </c:pt>
                <c:pt idx="21">
                  <c:v>27.96</c:v>
                </c:pt>
                <c:pt idx="22">
                  <c:v>27.52</c:v>
                </c:pt>
                <c:pt idx="23">
                  <c:v>28.2</c:v>
                </c:pt>
                <c:pt idx="24">
                  <c:v>28.15</c:v>
                </c:pt>
                <c:pt idx="25">
                  <c:v>26.63</c:v>
                </c:pt>
                <c:pt idx="26">
                  <c:v>26.81</c:v>
                </c:pt>
                <c:pt idx="27">
                  <c:v>27.43</c:v>
                </c:pt>
                <c:pt idx="28">
                  <c:v>27.59</c:v>
                </c:pt>
                <c:pt idx="29">
                  <c:v>27.68</c:v>
                </c:pt>
                <c:pt idx="30">
                  <c:v>27.72</c:v>
                </c:pt>
                <c:pt idx="31">
                  <c:v>27.7</c:v>
                </c:pt>
                <c:pt idx="32">
                  <c:v>26.59</c:v>
                </c:pt>
                <c:pt idx="33">
                  <c:v>26.64</c:v>
                </c:pt>
                <c:pt idx="34">
                  <c:v>28.07</c:v>
                </c:pt>
                <c:pt idx="35">
                  <c:v>27.77</c:v>
                </c:pt>
                <c:pt idx="36">
                  <c:v>27.72</c:v>
                </c:pt>
                <c:pt idx="37">
                  <c:v>27.54</c:v>
                </c:pt>
                <c:pt idx="38">
                  <c:v>28.06</c:v>
                </c:pt>
                <c:pt idx="39">
                  <c:v>28.63</c:v>
                </c:pt>
                <c:pt idx="40">
                  <c:v>28.55</c:v>
                </c:pt>
                <c:pt idx="41">
                  <c:v>30.48</c:v>
                </c:pt>
                <c:pt idx="42">
                  <c:v>28.31</c:v>
                </c:pt>
                <c:pt idx="43">
                  <c:v>27.85</c:v>
                </c:pt>
                <c:pt idx="44">
                  <c:v>29</c:v>
                </c:pt>
                <c:pt idx="45">
                  <c:v>28.54</c:v>
                </c:pt>
                <c:pt idx="46">
                  <c:v>28.71</c:v>
                </c:pt>
                <c:pt idx="47">
                  <c:v>29.3</c:v>
                </c:pt>
                <c:pt idx="48">
                  <c:v>30.28</c:v>
                </c:pt>
                <c:pt idx="49">
                  <c:v>30.55</c:v>
                </c:pt>
                <c:pt idx="50">
                  <c:v>29.71</c:v>
                </c:pt>
                <c:pt idx="51">
                  <c:v>29.86</c:v>
                </c:pt>
                <c:pt idx="52">
                  <c:v>31.23</c:v>
                </c:pt>
                <c:pt idx="53">
                  <c:v>29.66</c:v>
                </c:pt>
                <c:pt idx="54">
                  <c:v>31</c:v>
                </c:pt>
                <c:pt idx="55">
                  <c:v>31.09</c:v>
                </c:pt>
                <c:pt idx="56">
                  <c:v>29.43</c:v>
                </c:pt>
                <c:pt idx="57">
                  <c:v>31.7</c:v>
                </c:pt>
                <c:pt idx="58">
                  <c:v>30.58</c:v>
                </c:pt>
                <c:pt idx="59">
                  <c:v>30.4</c:v>
                </c:pt>
                <c:pt idx="60">
                  <c:v>30.53</c:v>
                </c:pt>
                <c:pt idx="61">
                  <c:v>30.09</c:v>
                </c:pt>
                <c:pt idx="62">
                  <c:v>30.36</c:v>
                </c:pt>
                <c:pt idx="63">
                  <c:v>31.58</c:v>
                </c:pt>
                <c:pt idx="64">
                  <c:v>30.27</c:v>
                </c:pt>
                <c:pt idx="65">
                  <c:v>31.14</c:v>
                </c:pt>
                <c:pt idx="66">
                  <c:v>31.51</c:v>
                </c:pt>
                <c:pt idx="67">
                  <c:v>30.83</c:v>
                </c:pt>
                <c:pt idx="68">
                  <c:v>30.84</c:v>
                </c:pt>
                <c:pt idx="69">
                  <c:v>30.82</c:v>
                </c:pt>
                <c:pt idx="70">
                  <c:v>29.81</c:v>
                </c:pt>
                <c:pt idx="71">
                  <c:v>31.16</c:v>
                </c:pt>
                <c:pt idx="72">
                  <c:v>30.31</c:v>
                </c:pt>
                <c:pt idx="73">
                  <c:v>30.92</c:v>
                </c:pt>
                <c:pt idx="74">
                  <c:v>30.88</c:v>
                </c:pt>
                <c:pt idx="75">
                  <c:v>31.09</c:v>
                </c:pt>
                <c:pt idx="76">
                  <c:v>31.33</c:v>
                </c:pt>
                <c:pt idx="77">
                  <c:v>31.51</c:v>
                </c:pt>
                <c:pt idx="78">
                  <c:v>32.159999999999997</c:v>
                </c:pt>
                <c:pt idx="79">
                  <c:v>31.53</c:v>
                </c:pt>
                <c:pt idx="80">
                  <c:v>31.56</c:v>
                </c:pt>
                <c:pt idx="81">
                  <c:v>31.23</c:v>
                </c:pt>
                <c:pt idx="82">
                  <c:v>30.88</c:v>
                </c:pt>
                <c:pt idx="83">
                  <c:v>30.36</c:v>
                </c:pt>
                <c:pt idx="84">
                  <c:v>30.84</c:v>
                </c:pt>
                <c:pt idx="85">
                  <c:v>29.32</c:v>
                </c:pt>
                <c:pt idx="86">
                  <c:v>30.29</c:v>
                </c:pt>
                <c:pt idx="87">
                  <c:v>30.39</c:v>
                </c:pt>
                <c:pt idx="88">
                  <c:v>30.44</c:v>
                </c:pt>
                <c:pt idx="89">
                  <c:v>31.08</c:v>
                </c:pt>
                <c:pt idx="90">
                  <c:v>30.18</c:v>
                </c:pt>
                <c:pt idx="91">
                  <c:v>30.11</c:v>
                </c:pt>
                <c:pt idx="92">
                  <c:v>29.42</c:v>
                </c:pt>
                <c:pt idx="93">
                  <c:v>30.5</c:v>
                </c:pt>
                <c:pt idx="94">
                  <c:v>29.93</c:v>
                </c:pt>
                <c:pt idx="95">
                  <c:v>30.5</c:v>
                </c:pt>
                <c:pt idx="96">
                  <c:v>29.16</c:v>
                </c:pt>
                <c:pt idx="97">
                  <c:v>30.53</c:v>
                </c:pt>
                <c:pt idx="98">
                  <c:v>29.87</c:v>
                </c:pt>
                <c:pt idx="99">
                  <c:v>29.97</c:v>
                </c:pt>
                <c:pt idx="100">
                  <c:v>30.36</c:v>
                </c:pt>
                <c:pt idx="101">
                  <c:v>30.86</c:v>
                </c:pt>
                <c:pt idx="102">
                  <c:v>29.94</c:v>
                </c:pt>
                <c:pt idx="103">
                  <c:v>29.9</c:v>
                </c:pt>
                <c:pt idx="104">
                  <c:v>29.06</c:v>
                </c:pt>
                <c:pt idx="105">
                  <c:v>29.6</c:v>
                </c:pt>
                <c:pt idx="106">
                  <c:v>29.38</c:v>
                </c:pt>
                <c:pt idx="107">
                  <c:v>28.68</c:v>
                </c:pt>
                <c:pt idx="108">
                  <c:v>28.83</c:v>
                </c:pt>
                <c:pt idx="109">
                  <c:v>29.52</c:v>
                </c:pt>
                <c:pt idx="110">
                  <c:v>29.33</c:v>
                </c:pt>
                <c:pt idx="111">
                  <c:v>29.15</c:v>
                </c:pt>
                <c:pt idx="112">
                  <c:v>29.04</c:v>
                </c:pt>
                <c:pt idx="113">
                  <c:v>27.97</c:v>
                </c:pt>
                <c:pt idx="114">
                  <c:v>28.49</c:v>
                </c:pt>
                <c:pt idx="115">
                  <c:v>28.52</c:v>
                </c:pt>
                <c:pt idx="116">
                  <c:v>28.18</c:v>
                </c:pt>
                <c:pt idx="117">
                  <c:v>28.51</c:v>
                </c:pt>
                <c:pt idx="118">
                  <c:v>27.51</c:v>
                </c:pt>
                <c:pt idx="119">
                  <c:v>27.58</c:v>
                </c:pt>
                <c:pt idx="120">
                  <c:v>28.47</c:v>
                </c:pt>
                <c:pt idx="121">
                  <c:v>28.24</c:v>
                </c:pt>
                <c:pt idx="122">
                  <c:v>28.75</c:v>
                </c:pt>
                <c:pt idx="123">
                  <c:v>28.54</c:v>
                </c:pt>
                <c:pt idx="124">
                  <c:v>28.55</c:v>
                </c:pt>
                <c:pt idx="125">
                  <c:v>28.41</c:v>
                </c:pt>
                <c:pt idx="126">
                  <c:v>29.4</c:v>
                </c:pt>
                <c:pt idx="127">
                  <c:v>28.85</c:v>
                </c:pt>
                <c:pt idx="128">
                  <c:v>28.3</c:v>
                </c:pt>
                <c:pt idx="129">
                  <c:v>28.59</c:v>
                </c:pt>
                <c:pt idx="130">
                  <c:v>29.32</c:v>
                </c:pt>
                <c:pt idx="131">
                  <c:v>28.64</c:v>
                </c:pt>
                <c:pt idx="132">
                  <c:v>28.17</c:v>
                </c:pt>
                <c:pt idx="133">
                  <c:v>28.07</c:v>
                </c:pt>
                <c:pt idx="134">
                  <c:v>27.91</c:v>
                </c:pt>
                <c:pt idx="135">
                  <c:v>27.04</c:v>
                </c:pt>
                <c:pt idx="136">
                  <c:v>27.16</c:v>
                </c:pt>
                <c:pt idx="137">
                  <c:v>27.16</c:v>
                </c:pt>
                <c:pt idx="138">
                  <c:v>27.29</c:v>
                </c:pt>
                <c:pt idx="139">
                  <c:v>27.13</c:v>
                </c:pt>
                <c:pt idx="140">
                  <c:v>27.12</c:v>
                </c:pt>
                <c:pt idx="141">
                  <c:v>26.76</c:v>
                </c:pt>
                <c:pt idx="142">
                  <c:v>27.04</c:v>
                </c:pt>
                <c:pt idx="143">
                  <c:v>26.68</c:v>
                </c:pt>
                <c:pt idx="144">
                  <c:v>26.38</c:v>
                </c:pt>
                <c:pt idx="145">
                  <c:v>26.34</c:v>
                </c:pt>
                <c:pt idx="146">
                  <c:v>26.66</c:v>
                </c:pt>
                <c:pt idx="147">
                  <c:v>26.94</c:v>
                </c:pt>
                <c:pt idx="148">
                  <c:v>26.29</c:v>
                </c:pt>
                <c:pt idx="149">
                  <c:v>26.2</c:v>
                </c:pt>
                <c:pt idx="150">
                  <c:v>26.72</c:v>
                </c:pt>
                <c:pt idx="151">
                  <c:v>25.4</c:v>
                </c:pt>
                <c:pt idx="152">
                  <c:v>25.38</c:v>
                </c:pt>
                <c:pt idx="153">
                  <c:v>25.74</c:v>
                </c:pt>
                <c:pt idx="154">
                  <c:v>25.76</c:v>
                </c:pt>
                <c:pt idx="155">
                  <c:v>25.18</c:v>
                </c:pt>
                <c:pt idx="156">
                  <c:v>25.83</c:v>
                </c:pt>
                <c:pt idx="157">
                  <c:v>25.6</c:v>
                </c:pt>
                <c:pt idx="158">
                  <c:v>26.45</c:v>
                </c:pt>
                <c:pt idx="159">
                  <c:v>26.04</c:v>
                </c:pt>
                <c:pt idx="160">
                  <c:v>26.26</c:v>
                </c:pt>
                <c:pt idx="161">
                  <c:v>25.6</c:v>
                </c:pt>
                <c:pt idx="162">
                  <c:v>26.08</c:v>
                </c:pt>
                <c:pt idx="163">
                  <c:v>25.97</c:v>
                </c:pt>
                <c:pt idx="164">
                  <c:v>26.02</c:v>
                </c:pt>
                <c:pt idx="165">
                  <c:v>26.13</c:v>
                </c:pt>
                <c:pt idx="166">
                  <c:v>26.21</c:v>
                </c:pt>
                <c:pt idx="167">
                  <c:v>25.08</c:v>
                </c:pt>
                <c:pt idx="168">
                  <c:v>25.68</c:v>
                </c:pt>
                <c:pt idx="169">
                  <c:v>25.37</c:v>
                </c:pt>
                <c:pt idx="170">
                  <c:v>25.81</c:v>
                </c:pt>
                <c:pt idx="171">
                  <c:v>26.12</c:v>
                </c:pt>
                <c:pt idx="172">
                  <c:v>25.98</c:v>
                </c:pt>
                <c:pt idx="173">
                  <c:v>25.54</c:v>
                </c:pt>
                <c:pt idx="174">
                  <c:v>25.94</c:v>
                </c:pt>
                <c:pt idx="175">
                  <c:v>26.42</c:v>
                </c:pt>
                <c:pt idx="176">
                  <c:v>26.48</c:v>
                </c:pt>
                <c:pt idx="177">
                  <c:v>26.05</c:v>
                </c:pt>
                <c:pt idx="178">
                  <c:v>25.55</c:v>
                </c:pt>
                <c:pt idx="179">
                  <c:v>26.12</c:v>
                </c:pt>
                <c:pt idx="180">
                  <c:v>25.38</c:v>
                </c:pt>
                <c:pt idx="181">
                  <c:v>25.72</c:v>
                </c:pt>
                <c:pt idx="182">
                  <c:v>25.84</c:v>
                </c:pt>
                <c:pt idx="183">
                  <c:v>26.01</c:v>
                </c:pt>
                <c:pt idx="184">
                  <c:v>26.22</c:v>
                </c:pt>
                <c:pt idx="185">
                  <c:v>26.28</c:v>
                </c:pt>
                <c:pt idx="186">
                  <c:v>25.76</c:v>
                </c:pt>
                <c:pt idx="187">
                  <c:v>25.94</c:v>
                </c:pt>
                <c:pt idx="188">
                  <c:v>26.13</c:v>
                </c:pt>
                <c:pt idx="189">
                  <c:v>25.57</c:v>
                </c:pt>
                <c:pt idx="190">
                  <c:v>25.96</c:v>
                </c:pt>
                <c:pt idx="191">
                  <c:v>25.88</c:v>
                </c:pt>
                <c:pt idx="192">
                  <c:v>25.63</c:v>
                </c:pt>
                <c:pt idx="193">
                  <c:v>25.99</c:v>
                </c:pt>
                <c:pt idx="194">
                  <c:v>25.18</c:v>
                </c:pt>
                <c:pt idx="195">
                  <c:v>25.51</c:v>
                </c:pt>
                <c:pt idx="196">
                  <c:v>25.51</c:v>
                </c:pt>
                <c:pt idx="197">
                  <c:v>25.22</c:v>
                </c:pt>
                <c:pt idx="198">
                  <c:v>25.13</c:v>
                </c:pt>
                <c:pt idx="199">
                  <c:v>24.99</c:v>
                </c:pt>
                <c:pt idx="200">
                  <c:v>24.65</c:v>
                </c:pt>
                <c:pt idx="201">
                  <c:v>25</c:v>
                </c:pt>
                <c:pt idx="202">
                  <c:v>25.1</c:v>
                </c:pt>
                <c:pt idx="203">
                  <c:v>25.1</c:v>
                </c:pt>
                <c:pt idx="204">
                  <c:v>25.07</c:v>
                </c:pt>
                <c:pt idx="205">
                  <c:v>25.23</c:v>
                </c:pt>
                <c:pt idx="206">
                  <c:v>25.65</c:v>
                </c:pt>
                <c:pt idx="207">
                  <c:v>25.1</c:v>
                </c:pt>
                <c:pt idx="208">
                  <c:v>24.95</c:v>
                </c:pt>
                <c:pt idx="209">
                  <c:v>24.63</c:v>
                </c:pt>
                <c:pt idx="210">
                  <c:v>24.65</c:v>
                </c:pt>
                <c:pt idx="211">
                  <c:v>25.02</c:v>
                </c:pt>
                <c:pt idx="212">
                  <c:v>25.06</c:v>
                </c:pt>
                <c:pt idx="213">
                  <c:v>24.62</c:v>
                </c:pt>
                <c:pt idx="214">
                  <c:v>25.28</c:v>
                </c:pt>
                <c:pt idx="215">
                  <c:v>24.65</c:v>
                </c:pt>
                <c:pt idx="216">
                  <c:v>25.28</c:v>
                </c:pt>
                <c:pt idx="217">
                  <c:v>24.93</c:v>
                </c:pt>
                <c:pt idx="218">
                  <c:v>24.59</c:v>
                </c:pt>
                <c:pt idx="219">
                  <c:v>25.05</c:v>
                </c:pt>
                <c:pt idx="220">
                  <c:v>25.11</c:v>
                </c:pt>
                <c:pt idx="221">
                  <c:v>24.82</c:v>
                </c:pt>
                <c:pt idx="222">
                  <c:v>25.06</c:v>
                </c:pt>
                <c:pt idx="223">
                  <c:v>25.32</c:v>
                </c:pt>
                <c:pt idx="224">
                  <c:v>25.4</c:v>
                </c:pt>
                <c:pt idx="225">
                  <c:v>25.52</c:v>
                </c:pt>
                <c:pt idx="226">
                  <c:v>25.1</c:v>
                </c:pt>
                <c:pt idx="227">
                  <c:v>24.82</c:v>
                </c:pt>
                <c:pt idx="228">
                  <c:v>24.92</c:v>
                </c:pt>
                <c:pt idx="229">
                  <c:v>25.06</c:v>
                </c:pt>
                <c:pt idx="230">
                  <c:v>25.05</c:v>
                </c:pt>
                <c:pt idx="231">
                  <c:v>24.87</c:v>
                </c:pt>
                <c:pt idx="232">
                  <c:v>27.07</c:v>
                </c:pt>
                <c:pt idx="233">
                  <c:v>26.71</c:v>
                </c:pt>
                <c:pt idx="234">
                  <c:v>26.79</c:v>
                </c:pt>
                <c:pt idx="235">
                  <c:v>27.18</c:v>
                </c:pt>
                <c:pt idx="236">
                  <c:v>26.43</c:v>
                </c:pt>
                <c:pt idx="237">
                  <c:v>26.84</c:v>
                </c:pt>
                <c:pt idx="238">
                  <c:v>26.77</c:v>
                </c:pt>
                <c:pt idx="239">
                  <c:v>27.01</c:v>
                </c:pt>
                <c:pt idx="240">
                  <c:v>26.38</c:v>
                </c:pt>
                <c:pt idx="241">
                  <c:v>26.81</c:v>
                </c:pt>
                <c:pt idx="242">
                  <c:v>27.79</c:v>
                </c:pt>
                <c:pt idx="243">
                  <c:v>27.03</c:v>
                </c:pt>
                <c:pt idx="244">
                  <c:v>27.62</c:v>
                </c:pt>
                <c:pt idx="245">
                  <c:v>26.79</c:v>
                </c:pt>
                <c:pt idx="246">
                  <c:v>27.1</c:v>
                </c:pt>
                <c:pt idx="247">
                  <c:v>27.08</c:v>
                </c:pt>
                <c:pt idx="248">
                  <c:v>26.72</c:v>
                </c:pt>
                <c:pt idx="249">
                  <c:v>26.88</c:v>
                </c:pt>
                <c:pt idx="250">
                  <c:v>27.72</c:v>
                </c:pt>
                <c:pt idx="251">
                  <c:v>27.12</c:v>
                </c:pt>
                <c:pt idx="252">
                  <c:v>27.65</c:v>
                </c:pt>
                <c:pt idx="253">
                  <c:v>28.21</c:v>
                </c:pt>
                <c:pt idx="254">
                  <c:v>27.21</c:v>
                </c:pt>
                <c:pt idx="255">
                  <c:v>26.82</c:v>
                </c:pt>
                <c:pt idx="256">
                  <c:v>26.93</c:v>
                </c:pt>
                <c:pt idx="257">
                  <c:v>27.42</c:v>
                </c:pt>
                <c:pt idx="258">
                  <c:v>26.88</c:v>
                </c:pt>
                <c:pt idx="259">
                  <c:v>26.72</c:v>
                </c:pt>
                <c:pt idx="260">
                  <c:v>27.22</c:v>
                </c:pt>
                <c:pt idx="261">
                  <c:v>26.91</c:v>
                </c:pt>
                <c:pt idx="262">
                  <c:v>26.75</c:v>
                </c:pt>
                <c:pt idx="263">
                  <c:v>27.11</c:v>
                </c:pt>
                <c:pt idx="264">
                  <c:v>27.64</c:v>
                </c:pt>
                <c:pt idx="265">
                  <c:v>28.15</c:v>
                </c:pt>
                <c:pt idx="266">
                  <c:v>28.04</c:v>
                </c:pt>
                <c:pt idx="267">
                  <c:v>27.42</c:v>
                </c:pt>
                <c:pt idx="268">
                  <c:v>27.05</c:v>
                </c:pt>
                <c:pt idx="269">
                  <c:v>26.52</c:v>
                </c:pt>
                <c:pt idx="270">
                  <c:v>26.91</c:v>
                </c:pt>
                <c:pt idx="271">
                  <c:v>27.64</c:v>
                </c:pt>
                <c:pt idx="272">
                  <c:v>26.53</c:v>
                </c:pt>
                <c:pt idx="273">
                  <c:v>27.08</c:v>
                </c:pt>
                <c:pt idx="274">
                  <c:v>27.89</c:v>
                </c:pt>
                <c:pt idx="275">
                  <c:v>28.09</c:v>
                </c:pt>
                <c:pt idx="276">
                  <c:v>28.57</c:v>
                </c:pt>
                <c:pt idx="277">
                  <c:v>28.38</c:v>
                </c:pt>
                <c:pt idx="278">
                  <c:v>27.76</c:v>
                </c:pt>
                <c:pt idx="279">
                  <c:v>28.05</c:v>
                </c:pt>
                <c:pt idx="280">
                  <c:v>28.25</c:v>
                </c:pt>
                <c:pt idx="281">
                  <c:v>29.22</c:v>
                </c:pt>
                <c:pt idx="282">
                  <c:v>28.7</c:v>
                </c:pt>
                <c:pt idx="283">
                  <c:v>27.36</c:v>
                </c:pt>
                <c:pt idx="284">
                  <c:v>27.36</c:v>
                </c:pt>
                <c:pt idx="285">
                  <c:v>26.42</c:v>
                </c:pt>
                <c:pt idx="286">
                  <c:v>27.86</c:v>
                </c:pt>
                <c:pt idx="287">
                  <c:v>27.39</c:v>
                </c:pt>
                <c:pt idx="288">
                  <c:v>27.83</c:v>
                </c:pt>
                <c:pt idx="289">
                  <c:v>27.37</c:v>
                </c:pt>
                <c:pt idx="290">
                  <c:v>26.96</c:v>
                </c:pt>
                <c:pt idx="291">
                  <c:v>26.82</c:v>
                </c:pt>
                <c:pt idx="292">
                  <c:v>27.05</c:v>
                </c:pt>
                <c:pt idx="293">
                  <c:v>27.22</c:v>
                </c:pt>
                <c:pt idx="294">
                  <c:v>27.31</c:v>
                </c:pt>
                <c:pt idx="295">
                  <c:v>27.63</c:v>
                </c:pt>
                <c:pt idx="296">
                  <c:v>27.78</c:v>
                </c:pt>
                <c:pt idx="297">
                  <c:v>28.21</c:v>
                </c:pt>
                <c:pt idx="298">
                  <c:v>27.48</c:v>
                </c:pt>
                <c:pt idx="299">
                  <c:v>27.58</c:v>
                </c:pt>
                <c:pt idx="300">
                  <c:v>27.04</c:v>
                </c:pt>
                <c:pt idx="301">
                  <c:v>27.1</c:v>
                </c:pt>
                <c:pt idx="302">
                  <c:v>26.94</c:v>
                </c:pt>
                <c:pt idx="303">
                  <c:v>27.06</c:v>
                </c:pt>
                <c:pt idx="304">
                  <c:v>26.6</c:v>
                </c:pt>
                <c:pt idx="305">
                  <c:v>27.82</c:v>
                </c:pt>
                <c:pt idx="306">
                  <c:v>26.75</c:v>
                </c:pt>
                <c:pt idx="307">
                  <c:v>27.26</c:v>
                </c:pt>
                <c:pt idx="308">
                  <c:v>26.14</c:v>
                </c:pt>
                <c:pt idx="309">
                  <c:v>27.43</c:v>
                </c:pt>
                <c:pt idx="310">
                  <c:v>27.78</c:v>
                </c:pt>
                <c:pt idx="311">
                  <c:v>27.76</c:v>
                </c:pt>
                <c:pt idx="312">
                  <c:v>27.66</c:v>
                </c:pt>
                <c:pt idx="313">
                  <c:v>27.92</c:v>
                </c:pt>
                <c:pt idx="314">
                  <c:v>27.48</c:v>
                </c:pt>
                <c:pt idx="315">
                  <c:v>27.57</c:v>
                </c:pt>
                <c:pt idx="316">
                  <c:v>27.78</c:v>
                </c:pt>
                <c:pt idx="317">
                  <c:v>28.24</c:v>
                </c:pt>
                <c:pt idx="318">
                  <c:v>26.97</c:v>
                </c:pt>
                <c:pt idx="319">
                  <c:v>26.94</c:v>
                </c:pt>
                <c:pt idx="320">
                  <c:v>27.08</c:v>
                </c:pt>
                <c:pt idx="321">
                  <c:v>25.84</c:v>
                </c:pt>
                <c:pt idx="322">
                  <c:v>26.85</c:v>
                </c:pt>
                <c:pt idx="323">
                  <c:v>27.51</c:v>
                </c:pt>
                <c:pt idx="324">
                  <c:v>27.39</c:v>
                </c:pt>
                <c:pt idx="325">
                  <c:v>26.52</c:v>
                </c:pt>
                <c:pt idx="326">
                  <c:v>27.11</c:v>
                </c:pt>
                <c:pt idx="327">
                  <c:v>26.79</c:v>
                </c:pt>
                <c:pt idx="328">
                  <c:v>27.1</c:v>
                </c:pt>
                <c:pt idx="329">
                  <c:v>26.96</c:v>
                </c:pt>
                <c:pt idx="330">
                  <c:v>26.28</c:v>
                </c:pt>
                <c:pt idx="331">
                  <c:v>28.47</c:v>
                </c:pt>
                <c:pt idx="332">
                  <c:v>28.22</c:v>
                </c:pt>
                <c:pt idx="333">
                  <c:v>26.93</c:v>
                </c:pt>
                <c:pt idx="334">
                  <c:v>26.94</c:v>
                </c:pt>
                <c:pt idx="335">
                  <c:v>26.61</c:v>
                </c:pt>
                <c:pt idx="336">
                  <c:v>27.25</c:v>
                </c:pt>
                <c:pt idx="337">
                  <c:v>26.82</c:v>
                </c:pt>
                <c:pt idx="338">
                  <c:v>27.58</c:v>
                </c:pt>
                <c:pt idx="339">
                  <c:v>26.68</c:v>
                </c:pt>
                <c:pt idx="340">
                  <c:v>27.04</c:v>
                </c:pt>
                <c:pt idx="341">
                  <c:v>27.45</c:v>
                </c:pt>
                <c:pt idx="342">
                  <c:v>27.01</c:v>
                </c:pt>
                <c:pt idx="343">
                  <c:v>26.75</c:v>
                </c:pt>
                <c:pt idx="344">
                  <c:v>26.77</c:v>
                </c:pt>
                <c:pt idx="345">
                  <c:v>25.29</c:v>
                </c:pt>
                <c:pt idx="346">
                  <c:v>24.52</c:v>
                </c:pt>
                <c:pt idx="347">
                  <c:v>24.51</c:v>
                </c:pt>
                <c:pt idx="348">
                  <c:v>25.54</c:v>
                </c:pt>
                <c:pt idx="349">
                  <c:v>26.11</c:v>
                </c:pt>
                <c:pt idx="350">
                  <c:v>26.43</c:v>
                </c:pt>
                <c:pt idx="351">
                  <c:v>27.07</c:v>
                </c:pt>
                <c:pt idx="352">
                  <c:v>26.3</c:v>
                </c:pt>
                <c:pt idx="353">
                  <c:v>25.79</c:v>
                </c:pt>
                <c:pt idx="354">
                  <c:v>25.65</c:v>
                </c:pt>
                <c:pt idx="355">
                  <c:v>25.57</c:v>
                </c:pt>
                <c:pt idx="356">
                  <c:v>25.83</c:v>
                </c:pt>
                <c:pt idx="357">
                  <c:v>26</c:v>
                </c:pt>
                <c:pt idx="358">
                  <c:v>25.87</c:v>
                </c:pt>
                <c:pt idx="359">
                  <c:v>25.13</c:v>
                </c:pt>
                <c:pt idx="360">
                  <c:v>25.75</c:v>
                </c:pt>
                <c:pt idx="361">
                  <c:v>25.1</c:v>
                </c:pt>
                <c:pt idx="362">
                  <c:v>20.97</c:v>
                </c:pt>
                <c:pt idx="363">
                  <c:v>23.56</c:v>
                </c:pt>
                <c:pt idx="364">
                  <c:v>23.89</c:v>
                </c:pt>
                <c:pt idx="365">
                  <c:v>24.64</c:v>
                </c:pt>
                <c:pt idx="366">
                  <c:v>24.83</c:v>
                </c:pt>
                <c:pt idx="367">
                  <c:v>24.72</c:v>
                </c:pt>
                <c:pt idx="368">
                  <c:v>24.73</c:v>
                </c:pt>
                <c:pt idx="369">
                  <c:v>24.79</c:v>
                </c:pt>
                <c:pt idx="370">
                  <c:v>24.61</c:v>
                </c:pt>
                <c:pt idx="371">
                  <c:v>24.75</c:v>
                </c:pt>
                <c:pt idx="372">
                  <c:v>24.58</c:v>
                </c:pt>
                <c:pt idx="373">
                  <c:v>24.57</c:v>
                </c:pt>
                <c:pt idx="374">
                  <c:v>24.72</c:v>
                </c:pt>
                <c:pt idx="375">
                  <c:v>24.45</c:v>
                </c:pt>
                <c:pt idx="376">
                  <c:v>24.47</c:v>
                </c:pt>
                <c:pt idx="377">
                  <c:v>24.65</c:v>
                </c:pt>
                <c:pt idx="378">
                  <c:v>24.64</c:v>
                </c:pt>
                <c:pt idx="379">
                  <c:v>24.71</c:v>
                </c:pt>
                <c:pt idx="380">
                  <c:v>24.7</c:v>
                </c:pt>
                <c:pt idx="381">
                  <c:v>24.64</c:v>
                </c:pt>
                <c:pt idx="382">
                  <c:v>24.48</c:v>
                </c:pt>
                <c:pt idx="383">
                  <c:v>24.49</c:v>
                </c:pt>
                <c:pt idx="384">
                  <c:v>24.54</c:v>
                </c:pt>
                <c:pt idx="385">
                  <c:v>24.43</c:v>
                </c:pt>
                <c:pt idx="386">
                  <c:v>24.78</c:v>
                </c:pt>
                <c:pt idx="387">
                  <c:v>24.85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71D-495F-88B0-6884B6570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1179296"/>
        <c:axId val="711180384"/>
      </c:lineChart>
      <c:lineChart>
        <c:grouping val="standard"/>
        <c:varyColors val="0"/>
        <c:ser>
          <c:idx val="4"/>
          <c:order val="4"/>
          <c:tx>
            <c:strRef>
              <c:f>'2017-10-04'!$F$1</c:f>
              <c:strCache>
                <c:ptCount val="1"/>
                <c:pt idx="0">
                  <c:v>Exhaust Air Humidity (%)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'2017-10-04'!$A$2:$A$389</c:f>
              <c:numCache>
                <c:formatCode>h:mm:ss</c:formatCode>
                <c:ptCount val="388"/>
                <c:pt idx="0">
                  <c:v>0.40986111111111106</c:v>
                </c:pt>
                <c:pt idx="1">
                  <c:v>0.41055555555555556</c:v>
                </c:pt>
                <c:pt idx="2">
                  <c:v>0.41125000000000006</c:v>
                </c:pt>
                <c:pt idx="3">
                  <c:v>0.41194444444444456</c:v>
                </c:pt>
                <c:pt idx="4">
                  <c:v>0.41263888888888905</c:v>
                </c:pt>
                <c:pt idx="5">
                  <c:v>0.41333333333333355</c:v>
                </c:pt>
                <c:pt idx="6">
                  <c:v>0.41402777777777805</c:v>
                </c:pt>
                <c:pt idx="7">
                  <c:v>0.41472222222222255</c:v>
                </c:pt>
                <c:pt idx="8">
                  <c:v>0.41541666666666704</c:v>
                </c:pt>
                <c:pt idx="9">
                  <c:v>0.41611111111111154</c:v>
                </c:pt>
                <c:pt idx="10">
                  <c:v>0.41680555555555604</c:v>
                </c:pt>
                <c:pt idx="11">
                  <c:v>0.41750000000000054</c:v>
                </c:pt>
                <c:pt idx="12">
                  <c:v>0.41819444444444503</c:v>
                </c:pt>
                <c:pt idx="13">
                  <c:v>0.41888888888888953</c:v>
                </c:pt>
                <c:pt idx="14">
                  <c:v>0.41958333333333403</c:v>
                </c:pt>
                <c:pt idx="15">
                  <c:v>0.42027777777777853</c:v>
                </c:pt>
                <c:pt idx="16">
                  <c:v>0.42097222222222302</c:v>
                </c:pt>
                <c:pt idx="17">
                  <c:v>0.42166666666666752</c:v>
                </c:pt>
                <c:pt idx="18">
                  <c:v>0.42236111111111202</c:v>
                </c:pt>
                <c:pt idx="19">
                  <c:v>0.42305555555555652</c:v>
                </c:pt>
                <c:pt idx="20">
                  <c:v>0.42375000000000101</c:v>
                </c:pt>
                <c:pt idx="21">
                  <c:v>0.42444444444444551</c:v>
                </c:pt>
                <c:pt idx="22">
                  <c:v>0.42513888888889001</c:v>
                </c:pt>
                <c:pt idx="23">
                  <c:v>0.42583333333333451</c:v>
                </c:pt>
                <c:pt idx="24">
                  <c:v>0.426527777777779</c:v>
                </c:pt>
                <c:pt idx="25">
                  <c:v>0.4272222222222235</c:v>
                </c:pt>
                <c:pt idx="26">
                  <c:v>0.427916666666668</c:v>
                </c:pt>
                <c:pt idx="27">
                  <c:v>0.4286111111111125</c:v>
                </c:pt>
                <c:pt idx="28">
                  <c:v>0.42930555555555699</c:v>
                </c:pt>
                <c:pt idx="29">
                  <c:v>0.43000000000000149</c:v>
                </c:pt>
                <c:pt idx="30">
                  <c:v>0.43069444444444599</c:v>
                </c:pt>
                <c:pt idx="31">
                  <c:v>0.43138888888889049</c:v>
                </c:pt>
                <c:pt idx="32">
                  <c:v>0.43208333333333498</c:v>
                </c:pt>
                <c:pt idx="33">
                  <c:v>0.43277777777777948</c:v>
                </c:pt>
                <c:pt idx="34">
                  <c:v>0.43347222222222398</c:v>
                </c:pt>
                <c:pt idx="35">
                  <c:v>0.43416666666666848</c:v>
                </c:pt>
                <c:pt idx="36">
                  <c:v>0.43486111111111297</c:v>
                </c:pt>
                <c:pt idx="37">
                  <c:v>0.43555555555555747</c:v>
                </c:pt>
                <c:pt idx="38">
                  <c:v>0.43625000000000197</c:v>
                </c:pt>
                <c:pt idx="39">
                  <c:v>0.43694444444444647</c:v>
                </c:pt>
                <c:pt idx="40">
                  <c:v>0.43763888888889096</c:v>
                </c:pt>
                <c:pt idx="41">
                  <c:v>0.43833333333333546</c:v>
                </c:pt>
                <c:pt idx="42">
                  <c:v>0.43902777777777996</c:v>
                </c:pt>
                <c:pt idx="43">
                  <c:v>0.43972222222222446</c:v>
                </c:pt>
                <c:pt idx="44">
                  <c:v>0.44041666666666895</c:v>
                </c:pt>
                <c:pt idx="45">
                  <c:v>0.44111111111111345</c:v>
                </c:pt>
                <c:pt idx="46">
                  <c:v>0.44180555555555795</c:v>
                </c:pt>
                <c:pt idx="47">
                  <c:v>0.44250000000000245</c:v>
                </c:pt>
                <c:pt idx="48">
                  <c:v>0.44319444444444694</c:v>
                </c:pt>
                <c:pt idx="49">
                  <c:v>0.44388888888889144</c:v>
                </c:pt>
                <c:pt idx="50">
                  <c:v>0.44458333333333594</c:v>
                </c:pt>
                <c:pt idx="51">
                  <c:v>0.44527777777778044</c:v>
                </c:pt>
                <c:pt idx="52">
                  <c:v>0.44597222222222493</c:v>
                </c:pt>
                <c:pt idx="53">
                  <c:v>0.44666666666666943</c:v>
                </c:pt>
                <c:pt idx="54">
                  <c:v>0.44736111111111393</c:v>
                </c:pt>
                <c:pt idx="55">
                  <c:v>0.44805555555555843</c:v>
                </c:pt>
                <c:pt idx="56">
                  <c:v>0.44875000000000292</c:v>
                </c:pt>
                <c:pt idx="57">
                  <c:v>0.44944444444444742</c:v>
                </c:pt>
                <c:pt idx="58">
                  <c:v>0.45013888888889192</c:v>
                </c:pt>
                <c:pt idx="59">
                  <c:v>0.45083333333333642</c:v>
                </c:pt>
                <c:pt idx="60">
                  <c:v>0.45152777777778091</c:v>
                </c:pt>
                <c:pt idx="61">
                  <c:v>0.45222222222222541</c:v>
                </c:pt>
                <c:pt idx="62">
                  <c:v>0.45291666666666991</c:v>
                </c:pt>
                <c:pt idx="63">
                  <c:v>0.45361111111111441</c:v>
                </c:pt>
                <c:pt idx="64">
                  <c:v>0.4543055555555589</c:v>
                </c:pt>
                <c:pt idx="65">
                  <c:v>0.4550000000000034</c:v>
                </c:pt>
                <c:pt idx="66">
                  <c:v>0.4556944444444479</c:v>
                </c:pt>
                <c:pt idx="67">
                  <c:v>0.4563888888888924</c:v>
                </c:pt>
                <c:pt idx="68">
                  <c:v>0.45708333333333689</c:v>
                </c:pt>
                <c:pt idx="69">
                  <c:v>0.45777777777778139</c:v>
                </c:pt>
                <c:pt idx="70">
                  <c:v>0.45847222222222589</c:v>
                </c:pt>
                <c:pt idx="71">
                  <c:v>0.45916666666667039</c:v>
                </c:pt>
                <c:pt idx="72">
                  <c:v>0.45986111111111488</c:v>
                </c:pt>
                <c:pt idx="73">
                  <c:v>0.46055555555555555</c:v>
                </c:pt>
                <c:pt idx="74">
                  <c:v>0.46124999999999999</c:v>
                </c:pt>
                <c:pt idx="75">
                  <c:v>0.46194444444444444</c:v>
                </c:pt>
                <c:pt idx="76">
                  <c:v>0.46263888888888888</c:v>
                </c:pt>
                <c:pt idx="77">
                  <c:v>0.46333333333333332</c:v>
                </c:pt>
                <c:pt idx="78">
                  <c:v>0.46402777777777776</c:v>
                </c:pt>
                <c:pt idx="79">
                  <c:v>0.4647222222222222</c:v>
                </c:pt>
                <c:pt idx="80">
                  <c:v>0.46541666666666665</c:v>
                </c:pt>
                <c:pt idx="81">
                  <c:v>0.46611111111111114</c:v>
                </c:pt>
                <c:pt idx="82">
                  <c:v>0.46680555555555553</c:v>
                </c:pt>
                <c:pt idx="83">
                  <c:v>0.46750000000000003</c:v>
                </c:pt>
                <c:pt idx="84">
                  <c:v>0.46819444444444441</c:v>
                </c:pt>
                <c:pt idx="85">
                  <c:v>0.46888888888888891</c:v>
                </c:pt>
                <c:pt idx="86">
                  <c:v>0.4695833333333333</c:v>
                </c:pt>
                <c:pt idx="87">
                  <c:v>0.47027777777777779</c:v>
                </c:pt>
                <c:pt idx="88">
                  <c:v>0.47097222222222218</c:v>
                </c:pt>
                <c:pt idx="89">
                  <c:v>0.47166666666666668</c:v>
                </c:pt>
                <c:pt idx="90">
                  <c:v>0.47236111111111106</c:v>
                </c:pt>
                <c:pt idx="91">
                  <c:v>0.47305555555555556</c:v>
                </c:pt>
                <c:pt idx="92">
                  <c:v>0.47374999999999995</c:v>
                </c:pt>
                <c:pt idx="93">
                  <c:v>0.47444444444444445</c:v>
                </c:pt>
                <c:pt idx="94">
                  <c:v>0.47513888888888883</c:v>
                </c:pt>
                <c:pt idx="95">
                  <c:v>0.47583333333333333</c:v>
                </c:pt>
                <c:pt idx="96">
                  <c:v>0.47652777777777783</c:v>
                </c:pt>
                <c:pt idx="97">
                  <c:v>0.47722222222222221</c:v>
                </c:pt>
                <c:pt idx="98">
                  <c:v>0.47791666666666671</c:v>
                </c:pt>
                <c:pt idx="99">
                  <c:v>0.4786111111111111</c:v>
                </c:pt>
                <c:pt idx="100">
                  <c:v>0.4793055555555556</c:v>
                </c:pt>
                <c:pt idx="101">
                  <c:v>0.48</c:v>
                </c:pt>
                <c:pt idx="102">
                  <c:v>0.48069444444444448</c:v>
                </c:pt>
                <c:pt idx="103">
                  <c:v>0.48138888888888887</c:v>
                </c:pt>
                <c:pt idx="104">
                  <c:v>0.48208333333333336</c:v>
                </c:pt>
                <c:pt idx="105">
                  <c:v>0.48277777777777775</c:v>
                </c:pt>
                <c:pt idx="106">
                  <c:v>0.48347222222222225</c:v>
                </c:pt>
                <c:pt idx="107">
                  <c:v>0.48416666666666663</c:v>
                </c:pt>
                <c:pt idx="108">
                  <c:v>0.48486111111111113</c:v>
                </c:pt>
                <c:pt idx="109">
                  <c:v>0.48555555555555557</c:v>
                </c:pt>
                <c:pt idx="110">
                  <c:v>0.48625000000000002</c:v>
                </c:pt>
                <c:pt idx="111">
                  <c:v>0.48694444444444446</c:v>
                </c:pt>
                <c:pt idx="112">
                  <c:v>0.4876388888888889</c:v>
                </c:pt>
                <c:pt idx="113">
                  <c:v>0.48833333333333334</c:v>
                </c:pt>
                <c:pt idx="114">
                  <c:v>0.48902777777777778</c:v>
                </c:pt>
                <c:pt idx="115">
                  <c:v>0.48972222222222223</c:v>
                </c:pt>
                <c:pt idx="116">
                  <c:v>0.49041666666666667</c:v>
                </c:pt>
                <c:pt idx="117">
                  <c:v>0.49111111111111111</c:v>
                </c:pt>
                <c:pt idx="118">
                  <c:v>0.49180555555555555</c:v>
                </c:pt>
                <c:pt idx="119">
                  <c:v>0.49249999999999999</c:v>
                </c:pt>
                <c:pt idx="120">
                  <c:v>0.49319444444444444</c:v>
                </c:pt>
                <c:pt idx="121">
                  <c:v>0.49388888888888888</c:v>
                </c:pt>
                <c:pt idx="122">
                  <c:v>0.49458333333333332</c:v>
                </c:pt>
                <c:pt idx="123">
                  <c:v>0.49527777777777776</c:v>
                </c:pt>
                <c:pt idx="124">
                  <c:v>0.49597222222222226</c:v>
                </c:pt>
                <c:pt idx="125">
                  <c:v>0.49666666666666665</c:v>
                </c:pt>
                <c:pt idx="126">
                  <c:v>0.49736111111111114</c:v>
                </c:pt>
                <c:pt idx="127">
                  <c:v>0.49805555555555553</c:v>
                </c:pt>
                <c:pt idx="128">
                  <c:v>0.49875000000000003</c:v>
                </c:pt>
                <c:pt idx="129">
                  <c:v>0.49944444444444441</c:v>
                </c:pt>
                <c:pt idx="130">
                  <c:v>0.50013888888888891</c:v>
                </c:pt>
                <c:pt idx="131">
                  <c:v>0.50083333333333335</c:v>
                </c:pt>
                <c:pt idx="132">
                  <c:v>0.50152777777777779</c:v>
                </c:pt>
                <c:pt idx="133">
                  <c:v>0.50222222222222224</c:v>
                </c:pt>
                <c:pt idx="134">
                  <c:v>0.50291666666666668</c:v>
                </c:pt>
                <c:pt idx="135">
                  <c:v>0.50361111111111112</c:v>
                </c:pt>
                <c:pt idx="136">
                  <c:v>0.50430555555555556</c:v>
                </c:pt>
                <c:pt idx="137">
                  <c:v>0.505</c:v>
                </c:pt>
                <c:pt idx="138">
                  <c:v>0.50569444444444445</c:v>
                </c:pt>
                <c:pt idx="139">
                  <c:v>0.50638888888888889</c:v>
                </c:pt>
                <c:pt idx="140">
                  <c:v>0.50708333333333333</c:v>
                </c:pt>
                <c:pt idx="141">
                  <c:v>0.50777777777777777</c:v>
                </c:pt>
                <c:pt idx="142">
                  <c:v>0.50847222222222221</c:v>
                </c:pt>
                <c:pt idx="143">
                  <c:v>0.50916666666666666</c:v>
                </c:pt>
                <c:pt idx="144">
                  <c:v>0.5098611111111111</c:v>
                </c:pt>
                <c:pt idx="145">
                  <c:v>0.51055555555555554</c:v>
                </c:pt>
                <c:pt idx="146">
                  <c:v>0.51124999999999998</c:v>
                </c:pt>
                <c:pt idx="147">
                  <c:v>0.51194444444444442</c:v>
                </c:pt>
                <c:pt idx="148">
                  <c:v>0.51263888888888887</c:v>
                </c:pt>
                <c:pt idx="149">
                  <c:v>0.51333333333333331</c:v>
                </c:pt>
                <c:pt idx="150">
                  <c:v>0.51402777777777775</c:v>
                </c:pt>
                <c:pt idx="151">
                  <c:v>0.51472222222222219</c:v>
                </c:pt>
                <c:pt idx="152">
                  <c:v>0.51541666666666663</c:v>
                </c:pt>
                <c:pt idx="153">
                  <c:v>0.51611111111111108</c:v>
                </c:pt>
                <c:pt idx="154">
                  <c:v>0.51680555555555552</c:v>
                </c:pt>
                <c:pt idx="155">
                  <c:v>0.51749999999999996</c:v>
                </c:pt>
                <c:pt idx="156">
                  <c:v>0.51819444444444451</c:v>
                </c:pt>
                <c:pt idx="157">
                  <c:v>0.51888888888888884</c:v>
                </c:pt>
                <c:pt idx="158">
                  <c:v>0.5195833333333334</c:v>
                </c:pt>
                <c:pt idx="159">
                  <c:v>0.52027777777777773</c:v>
                </c:pt>
                <c:pt idx="160">
                  <c:v>0.52097222222222228</c:v>
                </c:pt>
                <c:pt idx="161">
                  <c:v>0.52166666666666661</c:v>
                </c:pt>
                <c:pt idx="162">
                  <c:v>0.52236111111111116</c:v>
                </c:pt>
                <c:pt idx="163">
                  <c:v>0.5230555555555555</c:v>
                </c:pt>
                <c:pt idx="164">
                  <c:v>0.52375000000000005</c:v>
                </c:pt>
                <c:pt idx="165">
                  <c:v>0.52444444444444438</c:v>
                </c:pt>
                <c:pt idx="166">
                  <c:v>0.52513888888888893</c:v>
                </c:pt>
                <c:pt idx="167">
                  <c:v>0.52583333333333326</c:v>
                </c:pt>
                <c:pt idx="168">
                  <c:v>0.52652777777777782</c:v>
                </c:pt>
                <c:pt idx="169">
                  <c:v>0.52722222222222226</c:v>
                </c:pt>
                <c:pt idx="170">
                  <c:v>0.5279166666666667</c:v>
                </c:pt>
                <c:pt idx="171">
                  <c:v>0.52861111111111114</c:v>
                </c:pt>
                <c:pt idx="172">
                  <c:v>0.52930555555555558</c:v>
                </c:pt>
                <c:pt idx="173">
                  <c:v>0.53</c:v>
                </c:pt>
                <c:pt idx="174">
                  <c:v>0.53069444444444447</c:v>
                </c:pt>
                <c:pt idx="175">
                  <c:v>0.53138888888888891</c:v>
                </c:pt>
                <c:pt idx="176">
                  <c:v>0.53208333333333335</c:v>
                </c:pt>
                <c:pt idx="177">
                  <c:v>0.53277777777777779</c:v>
                </c:pt>
                <c:pt idx="178">
                  <c:v>0.53347222222222224</c:v>
                </c:pt>
                <c:pt idx="179">
                  <c:v>0.53416666666666668</c:v>
                </c:pt>
                <c:pt idx="180">
                  <c:v>0.53486111111111112</c:v>
                </c:pt>
                <c:pt idx="181">
                  <c:v>0.53555555555555556</c:v>
                </c:pt>
                <c:pt idx="182">
                  <c:v>0.53625</c:v>
                </c:pt>
                <c:pt idx="183">
                  <c:v>0.53694444444444445</c:v>
                </c:pt>
                <c:pt idx="184">
                  <c:v>0.53763888888888889</c:v>
                </c:pt>
                <c:pt idx="185">
                  <c:v>0.53833333333333333</c:v>
                </c:pt>
                <c:pt idx="186">
                  <c:v>0.53902777777777777</c:v>
                </c:pt>
                <c:pt idx="187">
                  <c:v>0.53972222222222221</c:v>
                </c:pt>
                <c:pt idx="188">
                  <c:v>0.54041666666666666</c:v>
                </c:pt>
                <c:pt idx="189">
                  <c:v>0.5411111111111111</c:v>
                </c:pt>
                <c:pt idx="190">
                  <c:v>0.54180555555555554</c:v>
                </c:pt>
                <c:pt idx="191">
                  <c:v>0.54249999999999998</c:v>
                </c:pt>
                <c:pt idx="192">
                  <c:v>0.54319444444444442</c:v>
                </c:pt>
                <c:pt idx="193">
                  <c:v>0.54388888888888887</c:v>
                </c:pt>
                <c:pt idx="194">
                  <c:v>0.54458333333333331</c:v>
                </c:pt>
                <c:pt idx="195">
                  <c:v>0.54527777777777775</c:v>
                </c:pt>
                <c:pt idx="196">
                  <c:v>0.54597222222222219</c:v>
                </c:pt>
                <c:pt idx="197">
                  <c:v>0.54666666666666663</c:v>
                </c:pt>
                <c:pt idx="198">
                  <c:v>0.54736111111111108</c:v>
                </c:pt>
                <c:pt idx="199">
                  <c:v>0.54805555555555552</c:v>
                </c:pt>
                <c:pt idx="200">
                  <c:v>0.54874999999999996</c:v>
                </c:pt>
                <c:pt idx="201">
                  <c:v>0.54944444444444451</c:v>
                </c:pt>
                <c:pt idx="202">
                  <c:v>0.55013888888888884</c:v>
                </c:pt>
                <c:pt idx="203">
                  <c:v>0.5508333333333334</c:v>
                </c:pt>
                <c:pt idx="204">
                  <c:v>0.55152777777777773</c:v>
                </c:pt>
                <c:pt idx="205">
                  <c:v>0.55222222222222228</c:v>
                </c:pt>
                <c:pt idx="206">
                  <c:v>0.55291666666666661</c:v>
                </c:pt>
                <c:pt idx="207">
                  <c:v>0.55361111111111116</c:v>
                </c:pt>
                <c:pt idx="208">
                  <c:v>0.5543055555555555</c:v>
                </c:pt>
                <c:pt idx="209">
                  <c:v>0.55500000000000005</c:v>
                </c:pt>
                <c:pt idx="210">
                  <c:v>0.55569444444444438</c:v>
                </c:pt>
                <c:pt idx="211">
                  <c:v>0.55638888888888893</c:v>
                </c:pt>
                <c:pt idx="212">
                  <c:v>0.55708333333333326</c:v>
                </c:pt>
                <c:pt idx="213">
                  <c:v>0.55777777777777782</c:v>
                </c:pt>
                <c:pt idx="214">
                  <c:v>0.55847222222222215</c:v>
                </c:pt>
                <c:pt idx="215">
                  <c:v>0.5591666666666667</c:v>
                </c:pt>
                <c:pt idx="216">
                  <c:v>0.55986111111111114</c:v>
                </c:pt>
                <c:pt idx="217">
                  <c:v>0.56055555555555558</c:v>
                </c:pt>
                <c:pt idx="218">
                  <c:v>0.56125000000000003</c:v>
                </c:pt>
                <c:pt idx="219">
                  <c:v>0.56194444444444447</c:v>
                </c:pt>
                <c:pt idx="220">
                  <c:v>0.56263888888888891</c:v>
                </c:pt>
                <c:pt idx="221">
                  <c:v>0.56333333333333335</c:v>
                </c:pt>
                <c:pt idx="222">
                  <c:v>0.56402777777777779</c:v>
                </c:pt>
                <c:pt idx="223">
                  <c:v>0.56472222222222224</c:v>
                </c:pt>
                <c:pt idx="224">
                  <c:v>0.56541666666666668</c:v>
                </c:pt>
                <c:pt idx="225">
                  <c:v>0.56611111111111112</c:v>
                </c:pt>
                <c:pt idx="226">
                  <c:v>0.56680555555555556</c:v>
                </c:pt>
                <c:pt idx="227">
                  <c:v>0.5675</c:v>
                </c:pt>
                <c:pt idx="228">
                  <c:v>0.56819444444444445</c:v>
                </c:pt>
                <c:pt idx="229">
                  <c:v>0.56888888888888889</c:v>
                </c:pt>
                <c:pt idx="230">
                  <c:v>0.56958333333333333</c:v>
                </c:pt>
                <c:pt idx="231">
                  <c:v>0.57027777777777777</c:v>
                </c:pt>
                <c:pt idx="232">
                  <c:v>0.57097222222222221</c:v>
                </c:pt>
                <c:pt idx="233">
                  <c:v>0.57166666666666666</c:v>
                </c:pt>
                <c:pt idx="234">
                  <c:v>0.5723611111111111</c:v>
                </c:pt>
                <c:pt idx="235">
                  <c:v>0.57305555555555554</c:v>
                </c:pt>
                <c:pt idx="236">
                  <c:v>0.57374999999999998</c:v>
                </c:pt>
                <c:pt idx="237">
                  <c:v>0.57444444444444442</c:v>
                </c:pt>
                <c:pt idx="238">
                  <c:v>0.57513888888888887</c:v>
                </c:pt>
                <c:pt idx="239">
                  <c:v>0.57583333333333331</c:v>
                </c:pt>
                <c:pt idx="240">
                  <c:v>0.57652777777777775</c:v>
                </c:pt>
                <c:pt idx="241">
                  <c:v>0.57722222222222219</c:v>
                </c:pt>
                <c:pt idx="242">
                  <c:v>0.57791666666666663</c:v>
                </c:pt>
                <c:pt idx="243">
                  <c:v>0.57861111111111108</c:v>
                </c:pt>
                <c:pt idx="244">
                  <c:v>0.57930555555555563</c:v>
                </c:pt>
                <c:pt idx="245">
                  <c:v>0.57999999999999996</c:v>
                </c:pt>
                <c:pt idx="246">
                  <c:v>0.58069444444444451</c:v>
                </c:pt>
                <c:pt idx="247">
                  <c:v>0.58138888888888884</c:v>
                </c:pt>
                <c:pt idx="248">
                  <c:v>0.5820833333333334</c:v>
                </c:pt>
                <c:pt idx="249">
                  <c:v>0.58277777777777773</c:v>
                </c:pt>
                <c:pt idx="250">
                  <c:v>0.58347222222222228</c:v>
                </c:pt>
                <c:pt idx="251">
                  <c:v>0.58416666666666661</c:v>
                </c:pt>
                <c:pt idx="252">
                  <c:v>0.58486111111111116</c:v>
                </c:pt>
                <c:pt idx="253">
                  <c:v>0.5855555555555555</c:v>
                </c:pt>
                <c:pt idx="254">
                  <c:v>0.58625000000000005</c:v>
                </c:pt>
                <c:pt idx="255">
                  <c:v>0.58694444444444438</c:v>
                </c:pt>
                <c:pt idx="256">
                  <c:v>0.58763888888888893</c:v>
                </c:pt>
                <c:pt idx="257">
                  <c:v>0.58833333333333326</c:v>
                </c:pt>
                <c:pt idx="258">
                  <c:v>0.58902777777777782</c:v>
                </c:pt>
                <c:pt idx="259">
                  <c:v>0.58972222222222215</c:v>
                </c:pt>
                <c:pt idx="260">
                  <c:v>0.5904166666666667</c:v>
                </c:pt>
                <c:pt idx="261">
                  <c:v>0.59111111111111114</c:v>
                </c:pt>
                <c:pt idx="262">
                  <c:v>0.59180555555555558</c:v>
                </c:pt>
                <c:pt idx="263">
                  <c:v>0.59250000000000003</c:v>
                </c:pt>
                <c:pt idx="264">
                  <c:v>0.59319444444444447</c:v>
                </c:pt>
                <c:pt idx="265">
                  <c:v>0.59388888888888891</c:v>
                </c:pt>
                <c:pt idx="266">
                  <c:v>0.59458333333333335</c:v>
                </c:pt>
                <c:pt idx="267">
                  <c:v>0.59527777777777779</c:v>
                </c:pt>
                <c:pt idx="268">
                  <c:v>0.59597222222222224</c:v>
                </c:pt>
                <c:pt idx="269">
                  <c:v>0.59666666666666668</c:v>
                </c:pt>
                <c:pt idx="270">
                  <c:v>0.59736111111111112</c:v>
                </c:pt>
                <c:pt idx="271">
                  <c:v>0.59805555555555556</c:v>
                </c:pt>
                <c:pt idx="272">
                  <c:v>0.59875</c:v>
                </c:pt>
                <c:pt idx="273">
                  <c:v>0.59944444444444445</c:v>
                </c:pt>
                <c:pt idx="274">
                  <c:v>0.60013888888888889</c:v>
                </c:pt>
                <c:pt idx="275">
                  <c:v>0.60083333333333333</c:v>
                </c:pt>
                <c:pt idx="276">
                  <c:v>0.60152777777777777</c:v>
                </c:pt>
                <c:pt idx="277">
                  <c:v>0.60222222222222221</c:v>
                </c:pt>
                <c:pt idx="278">
                  <c:v>0.60291666666666666</c:v>
                </c:pt>
                <c:pt idx="279">
                  <c:v>0.6036111111111111</c:v>
                </c:pt>
                <c:pt idx="280">
                  <c:v>0.60430555555555554</c:v>
                </c:pt>
                <c:pt idx="281">
                  <c:v>0.60499999999999998</c:v>
                </c:pt>
                <c:pt idx="282">
                  <c:v>0.60569444444444442</c:v>
                </c:pt>
                <c:pt idx="283">
                  <c:v>0.60638888888888887</c:v>
                </c:pt>
                <c:pt idx="284">
                  <c:v>0.60708333333333331</c:v>
                </c:pt>
                <c:pt idx="285">
                  <c:v>0.60777777777777775</c:v>
                </c:pt>
                <c:pt idx="286">
                  <c:v>0.60847222222222219</c:v>
                </c:pt>
                <c:pt idx="287">
                  <c:v>0.60916666666666663</c:v>
                </c:pt>
                <c:pt idx="288">
                  <c:v>0.60986111111111108</c:v>
                </c:pt>
                <c:pt idx="289">
                  <c:v>0.61055555555555563</c:v>
                </c:pt>
                <c:pt idx="290">
                  <c:v>0.61124999999999996</c:v>
                </c:pt>
                <c:pt idx="291">
                  <c:v>0.61194444444444451</c:v>
                </c:pt>
                <c:pt idx="292">
                  <c:v>0.61263888888888884</c:v>
                </c:pt>
                <c:pt idx="293">
                  <c:v>0.6133333333333334</c:v>
                </c:pt>
                <c:pt idx="294">
                  <c:v>0.61402777777777773</c:v>
                </c:pt>
                <c:pt idx="295">
                  <c:v>0.61472222222222228</c:v>
                </c:pt>
                <c:pt idx="296">
                  <c:v>0.61541666666666661</c:v>
                </c:pt>
                <c:pt idx="297">
                  <c:v>0.61611111111111116</c:v>
                </c:pt>
                <c:pt idx="298">
                  <c:v>0.6168055555555555</c:v>
                </c:pt>
                <c:pt idx="299">
                  <c:v>0.61750000000000005</c:v>
                </c:pt>
                <c:pt idx="300">
                  <c:v>0.61819444444444438</c:v>
                </c:pt>
                <c:pt idx="301">
                  <c:v>0.61888888888888893</c:v>
                </c:pt>
                <c:pt idx="302">
                  <c:v>0.61958333333333326</c:v>
                </c:pt>
                <c:pt idx="303">
                  <c:v>0.62027777777777782</c:v>
                </c:pt>
                <c:pt idx="304">
                  <c:v>0.62097222222222226</c:v>
                </c:pt>
                <c:pt idx="305">
                  <c:v>0.6216666666666667</c:v>
                </c:pt>
                <c:pt idx="306">
                  <c:v>0.62236111111111114</c:v>
                </c:pt>
                <c:pt idx="307">
                  <c:v>0.62305555555555558</c:v>
                </c:pt>
                <c:pt idx="308">
                  <c:v>0.62375000000000003</c:v>
                </c:pt>
                <c:pt idx="309">
                  <c:v>0.62444444444444447</c:v>
                </c:pt>
                <c:pt idx="310">
                  <c:v>0.62513888888888891</c:v>
                </c:pt>
                <c:pt idx="311">
                  <c:v>0.62583333333333335</c:v>
                </c:pt>
                <c:pt idx="312">
                  <c:v>0.62652777777777779</c:v>
                </c:pt>
                <c:pt idx="313">
                  <c:v>0.62722222222222224</c:v>
                </c:pt>
                <c:pt idx="314">
                  <c:v>0.62791666666666668</c:v>
                </c:pt>
                <c:pt idx="315">
                  <c:v>0.62861111111111112</c:v>
                </c:pt>
                <c:pt idx="316">
                  <c:v>0.62930555555555556</c:v>
                </c:pt>
                <c:pt idx="317">
                  <c:v>0.63</c:v>
                </c:pt>
                <c:pt idx="318">
                  <c:v>0.63069444444444445</c:v>
                </c:pt>
                <c:pt idx="319">
                  <c:v>0.63138888888888889</c:v>
                </c:pt>
                <c:pt idx="320">
                  <c:v>0.63208333333333333</c:v>
                </c:pt>
                <c:pt idx="321">
                  <c:v>0.63277777777777777</c:v>
                </c:pt>
                <c:pt idx="322">
                  <c:v>0.63347222222222221</c:v>
                </c:pt>
                <c:pt idx="323">
                  <c:v>0.63416666666666666</c:v>
                </c:pt>
                <c:pt idx="324">
                  <c:v>0.6348611111111111</c:v>
                </c:pt>
                <c:pt idx="325">
                  <c:v>0.63555555555555554</c:v>
                </c:pt>
                <c:pt idx="326">
                  <c:v>0.63624999999999998</c:v>
                </c:pt>
                <c:pt idx="327">
                  <c:v>0.63694444444444442</c:v>
                </c:pt>
                <c:pt idx="328">
                  <c:v>0.63763888888888887</c:v>
                </c:pt>
                <c:pt idx="329">
                  <c:v>0.63833333333333331</c:v>
                </c:pt>
                <c:pt idx="330">
                  <c:v>0.63902777777777775</c:v>
                </c:pt>
                <c:pt idx="331">
                  <c:v>0.63972222222222219</c:v>
                </c:pt>
                <c:pt idx="332">
                  <c:v>0.64041666666666663</c:v>
                </c:pt>
                <c:pt idx="333">
                  <c:v>0.64111111111111108</c:v>
                </c:pt>
                <c:pt idx="334">
                  <c:v>0.64180555555555552</c:v>
                </c:pt>
                <c:pt idx="335">
                  <c:v>0.64249999999999996</c:v>
                </c:pt>
                <c:pt idx="336">
                  <c:v>0.6431944444444444</c:v>
                </c:pt>
                <c:pt idx="337">
                  <c:v>0.64388888888888884</c:v>
                </c:pt>
                <c:pt idx="338">
                  <c:v>0.64458333333333329</c:v>
                </c:pt>
                <c:pt idx="339">
                  <c:v>0.64527777777777773</c:v>
                </c:pt>
                <c:pt idx="340">
                  <c:v>0.64597222222222217</c:v>
                </c:pt>
                <c:pt idx="341">
                  <c:v>0.64666666666666661</c:v>
                </c:pt>
                <c:pt idx="342">
                  <c:v>0.64736111111111105</c:v>
                </c:pt>
                <c:pt idx="343">
                  <c:v>0.6480555555555555</c:v>
                </c:pt>
                <c:pt idx="344">
                  <c:v>0.64874999999999994</c:v>
                </c:pt>
                <c:pt idx="345">
                  <c:v>0.64944444444444438</c:v>
                </c:pt>
                <c:pt idx="346">
                  <c:v>0.65013888888888882</c:v>
                </c:pt>
                <c:pt idx="347">
                  <c:v>0.65083333333333326</c:v>
                </c:pt>
                <c:pt idx="348">
                  <c:v>0.65152777777777771</c:v>
                </c:pt>
                <c:pt idx="349">
                  <c:v>0.65222222222222215</c:v>
                </c:pt>
                <c:pt idx="350">
                  <c:v>0.65291666666666659</c:v>
                </c:pt>
                <c:pt idx="351">
                  <c:v>0.65361111111111103</c:v>
                </c:pt>
                <c:pt idx="352">
                  <c:v>0.65430555555555547</c:v>
                </c:pt>
                <c:pt idx="353">
                  <c:v>0.65499999999999992</c:v>
                </c:pt>
                <c:pt idx="354">
                  <c:v>0.65569444444444436</c:v>
                </c:pt>
                <c:pt idx="355">
                  <c:v>0.6563888888888888</c:v>
                </c:pt>
                <c:pt idx="356">
                  <c:v>0.65708333333333324</c:v>
                </c:pt>
                <c:pt idx="357">
                  <c:v>0.65777777777777768</c:v>
                </c:pt>
                <c:pt idx="358">
                  <c:v>0.65847222222222213</c:v>
                </c:pt>
                <c:pt idx="359">
                  <c:v>0.65916666666666657</c:v>
                </c:pt>
                <c:pt idx="360">
                  <c:v>0.65986111111111101</c:v>
                </c:pt>
                <c:pt idx="361">
                  <c:v>0.66055555555555545</c:v>
                </c:pt>
                <c:pt idx="362">
                  <c:v>0.66124999999999989</c:v>
                </c:pt>
                <c:pt idx="363">
                  <c:v>0.66194444444444434</c:v>
                </c:pt>
                <c:pt idx="364">
                  <c:v>0.66263888888888878</c:v>
                </c:pt>
                <c:pt idx="365">
                  <c:v>0.66333333333333322</c:v>
                </c:pt>
                <c:pt idx="366">
                  <c:v>0.66402777777777766</c:v>
                </c:pt>
                <c:pt idx="367">
                  <c:v>0.6647222222222221</c:v>
                </c:pt>
                <c:pt idx="368">
                  <c:v>0.66541666666666655</c:v>
                </c:pt>
                <c:pt idx="369">
                  <c:v>0.66611111111111099</c:v>
                </c:pt>
                <c:pt idx="370">
                  <c:v>0.66680555555555543</c:v>
                </c:pt>
                <c:pt idx="371">
                  <c:v>0.66749999999999987</c:v>
                </c:pt>
                <c:pt idx="372">
                  <c:v>0.66819444444444431</c:v>
                </c:pt>
                <c:pt idx="373">
                  <c:v>0.66888888888888876</c:v>
                </c:pt>
                <c:pt idx="374">
                  <c:v>0.6695833333333332</c:v>
                </c:pt>
                <c:pt idx="375">
                  <c:v>0.67027777777777764</c:v>
                </c:pt>
                <c:pt idx="376">
                  <c:v>0.67097222222222208</c:v>
                </c:pt>
                <c:pt idx="377">
                  <c:v>0.67166666666666652</c:v>
                </c:pt>
                <c:pt idx="378">
                  <c:v>0.67236111111111097</c:v>
                </c:pt>
                <c:pt idx="379">
                  <c:v>0.67305555555555541</c:v>
                </c:pt>
                <c:pt idx="380">
                  <c:v>0.67374999999999985</c:v>
                </c:pt>
                <c:pt idx="381">
                  <c:v>0.67444444444444429</c:v>
                </c:pt>
                <c:pt idx="382">
                  <c:v>0.67513888888888873</c:v>
                </c:pt>
                <c:pt idx="383">
                  <c:v>0.67583333333333317</c:v>
                </c:pt>
                <c:pt idx="384">
                  <c:v>0.67652777777777762</c:v>
                </c:pt>
                <c:pt idx="385">
                  <c:v>0.67722222222222206</c:v>
                </c:pt>
                <c:pt idx="386">
                  <c:v>0.6779166666666665</c:v>
                </c:pt>
                <c:pt idx="387">
                  <c:v>0.67861111111111094</c:v>
                </c:pt>
              </c:numCache>
            </c:numRef>
          </c:cat>
          <c:val>
            <c:numRef>
              <c:f>'2017-10-04'!$F$2:$F$389</c:f>
              <c:numCache>
                <c:formatCode>General</c:formatCode>
                <c:ptCount val="388"/>
                <c:pt idx="0">
                  <c:v>46.99</c:v>
                </c:pt>
                <c:pt idx="1">
                  <c:v>46</c:v>
                </c:pt>
                <c:pt idx="2">
                  <c:v>10.78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40.46</c:v>
                </c:pt>
                <c:pt idx="16">
                  <c:v>43.03</c:v>
                </c:pt>
                <c:pt idx="17">
                  <c:v>44.81</c:v>
                </c:pt>
                <c:pt idx="18">
                  <c:v>44.02</c:v>
                </c:pt>
                <c:pt idx="19">
                  <c:v>44.61</c:v>
                </c:pt>
                <c:pt idx="20">
                  <c:v>45.01</c:v>
                </c:pt>
                <c:pt idx="21">
                  <c:v>43.82</c:v>
                </c:pt>
                <c:pt idx="22">
                  <c:v>45.41</c:v>
                </c:pt>
                <c:pt idx="23">
                  <c:v>44.42</c:v>
                </c:pt>
                <c:pt idx="24">
                  <c:v>43.43</c:v>
                </c:pt>
                <c:pt idx="25">
                  <c:v>43.03</c:v>
                </c:pt>
                <c:pt idx="26">
                  <c:v>43.23</c:v>
                </c:pt>
                <c:pt idx="27">
                  <c:v>45.21</c:v>
                </c:pt>
                <c:pt idx="28">
                  <c:v>46.79</c:v>
                </c:pt>
                <c:pt idx="29">
                  <c:v>44.02</c:v>
                </c:pt>
                <c:pt idx="30">
                  <c:v>44.22</c:v>
                </c:pt>
                <c:pt idx="31">
                  <c:v>44.22</c:v>
                </c:pt>
                <c:pt idx="32">
                  <c:v>45.01</c:v>
                </c:pt>
                <c:pt idx="33">
                  <c:v>42.05</c:v>
                </c:pt>
                <c:pt idx="34">
                  <c:v>44.42</c:v>
                </c:pt>
                <c:pt idx="35">
                  <c:v>44.42</c:v>
                </c:pt>
                <c:pt idx="36">
                  <c:v>44.22</c:v>
                </c:pt>
                <c:pt idx="37">
                  <c:v>41.65</c:v>
                </c:pt>
                <c:pt idx="38">
                  <c:v>46.2</c:v>
                </c:pt>
                <c:pt idx="39">
                  <c:v>41.06</c:v>
                </c:pt>
                <c:pt idx="40">
                  <c:v>42.84</c:v>
                </c:pt>
                <c:pt idx="41">
                  <c:v>42.44</c:v>
                </c:pt>
                <c:pt idx="42">
                  <c:v>39.479999999999997</c:v>
                </c:pt>
                <c:pt idx="43">
                  <c:v>44.81</c:v>
                </c:pt>
                <c:pt idx="44">
                  <c:v>45.21</c:v>
                </c:pt>
                <c:pt idx="45">
                  <c:v>41.45</c:v>
                </c:pt>
                <c:pt idx="46">
                  <c:v>40.270000000000003</c:v>
                </c:pt>
                <c:pt idx="47">
                  <c:v>42.84</c:v>
                </c:pt>
                <c:pt idx="48">
                  <c:v>50.74</c:v>
                </c:pt>
                <c:pt idx="49">
                  <c:v>45.21</c:v>
                </c:pt>
                <c:pt idx="50">
                  <c:v>48.77</c:v>
                </c:pt>
                <c:pt idx="51">
                  <c:v>39.28</c:v>
                </c:pt>
                <c:pt idx="52">
                  <c:v>44.61</c:v>
                </c:pt>
                <c:pt idx="53">
                  <c:v>38.29</c:v>
                </c:pt>
                <c:pt idx="54">
                  <c:v>38.68</c:v>
                </c:pt>
                <c:pt idx="55">
                  <c:v>39.08</c:v>
                </c:pt>
                <c:pt idx="56">
                  <c:v>40.270000000000003</c:v>
                </c:pt>
                <c:pt idx="57">
                  <c:v>38.090000000000003</c:v>
                </c:pt>
                <c:pt idx="58">
                  <c:v>39.08</c:v>
                </c:pt>
                <c:pt idx="59">
                  <c:v>33.22</c:v>
                </c:pt>
                <c:pt idx="60">
                  <c:v>33.6</c:v>
                </c:pt>
                <c:pt idx="61">
                  <c:v>39.869999999999997</c:v>
                </c:pt>
                <c:pt idx="62">
                  <c:v>39.67</c:v>
                </c:pt>
                <c:pt idx="63">
                  <c:v>35.520000000000003</c:v>
                </c:pt>
                <c:pt idx="64">
                  <c:v>39.67</c:v>
                </c:pt>
                <c:pt idx="65">
                  <c:v>41.65</c:v>
                </c:pt>
                <c:pt idx="66">
                  <c:v>25.03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10.28</c:v>
                </c:pt>
                <c:pt idx="148">
                  <c:v>37.299999999999997</c:v>
                </c:pt>
                <c:pt idx="149">
                  <c:v>24.85</c:v>
                </c:pt>
                <c:pt idx="150">
                  <c:v>12.6</c:v>
                </c:pt>
                <c:pt idx="151">
                  <c:v>29.07</c:v>
                </c:pt>
                <c:pt idx="152">
                  <c:v>24.49</c:v>
                </c:pt>
                <c:pt idx="153">
                  <c:v>14.26</c:v>
                </c:pt>
                <c:pt idx="154">
                  <c:v>15.78</c:v>
                </c:pt>
                <c:pt idx="155">
                  <c:v>38.68</c:v>
                </c:pt>
                <c:pt idx="156">
                  <c:v>29.8</c:v>
                </c:pt>
                <c:pt idx="157">
                  <c:v>33.22</c:v>
                </c:pt>
                <c:pt idx="158">
                  <c:v>19.03</c:v>
                </c:pt>
                <c:pt idx="159">
                  <c:v>29.25</c:v>
                </c:pt>
                <c:pt idx="160">
                  <c:v>20.059999999999999</c:v>
                </c:pt>
                <c:pt idx="161">
                  <c:v>33.6</c:v>
                </c:pt>
                <c:pt idx="162">
                  <c:v>23.96</c:v>
                </c:pt>
                <c:pt idx="163">
                  <c:v>24.67</c:v>
                </c:pt>
                <c:pt idx="164">
                  <c:v>19.21</c:v>
                </c:pt>
                <c:pt idx="165">
                  <c:v>22.37</c:v>
                </c:pt>
                <c:pt idx="166">
                  <c:v>18.52</c:v>
                </c:pt>
                <c:pt idx="167">
                  <c:v>31.51</c:v>
                </c:pt>
                <c:pt idx="168">
                  <c:v>31.32</c:v>
                </c:pt>
                <c:pt idx="169">
                  <c:v>26.5</c:v>
                </c:pt>
                <c:pt idx="170">
                  <c:v>18.86</c:v>
                </c:pt>
                <c:pt idx="171">
                  <c:v>12.11</c:v>
                </c:pt>
                <c:pt idx="172">
                  <c:v>22.01</c:v>
                </c:pt>
                <c:pt idx="173">
                  <c:v>31.89</c:v>
                </c:pt>
                <c:pt idx="174">
                  <c:v>18.86</c:v>
                </c:pt>
                <c:pt idx="175">
                  <c:v>14.1</c:v>
                </c:pt>
                <c:pt idx="176">
                  <c:v>15.61</c:v>
                </c:pt>
                <c:pt idx="177">
                  <c:v>12.44</c:v>
                </c:pt>
                <c:pt idx="178">
                  <c:v>28.7</c:v>
                </c:pt>
                <c:pt idx="179">
                  <c:v>19.89</c:v>
                </c:pt>
                <c:pt idx="180">
                  <c:v>36.51</c:v>
                </c:pt>
                <c:pt idx="181">
                  <c:v>27.23</c:v>
                </c:pt>
                <c:pt idx="182">
                  <c:v>13.6</c:v>
                </c:pt>
                <c:pt idx="183">
                  <c:v>17.32</c:v>
                </c:pt>
                <c:pt idx="184">
                  <c:v>22.9</c:v>
                </c:pt>
                <c:pt idx="185">
                  <c:v>18.86</c:v>
                </c:pt>
                <c:pt idx="186">
                  <c:v>28.88</c:v>
                </c:pt>
                <c:pt idx="187">
                  <c:v>13.43</c:v>
                </c:pt>
                <c:pt idx="188">
                  <c:v>26.68</c:v>
                </c:pt>
                <c:pt idx="189">
                  <c:v>32.270000000000003</c:v>
                </c:pt>
                <c:pt idx="190">
                  <c:v>22.9</c:v>
                </c:pt>
                <c:pt idx="191">
                  <c:v>18.690000000000001</c:v>
                </c:pt>
                <c:pt idx="192">
                  <c:v>20.6</c:v>
                </c:pt>
                <c:pt idx="193">
                  <c:v>19.21</c:v>
                </c:pt>
                <c:pt idx="194">
                  <c:v>42.05</c:v>
                </c:pt>
                <c:pt idx="195">
                  <c:v>29.07</c:v>
                </c:pt>
                <c:pt idx="196">
                  <c:v>24.85</c:v>
                </c:pt>
                <c:pt idx="197">
                  <c:v>31.32</c:v>
                </c:pt>
                <c:pt idx="198">
                  <c:v>29.25</c:v>
                </c:pt>
                <c:pt idx="199">
                  <c:v>23.96</c:v>
                </c:pt>
                <c:pt idx="200">
                  <c:v>46</c:v>
                </c:pt>
                <c:pt idx="201">
                  <c:v>26.68</c:v>
                </c:pt>
                <c:pt idx="202">
                  <c:v>24.85</c:v>
                </c:pt>
                <c:pt idx="203">
                  <c:v>26.5</c:v>
                </c:pt>
                <c:pt idx="204">
                  <c:v>42.64</c:v>
                </c:pt>
                <c:pt idx="205">
                  <c:v>31.51</c:v>
                </c:pt>
                <c:pt idx="206">
                  <c:v>21.84</c:v>
                </c:pt>
                <c:pt idx="207">
                  <c:v>27.96</c:v>
                </c:pt>
                <c:pt idx="208">
                  <c:v>37.299999999999997</c:v>
                </c:pt>
                <c:pt idx="209">
                  <c:v>41.65</c:v>
                </c:pt>
                <c:pt idx="210">
                  <c:v>40.86</c:v>
                </c:pt>
                <c:pt idx="211">
                  <c:v>29.62</c:v>
                </c:pt>
                <c:pt idx="212">
                  <c:v>19.03</c:v>
                </c:pt>
                <c:pt idx="213">
                  <c:v>26.86</c:v>
                </c:pt>
                <c:pt idx="214">
                  <c:v>21.48</c:v>
                </c:pt>
                <c:pt idx="215">
                  <c:v>45.21</c:v>
                </c:pt>
                <c:pt idx="216">
                  <c:v>23.43</c:v>
                </c:pt>
                <c:pt idx="217">
                  <c:v>21.48</c:v>
                </c:pt>
                <c:pt idx="218">
                  <c:v>39.08</c:v>
                </c:pt>
                <c:pt idx="219">
                  <c:v>14.26</c:v>
                </c:pt>
                <c:pt idx="220">
                  <c:v>19.89</c:v>
                </c:pt>
                <c:pt idx="221">
                  <c:v>38.49</c:v>
                </c:pt>
                <c:pt idx="222">
                  <c:v>25.58</c:v>
                </c:pt>
                <c:pt idx="223">
                  <c:v>21.84</c:v>
                </c:pt>
                <c:pt idx="224">
                  <c:v>16.12</c:v>
                </c:pt>
                <c:pt idx="225">
                  <c:v>12.11</c:v>
                </c:pt>
                <c:pt idx="226">
                  <c:v>25.39</c:v>
                </c:pt>
                <c:pt idx="227">
                  <c:v>27.41</c:v>
                </c:pt>
                <c:pt idx="228">
                  <c:v>14.26</c:v>
                </c:pt>
                <c:pt idx="229">
                  <c:v>22.37</c:v>
                </c:pt>
                <c:pt idx="230">
                  <c:v>19.55</c:v>
                </c:pt>
                <c:pt idx="231">
                  <c:v>26.31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10.28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13.27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11.78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10.78</c:v>
                </c:pt>
                <c:pt idx="300">
                  <c:v>10.45</c:v>
                </c:pt>
                <c:pt idx="301">
                  <c:v>10</c:v>
                </c:pt>
                <c:pt idx="302">
                  <c:v>11.28</c:v>
                </c:pt>
                <c:pt idx="303">
                  <c:v>11.11</c:v>
                </c:pt>
                <c:pt idx="304">
                  <c:v>11.11</c:v>
                </c:pt>
                <c:pt idx="305">
                  <c:v>10</c:v>
                </c:pt>
                <c:pt idx="306">
                  <c:v>10</c:v>
                </c:pt>
                <c:pt idx="307">
                  <c:v>12.11</c:v>
                </c:pt>
                <c:pt idx="308">
                  <c:v>16.64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11.94</c:v>
                </c:pt>
                <c:pt idx="315">
                  <c:v>10.78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10.45</c:v>
                </c:pt>
                <c:pt idx="320">
                  <c:v>10</c:v>
                </c:pt>
                <c:pt idx="321">
                  <c:v>12.77</c:v>
                </c:pt>
                <c:pt idx="322">
                  <c:v>13.1</c:v>
                </c:pt>
                <c:pt idx="323">
                  <c:v>10</c:v>
                </c:pt>
                <c:pt idx="324">
                  <c:v>10</c:v>
                </c:pt>
                <c:pt idx="325">
                  <c:v>10.28</c:v>
                </c:pt>
                <c:pt idx="326">
                  <c:v>10</c:v>
                </c:pt>
                <c:pt idx="327">
                  <c:v>11.44</c:v>
                </c:pt>
                <c:pt idx="328">
                  <c:v>10</c:v>
                </c:pt>
                <c:pt idx="329">
                  <c:v>12.44</c:v>
                </c:pt>
                <c:pt idx="330">
                  <c:v>14.93</c:v>
                </c:pt>
                <c:pt idx="331">
                  <c:v>10</c:v>
                </c:pt>
                <c:pt idx="332">
                  <c:v>10</c:v>
                </c:pt>
                <c:pt idx="333">
                  <c:v>11.94</c:v>
                </c:pt>
                <c:pt idx="334">
                  <c:v>10.119999999999999</c:v>
                </c:pt>
                <c:pt idx="335">
                  <c:v>11.11</c:v>
                </c:pt>
                <c:pt idx="336">
                  <c:v>10</c:v>
                </c:pt>
                <c:pt idx="337">
                  <c:v>10.119999999999999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11.11</c:v>
                </c:pt>
                <c:pt idx="344">
                  <c:v>10</c:v>
                </c:pt>
                <c:pt idx="345">
                  <c:v>50.55</c:v>
                </c:pt>
                <c:pt idx="346">
                  <c:v>53.71</c:v>
                </c:pt>
                <c:pt idx="347">
                  <c:v>56.74</c:v>
                </c:pt>
                <c:pt idx="348">
                  <c:v>56.95</c:v>
                </c:pt>
                <c:pt idx="349">
                  <c:v>57.77</c:v>
                </c:pt>
                <c:pt idx="350">
                  <c:v>57.15</c:v>
                </c:pt>
                <c:pt idx="351">
                  <c:v>55.3</c:v>
                </c:pt>
                <c:pt idx="352">
                  <c:v>54.89</c:v>
                </c:pt>
                <c:pt idx="353">
                  <c:v>54.7</c:v>
                </c:pt>
                <c:pt idx="354">
                  <c:v>56.95</c:v>
                </c:pt>
                <c:pt idx="355">
                  <c:v>57.77</c:v>
                </c:pt>
                <c:pt idx="356">
                  <c:v>56.53</c:v>
                </c:pt>
                <c:pt idx="357">
                  <c:v>57.56</c:v>
                </c:pt>
                <c:pt idx="358">
                  <c:v>57.56</c:v>
                </c:pt>
                <c:pt idx="359">
                  <c:v>58.18</c:v>
                </c:pt>
                <c:pt idx="360">
                  <c:v>57.97</c:v>
                </c:pt>
                <c:pt idx="361">
                  <c:v>59.21</c:v>
                </c:pt>
                <c:pt idx="362">
                  <c:v>60.03</c:v>
                </c:pt>
                <c:pt idx="363">
                  <c:v>59.41</c:v>
                </c:pt>
                <c:pt idx="364">
                  <c:v>59.82</c:v>
                </c:pt>
                <c:pt idx="365">
                  <c:v>57.77</c:v>
                </c:pt>
                <c:pt idx="366">
                  <c:v>58.59</c:v>
                </c:pt>
                <c:pt idx="367">
                  <c:v>58.8</c:v>
                </c:pt>
                <c:pt idx="368">
                  <c:v>57.97</c:v>
                </c:pt>
                <c:pt idx="369">
                  <c:v>57.77</c:v>
                </c:pt>
                <c:pt idx="370">
                  <c:v>57.97</c:v>
                </c:pt>
                <c:pt idx="371">
                  <c:v>57.97</c:v>
                </c:pt>
                <c:pt idx="372">
                  <c:v>58.8</c:v>
                </c:pt>
                <c:pt idx="373">
                  <c:v>59</c:v>
                </c:pt>
                <c:pt idx="374">
                  <c:v>59.41</c:v>
                </c:pt>
                <c:pt idx="375">
                  <c:v>59.41</c:v>
                </c:pt>
                <c:pt idx="376">
                  <c:v>59.82</c:v>
                </c:pt>
                <c:pt idx="377">
                  <c:v>59.41</c:v>
                </c:pt>
                <c:pt idx="378">
                  <c:v>59.21</c:v>
                </c:pt>
                <c:pt idx="379">
                  <c:v>59.62</c:v>
                </c:pt>
                <c:pt idx="380">
                  <c:v>59.21</c:v>
                </c:pt>
                <c:pt idx="381">
                  <c:v>59.21</c:v>
                </c:pt>
                <c:pt idx="382">
                  <c:v>59.62</c:v>
                </c:pt>
                <c:pt idx="383">
                  <c:v>59.82</c:v>
                </c:pt>
                <c:pt idx="384">
                  <c:v>59.21</c:v>
                </c:pt>
                <c:pt idx="385">
                  <c:v>59.41</c:v>
                </c:pt>
                <c:pt idx="386">
                  <c:v>59.62</c:v>
                </c:pt>
                <c:pt idx="387">
                  <c:v>59.21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71D-495F-88B0-6884B6570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1185824"/>
        <c:axId val="711180928"/>
      </c:lineChart>
      <c:catAx>
        <c:axId val="711179296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180384"/>
        <c:crosses val="autoZero"/>
        <c:auto val="1"/>
        <c:lblAlgn val="ctr"/>
        <c:lblOffset val="100"/>
        <c:noMultiLvlLbl val="0"/>
      </c:catAx>
      <c:valAx>
        <c:axId val="71118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179296"/>
        <c:crosses val="autoZero"/>
        <c:crossBetween val="between"/>
      </c:valAx>
      <c:valAx>
        <c:axId val="7111809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185824"/>
        <c:crosses val="max"/>
        <c:crossBetween val="between"/>
      </c:valAx>
      <c:catAx>
        <c:axId val="711185824"/>
        <c:scaling>
          <c:orientation val="minMax"/>
        </c:scaling>
        <c:delete val="1"/>
        <c:axPos val="b"/>
        <c:numFmt formatCode="h:mm:ss" sourceLinked="1"/>
        <c:majorTickMark val="out"/>
        <c:minorTickMark val="none"/>
        <c:tickLblPos val="nextTo"/>
        <c:crossAx val="7111809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'2017-10-09'!$B$1:$B$5</c:f>
              <c:strCache>
                <c:ptCount val="5"/>
                <c:pt idx="0">
                  <c:v>Mass (g)</c:v>
                </c:pt>
                <c:pt idx="1">
                  <c:v>Mass (g)</c:v>
                </c:pt>
                <c:pt idx="2">
                  <c:v>Mass (g)</c:v>
                </c:pt>
                <c:pt idx="3">
                  <c:v>Mass (g)</c:v>
                </c:pt>
                <c:pt idx="4">
                  <c:v>Mass (g)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'2017-10-09'!$A$6:$A$226</c:f>
              <c:numCache>
                <c:formatCode>h:mm:ss</c:formatCode>
                <c:ptCount val="221"/>
                <c:pt idx="0">
                  <c:v>0.4420486111111111</c:v>
                </c:pt>
                <c:pt idx="1">
                  <c:v>0.44274305555555554</c:v>
                </c:pt>
                <c:pt idx="2">
                  <c:v>0.44343749999999998</c:v>
                </c:pt>
                <c:pt idx="3">
                  <c:v>0.44413194444444443</c:v>
                </c:pt>
                <c:pt idx="4">
                  <c:v>0.44482638888888887</c:v>
                </c:pt>
                <c:pt idx="5">
                  <c:v>0.44552083333333337</c:v>
                </c:pt>
                <c:pt idx="6">
                  <c:v>0.44621527777777775</c:v>
                </c:pt>
                <c:pt idx="7">
                  <c:v>0.44690972222222225</c:v>
                </c:pt>
                <c:pt idx="8">
                  <c:v>0.44760416666666664</c:v>
                </c:pt>
                <c:pt idx="9">
                  <c:v>0.44829861111111113</c:v>
                </c:pt>
                <c:pt idx="10">
                  <c:v>0.44899305555555552</c:v>
                </c:pt>
                <c:pt idx="11">
                  <c:v>0.44968750000000002</c:v>
                </c:pt>
                <c:pt idx="12">
                  <c:v>0.4503819444444444</c:v>
                </c:pt>
                <c:pt idx="13">
                  <c:v>0.4510763888888889</c:v>
                </c:pt>
                <c:pt idx="14">
                  <c:v>0.45177083333333329</c:v>
                </c:pt>
                <c:pt idx="15">
                  <c:v>0.45246527777777779</c:v>
                </c:pt>
                <c:pt idx="16">
                  <c:v>0.45315972222222217</c:v>
                </c:pt>
                <c:pt idx="17">
                  <c:v>0.45385416666666667</c:v>
                </c:pt>
                <c:pt idx="18">
                  <c:v>0.45454861111111106</c:v>
                </c:pt>
                <c:pt idx="19">
                  <c:v>0.45524305555555555</c:v>
                </c:pt>
                <c:pt idx="20">
                  <c:v>0.45593750000000005</c:v>
                </c:pt>
                <c:pt idx="21">
                  <c:v>0.45663194444444444</c:v>
                </c:pt>
                <c:pt idx="22">
                  <c:v>0.45732638888888894</c:v>
                </c:pt>
                <c:pt idx="23">
                  <c:v>0.45802083333333332</c:v>
                </c:pt>
                <c:pt idx="24">
                  <c:v>0.45871527777777782</c:v>
                </c:pt>
                <c:pt idx="25">
                  <c:v>0.45940972222222221</c:v>
                </c:pt>
                <c:pt idx="26">
                  <c:v>0.4601041666666667</c:v>
                </c:pt>
                <c:pt idx="27">
                  <c:v>0.46079861111111109</c:v>
                </c:pt>
                <c:pt idx="28">
                  <c:v>0.46149305555555559</c:v>
                </c:pt>
                <c:pt idx="29">
                  <c:v>0.46218749999999997</c:v>
                </c:pt>
                <c:pt idx="30">
                  <c:v>0.46288194444444447</c:v>
                </c:pt>
                <c:pt idx="31">
                  <c:v>0.46357638888888886</c:v>
                </c:pt>
                <c:pt idx="32">
                  <c:v>0.46427083333333335</c:v>
                </c:pt>
                <c:pt idx="33">
                  <c:v>0.4649652777777778</c:v>
                </c:pt>
                <c:pt idx="34">
                  <c:v>0.46565972222222224</c:v>
                </c:pt>
                <c:pt idx="35">
                  <c:v>0.46635416666666668</c:v>
                </c:pt>
                <c:pt idx="36">
                  <c:v>0.46704861111111112</c:v>
                </c:pt>
                <c:pt idx="37">
                  <c:v>0.46774305555555556</c:v>
                </c:pt>
                <c:pt idx="38">
                  <c:v>0.46843750000000001</c:v>
                </c:pt>
                <c:pt idx="39">
                  <c:v>0.46913194444444445</c:v>
                </c:pt>
                <c:pt idx="40">
                  <c:v>0.46982638888888889</c:v>
                </c:pt>
                <c:pt idx="41">
                  <c:v>0.47052083333333333</c:v>
                </c:pt>
                <c:pt idx="42">
                  <c:v>0.47121527777777777</c:v>
                </c:pt>
                <c:pt idx="43">
                  <c:v>0.47190972222222222</c:v>
                </c:pt>
                <c:pt idx="44">
                  <c:v>0.47260416666666666</c:v>
                </c:pt>
                <c:pt idx="45">
                  <c:v>0.4732986111111111</c:v>
                </c:pt>
                <c:pt idx="46">
                  <c:v>0.47399305555555554</c:v>
                </c:pt>
                <c:pt idx="47">
                  <c:v>0.47468749999999998</c:v>
                </c:pt>
                <c:pt idx="48">
                  <c:v>0.47538194444444448</c:v>
                </c:pt>
                <c:pt idx="49">
                  <c:v>0.47607638888888887</c:v>
                </c:pt>
                <c:pt idx="50">
                  <c:v>0.47677083333333337</c:v>
                </c:pt>
                <c:pt idx="51">
                  <c:v>0.47746527777777775</c:v>
                </c:pt>
                <c:pt idx="52">
                  <c:v>0.47815972222222225</c:v>
                </c:pt>
                <c:pt idx="53">
                  <c:v>0.47885416666666664</c:v>
                </c:pt>
                <c:pt idx="54">
                  <c:v>0.47954861111111113</c:v>
                </c:pt>
                <c:pt idx="55">
                  <c:v>0.48024305555555552</c:v>
                </c:pt>
                <c:pt idx="56">
                  <c:v>0.48093750000000002</c:v>
                </c:pt>
                <c:pt idx="57">
                  <c:v>0.4816319444444444</c:v>
                </c:pt>
                <c:pt idx="58">
                  <c:v>0.4823263888888889</c:v>
                </c:pt>
                <c:pt idx="59">
                  <c:v>0.48302083333333329</c:v>
                </c:pt>
                <c:pt idx="60">
                  <c:v>0.48371527777777779</c:v>
                </c:pt>
                <c:pt idx="61">
                  <c:v>0.48440972222222217</c:v>
                </c:pt>
                <c:pt idx="62">
                  <c:v>0.48510416666666667</c:v>
                </c:pt>
                <c:pt idx="63">
                  <c:v>0.48579861111111106</c:v>
                </c:pt>
                <c:pt idx="64">
                  <c:v>0.48649305555555555</c:v>
                </c:pt>
                <c:pt idx="65">
                  <c:v>0.48718750000000005</c:v>
                </c:pt>
                <c:pt idx="66">
                  <c:v>0.48788194444444444</c:v>
                </c:pt>
                <c:pt idx="67">
                  <c:v>0.48857638888888894</c:v>
                </c:pt>
                <c:pt idx="68">
                  <c:v>0.48927083333333332</c:v>
                </c:pt>
                <c:pt idx="69">
                  <c:v>0.48996527777777782</c:v>
                </c:pt>
                <c:pt idx="70">
                  <c:v>0.49065972222222221</c:v>
                </c:pt>
                <c:pt idx="71">
                  <c:v>0.4913541666666667</c:v>
                </c:pt>
                <c:pt idx="72">
                  <c:v>0.49204861111111109</c:v>
                </c:pt>
                <c:pt idx="73">
                  <c:v>0.49274305555555559</c:v>
                </c:pt>
                <c:pt idx="74">
                  <c:v>0.49343749999999997</c:v>
                </c:pt>
                <c:pt idx="75">
                  <c:v>0.49413194444444447</c:v>
                </c:pt>
                <c:pt idx="76">
                  <c:v>0.49482638888888886</c:v>
                </c:pt>
                <c:pt idx="77">
                  <c:v>0.49552083333333335</c:v>
                </c:pt>
                <c:pt idx="78">
                  <c:v>0.49621527777777774</c:v>
                </c:pt>
                <c:pt idx="79">
                  <c:v>0.49690972222222224</c:v>
                </c:pt>
                <c:pt idx="80">
                  <c:v>0.49760416666666668</c:v>
                </c:pt>
                <c:pt idx="81">
                  <c:v>0.49829861111111112</c:v>
                </c:pt>
                <c:pt idx="82">
                  <c:v>0.49899305555555556</c:v>
                </c:pt>
                <c:pt idx="83">
                  <c:v>0.49968750000000001</c:v>
                </c:pt>
                <c:pt idx="84">
                  <c:v>0.5003819444444445</c:v>
                </c:pt>
                <c:pt idx="85">
                  <c:v>0.50107638888888884</c:v>
                </c:pt>
                <c:pt idx="86">
                  <c:v>0.50177083333333339</c:v>
                </c:pt>
                <c:pt idx="87">
                  <c:v>0.50246527777777772</c:v>
                </c:pt>
                <c:pt idx="88">
                  <c:v>0.50315972222222227</c:v>
                </c:pt>
                <c:pt idx="89">
                  <c:v>0.5038541666666666</c:v>
                </c:pt>
                <c:pt idx="90">
                  <c:v>0.50454861111111116</c:v>
                </c:pt>
                <c:pt idx="91">
                  <c:v>0.50524305555555549</c:v>
                </c:pt>
                <c:pt idx="92">
                  <c:v>0.50593750000000004</c:v>
                </c:pt>
                <c:pt idx="93">
                  <c:v>0.50663194444444448</c:v>
                </c:pt>
                <c:pt idx="94">
                  <c:v>0.50732638888888892</c:v>
                </c:pt>
                <c:pt idx="95">
                  <c:v>0.50802083333333337</c:v>
                </c:pt>
                <c:pt idx="96">
                  <c:v>0.50871527777777781</c:v>
                </c:pt>
                <c:pt idx="97">
                  <c:v>0.50940972222222225</c:v>
                </c:pt>
                <c:pt idx="98">
                  <c:v>0.51010416666666669</c:v>
                </c:pt>
                <c:pt idx="99">
                  <c:v>0.51079861111111113</c:v>
                </c:pt>
                <c:pt idx="100">
                  <c:v>0.51149305555555558</c:v>
                </c:pt>
                <c:pt idx="101">
                  <c:v>0.51218750000000002</c:v>
                </c:pt>
                <c:pt idx="102">
                  <c:v>0.51288194444444446</c:v>
                </c:pt>
                <c:pt idx="103">
                  <c:v>0.5135763888888889</c:v>
                </c:pt>
                <c:pt idx="104">
                  <c:v>0.51427083333333334</c:v>
                </c:pt>
                <c:pt idx="105">
                  <c:v>0.51496527777777779</c:v>
                </c:pt>
                <c:pt idx="106">
                  <c:v>0.51565972222222223</c:v>
                </c:pt>
                <c:pt idx="107">
                  <c:v>0.51635416666666667</c:v>
                </c:pt>
                <c:pt idx="108">
                  <c:v>0.51704861111111111</c:v>
                </c:pt>
                <c:pt idx="109">
                  <c:v>0.51774305555555555</c:v>
                </c:pt>
                <c:pt idx="110">
                  <c:v>0.5184375</c:v>
                </c:pt>
                <c:pt idx="111">
                  <c:v>0.51913194444444444</c:v>
                </c:pt>
                <c:pt idx="112">
                  <c:v>0.51982638888888888</c:v>
                </c:pt>
                <c:pt idx="113">
                  <c:v>0.52052083333333332</c:v>
                </c:pt>
                <c:pt idx="114">
                  <c:v>0.52121527777777776</c:v>
                </c:pt>
                <c:pt idx="115">
                  <c:v>0.52190972222222221</c:v>
                </c:pt>
                <c:pt idx="116">
                  <c:v>0.52260416666666665</c:v>
                </c:pt>
                <c:pt idx="117">
                  <c:v>0.52329861111111109</c:v>
                </c:pt>
                <c:pt idx="118">
                  <c:v>0.52399305555555553</c:v>
                </c:pt>
                <c:pt idx="119">
                  <c:v>0.52468749999999997</c:v>
                </c:pt>
                <c:pt idx="120">
                  <c:v>0.52538194444444442</c:v>
                </c:pt>
                <c:pt idx="121">
                  <c:v>0.52607638888888886</c:v>
                </c:pt>
                <c:pt idx="122">
                  <c:v>0.5267708333333333</c:v>
                </c:pt>
                <c:pt idx="123">
                  <c:v>0.52746527777777774</c:v>
                </c:pt>
                <c:pt idx="124">
                  <c:v>0.52815972222222218</c:v>
                </c:pt>
                <c:pt idx="125">
                  <c:v>0.52885416666666674</c:v>
                </c:pt>
                <c:pt idx="126">
                  <c:v>0.52954861111111107</c:v>
                </c:pt>
                <c:pt idx="127">
                  <c:v>0.53024305555555562</c:v>
                </c:pt>
                <c:pt idx="128">
                  <c:v>0.53093749999999995</c:v>
                </c:pt>
                <c:pt idx="129">
                  <c:v>0.5316319444444445</c:v>
                </c:pt>
                <c:pt idx="130">
                  <c:v>0.53232638888888884</c:v>
                </c:pt>
                <c:pt idx="131">
                  <c:v>0.53302083333333339</c:v>
                </c:pt>
                <c:pt idx="132">
                  <c:v>0.53371527777777772</c:v>
                </c:pt>
                <c:pt idx="133">
                  <c:v>0.53440972222222227</c:v>
                </c:pt>
                <c:pt idx="134">
                  <c:v>0.5351041666666666</c:v>
                </c:pt>
                <c:pt idx="135">
                  <c:v>0.53579861111111116</c:v>
                </c:pt>
                <c:pt idx="136">
                  <c:v>0.53649305555555549</c:v>
                </c:pt>
                <c:pt idx="137">
                  <c:v>0.53718750000000004</c:v>
                </c:pt>
                <c:pt idx="138">
                  <c:v>0.53788194444444437</c:v>
                </c:pt>
                <c:pt idx="139">
                  <c:v>0.53857638888888892</c:v>
                </c:pt>
                <c:pt idx="140">
                  <c:v>0.53927083333333337</c:v>
                </c:pt>
                <c:pt idx="141">
                  <c:v>0.53996527777777781</c:v>
                </c:pt>
                <c:pt idx="142">
                  <c:v>0.54065972222222225</c:v>
                </c:pt>
                <c:pt idx="143">
                  <c:v>0.54135416666666669</c:v>
                </c:pt>
                <c:pt idx="144">
                  <c:v>0.54204861111111113</c:v>
                </c:pt>
                <c:pt idx="145">
                  <c:v>0.54274305555555558</c:v>
                </c:pt>
                <c:pt idx="146">
                  <c:v>0.54343750000000002</c:v>
                </c:pt>
                <c:pt idx="147">
                  <c:v>0.54413194444444446</c:v>
                </c:pt>
                <c:pt idx="148">
                  <c:v>0.5448263888888889</c:v>
                </c:pt>
                <c:pt idx="149">
                  <c:v>0.54552083333333334</c:v>
                </c:pt>
                <c:pt idx="150">
                  <c:v>0.54621527777777779</c:v>
                </c:pt>
                <c:pt idx="151">
                  <c:v>0.54690972222222223</c:v>
                </c:pt>
                <c:pt idx="152">
                  <c:v>0.54760416666666667</c:v>
                </c:pt>
                <c:pt idx="153">
                  <c:v>0.54829861111111111</c:v>
                </c:pt>
                <c:pt idx="154">
                  <c:v>0.54899305555555555</c:v>
                </c:pt>
                <c:pt idx="155">
                  <c:v>0.5496875</c:v>
                </c:pt>
                <c:pt idx="156">
                  <c:v>0.55038194444444444</c:v>
                </c:pt>
                <c:pt idx="157">
                  <c:v>0.55107638888888888</c:v>
                </c:pt>
                <c:pt idx="158">
                  <c:v>0.55177083333333332</c:v>
                </c:pt>
                <c:pt idx="159">
                  <c:v>0.55246527777777776</c:v>
                </c:pt>
                <c:pt idx="160">
                  <c:v>0.55315972222222221</c:v>
                </c:pt>
                <c:pt idx="161">
                  <c:v>0.55385416666666665</c:v>
                </c:pt>
                <c:pt idx="162">
                  <c:v>0.55454861111111109</c:v>
                </c:pt>
                <c:pt idx="163">
                  <c:v>0.55524305555555553</c:v>
                </c:pt>
                <c:pt idx="164">
                  <c:v>0.55593749999999997</c:v>
                </c:pt>
                <c:pt idx="165">
                  <c:v>0.55663194444444442</c:v>
                </c:pt>
                <c:pt idx="166">
                  <c:v>0.55732638888888886</c:v>
                </c:pt>
                <c:pt idx="167">
                  <c:v>0.5580208333333333</c:v>
                </c:pt>
                <c:pt idx="168">
                  <c:v>0.55871527777777785</c:v>
                </c:pt>
                <c:pt idx="169">
                  <c:v>0.55940972222222218</c:v>
                </c:pt>
                <c:pt idx="170">
                  <c:v>0.56010416666666674</c:v>
                </c:pt>
                <c:pt idx="171">
                  <c:v>0.56079861111111107</c:v>
                </c:pt>
                <c:pt idx="172">
                  <c:v>0.56149305555555562</c:v>
                </c:pt>
                <c:pt idx="173">
                  <c:v>0.56218749999999995</c:v>
                </c:pt>
                <c:pt idx="174">
                  <c:v>0.5628819444444445</c:v>
                </c:pt>
                <c:pt idx="175">
                  <c:v>0.56357638888888884</c:v>
                </c:pt>
                <c:pt idx="176">
                  <c:v>0.56427083333333339</c:v>
                </c:pt>
                <c:pt idx="177">
                  <c:v>0.56496527777777772</c:v>
                </c:pt>
                <c:pt idx="178">
                  <c:v>0.56565972222222227</c:v>
                </c:pt>
                <c:pt idx="179">
                  <c:v>0.5663541666666666</c:v>
                </c:pt>
                <c:pt idx="180">
                  <c:v>0.56704861111111116</c:v>
                </c:pt>
                <c:pt idx="181">
                  <c:v>0.56774305555555549</c:v>
                </c:pt>
                <c:pt idx="182">
                  <c:v>0.56843750000000004</c:v>
                </c:pt>
                <c:pt idx="183">
                  <c:v>0.56913194444444437</c:v>
                </c:pt>
                <c:pt idx="184">
                  <c:v>0.56982638888888892</c:v>
                </c:pt>
                <c:pt idx="185">
                  <c:v>0.57052083333333337</c:v>
                </c:pt>
                <c:pt idx="186">
                  <c:v>0.57121527777777781</c:v>
                </c:pt>
                <c:pt idx="187">
                  <c:v>0.57190972222222225</c:v>
                </c:pt>
                <c:pt idx="188">
                  <c:v>0.57260416666666669</c:v>
                </c:pt>
                <c:pt idx="189">
                  <c:v>0.57329861111111113</c:v>
                </c:pt>
                <c:pt idx="190">
                  <c:v>0.57399305555555558</c:v>
                </c:pt>
                <c:pt idx="191">
                  <c:v>0.57468750000000002</c:v>
                </c:pt>
                <c:pt idx="192">
                  <c:v>0.57538194444444446</c:v>
                </c:pt>
                <c:pt idx="193">
                  <c:v>0.5760763888888889</c:v>
                </c:pt>
                <c:pt idx="194">
                  <c:v>0.57677083333333334</c:v>
                </c:pt>
                <c:pt idx="195">
                  <c:v>0.57746527777777779</c:v>
                </c:pt>
                <c:pt idx="196">
                  <c:v>0.57815972222222223</c:v>
                </c:pt>
                <c:pt idx="197">
                  <c:v>0.57885416666666667</c:v>
                </c:pt>
                <c:pt idx="198">
                  <c:v>0.57954861111111111</c:v>
                </c:pt>
                <c:pt idx="199">
                  <c:v>0.58024305555555555</c:v>
                </c:pt>
                <c:pt idx="200">
                  <c:v>0.5809375</c:v>
                </c:pt>
                <c:pt idx="201">
                  <c:v>0.58163194444444444</c:v>
                </c:pt>
                <c:pt idx="202">
                  <c:v>0.58232638888888888</c:v>
                </c:pt>
                <c:pt idx="203">
                  <c:v>0.58302083333333332</c:v>
                </c:pt>
                <c:pt idx="204">
                  <c:v>0.58371527777777776</c:v>
                </c:pt>
                <c:pt idx="205">
                  <c:v>0.58440972222222221</c:v>
                </c:pt>
                <c:pt idx="206">
                  <c:v>0.58510416666666665</c:v>
                </c:pt>
                <c:pt idx="207">
                  <c:v>0.58579861111111109</c:v>
                </c:pt>
                <c:pt idx="208">
                  <c:v>0.58649305555555553</c:v>
                </c:pt>
                <c:pt idx="209">
                  <c:v>0.58718749999999997</c:v>
                </c:pt>
                <c:pt idx="210">
                  <c:v>0.58788194444444442</c:v>
                </c:pt>
                <c:pt idx="211">
                  <c:v>0.58857638888888886</c:v>
                </c:pt>
                <c:pt idx="212">
                  <c:v>0.5892708333333333</c:v>
                </c:pt>
                <c:pt idx="213">
                  <c:v>0.58996527777777785</c:v>
                </c:pt>
                <c:pt idx="214">
                  <c:v>0.59065972222222218</c:v>
                </c:pt>
                <c:pt idx="215">
                  <c:v>0.59135416666666674</c:v>
                </c:pt>
                <c:pt idx="216">
                  <c:v>0.59204861111111107</c:v>
                </c:pt>
                <c:pt idx="217">
                  <c:v>0.59274305555555562</c:v>
                </c:pt>
                <c:pt idx="218">
                  <c:v>0.59343749999999995</c:v>
                </c:pt>
                <c:pt idx="219">
                  <c:v>0.5941319444444445</c:v>
                </c:pt>
                <c:pt idx="220">
                  <c:v>0.59482638888888884</c:v>
                </c:pt>
              </c:numCache>
            </c:numRef>
          </c:cat>
          <c:val>
            <c:numRef>
              <c:f>'2017-10-09'!$B$6:$B$226</c:f>
              <c:numCache>
                <c:formatCode>General</c:formatCode>
                <c:ptCount val="221"/>
                <c:pt idx="0">
                  <c:v>27.38</c:v>
                </c:pt>
                <c:pt idx="1">
                  <c:v>27.1</c:v>
                </c:pt>
                <c:pt idx="2">
                  <c:v>25.75</c:v>
                </c:pt>
                <c:pt idx="3">
                  <c:v>25.99</c:v>
                </c:pt>
                <c:pt idx="4">
                  <c:v>26.06</c:v>
                </c:pt>
                <c:pt idx="5">
                  <c:v>26.13</c:v>
                </c:pt>
                <c:pt idx="6">
                  <c:v>26.17</c:v>
                </c:pt>
                <c:pt idx="7">
                  <c:v>26.18</c:v>
                </c:pt>
                <c:pt idx="8">
                  <c:v>26.2</c:v>
                </c:pt>
                <c:pt idx="9">
                  <c:v>26.23</c:v>
                </c:pt>
                <c:pt idx="10">
                  <c:v>26.25</c:v>
                </c:pt>
                <c:pt idx="11">
                  <c:v>26.22</c:v>
                </c:pt>
                <c:pt idx="12">
                  <c:v>26.19</c:v>
                </c:pt>
                <c:pt idx="13">
                  <c:v>26.31</c:v>
                </c:pt>
                <c:pt idx="14">
                  <c:v>26.25</c:v>
                </c:pt>
                <c:pt idx="15">
                  <c:v>26.31</c:v>
                </c:pt>
                <c:pt idx="16">
                  <c:v>25.98</c:v>
                </c:pt>
                <c:pt idx="17">
                  <c:v>26.02</c:v>
                </c:pt>
                <c:pt idx="18">
                  <c:v>25.72</c:v>
                </c:pt>
                <c:pt idx="19">
                  <c:v>25.86</c:v>
                </c:pt>
                <c:pt idx="20">
                  <c:v>25.79</c:v>
                </c:pt>
                <c:pt idx="21">
                  <c:v>25.83</c:v>
                </c:pt>
                <c:pt idx="22">
                  <c:v>25.66</c:v>
                </c:pt>
                <c:pt idx="23">
                  <c:v>25.58</c:v>
                </c:pt>
                <c:pt idx="24">
                  <c:v>25.68</c:v>
                </c:pt>
                <c:pt idx="25">
                  <c:v>25.46</c:v>
                </c:pt>
                <c:pt idx="26">
                  <c:v>25.51</c:v>
                </c:pt>
                <c:pt idx="27">
                  <c:v>25.44</c:v>
                </c:pt>
                <c:pt idx="28">
                  <c:v>25.31</c:v>
                </c:pt>
                <c:pt idx="29">
                  <c:v>25.4</c:v>
                </c:pt>
                <c:pt idx="30">
                  <c:v>25.29</c:v>
                </c:pt>
                <c:pt idx="31">
                  <c:v>25.16</c:v>
                </c:pt>
                <c:pt idx="32">
                  <c:v>24.94</c:v>
                </c:pt>
                <c:pt idx="33">
                  <c:v>25.01</c:v>
                </c:pt>
                <c:pt idx="34">
                  <c:v>25.05</c:v>
                </c:pt>
                <c:pt idx="35">
                  <c:v>24.94</c:v>
                </c:pt>
                <c:pt idx="36">
                  <c:v>24.96</c:v>
                </c:pt>
                <c:pt idx="37">
                  <c:v>24.81</c:v>
                </c:pt>
                <c:pt idx="38">
                  <c:v>24.75</c:v>
                </c:pt>
                <c:pt idx="39">
                  <c:v>24.71</c:v>
                </c:pt>
                <c:pt idx="40">
                  <c:v>24.66</c:v>
                </c:pt>
                <c:pt idx="41">
                  <c:v>24.54</c:v>
                </c:pt>
                <c:pt idx="42">
                  <c:v>24.5</c:v>
                </c:pt>
                <c:pt idx="43">
                  <c:v>24.46</c:v>
                </c:pt>
                <c:pt idx="44">
                  <c:v>24.39</c:v>
                </c:pt>
                <c:pt idx="45">
                  <c:v>24.43</c:v>
                </c:pt>
                <c:pt idx="46">
                  <c:v>24.22</c:v>
                </c:pt>
                <c:pt idx="47">
                  <c:v>24.17</c:v>
                </c:pt>
                <c:pt idx="48">
                  <c:v>24.25</c:v>
                </c:pt>
                <c:pt idx="49">
                  <c:v>24.1</c:v>
                </c:pt>
                <c:pt idx="50">
                  <c:v>23.99</c:v>
                </c:pt>
                <c:pt idx="51">
                  <c:v>23.97</c:v>
                </c:pt>
                <c:pt idx="52">
                  <c:v>24.08</c:v>
                </c:pt>
                <c:pt idx="53">
                  <c:v>23.88</c:v>
                </c:pt>
                <c:pt idx="54">
                  <c:v>23.81</c:v>
                </c:pt>
                <c:pt idx="55">
                  <c:v>23.78</c:v>
                </c:pt>
                <c:pt idx="56">
                  <c:v>23.72</c:v>
                </c:pt>
                <c:pt idx="57">
                  <c:v>23.61</c:v>
                </c:pt>
                <c:pt idx="58">
                  <c:v>23.62</c:v>
                </c:pt>
                <c:pt idx="59">
                  <c:v>23.49</c:v>
                </c:pt>
                <c:pt idx="60">
                  <c:v>23.44</c:v>
                </c:pt>
                <c:pt idx="61">
                  <c:v>23.39</c:v>
                </c:pt>
                <c:pt idx="62">
                  <c:v>23.29</c:v>
                </c:pt>
                <c:pt idx="63">
                  <c:v>23.16</c:v>
                </c:pt>
                <c:pt idx="64">
                  <c:v>23.15</c:v>
                </c:pt>
                <c:pt idx="65">
                  <c:v>23.08</c:v>
                </c:pt>
                <c:pt idx="66">
                  <c:v>22.96</c:v>
                </c:pt>
                <c:pt idx="67">
                  <c:v>22.92</c:v>
                </c:pt>
                <c:pt idx="68">
                  <c:v>22.83</c:v>
                </c:pt>
                <c:pt idx="69">
                  <c:v>22.73</c:v>
                </c:pt>
                <c:pt idx="70">
                  <c:v>22.8</c:v>
                </c:pt>
                <c:pt idx="71">
                  <c:v>22.66</c:v>
                </c:pt>
                <c:pt idx="72">
                  <c:v>22.56</c:v>
                </c:pt>
                <c:pt idx="73">
                  <c:v>22.57</c:v>
                </c:pt>
                <c:pt idx="74">
                  <c:v>22.51</c:v>
                </c:pt>
                <c:pt idx="75">
                  <c:v>22.37</c:v>
                </c:pt>
                <c:pt idx="76">
                  <c:v>22.29</c:v>
                </c:pt>
                <c:pt idx="77">
                  <c:v>22.42</c:v>
                </c:pt>
                <c:pt idx="78">
                  <c:v>22.24</c:v>
                </c:pt>
                <c:pt idx="79">
                  <c:v>22.2</c:v>
                </c:pt>
                <c:pt idx="80">
                  <c:v>22.06</c:v>
                </c:pt>
                <c:pt idx="81">
                  <c:v>22.15</c:v>
                </c:pt>
                <c:pt idx="82">
                  <c:v>21.97</c:v>
                </c:pt>
                <c:pt idx="83">
                  <c:v>21.89</c:v>
                </c:pt>
                <c:pt idx="84">
                  <c:v>21.79</c:v>
                </c:pt>
                <c:pt idx="85">
                  <c:v>21.91</c:v>
                </c:pt>
                <c:pt idx="86">
                  <c:v>21.83</c:v>
                </c:pt>
                <c:pt idx="87">
                  <c:v>21.79</c:v>
                </c:pt>
                <c:pt idx="88">
                  <c:v>21.71</c:v>
                </c:pt>
                <c:pt idx="89">
                  <c:v>21.68</c:v>
                </c:pt>
                <c:pt idx="90">
                  <c:v>21.6</c:v>
                </c:pt>
                <c:pt idx="91">
                  <c:v>21.53</c:v>
                </c:pt>
                <c:pt idx="92">
                  <c:v>21.46</c:v>
                </c:pt>
                <c:pt idx="93">
                  <c:v>21.41</c:v>
                </c:pt>
                <c:pt idx="94">
                  <c:v>21.31</c:v>
                </c:pt>
                <c:pt idx="95">
                  <c:v>21.33</c:v>
                </c:pt>
                <c:pt idx="96">
                  <c:v>21.34</c:v>
                </c:pt>
                <c:pt idx="97">
                  <c:v>21.24</c:v>
                </c:pt>
                <c:pt idx="98">
                  <c:v>21.21</c:v>
                </c:pt>
                <c:pt idx="99">
                  <c:v>21.04</c:v>
                </c:pt>
                <c:pt idx="100">
                  <c:v>21.06</c:v>
                </c:pt>
                <c:pt idx="101">
                  <c:v>21.09</c:v>
                </c:pt>
                <c:pt idx="102">
                  <c:v>21.01</c:v>
                </c:pt>
                <c:pt idx="103">
                  <c:v>20.95</c:v>
                </c:pt>
                <c:pt idx="104">
                  <c:v>20.91</c:v>
                </c:pt>
                <c:pt idx="105">
                  <c:v>20.39</c:v>
                </c:pt>
                <c:pt idx="106">
                  <c:v>20.75</c:v>
                </c:pt>
                <c:pt idx="107">
                  <c:v>20.68</c:v>
                </c:pt>
                <c:pt idx="108">
                  <c:v>20.66</c:v>
                </c:pt>
                <c:pt idx="109">
                  <c:v>20.6</c:v>
                </c:pt>
                <c:pt idx="110">
                  <c:v>20.6</c:v>
                </c:pt>
                <c:pt idx="111">
                  <c:v>20.260000000000002</c:v>
                </c:pt>
                <c:pt idx="112">
                  <c:v>20.43</c:v>
                </c:pt>
                <c:pt idx="113">
                  <c:v>20.32</c:v>
                </c:pt>
                <c:pt idx="114">
                  <c:v>20.32</c:v>
                </c:pt>
                <c:pt idx="115">
                  <c:v>20.84</c:v>
                </c:pt>
                <c:pt idx="116">
                  <c:v>20.56</c:v>
                </c:pt>
                <c:pt idx="117">
                  <c:v>20.65</c:v>
                </c:pt>
                <c:pt idx="118">
                  <c:v>20.5</c:v>
                </c:pt>
                <c:pt idx="119">
                  <c:v>20.37</c:v>
                </c:pt>
                <c:pt idx="120">
                  <c:v>20.309999999999999</c:v>
                </c:pt>
                <c:pt idx="121">
                  <c:v>20.329999999999998</c:v>
                </c:pt>
                <c:pt idx="122">
                  <c:v>20.27</c:v>
                </c:pt>
                <c:pt idx="123">
                  <c:v>20.100000000000001</c:v>
                </c:pt>
                <c:pt idx="124">
                  <c:v>20.13</c:v>
                </c:pt>
                <c:pt idx="125">
                  <c:v>20.02</c:v>
                </c:pt>
                <c:pt idx="126">
                  <c:v>20.13</c:v>
                </c:pt>
                <c:pt idx="127">
                  <c:v>19.95</c:v>
                </c:pt>
                <c:pt idx="128">
                  <c:v>19.829999999999998</c:v>
                </c:pt>
                <c:pt idx="129">
                  <c:v>19.91</c:v>
                </c:pt>
                <c:pt idx="130">
                  <c:v>19.809999999999999</c:v>
                </c:pt>
                <c:pt idx="131">
                  <c:v>19.670000000000002</c:v>
                </c:pt>
                <c:pt idx="132">
                  <c:v>19.71</c:v>
                </c:pt>
                <c:pt idx="133">
                  <c:v>19.62</c:v>
                </c:pt>
                <c:pt idx="134">
                  <c:v>19.47</c:v>
                </c:pt>
                <c:pt idx="135">
                  <c:v>19.63</c:v>
                </c:pt>
                <c:pt idx="136">
                  <c:v>19.57</c:v>
                </c:pt>
                <c:pt idx="137">
                  <c:v>19.57</c:v>
                </c:pt>
                <c:pt idx="138">
                  <c:v>19.54</c:v>
                </c:pt>
                <c:pt idx="139">
                  <c:v>19.47</c:v>
                </c:pt>
                <c:pt idx="140">
                  <c:v>19.45</c:v>
                </c:pt>
                <c:pt idx="141">
                  <c:v>19.38</c:v>
                </c:pt>
                <c:pt idx="142">
                  <c:v>19.23</c:v>
                </c:pt>
                <c:pt idx="143">
                  <c:v>19.260000000000002</c:v>
                </c:pt>
                <c:pt idx="144">
                  <c:v>19.190000000000001</c:v>
                </c:pt>
                <c:pt idx="145">
                  <c:v>19.11</c:v>
                </c:pt>
                <c:pt idx="146">
                  <c:v>19</c:v>
                </c:pt>
                <c:pt idx="147">
                  <c:v>19.07</c:v>
                </c:pt>
                <c:pt idx="148">
                  <c:v>19.059999999999999</c:v>
                </c:pt>
                <c:pt idx="149">
                  <c:v>19.010000000000002</c:v>
                </c:pt>
                <c:pt idx="150">
                  <c:v>18.93</c:v>
                </c:pt>
                <c:pt idx="151">
                  <c:v>18.899999999999999</c:v>
                </c:pt>
                <c:pt idx="152">
                  <c:v>18.8</c:v>
                </c:pt>
                <c:pt idx="153">
                  <c:v>18.72</c:v>
                </c:pt>
                <c:pt idx="154">
                  <c:v>18.79</c:v>
                </c:pt>
                <c:pt idx="155">
                  <c:v>18.7</c:v>
                </c:pt>
                <c:pt idx="156">
                  <c:v>18.690000000000001</c:v>
                </c:pt>
                <c:pt idx="157">
                  <c:v>18.579999999999998</c:v>
                </c:pt>
                <c:pt idx="158">
                  <c:v>18.55</c:v>
                </c:pt>
                <c:pt idx="159">
                  <c:v>18.43</c:v>
                </c:pt>
                <c:pt idx="160">
                  <c:v>18.53</c:v>
                </c:pt>
                <c:pt idx="161">
                  <c:v>18.55</c:v>
                </c:pt>
                <c:pt idx="162">
                  <c:v>18.37</c:v>
                </c:pt>
                <c:pt idx="163">
                  <c:v>18.440000000000001</c:v>
                </c:pt>
                <c:pt idx="164">
                  <c:v>18.48</c:v>
                </c:pt>
                <c:pt idx="165">
                  <c:v>18.37</c:v>
                </c:pt>
                <c:pt idx="166">
                  <c:v>18.510000000000002</c:v>
                </c:pt>
                <c:pt idx="167">
                  <c:v>18.399999999999999</c:v>
                </c:pt>
                <c:pt idx="168">
                  <c:v>18.39</c:v>
                </c:pt>
                <c:pt idx="169">
                  <c:v>18.399999999999999</c:v>
                </c:pt>
                <c:pt idx="170">
                  <c:v>18.329999999999998</c:v>
                </c:pt>
                <c:pt idx="171">
                  <c:v>18.28</c:v>
                </c:pt>
                <c:pt idx="172">
                  <c:v>18.3</c:v>
                </c:pt>
                <c:pt idx="173">
                  <c:v>18.32</c:v>
                </c:pt>
                <c:pt idx="174">
                  <c:v>18.27</c:v>
                </c:pt>
                <c:pt idx="175">
                  <c:v>18.22</c:v>
                </c:pt>
                <c:pt idx="176">
                  <c:v>18.2</c:v>
                </c:pt>
                <c:pt idx="177">
                  <c:v>18.170000000000002</c:v>
                </c:pt>
                <c:pt idx="178">
                  <c:v>18.170000000000002</c:v>
                </c:pt>
                <c:pt idx="179">
                  <c:v>18.2</c:v>
                </c:pt>
                <c:pt idx="180">
                  <c:v>18.170000000000002</c:v>
                </c:pt>
                <c:pt idx="181">
                  <c:v>18.03</c:v>
                </c:pt>
                <c:pt idx="182">
                  <c:v>18.09</c:v>
                </c:pt>
                <c:pt idx="183">
                  <c:v>18.059999999999999</c:v>
                </c:pt>
                <c:pt idx="184">
                  <c:v>18.05</c:v>
                </c:pt>
                <c:pt idx="185">
                  <c:v>17.97</c:v>
                </c:pt>
                <c:pt idx="186">
                  <c:v>17.84</c:v>
                </c:pt>
                <c:pt idx="187">
                  <c:v>17.91</c:v>
                </c:pt>
                <c:pt idx="188">
                  <c:v>17.96</c:v>
                </c:pt>
                <c:pt idx="189">
                  <c:v>17.89</c:v>
                </c:pt>
                <c:pt idx="190">
                  <c:v>17.89</c:v>
                </c:pt>
                <c:pt idx="191">
                  <c:v>17.61</c:v>
                </c:pt>
                <c:pt idx="192">
                  <c:v>17.77</c:v>
                </c:pt>
                <c:pt idx="193">
                  <c:v>17.739999999999998</c:v>
                </c:pt>
                <c:pt idx="194">
                  <c:v>17.739999999999998</c:v>
                </c:pt>
                <c:pt idx="195">
                  <c:v>17.829999999999998</c:v>
                </c:pt>
                <c:pt idx="196">
                  <c:v>17.62</c:v>
                </c:pt>
                <c:pt idx="197">
                  <c:v>17.649999999999999</c:v>
                </c:pt>
                <c:pt idx="198">
                  <c:v>17.55</c:v>
                </c:pt>
                <c:pt idx="199">
                  <c:v>17.55</c:v>
                </c:pt>
                <c:pt idx="200">
                  <c:v>17.59</c:v>
                </c:pt>
                <c:pt idx="201">
                  <c:v>17.52</c:v>
                </c:pt>
                <c:pt idx="202">
                  <c:v>17.46</c:v>
                </c:pt>
                <c:pt idx="203">
                  <c:v>17.5</c:v>
                </c:pt>
                <c:pt idx="204">
                  <c:v>17.510000000000002</c:v>
                </c:pt>
                <c:pt idx="205">
                  <c:v>17.489999999999998</c:v>
                </c:pt>
                <c:pt idx="206">
                  <c:v>17.5</c:v>
                </c:pt>
                <c:pt idx="207">
                  <c:v>17.48</c:v>
                </c:pt>
                <c:pt idx="208">
                  <c:v>17.420000000000002</c:v>
                </c:pt>
                <c:pt idx="209">
                  <c:v>17.37</c:v>
                </c:pt>
                <c:pt idx="210">
                  <c:v>17.48</c:v>
                </c:pt>
                <c:pt idx="211">
                  <c:v>17.309999999999999</c:v>
                </c:pt>
                <c:pt idx="212">
                  <c:v>17.329999999999998</c:v>
                </c:pt>
                <c:pt idx="213">
                  <c:v>17.29</c:v>
                </c:pt>
                <c:pt idx="214">
                  <c:v>17.75</c:v>
                </c:pt>
                <c:pt idx="215">
                  <c:v>17.760000000000002</c:v>
                </c:pt>
                <c:pt idx="216">
                  <c:v>17.7</c:v>
                </c:pt>
                <c:pt idx="217">
                  <c:v>16.739999999999998</c:v>
                </c:pt>
                <c:pt idx="218">
                  <c:v>17.350000000000001</c:v>
                </c:pt>
                <c:pt idx="219">
                  <c:v>0</c:v>
                </c:pt>
                <c:pt idx="2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9C-4A99-B116-1DF5CE7C1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3982048"/>
        <c:axId val="713986400"/>
      </c:lineChart>
      <c:catAx>
        <c:axId val="713982048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986400"/>
        <c:crosses val="autoZero"/>
        <c:auto val="1"/>
        <c:lblAlgn val="ctr"/>
        <c:lblOffset val="100"/>
        <c:noMultiLvlLbl val="0"/>
      </c:catAx>
      <c:valAx>
        <c:axId val="71398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982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'L-0.5ms-S-0°C-5mm'!$B$1</c:f>
              <c:strCache>
                <c:ptCount val="1"/>
                <c:pt idx="0">
                  <c:v>Mass (g)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'L-0.5ms-S-0°C-5mm'!$B$2:$B$315</c:f>
              <c:numCache>
                <c:formatCode>General</c:formatCode>
                <c:ptCount val="314"/>
                <c:pt idx="0">
                  <c:v>56.51</c:v>
                </c:pt>
                <c:pt idx="1">
                  <c:v>56.5</c:v>
                </c:pt>
                <c:pt idx="2">
                  <c:v>56.49</c:v>
                </c:pt>
                <c:pt idx="3">
                  <c:v>56.49</c:v>
                </c:pt>
                <c:pt idx="4">
                  <c:v>56.49</c:v>
                </c:pt>
                <c:pt idx="5">
                  <c:v>56.49</c:v>
                </c:pt>
                <c:pt idx="6">
                  <c:v>56.48</c:v>
                </c:pt>
                <c:pt idx="7">
                  <c:v>56.47</c:v>
                </c:pt>
                <c:pt idx="8">
                  <c:v>56.47</c:v>
                </c:pt>
                <c:pt idx="9">
                  <c:v>56.46</c:v>
                </c:pt>
                <c:pt idx="10">
                  <c:v>56.45</c:v>
                </c:pt>
                <c:pt idx="11">
                  <c:v>56.43</c:v>
                </c:pt>
                <c:pt idx="12">
                  <c:v>56.43</c:v>
                </c:pt>
                <c:pt idx="13">
                  <c:v>56.42</c:v>
                </c:pt>
                <c:pt idx="14">
                  <c:v>56.4</c:v>
                </c:pt>
                <c:pt idx="15">
                  <c:v>56.4</c:v>
                </c:pt>
                <c:pt idx="16">
                  <c:v>56.38</c:v>
                </c:pt>
                <c:pt idx="17">
                  <c:v>56.37</c:v>
                </c:pt>
                <c:pt idx="18">
                  <c:v>56.35</c:v>
                </c:pt>
                <c:pt idx="19">
                  <c:v>56.31</c:v>
                </c:pt>
                <c:pt idx="20">
                  <c:v>56.3</c:v>
                </c:pt>
                <c:pt idx="21">
                  <c:v>56.25</c:v>
                </c:pt>
                <c:pt idx="22">
                  <c:v>56.25</c:v>
                </c:pt>
                <c:pt idx="23">
                  <c:v>56.23</c:v>
                </c:pt>
                <c:pt idx="24">
                  <c:v>56.21</c:v>
                </c:pt>
                <c:pt idx="25">
                  <c:v>56.18</c:v>
                </c:pt>
                <c:pt idx="26">
                  <c:v>56.15</c:v>
                </c:pt>
                <c:pt idx="27">
                  <c:v>56.14</c:v>
                </c:pt>
                <c:pt idx="28">
                  <c:v>56.14</c:v>
                </c:pt>
                <c:pt idx="29">
                  <c:v>56.13</c:v>
                </c:pt>
                <c:pt idx="30">
                  <c:v>56.12</c:v>
                </c:pt>
                <c:pt idx="31">
                  <c:v>56.09</c:v>
                </c:pt>
                <c:pt idx="32">
                  <c:v>56.04</c:v>
                </c:pt>
                <c:pt idx="33">
                  <c:v>55.96</c:v>
                </c:pt>
                <c:pt idx="34">
                  <c:v>55.92</c:v>
                </c:pt>
                <c:pt idx="35">
                  <c:v>55.9</c:v>
                </c:pt>
                <c:pt idx="36">
                  <c:v>55.88</c:v>
                </c:pt>
                <c:pt idx="37">
                  <c:v>55.84</c:v>
                </c:pt>
                <c:pt idx="38">
                  <c:v>55.83</c:v>
                </c:pt>
                <c:pt idx="39">
                  <c:v>55.74</c:v>
                </c:pt>
                <c:pt idx="40">
                  <c:v>55.72</c:v>
                </c:pt>
                <c:pt idx="41">
                  <c:v>55.69</c:v>
                </c:pt>
                <c:pt idx="42">
                  <c:v>55.68</c:v>
                </c:pt>
                <c:pt idx="43">
                  <c:v>55.66</c:v>
                </c:pt>
                <c:pt idx="44">
                  <c:v>55.62</c:v>
                </c:pt>
                <c:pt idx="45">
                  <c:v>55.6</c:v>
                </c:pt>
                <c:pt idx="46">
                  <c:v>55.52</c:v>
                </c:pt>
                <c:pt idx="47">
                  <c:v>55.49</c:v>
                </c:pt>
                <c:pt idx="48">
                  <c:v>55.43</c:v>
                </c:pt>
                <c:pt idx="49">
                  <c:v>55.38</c:v>
                </c:pt>
                <c:pt idx="50">
                  <c:v>55.38</c:v>
                </c:pt>
                <c:pt idx="51">
                  <c:v>55.21</c:v>
                </c:pt>
                <c:pt idx="52">
                  <c:v>55.17</c:v>
                </c:pt>
                <c:pt idx="53">
                  <c:v>55.06</c:v>
                </c:pt>
                <c:pt idx="54">
                  <c:v>54.94</c:v>
                </c:pt>
                <c:pt idx="55">
                  <c:v>54.92</c:v>
                </c:pt>
                <c:pt idx="56">
                  <c:v>54.84</c:v>
                </c:pt>
                <c:pt idx="57">
                  <c:v>54.72</c:v>
                </c:pt>
                <c:pt idx="58">
                  <c:v>54.64</c:v>
                </c:pt>
                <c:pt idx="59">
                  <c:v>54.5</c:v>
                </c:pt>
                <c:pt idx="60">
                  <c:v>54.5</c:v>
                </c:pt>
                <c:pt idx="61">
                  <c:v>54.36</c:v>
                </c:pt>
                <c:pt idx="62">
                  <c:v>54.27</c:v>
                </c:pt>
                <c:pt idx="63">
                  <c:v>54.25</c:v>
                </c:pt>
                <c:pt idx="64">
                  <c:v>54.18</c:v>
                </c:pt>
                <c:pt idx="65">
                  <c:v>53.99</c:v>
                </c:pt>
                <c:pt idx="66">
                  <c:v>53.95</c:v>
                </c:pt>
                <c:pt idx="67">
                  <c:v>53.92</c:v>
                </c:pt>
                <c:pt idx="68">
                  <c:v>53.86</c:v>
                </c:pt>
                <c:pt idx="69">
                  <c:v>53.71</c:v>
                </c:pt>
                <c:pt idx="70">
                  <c:v>53.67</c:v>
                </c:pt>
                <c:pt idx="71">
                  <c:v>53.57</c:v>
                </c:pt>
                <c:pt idx="72">
                  <c:v>53.44</c:v>
                </c:pt>
                <c:pt idx="73">
                  <c:v>53.4</c:v>
                </c:pt>
                <c:pt idx="74">
                  <c:v>53.26</c:v>
                </c:pt>
                <c:pt idx="75">
                  <c:v>53.14</c:v>
                </c:pt>
                <c:pt idx="76">
                  <c:v>53.07</c:v>
                </c:pt>
                <c:pt idx="77">
                  <c:v>52.95</c:v>
                </c:pt>
                <c:pt idx="78">
                  <c:v>52.88</c:v>
                </c:pt>
                <c:pt idx="79">
                  <c:v>52.84</c:v>
                </c:pt>
                <c:pt idx="80">
                  <c:v>52.63</c:v>
                </c:pt>
                <c:pt idx="81">
                  <c:v>52.58</c:v>
                </c:pt>
                <c:pt idx="82">
                  <c:v>52.45</c:v>
                </c:pt>
                <c:pt idx="83">
                  <c:v>52.25</c:v>
                </c:pt>
                <c:pt idx="84">
                  <c:v>52.1</c:v>
                </c:pt>
                <c:pt idx="85">
                  <c:v>52.05</c:v>
                </c:pt>
                <c:pt idx="86">
                  <c:v>51.97</c:v>
                </c:pt>
                <c:pt idx="87">
                  <c:v>51.8</c:v>
                </c:pt>
                <c:pt idx="88">
                  <c:v>51.74</c:v>
                </c:pt>
                <c:pt idx="89">
                  <c:v>51.67</c:v>
                </c:pt>
                <c:pt idx="90">
                  <c:v>51.56</c:v>
                </c:pt>
                <c:pt idx="91">
                  <c:v>51.32</c:v>
                </c:pt>
                <c:pt idx="92">
                  <c:v>51.25</c:v>
                </c:pt>
                <c:pt idx="93">
                  <c:v>51.21</c:v>
                </c:pt>
                <c:pt idx="94">
                  <c:v>51.07</c:v>
                </c:pt>
                <c:pt idx="95">
                  <c:v>50.97</c:v>
                </c:pt>
                <c:pt idx="96">
                  <c:v>50.95</c:v>
                </c:pt>
                <c:pt idx="97">
                  <c:v>50.77</c:v>
                </c:pt>
                <c:pt idx="98">
                  <c:v>50.67</c:v>
                </c:pt>
                <c:pt idx="99">
                  <c:v>50.56</c:v>
                </c:pt>
                <c:pt idx="100">
                  <c:v>50.24</c:v>
                </c:pt>
                <c:pt idx="101">
                  <c:v>50.19</c:v>
                </c:pt>
                <c:pt idx="102">
                  <c:v>50.19</c:v>
                </c:pt>
                <c:pt idx="103">
                  <c:v>50.07</c:v>
                </c:pt>
                <c:pt idx="104">
                  <c:v>49.95</c:v>
                </c:pt>
                <c:pt idx="105">
                  <c:v>49.76</c:v>
                </c:pt>
                <c:pt idx="106">
                  <c:v>49.64</c:v>
                </c:pt>
                <c:pt idx="107">
                  <c:v>49.52</c:v>
                </c:pt>
                <c:pt idx="108">
                  <c:v>49.45</c:v>
                </c:pt>
                <c:pt idx="109">
                  <c:v>49.42</c:v>
                </c:pt>
                <c:pt idx="110">
                  <c:v>49.32</c:v>
                </c:pt>
                <c:pt idx="111">
                  <c:v>49.25</c:v>
                </c:pt>
                <c:pt idx="112">
                  <c:v>49.12</c:v>
                </c:pt>
                <c:pt idx="113">
                  <c:v>49.11</c:v>
                </c:pt>
                <c:pt idx="114">
                  <c:v>48.88</c:v>
                </c:pt>
                <c:pt idx="115">
                  <c:v>48.87</c:v>
                </c:pt>
                <c:pt idx="116">
                  <c:v>48.78</c:v>
                </c:pt>
                <c:pt idx="117">
                  <c:v>48.65</c:v>
                </c:pt>
                <c:pt idx="118">
                  <c:v>48.53</c:v>
                </c:pt>
                <c:pt idx="119">
                  <c:v>48.51</c:v>
                </c:pt>
                <c:pt idx="120">
                  <c:v>48.38</c:v>
                </c:pt>
                <c:pt idx="121">
                  <c:v>48.29</c:v>
                </c:pt>
                <c:pt idx="122">
                  <c:v>48.11</c:v>
                </c:pt>
                <c:pt idx="123">
                  <c:v>47.97</c:v>
                </c:pt>
                <c:pt idx="124">
                  <c:v>47.95</c:v>
                </c:pt>
                <c:pt idx="125">
                  <c:v>47.87</c:v>
                </c:pt>
                <c:pt idx="126">
                  <c:v>47.77</c:v>
                </c:pt>
                <c:pt idx="127">
                  <c:v>47.66</c:v>
                </c:pt>
                <c:pt idx="128">
                  <c:v>47.63</c:v>
                </c:pt>
                <c:pt idx="129">
                  <c:v>47.49</c:v>
                </c:pt>
                <c:pt idx="130">
                  <c:v>47.4</c:v>
                </c:pt>
                <c:pt idx="131">
                  <c:v>47.32</c:v>
                </c:pt>
                <c:pt idx="132">
                  <c:v>47.29</c:v>
                </c:pt>
                <c:pt idx="133">
                  <c:v>47.2</c:v>
                </c:pt>
                <c:pt idx="134">
                  <c:v>47.13</c:v>
                </c:pt>
                <c:pt idx="135">
                  <c:v>47.01</c:v>
                </c:pt>
                <c:pt idx="136">
                  <c:v>46.96</c:v>
                </c:pt>
                <c:pt idx="137">
                  <c:v>46.8</c:v>
                </c:pt>
                <c:pt idx="138">
                  <c:v>46.73</c:v>
                </c:pt>
                <c:pt idx="139">
                  <c:v>46.68</c:v>
                </c:pt>
                <c:pt idx="140">
                  <c:v>46.6</c:v>
                </c:pt>
                <c:pt idx="141">
                  <c:v>46.42</c:v>
                </c:pt>
                <c:pt idx="142">
                  <c:v>46.4</c:v>
                </c:pt>
                <c:pt idx="143">
                  <c:v>46.34</c:v>
                </c:pt>
                <c:pt idx="144">
                  <c:v>46.27</c:v>
                </c:pt>
                <c:pt idx="145">
                  <c:v>46.08</c:v>
                </c:pt>
                <c:pt idx="146">
                  <c:v>46.06</c:v>
                </c:pt>
                <c:pt idx="147">
                  <c:v>45.95</c:v>
                </c:pt>
                <c:pt idx="148">
                  <c:v>45.87</c:v>
                </c:pt>
                <c:pt idx="149">
                  <c:v>45.82</c:v>
                </c:pt>
                <c:pt idx="150">
                  <c:v>45.69</c:v>
                </c:pt>
                <c:pt idx="151">
                  <c:v>45.59</c:v>
                </c:pt>
                <c:pt idx="152">
                  <c:v>45.5</c:v>
                </c:pt>
                <c:pt idx="153">
                  <c:v>45.47</c:v>
                </c:pt>
                <c:pt idx="154">
                  <c:v>45.27</c:v>
                </c:pt>
                <c:pt idx="155">
                  <c:v>45.22</c:v>
                </c:pt>
                <c:pt idx="156">
                  <c:v>45.16</c:v>
                </c:pt>
                <c:pt idx="157">
                  <c:v>45.11</c:v>
                </c:pt>
                <c:pt idx="158">
                  <c:v>45.05</c:v>
                </c:pt>
                <c:pt idx="159">
                  <c:v>44.82</c:v>
                </c:pt>
                <c:pt idx="160">
                  <c:v>44.77</c:v>
                </c:pt>
                <c:pt idx="161">
                  <c:v>44.72</c:v>
                </c:pt>
                <c:pt idx="162">
                  <c:v>44.63</c:v>
                </c:pt>
                <c:pt idx="163">
                  <c:v>44.43</c:v>
                </c:pt>
                <c:pt idx="164">
                  <c:v>44.43</c:v>
                </c:pt>
                <c:pt idx="165">
                  <c:v>44.35</c:v>
                </c:pt>
                <c:pt idx="166">
                  <c:v>44.26</c:v>
                </c:pt>
                <c:pt idx="167">
                  <c:v>44.17</c:v>
                </c:pt>
                <c:pt idx="168">
                  <c:v>43.87</c:v>
                </c:pt>
                <c:pt idx="169">
                  <c:v>43.85</c:v>
                </c:pt>
                <c:pt idx="170">
                  <c:v>43.77</c:v>
                </c:pt>
                <c:pt idx="171">
                  <c:v>43.71</c:v>
                </c:pt>
                <c:pt idx="172">
                  <c:v>43.57</c:v>
                </c:pt>
                <c:pt idx="173">
                  <c:v>43.35</c:v>
                </c:pt>
                <c:pt idx="174">
                  <c:v>43.3</c:v>
                </c:pt>
                <c:pt idx="175">
                  <c:v>43.14</c:v>
                </c:pt>
                <c:pt idx="176">
                  <c:v>43.09</c:v>
                </c:pt>
                <c:pt idx="177">
                  <c:v>42.81</c:v>
                </c:pt>
                <c:pt idx="178">
                  <c:v>42.77</c:v>
                </c:pt>
                <c:pt idx="179">
                  <c:v>42.73</c:v>
                </c:pt>
                <c:pt idx="180">
                  <c:v>42.55</c:v>
                </c:pt>
                <c:pt idx="181">
                  <c:v>42.54</c:v>
                </c:pt>
                <c:pt idx="182">
                  <c:v>42.38</c:v>
                </c:pt>
                <c:pt idx="183">
                  <c:v>42.26</c:v>
                </c:pt>
                <c:pt idx="184">
                  <c:v>42.16</c:v>
                </c:pt>
                <c:pt idx="185">
                  <c:v>42.04</c:v>
                </c:pt>
                <c:pt idx="186">
                  <c:v>42.01</c:v>
                </c:pt>
                <c:pt idx="187">
                  <c:v>41.85</c:v>
                </c:pt>
                <c:pt idx="188">
                  <c:v>41.76</c:v>
                </c:pt>
                <c:pt idx="189">
                  <c:v>41.67</c:v>
                </c:pt>
                <c:pt idx="190">
                  <c:v>41.56</c:v>
                </c:pt>
                <c:pt idx="191">
                  <c:v>41.34</c:v>
                </c:pt>
                <c:pt idx="192">
                  <c:v>41.24</c:v>
                </c:pt>
                <c:pt idx="193">
                  <c:v>41.23</c:v>
                </c:pt>
                <c:pt idx="194">
                  <c:v>41.16</c:v>
                </c:pt>
                <c:pt idx="195">
                  <c:v>41.03</c:v>
                </c:pt>
                <c:pt idx="196">
                  <c:v>40.92</c:v>
                </c:pt>
                <c:pt idx="197">
                  <c:v>40.75</c:v>
                </c:pt>
                <c:pt idx="198">
                  <c:v>40.72</c:v>
                </c:pt>
                <c:pt idx="199">
                  <c:v>40.619999999999997</c:v>
                </c:pt>
                <c:pt idx="200">
                  <c:v>40.49</c:v>
                </c:pt>
                <c:pt idx="201">
                  <c:v>40.409999999999997</c:v>
                </c:pt>
                <c:pt idx="202">
                  <c:v>40.270000000000003</c:v>
                </c:pt>
                <c:pt idx="203">
                  <c:v>40.17</c:v>
                </c:pt>
                <c:pt idx="204">
                  <c:v>40.049999999999997</c:v>
                </c:pt>
                <c:pt idx="205">
                  <c:v>39.97</c:v>
                </c:pt>
                <c:pt idx="206">
                  <c:v>39.840000000000003</c:v>
                </c:pt>
                <c:pt idx="207">
                  <c:v>39.76</c:v>
                </c:pt>
                <c:pt idx="208">
                  <c:v>39.64</c:v>
                </c:pt>
                <c:pt idx="209">
                  <c:v>39.630000000000003</c:v>
                </c:pt>
                <c:pt idx="210">
                  <c:v>39.5</c:v>
                </c:pt>
                <c:pt idx="211">
                  <c:v>39.33</c:v>
                </c:pt>
                <c:pt idx="212">
                  <c:v>39.17</c:v>
                </c:pt>
                <c:pt idx="213">
                  <c:v>39.119999999999997</c:v>
                </c:pt>
                <c:pt idx="214">
                  <c:v>39</c:v>
                </c:pt>
                <c:pt idx="215">
                  <c:v>38.92</c:v>
                </c:pt>
                <c:pt idx="216">
                  <c:v>38.799999999999997</c:v>
                </c:pt>
                <c:pt idx="217">
                  <c:v>38.799999999999997</c:v>
                </c:pt>
                <c:pt idx="218">
                  <c:v>38.58</c:v>
                </c:pt>
                <c:pt idx="219">
                  <c:v>38.54</c:v>
                </c:pt>
                <c:pt idx="220">
                  <c:v>38.47</c:v>
                </c:pt>
                <c:pt idx="221">
                  <c:v>38.31</c:v>
                </c:pt>
                <c:pt idx="222">
                  <c:v>38.18</c:v>
                </c:pt>
                <c:pt idx="223">
                  <c:v>38.06</c:v>
                </c:pt>
                <c:pt idx="224">
                  <c:v>37.92</c:v>
                </c:pt>
                <c:pt idx="225">
                  <c:v>37.840000000000003</c:v>
                </c:pt>
                <c:pt idx="226">
                  <c:v>37.71</c:v>
                </c:pt>
                <c:pt idx="227">
                  <c:v>37.590000000000003</c:v>
                </c:pt>
                <c:pt idx="228">
                  <c:v>37.54</c:v>
                </c:pt>
                <c:pt idx="229">
                  <c:v>37.44</c:v>
                </c:pt>
                <c:pt idx="230">
                  <c:v>37.36</c:v>
                </c:pt>
                <c:pt idx="231">
                  <c:v>37.200000000000003</c:v>
                </c:pt>
                <c:pt idx="232">
                  <c:v>37.020000000000003</c:v>
                </c:pt>
                <c:pt idx="233">
                  <c:v>37</c:v>
                </c:pt>
                <c:pt idx="234">
                  <c:v>36.950000000000003</c:v>
                </c:pt>
                <c:pt idx="235">
                  <c:v>36.81</c:v>
                </c:pt>
                <c:pt idx="236">
                  <c:v>36.68</c:v>
                </c:pt>
                <c:pt idx="237">
                  <c:v>36.520000000000003</c:v>
                </c:pt>
                <c:pt idx="238">
                  <c:v>36.33</c:v>
                </c:pt>
                <c:pt idx="239">
                  <c:v>36.32</c:v>
                </c:pt>
                <c:pt idx="240">
                  <c:v>36.14</c:v>
                </c:pt>
                <c:pt idx="241">
                  <c:v>35.979999999999997</c:v>
                </c:pt>
                <c:pt idx="242">
                  <c:v>35.94</c:v>
                </c:pt>
                <c:pt idx="243">
                  <c:v>35.840000000000003</c:v>
                </c:pt>
                <c:pt idx="244">
                  <c:v>35.729999999999997</c:v>
                </c:pt>
                <c:pt idx="245">
                  <c:v>35.619999999999997</c:v>
                </c:pt>
                <c:pt idx="246">
                  <c:v>35.46</c:v>
                </c:pt>
                <c:pt idx="247">
                  <c:v>35.44</c:v>
                </c:pt>
                <c:pt idx="248">
                  <c:v>35.33</c:v>
                </c:pt>
                <c:pt idx="249">
                  <c:v>35.19</c:v>
                </c:pt>
                <c:pt idx="250">
                  <c:v>35.130000000000003</c:v>
                </c:pt>
                <c:pt idx="251">
                  <c:v>34.99</c:v>
                </c:pt>
                <c:pt idx="252">
                  <c:v>34.86</c:v>
                </c:pt>
                <c:pt idx="253">
                  <c:v>34.770000000000003</c:v>
                </c:pt>
                <c:pt idx="254">
                  <c:v>34.61</c:v>
                </c:pt>
                <c:pt idx="255">
                  <c:v>34.43</c:v>
                </c:pt>
                <c:pt idx="256">
                  <c:v>34.33</c:v>
                </c:pt>
                <c:pt idx="257">
                  <c:v>34.33</c:v>
                </c:pt>
                <c:pt idx="258">
                  <c:v>34.11</c:v>
                </c:pt>
                <c:pt idx="259">
                  <c:v>34.07</c:v>
                </c:pt>
                <c:pt idx="260">
                  <c:v>33.9</c:v>
                </c:pt>
                <c:pt idx="261">
                  <c:v>33.82</c:v>
                </c:pt>
                <c:pt idx="262">
                  <c:v>33.74</c:v>
                </c:pt>
                <c:pt idx="263">
                  <c:v>33.729999999999997</c:v>
                </c:pt>
                <c:pt idx="264">
                  <c:v>33.590000000000003</c:v>
                </c:pt>
                <c:pt idx="265">
                  <c:v>33.5</c:v>
                </c:pt>
                <c:pt idx="266">
                  <c:v>33.35</c:v>
                </c:pt>
                <c:pt idx="267">
                  <c:v>33.25</c:v>
                </c:pt>
                <c:pt idx="268">
                  <c:v>33.1</c:v>
                </c:pt>
                <c:pt idx="269">
                  <c:v>33</c:v>
                </c:pt>
                <c:pt idx="270">
                  <c:v>32.99</c:v>
                </c:pt>
                <c:pt idx="271">
                  <c:v>32.78</c:v>
                </c:pt>
                <c:pt idx="272">
                  <c:v>32.659999999999997</c:v>
                </c:pt>
                <c:pt idx="273">
                  <c:v>32.659999999999997</c:v>
                </c:pt>
                <c:pt idx="274">
                  <c:v>32.520000000000003</c:v>
                </c:pt>
                <c:pt idx="275">
                  <c:v>32.47</c:v>
                </c:pt>
                <c:pt idx="276">
                  <c:v>32.380000000000003</c:v>
                </c:pt>
                <c:pt idx="277">
                  <c:v>32.22</c:v>
                </c:pt>
                <c:pt idx="278">
                  <c:v>32.17</c:v>
                </c:pt>
                <c:pt idx="279">
                  <c:v>32.090000000000003</c:v>
                </c:pt>
                <c:pt idx="280">
                  <c:v>32.08</c:v>
                </c:pt>
                <c:pt idx="281">
                  <c:v>31.98</c:v>
                </c:pt>
                <c:pt idx="282">
                  <c:v>31.96</c:v>
                </c:pt>
                <c:pt idx="283">
                  <c:v>31.81</c:v>
                </c:pt>
                <c:pt idx="284">
                  <c:v>31.75</c:v>
                </c:pt>
                <c:pt idx="285">
                  <c:v>31.72</c:v>
                </c:pt>
                <c:pt idx="286">
                  <c:v>31.67</c:v>
                </c:pt>
                <c:pt idx="287">
                  <c:v>31.66</c:v>
                </c:pt>
                <c:pt idx="288">
                  <c:v>31.5</c:v>
                </c:pt>
                <c:pt idx="289">
                  <c:v>31.49</c:v>
                </c:pt>
                <c:pt idx="290">
                  <c:v>31.39</c:v>
                </c:pt>
                <c:pt idx="291">
                  <c:v>31.33</c:v>
                </c:pt>
                <c:pt idx="292">
                  <c:v>31.27</c:v>
                </c:pt>
                <c:pt idx="293">
                  <c:v>31.24</c:v>
                </c:pt>
                <c:pt idx="294">
                  <c:v>31.14</c:v>
                </c:pt>
                <c:pt idx="295">
                  <c:v>31</c:v>
                </c:pt>
                <c:pt idx="296">
                  <c:v>30.95</c:v>
                </c:pt>
                <c:pt idx="297">
                  <c:v>30.89</c:v>
                </c:pt>
                <c:pt idx="298">
                  <c:v>30.8</c:v>
                </c:pt>
                <c:pt idx="299">
                  <c:v>30.72</c:v>
                </c:pt>
                <c:pt idx="300">
                  <c:v>30.67</c:v>
                </c:pt>
                <c:pt idx="301">
                  <c:v>30.61</c:v>
                </c:pt>
                <c:pt idx="302">
                  <c:v>30.6</c:v>
                </c:pt>
                <c:pt idx="303">
                  <c:v>30.59</c:v>
                </c:pt>
                <c:pt idx="304">
                  <c:v>30.47</c:v>
                </c:pt>
                <c:pt idx="305">
                  <c:v>30.46</c:v>
                </c:pt>
                <c:pt idx="306">
                  <c:v>30.43</c:v>
                </c:pt>
                <c:pt idx="307">
                  <c:v>30.43</c:v>
                </c:pt>
                <c:pt idx="308">
                  <c:v>30.39</c:v>
                </c:pt>
                <c:pt idx="309">
                  <c:v>30.3</c:v>
                </c:pt>
                <c:pt idx="310">
                  <c:v>30.3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C2-47FB-9645-61921D242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5763440"/>
        <c:axId val="725760720"/>
      </c:lineChart>
      <c:catAx>
        <c:axId val="725763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760720"/>
        <c:crosses val="autoZero"/>
        <c:auto val="1"/>
        <c:lblAlgn val="ctr"/>
        <c:lblOffset val="100"/>
        <c:noMultiLvlLbl val="0"/>
      </c:catAx>
      <c:valAx>
        <c:axId val="72576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763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72072214700495"/>
          <c:y val="5.74594312403943E-2"/>
          <c:w val="0.61154936064746779"/>
          <c:h val="0.75404115588610765"/>
        </c:manualLayout>
      </c:layout>
      <c:scatterChart>
        <c:scatterStyle val="lineMarker"/>
        <c:varyColors val="0"/>
        <c:ser>
          <c:idx val="0"/>
          <c:order val="0"/>
          <c:tx>
            <c:v>Sunny (1000W/m2)</c:v>
          </c:tx>
          <c:spPr>
            <a:ln w="254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'0.5ms-S-0°C-5mm-1'!$S$2:$S$329</c:f>
              <c:numCache>
                <c:formatCode>General</c:formatCode>
                <c:ptCount val="3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</c:numCache>
            </c:numRef>
          </c:xVal>
          <c:yVal>
            <c:numRef>
              <c:f>'0.5ms-S-0°C-5mm-1'!$T$2:$T$329</c:f>
              <c:numCache>
                <c:formatCode>General</c:formatCode>
                <c:ptCount val="328"/>
                <c:pt idx="0">
                  <c:v>80</c:v>
                </c:pt>
                <c:pt idx="1">
                  <c:v>79.965757382494317</c:v>
                </c:pt>
                <c:pt idx="2">
                  <c:v>79.965757382494317</c:v>
                </c:pt>
                <c:pt idx="3">
                  <c:v>79.939998371384362</c:v>
                </c:pt>
                <c:pt idx="4">
                  <c:v>79.93139730820188</c:v>
                </c:pt>
                <c:pt idx="5">
                  <c:v>79.914173035742635</c:v>
                </c:pt>
                <c:pt idx="6">
                  <c:v>79.879635639887027</c:v>
                </c:pt>
                <c:pt idx="7">
                  <c:v>79.862322363580816</c:v>
                </c:pt>
                <c:pt idx="8">
                  <c:v>79.862322363580816</c:v>
                </c:pt>
                <c:pt idx="9">
                  <c:v>79.862322363580816</c:v>
                </c:pt>
                <c:pt idx="10">
                  <c:v>79.853654547254521</c:v>
                </c:pt>
                <c:pt idx="11">
                  <c:v>79.853654547254521</c:v>
                </c:pt>
                <c:pt idx="12">
                  <c:v>79.827606269959958</c:v>
                </c:pt>
                <c:pt idx="13">
                  <c:v>79.818908535875508</c:v>
                </c:pt>
                <c:pt idx="14">
                  <c:v>79.818908535875508</c:v>
                </c:pt>
                <c:pt idx="15">
                  <c:v>79.818908535875508</c:v>
                </c:pt>
                <c:pt idx="16">
                  <c:v>79.810203298149048</c:v>
                </c:pt>
                <c:pt idx="17">
                  <c:v>79.801490547066152</c:v>
                </c:pt>
                <c:pt idx="18">
                  <c:v>79.801490547066152</c:v>
                </c:pt>
                <c:pt idx="19">
                  <c:v>79.775307116282875</c:v>
                </c:pt>
                <c:pt idx="20">
                  <c:v>79.722736075069207</c:v>
                </c:pt>
                <c:pt idx="21">
                  <c:v>79.722736075069207</c:v>
                </c:pt>
                <c:pt idx="22">
                  <c:v>79.687536616802717</c:v>
                </c:pt>
                <c:pt idx="23">
                  <c:v>79.643365068043337</c:v>
                </c:pt>
                <c:pt idx="24">
                  <c:v>79.599000989421469</c:v>
                </c:pt>
                <c:pt idx="25">
                  <c:v>79.581201167401744</c:v>
                </c:pt>
                <c:pt idx="26">
                  <c:v>79.527614848639928</c:v>
                </c:pt>
                <c:pt idx="27">
                  <c:v>79.527614848639928</c:v>
                </c:pt>
                <c:pt idx="28">
                  <c:v>79.44670592419871</c:v>
                </c:pt>
                <c:pt idx="29">
                  <c:v>79.437676549794176</c:v>
                </c:pt>
                <c:pt idx="30">
                  <c:v>79.337827278867408</c:v>
                </c:pt>
                <c:pt idx="31">
                  <c:v>79.255408262309018</c:v>
                </c:pt>
                <c:pt idx="32">
                  <c:v>79.246209988161056</c:v>
                </c:pt>
                <c:pt idx="33">
                  <c:v>79.237003553256699</c:v>
                </c:pt>
                <c:pt idx="34">
                  <c:v>79.144487962678284</c:v>
                </c:pt>
                <c:pt idx="35">
                  <c:v>79.116572300526045</c:v>
                </c:pt>
                <c:pt idx="36">
                  <c:v>79.116572300526045</c:v>
                </c:pt>
                <c:pt idx="37">
                  <c:v>79.0792349604652</c:v>
                </c:pt>
                <c:pt idx="38">
                  <c:v>78.947496255515517</c:v>
                </c:pt>
                <c:pt idx="39">
                  <c:v>78.938022832509105</c:v>
                </c:pt>
                <c:pt idx="40">
                  <c:v>78.737092678317509</c:v>
                </c:pt>
                <c:pt idx="41">
                  <c:v>78.423432767705265</c:v>
                </c:pt>
                <c:pt idx="42">
                  <c:v>78.293349163138188</c:v>
                </c:pt>
                <c:pt idx="43">
                  <c:v>78.293349163138188</c:v>
                </c:pt>
                <c:pt idx="44">
                  <c:v>78.151493509221524</c:v>
                </c:pt>
                <c:pt idx="45">
                  <c:v>77.935199196707629</c:v>
                </c:pt>
                <c:pt idx="46">
                  <c:v>77.903949921398123</c:v>
                </c:pt>
                <c:pt idx="47">
                  <c:v>77.851670633662522</c:v>
                </c:pt>
                <c:pt idx="48">
                  <c:v>77.735780846418393</c:v>
                </c:pt>
                <c:pt idx="49">
                  <c:v>77.554273547310416</c:v>
                </c:pt>
                <c:pt idx="50">
                  <c:v>77.500324477111135</c:v>
                </c:pt>
                <c:pt idx="51">
                  <c:v>77.358835565746119</c:v>
                </c:pt>
                <c:pt idx="52">
                  <c:v>77.281909652618339</c:v>
                </c:pt>
                <c:pt idx="53">
                  <c:v>76.991549794275087</c:v>
                </c:pt>
                <c:pt idx="54">
                  <c:v>76.797652272625868</c:v>
                </c:pt>
                <c:pt idx="55">
                  <c:v>76.693671667654257</c:v>
                </c:pt>
                <c:pt idx="56">
                  <c:v>76.612151283934693</c:v>
                </c:pt>
                <c:pt idx="57">
                  <c:v>76.530058617940398</c:v>
                </c:pt>
                <c:pt idx="58">
                  <c:v>76.482889256231573</c:v>
                </c:pt>
                <c:pt idx="59">
                  <c:v>76.364132163795844</c:v>
                </c:pt>
                <c:pt idx="60">
                  <c:v>76.195842890345673</c:v>
                </c:pt>
                <c:pt idx="61">
                  <c:v>76.074161542118418</c:v>
                </c:pt>
                <c:pt idx="62">
                  <c:v>76.037414182371094</c:v>
                </c:pt>
                <c:pt idx="63">
                  <c:v>75.975917095679748</c:v>
                </c:pt>
                <c:pt idx="64">
                  <c:v>75.726739512620114</c:v>
                </c:pt>
                <c:pt idx="65">
                  <c:v>75.29106199221863</c:v>
                </c:pt>
                <c:pt idx="66">
                  <c:v>75.29106199221863</c:v>
                </c:pt>
                <c:pt idx="67">
                  <c:v>75.173105178568576</c:v>
                </c:pt>
                <c:pt idx="68">
                  <c:v>75.093839629217726</c:v>
                </c:pt>
                <c:pt idx="69">
                  <c:v>74.960599592354228</c:v>
                </c:pt>
                <c:pt idx="70">
                  <c:v>74.947197139599737</c:v>
                </c:pt>
                <c:pt idx="71">
                  <c:v>74.607409657836342</c:v>
                </c:pt>
                <c:pt idx="72">
                  <c:v>74.229932774312189</c:v>
                </c:pt>
                <c:pt idx="73">
                  <c:v>74.158794657891974</c:v>
                </c:pt>
                <c:pt idx="74">
                  <c:v>73.943004114080836</c:v>
                </c:pt>
                <c:pt idx="75">
                  <c:v>73.870270813445202</c:v>
                </c:pt>
                <c:pt idx="76">
                  <c:v>73.782453074324877</c:v>
                </c:pt>
                <c:pt idx="77">
                  <c:v>73.575231331191731</c:v>
                </c:pt>
                <c:pt idx="78">
                  <c:v>73.3798563360576</c:v>
                </c:pt>
                <c:pt idx="79">
                  <c:v>73.058073874527281</c:v>
                </c:pt>
                <c:pt idx="80">
                  <c:v>73.042556745206682</c:v>
                </c:pt>
                <c:pt idx="81">
                  <c:v>72.83919525088929</c:v>
                </c:pt>
                <c:pt idx="82">
                  <c:v>72.616731119132723</c:v>
                </c:pt>
                <c:pt idx="83">
                  <c:v>72.520269833907719</c:v>
                </c:pt>
                <c:pt idx="84">
                  <c:v>72.455583868367</c:v>
                </c:pt>
                <c:pt idx="85">
                  <c:v>72.390592648958574</c:v>
                </c:pt>
                <c:pt idx="86">
                  <c:v>72.259685764578279</c:v>
                </c:pt>
                <c:pt idx="87">
                  <c:v>71.994112261932528</c:v>
                </c:pt>
                <c:pt idx="88">
                  <c:v>71.960557609014714</c:v>
                </c:pt>
                <c:pt idx="89">
                  <c:v>71.774560234461219</c:v>
                </c:pt>
                <c:pt idx="90">
                  <c:v>71.603317417656072</c:v>
                </c:pt>
                <c:pt idx="91">
                  <c:v>71.377570676402058</c:v>
                </c:pt>
                <c:pt idx="92">
                  <c:v>71.324964619823916</c:v>
                </c:pt>
                <c:pt idx="93">
                  <c:v>71.201461910944033</c:v>
                </c:pt>
                <c:pt idx="94">
                  <c:v>71.112592345720145</c:v>
                </c:pt>
                <c:pt idx="95">
                  <c:v>71.094752573690613</c:v>
                </c:pt>
                <c:pt idx="96">
                  <c:v>70.915135434078806</c:v>
                </c:pt>
                <c:pt idx="97">
                  <c:v>70.860814184414821</c:v>
                </c:pt>
                <c:pt idx="98">
                  <c:v>70.751560674136243</c:v>
                </c:pt>
                <c:pt idx="99">
                  <c:v>70.549120036243053</c:v>
                </c:pt>
                <c:pt idx="100">
                  <c:v>70.493421674746415</c:v>
                </c:pt>
                <c:pt idx="101">
                  <c:v>70.456172243367604</c:v>
                </c:pt>
                <c:pt idx="102">
                  <c:v>70.268505402504005</c:v>
                </c:pt>
                <c:pt idx="103">
                  <c:v>70.059298777562418</c:v>
                </c:pt>
                <c:pt idx="104">
                  <c:v>70.020944487500557</c:v>
                </c:pt>
                <c:pt idx="105">
                  <c:v>69.78873921266144</c:v>
                </c:pt>
                <c:pt idx="106">
                  <c:v>69.710536022830965</c:v>
                </c:pt>
                <c:pt idx="107">
                  <c:v>69.413632888313813</c:v>
                </c:pt>
                <c:pt idx="108">
                  <c:v>69.171886423363432</c:v>
                </c:pt>
                <c:pt idx="109">
                  <c:v>68.905644834481521</c:v>
                </c:pt>
                <c:pt idx="110">
                  <c:v>68.655768883055302</c:v>
                </c:pt>
                <c:pt idx="111">
                  <c:v>68.359123080979117</c:v>
                </c:pt>
                <c:pt idx="112">
                  <c:v>68.251812761570136</c:v>
                </c:pt>
                <c:pt idx="113">
                  <c:v>67.96936911043133</c:v>
                </c:pt>
                <c:pt idx="114">
                  <c:v>67.81519250208008</c:v>
                </c:pt>
                <c:pt idx="115">
                  <c:v>67.659524484028537</c:v>
                </c:pt>
                <c:pt idx="116">
                  <c:v>67.547407905593261</c:v>
                </c:pt>
                <c:pt idx="117">
                  <c:v>67.479764047051631</c:v>
                </c:pt>
                <c:pt idx="118">
                  <c:v>67.389132358371583</c:v>
                </c:pt>
                <c:pt idx="119">
                  <c:v>67.389132358371583</c:v>
                </c:pt>
                <c:pt idx="120">
                  <c:v>67.252233657741357</c:v>
                </c:pt>
                <c:pt idx="121">
                  <c:v>67.183352380685278</c:v>
                </c:pt>
                <c:pt idx="122">
                  <c:v>67.044716849613096</c:v>
                </c:pt>
                <c:pt idx="123">
                  <c:v>66.7166333634366</c:v>
                </c:pt>
                <c:pt idx="124">
                  <c:v>66.7166333634366</c:v>
                </c:pt>
                <c:pt idx="125">
                  <c:v>66.406080659168722</c:v>
                </c:pt>
                <c:pt idx="126">
                  <c:v>66.285088635495967</c:v>
                </c:pt>
                <c:pt idx="127">
                  <c:v>66.138742792652664</c:v>
                </c:pt>
                <c:pt idx="128">
                  <c:v>66.138742792652664</c:v>
                </c:pt>
                <c:pt idx="129">
                  <c:v>65.817260291980389</c:v>
                </c:pt>
                <c:pt idx="130">
                  <c:v>65.71711090114043</c:v>
                </c:pt>
                <c:pt idx="131">
                  <c:v>65.515041222453888</c:v>
                </c:pt>
                <c:pt idx="132">
                  <c:v>65.361918787511001</c:v>
                </c:pt>
                <c:pt idx="133">
                  <c:v>64.946864679053661</c:v>
                </c:pt>
                <c:pt idx="134">
                  <c:v>64.84154228668865</c:v>
                </c:pt>
                <c:pt idx="135">
                  <c:v>64.708995905811022</c:v>
                </c:pt>
                <c:pt idx="136">
                  <c:v>64.682366612086597</c:v>
                </c:pt>
                <c:pt idx="137">
                  <c:v>64.003322386888868</c:v>
                </c:pt>
                <c:pt idx="138">
                  <c:v>63.752429778435186</c:v>
                </c:pt>
                <c:pt idx="139">
                  <c:v>63.52645974736415</c:v>
                </c:pt>
                <c:pt idx="140">
                  <c:v>63.498015238600281</c:v>
                </c:pt>
                <c:pt idx="141">
                  <c:v>63.38379215658663</c:v>
                </c:pt>
                <c:pt idx="142">
                  <c:v>63.326412122826667</c:v>
                </c:pt>
                <c:pt idx="143">
                  <c:v>63.007579409928319</c:v>
                </c:pt>
                <c:pt idx="144">
                  <c:v>62.919660611438118</c:v>
                </c:pt>
                <c:pt idx="145">
                  <c:v>62.383244794136317</c:v>
                </c:pt>
                <c:pt idx="146">
                  <c:v>62.170423593880074</c:v>
                </c:pt>
                <c:pt idx="147">
                  <c:v>61.955180570118749</c:v>
                </c:pt>
                <c:pt idx="148">
                  <c:v>61.799929811388509</c:v>
                </c:pt>
                <c:pt idx="149">
                  <c:v>61.768727486583842</c:v>
                </c:pt>
                <c:pt idx="150">
                  <c:v>61.548875762977808</c:v>
                </c:pt>
                <c:pt idx="151">
                  <c:v>61.358408942680001</c:v>
                </c:pt>
                <c:pt idx="152">
                  <c:v>61.294499987595827</c:v>
                </c:pt>
                <c:pt idx="153">
                  <c:v>60.54405826666779</c:v>
                </c:pt>
                <c:pt idx="154">
                  <c:v>60.343480728985732</c:v>
                </c:pt>
                <c:pt idx="155">
                  <c:v>60.276167601653263</c:v>
                </c:pt>
                <c:pt idx="156">
                  <c:v>60.208625570659791</c:v>
                </c:pt>
                <c:pt idx="157">
                  <c:v>60.174768351102301</c:v>
                </c:pt>
                <c:pt idx="158">
                  <c:v>59.060064551680711</c:v>
                </c:pt>
                <c:pt idx="159">
                  <c:v>58.91632361073318</c:v>
                </c:pt>
                <c:pt idx="160">
                  <c:v>58.844073966604235</c:v>
                </c:pt>
                <c:pt idx="161">
                  <c:v>58.552516227297282</c:v>
                </c:pt>
                <c:pt idx="162">
                  <c:v>58.10735095366384</c:v>
                </c:pt>
                <c:pt idx="163">
                  <c:v>57.919030451239351</c:v>
                </c:pt>
                <c:pt idx="164">
                  <c:v>57.767150604094674</c:v>
                </c:pt>
                <c:pt idx="165">
                  <c:v>57.652519293928172</c:v>
                </c:pt>
                <c:pt idx="166">
                  <c:v>57.187702946207253</c:v>
                </c:pt>
                <c:pt idx="167">
                  <c:v>56.792489407073035</c:v>
                </c:pt>
                <c:pt idx="168">
                  <c:v>56.103613531281951</c:v>
                </c:pt>
                <c:pt idx="169">
                  <c:v>55.813531960689907</c:v>
                </c:pt>
                <c:pt idx="170">
                  <c:v>55.603972416933047</c:v>
                </c:pt>
                <c:pt idx="171">
                  <c:v>55.221713050216692</c:v>
                </c:pt>
                <c:pt idx="172">
                  <c:v>54.701675263967786</c:v>
                </c:pt>
                <c:pt idx="173">
                  <c:v>54.30365040467845</c:v>
                </c:pt>
                <c:pt idx="174">
                  <c:v>54.169416510814962</c:v>
                </c:pt>
                <c:pt idx="175">
                  <c:v>53.9892064053791</c:v>
                </c:pt>
                <c:pt idx="176">
                  <c:v>53.670404941253324</c:v>
                </c:pt>
                <c:pt idx="177">
                  <c:v>53.532419311604627</c:v>
                </c:pt>
                <c:pt idx="178">
                  <c:v>53.347154803791597</c:v>
                </c:pt>
                <c:pt idx="179">
                  <c:v>53.160407097180936</c:v>
                </c:pt>
                <c:pt idx="180">
                  <c:v>52.97215830880063</c:v>
                </c:pt>
                <c:pt idx="181">
                  <c:v>52.686930767131315</c:v>
                </c:pt>
                <c:pt idx="182">
                  <c:v>52.686930767131315</c:v>
                </c:pt>
                <c:pt idx="183">
                  <c:v>52.639056128385974</c:v>
                </c:pt>
                <c:pt idx="184">
                  <c:v>52.056910485828709</c:v>
                </c:pt>
                <c:pt idx="185">
                  <c:v>51.810104296436634</c:v>
                </c:pt>
                <c:pt idx="186">
                  <c:v>51.460275648936516</c:v>
                </c:pt>
                <c:pt idx="187">
                  <c:v>51.002962513216168</c:v>
                </c:pt>
                <c:pt idx="188">
                  <c:v>50.900164696256041</c:v>
                </c:pt>
                <c:pt idx="189">
                  <c:v>50.484623440921652</c:v>
                </c:pt>
                <c:pt idx="190">
                  <c:v>50.274204000977406</c:v>
                </c:pt>
                <c:pt idx="191">
                  <c:v>49.955200102644156</c:v>
                </c:pt>
                <c:pt idx="192">
                  <c:v>49.57781679899167</c:v>
                </c:pt>
                <c:pt idx="193">
                  <c:v>48.749657822987729</c:v>
                </c:pt>
                <c:pt idx="194">
                  <c:v>48.580750766256159</c:v>
                </c:pt>
                <c:pt idx="195">
                  <c:v>47.951783112969409</c:v>
                </c:pt>
                <c:pt idx="196">
                  <c:v>47.602180751620459</c:v>
                </c:pt>
                <c:pt idx="197">
                  <c:v>47.602180751620459</c:v>
                </c:pt>
                <c:pt idx="198">
                  <c:v>47.008955359063478</c:v>
                </c:pt>
                <c:pt idx="199">
                  <c:v>46.94889319596043</c:v>
                </c:pt>
                <c:pt idx="200">
                  <c:v>46.828359480613912</c:v>
                </c:pt>
                <c:pt idx="201">
                  <c:v>46.524615261576436</c:v>
                </c:pt>
                <c:pt idx="202">
                  <c:v>45.906595629109987</c:v>
                </c:pt>
                <c:pt idx="203">
                  <c:v>45.465412981928758</c:v>
                </c:pt>
                <c:pt idx="204">
                  <c:v>45.145850668604304</c:v>
                </c:pt>
                <c:pt idx="205">
                  <c:v>44.952309266468305</c:v>
                </c:pt>
                <c:pt idx="206">
                  <c:v>44.429458487183446</c:v>
                </c:pt>
                <c:pt idx="207">
                  <c:v>44.230819640878394</c:v>
                </c:pt>
                <c:pt idx="208">
                  <c:v>43.896580243805971</c:v>
                </c:pt>
                <c:pt idx="209">
                  <c:v>43.146962721828821</c:v>
                </c:pt>
                <c:pt idx="210">
                  <c:v>42.799564935779152</c:v>
                </c:pt>
                <c:pt idx="211">
                  <c:v>42.377042116537623</c:v>
                </c:pt>
                <c:pt idx="212">
                  <c:v>42.163431240500707</c:v>
                </c:pt>
                <c:pt idx="213">
                  <c:v>41.292912062412988</c:v>
                </c:pt>
                <c:pt idx="214">
                  <c:v>41.071172271393856</c:v>
                </c:pt>
                <c:pt idx="215">
                  <c:v>40.772900401128737</c:v>
                </c:pt>
                <c:pt idx="216">
                  <c:v>40.471593727345564</c:v>
                </c:pt>
                <c:pt idx="217">
                  <c:v>39.313858959897324</c:v>
                </c:pt>
                <c:pt idx="218">
                  <c:v>39.313858959897324</c:v>
                </c:pt>
                <c:pt idx="219">
                  <c:v>39.076887031902849</c:v>
                </c:pt>
                <c:pt idx="220">
                  <c:v>39.076887031902849</c:v>
                </c:pt>
                <c:pt idx="221">
                  <c:v>38.997484588215364</c:v>
                </c:pt>
                <c:pt idx="222">
                  <c:v>38.597347396591772</c:v>
                </c:pt>
                <c:pt idx="223">
                  <c:v>38.435818853828245</c:v>
                </c:pt>
                <c:pt idx="224">
                  <c:v>38.273438221214086</c:v>
                </c:pt>
                <c:pt idx="225">
                  <c:v>37.615258506937508</c:v>
                </c:pt>
                <c:pt idx="226">
                  <c:v>36.857825083977502</c:v>
                </c:pt>
                <c:pt idx="227">
                  <c:v>36.34256803623159</c:v>
                </c:pt>
                <c:pt idx="228">
                  <c:v>36.081773116473435</c:v>
                </c:pt>
                <c:pt idx="229">
                  <c:v>35.994365966059057</c:v>
                </c:pt>
                <c:pt idx="230">
                  <c:v>35.818832531161313</c:v>
                </c:pt>
                <c:pt idx="231">
                  <c:v>35.464861361975544</c:v>
                </c:pt>
                <c:pt idx="232">
                  <c:v>35.1069641049815</c:v>
                </c:pt>
                <c:pt idx="233">
                  <c:v>34.926522724428935</c:v>
                </c:pt>
                <c:pt idx="234">
                  <c:v>34.286997908096659</c:v>
                </c:pt>
                <c:pt idx="235">
                  <c:v>33.72874396477269</c:v>
                </c:pt>
                <c:pt idx="236">
                  <c:v>33.72874396477269</c:v>
                </c:pt>
                <c:pt idx="237">
                  <c:v>32.290711299492244</c:v>
                </c:pt>
                <c:pt idx="238">
                  <c:v>32.290711299492244</c:v>
                </c:pt>
                <c:pt idx="239">
                  <c:v>32.192620279021263</c:v>
                </c:pt>
                <c:pt idx="240">
                  <c:v>32.094244635629011</c:v>
                </c:pt>
                <c:pt idx="241">
                  <c:v>31.797397525755166</c:v>
                </c:pt>
                <c:pt idx="242">
                  <c:v>31.697870912195192</c:v>
                </c:pt>
                <c:pt idx="243">
                  <c:v>31.598053399973697</c:v>
                </c:pt>
                <c:pt idx="244">
                  <c:v>30.992967402361888</c:v>
                </c:pt>
                <c:pt idx="245">
                  <c:v>30.891077413734553</c:v>
                </c:pt>
                <c:pt idx="246">
                  <c:v>30.788886095790147</c:v>
                </c:pt>
                <c:pt idx="247">
                  <c:v>30.686392109822741</c:v>
                </c:pt>
                <c:pt idx="248">
                  <c:v>30.686392109822741</c:v>
                </c:pt>
                <c:pt idx="249">
                  <c:v>30.583594109184752</c:v>
                </c:pt>
                <c:pt idx="250">
                  <c:v>30.583594109184752</c:v>
                </c:pt>
                <c:pt idx="251">
                  <c:v>30.377080637243974</c:v>
                </c:pt>
                <c:pt idx="252">
                  <c:v>30.273362432404262</c:v>
                </c:pt>
                <c:pt idx="253">
                  <c:v>30.064996189878524</c:v>
                </c:pt>
                <c:pt idx="254">
                  <c:v>29.218927215811995</c:v>
                </c:pt>
                <c:pt idx="255">
                  <c:v>29.111727020764235</c:v>
                </c:pt>
                <c:pt idx="256">
                  <c:v>29.111727020764235</c:v>
                </c:pt>
                <c:pt idx="257">
                  <c:v>28.788169245515547</c:v>
                </c:pt>
                <c:pt idx="258">
                  <c:v>28.242292302267462</c:v>
                </c:pt>
                <c:pt idx="259">
                  <c:v>27.687981831384135</c:v>
                </c:pt>
                <c:pt idx="260">
                  <c:v>26.205874469862994</c:v>
                </c:pt>
                <c:pt idx="261">
                  <c:v>25.972448479288918</c:v>
                </c:pt>
                <c:pt idx="262">
                  <c:v>25.38237122770099</c:v>
                </c:pt>
                <c:pt idx="263">
                  <c:v>25.263225126542864</c:v>
                </c:pt>
                <c:pt idx="264">
                  <c:v>25.143697922497488</c:v>
                </c:pt>
                <c:pt idx="265">
                  <c:v>24.173538321966078</c:v>
                </c:pt>
                <c:pt idx="266">
                  <c:v>24.050497346942095</c:v>
                </c:pt>
                <c:pt idx="267">
                  <c:v>23.554314273114819</c:v>
                </c:pt>
                <c:pt idx="268">
                  <c:v>23.303783571206189</c:v>
                </c:pt>
                <c:pt idx="269">
                  <c:v>23.303783571206189</c:v>
                </c:pt>
                <c:pt idx="270">
                  <c:v>23.177901423014429</c:v>
                </c:pt>
                <c:pt idx="271">
                  <c:v>22.797763372754723</c:v>
                </c:pt>
                <c:pt idx="272">
                  <c:v>22.155770286227487</c:v>
                </c:pt>
                <c:pt idx="273">
                  <c:v>22.026088260282879</c:v>
                </c:pt>
                <c:pt idx="274">
                  <c:v>21.371142506761657</c:v>
                </c:pt>
                <c:pt idx="275">
                  <c:v>20.839210512963628</c:v>
                </c:pt>
                <c:pt idx="276">
                  <c:v>20.570536426425928</c:v>
                </c:pt>
                <c:pt idx="277">
                  <c:v>19.477351316943945</c:v>
                </c:pt>
                <c:pt idx="278">
                  <c:v>19.059608833243981</c:v>
                </c:pt>
                <c:pt idx="279">
                  <c:v>18.210984325580597</c:v>
                </c:pt>
                <c:pt idx="280">
                  <c:v>17.635279004698472</c:v>
                </c:pt>
                <c:pt idx="281">
                  <c:v>17.49008408694273</c:v>
                </c:pt>
                <c:pt idx="282">
                  <c:v>17.344376357567949</c:v>
                </c:pt>
                <c:pt idx="283">
                  <c:v>16.904148987164252</c:v>
                </c:pt>
                <c:pt idx="284">
                  <c:v>16.904148987164252</c:v>
                </c:pt>
                <c:pt idx="285">
                  <c:v>15.858485987020703</c:v>
                </c:pt>
                <c:pt idx="286">
                  <c:v>15.402244835252221</c:v>
                </c:pt>
                <c:pt idx="287">
                  <c:v>14.78617073570376</c:v>
                </c:pt>
                <c:pt idx="288">
                  <c:v>13.366650008329179</c:v>
                </c:pt>
                <c:pt idx="289">
                  <c:v>13.044754491240473</c:v>
                </c:pt>
                <c:pt idx="290">
                  <c:v>12.229452247454391</c:v>
                </c:pt>
                <c:pt idx="291">
                  <c:v>11.7328907914836</c:v>
                </c:pt>
                <c:pt idx="292">
                  <c:v>11.566119371965179</c:v>
                </c:pt>
                <c:pt idx="293">
                  <c:v>11.398716565392689</c:v>
                </c:pt>
                <c:pt idx="294">
                  <c:v>10.552105031819149</c:v>
                </c:pt>
                <c:pt idx="295">
                  <c:v>10.380837497845958</c:v>
                </c:pt>
                <c:pt idx="296">
                  <c:v>10.208912847468701</c:v>
                </c:pt>
                <c:pt idx="297">
                  <c:v>10.036327291598585</c:v>
                </c:pt>
                <c:pt idx="298">
                  <c:v>9.863077011959092</c:v>
                </c:pt>
                <c:pt idx="299">
                  <c:v>9.5145668606337157</c:v>
                </c:pt>
                <c:pt idx="300">
                  <c:v>8.9867190386373057</c:v>
                </c:pt>
                <c:pt idx="301">
                  <c:v>8.9867190386372755</c:v>
                </c:pt>
                <c:pt idx="302">
                  <c:v>8.9867190386372755</c:v>
                </c:pt>
                <c:pt idx="303">
                  <c:v>8.9867190386372755</c:v>
                </c:pt>
                <c:pt idx="304">
                  <c:v>8.8093985621602844</c:v>
                </c:pt>
                <c:pt idx="305">
                  <c:v>8.8093985621602844</c:v>
                </c:pt>
                <c:pt idx="306">
                  <c:v>8.8093985621602542</c:v>
                </c:pt>
                <c:pt idx="307">
                  <c:v>8.8093985621602542</c:v>
                </c:pt>
                <c:pt idx="308">
                  <c:v>8.8093985621602542</c:v>
                </c:pt>
                <c:pt idx="309">
                  <c:v>8.6313857926484303</c:v>
                </c:pt>
                <c:pt idx="310">
                  <c:v>8.6313857926484303</c:v>
                </c:pt>
                <c:pt idx="311">
                  <c:v>8.6313857926484303</c:v>
                </c:pt>
                <c:pt idx="312">
                  <c:v>8.6313857926484303</c:v>
                </c:pt>
                <c:pt idx="313">
                  <c:v>8.4526766679054059</c:v>
                </c:pt>
                <c:pt idx="314">
                  <c:v>8.2732670938914676</c:v>
                </c:pt>
                <c:pt idx="315">
                  <c:v>7.7307942515820072</c:v>
                </c:pt>
                <c:pt idx="316">
                  <c:v>7.7307942515820072</c:v>
                </c:pt>
                <c:pt idx="317">
                  <c:v>7.7307942515820072</c:v>
                </c:pt>
                <c:pt idx="318">
                  <c:v>7.5485412921958774</c:v>
                </c:pt>
                <c:pt idx="319">
                  <c:v>7.1818668570408928</c:v>
                </c:pt>
                <c:pt idx="320">
                  <c:v>7.1818668570408599</c:v>
                </c:pt>
                <c:pt idx="321">
                  <c:v>6.9974367635662702</c:v>
                </c:pt>
                <c:pt idx="322">
                  <c:v>6.9974367635662702</c:v>
                </c:pt>
                <c:pt idx="323">
                  <c:v>6.2523283994632255</c:v>
                </c:pt>
                <c:pt idx="324">
                  <c:v>6.2523283994632255</c:v>
                </c:pt>
                <c:pt idx="325">
                  <c:v>5.8752790234681527</c:v>
                </c:pt>
                <c:pt idx="326">
                  <c:v>5.4951844448482898</c:v>
                </c:pt>
                <c:pt idx="327">
                  <c:v>4.5313806677953083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F1-4CE7-93F8-C6B0E162D984}"/>
            </c:ext>
          </c:extLst>
        </c:ser>
        <c:ser>
          <c:idx val="1"/>
          <c:order val="1"/>
          <c:tx>
            <c:v>Sunny (800W/m2)</c:v>
          </c:tx>
          <c:spPr>
            <a:ln w="25400" cap="rnd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'0.5ms-S-0°C-5mm-2'!$O$2:$O$370</c:f>
              <c:numCache>
                <c:formatCode>General</c:formatCode>
                <c:ptCount val="3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</c:numCache>
            </c:numRef>
          </c:xVal>
          <c:yVal>
            <c:numRef>
              <c:f>'0.5ms-S-0°C-5mm-2'!$P$2:$P$370</c:f>
              <c:numCache>
                <c:formatCode>General</c:formatCode>
                <c:ptCount val="369"/>
                <c:pt idx="0">
                  <c:v>80</c:v>
                </c:pt>
                <c:pt idx="1">
                  <c:v>79.954466184311784</c:v>
                </c:pt>
                <c:pt idx="2">
                  <c:v>79.945334529899739</c:v>
                </c:pt>
                <c:pt idx="3">
                  <c:v>79.945334529899739</c:v>
                </c:pt>
                <c:pt idx="4">
                  <c:v>79.871980687372272</c:v>
                </c:pt>
                <c:pt idx="5">
                  <c:v>79.871980687372272</c:v>
                </c:pt>
                <c:pt idx="6">
                  <c:v>79.816612185203368</c:v>
                </c:pt>
                <c:pt idx="7">
                  <c:v>79.807354472357659</c:v>
                </c:pt>
                <c:pt idx="8">
                  <c:v>79.807354472357659</c:v>
                </c:pt>
                <c:pt idx="9">
                  <c:v>79.788813545315563</c:v>
                </c:pt>
                <c:pt idx="10">
                  <c:v>79.788813545315563</c:v>
                </c:pt>
                <c:pt idx="11">
                  <c:v>79.770238538349489</c:v>
                </c:pt>
                <c:pt idx="12">
                  <c:v>79.742311922215009</c:v>
                </c:pt>
                <c:pt idx="13">
                  <c:v>79.732985908101114</c:v>
                </c:pt>
                <c:pt idx="14">
                  <c:v>79.695595825050631</c:v>
                </c:pt>
                <c:pt idx="15">
                  <c:v>79.686226738096238</c:v>
                </c:pt>
                <c:pt idx="16">
                  <c:v>79.6486637666018</c:v>
                </c:pt>
                <c:pt idx="17">
                  <c:v>79.592058113176051</c:v>
                </c:pt>
                <c:pt idx="18">
                  <c:v>79.582593209255307</c:v>
                </c:pt>
                <c:pt idx="19">
                  <c:v>79.582593209255307</c:v>
                </c:pt>
                <c:pt idx="20">
                  <c:v>79.554145747897294</c:v>
                </c:pt>
                <c:pt idx="21">
                  <c:v>79.544645636729456</c:v>
                </c:pt>
                <c:pt idx="22">
                  <c:v>79.516092258872035</c:v>
                </c:pt>
                <c:pt idx="23">
                  <c:v>79.516092258872035</c:v>
                </c:pt>
                <c:pt idx="24">
                  <c:v>79.506556743646925</c:v>
                </c:pt>
                <c:pt idx="25">
                  <c:v>79.497012346483984</c:v>
                </c:pt>
                <c:pt idx="26">
                  <c:v>79.420335924681069</c:v>
                </c:pt>
                <c:pt idx="27">
                  <c:v>79.401077125357361</c:v>
                </c:pt>
                <c:pt idx="28">
                  <c:v>79.381782246846853</c:v>
                </c:pt>
                <c:pt idx="29">
                  <c:v>79.372121246198759</c:v>
                </c:pt>
                <c:pt idx="30">
                  <c:v>79.362451187669052</c:v>
                </c:pt>
                <c:pt idx="31">
                  <c:v>79.294506083709209</c:v>
                </c:pt>
                <c:pt idx="32">
                  <c:v>79.265249603187698</c:v>
                </c:pt>
                <c:pt idx="33">
                  <c:v>79.255479061526643</c:v>
                </c:pt>
                <c:pt idx="34">
                  <c:v>79.206487906025501</c:v>
                </c:pt>
                <c:pt idx="35">
                  <c:v>79.176981983473425</c:v>
                </c:pt>
                <c:pt idx="36">
                  <c:v>79.107808102810878</c:v>
                </c:pt>
                <c:pt idx="37">
                  <c:v>79.107808102810878</c:v>
                </c:pt>
                <c:pt idx="38">
                  <c:v>79.097888584492239</c:v>
                </c:pt>
                <c:pt idx="39">
                  <c:v>79.078021262540574</c:v>
                </c:pt>
                <c:pt idx="40">
                  <c:v>79.05811613713449</c:v>
                </c:pt>
                <c:pt idx="41">
                  <c:v>79.048149364401738</c:v>
                </c:pt>
                <c:pt idx="42">
                  <c:v>79.038173100272829</c:v>
                </c:pt>
                <c:pt idx="43">
                  <c:v>78.978115434754585</c:v>
                </c:pt>
                <c:pt idx="44">
                  <c:v>78.978115434754585</c:v>
                </c:pt>
                <c:pt idx="45">
                  <c:v>78.806067871190137</c:v>
                </c:pt>
                <c:pt idx="46">
                  <c:v>78.785641658273789</c:v>
                </c:pt>
                <c:pt idx="47">
                  <c:v>78.775413779969824</c:v>
                </c:pt>
                <c:pt idx="48">
                  <c:v>78.724126098870556</c:v>
                </c:pt>
                <c:pt idx="49">
                  <c:v>78.724126098870556</c:v>
                </c:pt>
                <c:pt idx="50">
                  <c:v>78.7035415568144</c:v>
                </c:pt>
                <c:pt idx="51">
                  <c:v>78.682917144835542</c:v>
                </c:pt>
                <c:pt idx="52">
                  <c:v>78.64154824686949</c:v>
                </c:pt>
                <c:pt idx="53">
                  <c:v>78.631180921962752</c:v>
                </c:pt>
                <c:pt idx="54">
                  <c:v>78.568764999975656</c:v>
                </c:pt>
                <c:pt idx="55">
                  <c:v>78.474454446329645</c:v>
                </c:pt>
                <c:pt idx="56">
                  <c:v>78.442832868958021</c:v>
                </c:pt>
                <c:pt idx="57">
                  <c:v>78.442832868958021</c:v>
                </c:pt>
                <c:pt idx="58">
                  <c:v>78.421700152438291</c:v>
                </c:pt>
                <c:pt idx="59">
                  <c:v>78.411118249091544</c:v>
                </c:pt>
                <c:pt idx="60">
                  <c:v>78.411118249091544</c:v>
                </c:pt>
                <c:pt idx="61">
                  <c:v>78.347408234431953</c:v>
                </c:pt>
                <c:pt idx="62">
                  <c:v>78.336753322802721</c:v>
                </c:pt>
                <c:pt idx="63">
                  <c:v>78.315412009831689</c:v>
                </c:pt>
                <c:pt idx="64">
                  <c:v>78.272602989877456</c:v>
                </c:pt>
                <c:pt idx="65">
                  <c:v>78.229624611185017</c:v>
                </c:pt>
                <c:pt idx="66">
                  <c:v>78.197279080018035</c:v>
                </c:pt>
                <c:pt idx="67">
                  <c:v>78.154001895621718</c:v>
                </c:pt>
                <c:pt idx="68">
                  <c:v>78.143155741570965</c:v>
                </c:pt>
                <c:pt idx="69">
                  <c:v>78.132298812320869</c:v>
                </c:pt>
                <c:pt idx="70">
                  <c:v>78.121431091806372</c:v>
                </c:pt>
                <c:pt idx="71">
                  <c:v>78.110552563930455</c:v>
                </c:pt>
                <c:pt idx="72">
                  <c:v>78.110552563930455</c:v>
                </c:pt>
                <c:pt idx="73">
                  <c:v>78.110552563930455</c:v>
                </c:pt>
                <c:pt idx="74">
                  <c:v>78.099663212564124</c:v>
                </c:pt>
                <c:pt idx="75">
                  <c:v>77.968140848876729</c:v>
                </c:pt>
                <c:pt idx="76">
                  <c:v>77.946066717764523</c:v>
                </c:pt>
                <c:pt idx="77">
                  <c:v>77.935013056531531</c:v>
                </c:pt>
                <c:pt idx="78">
                  <c:v>77.935013056531531</c:v>
                </c:pt>
                <c:pt idx="79">
                  <c:v>77.923948309321673</c:v>
                </c:pt>
                <c:pt idx="80">
                  <c:v>77.923948309321673</c:v>
                </c:pt>
                <c:pt idx="81">
                  <c:v>77.912872459449019</c:v>
                </c:pt>
                <c:pt idx="82">
                  <c:v>77.901785490194115</c:v>
                </c:pt>
                <c:pt idx="83">
                  <c:v>77.890687384803911</c:v>
                </c:pt>
                <c:pt idx="84">
                  <c:v>77.868457698437041</c:v>
                </c:pt>
                <c:pt idx="85">
                  <c:v>77.857326083785594</c:v>
                </c:pt>
                <c:pt idx="86">
                  <c:v>77.835029227105437</c:v>
                </c:pt>
                <c:pt idx="87">
                  <c:v>77.835029227105437</c:v>
                </c:pt>
                <c:pt idx="88">
                  <c:v>77.812687420936726</c:v>
                </c:pt>
                <c:pt idx="89">
                  <c:v>77.700299366315988</c:v>
                </c:pt>
                <c:pt idx="90">
                  <c:v>77.677684986588375</c:v>
                </c:pt>
                <c:pt idx="91">
                  <c:v>77.643677285353732</c:v>
                </c:pt>
                <c:pt idx="92">
                  <c:v>77.620947859107247</c:v>
                </c:pt>
                <c:pt idx="93">
                  <c:v>77.483594776924775</c:v>
                </c:pt>
                <c:pt idx="94">
                  <c:v>77.391085524119632</c:v>
                </c:pt>
                <c:pt idx="95">
                  <c:v>77.344545253374648</c:v>
                </c:pt>
                <c:pt idx="96">
                  <c:v>77.297812981842753</c:v>
                </c:pt>
                <c:pt idx="97">
                  <c:v>77.297812981842753</c:v>
                </c:pt>
                <c:pt idx="98">
                  <c:v>77.250887518925992</c:v>
                </c:pt>
                <c:pt idx="99">
                  <c:v>77.168299475668647</c:v>
                </c:pt>
                <c:pt idx="100">
                  <c:v>77.132720746739253</c:v>
                </c:pt>
                <c:pt idx="101">
                  <c:v>76.880530624891691</c:v>
                </c:pt>
                <c:pt idx="102">
                  <c:v>76.807451387388909</c:v>
                </c:pt>
                <c:pt idx="103">
                  <c:v>76.560481745528904</c:v>
                </c:pt>
                <c:pt idx="104">
                  <c:v>76.560481745528904</c:v>
                </c:pt>
                <c:pt idx="105">
                  <c:v>76.485361906237145</c:v>
                </c:pt>
                <c:pt idx="106">
                  <c:v>76.128339578238453</c:v>
                </c:pt>
                <c:pt idx="107">
                  <c:v>76.115388162784768</c:v>
                </c:pt>
                <c:pt idx="108">
                  <c:v>76.102422686288463</c:v>
                </c:pt>
                <c:pt idx="109">
                  <c:v>75.853376262224586</c:v>
                </c:pt>
                <c:pt idx="110">
                  <c:v>75.760308781666922</c:v>
                </c:pt>
                <c:pt idx="111">
                  <c:v>75.653063594684127</c:v>
                </c:pt>
                <c:pt idx="112">
                  <c:v>75.158478024117329</c:v>
                </c:pt>
                <c:pt idx="113">
                  <c:v>75.088191854773456</c:v>
                </c:pt>
                <c:pt idx="114">
                  <c:v>75.088191854773456</c:v>
                </c:pt>
                <c:pt idx="115">
                  <c:v>74.989120369055271</c:v>
                </c:pt>
                <c:pt idx="116">
                  <c:v>74.917871203359226</c:v>
                </c:pt>
                <c:pt idx="117">
                  <c:v>74.701667078503831</c:v>
                </c:pt>
                <c:pt idx="118">
                  <c:v>74.540733415453658</c:v>
                </c:pt>
                <c:pt idx="119">
                  <c:v>74.437250677923785</c:v>
                </c:pt>
                <c:pt idx="120">
                  <c:v>74.212644317789099</c:v>
                </c:pt>
                <c:pt idx="121">
                  <c:v>74.167248572618945</c:v>
                </c:pt>
                <c:pt idx="122">
                  <c:v>74.045408184321161</c:v>
                </c:pt>
                <c:pt idx="123">
                  <c:v>73.937851133988886</c:v>
                </c:pt>
                <c:pt idx="124">
                  <c:v>73.922413027124051</c:v>
                </c:pt>
                <c:pt idx="125">
                  <c:v>73.813832033643251</c:v>
                </c:pt>
                <c:pt idx="126">
                  <c:v>73.782642615101508</c:v>
                </c:pt>
                <c:pt idx="127">
                  <c:v>73.751378810734764</c:v>
                </c:pt>
                <c:pt idx="128">
                  <c:v>73.59393463174122</c:v>
                </c:pt>
                <c:pt idx="129">
                  <c:v>73.498558245092312</c:v>
                </c:pt>
                <c:pt idx="130">
                  <c:v>73.338057256369737</c:v>
                </c:pt>
                <c:pt idx="131">
                  <c:v>73.208249907191586</c:v>
                </c:pt>
                <c:pt idx="132">
                  <c:v>73.044202379421634</c:v>
                </c:pt>
                <c:pt idx="133">
                  <c:v>73.044202379421634</c:v>
                </c:pt>
                <c:pt idx="134">
                  <c:v>72.994595655667823</c:v>
                </c:pt>
                <c:pt idx="135">
                  <c:v>72.894832437491161</c:v>
                </c:pt>
                <c:pt idx="136">
                  <c:v>72.84467390835016</c:v>
                </c:pt>
                <c:pt idx="137">
                  <c:v>72.693078273383094</c:v>
                </c:pt>
                <c:pt idx="138">
                  <c:v>72.676129769049822</c:v>
                </c:pt>
                <c:pt idx="139">
                  <c:v>72.608124840558247</c:v>
                </c:pt>
                <c:pt idx="140">
                  <c:v>72.332686010922785</c:v>
                </c:pt>
                <c:pt idx="141">
                  <c:v>72.297866181717509</c:v>
                </c:pt>
                <c:pt idx="142">
                  <c:v>72.245471796843972</c:v>
                </c:pt>
                <c:pt idx="143">
                  <c:v>72.22796293142062</c:v>
                </c:pt>
                <c:pt idx="144">
                  <c:v>72.175303538810624</c:v>
                </c:pt>
                <c:pt idx="145">
                  <c:v>72.069383378696472</c:v>
                </c:pt>
                <c:pt idx="146">
                  <c:v>71.944786097108675</c:v>
                </c:pt>
                <c:pt idx="147">
                  <c:v>71.764849246714604</c:v>
                </c:pt>
                <c:pt idx="148">
                  <c:v>71.746728534113743</c:v>
                </c:pt>
                <c:pt idx="149">
                  <c:v>71.360747347398146</c:v>
                </c:pt>
                <c:pt idx="150">
                  <c:v>71.17321581749249</c:v>
                </c:pt>
                <c:pt idx="151">
                  <c:v>70.634817932589371</c:v>
                </c:pt>
                <c:pt idx="152">
                  <c:v>70.55625781683689</c:v>
                </c:pt>
                <c:pt idx="153">
                  <c:v>70.437626328760331</c:v>
                </c:pt>
                <c:pt idx="154">
                  <c:v>69.932862987221426</c:v>
                </c:pt>
                <c:pt idx="155">
                  <c:v>69.850496859954674</c:v>
                </c:pt>
                <c:pt idx="156">
                  <c:v>69.82983476908106</c:v>
                </c:pt>
                <c:pt idx="157">
                  <c:v>69.7469024237718</c:v>
                </c:pt>
                <c:pt idx="158">
                  <c:v>69.663512889599431</c:v>
                </c:pt>
                <c:pt idx="159">
                  <c:v>69.558627270652835</c:v>
                </c:pt>
                <c:pt idx="160">
                  <c:v>69.389293338061577</c:v>
                </c:pt>
                <c:pt idx="161">
                  <c:v>69.08838130279392</c:v>
                </c:pt>
                <c:pt idx="162">
                  <c:v>68.400554131943707</c:v>
                </c:pt>
                <c:pt idx="163">
                  <c:v>68.033430876362402</c:v>
                </c:pt>
                <c:pt idx="164">
                  <c:v>67.870118306487527</c:v>
                </c:pt>
                <c:pt idx="165">
                  <c:v>67.846651621055102</c:v>
                </c:pt>
                <c:pt idx="166">
                  <c:v>67.705128487275985</c:v>
                </c:pt>
                <c:pt idx="167">
                  <c:v>67.418311537408329</c:v>
                </c:pt>
                <c:pt idx="168">
                  <c:v>67.027869110300571</c:v>
                </c:pt>
                <c:pt idx="169">
                  <c:v>66.728840587377292</c:v>
                </c:pt>
                <c:pt idx="170">
                  <c:v>66.627955456840297</c:v>
                </c:pt>
                <c:pt idx="171">
                  <c:v>65.930643800738309</c:v>
                </c:pt>
                <c:pt idx="172">
                  <c:v>65.798301700630077</c:v>
                </c:pt>
                <c:pt idx="173">
                  <c:v>65.664927427720201</c:v>
                </c:pt>
                <c:pt idx="174">
                  <c:v>65.476446277751208</c:v>
                </c:pt>
                <c:pt idx="175">
                  <c:v>64.926344638574861</c:v>
                </c:pt>
                <c:pt idx="176">
                  <c:v>64.898379007630552</c:v>
                </c:pt>
                <c:pt idx="177">
                  <c:v>64.786069094603135</c:v>
                </c:pt>
                <c:pt idx="178">
                  <c:v>64.673038189011152</c:v>
                </c:pt>
                <c:pt idx="179">
                  <c:v>64.242630993282816</c:v>
                </c:pt>
                <c:pt idx="180">
                  <c:v>64.096821811005</c:v>
                </c:pt>
                <c:pt idx="181">
                  <c:v>63.652171041224605</c:v>
                </c:pt>
                <c:pt idx="182">
                  <c:v>63.501496472304893</c:v>
                </c:pt>
                <c:pt idx="183">
                  <c:v>63.440876288231728</c:v>
                </c:pt>
                <c:pt idx="184">
                  <c:v>63.380054401623731</c:v>
                </c:pt>
                <c:pt idx="185">
                  <c:v>62.917358086878885</c:v>
                </c:pt>
                <c:pt idx="186">
                  <c:v>62.346450901066575</c:v>
                </c:pt>
                <c:pt idx="187">
                  <c:v>62.217187191568627</c:v>
                </c:pt>
                <c:pt idx="188">
                  <c:v>61.955978810373594</c:v>
                </c:pt>
                <c:pt idx="189">
                  <c:v>61.923073596443423</c:v>
                </c:pt>
                <c:pt idx="190">
                  <c:v>61.790881553937346</c:v>
                </c:pt>
                <c:pt idx="191">
                  <c:v>61.456350630816779</c:v>
                </c:pt>
                <c:pt idx="192">
                  <c:v>61.286878830781674</c:v>
                </c:pt>
                <c:pt idx="193">
                  <c:v>61.184478517329858</c:v>
                </c:pt>
                <c:pt idx="194">
                  <c:v>60.057522886669027</c:v>
                </c:pt>
                <c:pt idx="195">
                  <c:v>59.765484339727834</c:v>
                </c:pt>
                <c:pt idx="196">
                  <c:v>59.543637483113855</c:v>
                </c:pt>
                <c:pt idx="197">
                  <c:v>59.319330604248876</c:v>
                </c:pt>
                <c:pt idx="198">
                  <c:v>59.168405724514692</c:v>
                </c:pt>
                <c:pt idx="199">
                  <c:v>59.054475106262274</c:v>
                </c:pt>
                <c:pt idx="200">
                  <c:v>59.054475106262274</c:v>
                </c:pt>
                <c:pt idx="201">
                  <c:v>58.435945126844601</c:v>
                </c:pt>
                <c:pt idx="202">
                  <c:v>58.396665942145411</c:v>
                </c:pt>
                <c:pt idx="203">
                  <c:v>57.75794735983574</c:v>
                </c:pt>
                <c:pt idx="204">
                  <c:v>57.472299235874317</c:v>
                </c:pt>
                <c:pt idx="205">
                  <c:v>56.931430192629406</c:v>
                </c:pt>
                <c:pt idx="206">
                  <c:v>56.591695672323183</c:v>
                </c:pt>
                <c:pt idx="207">
                  <c:v>56.548851624110462</c:v>
                </c:pt>
                <c:pt idx="208">
                  <c:v>56.462909303084544</c:v>
                </c:pt>
                <c:pt idx="209">
                  <c:v>55.984082705939983</c:v>
                </c:pt>
                <c:pt idx="210">
                  <c:v>55.940030225086836</c:v>
                </c:pt>
                <c:pt idx="211">
                  <c:v>55.762934975933753</c:v>
                </c:pt>
                <c:pt idx="212">
                  <c:v>55.494606589362803</c:v>
                </c:pt>
                <c:pt idx="213">
                  <c:v>55.131730485033174</c:v>
                </c:pt>
                <c:pt idx="214">
                  <c:v>54.948064308155189</c:v>
                </c:pt>
                <c:pt idx="215">
                  <c:v>54.855666191535832</c:v>
                </c:pt>
                <c:pt idx="216">
                  <c:v>54.80932486116388</c:v>
                </c:pt>
                <c:pt idx="217">
                  <c:v>53.813695353399716</c:v>
                </c:pt>
                <c:pt idx="218">
                  <c:v>53.175064084154997</c:v>
                </c:pt>
                <c:pt idx="219">
                  <c:v>53.175064084154997</c:v>
                </c:pt>
                <c:pt idx="220">
                  <c:v>53.175064084154997</c:v>
                </c:pt>
                <c:pt idx="221">
                  <c:v>53.07524222688852</c:v>
                </c:pt>
                <c:pt idx="222">
                  <c:v>52.72248891179914</c:v>
                </c:pt>
                <c:pt idx="223">
                  <c:v>52.415880324697085</c:v>
                </c:pt>
                <c:pt idx="224">
                  <c:v>51.895931903362225</c:v>
                </c:pt>
                <c:pt idx="225">
                  <c:v>51.737724327702082</c:v>
                </c:pt>
                <c:pt idx="226">
                  <c:v>51.57847267287746</c:v>
                </c:pt>
                <c:pt idx="227">
                  <c:v>51.31070484532777</c:v>
                </c:pt>
                <c:pt idx="228">
                  <c:v>51.31070484532777</c:v>
                </c:pt>
                <c:pt idx="229">
                  <c:v>50.93081578742045</c:v>
                </c:pt>
                <c:pt idx="230">
                  <c:v>50.766185400986394</c:v>
                </c:pt>
                <c:pt idx="231">
                  <c:v>50.655816716545054</c:v>
                </c:pt>
                <c:pt idx="232">
                  <c:v>50.655816716545054</c:v>
                </c:pt>
                <c:pt idx="233">
                  <c:v>50.600446603902739</c:v>
                </c:pt>
                <c:pt idx="234">
                  <c:v>50.096466667422376</c:v>
                </c:pt>
                <c:pt idx="235">
                  <c:v>50.039833403316045</c:v>
                </c:pt>
                <c:pt idx="236">
                  <c:v>49.926180374671567</c:v>
                </c:pt>
                <c:pt idx="237">
                  <c:v>49.639772584279946</c:v>
                </c:pt>
                <c:pt idx="238">
                  <c:v>49.057014244882382</c:v>
                </c:pt>
                <c:pt idx="239">
                  <c:v>48.640993035220554</c:v>
                </c:pt>
                <c:pt idx="240">
                  <c:v>48.339650539211661</c:v>
                </c:pt>
                <c:pt idx="241">
                  <c:v>48.157141679522361</c:v>
                </c:pt>
                <c:pt idx="242">
                  <c:v>47.664086926542794</c:v>
                </c:pt>
                <c:pt idx="243">
                  <c:v>47.476764856771304</c:v>
                </c:pt>
                <c:pt idx="244">
                  <c:v>47.161563666478628</c:v>
                </c:pt>
                <c:pt idx="245">
                  <c:v>46.454626172202836</c:v>
                </c:pt>
                <c:pt idx="246">
                  <c:v>46.126999277996013</c:v>
                </c:pt>
                <c:pt idx="247">
                  <c:v>45.72851560092213</c:v>
                </c:pt>
                <c:pt idx="248">
                  <c:v>45.527054951309751</c:v>
                </c:pt>
                <c:pt idx="249">
                  <c:v>44.706030119195653</c:v>
                </c:pt>
                <c:pt idx="250">
                  <c:v>44.566780412254317</c:v>
                </c:pt>
                <c:pt idx="251">
                  <c:v>44.496892217305245</c:v>
                </c:pt>
                <c:pt idx="252">
                  <c:v>44.215568255255526</c:v>
                </c:pt>
                <c:pt idx="253">
                  <c:v>43.93137791815785</c:v>
                </c:pt>
                <c:pt idx="254">
                  <c:v>42.839373125413879</c:v>
                </c:pt>
                <c:pt idx="255">
                  <c:v>42.839373125413879</c:v>
                </c:pt>
                <c:pt idx="256">
                  <c:v>42.615847856407314</c:v>
                </c:pt>
                <c:pt idx="257">
                  <c:v>42.615847856407314</c:v>
                </c:pt>
                <c:pt idx="258">
                  <c:v>42.540950441807958</c:v>
                </c:pt>
                <c:pt idx="259">
                  <c:v>42.16351143634143</c:v>
                </c:pt>
                <c:pt idx="260">
                  <c:v>42.011143749094401</c:v>
                </c:pt>
                <c:pt idx="261">
                  <c:v>41.857971129336875</c:v>
                </c:pt>
                <c:pt idx="262">
                  <c:v>41.237102393315276</c:v>
                </c:pt>
                <c:pt idx="263">
                  <c:v>40.522582649931778</c:v>
                </c:pt>
                <c:pt idx="264">
                  <c:v>40.036503807020175</c:v>
                </c:pt>
                <c:pt idx="265">
                  <c:v>39.790472803862308</c:v>
                </c:pt>
                <c:pt idx="266">
                  <c:v>39.708013202404921</c:v>
                </c:pt>
                <c:pt idx="267">
                  <c:v>39.54241454605382</c:v>
                </c:pt>
                <c:pt idx="268">
                  <c:v>39.208473148570086</c:v>
                </c:pt>
                <c:pt idx="269">
                  <c:v>38.870822166988361</c:v>
                </c:pt>
                <c:pt idx="270">
                  <c:v>38.700586212178173</c:v>
                </c:pt>
                <c:pt idx="271">
                  <c:v>38.097220073962632</c:v>
                </c:pt>
                <c:pt idx="272">
                  <c:v>37.570514911297991</c:v>
                </c:pt>
                <c:pt idx="273">
                  <c:v>37.570514911297991</c:v>
                </c:pt>
                <c:pt idx="274">
                  <c:v>36.213686483040412</c:v>
                </c:pt>
                <c:pt idx="275">
                  <c:v>36.213686483040412</c:v>
                </c:pt>
                <c:pt idx="276">
                  <c:v>36.121131215810323</c:v>
                </c:pt>
                <c:pt idx="277">
                  <c:v>36.028306959036293</c:v>
                </c:pt>
                <c:pt idx="278">
                  <c:v>35.74820847380942</c:v>
                </c:pt>
                <c:pt idx="279">
                  <c:v>35.654296446789537</c:v>
                </c:pt>
                <c:pt idx="280">
                  <c:v>35.560109489585315</c:v>
                </c:pt>
                <c:pt idx="281">
                  <c:v>34.989146004696011</c:v>
                </c:pt>
                <c:pt idx="282">
                  <c:v>34.893000280994421</c:v>
                </c:pt>
                <c:pt idx="283">
                  <c:v>34.796569752802995</c:v>
                </c:pt>
                <c:pt idx="284">
                  <c:v>34.699853152765627</c:v>
                </c:pt>
                <c:pt idx="285">
                  <c:v>34.699853152765627</c:v>
                </c:pt>
                <c:pt idx="286">
                  <c:v>34.602849205995518</c:v>
                </c:pt>
                <c:pt idx="287">
                  <c:v>34.602849205995518</c:v>
                </c:pt>
                <c:pt idx="288">
                  <c:v>34.407974134719979</c:v>
                </c:pt>
                <c:pt idx="289">
                  <c:v>34.310100422280925</c:v>
                </c:pt>
                <c:pt idx="290">
                  <c:v>34.113474115868712</c:v>
                </c:pt>
                <c:pt idx="291">
                  <c:v>33.315055213051181</c:v>
                </c:pt>
                <c:pt idx="292">
                  <c:v>33.213890195245533</c:v>
                </c:pt>
                <c:pt idx="293">
                  <c:v>33.213890195245533</c:v>
                </c:pt>
                <c:pt idx="294">
                  <c:v>32.908545041681272</c:v>
                </c:pt>
                <c:pt idx="295">
                  <c:v>32.393384216103321</c:v>
                </c:pt>
                <c:pt idx="296">
                  <c:v>31.870250862776061</c:v>
                </c:pt>
                <c:pt idx="297">
                  <c:v>30.471437370690335</c:v>
                </c:pt>
                <c:pt idx="298">
                  <c:v>30.251120934138193</c:v>
                </c:pt>
                <c:pt idx="299">
                  <c:v>29.694172509063034</c:v>
                </c:pt>
                <c:pt idx="300">
                  <c:v>29.581713773853512</c:v>
                </c:pt>
                <c:pt idx="301">
                  <c:v>29.468894692151181</c:v>
                </c:pt>
                <c:pt idx="302">
                  <c:v>28.553159030786961</c:v>
                </c:pt>
                <c:pt idx="303">
                  <c:v>28.437017409821681</c:v>
                </c:pt>
                <c:pt idx="304">
                  <c:v>27.968650293698989</c:v>
                </c:pt>
                <c:pt idx="305">
                  <c:v>27.732160152338427</c:v>
                </c:pt>
                <c:pt idx="306">
                  <c:v>27.732160152338427</c:v>
                </c:pt>
                <c:pt idx="307">
                  <c:v>27.613331798674711</c:v>
                </c:pt>
                <c:pt idx="308">
                  <c:v>27.254490473751186</c:v>
                </c:pt>
                <c:pt idx="309">
                  <c:v>26.648449605944986</c:v>
                </c:pt>
                <c:pt idx="310">
                  <c:v>26.5260276716124</c:v>
                </c:pt>
                <c:pt idx="311">
                  <c:v>25.907736842991081</c:v>
                </c:pt>
                <c:pt idx="312">
                  <c:v>25.40556110951082</c:v>
                </c:pt>
                <c:pt idx="313">
                  <c:v>25.151911862216714</c:v>
                </c:pt>
                <c:pt idx="314">
                  <c:v>24.119826947274085</c:v>
                </c:pt>
                <c:pt idx="315">
                  <c:v>23.725418854063786</c:v>
                </c:pt>
                <c:pt idx="316">
                  <c:v>22.924173188367746</c:v>
                </c:pt>
                <c:pt idx="317">
                  <c:v>22.380591357088704</c:v>
                </c:pt>
                <c:pt idx="318">
                  <c:v>22.243495769821784</c:v>
                </c:pt>
                <c:pt idx="319">
                  <c:v>22.105915034414426</c:v>
                </c:pt>
                <c:pt idx="320">
                  <c:v>21.690236049593555</c:v>
                </c:pt>
                <c:pt idx="321">
                  <c:v>21.690236049593555</c:v>
                </c:pt>
                <c:pt idx="322">
                  <c:v>20.702847776356801</c:v>
                </c:pt>
                <c:pt idx="323">
                  <c:v>20.272017675715805</c:v>
                </c:pt>
                <c:pt idx="324">
                  <c:v>19.690242078187428</c:v>
                </c:pt>
                <c:pt idx="325">
                  <c:v>18.349685627909572</c:v>
                </c:pt>
                <c:pt idx="326">
                  <c:v>18.04568386171977</c:v>
                </c:pt>
                <c:pt idx="327">
                  <c:v>17.275682582633372</c:v>
                </c:pt>
                <c:pt idx="328">
                  <c:v>17.119942767852105</c:v>
                </c:pt>
                <c:pt idx="329">
                  <c:v>16.806697280647064</c:v>
                </c:pt>
                <c:pt idx="330">
                  <c:v>16.649184921521499</c:v>
                </c:pt>
                <c:pt idx="331">
                  <c:v>16.491074985298855</c:v>
                </c:pt>
                <c:pt idx="332">
                  <c:v>16.013125512715341</c:v>
                </c:pt>
                <c:pt idx="333">
                  <c:v>15.691441484573998</c:v>
                </c:pt>
                <c:pt idx="334">
                  <c:v>15.529673618972708</c:v>
                </c:pt>
                <c:pt idx="335">
                  <c:v>15.367283772612817</c:v>
                </c:pt>
                <c:pt idx="336">
                  <c:v>15.204268351407043</c:v>
                </c:pt>
                <c:pt idx="337">
                  <c:v>15.040623733523741</c:v>
                </c:pt>
                <c:pt idx="338">
                  <c:v>14.711432280062771</c:v>
                </c:pt>
                <c:pt idx="339">
                  <c:v>14.545878059669629</c:v>
                </c:pt>
                <c:pt idx="340">
                  <c:v>14.212833953660592</c:v>
                </c:pt>
                <c:pt idx="341">
                  <c:v>14.212833953660562</c:v>
                </c:pt>
                <c:pt idx="342">
                  <c:v>14.212833953660562</c:v>
                </c:pt>
                <c:pt idx="343">
                  <c:v>14.212833953660562</c:v>
                </c:pt>
                <c:pt idx="344">
                  <c:v>14.045336509362141</c:v>
                </c:pt>
                <c:pt idx="345">
                  <c:v>14.045336509362141</c:v>
                </c:pt>
                <c:pt idx="346">
                  <c:v>14.045336509362111</c:v>
                </c:pt>
                <c:pt idx="347">
                  <c:v>14.045336509362111</c:v>
                </c:pt>
                <c:pt idx="348">
                  <c:v>14.045336509362111</c:v>
                </c:pt>
                <c:pt idx="349">
                  <c:v>13.877183715789288</c:v>
                </c:pt>
                <c:pt idx="350">
                  <c:v>13.877183715789288</c:v>
                </c:pt>
                <c:pt idx="351">
                  <c:v>13.877183715789288</c:v>
                </c:pt>
                <c:pt idx="352">
                  <c:v>13.877183715789288</c:v>
                </c:pt>
                <c:pt idx="353">
                  <c:v>13.708371719230838</c:v>
                </c:pt>
                <c:pt idx="354">
                  <c:v>13.538896635701237</c:v>
                </c:pt>
                <c:pt idx="355">
                  <c:v>13.02645356303219</c:v>
                </c:pt>
                <c:pt idx="356">
                  <c:v>13.02645356303219</c:v>
                </c:pt>
                <c:pt idx="357">
                  <c:v>13.02645356303219</c:v>
                </c:pt>
                <c:pt idx="358">
                  <c:v>12.854286675772522</c:v>
                </c:pt>
                <c:pt idx="359">
                  <c:v>12.507899914541824</c:v>
                </c:pt>
                <c:pt idx="360">
                  <c:v>12.507899914541792</c:v>
                </c:pt>
                <c:pt idx="361">
                  <c:v>12.333671864109755</c:v>
                </c:pt>
                <c:pt idx="362">
                  <c:v>12.333671864109755</c:v>
                </c:pt>
                <c:pt idx="363">
                  <c:v>11.629764939679232</c:v>
                </c:pt>
                <c:pt idx="364">
                  <c:v>11.629764939679232</c:v>
                </c:pt>
                <c:pt idx="365">
                  <c:v>11.273555434629275</c:v>
                </c:pt>
                <c:pt idx="366">
                  <c:v>10.914462634316148</c:v>
                </c:pt>
                <c:pt idx="367">
                  <c:v>10.003884130261472</c:v>
                </c:pt>
                <c:pt idx="368">
                  <c:v>8.3170543765749763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F1-4CE7-93F8-C6B0E162D984}"/>
            </c:ext>
          </c:extLst>
        </c:ser>
        <c:ser>
          <c:idx val="2"/>
          <c:order val="2"/>
          <c:tx>
            <c:v>Cloudy (600W/m2)</c:v>
          </c:tx>
          <c:spPr>
            <a:ln w="254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'0.5ms-C-0°C-5mm'!$P$2:$P$303</c:f>
              <c:numCache>
                <c:formatCode>General</c:formatCode>
                <c:ptCount val="30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</c:numCache>
            </c:numRef>
          </c:xVal>
          <c:yVal>
            <c:numRef>
              <c:f>'0.5ms-C-0°C-5mm'!$Q$2:$Q$303</c:f>
              <c:numCache>
                <c:formatCode>General</c:formatCode>
                <c:ptCount val="302"/>
                <c:pt idx="0">
                  <c:v>80</c:v>
                </c:pt>
                <c:pt idx="1">
                  <c:v>79.822918181875664</c:v>
                </c:pt>
                <c:pt idx="2">
                  <c:v>79.810149412412429</c:v>
                </c:pt>
                <c:pt idx="3">
                  <c:v>79.784563328876743</c:v>
                </c:pt>
                <c:pt idx="4">
                  <c:v>79.758912313870795</c:v>
                </c:pt>
                <c:pt idx="5">
                  <c:v>79.758912313870795</c:v>
                </c:pt>
                <c:pt idx="6">
                  <c:v>79.74606237977639</c:v>
                </c:pt>
                <c:pt idx="7">
                  <c:v>79.74606237977639</c:v>
                </c:pt>
                <c:pt idx="8">
                  <c:v>79.707414498247658</c:v>
                </c:pt>
                <c:pt idx="9">
                  <c:v>79.694499073950311</c:v>
                </c:pt>
                <c:pt idx="10">
                  <c:v>79.681567198874021</c:v>
                </c:pt>
                <c:pt idx="11">
                  <c:v>79.629674560557788</c:v>
                </c:pt>
                <c:pt idx="12">
                  <c:v>79.551336696171617</c:v>
                </c:pt>
                <c:pt idx="13">
                  <c:v>79.551336696171617</c:v>
                </c:pt>
                <c:pt idx="14">
                  <c:v>79.525090008278838</c:v>
                </c:pt>
                <c:pt idx="15">
                  <c:v>79.498775856418561</c:v>
                </c:pt>
                <c:pt idx="16">
                  <c:v>79.48559340016331</c:v>
                </c:pt>
                <c:pt idx="17">
                  <c:v>79.45917756359492</c:v>
                </c:pt>
                <c:pt idx="18">
                  <c:v>79.432693609422429</c:v>
                </c:pt>
                <c:pt idx="19">
                  <c:v>79.379520291625454</c:v>
                </c:pt>
                <c:pt idx="20">
                  <c:v>79.366183974802567</c:v>
                </c:pt>
                <c:pt idx="21">
                  <c:v>79.285802401002471</c:v>
                </c:pt>
                <c:pt idx="22">
                  <c:v>79.285802401002471</c:v>
                </c:pt>
                <c:pt idx="23">
                  <c:v>79.231865849927416</c:v>
                </c:pt>
                <c:pt idx="24">
                  <c:v>79.177647680770662</c:v>
                </c:pt>
                <c:pt idx="25">
                  <c:v>79.164048877017208</c:v>
                </c:pt>
                <c:pt idx="26">
                  <c:v>79.150432299256948</c:v>
                </c:pt>
                <c:pt idx="27">
                  <c:v>79.123145682146841</c:v>
                </c:pt>
                <c:pt idx="28">
                  <c:v>79.09578754938768</c:v>
                </c:pt>
                <c:pt idx="29">
                  <c:v>78.916196908517762</c:v>
                </c:pt>
                <c:pt idx="30">
                  <c:v>78.874313828061361</c:v>
                </c:pt>
                <c:pt idx="31">
                  <c:v>78.761807760669413</c:v>
                </c:pt>
                <c:pt idx="32">
                  <c:v>78.676638662201981</c:v>
                </c:pt>
                <c:pt idx="33">
                  <c:v>78.633797440379311</c:v>
                </c:pt>
                <c:pt idx="34">
                  <c:v>78.299539515300737</c:v>
                </c:pt>
                <c:pt idx="35">
                  <c:v>78.045678816947543</c:v>
                </c:pt>
                <c:pt idx="36">
                  <c:v>78.030560739297201</c:v>
                </c:pt>
                <c:pt idx="37">
                  <c:v>78.015421826225364</c:v>
                </c:pt>
                <c:pt idx="38">
                  <c:v>77.93941321679722</c:v>
                </c:pt>
                <c:pt idx="39">
                  <c:v>77.862877205642562</c:v>
                </c:pt>
                <c:pt idx="40">
                  <c:v>77.816700157837289</c:v>
                </c:pt>
                <c:pt idx="41">
                  <c:v>77.78580828441919</c:v>
                </c:pt>
                <c:pt idx="42">
                  <c:v>77.677005856464149</c:v>
                </c:pt>
                <c:pt idx="43">
                  <c:v>77.630049292170042</c:v>
                </c:pt>
                <c:pt idx="44">
                  <c:v>77.630049292170042</c:v>
                </c:pt>
                <c:pt idx="45">
                  <c:v>77.408280755422425</c:v>
                </c:pt>
                <c:pt idx="46">
                  <c:v>77.279570428503263</c:v>
                </c:pt>
                <c:pt idx="47">
                  <c:v>77.034242976122769</c:v>
                </c:pt>
                <c:pt idx="48">
                  <c:v>77.017699306290922</c:v>
                </c:pt>
                <c:pt idx="49">
                  <c:v>76.596219162405816</c:v>
                </c:pt>
                <c:pt idx="50">
                  <c:v>76.579038166481908</c:v>
                </c:pt>
                <c:pt idx="51">
                  <c:v>76.283052951627653</c:v>
                </c:pt>
                <c:pt idx="52">
                  <c:v>76.247738592455264</c:v>
                </c:pt>
                <c:pt idx="53">
                  <c:v>76.069577479579053</c:v>
                </c:pt>
                <c:pt idx="54">
                  <c:v>76.141161689812208</c:v>
                </c:pt>
                <c:pt idx="55">
                  <c:v>75.88872346375048</c:v>
                </c:pt>
                <c:pt idx="56">
                  <c:v>75.833932994493196</c:v>
                </c:pt>
                <c:pt idx="57">
                  <c:v>75.705115025243856</c:v>
                </c:pt>
                <c:pt idx="58">
                  <c:v>75.630886273191805</c:v>
                </c:pt>
                <c:pt idx="59">
                  <c:v>75.537460032663944</c:v>
                </c:pt>
                <c:pt idx="60">
                  <c:v>75.518688756052441</c:v>
                </c:pt>
                <c:pt idx="61">
                  <c:v>75.443314680685646</c:v>
                </c:pt>
                <c:pt idx="62">
                  <c:v>75.329379286879714</c:v>
                </c:pt>
                <c:pt idx="63">
                  <c:v>75.214381715209086</c:v>
                </c:pt>
                <c:pt idx="64">
                  <c:v>75.137119210717032</c:v>
                </c:pt>
                <c:pt idx="65">
                  <c:v>75.137119210717032</c:v>
                </c:pt>
                <c:pt idx="66">
                  <c:v>75.117728261802057</c:v>
                </c:pt>
                <c:pt idx="67">
                  <c:v>75.117728261802057</c:v>
                </c:pt>
                <c:pt idx="68">
                  <c:v>75.020318041951455</c:v>
                </c:pt>
                <c:pt idx="69">
                  <c:v>74.981140065402002</c:v>
                </c:pt>
                <c:pt idx="70">
                  <c:v>74.941839002819677</c:v>
                </c:pt>
                <c:pt idx="71">
                  <c:v>74.941839002819677</c:v>
                </c:pt>
                <c:pt idx="72">
                  <c:v>74.882655350774286</c:v>
                </c:pt>
                <c:pt idx="73">
                  <c:v>74.703415028663386</c:v>
                </c:pt>
                <c:pt idx="74">
                  <c:v>74.683341400899863</c:v>
                </c:pt>
                <c:pt idx="75">
                  <c:v>74.66323588973863</c:v>
                </c:pt>
                <c:pt idx="76">
                  <c:v>74.582493487041788</c:v>
                </c:pt>
                <c:pt idx="77">
                  <c:v>74.582493487041788</c:v>
                </c:pt>
                <c:pt idx="78">
                  <c:v>74.582493487041788</c:v>
                </c:pt>
                <c:pt idx="79">
                  <c:v>74.562227413709238</c:v>
                </c:pt>
                <c:pt idx="80">
                  <c:v>74.562227413709238</c:v>
                </c:pt>
                <c:pt idx="81">
                  <c:v>74.562227413709238</c:v>
                </c:pt>
                <c:pt idx="82">
                  <c:v>74.562227413709238</c:v>
                </c:pt>
                <c:pt idx="83">
                  <c:v>74.562227413709238</c:v>
                </c:pt>
                <c:pt idx="84">
                  <c:v>74.541928997199136</c:v>
                </c:pt>
                <c:pt idx="85">
                  <c:v>74.521598160023629</c:v>
                </c:pt>
                <c:pt idx="86">
                  <c:v>74.50123482444711</c:v>
                </c:pt>
                <c:pt idx="87">
                  <c:v>74.50123482444711</c:v>
                </c:pt>
                <c:pt idx="88">
                  <c:v>74.480838912485297</c:v>
                </c:pt>
                <c:pt idx="89">
                  <c:v>74.480838912485297</c:v>
                </c:pt>
                <c:pt idx="90">
                  <c:v>74.460410345904137</c:v>
                </c:pt>
                <c:pt idx="91">
                  <c:v>74.439949046218914</c:v>
                </c:pt>
                <c:pt idx="92">
                  <c:v>74.439949046218914</c:v>
                </c:pt>
                <c:pt idx="93">
                  <c:v>74.439949046218914</c:v>
                </c:pt>
                <c:pt idx="94">
                  <c:v>74.439949046218914</c:v>
                </c:pt>
                <c:pt idx="95">
                  <c:v>74.439949046218914</c:v>
                </c:pt>
                <c:pt idx="96">
                  <c:v>74.419454934693178</c:v>
                </c:pt>
                <c:pt idx="97">
                  <c:v>74.398927932337756</c:v>
                </c:pt>
                <c:pt idx="98">
                  <c:v>74.378367959909724</c:v>
                </c:pt>
                <c:pt idx="99">
                  <c:v>74.378367959909724</c:v>
                </c:pt>
                <c:pt idx="100">
                  <c:v>74.337148786589324</c:v>
                </c:pt>
                <c:pt idx="101">
                  <c:v>74.316489425933213</c:v>
                </c:pt>
                <c:pt idx="102">
                  <c:v>74.254311283983881</c:v>
                </c:pt>
                <c:pt idx="103">
                  <c:v>74.233518280716197</c:v>
                </c:pt>
                <c:pt idx="104">
                  <c:v>74.233518280716197</c:v>
                </c:pt>
                <c:pt idx="105">
                  <c:v>74.108051518028859</c:v>
                </c:pt>
                <c:pt idx="106">
                  <c:v>74.087021499524838</c:v>
                </c:pt>
                <c:pt idx="107">
                  <c:v>73.938849361618693</c:v>
                </c:pt>
                <c:pt idx="108">
                  <c:v>73.896202718071649</c:v>
                </c:pt>
                <c:pt idx="109">
                  <c:v>73.767421208857158</c:v>
                </c:pt>
                <c:pt idx="110">
                  <c:v>73.767421208857158</c:v>
                </c:pt>
                <c:pt idx="111">
                  <c:v>73.615560829977085</c:v>
                </c:pt>
                <c:pt idx="112">
                  <c:v>73.461931974147163</c:v>
                </c:pt>
                <c:pt idx="113">
                  <c:v>73.461931974147163</c:v>
                </c:pt>
                <c:pt idx="114">
                  <c:v>73.103971539129461</c:v>
                </c:pt>
                <c:pt idx="115">
                  <c:v>73.081278107307682</c:v>
                </c:pt>
                <c:pt idx="116">
                  <c:v>72.898342663461278</c:v>
                </c:pt>
                <c:pt idx="117">
                  <c:v>72.852219641079301</c:v>
                </c:pt>
                <c:pt idx="118">
                  <c:v>72.736222322870631</c:v>
                </c:pt>
                <c:pt idx="119">
                  <c:v>72.619229481887075</c:v>
                </c:pt>
                <c:pt idx="120">
                  <c:v>72.501228247097444</c:v>
                </c:pt>
                <c:pt idx="121">
                  <c:v>72.358277233384442</c:v>
                </c:pt>
                <c:pt idx="122">
                  <c:v>72.238011120876436</c:v>
                </c:pt>
                <c:pt idx="123">
                  <c:v>72.04339329997633</c:v>
                </c:pt>
                <c:pt idx="124">
                  <c:v>71.895629806464115</c:v>
                </c:pt>
                <c:pt idx="125">
                  <c:v>71.696164799190896</c:v>
                </c:pt>
                <c:pt idx="126">
                  <c:v>71.620633522803075</c:v>
                </c:pt>
                <c:pt idx="127">
                  <c:v>71.314433684891966</c:v>
                </c:pt>
                <c:pt idx="128">
                  <c:v>71.26275682540826</c:v>
                </c:pt>
                <c:pt idx="129">
                  <c:v>71.080412258994357</c:v>
                </c:pt>
                <c:pt idx="130">
                  <c:v>70.895738877384389</c:v>
                </c:pt>
                <c:pt idx="131">
                  <c:v>70.869164254604215</c:v>
                </c:pt>
                <c:pt idx="132">
                  <c:v>70.735559856538771</c:v>
                </c:pt>
                <c:pt idx="133">
                  <c:v>70.573607946946566</c:v>
                </c:pt>
                <c:pt idx="134">
                  <c:v>70.271992843764835</c:v>
                </c:pt>
                <c:pt idx="135">
                  <c:v>70.132841535681848</c:v>
                </c:pt>
                <c:pt idx="136">
                  <c:v>70.104854805610998</c:v>
                </c:pt>
                <c:pt idx="137">
                  <c:v>69.591970949017806</c:v>
                </c:pt>
                <c:pt idx="138">
                  <c:v>69.504774467352959</c:v>
                </c:pt>
                <c:pt idx="139">
                  <c:v>69.417076467374102</c:v>
                </c:pt>
                <c:pt idx="140">
                  <c:v>69.358330371978212</c:v>
                </c:pt>
                <c:pt idx="141">
                  <c:v>69.328872609811668</c:v>
                </c:pt>
                <c:pt idx="142">
                  <c:v>69.269786840559036</c:v>
                </c:pt>
                <c:pt idx="143">
                  <c:v>69.2401585051919</c:v>
                </c:pt>
                <c:pt idx="144">
                  <c:v>69.091155698078836</c:v>
                </c:pt>
                <c:pt idx="145">
                  <c:v>69.031149593764241</c:v>
                </c:pt>
                <c:pt idx="146">
                  <c:v>68.849725148654045</c:v>
                </c:pt>
                <c:pt idx="147">
                  <c:v>68.758213456849347</c:v>
                </c:pt>
                <c:pt idx="148">
                  <c:v>68.666162504051286</c:v>
                </c:pt>
                <c:pt idx="149">
                  <c:v>68.666162504051286</c:v>
                </c:pt>
                <c:pt idx="150">
                  <c:v>68.604493254214262</c:v>
                </c:pt>
                <c:pt idx="151">
                  <c:v>68.604493254214262</c:v>
                </c:pt>
                <c:pt idx="152">
                  <c:v>68.38672598816872</c:v>
                </c:pt>
                <c:pt idx="153">
                  <c:v>68.355369523601695</c:v>
                </c:pt>
                <c:pt idx="154">
                  <c:v>68.355369523601695</c:v>
                </c:pt>
                <c:pt idx="155">
                  <c:v>68.292469613094923</c:v>
                </c:pt>
                <c:pt idx="156">
                  <c:v>68.165916642552787</c:v>
                </c:pt>
                <c:pt idx="157">
                  <c:v>67.974181632017988</c:v>
                </c:pt>
                <c:pt idx="158">
                  <c:v>67.909755680503707</c:v>
                </c:pt>
                <c:pt idx="159">
                  <c:v>67.87744540319575</c:v>
                </c:pt>
                <c:pt idx="160">
                  <c:v>67.780123006695675</c:v>
                </c:pt>
                <c:pt idx="161">
                  <c:v>67.550727733195004</c:v>
                </c:pt>
                <c:pt idx="162">
                  <c:v>67.517690059968018</c:v>
                </c:pt>
                <c:pt idx="163">
                  <c:v>67.451412481253627</c:v>
                </c:pt>
                <c:pt idx="164">
                  <c:v>67.183575227064665</c:v>
                </c:pt>
                <c:pt idx="165">
                  <c:v>67.08199630619383</c:v>
                </c:pt>
                <c:pt idx="166">
                  <c:v>66.979786584419202</c:v>
                </c:pt>
                <c:pt idx="167">
                  <c:v>66.979786584419202</c:v>
                </c:pt>
                <c:pt idx="168">
                  <c:v>66.84251551148941</c:v>
                </c:pt>
                <c:pt idx="169">
                  <c:v>66.704098352101354</c:v>
                </c:pt>
                <c:pt idx="170">
                  <c:v>66.564520692943745</c:v>
                </c:pt>
                <c:pt idx="171">
                  <c:v>66.459067063362738</c:v>
                </c:pt>
                <c:pt idx="172">
                  <c:v>66.352946139486804</c:v>
                </c:pt>
                <c:pt idx="173">
                  <c:v>66.102699773690745</c:v>
                </c:pt>
                <c:pt idx="174">
                  <c:v>65.848703154604507</c:v>
                </c:pt>
                <c:pt idx="175">
                  <c:v>65.812106859267658</c:v>
                </c:pt>
                <c:pt idx="176">
                  <c:v>65.701845859448056</c:v>
                </c:pt>
                <c:pt idx="177">
                  <c:v>65.627942554864831</c:v>
                </c:pt>
                <c:pt idx="178">
                  <c:v>65.253596750127954</c:v>
                </c:pt>
                <c:pt idx="179">
                  <c:v>65.215713211003163</c:v>
                </c:pt>
                <c:pt idx="180">
                  <c:v>65.101565320119434</c:v>
                </c:pt>
                <c:pt idx="181">
                  <c:v>65.063349357745921</c:v>
                </c:pt>
                <c:pt idx="182">
                  <c:v>64.793475981858109</c:v>
                </c:pt>
                <c:pt idx="183">
                  <c:v>64.715601809354226</c:v>
                </c:pt>
                <c:pt idx="184">
                  <c:v>64.598142456085824</c:v>
                </c:pt>
                <c:pt idx="185">
                  <c:v>64.400629330833851</c:v>
                </c:pt>
                <c:pt idx="186">
                  <c:v>64.360861939923367</c:v>
                </c:pt>
                <c:pt idx="187">
                  <c:v>64.321005602836081</c:v>
                </c:pt>
                <c:pt idx="188">
                  <c:v>64.200899920331224</c:v>
                </c:pt>
                <c:pt idx="189">
                  <c:v>64.120379221538698</c:v>
                </c:pt>
                <c:pt idx="190">
                  <c:v>63.998916710863355</c:v>
                </c:pt>
                <c:pt idx="191">
                  <c:v>63.876629037919351</c:v>
                </c:pt>
                <c:pt idx="192">
                  <c:v>63.876629037919351</c:v>
                </c:pt>
                <c:pt idx="193">
                  <c:v>63.835681655879107</c:v>
                </c:pt>
                <c:pt idx="194">
                  <c:v>63.588034558714426</c:v>
                </c:pt>
                <c:pt idx="195">
                  <c:v>63.421043579953903</c:v>
                </c:pt>
                <c:pt idx="196">
                  <c:v>63.082424003980599</c:v>
                </c:pt>
                <c:pt idx="197">
                  <c:v>62.737476494703273</c:v>
                </c:pt>
                <c:pt idx="198">
                  <c:v>62.474505698726148</c:v>
                </c:pt>
                <c:pt idx="199">
                  <c:v>62.386021999787765</c:v>
                </c:pt>
                <c:pt idx="200">
                  <c:v>62.297120032144072</c:v>
                </c:pt>
                <c:pt idx="201">
                  <c:v>62.297120032144072</c:v>
                </c:pt>
                <c:pt idx="202">
                  <c:v>61.982626103742874</c:v>
                </c:pt>
                <c:pt idx="203">
                  <c:v>61.477680242456437</c:v>
                </c:pt>
                <c:pt idx="204">
                  <c:v>61.196560405745629</c:v>
                </c:pt>
                <c:pt idx="205">
                  <c:v>60.95914046916873</c:v>
                </c:pt>
                <c:pt idx="206">
                  <c:v>60.67037315548761</c:v>
                </c:pt>
                <c:pt idx="207">
                  <c:v>60.524381642930493</c:v>
                </c:pt>
                <c:pt idx="208">
                  <c:v>60.129719191691954</c:v>
                </c:pt>
                <c:pt idx="209">
                  <c:v>60.129719191691954</c:v>
                </c:pt>
                <c:pt idx="210">
                  <c:v>60.079830828714073</c:v>
                </c:pt>
                <c:pt idx="211">
                  <c:v>59.002557216104037</c:v>
                </c:pt>
                <c:pt idx="212">
                  <c:v>59.002557216104037</c:v>
                </c:pt>
                <c:pt idx="213">
                  <c:v>58.896919568662312</c:v>
                </c:pt>
                <c:pt idx="214">
                  <c:v>58.576714836598768</c:v>
                </c:pt>
                <c:pt idx="215">
                  <c:v>58.306041636717673</c:v>
                </c:pt>
                <c:pt idx="216">
                  <c:v>57.976527614958037</c:v>
                </c:pt>
                <c:pt idx="217">
                  <c:v>57.865529127431692</c:v>
                </c:pt>
                <c:pt idx="218">
                  <c:v>57.641763698402791</c:v>
                </c:pt>
                <c:pt idx="219">
                  <c:v>57.301623415730937</c:v>
                </c:pt>
                <c:pt idx="220">
                  <c:v>56.781045530283535</c:v>
                </c:pt>
                <c:pt idx="221">
                  <c:v>56.604687223710869</c:v>
                </c:pt>
                <c:pt idx="222">
                  <c:v>56.48631323395027</c:v>
                </c:pt>
                <c:pt idx="223">
                  <c:v>56.066869552045603</c:v>
                </c:pt>
                <c:pt idx="224">
                  <c:v>55.762281784273213</c:v>
                </c:pt>
                <c:pt idx="225">
                  <c:v>55.328694045002024</c:v>
                </c:pt>
                <c:pt idx="226">
                  <c:v>55.266058133176287</c:v>
                </c:pt>
                <c:pt idx="227">
                  <c:v>54.950225222044921</c:v>
                </c:pt>
                <c:pt idx="228">
                  <c:v>54.629900880274171</c:v>
                </c:pt>
                <c:pt idx="229">
                  <c:v>54.370342825269233</c:v>
                </c:pt>
                <c:pt idx="230">
                  <c:v>54.173716945086824</c:v>
                </c:pt>
                <c:pt idx="231">
                  <c:v>53.775337225981247</c:v>
                </c:pt>
                <c:pt idx="232">
                  <c:v>53.775337225981247</c:v>
                </c:pt>
                <c:pt idx="233">
                  <c:v>52.9574308084755</c:v>
                </c:pt>
                <c:pt idx="234">
                  <c:v>52.81829071710613</c:v>
                </c:pt>
                <c:pt idx="235">
                  <c:v>52.466812675993381</c:v>
                </c:pt>
                <c:pt idx="236">
                  <c:v>52.110058691964745</c:v>
                </c:pt>
                <c:pt idx="237">
                  <c:v>51.893424207240756</c:v>
                </c:pt>
                <c:pt idx="238">
                  <c:v>51.674820884896754</c:v>
                </c:pt>
                <c:pt idx="239">
                  <c:v>51.601510945250986</c:v>
                </c:pt>
                <c:pt idx="240">
                  <c:v>51.454221762351828</c:v>
                </c:pt>
                <c:pt idx="241">
                  <c:v>51.231599382442404</c:v>
                </c:pt>
                <c:pt idx="242">
                  <c:v>50.704120891855553</c:v>
                </c:pt>
                <c:pt idx="243">
                  <c:v>50.08714153850967</c:v>
                </c:pt>
                <c:pt idx="244">
                  <c:v>49.851773841148081</c:v>
                </c:pt>
                <c:pt idx="245">
                  <c:v>49.534475395055274</c:v>
                </c:pt>
                <c:pt idx="246">
                  <c:v>49.293854002765457</c:v>
                </c:pt>
                <c:pt idx="247">
                  <c:v>48.640834527278287</c:v>
                </c:pt>
                <c:pt idx="248">
                  <c:v>48.474943070786026</c:v>
                </c:pt>
                <c:pt idx="249">
                  <c:v>48.224086726496687</c:v>
                </c:pt>
                <c:pt idx="250">
                  <c:v>47.970775779122292</c:v>
                </c:pt>
                <c:pt idx="251">
                  <c:v>47.714974024484164</c:v>
                </c:pt>
                <c:pt idx="252">
                  <c:v>47.283002032419567</c:v>
                </c:pt>
                <c:pt idx="253">
                  <c:v>47.195749681391611</c:v>
                </c:pt>
                <c:pt idx="254">
                  <c:v>46.576801353003226</c:v>
                </c:pt>
                <c:pt idx="255">
                  <c:v>46.397284900619965</c:v>
                </c:pt>
                <c:pt idx="256">
                  <c:v>46.216557932534251</c:v>
                </c:pt>
                <c:pt idx="257">
                  <c:v>45.666990241659427</c:v>
                </c:pt>
                <c:pt idx="258">
                  <c:v>45.481296672875459</c:v>
                </c:pt>
                <c:pt idx="259">
                  <c:v>44.916521348780194</c:v>
                </c:pt>
                <c:pt idx="260">
                  <c:v>44.916521348780194</c:v>
                </c:pt>
                <c:pt idx="261">
                  <c:v>44.33992218984978</c:v>
                </c:pt>
                <c:pt idx="262">
                  <c:v>44.145030550254724</c:v>
                </c:pt>
                <c:pt idx="263">
                  <c:v>44.04707202862204</c:v>
                </c:pt>
                <c:pt idx="264">
                  <c:v>44.04707202862204</c:v>
                </c:pt>
                <c:pt idx="265">
                  <c:v>42.013122739417277</c:v>
                </c:pt>
                <c:pt idx="266">
                  <c:v>40.830134090023918</c:v>
                </c:pt>
                <c:pt idx="267">
                  <c:v>40.499076819784037</c:v>
                </c:pt>
                <c:pt idx="268">
                  <c:v>40.05186117739904</c:v>
                </c:pt>
                <c:pt idx="269">
                  <c:v>39.712012698652657</c:v>
                </c:pt>
                <c:pt idx="270">
                  <c:v>38.786622920623955</c:v>
                </c:pt>
                <c:pt idx="271">
                  <c:v>38.550819545831011</c:v>
                </c:pt>
                <c:pt idx="272">
                  <c:v>38.193688370561219</c:v>
                </c:pt>
                <c:pt idx="273">
                  <c:v>37.832381768935477</c:v>
                </c:pt>
                <c:pt idx="274">
                  <c:v>37.466826084399912</c:v>
                </c:pt>
                <c:pt idx="275">
                  <c:v>36.847918604881329</c:v>
                </c:pt>
                <c:pt idx="276">
                  <c:v>36.722664075051071</c:v>
                </c:pt>
                <c:pt idx="277">
                  <c:v>35.831774573100823</c:v>
                </c:pt>
                <c:pt idx="278">
                  <c:v>35.572608493709481</c:v>
                </c:pt>
                <c:pt idx="279">
                  <c:v>35.311340457024656</c:v>
                </c:pt>
                <c:pt idx="280">
                  <c:v>34.514665736160431</c:v>
                </c:pt>
                <c:pt idx="281">
                  <c:v>34.244728869102808</c:v>
                </c:pt>
                <c:pt idx="282">
                  <c:v>33.421398610154633</c:v>
                </c:pt>
                <c:pt idx="283">
                  <c:v>33.421398610154633</c:v>
                </c:pt>
                <c:pt idx="284">
                  <c:v>33.698123402398217</c:v>
                </c:pt>
                <c:pt idx="285">
                  <c:v>33.282168175829696</c:v>
                </c:pt>
                <c:pt idx="286">
                  <c:v>33.282168175829696</c:v>
                </c:pt>
                <c:pt idx="287">
                  <c:v>33.421398610154633</c:v>
                </c:pt>
                <c:pt idx="288">
                  <c:v>33.282168175829696</c:v>
                </c:pt>
                <c:pt idx="289">
                  <c:v>33.282168175829696</c:v>
                </c:pt>
                <c:pt idx="290">
                  <c:v>33.142354198537248</c:v>
                </c:pt>
                <c:pt idx="291">
                  <c:v>33.001953001952984</c:v>
                </c:pt>
                <c:pt idx="292">
                  <c:v>32.86096087880636</c:v>
                </c:pt>
                <c:pt idx="293">
                  <c:v>32.86096087880636</c:v>
                </c:pt>
                <c:pt idx="294">
                  <c:v>32.71937409055441</c:v>
                </c:pt>
                <c:pt idx="295">
                  <c:v>32.577188867051284</c:v>
                </c:pt>
                <c:pt idx="296">
                  <c:v>32.434401406213595</c:v>
                </c:pt>
                <c:pt idx="297">
                  <c:v>32.577188867051284</c:v>
                </c:pt>
                <c:pt idx="298">
                  <c:v>32.71937409055441</c:v>
                </c:pt>
                <c:pt idx="299">
                  <c:v>32.71937409055441</c:v>
                </c:pt>
                <c:pt idx="300">
                  <c:v>32.577188867051284</c:v>
                </c:pt>
                <c:pt idx="301">
                  <c:v>32.434401406213595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2F1-4CE7-93F8-C6B0E162D984}"/>
            </c:ext>
          </c:extLst>
        </c:ser>
        <c:ser>
          <c:idx val="3"/>
          <c:order val="3"/>
          <c:tx>
            <c:v>Overcast (300W/m2)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'0.5ms-O-0°C-5mm-1'!$P$2:$P$291</c:f>
              <c:numCache>
                <c:formatCode>General</c:formatCode>
                <c:ptCount val="2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</c:numCache>
            </c:numRef>
          </c:xVal>
          <c:yVal>
            <c:numRef>
              <c:f>'0.5ms-O-0°C-5mm-1'!$Q$2:$Q$291</c:f>
              <c:numCache>
                <c:formatCode>General</c:formatCode>
                <c:ptCount val="290"/>
                <c:pt idx="0">
                  <c:v>80</c:v>
                </c:pt>
                <c:pt idx="1">
                  <c:v>79.933326348474594</c:v>
                </c:pt>
                <c:pt idx="2">
                  <c:v>79.904615648756661</c:v>
                </c:pt>
                <c:pt idx="3">
                  <c:v>79.895027149796263</c:v>
                </c:pt>
                <c:pt idx="4">
                  <c:v>79.856581476063454</c:v>
                </c:pt>
                <c:pt idx="5">
                  <c:v>79.827650590296727</c:v>
                </c:pt>
                <c:pt idx="6">
                  <c:v>79.808317120156417</c:v>
                </c:pt>
                <c:pt idx="7">
                  <c:v>79.808317120156417</c:v>
                </c:pt>
                <c:pt idx="8">
                  <c:v>79.788946555511856</c:v>
                </c:pt>
                <c:pt idx="9">
                  <c:v>79.779247329372581</c:v>
                </c:pt>
                <c:pt idx="10">
                  <c:v>79.769538789502477</c:v>
                </c:pt>
                <c:pt idx="11">
                  <c:v>79.730611223890932</c:v>
                </c:pt>
                <c:pt idx="12">
                  <c:v>79.701317095260578</c:v>
                </c:pt>
                <c:pt idx="13">
                  <c:v>79.691533560184695</c:v>
                </c:pt>
                <c:pt idx="14">
                  <c:v>79.593176997065058</c:v>
                </c:pt>
                <c:pt idx="15">
                  <c:v>79.583288916454279</c:v>
                </c:pt>
                <c:pt idx="16">
                  <c:v>79.583288916454279</c:v>
                </c:pt>
                <c:pt idx="17">
                  <c:v>79.523758613651594</c:v>
                </c:pt>
                <c:pt idx="18">
                  <c:v>79.493863089965828</c:v>
                </c:pt>
                <c:pt idx="19">
                  <c:v>79.483878506948159</c:v>
                </c:pt>
                <c:pt idx="20">
                  <c:v>79.4538663337852</c:v>
                </c:pt>
                <c:pt idx="21">
                  <c:v>79.443842753856515</c:v>
                </c:pt>
                <c:pt idx="22">
                  <c:v>79.433809389002235</c:v>
                </c:pt>
                <c:pt idx="23">
                  <c:v>79.423766224887444</c:v>
                </c:pt>
                <c:pt idx="24">
                  <c:v>79.363300649433327</c:v>
                </c:pt>
                <c:pt idx="25">
                  <c:v>79.343066409122557</c:v>
                </c:pt>
                <c:pt idx="26">
                  <c:v>79.312640540460919</c:v>
                </c:pt>
                <c:pt idx="27">
                  <c:v>79.312640540460919</c:v>
                </c:pt>
                <c:pt idx="28">
                  <c:v>79.292306785008705</c:v>
                </c:pt>
                <c:pt idx="29">
                  <c:v>79.282124910265622</c:v>
                </c:pt>
                <c:pt idx="30">
                  <c:v>79.261731092933289</c:v>
                </c:pt>
                <c:pt idx="31">
                  <c:v>79.231064975009616</c:v>
                </c:pt>
                <c:pt idx="32">
                  <c:v>79.231064975009602</c:v>
                </c:pt>
                <c:pt idx="33">
                  <c:v>79.231064975009602</c:v>
                </c:pt>
                <c:pt idx="34">
                  <c:v>79.210570461520234</c:v>
                </c:pt>
                <c:pt idx="35">
                  <c:v>79.1694598522825</c:v>
                </c:pt>
                <c:pt idx="36">
                  <c:v>79.117842381230858</c:v>
                </c:pt>
                <c:pt idx="37">
                  <c:v>79.086748925440986</c:v>
                </c:pt>
                <c:pt idx="38">
                  <c:v>79.024283395892027</c:v>
                </c:pt>
                <c:pt idx="39">
                  <c:v>79.01383617727042</c:v>
                </c:pt>
                <c:pt idx="40">
                  <c:v>79.003378546726594</c:v>
                </c:pt>
                <c:pt idx="41">
                  <c:v>79.003378546726594</c:v>
                </c:pt>
                <c:pt idx="42">
                  <c:v>78.961443593405164</c:v>
                </c:pt>
                <c:pt idx="43">
                  <c:v>78.950933669034555</c:v>
                </c:pt>
                <c:pt idx="44">
                  <c:v>78.919340797886704</c:v>
                </c:pt>
                <c:pt idx="45">
                  <c:v>78.919340797886704</c:v>
                </c:pt>
                <c:pt idx="46">
                  <c:v>78.908788755518628</c:v>
                </c:pt>
                <c:pt idx="47">
                  <c:v>78.898226144091993</c:v>
                </c:pt>
                <c:pt idx="48">
                  <c:v>78.855869689579379</c:v>
                </c:pt>
                <c:pt idx="49">
                  <c:v>78.813342853407619</c:v>
                </c:pt>
                <c:pt idx="50">
                  <c:v>78.781335293939918</c:v>
                </c:pt>
                <c:pt idx="51">
                  <c:v>78.770644605447444</c:v>
                </c:pt>
                <c:pt idx="52">
                  <c:v>78.759943138856116</c:v>
                </c:pt>
                <c:pt idx="53">
                  <c:v>78.749230877858352</c:v>
                </c:pt>
                <c:pt idx="54">
                  <c:v>78.749230877858352</c:v>
                </c:pt>
                <c:pt idx="55">
                  <c:v>78.738507806113702</c:v>
                </c:pt>
                <c:pt idx="56">
                  <c:v>78.695507083699894</c:v>
                </c:pt>
                <c:pt idx="57">
                  <c:v>78.684729711955796</c:v>
                </c:pt>
                <c:pt idx="58">
                  <c:v>78.673941430726089</c:v>
                </c:pt>
                <c:pt idx="59">
                  <c:v>78.641510964223073</c:v>
                </c:pt>
                <c:pt idx="60">
                  <c:v>78.641510964223073</c:v>
                </c:pt>
                <c:pt idx="61">
                  <c:v>78.641510964223073</c:v>
                </c:pt>
                <c:pt idx="62">
                  <c:v>78.608981713693922</c:v>
                </c:pt>
                <c:pt idx="63">
                  <c:v>78.565454933919369</c:v>
                </c:pt>
                <c:pt idx="64">
                  <c:v>78.521750655017371</c:v>
                </c:pt>
                <c:pt idx="65">
                  <c:v>78.433805239075014</c:v>
                </c:pt>
                <c:pt idx="66">
                  <c:v>78.422761396573094</c:v>
                </c:pt>
                <c:pt idx="67">
                  <c:v>78.400639744102349</c:v>
                </c:pt>
                <c:pt idx="68">
                  <c:v>78.367372085143089</c:v>
                </c:pt>
                <c:pt idx="69">
                  <c:v>78.356260080748712</c:v>
                </c:pt>
                <c:pt idx="70">
                  <c:v>78.278155254719607</c:v>
                </c:pt>
                <c:pt idx="71">
                  <c:v>78.176902598949653</c:v>
                </c:pt>
                <c:pt idx="72">
                  <c:v>78.131597795285387</c:v>
                </c:pt>
                <c:pt idx="73">
                  <c:v>78.108874780494389</c:v>
                </c:pt>
                <c:pt idx="74">
                  <c:v>78.063286789741667</c:v>
                </c:pt>
                <c:pt idx="75">
                  <c:v>78.006034095772989</c:v>
                </c:pt>
                <c:pt idx="76">
                  <c:v>77.983049253310199</c:v>
                </c:pt>
                <c:pt idx="77">
                  <c:v>77.936935144362167</c:v>
                </c:pt>
                <c:pt idx="78">
                  <c:v>77.925376418445282</c:v>
                </c:pt>
                <c:pt idx="79">
                  <c:v>77.890627459622834</c:v>
                </c:pt>
                <c:pt idx="80">
                  <c:v>77.679814385150806</c:v>
                </c:pt>
                <c:pt idx="81">
                  <c:v>77.656142285950637</c:v>
                </c:pt>
                <c:pt idx="82">
                  <c:v>77.464942399640591</c:v>
                </c:pt>
                <c:pt idx="83">
                  <c:v>77.440812087076623</c:v>
                </c:pt>
                <c:pt idx="84">
                  <c:v>77.416630042127153</c:v>
                </c:pt>
                <c:pt idx="85">
                  <c:v>77.233598806989477</c:v>
                </c:pt>
                <c:pt idx="86">
                  <c:v>77.14716506307694</c:v>
                </c:pt>
                <c:pt idx="87">
                  <c:v>77.072554930405161</c:v>
                </c:pt>
                <c:pt idx="88">
                  <c:v>77.072554930405161</c:v>
                </c:pt>
                <c:pt idx="89">
                  <c:v>76.959721781734274</c:v>
                </c:pt>
                <c:pt idx="90">
                  <c:v>76.883880665796198</c:v>
                </c:pt>
                <c:pt idx="91">
                  <c:v>76.756363154933311</c:v>
                </c:pt>
                <c:pt idx="92">
                  <c:v>76.666260563302274</c:v>
                </c:pt>
                <c:pt idx="93">
                  <c:v>76.562426993291723</c:v>
                </c:pt>
                <c:pt idx="94">
                  <c:v>76.536324048602836</c:v>
                </c:pt>
                <c:pt idx="95">
                  <c:v>76.391712143793626</c:v>
                </c:pt>
                <c:pt idx="96">
                  <c:v>76.245306633291605</c:v>
                </c:pt>
                <c:pt idx="97">
                  <c:v>76.13768419621924</c:v>
                </c:pt>
                <c:pt idx="98">
                  <c:v>76.137684196219226</c:v>
                </c:pt>
                <c:pt idx="99">
                  <c:v>76.137684196219226</c:v>
                </c:pt>
                <c:pt idx="100">
                  <c:v>76.029082137696406</c:v>
                </c:pt>
                <c:pt idx="101">
                  <c:v>75.836630767642703</c:v>
                </c:pt>
                <c:pt idx="102">
                  <c:v>75.725264722487879</c:v>
                </c:pt>
                <c:pt idx="103">
                  <c:v>75.669195856286592</c:v>
                </c:pt>
                <c:pt idx="104">
                  <c:v>75.612867378948707</c:v>
                </c:pt>
                <c:pt idx="105">
                  <c:v>75.470898485254224</c:v>
                </c:pt>
                <c:pt idx="106">
                  <c:v>75.312811258627349</c:v>
                </c:pt>
                <c:pt idx="107">
                  <c:v>75.240277826746109</c:v>
                </c:pt>
                <c:pt idx="108">
                  <c:v>75.181943479131562</c:v>
                </c:pt>
                <c:pt idx="109">
                  <c:v>75.093924741987735</c:v>
                </c:pt>
                <c:pt idx="110">
                  <c:v>75.064446259276352</c:v>
                </c:pt>
                <c:pt idx="111">
                  <c:v>74.99044385617114</c:v>
                </c:pt>
                <c:pt idx="112">
                  <c:v>74.871122031512783</c:v>
                </c:pt>
                <c:pt idx="113">
                  <c:v>74.720359015586936</c:v>
                </c:pt>
                <c:pt idx="114">
                  <c:v>74.644297079035724</c:v>
                </c:pt>
                <c:pt idx="115">
                  <c:v>74.00288749861177</c:v>
                </c:pt>
                <c:pt idx="116">
                  <c:v>74.00288749861177</c:v>
                </c:pt>
                <c:pt idx="117">
                  <c:v>73.873931968402388</c:v>
                </c:pt>
                <c:pt idx="118">
                  <c:v>73.841492941307934</c:v>
                </c:pt>
                <c:pt idx="119">
                  <c:v>73.760041848821132</c:v>
                </c:pt>
                <c:pt idx="120">
                  <c:v>73.661628473915158</c:v>
                </c:pt>
                <c:pt idx="121">
                  <c:v>73.545875764386793</c:v>
                </c:pt>
                <c:pt idx="122">
                  <c:v>73.44584630509587</c:v>
                </c:pt>
                <c:pt idx="123">
                  <c:v>73.226499256566996</c:v>
                </c:pt>
                <c:pt idx="124">
                  <c:v>73.072508595457506</c:v>
                </c:pt>
                <c:pt idx="125">
                  <c:v>72.899316945162667</c:v>
                </c:pt>
                <c:pt idx="126">
                  <c:v>72.829414875095111</c:v>
                </c:pt>
                <c:pt idx="127">
                  <c:v>72.706214616072245</c:v>
                </c:pt>
                <c:pt idx="128">
                  <c:v>72.474424803041586</c:v>
                </c:pt>
                <c:pt idx="129">
                  <c:v>72.384223151437297</c:v>
                </c:pt>
                <c:pt idx="130">
                  <c:v>72.202034596049558</c:v>
                </c:pt>
                <c:pt idx="131">
                  <c:v>71.905479470322319</c:v>
                </c:pt>
                <c:pt idx="132">
                  <c:v>71.754816393838226</c:v>
                </c:pt>
                <c:pt idx="133">
                  <c:v>71.659828622930092</c:v>
                </c:pt>
                <c:pt idx="134">
                  <c:v>71.467923455084701</c:v>
                </c:pt>
                <c:pt idx="135">
                  <c:v>71.312517871975373</c:v>
                </c:pt>
                <c:pt idx="136">
                  <c:v>71.155410123358749</c:v>
                </c:pt>
                <c:pt idx="137">
                  <c:v>70.916495258079209</c:v>
                </c:pt>
                <c:pt idx="138">
                  <c:v>70.673589554420303</c:v>
                </c:pt>
                <c:pt idx="139">
                  <c:v>70.488730756839274</c:v>
                </c:pt>
                <c:pt idx="140">
                  <c:v>70.468046930851287</c:v>
                </c:pt>
                <c:pt idx="141">
                  <c:v>70.259602761190862</c:v>
                </c:pt>
                <c:pt idx="142">
                  <c:v>70.217560327400733</c:v>
                </c:pt>
                <c:pt idx="143">
                  <c:v>69.98418555614127</c:v>
                </c:pt>
                <c:pt idx="144">
                  <c:v>69.703619551618516</c:v>
                </c:pt>
                <c:pt idx="145">
                  <c:v>69.572350842733144</c:v>
                </c:pt>
                <c:pt idx="146">
                  <c:v>69.261588292796787</c:v>
                </c:pt>
                <c:pt idx="147">
                  <c:v>69.261588292796787</c:v>
                </c:pt>
                <c:pt idx="148">
                  <c:v>68.967284832594373</c:v>
                </c:pt>
                <c:pt idx="149">
                  <c:v>68.921506439097783</c:v>
                </c:pt>
                <c:pt idx="150">
                  <c:v>68.713821114064658</c:v>
                </c:pt>
                <c:pt idx="151">
                  <c:v>68.526867745260617</c:v>
                </c:pt>
                <c:pt idx="152">
                  <c:v>68.266128424889658</c:v>
                </c:pt>
                <c:pt idx="153">
                  <c:v>68.242210464432688</c:v>
                </c:pt>
                <c:pt idx="154">
                  <c:v>68.049560957854979</c:v>
                </c:pt>
                <c:pt idx="155">
                  <c:v>67.78081940387527</c:v>
                </c:pt>
                <c:pt idx="156">
                  <c:v>67.557554012226859</c:v>
                </c:pt>
                <c:pt idx="157">
                  <c:v>67.331172758144803</c:v>
                </c:pt>
                <c:pt idx="158">
                  <c:v>67.101609956432796</c:v>
                </c:pt>
                <c:pt idx="159">
                  <c:v>66.868798062557971</c:v>
                </c:pt>
                <c:pt idx="160">
                  <c:v>66.76426509331273</c:v>
                </c:pt>
                <c:pt idx="161">
                  <c:v>66.63266760639226</c:v>
                </c:pt>
                <c:pt idx="162">
                  <c:v>66.606222954873289</c:v>
                </c:pt>
                <c:pt idx="163">
                  <c:v>66.258588382261081</c:v>
                </c:pt>
                <c:pt idx="164">
                  <c:v>66.041038701461986</c:v>
                </c:pt>
                <c:pt idx="165">
                  <c:v>65.876026498647548</c:v>
                </c:pt>
                <c:pt idx="166">
                  <c:v>65.792917566448565</c:v>
                </c:pt>
                <c:pt idx="167">
                  <c:v>65.62547928665829</c:v>
                </c:pt>
                <c:pt idx="168">
                  <c:v>65.541143950669763</c:v>
                </c:pt>
                <c:pt idx="169">
                  <c:v>65.484690116155235</c:v>
                </c:pt>
                <c:pt idx="170">
                  <c:v>65.31421327318526</c:v>
                </c:pt>
                <c:pt idx="171">
                  <c:v>65.084273852732053</c:v>
                </c:pt>
                <c:pt idx="172">
                  <c:v>64.733591121377984</c:v>
                </c:pt>
                <c:pt idx="173">
                  <c:v>64.615126219788706</c:v>
                </c:pt>
                <c:pt idx="174">
                  <c:v>64.58538553345997</c:v>
                </c:pt>
                <c:pt idx="175">
                  <c:v>64.495862754680743</c:v>
                </c:pt>
                <c:pt idx="176">
                  <c:v>64.405886228860098</c:v>
                </c:pt>
                <c:pt idx="177">
                  <c:v>64.22455806687158</c:v>
                </c:pt>
                <c:pt idx="178">
                  <c:v>64.102642743955428</c:v>
                </c:pt>
                <c:pt idx="179">
                  <c:v>63.763050620065698</c:v>
                </c:pt>
                <c:pt idx="180">
                  <c:v>63.543580958313861</c:v>
                </c:pt>
                <c:pt idx="181">
                  <c:v>63.416971991178862</c:v>
                </c:pt>
                <c:pt idx="182">
                  <c:v>63.385182224230519</c:v>
                </c:pt>
                <c:pt idx="183">
                  <c:v>63.225401036848261</c:v>
                </c:pt>
                <c:pt idx="184">
                  <c:v>63.096568515826171</c:v>
                </c:pt>
                <c:pt idx="185">
                  <c:v>62.770503101309437</c:v>
                </c:pt>
                <c:pt idx="186">
                  <c:v>62.737579369992389</c:v>
                </c:pt>
                <c:pt idx="187">
                  <c:v>62.538807589039635</c:v>
                </c:pt>
                <c:pt idx="188">
                  <c:v>62.505472601398836</c:v>
                </c:pt>
                <c:pt idx="189">
                  <c:v>62.472078234382508</c:v>
                </c:pt>
                <c:pt idx="190">
                  <c:v>62.405110726458361</c:v>
                </c:pt>
                <c:pt idx="191">
                  <c:v>62.202766465132129</c:v>
                </c:pt>
                <c:pt idx="192">
                  <c:v>62.168830469212963</c:v>
                </c:pt>
                <c:pt idx="193">
                  <c:v>61.860641937761372</c:v>
                </c:pt>
                <c:pt idx="194">
                  <c:v>61.860641937761365</c:v>
                </c:pt>
                <c:pt idx="195">
                  <c:v>61.58245044585059</c:v>
                </c:pt>
                <c:pt idx="196">
                  <c:v>61.193243566836756</c:v>
                </c:pt>
                <c:pt idx="197">
                  <c:v>61.157469717362048</c:v>
                </c:pt>
                <c:pt idx="198">
                  <c:v>61.121629851076797</c:v>
                </c:pt>
                <c:pt idx="199">
                  <c:v>61.085723785071742</c:v>
                </c:pt>
                <c:pt idx="200">
                  <c:v>60.686334882158647</c:v>
                </c:pt>
                <c:pt idx="201">
                  <c:v>60.427881815961982</c:v>
                </c:pt>
                <c:pt idx="202">
                  <c:v>60.35341274769943</c:v>
                </c:pt>
                <c:pt idx="203">
                  <c:v>60.128314313291298</c:v>
                </c:pt>
                <c:pt idx="204">
                  <c:v>59.631723160052886</c:v>
                </c:pt>
                <c:pt idx="205">
                  <c:v>59.476427705860843</c:v>
                </c:pt>
                <c:pt idx="206">
                  <c:v>59.201766107012141</c:v>
                </c:pt>
                <c:pt idx="207">
                  <c:v>59.201766107012141</c:v>
                </c:pt>
                <c:pt idx="208">
                  <c:v>58.883272507269865</c:v>
                </c:pt>
                <c:pt idx="209">
                  <c:v>58.883272507269865</c:v>
                </c:pt>
                <c:pt idx="210">
                  <c:v>58.600483405058078</c:v>
                </c:pt>
                <c:pt idx="211">
                  <c:v>58.478093774019982</c:v>
                </c:pt>
                <c:pt idx="212">
                  <c:v>58.023072784873179</c:v>
                </c:pt>
                <c:pt idx="213">
                  <c:v>58.023072784873179</c:v>
                </c:pt>
                <c:pt idx="214">
                  <c:v>57.939268102777049</c:v>
                </c:pt>
                <c:pt idx="215">
                  <c:v>57.643298015641655</c:v>
                </c:pt>
                <c:pt idx="216">
                  <c:v>57.472294555804524</c:v>
                </c:pt>
                <c:pt idx="217">
                  <c:v>56.994835575333255</c:v>
                </c:pt>
                <c:pt idx="218">
                  <c:v>56.994835575333255</c:v>
                </c:pt>
                <c:pt idx="219">
                  <c:v>56.818545163868897</c:v>
                </c:pt>
                <c:pt idx="220">
                  <c:v>56.506533991205423</c:v>
                </c:pt>
                <c:pt idx="221">
                  <c:v>56.280893979953916</c:v>
                </c:pt>
                <c:pt idx="222">
                  <c:v>56.098689282960677</c:v>
                </c:pt>
                <c:pt idx="223">
                  <c:v>56.098689282960677</c:v>
                </c:pt>
                <c:pt idx="224">
                  <c:v>55.776149793236641</c:v>
                </c:pt>
                <c:pt idx="225">
                  <c:v>55.589704673370022</c:v>
                </c:pt>
                <c:pt idx="226">
                  <c:v>55.354425819576605</c:v>
                </c:pt>
                <c:pt idx="227">
                  <c:v>54.924581184877731</c:v>
                </c:pt>
                <c:pt idx="228">
                  <c:v>54.779454377642814</c:v>
                </c:pt>
                <c:pt idx="229">
                  <c:v>54.63339003854518</c:v>
                </c:pt>
                <c:pt idx="230">
                  <c:v>54.189480093065725</c:v>
                </c:pt>
                <c:pt idx="231">
                  <c:v>54.089651114646209</c:v>
                </c:pt>
                <c:pt idx="232">
                  <c:v>53.787536467130217</c:v>
                </c:pt>
                <c:pt idx="233">
                  <c:v>53.634983164242165</c:v>
                </c:pt>
                <c:pt idx="234">
                  <c:v>53.481419329196946</c:v>
                </c:pt>
                <c:pt idx="235">
                  <c:v>53.32683488779103</c:v>
                </c:pt>
                <c:pt idx="236">
                  <c:v>53.223206554319589</c:v>
                </c:pt>
                <c:pt idx="237">
                  <c:v>52.698084824535776</c:v>
                </c:pt>
                <c:pt idx="238">
                  <c:v>52.644923464227098</c:v>
                </c:pt>
                <c:pt idx="239">
                  <c:v>52.484719998195708</c:v>
                </c:pt>
                <c:pt idx="240">
                  <c:v>52.323428907646672</c:v>
                </c:pt>
                <c:pt idx="241">
                  <c:v>52.161039078998151</c:v>
                </c:pt>
                <c:pt idx="242">
                  <c:v>51.942790665845472</c:v>
                </c:pt>
                <c:pt idx="243">
                  <c:v>51.556025661661565</c:v>
                </c:pt>
                <c:pt idx="244">
                  <c:v>51.444375302496034</c:v>
                </c:pt>
                <c:pt idx="245">
                  <c:v>51.444375302496034</c:v>
                </c:pt>
                <c:pt idx="246">
                  <c:v>51.388356907173659</c:v>
                </c:pt>
                <c:pt idx="247">
                  <c:v>51.275931450773612</c:v>
                </c:pt>
                <c:pt idx="248">
                  <c:v>50.935513169845592</c:v>
                </c:pt>
                <c:pt idx="249">
                  <c:v>50.357454228421986</c:v>
                </c:pt>
                <c:pt idx="250">
                  <c:v>50.29889829908705</c:v>
                </c:pt>
                <c:pt idx="251">
                  <c:v>50.063286638697292</c:v>
                </c:pt>
                <c:pt idx="252">
                  <c:v>49.765611960227972</c:v>
                </c:pt>
                <c:pt idx="253">
                  <c:v>49.645546021654461</c:v>
                </c:pt>
                <c:pt idx="254">
                  <c:v>49.220757309166288</c:v>
                </c:pt>
                <c:pt idx="255">
                  <c:v>48.663953800043863</c:v>
                </c:pt>
                <c:pt idx="256">
                  <c:v>48.475629142312108</c:v>
                </c:pt>
                <c:pt idx="257">
                  <c:v>48.412546830235812</c:v>
                </c:pt>
                <c:pt idx="258">
                  <c:v>48.285917671027754</c:v>
                </c:pt>
                <c:pt idx="259">
                  <c:v>48.2223696822237</c:v>
                </c:pt>
                <c:pt idx="260">
                  <c:v>47.966608214576809</c:v>
                </c:pt>
                <c:pt idx="261">
                  <c:v>47.902272558668606</c:v>
                </c:pt>
                <c:pt idx="262">
                  <c:v>47.708307478468058</c:v>
                </c:pt>
                <c:pt idx="263">
                  <c:v>47.44742946943051</c:v>
                </c:pt>
                <c:pt idx="264">
                  <c:v>47.381802742326244</c:v>
                </c:pt>
                <c:pt idx="265">
                  <c:v>47.183935420792686</c:v>
                </c:pt>
                <c:pt idx="266">
                  <c:v>47.183935420792686</c:v>
                </c:pt>
                <c:pt idx="267">
                  <c:v>47.117648535354796</c:v>
                </c:pt>
                <c:pt idx="268">
                  <c:v>47.051195053909375</c:v>
                </c:pt>
                <c:pt idx="269">
                  <c:v>46.984574347618199</c:v>
                </c:pt>
                <c:pt idx="270">
                  <c:v>46.984574347618199</c:v>
                </c:pt>
                <c:pt idx="271">
                  <c:v>46.850828729281766</c:v>
                </c:pt>
                <c:pt idx="272">
                  <c:v>46.850828729281766</c:v>
                </c:pt>
                <c:pt idx="273">
                  <c:v>46.783702543635869</c:v>
                </c:pt>
                <c:pt idx="274">
                  <c:v>46.78370254363584</c:v>
                </c:pt>
                <c:pt idx="275">
                  <c:v>46.581302771368442</c:v>
                </c:pt>
                <c:pt idx="276">
                  <c:v>46.513493614968638</c:v>
                </c:pt>
                <c:pt idx="277">
                  <c:v>46.513493614968638</c:v>
                </c:pt>
                <c:pt idx="278">
                  <c:v>46.513493614968638</c:v>
                </c:pt>
                <c:pt idx="279">
                  <c:v>46.513493614968638</c:v>
                </c:pt>
                <c:pt idx="280">
                  <c:v>46.377357530097477</c:v>
                </c:pt>
                <c:pt idx="281">
                  <c:v>46.309029282091778</c:v>
                </c:pt>
                <c:pt idx="282">
                  <c:v>46.171849050818864</c:v>
                </c:pt>
                <c:pt idx="283">
                  <c:v>46.171849050818864</c:v>
                </c:pt>
                <c:pt idx="284">
                  <c:v>46.171849050818864</c:v>
                </c:pt>
                <c:pt idx="285">
                  <c:v>46.102995727698314</c:v>
                </c:pt>
                <c:pt idx="286">
                  <c:v>46.102995727698314</c:v>
                </c:pt>
                <c:pt idx="287">
                  <c:v>46.102995727698314</c:v>
                </c:pt>
                <c:pt idx="288">
                  <c:v>45.964759291082103</c:v>
                </c:pt>
                <c:pt idx="289">
                  <c:v>45.686148134780488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2F1-4CE7-93F8-C6B0E162D984}"/>
            </c:ext>
          </c:extLst>
        </c:ser>
        <c:ser>
          <c:idx val="4"/>
          <c:order val="4"/>
          <c:tx>
            <c:v>Overcast (75W/m2)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'0.5ms-O-0°C-5mm-2'!$P$2:$P$217</c:f>
              <c:numCache>
                <c:formatCode>General</c:formatCode>
                <c:ptCount val="2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</c:numCache>
            </c:numRef>
          </c:xVal>
          <c:yVal>
            <c:numRef>
              <c:f>'0.5ms-O-0°C-5mm-2'!$Q$2:$Q$217</c:f>
              <c:numCache>
                <c:formatCode>General</c:formatCode>
                <c:ptCount val="216"/>
                <c:pt idx="0">
                  <c:v>80</c:v>
                </c:pt>
                <c:pt idx="1">
                  <c:v>80</c:v>
                </c:pt>
                <c:pt idx="2">
                  <c:v>79.939977491559333</c:v>
                </c:pt>
                <c:pt idx="3">
                  <c:v>79.939977491559333</c:v>
                </c:pt>
                <c:pt idx="4">
                  <c:v>79.919889848541743</c:v>
                </c:pt>
                <c:pt idx="5">
                  <c:v>79.90983093299937</c:v>
                </c:pt>
                <c:pt idx="6">
                  <c:v>79.8896828381597</c:v>
                </c:pt>
                <c:pt idx="7">
                  <c:v>79.879593628496167</c:v>
                </c:pt>
                <c:pt idx="8">
                  <c:v>79.869494290375201</c:v>
                </c:pt>
                <c:pt idx="9">
                  <c:v>79.859384808537342</c:v>
                </c:pt>
                <c:pt idx="10">
                  <c:v>79.818845137753172</c:v>
                </c:pt>
                <c:pt idx="11">
                  <c:v>79.747506627951012</c:v>
                </c:pt>
                <c:pt idx="12">
                  <c:v>79.706514864010117</c:v>
                </c:pt>
                <c:pt idx="13">
                  <c:v>79.675661978968705</c:v>
                </c:pt>
                <c:pt idx="14">
                  <c:v>79.665356825960203</c:v>
                </c:pt>
                <c:pt idx="15">
                  <c:v>79.540874888407089</c:v>
                </c:pt>
                <c:pt idx="16">
                  <c:v>79.509515902414094</c:v>
                </c:pt>
                <c:pt idx="17">
                  <c:v>79.467554076539088</c:v>
                </c:pt>
                <c:pt idx="18">
                  <c:v>79.393705844572892</c:v>
                </c:pt>
                <c:pt idx="19">
                  <c:v>79.351267859441364</c:v>
                </c:pt>
                <c:pt idx="20">
                  <c:v>79.329983249581232</c:v>
                </c:pt>
                <c:pt idx="21">
                  <c:v>79.24440419200414</c:v>
                </c:pt>
                <c:pt idx="22">
                  <c:v>79.168939098818342</c:v>
                </c:pt>
                <c:pt idx="23">
                  <c:v>79.114698606952217</c:v>
                </c:pt>
                <c:pt idx="24">
                  <c:v>79.092923237325692</c:v>
                </c:pt>
                <c:pt idx="25">
                  <c:v>79.049235993208825</c:v>
                </c:pt>
                <c:pt idx="26">
                  <c:v>78.95026899357039</c:v>
                </c:pt>
                <c:pt idx="27">
                  <c:v>78.92814921844213</c:v>
                </c:pt>
                <c:pt idx="28">
                  <c:v>78.783229731516997</c:v>
                </c:pt>
                <c:pt idx="29">
                  <c:v>78.659039510442994</c:v>
                </c:pt>
                <c:pt idx="30">
                  <c:v>78.613518197573654</c:v>
                </c:pt>
                <c:pt idx="31">
                  <c:v>78.556342734928492</c:v>
                </c:pt>
                <c:pt idx="32">
                  <c:v>78.533386859360363</c:v>
                </c:pt>
                <c:pt idx="33">
                  <c:v>78.533386859360363</c:v>
                </c:pt>
                <c:pt idx="34">
                  <c:v>78.382967255086911</c:v>
                </c:pt>
                <c:pt idx="35">
                  <c:v>78.312829525483295</c:v>
                </c:pt>
                <c:pt idx="36">
                  <c:v>78.265817639886194</c:v>
                </c:pt>
                <c:pt idx="37">
                  <c:v>78.206765385137885</c:v>
                </c:pt>
                <c:pt idx="38">
                  <c:v>78.063722138657184</c:v>
                </c:pt>
                <c:pt idx="39">
                  <c:v>78.015622858709051</c:v>
                </c:pt>
                <c:pt idx="40">
                  <c:v>77.967312182392519</c:v>
                </c:pt>
                <c:pt idx="41">
                  <c:v>77.93093960654835</c:v>
                </c:pt>
                <c:pt idx="42">
                  <c:v>77.882255618364809</c:v>
                </c:pt>
                <c:pt idx="43">
                  <c:v>77.710157009865227</c:v>
                </c:pt>
                <c:pt idx="44">
                  <c:v>77.672929714683363</c:v>
                </c:pt>
                <c:pt idx="45">
                  <c:v>77.610607117934407</c:v>
                </c:pt>
                <c:pt idx="46">
                  <c:v>77.522768670309645</c:v>
                </c:pt>
                <c:pt idx="47">
                  <c:v>77.497545237761258</c:v>
                </c:pt>
                <c:pt idx="48">
                  <c:v>77.383335683067813</c:v>
                </c:pt>
                <c:pt idx="49">
                  <c:v>77.357798165137609</c:v>
                </c:pt>
                <c:pt idx="50">
                  <c:v>77.24216200879556</c:v>
                </c:pt>
                <c:pt idx="51">
                  <c:v>77.151402934054971</c:v>
                </c:pt>
                <c:pt idx="52">
                  <c:v>77.112284206020831</c:v>
                </c:pt>
                <c:pt idx="53">
                  <c:v>77.033643521832502</c:v>
                </c:pt>
                <c:pt idx="54">
                  <c:v>76.90136789056875</c:v>
                </c:pt>
                <c:pt idx="55">
                  <c:v>76.888056476012096</c:v>
                </c:pt>
                <c:pt idx="56">
                  <c:v>76.727114463948936</c:v>
                </c:pt>
                <c:pt idx="57">
                  <c:v>76.659391823075808</c:v>
                </c:pt>
                <c:pt idx="58">
                  <c:v>76.591273894644686</c:v>
                </c:pt>
                <c:pt idx="59">
                  <c:v>76.453838250403635</c:v>
                </c:pt>
                <c:pt idx="60">
                  <c:v>76.272740718828572</c:v>
                </c:pt>
                <c:pt idx="61">
                  <c:v>76.258694686991262</c:v>
                </c:pt>
                <c:pt idx="62">
                  <c:v>76.159904889285173</c:v>
                </c:pt>
                <c:pt idx="63">
                  <c:v>75.988624457416549</c:v>
                </c:pt>
                <c:pt idx="64">
                  <c:v>75.930982745686421</c:v>
                </c:pt>
                <c:pt idx="65">
                  <c:v>75.800271534168047</c:v>
                </c:pt>
                <c:pt idx="66">
                  <c:v>75.756385068762285</c:v>
                </c:pt>
                <c:pt idx="67">
                  <c:v>75.653361663378362</c:v>
                </c:pt>
                <c:pt idx="68">
                  <c:v>75.549458923944528</c:v>
                </c:pt>
                <c:pt idx="69">
                  <c:v>75.414559386973181</c:v>
                </c:pt>
                <c:pt idx="70">
                  <c:v>75.399478607575517</c:v>
                </c:pt>
                <c:pt idx="71">
                  <c:v>75.323796339024767</c:v>
                </c:pt>
                <c:pt idx="72">
                  <c:v>75.186388244392887</c:v>
                </c:pt>
                <c:pt idx="73">
                  <c:v>75.109387121799841</c:v>
                </c:pt>
                <c:pt idx="74">
                  <c:v>74.985186340246372</c:v>
                </c:pt>
                <c:pt idx="75">
                  <c:v>74.906929454090402</c:v>
                </c:pt>
                <c:pt idx="76">
                  <c:v>74.843970519052831</c:v>
                </c:pt>
                <c:pt idx="77">
                  <c:v>74.764826175869118</c:v>
                </c:pt>
                <c:pt idx="78">
                  <c:v>74.621104255655752</c:v>
                </c:pt>
                <c:pt idx="79">
                  <c:v>74.475735879077163</c:v>
                </c:pt>
                <c:pt idx="80">
                  <c:v>74.377894904967263</c:v>
                </c:pt>
                <c:pt idx="81">
                  <c:v>74.345114345114339</c:v>
                </c:pt>
                <c:pt idx="82">
                  <c:v>74.246267458661094</c:v>
                </c:pt>
                <c:pt idx="83">
                  <c:v>74.179945276034118</c:v>
                </c:pt>
                <c:pt idx="84">
                  <c:v>74.179945276034118</c:v>
                </c:pt>
                <c:pt idx="85">
                  <c:v>74.046270829962793</c:v>
                </c:pt>
                <c:pt idx="86">
                  <c:v>73.995785378505431</c:v>
                </c:pt>
                <c:pt idx="87">
                  <c:v>73.860192276356528</c:v>
                </c:pt>
                <c:pt idx="88">
                  <c:v>73.740383041414304</c:v>
                </c:pt>
                <c:pt idx="89">
                  <c:v>73.619470481828643</c:v>
                </c:pt>
                <c:pt idx="90">
                  <c:v>73.532420392674467</c:v>
                </c:pt>
                <c:pt idx="91">
                  <c:v>73.409580639814351</c:v>
                </c:pt>
                <c:pt idx="92">
                  <c:v>73.39193896168517</c:v>
                </c:pt>
                <c:pt idx="93">
                  <c:v>73.356585284836399</c:v>
                </c:pt>
                <c:pt idx="94">
                  <c:v>73.232104121475047</c:v>
                </c:pt>
                <c:pt idx="95">
                  <c:v>73.178398261160339</c:v>
                </c:pt>
                <c:pt idx="96">
                  <c:v>72.961402325973367</c:v>
                </c:pt>
                <c:pt idx="97">
                  <c:v>72.906603614254337</c:v>
                </c:pt>
                <c:pt idx="98">
                  <c:v>72.869947573143918</c:v>
                </c:pt>
                <c:pt idx="99">
                  <c:v>72.814777156414166</c:v>
                </c:pt>
                <c:pt idx="100">
                  <c:v>72.703760421984001</c:v>
                </c:pt>
                <c:pt idx="101">
                  <c:v>72.629244156287314</c:v>
                </c:pt>
                <c:pt idx="102">
                  <c:v>72.327065723650165</c:v>
                </c:pt>
                <c:pt idx="103">
                  <c:v>72.192754376841734</c:v>
                </c:pt>
                <c:pt idx="104">
                  <c:v>72.154139906266266</c:v>
                </c:pt>
                <c:pt idx="105">
                  <c:v>72.037650339898903</c:v>
                </c:pt>
                <c:pt idx="106">
                  <c:v>72.037650339898903</c:v>
                </c:pt>
                <c:pt idx="107">
                  <c:v>72.037650339898903</c:v>
                </c:pt>
                <c:pt idx="108">
                  <c:v>71.702240254013049</c:v>
                </c:pt>
                <c:pt idx="109">
                  <c:v>71.662250485779893</c:v>
                </c:pt>
                <c:pt idx="110">
                  <c:v>71.622147532283748</c:v>
                </c:pt>
                <c:pt idx="111">
                  <c:v>71.480888888888884</c:v>
                </c:pt>
                <c:pt idx="112">
                  <c:v>71.480888888888884</c:v>
                </c:pt>
                <c:pt idx="113">
                  <c:v>71.480888888888884</c:v>
                </c:pt>
                <c:pt idx="114">
                  <c:v>71.358685948937691</c:v>
                </c:pt>
                <c:pt idx="115">
                  <c:v>71.358685948937691</c:v>
                </c:pt>
                <c:pt idx="116">
                  <c:v>71.090286538114981</c:v>
                </c:pt>
                <c:pt idx="117">
                  <c:v>71.006687149828295</c:v>
                </c:pt>
                <c:pt idx="118">
                  <c:v>70.964705882352945</c:v>
                </c:pt>
                <c:pt idx="119">
                  <c:v>70.880377563986201</c:v>
                </c:pt>
                <c:pt idx="120">
                  <c:v>70.581331377223549</c:v>
                </c:pt>
                <c:pt idx="121">
                  <c:v>70.581331377223549</c:v>
                </c:pt>
                <c:pt idx="122">
                  <c:v>70.516449182135645</c:v>
                </c:pt>
                <c:pt idx="123">
                  <c:v>70.342022555000923</c:v>
                </c:pt>
                <c:pt idx="124">
                  <c:v>70.187697454004834</c:v>
                </c:pt>
                <c:pt idx="125">
                  <c:v>70.09878844361603</c:v>
                </c:pt>
                <c:pt idx="126">
                  <c:v>69.919369960622532</c:v>
                </c:pt>
                <c:pt idx="127">
                  <c:v>69.874178403755877</c:v>
                </c:pt>
                <c:pt idx="128">
                  <c:v>69.646168401135284</c:v>
                </c:pt>
                <c:pt idx="129">
                  <c:v>69.553995065477324</c:v>
                </c:pt>
                <c:pt idx="130">
                  <c:v>69.461260232248236</c:v>
                </c:pt>
                <c:pt idx="131">
                  <c:v>69.437988188226328</c:v>
                </c:pt>
                <c:pt idx="132">
                  <c:v>69.321093899407145</c:v>
                </c:pt>
                <c:pt idx="133">
                  <c:v>69.321093899407145</c:v>
                </c:pt>
                <c:pt idx="134">
                  <c:v>69.250527122867538</c:v>
                </c:pt>
                <c:pt idx="135">
                  <c:v>69.084602042782805</c:v>
                </c:pt>
                <c:pt idx="136">
                  <c:v>69.084602042782805</c:v>
                </c:pt>
                <c:pt idx="137">
                  <c:v>69.036865469986481</c:v>
                </c:pt>
                <c:pt idx="138">
                  <c:v>68.868620221230344</c:v>
                </c:pt>
                <c:pt idx="139">
                  <c:v>68.575905974534777</c:v>
                </c:pt>
                <c:pt idx="140">
                  <c:v>68.501865305321033</c:v>
                </c:pt>
                <c:pt idx="141">
                  <c:v>68.402599960606665</c:v>
                </c:pt>
                <c:pt idx="142">
                  <c:v>68.202180376610499</c:v>
                </c:pt>
                <c:pt idx="143">
                  <c:v>68.101014118114932</c:v>
                </c:pt>
                <c:pt idx="144">
                  <c:v>68.075621890547254</c:v>
                </c:pt>
                <c:pt idx="145">
                  <c:v>67.948051948051955</c:v>
                </c:pt>
                <c:pt idx="146">
                  <c:v>67.922415516896621</c:v>
                </c:pt>
                <c:pt idx="147">
                  <c:v>67.741805751055693</c:v>
                </c:pt>
                <c:pt idx="148">
                  <c:v>67.663777464220914</c:v>
                </c:pt>
                <c:pt idx="149">
                  <c:v>67.400934769355828</c:v>
                </c:pt>
                <c:pt idx="150">
                  <c:v>67.374415293878371</c:v>
                </c:pt>
                <c:pt idx="151">
                  <c:v>67.187563919001832</c:v>
                </c:pt>
                <c:pt idx="152">
                  <c:v>67.133784060643308</c:v>
                </c:pt>
                <c:pt idx="153">
                  <c:v>67.106827968013121</c:v>
                </c:pt>
                <c:pt idx="154">
                  <c:v>66.807366025243127</c:v>
                </c:pt>
                <c:pt idx="155">
                  <c:v>66.724745903339553</c:v>
                </c:pt>
                <c:pt idx="156">
                  <c:v>66.724745903339553</c:v>
                </c:pt>
                <c:pt idx="157">
                  <c:v>66.669436941616453</c:v>
                </c:pt>
                <c:pt idx="158">
                  <c:v>66.613943808532781</c:v>
                </c:pt>
                <c:pt idx="159">
                  <c:v>66.530356770290012</c:v>
                </c:pt>
                <c:pt idx="160">
                  <c:v>66.41825413439399</c:v>
                </c:pt>
                <c:pt idx="161">
                  <c:v>66.39011104127384</c:v>
                </c:pt>
                <c:pt idx="162">
                  <c:v>66.305398025624868</c:v>
                </c:pt>
                <c:pt idx="163">
                  <c:v>66.305398025624868</c:v>
                </c:pt>
                <c:pt idx="164">
                  <c:v>66.277065377338673</c:v>
                </c:pt>
                <c:pt idx="165">
                  <c:v>66.220256896188673</c:v>
                </c:pt>
                <c:pt idx="166">
                  <c:v>66.220256896188673</c:v>
                </c:pt>
                <c:pt idx="167">
                  <c:v>66.106063807310377</c:v>
                </c:pt>
                <c:pt idx="168">
                  <c:v>66.07739479805457</c:v>
                </c:pt>
                <c:pt idx="169">
                  <c:v>66.019911035797506</c:v>
                </c:pt>
                <c:pt idx="170">
                  <c:v>65.962232123912585</c:v>
                </c:pt>
                <c:pt idx="171">
                  <c:v>65.933319176045885</c:v>
                </c:pt>
                <c:pt idx="172">
                  <c:v>65.78801450202603</c:v>
                </c:pt>
                <c:pt idx="173">
                  <c:v>65.729544969023721</c:v>
                </c:pt>
                <c:pt idx="174">
                  <c:v>65.729544969023721</c:v>
                </c:pt>
                <c:pt idx="175">
                  <c:v>65.641464981794826</c:v>
                </c:pt>
                <c:pt idx="176">
                  <c:v>65.641464981794826</c:v>
                </c:pt>
                <c:pt idx="177">
                  <c:v>65.641464981794826</c:v>
                </c:pt>
                <c:pt idx="178">
                  <c:v>65.404356264826404</c:v>
                </c:pt>
                <c:pt idx="179">
                  <c:v>65.314594594594595</c:v>
                </c:pt>
                <c:pt idx="180">
                  <c:v>65.284570439298861</c:v>
                </c:pt>
                <c:pt idx="181">
                  <c:v>65.224365922393247</c:v>
                </c:pt>
                <c:pt idx="182">
                  <c:v>65.042492917847028</c:v>
                </c:pt>
                <c:pt idx="183">
                  <c:v>65.011995637949852</c:v>
                </c:pt>
                <c:pt idx="184">
                  <c:v>64.858707557502754</c:v>
                </c:pt>
                <c:pt idx="185">
                  <c:v>64.797015580425736</c:v>
                </c:pt>
                <c:pt idx="186">
                  <c:v>64.797015580425736</c:v>
                </c:pt>
                <c:pt idx="187">
                  <c:v>64.641833810888258</c:v>
                </c:pt>
                <c:pt idx="188">
                  <c:v>64.610633134789325</c:v>
                </c:pt>
                <c:pt idx="189">
                  <c:v>64.422266577955213</c:v>
                </c:pt>
                <c:pt idx="190">
                  <c:v>64.390677025527211</c:v>
                </c:pt>
                <c:pt idx="191">
                  <c:v>64.359031326371934</c:v>
                </c:pt>
                <c:pt idx="192">
                  <c:v>64.327329330664895</c:v>
                </c:pt>
                <c:pt idx="193">
                  <c:v>64.327329330664895</c:v>
                </c:pt>
                <c:pt idx="194">
                  <c:v>64.199955367105559</c:v>
                </c:pt>
                <c:pt idx="195">
                  <c:v>64.03945303743555</c:v>
                </c:pt>
                <c:pt idx="196">
                  <c:v>63.942458979545982</c:v>
                </c:pt>
                <c:pt idx="197">
                  <c:v>63.910011248593932</c:v>
                </c:pt>
                <c:pt idx="198">
                  <c:v>63.844940274960571</c:v>
                </c:pt>
                <c:pt idx="199">
                  <c:v>63.714091834426611</c:v>
                </c:pt>
                <c:pt idx="200">
                  <c:v>63.714091834426611</c:v>
                </c:pt>
                <c:pt idx="201">
                  <c:v>63.615332274892275</c:v>
                </c:pt>
                <c:pt idx="202">
                  <c:v>63.582292849035206</c:v>
                </c:pt>
                <c:pt idx="203">
                  <c:v>63.549193365144298</c:v>
                </c:pt>
                <c:pt idx="204">
                  <c:v>63.549193365144298</c:v>
                </c:pt>
                <c:pt idx="205">
                  <c:v>63.516033659313173</c:v>
                </c:pt>
                <c:pt idx="206">
                  <c:v>63.482813567038477</c:v>
                </c:pt>
                <c:pt idx="207">
                  <c:v>63.482813567038477</c:v>
                </c:pt>
                <c:pt idx="208">
                  <c:v>63.416191562143688</c:v>
                </c:pt>
                <c:pt idx="209">
                  <c:v>63.282215609979417</c:v>
                </c:pt>
                <c:pt idx="210">
                  <c:v>63.113359392963908</c:v>
                </c:pt>
                <c:pt idx="211">
                  <c:v>63.045381248560247</c:v>
                </c:pt>
                <c:pt idx="212">
                  <c:v>62.977152088622205</c:v>
                </c:pt>
                <c:pt idx="213">
                  <c:v>62.908670520231212</c:v>
                </c:pt>
                <c:pt idx="214">
                  <c:v>62.839935140143623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2F1-4CE7-93F8-C6B0E162D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505983"/>
        <c:axId val="1789869359"/>
      </c:scatterChart>
      <c:valAx>
        <c:axId val="1782505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Time (min)</a:t>
                </a:r>
              </a:p>
            </c:rich>
          </c:tx>
          <c:layout>
            <c:manualLayout>
              <c:xMode val="edge"/>
              <c:yMode val="edge"/>
              <c:x val="0.35046366766828241"/>
              <c:y val="0.908391608391608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869359"/>
        <c:crosses val="autoZero"/>
        <c:crossBetween val="midCat"/>
      </c:valAx>
      <c:valAx>
        <c:axId val="1789869359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Moisture content (%wt)</a:t>
                </a:r>
              </a:p>
            </c:rich>
          </c:tx>
          <c:layout>
            <c:manualLayout>
              <c:xMode val="edge"/>
              <c:yMode val="edge"/>
              <c:x val="8.356545961002786E-3"/>
              <c:y val="0.130726281592423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505983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166338582677161"/>
          <c:y val="6.5468431029454655E-2"/>
          <c:w val="0.24549868766404198"/>
          <c:h val="0.790292384780573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493997377771025"/>
          <c:y val="6.2225554610456035E-2"/>
          <c:w val="0.61435786459718889"/>
          <c:h val="0.75464813415832599"/>
        </c:manualLayout>
      </c:layout>
      <c:scatterChart>
        <c:scatterStyle val="lineMarker"/>
        <c:varyColors val="0"/>
        <c:ser>
          <c:idx val="0"/>
          <c:order val="0"/>
          <c:tx>
            <c:v>5 mm (1000W/m2)</c:v>
          </c:tx>
          <c:spPr>
            <a:ln w="254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'0.5ms-S-0°C-5mm-1'!$S$2:$S$329</c:f>
              <c:numCache>
                <c:formatCode>General</c:formatCode>
                <c:ptCount val="3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</c:numCache>
            </c:numRef>
          </c:xVal>
          <c:yVal>
            <c:numRef>
              <c:f>'0.5ms-S-0°C-5mm-1'!$T$2:$T$329</c:f>
              <c:numCache>
                <c:formatCode>General</c:formatCode>
                <c:ptCount val="328"/>
                <c:pt idx="0">
                  <c:v>80</c:v>
                </c:pt>
                <c:pt idx="1">
                  <c:v>79.965757382494317</c:v>
                </c:pt>
                <c:pt idx="2">
                  <c:v>79.965757382494317</c:v>
                </c:pt>
                <c:pt idx="3">
                  <c:v>79.939998371384362</c:v>
                </c:pt>
                <c:pt idx="4">
                  <c:v>79.93139730820188</c:v>
                </c:pt>
                <c:pt idx="5">
                  <c:v>79.914173035742635</c:v>
                </c:pt>
                <c:pt idx="6">
                  <c:v>79.879635639887027</c:v>
                </c:pt>
                <c:pt idx="7">
                  <c:v>79.862322363580816</c:v>
                </c:pt>
                <c:pt idx="8">
                  <c:v>79.862322363580816</c:v>
                </c:pt>
                <c:pt idx="9">
                  <c:v>79.862322363580816</c:v>
                </c:pt>
                <c:pt idx="10">
                  <c:v>79.853654547254521</c:v>
                </c:pt>
                <c:pt idx="11">
                  <c:v>79.853654547254521</c:v>
                </c:pt>
                <c:pt idx="12">
                  <c:v>79.827606269959958</c:v>
                </c:pt>
                <c:pt idx="13">
                  <c:v>79.818908535875508</c:v>
                </c:pt>
                <c:pt idx="14">
                  <c:v>79.818908535875508</c:v>
                </c:pt>
                <c:pt idx="15">
                  <c:v>79.818908535875508</c:v>
                </c:pt>
                <c:pt idx="16">
                  <c:v>79.810203298149048</c:v>
                </c:pt>
                <c:pt idx="17">
                  <c:v>79.801490547066152</c:v>
                </c:pt>
                <c:pt idx="18">
                  <c:v>79.801490547066152</c:v>
                </c:pt>
                <c:pt idx="19">
                  <c:v>79.775307116282875</c:v>
                </c:pt>
                <c:pt idx="20">
                  <c:v>79.722736075069207</c:v>
                </c:pt>
                <c:pt idx="21">
                  <c:v>79.722736075069207</c:v>
                </c:pt>
                <c:pt idx="22">
                  <c:v>79.687536616802717</c:v>
                </c:pt>
                <c:pt idx="23">
                  <c:v>79.643365068043337</c:v>
                </c:pt>
                <c:pt idx="24">
                  <c:v>79.599000989421469</c:v>
                </c:pt>
                <c:pt idx="25">
                  <c:v>79.581201167401744</c:v>
                </c:pt>
                <c:pt idx="26">
                  <c:v>79.527614848639928</c:v>
                </c:pt>
                <c:pt idx="27">
                  <c:v>79.527614848639928</c:v>
                </c:pt>
                <c:pt idx="28">
                  <c:v>79.44670592419871</c:v>
                </c:pt>
                <c:pt idx="29">
                  <c:v>79.437676549794176</c:v>
                </c:pt>
                <c:pt idx="30">
                  <c:v>79.337827278867408</c:v>
                </c:pt>
                <c:pt idx="31">
                  <c:v>79.255408262309018</c:v>
                </c:pt>
                <c:pt idx="32">
                  <c:v>79.246209988161056</c:v>
                </c:pt>
                <c:pt idx="33">
                  <c:v>79.237003553256699</c:v>
                </c:pt>
                <c:pt idx="34">
                  <c:v>79.144487962678284</c:v>
                </c:pt>
                <c:pt idx="35">
                  <c:v>79.116572300526045</c:v>
                </c:pt>
                <c:pt idx="36">
                  <c:v>79.116572300526045</c:v>
                </c:pt>
                <c:pt idx="37">
                  <c:v>79.0792349604652</c:v>
                </c:pt>
                <c:pt idx="38">
                  <c:v>78.947496255515517</c:v>
                </c:pt>
                <c:pt idx="39">
                  <c:v>78.938022832509105</c:v>
                </c:pt>
                <c:pt idx="40">
                  <c:v>78.737092678317509</c:v>
                </c:pt>
                <c:pt idx="41">
                  <c:v>78.423432767705265</c:v>
                </c:pt>
                <c:pt idx="42">
                  <c:v>78.293349163138188</c:v>
                </c:pt>
                <c:pt idx="43">
                  <c:v>78.293349163138188</c:v>
                </c:pt>
                <c:pt idx="44">
                  <c:v>78.151493509221524</c:v>
                </c:pt>
                <c:pt idx="45">
                  <c:v>77.935199196707629</c:v>
                </c:pt>
                <c:pt idx="46">
                  <c:v>77.903949921398123</c:v>
                </c:pt>
                <c:pt idx="47">
                  <c:v>77.851670633662522</c:v>
                </c:pt>
                <c:pt idx="48">
                  <c:v>77.735780846418393</c:v>
                </c:pt>
                <c:pt idx="49">
                  <c:v>77.554273547310416</c:v>
                </c:pt>
                <c:pt idx="50">
                  <c:v>77.500324477111135</c:v>
                </c:pt>
                <c:pt idx="51">
                  <c:v>77.358835565746119</c:v>
                </c:pt>
                <c:pt idx="52">
                  <c:v>77.281909652618339</c:v>
                </c:pt>
                <c:pt idx="53">
                  <c:v>76.991549794275087</c:v>
                </c:pt>
                <c:pt idx="54">
                  <c:v>76.797652272625868</c:v>
                </c:pt>
                <c:pt idx="55">
                  <c:v>76.693671667654257</c:v>
                </c:pt>
                <c:pt idx="56">
                  <c:v>76.612151283934693</c:v>
                </c:pt>
                <c:pt idx="57">
                  <c:v>76.530058617940398</c:v>
                </c:pt>
                <c:pt idx="58">
                  <c:v>76.482889256231573</c:v>
                </c:pt>
                <c:pt idx="59">
                  <c:v>76.364132163795844</c:v>
                </c:pt>
                <c:pt idx="60">
                  <c:v>76.195842890345673</c:v>
                </c:pt>
                <c:pt idx="61">
                  <c:v>76.074161542118418</c:v>
                </c:pt>
                <c:pt idx="62">
                  <c:v>76.037414182371094</c:v>
                </c:pt>
                <c:pt idx="63">
                  <c:v>75.975917095679748</c:v>
                </c:pt>
                <c:pt idx="64">
                  <c:v>75.726739512620114</c:v>
                </c:pt>
                <c:pt idx="65">
                  <c:v>75.29106199221863</c:v>
                </c:pt>
                <c:pt idx="66">
                  <c:v>75.29106199221863</c:v>
                </c:pt>
                <c:pt idx="67">
                  <c:v>75.173105178568576</c:v>
                </c:pt>
                <c:pt idx="68">
                  <c:v>75.093839629217726</c:v>
                </c:pt>
                <c:pt idx="69">
                  <c:v>74.960599592354228</c:v>
                </c:pt>
                <c:pt idx="70">
                  <c:v>74.947197139599737</c:v>
                </c:pt>
                <c:pt idx="71">
                  <c:v>74.607409657836342</c:v>
                </c:pt>
                <c:pt idx="72">
                  <c:v>74.229932774312189</c:v>
                </c:pt>
                <c:pt idx="73">
                  <c:v>74.158794657891974</c:v>
                </c:pt>
                <c:pt idx="74">
                  <c:v>73.943004114080836</c:v>
                </c:pt>
                <c:pt idx="75">
                  <c:v>73.870270813445202</c:v>
                </c:pt>
                <c:pt idx="76">
                  <c:v>73.782453074324877</c:v>
                </c:pt>
                <c:pt idx="77">
                  <c:v>73.575231331191731</c:v>
                </c:pt>
                <c:pt idx="78">
                  <c:v>73.3798563360576</c:v>
                </c:pt>
                <c:pt idx="79">
                  <c:v>73.058073874527281</c:v>
                </c:pt>
                <c:pt idx="80">
                  <c:v>73.042556745206682</c:v>
                </c:pt>
                <c:pt idx="81">
                  <c:v>72.83919525088929</c:v>
                </c:pt>
                <c:pt idx="82">
                  <c:v>72.616731119132723</c:v>
                </c:pt>
                <c:pt idx="83">
                  <c:v>72.520269833907719</c:v>
                </c:pt>
                <c:pt idx="84">
                  <c:v>72.455583868367</c:v>
                </c:pt>
                <c:pt idx="85">
                  <c:v>72.390592648958574</c:v>
                </c:pt>
                <c:pt idx="86">
                  <c:v>72.259685764578279</c:v>
                </c:pt>
                <c:pt idx="87">
                  <c:v>71.994112261932528</c:v>
                </c:pt>
                <c:pt idx="88">
                  <c:v>71.960557609014714</c:v>
                </c:pt>
                <c:pt idx="89">
                  <c:v>71.774560234461219</c:v>
                </c:pt>
                <c:pt idx="90">
                  <c:v>71.603317417656072</c:v>
                </c:pt>
                <c:pt idx="91">
                  <c:v>71.377570676402058</c:v>
                </c:pt>
                <c:pt idx="92">
                  <c:v>71.324964619823916</c:v>
                </c:pt>
                <c:pt idx="93">
                  <c:v>71.201461910944033</c:v>
                </c:pt>
                <c:pt idx="94">
                  <c:v>71.112592345720145</c:v>
                </c:pt>
                <c:pt idx="95">
                  <c:v>71.094752573690613</c:v>
                </c:pt>
                <c:pt idx="96">
                  <c:v>70.915135434078806</c:v>
                </c:pt>
                <c:pt idx="97">
                  <c:v>70.860814184414821</c:v>
                </c:pt>
                <c:pt idx="98">
                  <c:v>70.751560674136243</c:v>
                </c:pt>
                <c:pt idx="99">
                  <c:v>70.549120036243053</c:v>
                </c:pt>
                <c:pt idx="100">
                  <c:v>70.493421674746415</c:v>
                </c:pt>
                <c:pt idx="101">
                  <c:v>70.456172243367604</c:v>
                </c:pt>
                <c:pt idx="102">
                  <c:v>70.268505402504005</c:v>
                </c:pt>
                <c:pt idx="103">
                  <c:v>70.059298777562418</c:v>
                </c:pt>
                <c:pt idx="104">
                  <c:v>70.020944487500557</c:v>
                </c:pt>
                <c:pt idx="105">
                  <c:v>69.78873921266144</c:v>
                </c:pt>
                <c:pt idx="106">
                  <c:v>69.710536022830965</c:v>
                </c:pt>
                <c:pt idx="107">
                  <c:v>69.413632888313813</c:v>
                </c:pt>
                <c:pt idx="108">
                  <c:v>69.171886423363432</c:v>
                </c:pt>
                <c:pt idx="109">
                  <c:v>68.905644834481521</c:v>
                </c:pt>
                <c:pt idx="110">
                  <c:v>68.655768883055302</c:v>
                </c:pt>
                <c:pt idx="111">
                  <c:v>68.359123080979117</c:v>
                </c:pt>
                <c:pt idx="112">
                  <c:v>68.251812761570136</c:v>
                </c:pt>
                <c:pt idx="113">
                  <c:v>67.96936911043133</c:v>
                </c:pt>
                <c:pt idx="114">
                  <c:v>67.81519250208008</c:v>
                </c:pt>
                <c:pt idx="115">
                  <c:v>67.659524484028537</c:v>
                </c:pt>
                <c:pt idx="116">
                  <c:v>67.547407905593261</c:v>
                </c:pt>
                <c:pt idx="117">
                  <c:v>67.479764047051631</c:v>
                </c:pt>
                <c:pt idx="118">
                  <c:v>67.389132358371583</c:v>
                </c:pt>
                <c:pt idx="119">
                  <c:v>67.389132358371583</c:v>
                </c:pt>
                <c:pt idx="120">
                  <c:v>67.252233657741357</c:v>
                </c:pt>
                <c:pt idx="121">
                  <c:v>67.183352380685278</c:v>
                </c:pt>
                <c:pt idx="122">
                  <c:v>67.044716849613096</c:v>
                </c:pt>
                <c:pt idx="123">
                  <c:v>66.7166333634366</c:v>
                </c:pt>
                <c:pt idx="124">
                  <c:v>66.7166333634366</c:v>
                </c:pt>
                <c:pt idx="125">
                  <c:v>66.406080659168722</c:v>
                </c:pt>
                <c:pt idx="126">
                  <c:v>66.285088635495967</c:v>
                </c:pt>
                <c:pt idx="127">
                  <c:v>66.138742792652664</c:v>
                </c:pt>
                <c:pt idx="128">
                  <c:v>66.138742792652664</c:v>
                </c:pt>
                <c:pt idx="129">
                  <c:v>65.817260291980389</c:v>
                </c:pt>
                <c:pt idx="130">
                  <c:v>65.71711090114043</c:v>
                </c:pt>
                <c:pt idx="131">
                  <c:v>65.515041222453888</c:v>
                </c:pt>
                <c:pt idx="132">
                  <c:v>65.361918787511001</c:v>
                </c:pt>
                <c:pt idx="133">
                  <c:v>64.946864679053661</c:v>
                </c:pt>
                <c:pt idx="134">
                  <c:v>64.84154228668865</c:v>
                </c:pt>
                <c:pt idx="135">
                  <c:v>64.708995905811022</c:v>
                </c:pt>
                <c:pt idx="136">
                  <c:v>64.682366612086597</c:v>
                </c:pt>
                <c:pt idx="137">
                  <c:v>64.003322386888868</c:v>
                </c:pt>
                <c:pt idx="138">
                  <c:v>63.752429778435186</c:v>
                </c:pt>
                <c:pt idx="139">
                  <c:v>63.52645974736415</c:v>
                </c:pt>
                <c:pt idx="140">
                  <c:v>63.498015238600281</c:v>
                </c:pt>
                <c:pt idx="141">
                  <c:v>63.38379215658663</c:v>
                </c:pt>
                <c:pt idx="142">
                  <c:v>63.326412122826667</c:v>
                </c:pt>
                <c:pt idx="143">
                  <c:v>63.007579409928319</c:v>
                </c:pt>
                <c:pt idx="144">
                  <c:v>62.919660611438118</c:v>
                </c:pt>
                <c:pt idx="145">
                  <c:v>62.383244794136317</c:v>
                </c:pt>
                <c:pt idx="146">
                  <c:v>62.170423593880074</c:v>
                </c:pt>
                <c:pt idx="147">
                  <c:v>61.955180570118749</c:v>
                </c:pt>
                <c:pt idx="148">
                  <c:v>61.799929811388509</c:v>
                </c:pt>
                <c:pt idx="149">
                  <c:v>61.768727486583842</c:v>
                </c:pt>
                <c:pt idx="150">
                  <c:v>61.548875762977808</c:v>
                </c:pt>
                <c:pt idx="151">
                  <c:v>61.358408942680001</c:v>
                </c:pt>
                <c:pt idx="152">
                  <c:v>61.294499987595827</c:v>
                </c:pt>
                <c:pt idx="153">
                  <c:v>60.54405826666779</c:v>
                </c:pt>
                <c:pt idx="154">
                  <c:v>60.343480728985732</c:v>
                </c:pt>
                <c:pt idx="155">
                  <c:v>60.276167601653263</c:v>
                </c:pt>
                <c:pt idx="156">
                  <c:v>60.208625570659791</c:v>
                </c:pt>
                <c:pt idx="157">
                  <c:v>60.174768351102301</c:v>
                </c:pt>
                <c:pt idx="158">
                  <c:v>59.060064551680711</c:v>
                </c:pt>
                <c:pt idx="159">
                  <c:v>58.91632361073318</c:v>
                </c:pt>
                <c:pt idx="160">
                  <c:v>58.844073966604235</c:v>
                </c:pt>
                <c:pt idx="161">
                  <c:v>58.552516227297282</c:v>
                </c:pt>
                <c:pt idx="162">
                  <c:v>58.10735095366384</c:v>
                </c:pt>
                <c:pt idx="163">
                  <c:v>57.919030451239351</c:v>
                </c:pt>
                <c:pt idx="164">
                  <c:v>57.767150604094674</c:v>
                </c:pt>
                <c:pt idx="165">
                  <c:v>57.652519293928172</c:v>
                </c:pt>
                <c:pt idx="166">
                  <c:v>57.187702946207253</c:v>
                </c:pt>
                <c:pt idx="167">
                  <c:v>56.792489407073035</c:v>
                </c:pt>
                <c:pt idx="168">
                  <c:v>56.103613531281951</c:v>
                </c:pt>
                <c:pt idx="169">
                  <c:v>55.813531960689907</c:v>
                </c:pt>
                <c:pt idx="170">
                  <c:v>55.603972416933047</c:v>
                </c:pt>
                <c:pt idx="171">
                  <c:v>55.221713050216692</c:v>
                </c:pt>
                <c:pt idx="172">
                  <c:v>54.701675263967786</c:v>
                </c:pt>
                <c:pt idx="173">
                  <c:v>54.30365040467845</c:v>
                </c:pt>
                <c:pt idx="174">
                  <c:v>54.169416510814962</c:v>
                </c:pt>
                <c:pt idx="175">
                  <c:v>53.9892064053791</c:v>
                </c:pt>
                <c:pt idx="176">
                  <c:v>53.670404941253324</c:v>
                </c:pt>
                <c:pt idx="177">
                  <c:v>53.532419311604627</c:v>
                </c:pt>
                <c:pt idx="178">
                  <c:v>53.347154803791597</c:v>
                </c:pt>
                <c:pt idx="179">
                  <c:v>53.160407097180936</c:v>
                </c:pt>
                <c:pt idx="180">
                  <c:v>52.97215830880063</c:v>
                </c:pt>
                <c:pt idx="181">
                  <c:v>52.686930767131315</c:v>
                </c:pt>
                <c:pt idx="182">
                  <c:v>52.686930767131315</c:v>
                </c:pt>
                <c:pt idx="183">
                  <c:v>52.639056128385974</c:v>
                </c:pt>
                <c:pt idx="184">
                  <c:v>52.056910485828709</c:v>
                </c:pt>
                <c:pt idx="185">
                  <c:v>51.810104296436634</c:v>
                </c:pt>
                <c:pt idx="186">
                  <c:v>51.460275648936516</c:v>
                </c:pt>
                <c:pt idx="187">
                  <c:v>51.002962513216168</c:v>
                </c:pt>
                <c:pt idx="188">
                  <c:v>50.900164696256041</c:v>
                </c:pt>
                <c:pt idx="189">
                  <c:v>50.484623440921652</c:v>
                </c:pt>
                <c:pt idx="190">
                  <c:v>50.274204000977406</c:v>
                </c:pt>
                <c:pt idx="191">
                  <c:v>49.955200102644156</c:v>
                </c:pt>
                <c:pt idx="192">
                  <c:v>49.57781679899167</c:v>
                </c:pt>
                <c:pt idx="193">
                  <c:v>48.749657822987729</c:v>
                </c:pt>
                <c:pt idx="194">
                  <c:v>48.580750766256159</c:v>
                </c:pt>
                <c:pt idx="195">
                  <c:v>47.951783112969409</c:v>
                </c:pt>
                <c:pt idx="196">
                  <c:v>47.602180751620459</c:v>
                </c:pt>
                <c:pt idx="197">
                  <c:v>47.602180751620459</c:v>
                </c:pt>
                <c:pt idx="198">
                  <c:v>47.008955359063478</c:v>
                </c:pt>
                <c:pt idx="199">
                  <c:v>46.94889319596043</c:v>
                </c:pt>
                <c:pt idx="200">
                  <c:v>46.828359480613912</c:v>
                </c:pt>
                <c:pt idx="201">
                  <c:v>46.524615261576436</c:v>
                </c:pt>
                <c:pt idx="202">
                  <c:v>45.906595629109987</c:v>
                </c:pt>
                <c:pt idx="203">
                  <c:v>45.465412981928758</c:v>
                </c:pt>
                <c:pt idx="204">
                  <c:v>45.145850668604304</c:v>
                </c:pt>
                <c:pt idx="205">
                  <c:v>44.952309266468305</c:v>
                </c:pt>
                <c:pt idx="206">
                  <c:v>44.429458487183446</c:v>
                </c:pt>
                <c:pt idx="207">
                  <c:v>44.230819640878394</c:v>
                </c:pt>
                <c:pt idx="208">
                  <c:v>43.896580243805971</c:v>
                </c:pt>
                <c:pt idx="209">
                  <c:v>43.146962721828821</c:v>
                </c:pt>
                <c:pt idx="210">
                  <c:v>42.799564935779152</c:v>
                </c:pt>
                <c:pt idx="211">
                  <c:v>42.377042116537623</c:v>
                </c:pt>
                <c:pt idx="212">
                  <c:v>42.163431240500707</c:v>
                </c:pt>
                <c:pt idx="213">
                  <c:v>41.292912062412988</c:v>
                </c:pt>
                <c:pt idx="214">
                  <c:v>41.071172271393856</c:v>
                </c:pt>
                <c:pt idx="215">
                  <c:v>40.772900401128737</c:v>
                </c:pt>
                <c:pt idx="216">
                  <c:v>40.471593727345564</c:v>
                </c:pt>
                <c:pt idx="217">
                  <c:v>39.313858959897324</c:v>
                </c:pt>
                <c:pt idx="218">
                  <c:v>39.313858959897324</c:v>
                </c:pt>
                <c:pt idx="219">
                  <c:v>39.076887031902849</c:v>
                </c:pt>
                <c:pt idx="220">
                  <c:v>39.076887031902849</c:v>
                </c:pt>
                <c:pt idx="221">
                  <c:v>38.997484588215364</c:v>
                </c:pt>
                <c:pt idx="222">
                  <c:v>38.597347396591772</c:v>
                </c:pt>
                <c:pt idx="223">
                  <c:v>38.435818853828245</c:v>
                </c:pt>
                <c:pt idx="224">
                  <c:v>38.273438221214086</c:v>
                </c:pt>
                <c:pt idx="225">
                  <c:v>37.615258506937508</c:v>
                </c:pt>
                <c:pt idx="226">
                  <c:v>36.857825083977502</c:v>
                </c:pt>
                <c:pt idx="227">
                  <c:v>36.34256803623159</c:v>
                </c:pt>
                <c:pt idx="228">
                  <c:v>36.081773116473435</c:v>
                </c:pt>
                <c:pt idx="229">
                  <c:v>35.994365966059057</c:v>
                </c:pt>
                <c:pt idx="230">
                  <c:v>35.818832531161313</c:v>
                </c:pt>
                <c:pt idx="231">
                  <c:v>35.464861361975544</c:v>
                </c:pt>
                <c:pt idx="232">
                  <c:v>35.1069641049815</c:v>
                </c:pt>
                <c:pt idx="233">
                  <c:v>34.926522724428935</c:v>
                </c:pt>
                <c:pt idx="234">
                  <c:v>34.286997908096659</c:v>
                </c:pt>
                <c:pt idx="235">
                  <c:v>33.72874396477269</c:v>
                </c:pt>
                <c:pt idx="236">
                  <c:v>33.72874396477269</c:v>
                </c:pt>
                <c:pt idx="237">
                  <c:v>32.290711299492244</c:v>
                </c:pt>
                <c:pt idx="238">
                  <c:v>32.290711299492244</c:v>
                </c:pt>
                <c:pt idx="239">
                  <c:v>32.192620279021263</c:v>
                </c:pt>
                <c:pt idx="240">
                  <c:v>32.094244635629011</c:v>
                </c:pt>
                <c:pt idx="241">
                  <c:v>31.797397525755166</c:v>
                </c:pt>
                <c:pt idx="242">
                  <c:v>31.697870912195192</c:v>
                </c:pt>
                <c:pt idx="243">
                  <c:v>31.598053399973697</c:v>
                </c:pt>
                <c:pt idx="244">
                  <c:v>30.992967402361888</c:v>
                </c:pt>
                <c:pt idx="245">
                  <c:v>30.891077413734553</c:v>
                </c:pt>
                <c:pt idx="246">
                  <c:v>30.788886095790147</c:v>
                </c:pt>
                <c:pt idx="247">
                  <c:v>30.686392109822741</c:v>
                </c:pt>
                <c:pt idx="248">
                  <c:v>30.686392109822741</c:v>
                </c:pt>
                <c:pt idx="249">
                  <c:v>30.583594109184752</c:v>
                </c:pt>
                <c:pt idx="250">
                  <c:v>30.583594109184752</c:v>
                </c:pt>
                <c:pt idx="251">
                  <c:v>30.377080637243974</c:v>
                </c:pt>
                <c:pt idx="252">
                  <c:v>30.273362432404262</c:v>
                </c:pt>
                <c:pt idx="253">
                  <c:v>30.064996189878524</c:v>
                </c:pt>
                <c:pt idx="254">
                  <c:v>29.218927215811995</c:v>
                </c:pt>
                <c:pt idx="255">
                  <c:v>29.111727020764235</c:v>
                </c:pt>
                <c:pt idx="256">
                  <c:v>29.111727020764235</c:v>
                </c:pt>
                <c:pt idx="257">
                  <c:v>28.788169245515547</c:v>
                </c:pt>
                <c:pt idx="258">
                  <c:v>28.242292302267462</c:v>
                </c:pt>
                <c:pt idx="259">
                  <c:v>27.687981831384135</c:v>
                </c:pt>
                <c:pt idx="260">
                  <c:v>26.205874469862994</c:v>
                </c:pt>
                <c:pt idx="261">
                  <c:v>25.972448479288918</c:v>
                </c:pt>
                <c:pt idx="262">
                  <c:v>25.38237122770099</c:v>
                </c:pt>
                <c:pt idx="263">
                  <c:v>25.263225126542864</c:v>
                </c:pt>
                <c:pt idx="264">
                  <c:v>25.143697922497488</c:v>
                </c:pt>
                <c:pt idx="265">
                  <c:v>24.173538321966078</c:v>
                </c:pt>
                <c:pt idx="266">
                  <c:v>24.050497346942095</c:v>
                </c:pt>
                <c:pt idx="267">
                  <c:v>23.554314273114819</c:v>
                </c:pt>
                <c:pt idx="268">
                  <c:v>23.303783571206189</c:v>
                </c:pt>
                <c:pt idx="269">
                  <c:v>23.303783571206189</c:v>
                </c:pt>
                <c:pt idx="270">
                  <c:v>23.177901423014429</c:v>
                </c:pt>
                <c:pt idx="271">
                  <c:v>22.797763372754723</c:v>
                </c:pt>
                <c:pt idx="272">
                  <c:v>22.155770286227487</c:v>
                </c:pt>
                <c:pt idx="273">
                  <c:v>22.026088260282879</c:v>
                </c:pt>
                <c:pt idx="274">
                  <c:v>21.371142506761657</c:v>
                </c:pt>
                <c:pt idx="275">
                  <c:v>20.839210512963628</c:v>
                </c:pt>
                <c:pt idx="276">
                  <c:v>20.570536426425928</c:v>
                </c:pt>
                <c:pt idx="277">
                  <c:v>19.477351316943945</c:v>
                </c:pt>
                <c:pt idx="278">
                  <c:v>19.059608833243981</c:v>
                </c:pt>
                <c:pt idx="279">
                  <c:v>18.210984325580597</c:v>
                </c:pt>
                <c:pt idx="280">
                  <c:v>17.635279004698472</c:v>
                </c:pt>
                <c:pt idx="281">
                  <c:v>17.49008408694273</c:v>
                </c:pt>
                <c:pt idx="282">
                  <c:v>17.344376357567949</c:v>
                </c:pt>
                <c:pt idx="283">
                  <c:v>16.904148987164252</c:v>
                </c:pt>
                <c:pt idx="284">
                  <c:v>16.904148987164252</c:v>
                </c:pt>
                <c:pt idx="285">
                  <c:v>15.858485987020703</c:v>
                </c:pt>
                <c:pt idx="286">
                  <c:v>15.402244835252221</c:v>
                </c:pt>
                <c:pt idx="287">
                  <c:v>14.78617073570376</c:v>
                </c:pt>
                <c:pt idx="288">
                  <c:v>13.366650008329179</c:v>
                </c:pt>
                <c:pt idx="289">
                  <c:v>13.044754491240473</c:v>
                </c:pt>
                <c:pt idx="290">
                  <c:v>12.229452247454391</c:v>
                </c:pt>
                <c:pt idx="291">
                  <c:v>11.7328907914836</c:v>
                </c:pt>
                <c:pt idx="292">
                  <c:v>11.566119371965179</c:v>
                </c:pt>
                <c:pt idx="293">
                  <c:v>11.398716565392689</c:v>
                </c:pt>
                <c:pt idx="294">
                  <c:v>10.552105031819149</c:v>
                </c:pt>
                <c:pt idx="295">
                  <c:v>10.380837497845958</c:v>
                </c:pt>
                <c:pt idx="296">
                  <c:v>10.208912847468701</c:v>
                </c:pt>
                <c:pt idx="297">
                  <c:v>10.036327291598585</c:v>
                </c:pt>
                <c:pt idx="298">
                  <c:v>9.863077011959092</c:v>
                </c:pt>
                <c:pt idx="299">
                  <c:v>9.5145668606337157</c:v>
                </c:pt>
                <c:pt idx="300">
                  <c:v>8.9867190386373057</c:v>
                </c:pt>
                <c:pt idx="301">
                  <c:v>8.9867190386372755</c:v>
                </c:pt>
                <c:pt idx="302">
                  <c:v>8.9867190386372755</c:v>
                </c:pt>
                <c:pt idx="303">
                  <c:v>8.9867190386372755</c:v>
                </c:pt>
                <c:pt idx="304">
                  <c:v>8.8093985621602844</c:v>
                </c:pt>
                <c:pt idx="305">
                  <c:v>8.8093985621602844</c:v>
                </c:pt>
                <c:pt idx="306">
                  <c:v>8.8093985621602542</c:v>
                </c:pt>
                <c:pt idx="307">
                  <c:v>8.8093985621602542</c:v>
                </c:pt>
                <c:pt idx="308">
                  <c:v>8.8093985621602542</c:v>
                </c:pt>
                <c:pt idx="309">
                  <c:v>8.6313857926484303</c:v>
                </c:pt>
                <c:pt idx="310">
                  <c:v>8.6313857926484303</c:v>
                </c:pt>
                <c:pt idx="311">
                  <c:v>8.6313857926484303</c:v>
                </c:pt>
                <c:pt idx="312">
                  <c:v>8.6313857926484303</c:v>
                </c:pt>
                <c:pt idx="313">
                  <c:v>8.4526766679054059</c:v>
                </c:pt>
                <c:pt idx="314">
                  <c:v>8.2732670938914676</c:v>
                </c:pt>
                <c:pt idx="315">
                  <c:v>7.7307942515820072</c:v>
                </c:pt>
                <c:pt idx="316">
                  <c:v>7.7307942515820072</c:v>
                </c:pt>
                <c:pt idx="317">
                  <c:v>7.7307942515820072</c:v>
                </c:pt>
                <c:pt idx="318">
                  <c:v>7.5485412921958774</c:v>
                </c:pt>
                <c:pt idx="319">
                  <c:v>7.1818668570408928</c:v>
                </c:pt>
                <c:pt idx="320">
                  <c:v>7.1818668570408599</c:v>
                </c:pt>
                <c:pt idx="321">
                  <c:v>6.9974367635662702</c:v>
                </c:pt>
                <c:pt idx="322">
                  <c:v>6.9974367635662702</c:v>
                </c:pt>
                <c:pt idx="323">
                  <c:v>6.2523283994632255</c:v>
                </c:pt>
                <c:pt idx="324">
                  <c:v>6.2523283994632255</c:v>
                </c:pt>
                <c:pt idx="325">
                  <c:v>5.8752790234681527</c:v>
                </c:pt>
                <c:pt idx="326">
                  <c:v>5.4951844448482898</c:v>
                </c:pt>
                <c:pt idx="327">
                  <c:v>4.5313806677953083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C9-4211-95A7-21F2F872F2AE}"/>
            </c:ext>
          </c:extLst>
        </c:ser>
        <c:ser>
          <c:idx val="1"/>
          <c:order val="1"/>
          <c:tx>
            <c:v>5 mm (800W/m2)</c:v>
          </c:tx>
          <c:spPr>
            <a:ln w="25400" cap="rnd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'0.5ms-S-0°C-5mm-2'!$O$2:$O$370</c:f>
              <c:numCache>
                <c:formatCode>General</c:formatCode>
                <c:ptCount val="3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</c:numCache>
            </c:numRef>
          </c:xVal>
          <c:yVal>
            <c:numRef>
              <c:f>'0.5ms-S-0°C-5mm-2'!$P$2:$P$370</c:f>
              <c:numCache>
                <c:formatCode>General</c:formatCode>
                <c:ptCount val="369"/>
                <c:pt idx="0">
                  <c:v>80</c:v>
                </c:pt>
                <c:pt idx="1">
                  <c:v>79.954466184311784</c:v>
                </c:pt>
                <c:pt idx="2">
                  <c:v>79.945334529899739</c:v>
                </c:pt>
                <c:pt idx="3">
                  <c:v>79.945334529899739</c:v>
                </c:pt>
                <c:pt idx="4">
                  <c:v>79.871980687372272</c:v>
                </c:pt>
                <c:pt idx="5">
                  <c:v>79.871980687372272</c:v>
                </c:pt>
                <c:pt idx="6">
                  <c:v>79.816612185203368</c:v>
                </c:pt>
                <c:pt idx="7">
                  <c:v>79.807354472357659</c:v>
                </c:pt>
                <c:pt idx="8">
                  <c:v>79.807354472357659</c:v>
                </c:pt>
                <c:pt idx="9">
                  <c:v>79.788813545315563</c:v>
                </c:pt>
                <c:pt idx="10">
                  <c:v>79.788813545315563</c:v>
                </c:pt>
                <c:pt idx="11">
                  <c:v>79.770238538349489</c:v>
                </c:pt>
                <c:pt idx="12">
                  <c:v>79.742311922215009</c:v>
                </c:pt>
                <c:pt idx="13">
                  <c:v>79.732985908101114</c:v>
                </c:pt>
                <c:pt idx="14">
                  <c:v>79.695595825050631</c:v>
                </c:pt>
                <c:pt idx="15">
                  <c:v>79.686226738096238</c:v>
                </c:pt>
                <c:pt idx="16">
                  <c:v>79.6486637666018</c:v>
                </c:pt>
                <c:pt idx="17">
                  <c:v>79.592058113176051</c:v>
                </c:pt>
                <c:pt idx="18">
                  <c:v>79.582593209255307</c:v>
                </c:pt>
                <c:pt idx="19">
                  <c:v>79.582593209255307</c:v>
                </c:pt>
                <c:pt idx="20">
                  <c:v>79.554145747897294</c:v>
                </c:pt>
                <c:pt idx="21">
                  <c:v>79.544645636729456</c:v>
                </c:pt>
                <c:pt idx="22">
                  <c:v>79.516092258872035</c:v>
                </c:pt>
                <c:pt idx="23">
                  <c:v>79.516092258872035</c:v>
                </c:pt>
                <c:pt idx="24">
                  <c:v>79.506556743646925</c:v>
                </c:pt>
                <c:pt idx="25">
                  <c:v>79.497012346483984</c:v>
                </c:pt>
                <c:pt idx="26">
                  <c:v>79.420335924681069</c:v>
                </c:pt>
                <c:pt idx="27">
                  <c:v>79.401077125357361</c:v>
                </c:pt>
                <c:pt idx="28">
                  <c:v>79.381782246846853</c:v>
                </c:pt>
                <c:pt idx="29">
                  <c:v>79.372121246198759</c:v>
                </c:pt>
                <c:pt idx="30">
                  <c:v>79.362451187669052</c:v>
                </c:pt>
                <c:pt idx="31">
                  <c:v>79.294506083709209</c:v>
                </c:pt>
                <c:pt idx="32">
                  <c:v>79.265249603187698</c:v>
                </c:pt>
                <c:pt idx="33">
                  <c:v>79.255479061526643</c:v>
                </c:pt>
                <c:pt idx="34">
                  <c:v>79.206487906025501</c:v>
                </c:pt>
                <c:pt idx="35">
                  <c:v>79.176981983473425</c:v>
                </c:pt>
                <c:pt idx="36">
                  <c:v>79.107808102810878</c:v>
                </c:pt>
                <c:pt idx="37">
                  <c:v>79.107808102810878</c:v>
                </c:pt>
                <c:pt idx="38">
                  <c:v>79.097888584492239</c:v>
                </c:pt>
                <c:pt idx="39">
                  <c:v>79.078021262540574</c:v>
                </c:pt>
                <c:pt idx="40">
                  <c:v>79.05811613713449</c:v>
                </c:pt>
                <c:pt idx="41">
                  <c:v>79.048149364401738</c:v>
                </c:pt>
                <c:pt idx="42">
                  <c:v>79.038173100272829</c:v>
                </c:pt>
                <c:pt idx="43">
                  <c:v>78.978115434754585</c:v>
                </c:pt>
                <c:pt idx="44">
                  <c:v>78.978115434754585</c:v>
                </c:pt>
                <c:pt idx="45">
                  <c:v>78.806067871190137</c:v>
                </c:pt>
                <c:pt idx="46">
                  <c:v>78.785641658273789</c:v>
                </c:pt>
                <c:pt idx="47">
                  <c:v>78.775413779969824</c:v>
                </c:pt>
                <c:pt idx="48">
                  <c:v>78.724126098870556</c:v>
                </c:pt>
                <c:pt idx="49">
                  <c:v>78.724126098870556</c:v>
                </c:pt>
                <c:pt idx="50">
                  <c:v>78.7035415568144</c:v>
                </c:pt>
                <c:pt idx="51">
                  <c:v>78.682917144835542</c:v>
                </c:pt>
                <c:pt idx="52">
                  <c:v>78.64154824686949</c:v>
                </c:pt>
                <c:pt idx="53">
                  <c:v>78.631180921962752</c:v>
                </c:pt>
                <c:pt idx="54">
                  <c:v>78.568764999975656</c:v>
                </c:pt>
                <c:pt idx="55">
                  <c:v>78.474454446329645</c:v>
                </c:pt>
                <c:pt idx="56">
                  <c:v>78.442832868958021</c:v>
                </c:pt>
                <c:pt idx="57">
                  <c:v>78.442832868958021</c:v>
                </c:pt>
                <c:pt idx="58">
                  <c:v>78.421700152438291</c:v>
                </c:pt>
                <c:pt idx="59">
                  <c:v>78.411118249091544</c:v>
                </c:pt>
                <c:pt idx="60">
                  <c:v>78.411118249091544</c:v>
                </c:pt>
                <c:pt idx="61">
                  <c:v>78.347408234431953</c:v>
                </c:pt>
                <c:pt idx="62">
                  <c:v>78.336753322802721</c:v>
                </c:pt>
                <c:pt idx="63">
                  <c:v>78.315412009831689</c:v>
                </c:pt>
                <c:pt idx="64">
                  <c:v>78.272602989877456</c:v>
                </c:pt>
                <c:pt idx="65">
                  <c:v>78.229624611185017</c:v>
                </c:pt>
                <c:pt idx="66">
                  <c:v>78.197279080018035</c:v>
                </c:pt>
                <c:pt idx="67">
                  <c:v>78.154001895621718</c:v>
                </c:pt>
                <c:pt idx="68">
                  <c:v>78.143155741570965</c:v>
                </c:pt>
                <c:pt idx="69">
                  <c:v>78.132298812320869</c:v>
                </c:pt>
                <c:pt idx="70">
                  <c:v>78.121431091806372</c:v>
                </c:pt>
                <c:pt idx="71">
                  <c:v>78.110552563930455</c:v>
                </c:pt>
                <c:pt idx="72">
                  <c:v>78.110552563930455</c:v>
                </c:pt>
                <c:pt idx="73">
                  <c:v>78.110552563930455</c:v>
                </c:pt>
                <c:pt idx="74">
                  <c:v>78.099663212564124</c:v>
                </c:pt>
                <c:pt idx="75">
                  <c:v>77.968140848876729</c:v>
                </c:pt>
                <c:pt idx="76">
                  <c:v>77.946066717764523</c:v>
                </c:pt>
                <c:pt idx="77">
                  <c:v>77.935013056531531</c:v>
                </c:pt>
                <c:pt idx="78">
                  <c:v>77.935013056531531</c:v>
                </c:pt>
                <c:pt idx="79">
                  <c:v>77.923948309321673</c:v>
                </c:pt>
                <c:pt idx="80">
                  <c:v>77.923948309321673</c:v>
                </c:pt>
                <c:pt idx="81">
                  <c:v>77.912872459449019</c:v>
                </c:pt>
                <c:pt idx="82">
                  <c:v>77.901785490194115</c:v>
                </c:pt>
                <c:pt idx="83">
                  <c:v>77.890687384803911</c:v>
                </c:pt>
                <c:pt idx="84">
                  <c:v>77.868457698437041</c:v>
                </c:pt>
                <c:pt idx="85">
                  <c:v>77.857326083785594</c:v>
                </c:pt>
                <c:pt idx="86">
                  <c:v>77.835029227105437</c:v>
                </c:pt>
                <c:pt idx="87">
                  <c:v>77.835029227105437</c:v>
                </c:pt>
                <c:pt idx="88">
                  <c:v>77.812687420936726</c:v>
                </c:pt>
                <c:pt idx="89">
                  <c:v>77.700299366315988</c:v>
                </c:pt>
                <c:pt idx="90">
                  <c:v>77.677684986588375</c:v>
                </c:pt>
                <c:pt idx="91">
                  <c:v>77.643677285353732</c:v>
                </c:pt>
                <c:pt idx="92">
                  <c:v>77.620947859107247</c:v>
                </c:pt>
                <c:pt idx="93">
                  <c:v>77.483594776924775</c:v>
                </c:pt>
                <c:pt idx="94">
                  <c:v>77.391085524119632</c:v>
                </c:pt>
                <c:pt idx="95">
                  <c:v>77.344545253374648</c:v>
                </c:pt>
                <c:pt idx="96">
                  <c:v>77.297812981842753</c:v>
                </c:pt>
                <c:pt idx="97">
                  <c:v>77.297812981842753</c:v>
                </c:pt>
                <c:pt idx="98">
                  <c:v>77.250887518925992</c:v>
                </c:pt>
                <c:pt idx="99">
                  <c:v>77.168299475668647</c:v>
                </c:pt>
                <c:pt idx="100">
                  <c:v>77.132720746739253</c:v>
                </c:pt>
                <c:pt idx="101">
                  <c:v>76.880530624891691</c:v>
                </c:pt>
                <c:pt idx="102">
                  <c:v>76.807451387388909</c:v>
                </c:pt>
                <c:pt idx="103">
                  <c:v>76.560481745528904</c:v>
                </c:pt>
                <c:pt idx="104">
                  <c:v>76.560481745528904</c:v>
                </c:pt>
                <c:pt idx="105">
                  <c:v>76.485361906237145</c:v>
                </c:pt>
                <c:pt idx="106">
                  <c:v>76.128339578238453</c:v>
                </c:pt>
                <c:pt idx="107">
                  <c:v>76.115388162784768</c:v>
                </c:pt>
                <c:pt idx="108">
                  <c:v>76.102422686288463</c:v>
                </c:pt>
                <c:pt idx="109">
                  <c:v>75.853376262224586</c:v>
                </c:pt>
                <c:pt idx="110">
                  <c:v>75.760308781666922</c:v>
                </c:pt>
                <c:pt idx="111">
                  <c:v>75.653063594684127</c:v>
                </c:pt>
                <c:pt idx="112">
                  <c:v>75.158478024117329</c:v>
                </c:pt>
                <c:pt idx="113">
                  <c:v>75.088191854773456</c:v>
                </c:pt>
                <c:pt idx="114">
                  <c:v>75.088191854773456</c:v>
                </c:pt>
                <c:pt idx="115">
                  <c:v>74.989120369055271</c:v>
                </c:pt>
                <c:pt idx="116">
                  <c:v>74.917871203359226</c:v>
                </c:pt>
                <c:pt idx="117">
                  <c:v>74.701667078503831</c:v>
                </c:pt>
                <c:pt idx="118">
                  <c:v>74.540733415453658</c:v>
                </c:pt>
                <c:pt idx="119">
                  <c:v>74.437250677923785</c:v>
                </c:pt>
                <c:pt idx="120">
                  <c:v>74.212644317789099</c:v>
                </c:pt>
                <c:pt idx="121">
                  <c:v>74.167248572618945</c:v>
                </c:pt>
                <c:pt idx="122">
                  <c:v>74.045408184321161</c:v>
                </c:pt>
                <c:pt idx="123">
                  <c:v>73.937851133988886</c:v>
                </c:pt>
                <c:pt idx="124">
                  <c:v>73.922413027124051</c:v>
                </c:pt>
                <c:pt idx="125">
                  <c:v>73.813832033643251</c:v>
                </c:pt>
                <c:pt idx="126">
                  <c:v>73.782642615101508</c:v>
                </c:pt>
                <c:pt idx="127">
                  <c:v>73.751378810734764</c:v>
                </c:pt>
                <c:pt idx="128">
                  <c:v>73.59393463174122</c:v>
                </c:pt>
                <c:pt idx="129">
                  <c:v>73.498558245092312</c:v>
                </c:pt>
                <c:pt idx="130">
                  <c:v>73.338057256369737</c:v>
                </c:pt>
                <c:pt idx="131">
                  <c:v>73.208249907191586</c:v>
                </c:pt>
                <c:pt idx="132">
                  <c:v>73.044202379421634</c:v>
                </c:pt>
                <c:pt idx="133">
                  <c:v>73.044202379421634</c:v>
                </c:pt>
                <c:pt idx="134">
                  <c:v>72.994595655667823</c:v>
                </c:pt>
                <c:pt idx="135">
                  <c:v>72.894832437491161</c:v>
                </c:pt>
                <c:pt idx="136">
                  <c:v>72.84467390835016</c:v>
                </c:pt>
                <c:pt idx="137">
                  <c:v>72.693078273383094</c:v>
                </c:pt>
                <c:pt idx="138">
                  <c:v>72.676129769049822</c:v>
                </c:pt>
                <c:pt idx="139">
                  <c:v>72.608124840558247</c:v>
                </c:pt>
                <c:pt idx="140">
                  <c:v>72.332686010922785</c:v>
                </c:pt>
                <c:pt idx="141">
                  <c:v>72.297866181717509</c:v>
                </c:pt>
                <c:pt idx="142">
                  <c:v>72.245471796843972</c:v>
                </c:pt>
                <c:pt idx="143">
                  <c:v>72.22796293142062</c:v>
                </c:pt>
                <c:pt idx="144">
                  <c:v>72.175303538810624</c:v>
                </c:pt>
                <c:pt idx="145">
                  <c:v>72.069383378696472</c:v>
                </c:pt>
                <c:pt idx="146">
                  <c:v>71.944786097108675</c:v>
                </c:pt>
                <c:pt idx="147">
                  <c:v>71.764849246714604</c:v>
                </c:pt>
                <c:pt idx="148">
                  <c:v>71.746728534113743</c:v>
                </c:pt>
                <c:pt idx="149">
                  <c:v>71.360747347398146</c:v>
                </c:pt>
                <c:pt idx="150">
                  <c:v>71.17321581749249</c:v>
                </c:pt>
                <c:pt idx="151">
                  <c:v>70.634817932589371</c:v>
                </c:pt>
                <c:pt idx="152">
                  <c:v>70.55625781683689</c:v>
                </c:pt>
                <c:pt idx="153">
                  <c:v>70.437626328760331</c:v>
                </c:pt>
                <c:pt idx="154">
                  <c:v>69.932862987221426</c:v>
                </c:pt>
                <c:pt idx="155">
                  <c:v>69.850496859954674</c:v>
                </c:pt>
                <c:pt idx="156">
                  <c:v>69.82983476908106</c:v>
                </c:pt>
                <c:pt idx="157">
                  <c:v>69.7469024237718</c:v>
                </c:pt>
                <c:pt idx="158">
                  <c:v>69.663512889599431</c:v>
                </c:pt>
                <c:pt idx="159">
                  <c:v>69.558627270652835</c:v>
                </c:pt>
                <c:pt idx="160">
                  <c:v>69.389293338061577</c:v>
                </c:pt>
                <c:pt idx="161">
                  <c:v>69.08838130279392</c:v>
                </c:pt>
                <c:pt idx="162">
                  <c:v>68.400554131943707</c:v>
                </c:pt>
                <c:pt idx="163">
                  <c:v>68.033430876362402</c:v>
                </c:pt>
                <c:pt idx="164">
                  <c:v>67.870118306487527</c:v>
                </c:pt>
                <c:pt idx="165">
                  <c:v>67.846651621055102</c:v>
                </c:pt>
                <c:pt idx="166">
                  <c:v>67.705128487275985</c:v>
                </c:pt>
                <c:pt idx="167">
                  <c:v>67.418311537408329</c:v>
                </c:pt>
                <c:pt idx="168">
                  <c:v>67.027869110300571</c:v>
                </c:pt>
                <c:pt idx="169">
                  <c:v>66.728840587377292</c:v>
                </c:pt>
                <c:pt idx="170">
                  <c:v>66.627955456840297</c:v>
                </c:pt>
                <c:pt idx="171">
                  <c:v>65.930643800738309</c:v>
                </c:pt>
                <c:pt idx="172">
                  <c:v>65.798301700630077</c:v>
                </c:pt>
                <c:pt idx="173">
                  <c:v>65.664927427720201</c:v>
                </c:pt>
                <c:pt idx="174">
                  <c:v>65.476446277751208</c:v>
                </c:pt>
                <c:pt idx="175">
                  <c:v>64.926344638574861</c:v>
                </c:pt>
                <c:pt idx="176">
                  <c:v>64.898379007630552</c:v>
                </c:pt>
                <c:pt idx="177">
                  <c:v>64.786069094603135</c:v>
                </c:pt>
                <c:pt idx="178">
                  <c:v>64.673038189011152</c:v>
                </c:pt>
                <c:pt idx="179">
                  <c:v>64.242630993282816</c:v>
                </c:pt>
                <c:pt idx="180">
                  <c:v>64.096821811005</c:v>
                </c:pt>
                <c:pt idx="181">
                  <c:v>63.652171041224605</c:v>
                </c:pt>
                <c:pt idx="182">
                  <c:v>63.501496472304893</c:v>
                </c:pt>
                <c:pt idx="183">
                  <c:v>63.440876288231728</c:v>
                </c:pt>
                <c:pt idx="184">
                  <c:v>63.380054401623731</c:v>
                </c:pt>
                <c:pt idx="185">
                  <c:v>62.917358086878885</c:v>
                </c:pt>
                <c:pt idx="186">
                  <c:v>62.346450901066575</c:v>
                </c:pt>
                <c:pt idx="187">
                  <c:v>62.217187191568627</c:v>
                </c:pt>
                <c:pt idx="188">
                  <c:v>61.955978810373594</c:v>
                </c:pt>
                <c:pt idx="189">
                  <c:v>61.923073596443423</c:v>
                </c:pt>
                <c:pt idx="190">
                  <c:v>61.790881553937346</c:v>
                </c:pt>
                <c:pt idx="191">
                  <c:v>61.456350630816779</c:v>
                </c:pt>
                <c:pt idx="192">
                  <c:v>61.286878830781674</c:v>
                </c:pt>
                <c:pt idx="193">
                  <c:v>61.184478517329858</c:v>
                </c:pt>
                <c:pt idx="194">
                  <c:v>60.057522886669027</c:v>
                </c:pt>
                <c:pt idx="195">
                  <c:v>59.765484339727834</c:v>
                </c:pt>
                <c:pt idx="196">
                  <c:v>59.543637483113855</c:v>
                </c:pt>
                <c:pt idx="197">
                  <c:v>59.319330604248876</c:v>
                </c:pt>
                <c:pt idx="198">
                  <c:v>59.168405724514692</c:v>
                </c:pt>
                <c:pt idx="199">
                  <c:v>59.054475106262274</c:v>
                </c:pt>
                <c:pt idx="200">
                  <c:v>59.054475106262274</c:v>
                </c:pt>
                <c:pt idx="201">
                  <c:v>58.435945126844601</c:v>
                </c:pt>
                <c:pt idx="202">
                  <c:v>58.396665942145411</c:v>
                </c:pt>
                <c:pt idx="203">
                  <c:v>57.75794735983574</c:v>
                </c:pt>
                <c:pt idx="204">
                  <c:v>57.472299235874317</c:v>
                </c:pt>
                <c:pt idx="205">
                  <c:v>56.931430192629406</c:v>
                </c:pt>
                <c:pt idx="206">
                  <c:v>56.591695672323183</c:v>
                </c:pt>
                <c:pt idx="207">
                  <c:v>56.548851624110462</c:v>
                </c:pt>
                <c:pt idx="208">
                  <c:v>56.462909303084544</c:v>
                </c:pt>
                <c:pt idx="209">
                  <c:v>55.984082705939983</c:v>
                </c:pt>
                <c:pt idx="210">
                  <c:v>55.940030225086836</c:v>
                </c:pt>
                <c:pt idx="211">
                  <c:v>55.762934975933753</c:v>
                </c:pt>
                <c:pt idx="212">
                  <c:v>55.494606589362803</c:v>
                </c:pt>
                <c:pt idx="213">
                  <c:v>55.131730485033174</c:v>
                </c:pt>
                <c:pt idx="214">
                  <c:v>54.948064308155189</c:v>
                </c:pt>
                <c:pt idx="215">
                  <c:v>54.855666191535832</c:v>
                </c:pt>
                <c:pt idx="216">
                  <c:v>54.80932486116388</c:v>
                </c:pt>
                <c:pt idx="217">
                  <c:v>53.813695353399716</c:v>
                </c:pt>
                <c:pt idx="218">
                  <c:v>53.175064084154997</c:v>
                </c:pt>
                <c:pt idx="219">
                  <c:v>53.175064084154997</c:v>
                </c:pt>
                <c:pt idx="220">
                  <c:v>53.175064084154997</c:v>
                </c:pt>
                <c:pt idx="221">
                  <c:v>53.07524222688852</c:v>
                </c:pt>
                <c:pt idx="222">
                  <c:v>52.72248891179914</c:v>
                </c:pt>
                <c:pt idx="223">
                  <c:v>52.415880324697085</c:v>
                </c:pt>
                <c:pt idx="224">
                  <c:v>51.895931903362225</c:v>
                </c:pt>
                <c:pt idx="225">
                  <c:v>51.737724327702082</c:v>
                </c:pt>
                <c:pt idx="226">
                  <c:v>51.57847267287746</c:v>
                </c:pt>
                <c:pt idx="227">
                  <c:v>51.31070484532777</c:v>
                </c:pt>
                <c:pt idx="228">
                  <c:v>51.31070484532777</c:v>
                </c:pt>
                <c:pt idx="229">
                  <c:v>50.93081578742045</c:v>
                </c:pt>
                <c:pt idx="230">
                  <c:v>50.766185400986394</c:v>
                </c:pt>
                <c:pt idx="231">
                  <c:v>50.655816716545054</c:v>
                </c:pt>
                <c:pt idx="232">
                  <c:v>50.655816716545054</c:v>
                </c:pt>
                <c:pt idx="233">
                  <c:v>50.600446603902739</c:v>
                </c:pt>
                <c:pt idx="234">
                  <c:v>50.096466667422376</c:v>
                </c:pt>
                <c:pt idx="235">
                  <c:v>50.039833403316045</c:v>
                </c:pt>
                <c:pt idx="236">
                  <c:v>49.926180374671567</c:v>
                </c:pt>
                <c:pt idx="237">
                  <c:v>49.639772584279946</c:v>
                </c:pt>
                <c:pt idx="238">
                  <c:v>49.057014244882382</c:v>
                </c:pt>
                <c:pt idx="239">
                  <c:v>48.640993035220554</c:v>
                </c:pt>
                <c:pt idx="240">
                  <c:v>48.339650539211661</c:v>
                </c:pt>
                <c:pt idx="241">
                  <c:v>48.157141679522361</c:v>
                </c:pt>
                <c:pt idx="242">
                  <c:v>47.664086926542794</c:v>
                </c:pt>
                <c:pt idx="243">
                  <c:v>47.476764856771304</c:v>
                </c:pt>
                <c:pt idx="244">
                  <c:v>47.161563666478628</c:v>
                </c:pt>
                <c:pt idx="245">
                  <c:v>46.454626172202836</c:v>
                </c:pt>
                <c:pt idx="246">
                  <c:v>46.126999277996013</c:v>
                </c:pt>
                <c:pt idx="247">
                  <c:v>45.72851560092213</c:v>
                </c:pt>
                <c:pt idx="248">
                  <c:v>45.527054951309751</c:v>
                </c:pt>
                <c:pt idx="249">
                  <c:v>44.706030119195653</c:v>
                </c:pt>
                <c:pt idx="250">
                  <c:v>44.566780412254317</c:v>
                </c:pt>
                <c:pt idx="251">
                  <c:v>44.496892217305245</c:v>
                </c:pt>
                <c:pt idx="252">
                  <c:v>44.215568255255526</c:v>
                </c:pt>
                <c:pt idx="253">
                  <c:v>43.93137791815785</c:v>
                </c:pt>
                <c:pt idx="254">
                  <c:v>42.839373125413879</c:v>
                </c:pt>
                <c:pt idx="255">
                  <c:v>42.839373125413879</c:v>
                </c:pt>
                <c:pt idx="256">
                  <c:v>42.615847856407314</c:v>
                </c:pt>
                <c:pt idx="257">
                  <c:v>42.615847856407314</c:v>
                </c:pt>
                <c:pt idx="258">
                  <c:v>42.540950441807958</c:v>
                </c:pt>
                <c:pt idx="259">
                  <c:v>42.16351143634143</c:v>
                </c:pt>
                <c:pt idx="260">
                  <c:v>42.011143749094401</c:v>
                </c:pt>
                <c:pt idx="261">
                  <c:v>41.857971129336875</c:v>
                </c:pt>
                <c:pt idx="262">
                  <c:v>41.237102393315276</c:v>
                </c:pt>
                <c:pt idx="263">
                  <c:v>40.522582649931778</c:v>
                </c:pt>
                <c:pt idx="264">
                  <c:v>40.036503807020175</c:v>
                </c:pt>
                <c:pt idx="265">
                  <c:v>39.790472803862308</c:v>
                </c:pt>
                <c:pt idx="266">
                  <c:v>39.708013202404921</c:v>
                </c:pt>
                <c:pt idx="267">
                  <c:v>39.54241454605382</c:v>
                </c:pt>
                <c:pt idx="268">
                  <c:v>39.208473148570086</c:v>
                </c:pt>
                <c:pt idx="269">
                  <c:v>38.870822166988361</c:v>
                </c:pt>
                <c:pt idx="270">
                  <c:v>38.700586212178173</c:v>
                </c:pt>
                <c:pt idx="271">
                  <c:v>38.097220073962632</c:v>
                </c:pt>
                <c:pt idx="272">
                  <c:v>37.570514911297991</c:v>
                </c:pt>
                <c:pt idx="273">
                  <c:v>37.570514911297991</c:v>
                </c:pt>
                <c:pt idx="274">
                  <c:v>36.213686483040412</c:v>
                </c:pt>
                <c:pt idx="275">
                  <c:v>36.213686483040412</c:v>
                </c:pt>
                <c:pt idx="276">
                  <c:v>36.121131215810323</c:v>
                </c:pt>
                <c:pt idx="277">
                  <c:v>36.028306959036293</c:v>
                </c:pt>
                <c:pt idx="278">
                  <c:v>35.74820847380942</c:v>
                </c:pt>
                <c:pt idx="279">
                  <c:v>35.654296446789537</c:v>
                </c:pt>
                <c:pt idx="280">
                  <c:v>35.560109489585315</c:v>
                </c:pt>
                <c:pt idx="281">
                  <c:v>34.989146004696011</c:v>
                </c:pt>
                <c:pt idx="282">
                  <c:v>34.893000280994421</c:v>
                </c:pt>
                <c:pt idx="283">
                  <c:v>34.796569752802995</c:v>
                </c:pt>
                <c:pt idx="284">
                  <c:v>34.699853152765627</c:v>
                </c:pt>
                <c:pt idx="285">
                  <c:v>34.699853152765627</c:v>
                </c:pt>
                <c:pt idx="286">
                  <c:v>34.602849205995518</c:v>
                </c:pt>
                <c:pt idx="287">
                  <c:v>34.602849205995518</c:v>
                </c:pt>
                <c:pt idx="288">
                  <c:v>34.407974134719979</c:v>
                </c:pt>
                <c:pt idx="289">
                  <c:v>34.310100422280925</c:v>
                </c:pt>
                <c:pt idx="290">
                  <c:v>34.113474115868712</c:v>
                </c:pt>
                <c:pt idx="291">
                  <c:v>33.315055213051181</c:v>
                </c:pt>
                <c:pt idx="292">
                  <c:v>33.213890195245533</c:v>
                </c:pt>
                <c:pt idx="293">
                  <c:v>33.213890195245533</c:v>
                </c:pt>
                <c:pt idx="294">
                  <c:v>32.908545041681272</c:v>
                </c:pt>
                <c:pt idx="295">
                  <c:v>32.393384216103321</c:v>
                </c:pt>
                <c:pt idx="296">
                  <c:v>31.870250862776061</c:v>
                </c:pt>
                <c:pt idx="297">
                  <c:v>30.471437370690335</c:v>
                </c:pt>
                <c:pt idx="298">
                  <c:v>30.251120934138193</c:v>
                </c:pt>
                <c:pt idx="299">
                  <c:v>29.694172509063034</c:v>
                </c:pt>
                <c:pt idx="300">
                  <c:v>29.581713773853512</c:v>
                </c:pt>
                <c:pt idx="301">
                  <c:v>29.468894692151181</c:v>
                </c:pt>
                <c:pt idx="302">
                  <c:v>28.553159030786961</c:v>
                </c:pt>
                <c:pt idx="303">
                  <c:v>28.437017409821681</c:v>
                </c:pt>
                <c:pt idx="304">
                  <c:v>27.968650293698989</c:v>
                </c:pt>
                <c:pt idx="305">
                  <c:v>27.732160152338427</c:v>
                </c:pt>
                <c:pt idx="306">
                  <c:v>27.732160152338427</c:v>
                </c:pt>
                <c:pt idx="307">
                  <c:v>27.613331798674711</c:v>
                </c:pt>
                <c:pt idx="308">
                  <c:v>27.254490473751186</c:v>
                </c:pt>
                <c:pt idx="309">
                  <c:v>26.648449605944986</c:v>
                </c:pt>
                <c:pt idx="310">
                  <c:v>26.5260276716124</c:v>
                </c:pt>
                <c:pt idx="311">
                  <c:v>25.907736842991081</c:v>
                </c:pt>
                <c:pt idx="312">
                  <c:v>25.40556110951082</c:v>
                </c:pt>
                <c:pt idx="313">
                  <c:v>25.151911862216714</c:v>
                </c:pt>
                <c:pt idx="314">
                  <c:v>24.119826947274085</c:v>
                </c:pt>
                <c:pt idx="315">
                  <c:v>23.725418854063786</c:v>
                </c:pt>
                <c:pt idx="316">
                  <c:v>22.924173188367746</c:v>
                </c:pt>
                <c:pt idx="317">
                  <c:v>22.380591357088704</c:v>
                </c:pt>
                <c:pt idx="318">
                  <c:v>22.243495769821784</c:v>
                </c:pt>
                <c:pt idx="319">
                  <c:v>22.105915034414426</c:v>
                </c:pt>
                <c:pt idx="320">
                  <c:v>21.690236049593555</c:v>
                </c:pt>
                <c:pt idx="321">
                  <c:v>21.690236049593555</c:v>
                </c:pt>
                <c:pt idx="322">
                  <c:v>20.702847776356801</c:v>
                </c:pt>
                <c:pt idx="323">
                  <c:v>20.272017675715805</c:v>
                </c:pt>
                <c:pt idx="324">
                  <c:v>19.690242078187428</c:v>
                </c:pt>
                <c:pt idx="325">
                  <c:v>18.349685627909572</c:v>
                </c:pt>
                <c:pt idx="326">
                  <c:v>18.04568386171977</c:v>
                </c:pt>
                <c:pt idx="327">
                  <c:v>17.275682582633372</c:v>
                </c:pt>
                <c:pt idx="328">
                  <c:v>17.119942767852105</c:v>
                </c:pt>
                <c:pt idx="329">
                  <c:v>16.806697280647064</c:v>
                </c:pt>
                <c:pt idx="330">
                  <c:v>16.649184921521499</c:v>
                </c:pt>
                <c:pt idx="331">
                  <c:v>16.491074985298855</c:v>
                </c:pt>
                <c:pt idx="332">
                  <c:v>16.013125512715341</c:v>
                </c:pt>
                <c:pt idx="333">
                  <c:v>15.691441484573998</c:v>
                </c:pt>
                <c:pt idx="334">
                  <c:v>15.529673618972708</c:v>
                </c:pt>
                <c:pt idx="335">
                  <c:v>15.367283772612817</c:v>
                </c:pt>
                <c:pt idx="336">
                  <c:v>15.204268351407043</c:v>
                </c:pt>
                <c:pt idx="337">
                  <c:v>15.040623733523741</c:v>
                </c:pt>
                <c:pt idx="338">
                  <c:v>14.711432280062771</c:v>
                </c:pt>
                <c:pt idx="339">
                  <c:v>14.545878059669629</c:v>
                </c:pt>
                <c:pt idx="340">
                  <c:v>14.212833953660592</c:v>
                </c:pt>
                <c:pt idx="341">
                  <c:v>14.212833953660562</c:v>
                </c:pt>
                <c:pt idx="342">
                  <c:v>14.212833953660562</c:v>
                </c:pt>
                <c:pt idx="343">
                  <c:v>14.212833953660562</c:v>
                </c:pt>
                <c:pt idx="344">
                  <c:v>14.045336509362141</c:v>
                </c:pt>
                <c:pt idx="345">
                  <c:v>14.045336509362141</c:v>
                </c:pt>
                <c:pt idx="346">
                  <c:v>14.045336509362111</c:v>
                </c:pt>
                <c:pt idx="347">
                  <c:v>14.045336509362111</c:v>
                </c:pt>
                <c:pt idx="348">
                  <c:v>14.045336509362111</c:v>
                </c:pt>
                <c:pt idx="349">
                  <c:v>13.877183715789288</c:v>
                </c:pt>
                <c:pt idx="350">
                  <c:v>13.877183715789288</c:v>
                </c:pt>
                <c:pt idx="351">
                  <c:v>13.877183715789288</c:v>
                </c:pt>
                <c:pt idx="352">
                  <c:v>13.877183715789288</c:v>
                </c:pt>
                <c:pt idx="353">
                  <c:v>13.708371719230838</c:v>
                </c:pt>
                <c:pt idx="354">
                  <c:v>13.538896635701237</c:v>
                </c:pt>
                <c:pt idx="355">
                  <c:v>13.02645356303219</c:v>
                </c:pt>
                <c:pt idx="356">
                  <c:v>13.02645356303219</c:v>
                </c:pt>
                <c:pt idx="357">
                  <c:v>13.02645356303219</c:v>
                </c:pt>
                <c:pt idx="358">
                  <c:v>12.854286675772522</c:v>
                </c:pt>
                <c:pt idx="359">
                  <c:v>12.507899914541824</c:v>
                </c:pt>
                <c:pt idx="360">
                  <c:v>12.507899914541792</c:v>
                </c:pt>
                <c:pt idx="361">
                  <c:v>12.333671864109755</c:v>
                </c:pt>
                <c:pt idx="362">
                  <c:v>12.333671864109755</c:v>
                </c:pt>
                <c:pt idx="363">
                  <c:v>11.629764939679232</c:v>
                </c:pt>
                <c:pt idx="364">
                  <c:v>11.629764939679232</c:v>
                </c:pt>
                <c:pt idx="365">
                  <c:v>11.273555434629275</c:v>
                </c:pt>
                <c:pt idx="366">
                  <c:v>10.914462634316148</c:v>
                </c:pt>
                <c:pt idx="367">
                  <c:v>10.003884130261472</c:v>
                </c:pt>
                <c:pt idx="368">
                  <c:v>8.3170543765749763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C9-4211-95A7-21F2F872F2AE}"/>
            </c:ext>
          </c:extLst>
        </c:ser>
        <c:ser>
          <c:idx val="3"/>
          <c:order val="2"/>
          <c:tx>
            <c:v>10 mm (1000W/m2)</c:v>
          </c:tx>
          <c:spPr>
            <a:ln w="25400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'0.5ms-S-0°C-10mm-2'!$P$2:$P$378</c:f>
              <c:numCache>
                <c:formatCode>General</c:formatCode>
                <c:ptCount val="3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</c:numCache>
            </c:numRef>
          </c:xVal>
          <c:yVal>
            <c:numRef>
              <c:f>'0.5ms-S-0°C-10mm-2'!$Q$2:$Q$378</c:f>
              <c:numCache>
                <c:formatCode>General</c:formatCode>
                <c:ptCount val="377"/>
                <c:pt idx="0">
                  <c:v>80</c:v>
                </c:pt>
                <c:pt idx="1">
                  <c:v>79.960766620240506</c:v>
                </c:pt>
                <c:pt idx="2">
                  <c:v>79.960766620240506</c:v>
                </c:pt>
                <c:pt idx="3">
                  <c:v>79.960766620240506</c:v>
                </c:pt>
                <c:pt idx="4">
                  <c:v>79.934525407415663</c:v>
                </c:pt>
                <c:pt idx="5">
                  <c:v>79.914799352475086</c:v>
                </c:pt>
                <c:pt idx="6">
                  <c:v>79.914799352475086</c:v>
                </c:pt>
                <c:pt idx="7">
                  <c:v>79.908215379168837</c:v>
                </c:pt>
                <c:pt idx="8">
                  <c:v>79.888437534863272</c:v>
                </c:pt>
                <c:pt idx="9">
                  <c:v>79.888437534863272</c:v>
                </c:pt>
                <c:pt idx="10">
                  <c:v>79.881836264450442</c:v>
                </c:pt>
                <c:pt idx="11">
                  <c:v>79.868620714571932</c:v>
                </c:pt>
                <c:pt idx="12">
                  <c:v>79.862006426557855</c:v>
                </c:pt>
                <c:pt idx="13">
                  <c:v>79.855387790785571</c:v>
                </c:pt>
                <c:pt idx="14">
                  <c:v>79.835505754008722</c:v>
                </c:pt>
                <c:pt idx="15">
                  <c:v>79.828869684264575</c:v>
                </c:pt>
                <c:pt idx="16">
                  <c:v>79.822229245264381</c:v>
                </c:pt>
                <c:pt idx="17">
                  <c:v>79.762267963626996</c:v>
                </c:pt>
                <c:pt idx="18">
                  <c:v>79.695224970350694</c:v>
                </c:pt>
                <c:pt idx="19">
                  <c:v>79.681763032798301</c:v>
                </c:pt>
                <c:pt idx="20">
                  <c:v>79.675025367917712</c:v>
                </c:pt>
                <c:pt idx="21">
                  <c:v>79.57342149289147</c:v>
                </c:pt>
                <c:pt idx="22">
                  <c:v>79.552978696432504</c:v>
                </c:pt>
                <c:pt idx="23">
                  <c:v>79.539327418030325</c:v>
                </c:pt>
                <c:pt idx="24">
                  <c:v>79.511970103154823</c:v>
                </c:pt>
                <c:pt idx="25">
                  <c:v>79.463918354765426</c:v>
                </c:pt>
                <c:pt idx="26">
                  <c:v>79.401805338047211</c:v>
                </c:pt>
                <c:pt idx="27">
                  <c:v>79.39488069064285</c:v>
                </c:pt>
                <c:pt idx="28">
                  <c:v>79.36713548013546</c:v>
                </c:pt>
                <c:pt idx="29">
                  <c:v>79.36713548013546</c:v>
                </c:pt>
                <c:pt idx="30">
                  <c:v>79.360187498737218</c:v>
                </c:pt>
                <c:pt idx="31">
                  <c:v>79.353234836388637</c:v>
                </c:pt>
                <c:pt idx="32">
                  <c:v>79.353234836388637</c:v>
                </c:pt>
                <c:pt idx="33">
                  <c:v>79.339315449905953</c:v>
                </c:pt>
                <c:pt idx="34">
                  <c:v>79.269436045213794</c:v>
                </c:pt>
                <c:pt idx="35">
                  <c:v>79.24837995409024</c:v>
                </c:pt>
                <c:pt idx="36">
                  <c:v>79.24837995409024</c:v>
                </c:pt>
                <c:pt idx="37">
                  <c:v>79.24837995409024</c:v>
                </c:pt>
                <c:pt idx="38">
                  <c:v>79.220238539201659</c:v>
                </c:pt>
                <c:pt idx="39">
                  <c:v>79.213191255570408</c:v>
                </c:pt>
                <c:pt idx="40">
                  <c:v>79.156640436370566</c:v>
                </c:pt>
                <c:pt idx="41">
                  <c:v>79.099781083127041</c:v>
                </c:pt>
                <c:pt idx="42">
                  <c:v>79.078378765846765</c:v>
                </c:pt>
                <c:pt idx="43">
                  <c:v>79.056932570678811</c:v>
                </c:pt>
                <c:pt idx="44">
                  <c:v>79.049774064984518</c:v>
                </c:pt>
                <c:pt idx="45">
                  <c:v>79.028269155757513</c:v>
                </c:pt>
                <c:pt idx="46">
                  <c:v>79.021091038533413</c:v>
                </c:pt>
                <c:pt idx="47">
                  <c:v>78.992329364344911</c:v>
                </c:pt>
                <c:pt idx="48">
                  <c:v>78.956266179590884</c:v>
                </c:pt>
                <c:pt idx="49">
                  <c:v>78.941806213109246</c:v>
                </c:pt>
                <c:pt idx="50">
                  <c:v>78.898306835317527</c:v>
                </c:pt>
                <c:pt idx="51">
                  <c:v>78.898306835317527</c:v>
                </c:pt>
                <c:pt idx="52">
                  <c:v>78.891039461086507</c:v>
                </c:pt>
                <c:pt idx="53">
                  <c:v>78.876489685072485</c:v>
                </c:pt>
                <c:pt idx="54">
                  <c:v>78.876489685072485</c:v>
                </c:pt>
                <c:pt idx="55">
                  <c:v>78.84002734221265</c:v>
                </c:pt>
                <c:pt idx="56">
                  <c:v>78.796106025696915</c:v>
                </c:pt>
                <c:pt idx="57">
                  <c:v>78.774076921478581</c:v>
                </c:pt>
                <c:pt idx="58">
                  <c:v>78.766723711468785</c:v>
                </c:pt>
                <c:pt idx="59">
                  <c:v>78.759365405008282</c:v>
                </c:pt>
                <c:pt idx="60">
                  <c:v>78.759365405008282</c:v>
                </c:pt>
                <c:pt idx="61">
                  <c:v>78.759365405008282</c:v>
                </c:pt>
                <c:pt idx="62">
                  <c:v>78.752001996796807</c:v>
                </c:pt>
                <c:pt idx="63">
                  <c:v>78.729881108543111</c:v>
                </c:pt>
                <c:pt idx="64">
                  <c:v>78.715108243448796</c:v>
                </c:pt>
                <c:pt idx="65">
                  <c:v>78.715108243448796</c:v>
                </c:pt>
                <c:pt idx="66">
                  <c:v>78.715108243448796</c:v>
                </c:pt>
                <c:pt idx="67">
                  <c:v>78.700314843516523</c:v>
                </c:pt>
                <c:pt idx="68">
                  <c:v>78.700314843516523</c:v>
                </c:pt>
                <c:pt idx="69">
                  <c:v>78.692910429601412</c:v>
                </c:pt>
                <c:pt idx="70">
                  <c:v>78.678086147038556</c:v>
                </c:pt>
                <c:pt idx="71">
                  <c:v>78.670666267634559</c:v>
                </c:pt>
                <c:pt idx="72">
                  <c:v>78.670666267634559</c:v>
                </c:pt>
                <c:pt idx="73">
                  <c:v>78.670666267634559</c:v>
                </c:pt>
                <c:pt idx="74">
                  <c:v>78.670666267634559</c:v>
                </c:pt>
                <c:pt idx="75">
                  <c:v>78.663241222298808</c:v>
                </c:pt>
                <c:pt idx="76">
                  <c:v>78.648375612237075</c:v>
                </c:pt>
                <c:pt idx="77">
                  <c:v>78.640935036694756</c:v>
                </c:pt>
                <c:pt idx="78">
                  <c:v>78.633489273587998</c:v>
                </c:pt>
                <c:pt idx="79">
                  <c:v>78.626038317489773</c:v>
                </c:pt>
                <c:pt idx="80">
                  <c:v>78.611120804572835</c:v>
                </c:pt>
                <c:pt idx="81">
                  <c:v>78.603654236862141</c:v>
                </c:pt>
                <c:pt idx="82">
                  <c:v>78.596182454375935</c:v>
                </c:pt>
                <c:pt idx="83">
                  <c:v>78.581223223209236</c:v>
                </c:pt>
                <c:pt idx="84">
                  <c:v>78.558745128768422</c:v>
                </c:pt>
                <c:pt idx="85">
                  <c:v>78.551241942595595</c:v>
                </c:pt>
                <c:pt idx="86">
                  <c:v>78.543733503231095</c:v>
                </c:pt>
                <c:pt idx="87">
                  <c:v>78.498572240424892</c:v>
                </c:pt>
                <c:pt idx="88">
                  <c:v>78.475920242167149</c:v>
                </c:pt>
                <c:pt idx="89">
                  <c:v>78.468358966072046</c:v>
                </c:pt>
                <c:pt idx="90">
                  <c:v>78.468358966072046</c:v>
                </c:pt>
                <c:pt idx="91">
                  <c:v>78.438060662346714</c:v>
                </c:pt>
                <c:pt idx="92">
                  <c:v>78.430472758496919</c:v>
                </c:pt>
                <c:pt idx="93">
                  <c:v>78.407676969795176</c:v>
                </c:pt>
                <c:pt idx="94">
                  <c:v>78.400067662336753</c:v>
                </c:pt>
                <c:pt idx="95">
                  <c:v>78.323678570670737</c:v>
                </c:pt>
                <c:pt idx="96">
                  <c:v>78.316009934126271</c:v>
                </c:pt>
                <c:pt idx="97">
                  <c:v>78.292971433833173</c:v>
                </c:pt>
                <c:pt idx="98">
                  <c:v>78.285281050938494</c:v>
                </c:pt>
                <c:pt idx="99">
                  <c:v>78.285281050938494</c:v>
                </c:pt>
                <c:pt idx="100">
                  <c:v>78.285281050938494</c:v>
                </c:pt>
                <c:pt idx="101">
                  <c:v>78.239024078505452</c:v>
                </c:pt>
                <c:pt idx="102">
                  <c:v>78.223561262266315</c:v>
                </c:pt>
                <c:pt idx="103">
                  <c:v>78.192569610975511</c:v>
                </c:pt>
                <c:pt idx="104">
                  <c:v>78.13812142872429</c:v>
                </c:pt>
                <c:pt idx="105">
                  <c:v>78.114703172868872</c:v>
                </c:pt>
                <c:pt idx="106">
                  <c:v>78.075561056223663</c:v>
                </c:pt>
                <c:pt idx="107">
                  <c:v>77.988953609469164</c:v>
                </c:pt>
                <c:pt idx="108">
                  <c:v>77.885713048686327</c:v>
                </c:pt>
                <c:pt idx="109">
                  <c:v>77.885713048686327</c:v>
                </c:pt>
                <c:pt idx="110">
                  <c:v>77.861750619442176</c:v>
                </c:pt>
                <c:pt idx="111">
                  <c:v>77.79759619215973</c:v>
                </c:pt>
                <c:pt idx="112">
                  <c:v>77.79759619215973</c:v>
                </c:pt>
                <c:pt idx="113">
                  <c:v>77.773442316200203</c:v>
                </c:pt>
                <c:pt idx="114">
                  <c:v>77.74115527923243</c:v>
                </c:pt>
                <c:pt idx="115">
                  <c:v>77.716878376511474</c:v>
                </c:pt>
                <c:pt idx="116">
                  <c:v>77.676298978008603</c:v>
                </c:pt>
                <c:pt idx="117">
                  <c:v>77.668165356224179</c:v>
                </c:pt>
                <c:pt idx="118">
                  <c:v>77.602882387763017</c:v>
                </c:pt>
                <c:pt idx="119">
                  <c:v>77.545445886240586</c:v>
                </c:pt>
                <c:pt idx="120">
                  <c:v>77.270657341412587</c:v>
                </c:pt>
                <c:pt idx="121">
                  <c:v>77.262225387851402</c:v>
                </c:pt>
                <c:pt idx="122">
                  <c:v>77.203026087732738</c:v>
                </c:pt>
                <c:pt idx="123">
                  <c:v>77.194543871529461</c:v>
                </c:pt>
                <c:pt idx="124">
                  <c:v>77.169059308207494</c:v>
                </c:pt>
                <c:pt idx="125">
                  <c:v>77.075126607371274</c:v>
                </c:pt>
                <c:pt idx="126">
                  <c:v>77.066548929514866</c:v>
                </c:pt>
                <c:pt idx="127">
                  <c:v>76.971769072970602</c:v>
                </c:pt>
                <c:pt idx="128">
                  <c:v>76.202856011368127</c:v>
                </c:pt>
                <c:pt idx="129">
                  <c:v>76.016622189527396</c:v>
                </c:pt>
                <c:pt idx="130">
                  <c:v>75.75094357537921</c:v>
                </c:pt>
                <c:pt idx="131">
                  <c:v>75.673950833855912</c:v>
                </c:pt>
                <c:pt idx="132">
                  <c:v>75.547789453527045</c:v>
                </c:pt>
                <c:pt idx="133">
                  <c:v>75.50870687519479</c:v>
                </c:pt>
                <c:pt idx="134">
                  <c:v>75.400582753389372</c:v>
                </c:pt>
                <c:pt idx="135">
                  <c:v>75.331278022393761</c:v>
                </c:pt>
                <c:pt idx="136">
                  <c:v>75.131095260121228</c:v>
                </c:pt>
                <c:pt idx="137">
                  <c:v>75.08054089656126</c:v>
                </c:pt>
                <c:pt idx="138">
                  <c:v>74.907107941472674</c:v>
                </c:pt>
                <c:pt idx="139">
                  <c:v>74.710391893118569</c:v>
                </c:pt>
                <c:pt idx="140">
                  <c:v>74.679049169221102</c:v>
                </c:pt>
                <c:pt idx="141">
                  <c:v>74.457455763829259</c:v>
                </c:pt>
                <c:pt idx="142">
                  <c:v>74.329080842010043</c:v>
                </c:pt>
                <c:pt idx="143">
                  <c:v>74.1994089963883</c:v>
                </c:pt>
                <c:pt idx="144">
                  <c:v>73.980353367690881</c:v>
                </c:pt>
                <c:pt idx="145">
                  <c:v>73.735055407478512</c:v>
                </c:pt>
                <c:pt idx="146">
                  <c:v>73.587920469529692</c:v>
                </c:pt>
                <c:pt idx="147">
                  <c:v>73.508009093973939</c:v>
                </c:pt>
                <c:pt idx="148">
                  <c:v>73.358312107171102</c:v>
                </c:pt>
                <c:pt idx="149">
                  <c:v>73.277003165302006</c:v>
                </c:pt>
                <c:pt idx="150">
                  <c:v>73.159982834271915</c:v>
                </c:pt>
                <c:pt idx="151">
                  <c:v>72.994421973722481</c:v>
                </c:pt>
                <c:pt idx="152">
                  <c:v>72.922840406075224</c:v>
                </c:pt>
                <c:pt idx="153">
                  <c:v>72.886907131671833</c:v>
                </c:pt>
                <c:pt idx="154">
                  <c:v>72.681470124174325</c:v>
                </c:pt>
                <c:pt idx="155">
                  <c:v>72.632678758003578</c:v>
                </c:pt>
                <c:pt idx="156">
                  <c:v>72.472896138541827</c:v>
                </c:pt>
                <c:pt idx="157">
                  <c:v>72.410943365652088</c:v>
                </c:pt>
                <c:pt idx="158">
                  <c:v>72.286197448024524</c:v>
                </c:pt>
                <c:pt idx="159">
                  <c:v>72.210806938638555</c:v>
                </c:pt>
                <c:pt idx="160">
                  <c:v>72.185585536526247</c:v>
                </c:pt>
                <c:pt idx="161">
                  <c:v>72.071520354321024</c:v>
                </c:pt>
                <c:pt idx="162">
                  <c:v>71.956515771268556</c:v>
                </c:pt>
                <c:pt idx="163">
                  <c:v>71.956515771268556</c:v>
                </c:pt>
                <c:pt idx="164">
                  <c:v>71.930830455848536</c:v>
                </c:pt>
                <c:pt idx="165">
                  <c:v>71.892214140932381</c:v>
                </c:pt>
                <c:pt idx="166">
                  <c:v>71.697527728779747</c:v>
                </c:pt>
                <c:pt idx="167">
                  <c:v>71.579415937902823</c:v>
                </c:pt>
                <c:pt idx="168">
                  <c:v>71.526604788583214</c:v>
                </c:pt>
                <c:pt idx="169">
                  <c:v>71.473597006450646</c:v>
                </c:pt>
                <c:pt idx="170">
                  <c:v>71.380356926065318</c:v>
                </c:pt>
                <c:pt idx="171">
                  <c:v>71.219090729801565</c:v>
                </c:pt>
                <c:pt idx="172">
                  <c:v>71.124176724990804</c:v>
                </c:pt>
                <c:pt idx="173">
                  <c:v>71.055996826626114</c:v>
                </c:pt>
                <c:pt idx="174">
                  <c:v>71.042322192930229</c:v>
                </c:pt>
                <c:pt idx="175">
                  <c:v>70.9737547475398</c:v>
                </c:pt>
                <c:pt idx="176">
                  <c:v>70.835641076883547</c:v>
                </c:pt>
                <c:pt idx="177">
                  <c:v>70.821757385914623</c:v>
                </c:pt>
                <c:pt idx="178">
                  <c:v>70.807860469989805</c:v>
                </c:pt>
                <c:pt idx="179">
                  <c:v>70.724200189146075</c:v>
                </c:pt>
                <c:pt idx="180">
                  <c:v>70.710210167158877</c:v>
                </c:pt>
                <c:pt idx="181">
                  <c:v>70.668159761104889</c:v>
                </c:pt>
                <c:pt idx="182">
                  <c:v>70.62598844063605</c:v>
                </c:pt>
                <c:pt idx="183">
                  <c:v>70.583695683473948</c:v>
                </c:pt>
                <c:pt idx="184">
                  <c:v>70.512936467463987</c:v>
                </c:pt>
                <c:pt idx="185">
                  <c:v>70.456083523729646</c:v>
                </c:pt>
                <c:pt idx="186">
                  <c:v>70.427574760448124</c:v>
                </c:pt>
                <c:pt idx="187">
                  <c:v>70.370391855439863</c:v>
                </c:pt>
                <c:pt idx="188">
                  <c:v>70.255360037270336</c:v>
                </c:pt>
                <c:pt idx="189">
                  <c:v>70.255360037270336</c:v>
                </c:pt>
                <c:pt idx="190">
                  <c:v>69.99324397097844</c:v>
                </c:pt>
                <c:pt idx="191">
                  <c:v>69.904842336812962</c:v>
                </c:pt>
                <c:pt idx="192">
                  <c:v>69.741412505800682</c:v>
                </c:pt>
                <c:pt idx="193">
                  <c:v>69.666537993289197</c:v>
                </c:pt>
                <c:pt idx="194">
                  <c:v>69.606371056520317</c:v>
                </c:pt>
                <c:pt idx="195">
                  <c:v>69.530825901512216</c:v>
                </c:pt>
                <c:pt idx="196">
                  <c:v>69.530825901512216</c:v>
                </c:pt>
                <c:pt idx="197">
                  <c:v>69.515671782833152</c:v>
                </c:pt>
                <c:pt idx="198">
                  <c:v>69.500502582577795</c:v>
                </c:pt>
                <c:pt idx="199">
                  <c:v>69.162918465300208</c:v>
                </c:pt>
                <c:pt idx="200">
                  <c:v>69.147396079773685</c:v>
                </c:pt>
                <c:pt idx="201">
                  <c:v>69.069549156750526</c:v>
                </c:pt>
                <c:pt idx="202">
                  <c:v>68.928430209569001</c:v>
                </c:pt>
                <c:pt idx="203">
                  <c:v>68.817777596890551</c:v>
                </c:pt>
                <c:pt idx="204">
                  <c:v>68.674346577260778</c:v>
                </c:pt>
                <c:pt idx="205">
                  <c:v>68.561873595880215</c:v>
                </c:pt>
                <c:pt idx="206">
                  <c:v>68.545740062197851</c:v>
                </c:pt>
                <c:pt idx="207">
                  <c:v>68.334487141071079</c:v>
                </c:pt>
                <c:pt idx="208">
                  <c:v>68.268914175666012</c:v>
                </c:pt>
                <c:pt idx="209">
                  <c:v>68.186565072510405</c:v>
                </c:pt>
                <c:pt idx="210">
                  <c:v>67.835979891059068</c:v>
                </c:pt>
                <c:pt idx="211">
                  <c:v>67.785264529963939</c:v>
                </c:pt>
                <c:pt idx="212">
                  <c:v>67.751365343940392</c:v>
                </c:pt>
                <c:pt idx="213">
                  <c:v>67.269173671113208</c:v>
                </c:pt>
                <c:pt idx="214">
                  <c:v>67.199109503269796</c:v>
                </c:pt>
                <c:pt idx="215">
                  <c:v>67.075772714087734</c:v>
                </c:pt>
                <c:pt idx="216">
                  <c:v>66.969314838167293</c:v>
                </c:pt>
                <c:pt idx="217">
                  <c:v>66.915827314829812</c:v>
                </c:pt>
                <c:pt idx="218">
                  <c:v>66.682032158815403</c:v>
                </c:pt>
                <c:pt idx="219">
                  <c:v>66.573008584112301</c:v>
                </c:pt>
                <c:pt idx="220">
                  <c:v>66.463269169739874</c:v>
                </c:pt>
                <c:pt idx="221">
                  <c:v>66.389708382228747</c:v>
                </c:pt>
                <c:pt idx="222">
                  <c:v>66.352806842261288</c:v>
                </c:pt>
                <c:pt idx="223">
                  <c:v>66.241614434738551</c:v>
                </c:pt>
                <c:pt idx="224">
                  <c:v>66.167076980823794</c:v>
                </c:pt>
                <c:pt idx="225">
                  <c:v>65.846585906765782</c:v>
                </c:pt>
                <c:pt idx="226">
                  <c:v>65.712847249415418</c:v>
                </c:pt>
                <c:pt idx="227">
                  <c:v>65.442202952154346</c:v>
                </c:pt>
                <c:pt idx="228">
                  <c:v>65.344505885944969</c:v>
                </c:pt>
                <c:pt idx="229">
                  <c:v>65.18703638490986</c:v>
                </c:pt>
                <c:pt idx="230">
                  <c:v>65.008163871159269</c:v>
                </c:pt>
                <c:pt idx="231">
                  <c:v>64.705922999850287</c:v>
                </c:pt>
                <c:pt idx="232">
                  <c:v>64.685587859093573</c:v>
                </c:pt>
                <c:pt idx="233">
                  <c:v>64.583559649143069</c:v>
                </c:pt>
                <c:pt idx="234">
                  <c:v>64.377724308679433</c:v>
                </c:pt>
                <c:pt idx="235">
                  <c:v>64.315506340168369</c:v>
                </c:pt>
                <c:pt idx="236">
                  <c:v>64.27390680920017</c:v>
                </c:pt>
                <c:pt idx="237">
                  <c:v>64.190416097030877</c:v>
                </c:pt>
                <c:pt idx="238">
                  <c:v>64.127541524739257</c:v>
                </c:pt>
                <c:pt idx="239">
                  <c:v>64.085502337954551</c:v>
                </c:pt>
                <c:pt idx="240">
                  <c:v>64.064445773384449</c:v>
                </c:pt>
                <c:pt idx="241">
                  <c:v>64.043364503525709</c:v>
                </c:pt>
                <c:pt idx="242">
                  <c:v>63.979972026656952</c:v>
                </c:pt>
                <c:pt idx="243">
                  <c:v>63.958791499570737</c:v>
                </c:pt>
                <c:pt idx="244">
                  <c:v>63.916355629864242</c:v>
                </c:pt>
                <c:pt idx="245">
                  <c:v>63.831183392146905</c:v>
                </c:pt>
                <c:pt idx="246">
                  <c:v>63.724150992530859</c:v>
                </c:pt>
                <c:pt idx="247">
                  <c:v>63.551575266707104</c:v>
                </c:pt>
                <c:pt idx="248">
                  <c:v>63.464670187527574</c:v>
                </c:pt>
                <c:pt idx="249">
                  <c:v>63.399218927279023</c:v>
                </c:pt>
                <c:pt idx="250">
                  <c:v>63.090652888680133</c:v>
                </c:pt>
                <c:pt idx="251">
                  <c:v>62.911982185862449</c:v>
                </c:pt>
                <c:pt idx="252">
                  <c:v>62.867043898656249</c:v>
                </c:pt>
                <c:pt idx="253">
                  <c:v>62.867043898656249</c:v>
                </c:pt>
                <c:pt idx="254">
                  <c:v>62.54940059390696</c:v>
                </c:pt>
                <c:pt idx="255">
                  <c:v>62.319164894074831</c:v>
                </c:pt>
                <c:pt idx="256">
                  <c:v>62.295985531674056</c:v>
                </c:pt>
                <c:pt idx="257">
                  <c:v>61.802545150876838</c:v>
                </c:pt>
                <c:pt idx="258">
                  <c:v>61.802545150876838</c:v>
                </c:pt>
                <c:pt idx="259">
                  <c:v>61.778725633254759</c:v>
                </c:pt>
                <c:pt idx="260">
                  <c:v>61.659181043650143</c:v>
                </c:pt>
                <c:pt idx="261">
                  <c:v>61.538886309157768</c:v>
                </c:pt>
                <c:pt idx="262">
                  <c:v>61.514736723135456</c:v>
                </c:pt>
                <c:pt idx="263">
                  <c:v>61.320442755991969</c:v>
                </c:pt>
                <c:pt idx="264">
                  <c:v>61.296017984112353</c:v>
                </c:pt>
                <c:pt idx="265">
                  <c:v>61.148819107262838</c:v>
                </c:pt>
                <c:pt idx="266">
                  <c:v>61.000496303177613</c:v>
                </c:pt>
                <c:pt idx="267">
                  <c:v>60.876026094394298</c:v>
                </c:pt>
                <c:pt idx="268">
                  <c:v>60.725609052812338</c:v>
                </c:pt>
                <c:pt idx="269">
                  <c:v>60.62468682144646</c:v>
                </c:pt>
                <c:pt idx="270">
                  <c:v>60.523244580129074</c:v>
                </c:pt>
                <c:pt idx="271">
                  <c:v>60.395704371874224</c:v>
                </c:pt>
                <c:pt idx="272">
                  <c:v>60.241564068966404</c:v>
                </c:pt>
                <c:pt idx="273">
                  <c:v>60.112194296572994</c:v>
                </c:pt>
                <c:pt idx="274">
                  <c:v>60.060210345232036</c:v>
                </c:pt>
                <c:pt idx="275">
                  <c:v>60.008090720465603</c:v>
                </c:pt>
                <c:pt idx="276">
                  <c:v>59.929655731488864</c:v>
                </c:pt>
                <c:pt idx="277">
                  <c:v>59.718983714725091</c:v>
                </c:pt>
                <c:pt idx="278">
                  <c:v>59.371876284286294</c:v>
                </c:pt>
                <c:pt idx="279">
                  <c:v>59.182482918448073</c:v>
                </c:pt>
                <c:pt idx="280">
                  <c:v>59.100772710894013</c:v>
                </c:pt>
                <c:pt idx="281">
                  <c:v>59.073463228322268</c:v>
                </c:pt>
                <c:pt idx="282">
                  <c:v>59.01873470533959</c:v>
                </c:pt>
                <c:pt idx="283">
                  <c:v>58.826026789912802</c:v>
                </c:pt>
                <c:pt idx="284">
                  <c:v>58.826026789912802</c:v>
                </c:pt>
                <c:pt idx="285">
                  <c:v>58.491419593395719</c:v>
                </c:pt>
                <c:pt idx="286">
                  <c:v>58.378672026727877</c:v>
                </c:pt>
                <c:pt idx="287">
                  <c:v>58.293708577727578</c:v>
                </c:pt>
                <c:pt idx="288">
                  <c:v>58.065434244194805</c:v>
                </c:pt>
                <c:pt idx="289">
                  <c:v>57.950357431978148</c:v>
                </c:pt>
                <c:pt idx="290">
                  <c:v>57.863634488732451</c:v>
                </c:pt>
                <c:pt idx="291">
                  <c:v>57.71829858859563</c:v>
                </c:pt>
                <c:pt idx="292">
                  <c:v>57.305972332511381</c:v>
                </c:pt>
                <c:pt idx="293">
                  <c:v>56.94609516584481</c:v>
                </c:pt>
                <c:pt idx="294">
                  <c:v>56.67218051490859</c:v>
                </c:pt>
                <c:pt idx="295">
                  <c:v>56.425758200509023</c:v>
                </c:pt>
                <c:pt idx="296">
                  <c:v>56.082314670182434</c:v>
                </c:pt>
                <c:pt idx="297">
                  <c:v>56.019287897705262</c:v>
                </c:pt>
                <c:pt idx="298">
                  <c:v>55.797262407869496</c:v>
                </c:pt>
                <c:pt idx="299">
                  <c:v>55.669381319523794</c:v>
                </c:pt>
                <c:pt idx="300">
                  <c:v>55.346417799536653</c:v>
                </c:pt>
                <c:pt idx="301">
                  <c:v>55.313862440034399</c:v>
                </c:pt>
                <c:pt idx="302">
                  <c:v>55.28125957595833</c:v>
                </c:pt>
                <c:pt idx="303">
                  <c:v>55.215910917566603</c:v>
                </c:pt>
                <c:pt idx="304">
                  <c:v>55.084638947106143</c:v>
                </c:pt>
                <c:pt idx="305">
                  <c:v>54.819772670312986</c:v>
                </c:pt>
                <c:pt idx="306">
                  <c:v>54.819772670312986</c:v>
                </c:pt>
                <c:pt idx="307">
                  <c:v>54.450439202746693</c:v>
                </c:pt>
                <c:pt idx="308">
                  <c:v>54.450439202746693</c:v>
                </c:pt>
                <c:pt idx="309">
                  <c:v>54.314634546294769</c:v>
                </c:pt>
                <c:pt idx="310">
                  <c:v>54.314634546294769</c:v>
                </c:pt>
                <c:pt idx="311">
                  <c:v>54.212248434955399</c:v>
                </c:pt>
                <c:pt idx="312">
                  <c:v>54.07501760800826</c:v>
                </c:pt>
                <c:pt idx="313">
                  <c:v>54.07501760800826</c:v>
                </c:pt>
                <c:pt idx="314">
                  <c:v>54.040581275025865</c:v>
                </c:pt>
                <c:pt idx="315">
                  <c:v>53.763220229024903</c:v>
                </c:pt>
                <c:pt idx="316">
                  <c:v>53.728314535489417</c:v>
                </c:pt>
                <c:pt idx="317">
                  <c:v>53.728314535489417</c:v>
                </c:pt>
                <c:pt idx="318">
                  <c:v>53.162568201616963</c:v>
                </c:pt>
                <c:pt idx="319">
                  <c:v>52.765524575761781</c:v>
                </c:pt>
                <c:pt idx="320">
                  <c:v>52.729095648686574</c:v>
                </c:pt>
                <c:pt idx="321">
                  <c:v>52.619470942007709</c:v>
                </c:pt>
                <c:pt idx="322">
                  <c:v>52.546104891531556</c:v>
                </c:pt>
                <c:pt idx="323">
                  <c:v>52.509336597914178</c:v>
                </c:pt>
                <c:pt idx="324">
                  <c:v>52.472511282393256</c:v>
                </c:pt>
                <c:pt idx="325">
                  <c:v>52.472511282393256</c:v>
                </c:pt>
                <c:pt idx="326">
                  <c:v>52.435628812217715</c:v>
                </c:pt>
                <c:pt idx="327">
                  <c:v>51.799751498089044</c:v>
                </c:pt>
                <c:pt idx="328">
                  <c:v>51.723822876136161</c:v>
                </c:pt>
                <c:pt idx="329">
                  <c:v>51.647654659913854</c:v>
                </c:pt>
                <c:pt idx="330">
                  <c:v>51.571245713563307</c:v>
                </c:pt>
                <c:pt idx="331">
                  <c:v>51.571245713563307</c:v>
                </c:pt>
                <c:pt idx="332">
                  <c:v>51.571245713563307</c:v>
                </c:pt>
                <c:pt idx="333">
                  <c:v>51.494594894034599</c:v>
                </c:pt>
                <c:pt idx="334">
                  <c:v>51.379162634259323</c:v>
                </c:pt>
                <c:pt idx="335">
                  <c:v>51.340563026944622</c:v>
                </c:pt>
                <c:pt idx="336">
                  <c:v>51.185549768241977</c:v>
                </c:pt>
                <c:pt idx="337">
                  <c:v>51.146642011126872</c:v>
                </c:pt>
                <c:pt idx="338">
                  <c:v>51.107672181362773</c:v>
                </c:pt>
                <c:pt idx="339">
                  <c:v>50.951169155423251</c:v>
                </c:pt>
                <c:pt idx="340">
                  <c:v>50.833132791067037</c:v>
                </c:pt>
                <c:pt idx="341">
                  <c:v>50.833132791067037</c:v>
                </c:pt>
                <c:pt idx="342">
                  <c:v>50.79366098810231</c:v>
                </c:pt>
                <c:pt idx="343">
                  <c:v>50.674864399414133</c:v>
                </c:pt>
                <c:pt idx="344">
                  <c:v>50.555492812313439</c:v>
                </c:pt>
                <c:pt idx="345">
                  <c:v>50.515573783727049</c:v>
                </c:pt>
                <c:pt idx="346">
                  <c:v>50.435542042017758</c:v>
                </c:pt>
                <c:pt idx="347">
                  <c:v>50.274699420746046</c:v>
                </c:pt>
                <c:pt idx="348">
                  <c:v>50.193886008678547</c:v>
                </c:pt>
                <c:pt idx="349">
                  <c:v>50.112809493578162</c:v>
                </c:pt>
                <c:pt idx="350">
                  <c:v>49.412852214390654</c:v>
                </c:pt>
                <c:pt idx="351">
                  <c:v>49.161095535906831</c:v>
                </c:pt>
                <c:pt idx="352">
                  <c:v>48.906820493156168</c:v>
                </c:pt>
                <c:pt idx="353">
                  <c:v>48.864193822896326</c:v>
                </c:pt>
                <c:pt idx="354">
                  <c:v>48.692973497848683</c:v>
                </c:pt>
                <c:pt idx="355">
                  <c:v>48.520602711192481</c:v>
                </c:pt>
                <c:pt idx="356">
                  <c:v>48.477328894941238</c:v>
                </c:pt>
                <c:pt idx="357">
                  <c:v>48.477328894941238</c:v>
                </c:pt>
                <c:pt idx="358">
                  <c:v>48.433982265147819</c:v>
                </c:pt>
                <c:pt idx="359">
                  <c:v>48.390562637880798</c:v>
                </c:pt>
                <c:pt idx="360">
                  <c:v>48.390562637880798</c:v>
                </c:pt>
                <c:pt idx="361">
                  <c:v>48.390562637880798</c:v>
                </c:pt>
                <c:pt idx="362">
                  <c:v>48.390562637880798</c:v>
                </c:pt>
                <c:pt idx="363">
                  <c:v>48.390562637880798</c:v>
                </c:pt>
                <c:pt idx="364">
                  <c:v>48.347069828588765</c:v>
                </c:pt>
                <c:pt idx="365">
                  <c:v>48.347069828588765</c:v>
                </c:pt>
                <c:pt idx="366">
                  <c:v>48.347069828588765</c:v>
                </c:pt>
                <c:pt idx="367">
                  <c:v>48.303503652097632</c:v>
                </c:pt>
                <c:pt idx="368">
                  <c:v>48.303503652097632</c:v>
                </c:pt>
                <c:pt idx="369">
                  <c:v>48.303503652097632</c:v>
                </c:pt>
                <c:pt idx="370">
                  <c:v>48.259863922608083</c:v>
                </c:pt>
                <c:pt idx="371">
                  <c:v>48.259863922608083</c:v>
                </c:pt>
                <c:pt idx="372">
                  <c:v>48.216150453692904</c:v>
                </c:pt>
                <c:pt idx="373">
                  <c:v>48.259863922608083</c:v>
                </c:pt>
                <c:pt idx="374">
                  <c:v>48.216150453692904</c:v>
                </c:pt>
                <c:pt idx="375">
                  <c:v>48.259863922608083</c:v>
                </c:pt>
                <c:pt idx="376">
                  <c:v>48.172363058294287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C9-4211-95A7-21F2F872F2AE}"/>
            </c:ext>
          </c:extLst>
        </c:ser>
        <c:ser>
          <c:idx val="2"/>
          <c:order val="3"/>
          <c:tx>
            <c:v>10 mm (550W/m2)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'0.5ms-S-0°C-10mm-1'!$P$2:$P$296</c:f>
              <c:numCache>
                <c:formatCode>General</c:formatCode>
                <c:ptCount val="2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</c:numCache>
            </c:numRef>
          </c:xVal>
          <c:yVal>
            <c:numRef>
              <c:f>'0.5ms-S-0°C-10mm-1'!$Q$2:$Q$296</c:f>
              <c:numCache>
                <c:formatCode>General</c:formatCode>
                <c:ptCount val="295"/>
                <c:pt idx="0">
                  <c:v>80</c:v>
                </c:pt>
                <c:pt idx="1">
                  <c:v>79.838917525773198</c:v>
                </c:pt>
                <c:pt idx="2">
                  <c:v>79.838917525773198</c:v>
                </c:pt>
                <c:pt idx="3">
                  <c:v>79.779201895632511</c:v>
                </c:pt>
                <c:pt idx="4">
                  <c:v>79.773755656108605</c:v>
                </c:pt>
                <c:pt idx="5">
                  <c:v>79.762854371025114</c:v>
                </c:pt>
                <c:pt idx="6">
                  <c:v>79.708171206225686</c:v>
                </c:pt>
                <c:pt idx="7">
                  <c:v>79.658703071672349</c:v>
                </c:pt>
                <c:pt idx="8">
                  <c:v>79.620060790273556</c:v>
                </c:pt>
                <c:pt idx="9">
                  <c:v>79.614528476030188</c:v>
                </c:pt>
                <c:pt idx="10">
                  <c:v>79.581271412257323</c:v>
                </c:pt>
                <c:pt idx="11">
                  <c:v>79.575718015665799</c:v>
                </c:pt>
                <c:pt idx="12">
                  <c:v>79.54233409610984</c:v>
                </c:pt>
                <c:pt idx="13">
                  <c:v>79.54233409610984</c:v>
                </c:pt>
                <c:pt idx="14">
                  <c:v>79.536759496430335</c:v>
                </c:pt>
                <c:pt idx="15">
                  <c:v>79.497652069455057</c:v>
                </c:pt>
                <c:pt idx="16">
                  <c:v>79.475237782879631</c:v>
                </c:pt>
                <c:pt idx="17">
                  <c:v>79.475237782879631</c:v>
                </c:pt>
                <c:pt idx="18">
                  <c:v>79.469626551479038</c:v>
                </c:pt>
                <c:pt idx="19">
                  <c:v>79.430261860414149</c:v>
                </c:pt>
                <c:pt idx="20">
                  <c:v>79.418987064240298</c:v>
                </c:pt>
                <c:pt idx="21">
                  <c:v>79.407699901283308</c:v>
                </c:pt>
                <c:pt idx="22">
                  <c:v>79.407699901283308</c:v>
                </c:pt>
                <c:pt idx="23">
                  <c:v>79.368097148194963</c:v>
                </c:pt>
                <c:pt idx="24">
                  <c:v>79.328341774939432</c:v>
                </c:pt>
                <c:pt idx="25">
                  <c:v>79.305555555555557</c:v>
                </c:pt>
                <c:pt idx="26">
                  <c:v>79.29985114945697</c:v>
                </c:pt>
                <c:pt idx="27">
                  <c:v>79.271281881417693</c:v>
                </c:pt>
                <c:pt idx="28">
                  <c:v>79.259832081308005</c:v>
                </c:pt>
                <c:pt idx="29">
                  <c:v>79.242633644756495</c:v>
                </c:pt>
                <c:pt idx="30">
                  <c:v>79.185098952270081</c:v>
                </c:pt>
                <c:pt idx="31">
                  <c:v>79.156211835239262</c:v>
                </c:pt>
                <c:pt idx="32">
                  <c:v>79.150424787606198</c:v>
                </c:pt>
                <c:pt idx="33">
                  <c:v>79.127244427149932</c:v>
                </c:pt>
                <c:pt idx="34">
                  <c:v>79.098196392785567</c:v>
                </c:pt>
                <c:pt idx="35">
                  <c:v>79.057393050365334</c:v>
                </c:pt>
                <c:pt idx="36">
                  <c:v>79.022291748142365</c:v>
                </c:pt>
                <c:pt idx="37">
                  <c:v>78.987072583804348</c:v>
                </c:pt>
                <c:pt idx="38">
                  <c:v>78.987072583804348</c:v>
                </c:pt>
                <c:pt idx="39">
                  <c:v>78.96352736848003</c:v>
                </c:pt>
                <c:pt idx="40">
                  <c:v>78.862868723260533</c:v>
                </c:pt>
                <c:pt idx="41">
                  <c:v>78.77924720244151</c:v>
                </c:pt>
                <c:pt idx="42">
                  <c:v>78.773248911753072</c:v>
                </c:pt>
                <c:pt idx="43">
                  <c:v>78.761242151705417</c:v>
                </c:pt>
                <c:pt idx="44">
                  <c:v>78.670756646216773</c:v>
                </c:pt>
                <c:pt idx="45">
                  <c:v>78.62826569525869</c:v>
                </c:pt>
                <c:pt idx="46">
                  <c:v>78.603909054646991</c:v>
                </c:pt>
                <c:pt idx="47">
                  <c:v>78.475120385232742</c:v>
                </c:pt>
                <c:pt idx="48">
                  <c:v>78.438038359940279</c:v>
                </c:pt>
                <c:pt idx="49">
                  <c:v>78.400828347906128</c:v>
                </c:pt>
                <c:pt idx="50">
                  <c:v>78.394614189539098</c:v>
                </c:pt>
                <c:pt idx="51">
                  <c:v>78.382175139616564</c:v>
                </c:pt>
                <c:pt idx="52">
                  <c:v>78.351014760147592</c:v>
                </c:pt>
                <c:pt idx="53">
                  <c:v>78.319764420578551</c:v>
                </c:pt>
                <c:pt idx="54">
                  <c:v>78.288423730773687</c:v>
                </c:pt>
                <c:pt idx="55">
                  <c:v>78.238089718326194</c:v>
                </c:pt>
                <c:pt idx="56">
                  <c:v>78.193855624600729</c:v>
                </c:pt>
                <c:pt idx="57">
                  <c:v>78.162149587065258</c:v>
                </c:pt>
                <c:pt idx="58">
                  <c:v>78.130351214398047</c:v>
                </c:pt>
                <c:pt idx="59">
                  <c:v>78.092070715911078</c:v>
                </c:pt>
                <c:pt idx="60">
                  <c:v>78.060067780764285</c:v>
                </c:pt>
                <c:pt idx="61">
                  <c:v>78.002226258128772</c:v>
                </c:pt>
                <c:pt idx="62">
                  <c:v>77.918136908962595</c:v>
                </c:pt>
                <c:pt idx="63">
                  <c:v>77.885623417162378</c:v>
                </c:pt>
                <c:pt idx="64">
                  <c:v>77.866069323272811</c:v>
                </c:pt>
                <c:pt idx="65">
                  <c:v>77.859543605165399</c:v>
                </c:pt>
                <c:pt idx="66">
                  <c:v>77.794074161689039</c:v>
                </c:pt>
                <c:pt idx="67">
                  <c:v>77.734819734345351</c:v>
                </c:pt>
                <c:pt idx="68">
                  <c:v>77.695140786503501</c:v>
                </c:pt>
                <c:pt idx="69">
                  <c:v>77.648669563664512</c:v>
                </c:pt>
                <c:pt idx="70">
                  <c:v>77.628693994280269</c:v>
                </c:pt>
                <c:pt idx="71">
                  <c:v>77.608682688293868</c:v>
                </c:pt>
                <c:pt idx="72">
                  <c:v>77.58863554971947</c:v>
                </c:pt>
                <c:pt idx="73">
                  <c:v>77.535000598300826</c:v>
                </c:pt>
                <c:pt idx="74">
                  <c:v>77.528278173439475</c:v>
                </c:pt>
                <c:pt idx="75">
                  <c:v>77.487858984351575</c:v>
                </c:pt>
                <c:pt idx="76">
                  <c:v>77.433740008413963</c:v>
                </c:pt>
                <c:pt idx="77">
                  <c:v>77.426956835397391</c:v>
                </c:pt>
                <c:pt idx="78">
                  <c:v>77.386172006745369</c:v>
                </c:pt>
                <c:pt idx="79">
                  <c:v>77.345239531796793</c:v>
                </c:pt>
                <c:pt idx="80">
                  <c:v>77.221548167920403</c:v>
                </c:pt>
                <c:pt idx="81">
                  <c:v>77.166139625395274</c:v>
                </c:pt>
                <c:pt idx="82">
                  <c:v>77.026431718061673</c:v>
                </c:pt>
                <c:pt idx="83">
                  <c:v>76.955934699889539</c:v>
                </c:pt>
                <c:pt idx="84">
                  <c:v>76.863639164458689</c:v>
                </c:pt>
                <c:pt idx="85">
                  <c:v>76.85650887573965</c:v>
                </c:pt>
                <c:pt idx="86">
                  <c:v>76.684053651266765</c:v>
                </c:pt>
                <c:pt idx="87">
                  <c:v>76.640537513997771</c:v>
                </c:pt>
                <c:pt idx="88">
                  <c:v>76.531033189574345</c:v>
                </c:pt>
                <c:pt idx="89">
                  <c:v>76.435295594326604</c:v>
                </c:pt>
                <c:pt idx="90">
                  <c:v>76.405680532864139</c:v>
                </c:pt>
                <c:pt idx="91">
                  <c:v>76.368556863238723</c:v>
                </c:pt>
                <c:pt idx="92">
                  <c:v>76.346226533954891</c:v>
                </c:pt>
                <c:pt idx="93">
                  <c:v>76.263986345533851</c:v>
                </c:pt>
                <c:pt idx="94">
                  <c:v>76.256481598583534</c:v>
                </c:pt>
                <c:pt idx="95">
                  <c:v>76.203815197414286</c:v>
                </c:pt>
                <c:pt idx="96">
                  <c:v>76.173615077098802</c:v>
                </c:pt>
                <c:pt idx="97">
                  <c:v>76.158486253095433</c:v>
                </c:pt>
                <c:pt idx="98">
                  <c:v>76.150914634146346</c:v>
                </c:pt>
                <c:pt idx="99">
                  <c:v>76.128170894526036</c:v>
                </c:pt>
                <c:pt idx="100">
                  <c:v>76.128170894526036</c:v>
                </c:pt>
                <c:pt idx="101">
                  <c:v>76.112984286532225</c:v>
                </c:pt>
                <c:pt idx="102">
                  <c:v>76.105383734249713</c:v>
                </c:pt>
                <c:pt idx="103">
                  <c:v>76.105383734249713</c:v>
                </c:pt>
                <c:pt idx="104">
                  <c:v>76.105383734249713</c:v>
                </c:pt>
                <c:pt idx="105">
                  <c:v>76.097778343624682</c:v>
                </c:pt>
                <c:pt idx="106">
                  <c:v>76.082553028855344</c:v>
                </c:pt>
                <c:pt idx="107">
                  <c:v>76.07493309545049</c:v>
                </c:pt>
                <c:pt idx="108">
                  <c:v>76.07493309545049</c:v>
                </c:pt>
                <c:pt idx="109">
                  <c:v>76.067308305181982</c:v>
                </c:pt>
                <c:pt idx="110">
                  <c:v>76.067308305181982</c:v>
                </c:pt>
                <c:pt idx="111">
                  <c:v>76.059678653404745</c:v>
                </c:pt>
                <c:pt idx="112">
                  <c:v>76.052044135467824</c:v>
                </c:pt>
                <c:pt idx="113">
                  <c:v>76.052044135467824</c:v>
                </c:pt>
                <c:pt idx="114">
                  <c:v>76.036760482481341</c:v>
                </c:pt>
                <c:pt idx="115">
                  <c:v>76.021457308895847</c:v>
                </c:pt>
                <c:pt idx="116">
                  <c:v>76.013798390187816</c:v>
                </c:pt>
                <c:pt idx="117">
                  <c:v>76.006134577289288</c:v>
                </c:pt>
                <c:pt idx="118">
                  <c:v>75.998465865507541</c:v>
                </c:pt>
                <c:pt idx="119">
                  <c:v>75.990792250143869</c:v>
                </c:pt>
                <c:pt idx="120">
                  <c:v>75.990792250143869</c:v>
                </c:pt>
                <c:pt idx="121">
                  <c:v>75.990792250143869</c:v>
                </c:pt>
                <c:pt idx="122">
                  <c:v>75.983113726493542</c:v>
                </c:pt>
                <c:pt idx="123">
                  <c:v>75.983113726493542</c:v>
                </c:pt>
                <c:pt idx="124">
                  <c:v>75.975430289845804</c:v>
                </c:pt>
                <c:pt idx="125">
                  <c:v>75.975430289845804</c:v>
                </c:pt>
                <c:pt idx="126">
                  <c:v>75.975430289845804</c:v>
                </c:pt>
                <c:pt idx="127">
                  <c:v>75.952350454720133</c:v>
                </c:pt>
                <c:pt idx="128">
                  <c:v>75.952350454720133</c:v>
                </c:pt>
                <c:pt idx="129">
                  <c:v>75.936939246347094</c:v>
                </c:pt>
                <c:pt idx="130">
                  <c:v>75.929226232450802</c:v>
                </c:pt>
                <c:pt idx="131">
                  <c:v>75.913785361472833</c:v>
                </c:pt>
                <c:pt idx="132">
                  <c:v>75.906057494866531</c:v>
                </c:pt>
                <c:pt idx="133">
                  <c:v>75.906057494866531</c:v>
                </c:pt>
                <c:pt idx="134">
                  <c:v>75.88284411330207</c:v>
                </c:pt>
                <c:pt idx="135">
                  <c:v>75.88284411330207</c:v>
                </c:pt>
                <c:pt idx="136">
                  <c:v>75.875096376252898</c:v>
                </c:pt>
                <c:pt idx="137">
                  <c:v>75.844055584148222</c:v>
                </c:pt>
                <c:pt idx="138">
                  <c:v>75.750452079566003</c:v>
                </c:pt>
                <c:pt idx="139">
                  <c:v>75.719089498189334</c:v>
                </c:pt>
                <c:pt idx="140">
                  <c:v>75.648226214410798</c:v>
                </c:pt>
                <c:pt idx="141">
                  <c:v>75.624513113477022</c:v>
                </c:pt>
                <c:pt idx="142">
                  <c:v>75.545134818288389</c:v>
                </c:pt>
                <c:pt idx="143">
                  <c:v>75.521220418540977</c:v>
                </c:pt>
                <c:pt idx="144">
                  <c:v>75.44919576304433</c:v>
                </c:pt>
                <c:pt idx="145">
                  <c:v>75.376746016132216</c:v>
                </c:pt>
                <c:pt idx="146">
                  <c:v>75.320099907979497</c:v>
                </c:pt>
                <c:pt idx="147">
                  <c:v>75.311986323887169</c:v>
                </c:pt>
                <c:pt idx="148">
                  <c:v>75.148586934939445</c:v>
                </c:pt>
                <c:pt idx="149">
                  <c:v>75.132127955493743</c:v>
                </c:pt>
                <c:pt idx="150">
                  <c:v>75.115647160182917</c:v>
                </c:pt>
                <c:pt idx="151">
                  <c:v>75.049504950495049</c:v>
                </c:pt>
                <c:pt idx="152">
                  <c:v>75.016301816488124</c:v>
                </c:pt>
                <c:pt idx="153">
                  <c:v>74.941270688734647</c:v>
                </c:pt>
                <c:pt idx="154">
                  <c:v>74.823655625586696</c:v>
                </c:pt>
                <c:pt idx="155">
                  <c:v>74.738966630785796</c:v>
                </c:pt>
                <c:pt idx="156">
                  <c:v>74.70493128536782</c:v>
                </c:pt>
                <c:pt idx="157">
                  <c:v>74.670804101457094</c:v>
                </c:pt>
                <c:pt idx="158">
                  <c:v>74.62801540644638</c:v>
                </c:pt>
                <c:pt idx="159">
                  <c:v>74.62801540644638</c:v>
                </c:pt>
                <c:pt idx="160">
                  <c:v>74.62801540644638</c:v>
                </c:pt>
                <c:pt idx="161">
                  <c:v>74.542002847650693</c:v>
                </c:pt>
                <c:pt idx="162">
                  <c:v>74.394435351882166</c:v>
                </c:pt>
                <c:pt idx="163">
                  <c:v>74.359464627151056</c:v>
                </c:pt>
                <c:pt idx="164">
                  <c:v>74.341943419434202</c:v>
                </c:pt>
                <c:pt idx="165">
                  <c:v>74.289235825801143</c:v>
                </c:pt>
                <c:pt idx="166">
                  <c:v>74.227469284096372</c:v>
                </c:pt>
                <c:pt idx="167">
                  <c:v>74.129805704836713</c:v>
                </c:pt>
                <c:pt idx="168">
                  <c:v>74.085168058527159</c:v>
                </c:pt>
                <c:pt idx="169">
                  <c:v>73.959359178861234</c:v>
                </c:pt>
                <c:pt idx="170">
                  <c:v>73.859649122807028</c:v>
                </c:pt>
                <c:pt idx="171">
                  <c:v>73.777498428661232</c:v>
                </c:pt>
                <c:pt idx="172">
                  <c:v>73.676388109927089</c:v>
                </c:pt>
                <c:pt idx="173">
                  <c:v>73.648677100147381</c:v>
                </c:pt>
                <c:pt idx="174">
                  <c:v>73.648677100147381</c:v>
                </c:pt>
                <c:pt idx="175">
                  <c:v>73.49989413508365</c:v>
                </c:pt>
                <c:pt idx="176">
                  <c:v>73.462435507809744</c:v>
                </c:pt>
                <c:pt idx="177">
                  <c:v>73.330492222458986</c:v>
                </c:pt>
                <c:pt idx="178">
                  <c:v>73.216349240316717</c:v>
                </c:pt>
                <c:pt idx="179">
                  <c:v>73.101225016118633</c:v>
                </c:pt>
                <c:pt idx="180">
                  <c:v>73.091586641823142</c:v>
                </c:pt>
                <c:pt idx="181">
                  <c:v>73.023924132480786</c:v>
                </c:pt>
                <c:pt idx="182">
                  <c:v>72.926670992861787</c:v>
                </c:pt>
                <c:pt idx="183">
                  <c:v>72.779469334493257</c:v>
                </c:pt>
                <c:pt idx="184">
                  <c:v>72.730045754956791</c:v>
                </c:pt>
                <c:pt idx="185">
                  <c:v>72.610693704865426</c:v>
                </c:pt>
                <c:pt idx="186">
                  <c:v>72.460026404576794</c:v>
                </c:pt>
                <c:pt idx="187">
                  <c:v>72.449922958397536</c:v>
                </c:pt>
                <c:pt idx="188">
                  <c:v>72.287253671857712</c:v>
                </c:pt>
                <c:pt idx="189">
                  <c:v>72.14333407522814</c:v>
                </c:pt>
                <c:pt idx="190">
                  <c:v>72.132996882885564</c:v>
                </c:pt>
                <c:pt idx="191">
                  <c:v>72.070812258256481</c:v>
                </c:pt>
                <c:pt idx="192">
                  <c:v>71.966552187546668</c:v>
                </c:pt>
                <c:pt idx="193">
                  <c:v>71.840407979601025</c:v>
                </c:pt>
                <c:pt idx="194">
                  <c:v>71.595430819275279</c:v>
                </c:pt>
                <c:pt idx="195">
                  <c:v>71.573926868044509</c:v>
                </c:pt>
                <c:pt idx="196">
                  <c:v>71.368003660210462</c:v>
                </c:pt>
                <c:pt idx="197">
                  <c:v>71.26941617568292</c:v>
                </c:pt>
                <c:pt idx="198">
                  <c:v>71.192266380236305</c:v>
                </c:pt>
                <c:pt idx="199">
                  <c:v>71.103586270586433</c:v>
                </c:pt>
                <c:pt idx="200">
                  <c:v>71.092462853183463</c:v>
                </c:pt>
                <c:pt idx="201">
                  <c:v>70.868182170843355</c:v>
                </c:pt>
                <c:pt idx="202">
                  <c:v>70.743338008415151</c:v>
                </c:pt>
                <c:pt idx="203">
                  <c:v>70.663333072896322</c:v>
                </c:pt>
                <c:pt idx="204">
                  <c:v>70.536723163841813</c:v>
                </c:pt>
                <c:pt idx="205">
                  <c:v>70.525158960671945</c:v>
                </c:pt>
                <c:pt idx="206">
                  <c:v>70.315439955727712</c:v>
                </c:pt>
                <c:pt idx="207">
                  <c:v>70.268429804418389</c:v>
                </c:pt>
                <c:pt idx="208">
                  <c:v>70.256653992395428</c:v>
                </c:pt>
                <c:pt idx="209">
                  <c:v>70.233074361820186</c:v>
                </c:pt>
                <c:pt idx="210">
                  <c:v>70.066964285714278</c:v>
                </c:pt>
                <c:pt idx="211">
                  <c:v>69.93514292577467</c:v>
                </c:pt>
                <c:pt idx="212">
                  <c:v>69.729119638826191</c:v>
                </c:pt>
                <c:pt idx="213">
                  <c:v>69.655729755939873</c:v>
                </c:pt>
                <c:pt idx="214">
                  <c:v>69.408505784585302</c:v>
                </c:pt>
                <c:pt idx="215">
                  <c:v>69.321022959392096</c:v>
                </c:pt>
                <c:pt idx="216">
                  <c:v>69.27080775840902</c:v>
                </c:pt>
                <c:pt idx="217">
                  <c:v>69.068292281077532</c:v>
                </c:pt>
                <c:pt idx="218">
                  <c:v>69.004457652303103</c:v>
                </c:pt>
                <c:pt idx="219">
                  <c:v>68.940359004053278</c:v>
                </c:pt>
                <c:pt idx="220">
                  <c:v>68.863089808441813</c:v>
                </c:pt>
                <c:pt idx="221">
                  <c:v>68.824310860179324</c:v>
                </c:pt>
                <c:pt idx="222">
                  <c:v>68.681291183584932</c:v>
                </c:pt>
                <c:pt idx="223">
                  <c:v>68.57644991212652</c:v>
                </c:pt>
                <c:pt idx="224">
                  <c:v>68.53695324283558</c:v>
                </c:pt>
                <c:pt idx="225">
                  <c:v>68.351314902225198</c:v>
                </c:pt>
                <c:pt idx="226">
                  <c:v>68.311249894505863</c:v>
                </c:pt>
                <c:pt idx="227">
                  <c:v>68.190443917316173</c:v>
                </c:pt>
                <c:pt idx="228">
                  <c:v>68.176964149504187</c:v>
                </c:pt>
                <c:pt idx="229">
                  <c:v>68.095845016568944</c:v>
                </c:pt>
                <c:pt idx="230">
                  <c:v>68.068713325963088</c:v>
                </c:pt>
                <c:pt idx="231">
                  <c:v>68.068713325963088</c:v>
                </c:pt>
                <c:pt idx="232">
                  <c:v>67.83621723488092</c:v>
                </c:pt>
                <c:pt idx="233">
                  <c:v>67.725631768953065</c:v>
                </c:pt>
                <c:pt idx="234">
                  <c:v>67.656128865535365</c:v>
                </c:pt>
                <c:pt idx="235">
                  <c:v>67.474012474012468</c:v>
                </c:pt>
                <c:pt idx="236">
                  <c:v>67.375097749587269</c:v>
                </c:pt>
                <c:pt idx="237">
                  <c:v>67.375097749587269</c:v>
                </c:pt>
                <c:pt idx="238">
                  <c:v>67.332521315468938</c:v>
                </c:pt>
                <c:pt idx="239">
                  <c:v>67.332521315468938</c:v>
                </c:pt>
                <c:pt idx="240">
                  <c:v>67.332521315468938</c:v>
                </c:pt>
                <c:pt idx="241">
                  <c:v>67.318304465140571</c:v>
                </c:pt>
                <c:pt idx="242">
                  <c:v>67.304075235109721</c:v>
                </c:pt>
                <c:pt idx="243">
                  <c:v>67.289833609199405</c:v>
                </c:pt>
                <c:pt idx="244">
                  <c:v>67.232742822235792</c:v>
                </c:pt>
                <c:pt idx="245">
                  <c:v>67.218438973284435</c:v>
                </c:pt>
                <c:pt idx="246">
                  <c:v>67.189793778399149</c:v>
                </c:pt>
                <c:pt idx="247">
                  <c:v>67.16109847822284</c:v>
                </c:pt>
                <c:pt idx="248">
                  <c:v>67.117961292582535</c:v>
                </c:pt>
                <c:pt idx="249">
                  <c:v>67.117961292582535</c:v>
                </c:pt>
                <c:pt idx="250">
                  <c:v>67.103557035219893</c:v>
                </c:pt>
                <c:pt idx="251">
                  <c:v>67.031346035648426</c:v>
                </c:pt>
                <c:pt idx="252">
                  <c:v>67.002372791985238</c:v>
                </c:pt>
                <c:pt idx="253">
                  <c:v>66.915146708961132</c:v>
                </c:pt>
                <c:pt idx="254">
                  <c:v>66.900564174894214</c:v>
                </c:pt>
                <c:pt idx="255">
                  <c:v>66.798125386860022</c:v>
                </c:pt>
                <c:pt idx="256">
                  <c:v>66.798125386860022</c:v>
                </c:pt>
                <c:pt idx="257">
                  <c:v>66.798125386860022</c:v>
                </c:pt>
                <c:pt idx="258">
                  <c:v>66.754028687798822</c:v>
                </c:pt>
                <c:pt idx="259">
                  <c:v>66.739303747010354</c:v>
                </c:pt>
                <c:pt idx="260">
                  <c:v>66.695050558807864</c:v>
                </c:pt>
                <c:pt idx="261">
                  <c:v>66.680273316177122</c:v>
                </c:pt>
                <c:pt idx="262">
                  <c:v>66.606189967982914</c:v>
                </c:pt>
                <c:pt idx="263">
                  <c:v>66.501918101525561</c:v>
                </c:pt>
                <c:pt idx="264">
                  <c:v>66.501918101525561</c:v>
                </c:pt>
                <c:pt idx="265">
                  <c:v>66.486968939664408</c:v>
                </c:pt>
                <c:pt idx="266">
                  <c:v>66.486968939664408</c:v>
                </c:pt>
                <c:pt idx="267">
                  <c:v>66.44204129055322</c:v>
                </c:pt>
                <c:pt idx="268">
                  <c:v>66.427038626609431</c:v>
                </c:pt>
                <c:pt idx="269">
                  <c:v>66.39699301950958</c:v>
                </c:pt>
                <c:pt idx="270">
                  <c:v>66.351823640111121</c:v>
                </c:pt>
                <c:pt idx="271">
                  <c:v>66.336740182894033</c:v>
                </c:pt>
                <c:pt idx="272">
                  <c:v>66.321643196699256</c:v>
                </c:pt>
                <c:pt idx="273">
                  <c:v>66.215583948173474</c:v>
                </c:pt>
                <c:pt idx="274">
                  <c:v>66.215583948173474</c:v>
                </c:pt>
                <c:pt idx="275">
                  <c:v>66.185158501440924</c:v>
                </c:pt>
                <c:pt idx="276">
                  <c:v>66.001448750452724</c:v>
                </c:pt>
                <c:pt idx="277">
                  <c:v>65.986049461001897</c:v>
                </c:pt>
                <c:pt idx="278">
                  <c:v>65.908843290357723</c:v>
                </c:pt>
                <c:pt idx="279">
                  <c:v>65.846825541204296</c:v>
                </c:pt>
                <c:pt idx="280">
                  <c:v>65.76898532227186</c:v>
                </c:pt>
                <c:pt idx="281">
                  <c:v>65.76898532227186</c:v>
                </c:pt>
                <c:pt idx="282">
                  <c:v>65.722110644513407</c:v>
                </c:pt>
                <c:pt idx="283">
                  <c:v>65.690789473684205</c:v>
                </c:pt>
                <c:pt idx="284">
                  <c:v>65.675107413840379</c:v>
                </c:pt>
                <c:pt idx="285">
                  <c:v>65.675107413840379</c:v>
                </c:pt>
                <c:pt idx="286">
                  <c:v>65.675107413840379</c:v>
                </c:pt>
                <c:pt idx="287">
                  <c:v>65.659411011523687</c:v>
                </c:pt>
                <c:pt idx="288">
                  <c:v>65.627975100695707</c:v>
                </c:pt>
                <c:pt idx="289">
                  <c:v>65.627975100695707</c:v>
                </c:pt>
                <c:pt idx="290">
                  <c:v>65.627975100695707</c:v>
                </c:pt>
                <c:pt idx="291">
                  <c:v>65.643700247049125</c:v>
                </c:pt>
                <c:pt idx="292">
                  <c:v>65.659411011523687</c:v>
                </c:pt>
                <c:pt idx="293">
                  <c:v>65.659411011523687</c:v>
                </c:pt>
                <c:pt idx="294">
                  <c:v>65.643700247049125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C9-4211-95A7-21F2F872F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505983"/>
        <c:axId val="1789869359"/>
      </c:scatterChart>
      <c:valAx>
        <c:axId val="1782505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 sz="1200"/>
                  <a:t>Time (min)</a:t>
                </a:r>
              </a:p>
            </c:rich>
          </c:tx>
          <c:layout>
            <c:manualLayout>
              <c:xMode val="edge"/>
              <c:yMode val="edge"/>
              <c:x val="0.35608047310689461"/>
              <c:y val="0.90359682733484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869359"/>
        <c:crosses val="autoZero"/>
        <c:crossBetween val="midCat"/>
      </c:valAx>
      <c:valAx>
        <c:axId val="1789869359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Moisture content (%wt)</a:t>
                </a:r>
              </a:p>
            </c:rich>
          </c:tx>
          <c:layout>
            <c:manualLayout>
              <c:xMode val="edge"/>
              <c:yMode val="edge"/>
              <c:x val="8.356545961002786E-3"/>
              <c:y val="0.130726281592423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505983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721273291410396"/>
          <c:y val="4.2115321523238686E-2"/>
          <c:w val="0.24278726708589601"/>
          <c:h val="0.841635089762721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32312304861429"/>
          <c:y val="4.7841518084506582E-2"/>
          <c:w val="0.61716628996173684"/>
          <c:h val="0.75464822678755872"/>
        </c:manualLayout>
      </c:layout>
      <c:scatterChart>
        <c:scatterStyle val="lineMarker"/>
        <c:varyColors val="0"/>
        <c:ser>
          <c:idx val="4"/>
          <c:order val="0"/>
          <c:tx>
            <c:v>1 m/s (1000W/m2)</c:v>
          </c:tx>
          <c:spPr>
            <a:ln w="25400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'1ms-S-0°C-5mm-1'!$S$2:$S$307</c:f>
              <c:numCache>
                <c:formatCode>General</c:formatCode>
                <c:ptCount val="30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</c:numCache>
            </c:numRef>
          </c:xVal>
          <c:yVal>
            <c:numRef>
              <c:f>'1ms-S-0°C-5mm-1'!$T$2:$T$307</c:f>
              <c:numCache>
                <c:formatCode>General</c:formatCode>
                <c:ptCount val="306"/>
                <c:pt idx="0">
                  <c:v>80</c:v>
                </c:pt>
                <c:pt idx="1">
                  <c:v>79.990572485799802</c:v>
                </c:pt>
                <c:pt idx="2">
                  <c:v>79.990572485799802</c:v>
                </c:pt>
                <c:pt idx="3">
                  <c:v>79.971690768831522</c:v>
                </c:pt>
                <c:pt idx="4">
                  <c:v>79.962236540867139</c:v>
                </c:pt>
                <c:pt idx="5">
                  <c:v>79.952773383078707</c:v>
                </c:pt>
                <c:pt idx="6">
                  <c:v>79.952773383078707</c:v>
                </c:pt>
                <c:pt idx="7">
                  <c:v>79.943301282808463</c:v>
                </c:pt>
                <c:pt idx="8">
                  <c:v>79.933820227374781</c:v>
                </c:pt>
                <c:pt idx="9">
                  <c:v>79.924330204071978</c:v>
                </c:pt>
                <c:pt idx="10">
                  <c:v>79.924330204071978</c:v>
                </c:pt>
                <c:pt idx="11">
                  <c:v>79.91483120017034</c:v>
                </c:pt>
                <c:pt idx="12">
                  <c:v>79.905323202916051</c:v>
                </c:pt>
                <c:pt idx="13">
                  <c:v>79.905323202916051</c:v>
                </c:pt>
                <c:pt idx="14">
                  <c:v>79.895806199531123</c:v>
                </c:pt>
                <c:pt idx="15">
                  <c:v>79.895806199531123</c:v>
                </c:pt>
                <c:pt idx="16">
                  <c:v>79.886280177213393</c:v>
                </c:pt>
                <c:pt idx="17">
                  <c:v>79.886280177213393</c:v>
                </c:pt>
                <c:pt idx="18">
                  <c:v>79.86720102444923</c:v>
                </c:pt>
                <c:pt idx="19">
                  <c:v>79.857647868276828</c:v>
                </c:pt>
                <c:pt idx="20">
                  <c:v>79.857647868276828</c:v>
                </c:pt>
                <c:pt idx="21">
                  <c:v>79.809745772788887</c:v>
                </c:pt>
                <c:pt idx="22">
                  <c:v>79.809745772788887</c:v>
                </c:pt>
                <c:pt idx="23">
                  <c:v>79.800137999952412</c:v>
                </c:pt>
                <c:pt idx="24">
                  <c:v>79.761615294762677</c:v>
                </c:pt>
                <c:pt idx="25">
                  <c:v>79.761615294762677</c:v>
                </c:pt>
                <c:pt idx="26">
                  <c:v>79.742298790235978</c:v>
                </c:pt>
                <c:pt idx="27">
                  <c:v>79.73262670390794</c:v>
                </c:pt>
                <c:pt idx="28">
                  <c:v>79.71325479700829</c:v>
                </c:pt>
                <c:pt idx="29">
                  <c:v>79.71325479700829</c:v>
                </c:pt>
                <c:pt idx="30">
                  <c:v>79.674399674399666</c:v>
                </c:pt>
                <c:pt idx="31">
                  <c:v>79.674399674399666</c:v>
                </c:pt>
                <c:pt idx="32">
                  <c:v>79.664662626649744</c:v>
                </c:pt>
                <c:pt idx="33">
                  <c:v>79.654916245297031</c:v>
                </c:pt>
                <c:pt idx="34">
                  <c:v>79.645160516914814</c:v>
                </c:pt>
                <c:pt idx="35">
                  <c:v>79.625620965225934</c:v>
                </c:pt>
                <c:pt idx="36">
                  <c:v>79.586429103849568</c:v>
                </c:pt>
                <c:pt idx="37">
                  <c:v>79.576607568139707</c:v>
                </c:pt>
                <c:pt idx="38">
                  <c:v>79.537226734797173</c:v>
                </c:pt>
                <c:pt idx="39">
                  <c:v>79.537226734797173</c:v>
                </c:pt>
                <c:pt idx="40">
                  <c:v>79.527357785333621</c:v>
                </c:pt>
                <c:pt idx="41">
                  <c:v>79.517479311925484</c:v>
                </c:pt>
                <c:pt idx="42">
                  <c:v>79.517479311925484</c:v>
                </c:pt>
                <c:pt idx="43">
                  <c:v>79.448062165629764</c:v>
                </c:pt>
                <c:pt idx="44">
                  <c:v>79.428142189052309</c:v>
                </c:pt>
                <c:pt idx="45">
                  <c:v>79.408183560115447</c:v>
                </c:pt>
                <c:pt idx="46">
                  <c:v>79.388186166209422</c:v>
                </c:pt>
                <c:pt idx="47">
                  <c:v>79.358117143621286</c:v>
                </c:pt>
                <c:pt idx="48">
                  <c:v>79.358117143621286</c:v>
                </c:pt>
                <c:pt idx="49">
                  <c:v>79.358117143621286</c:v>
                </c:pt>
                <c:pt idx="50">
                  <c:v>79.348074630859429</c:v>
                </c:pt>
                <c:pt idx="51">
                  <c:v>79.317888377305167</c:v>
                </c:pt>
                <c:pt idx="52">
                  <c:v>79.317888377305167</c:v>
                </c:pt>
                <c:pt idx="53">
                  <c:v>79.307806673328614</c:v>
                </c:pt>
                <c:pt idx="54">
                  <c:v>79.287613750030488</c:v>
                </c:pt>
                <c:pt idx="55">
                  <c:v>79.267381376834592</c:v>
                </c:pt>
                <c:pt idx="56">
                  <c:v>79.257250360380155</c:v>
                </c:pt>
                <c:pt idx="57">
                  <c:v>79.247109438020971</c:v>
                </c:pt>
                <c:pt idx="58">
                  <c:v>79.236958595221211</c:v>
                </c:pt>
                <c:pt idx="59">
                  <c:v>79.216627090014441</c:v>
                </c:pt>
                <c:pt idx="60">
                  <c:v>79.19625572790315</c:v>
                </c:pt>
                <c:pt idx="61">
                  <c:v>79.175844391572028</c:v>
                </c:pt>
                <c:pt idx="62">
                  <c:v>79.165623696287028</c:v>
                </c:pt>
                <c:pt idx="63">
                  <c:v>79.165623696287028</c:v>
                </c:pt>
                <c:pt idx="64">
                  <c:v>79.165623696287028</c:v>
                </c:pt>
                <c:pt idx="65">
                  <c:v>79.15539296324485</c:v>
                </c:pt>
                <c:pt idx="66">
                  <c:v>79.134901324682332</c:v>
                </c:pt>
                <c:pt idx="67">
                  <c:v>79.104088212852886</c:v>
                </c:pt>
                <c:pt idx="68">
                  <c:v>79.083495528345111</c:v>
                </c:pt>
                <c:pt idx="69">
                  <c:v>79.073183958194676</c:v>
                </c:pt>
                <c:pt idx="70">
                  <c:v>79.052530286955019</c:v>
                </c:pt>
                <c:pt idx="71">
                  <c:v>79.021473226420213</c:v>
                </c:pt>
                <c:pt idx="72">
                  <c:v>79.011100398032085</c:v>
                </c:pt>
                <c:pt idx="73">
                  <c:v>78.969506304342431</c:v>
                </c:pt>
                <c:pt idx="74">
                  <c:v>78.917281283369334</c:v>
                </c:pt>
                <c:pt idx="75">
                  <c:v>78.906805138015841</c:v>
                </c:pt>
                <c:pt idx="76">
                  <c:v>78.875314140685262</c:v>
                </c:pt>
                <c:pt idx="77">
                  <c:v>78.81204921510394</c:v>
                </c:pt>
                <c:pt idx="78">
                  <c:v>78.790876614454518</c:v>
                </c:pt>
                <c:pt idx="79">
                  <c:v>78.748404215374592</c:v>
                </c:pt>
                <c:pt idx="80">
                  <c:v>78.673666758773138</c:v>
                </c:pt>
                <c:pt idx="81">
                  <c:v>78.673666758773138</c:v>
                </c:pt>
                <c:pt idx="82">
                  <c:v>78.662947045665888</c:v>
                </c:pt>
                <c:pt idx="83">
                  <c:v>78.662947045665888</c:v>
                </c:pt>
                <c:pt idx="84">
                  <c:v>78.652216550579595</c:v>
                </c:pt>
                <c:pt idx="85">
                  <c:v>78.630723149336745</c:v>
                </c:pt>
                <c:pt idx="86">
                  <c:v>78.555154209502632</c:v>
                </c:pt>
                <c:pt idx="87">
                  <c:v>78.457205206932429</c:v>
                </c:pt>
                <c:pt idx="88">
                  <c:v>78.424356400416784</c:v>
                </c:pt>
                <c:pt idx="89">
                  <c:v>78.424356400416784</c:v>
                </c:pt>
                <c:pt idx="90">
                  <c:v>78.402401485664853</c:v>
                </c:pt>
                <c:pt idx="91">
                  <c:v>78.402401485664853</c:v>
                </c:pt>
                <c:pt idx="92">
                  <c:v>78.391407264119721</c:v>
                </c:pt>
                <c:pt idx="93">
                  <c:v>78.380401843693491</c:v>
                </c:pt>
                <c:pt idx="94">
                  <c:v>78.380401843693491</c:v>
                </c:pt>
                <c:pt idx="95">
                  <c:v>78.314133183478489</c:v>
                </c:pt>
                <c:pt idx="96">
                  <c:v>78.280846273887789</c:v>
                </c:pt>
                <c:pt idx="97">
                  <c:v>78.247457019139617</c:v>
                </c:pt>
                <c:pt idx="98">
                  <c:v>78.225140424222204</c:v>
                </c:pt>
                <c:pt idx="99">
                  <c:v>78.213964946495935</c:v>
                </c:pt>
                <c:pt idx="100">
                  <c:v>78.202777991732773</c:v>
                </c:pt>
                <c:pt idx="101">
                  <c:v>78.157915047981675</c:v>
                </c:pt>
                <c:pt idx="102">
                  <c:v>78.135414252234142</c:v>
                </c:pt>
                <c:pt idx="103">
                  <c:v>78.124146460872467</c:v>
                </c:pt>
                <c:pt idx="104">
                  <c:v>78.090273297375418</c:v>
                </c:pt>
                <c:pt idx="105">
                  <c:v>78.078958919672587</c:v>
                </c:pt>
                <c:pt idx="106">
                  <c:v>78.02221129203447</c:v>
                </c:pt>
                <c:pt idx="107">
                  <c:v>77.9994298893467</c:v>
                </c:pt>
                <c:pt idx="108">
                  <c:v>77.942269219777074</c:v>
                </c:pt>
                <c:pt idx="109">
                  <c:v>77.942269219777074</c:v>
                </c:pt>
                <c:pt idx="110">
                  <c:v>77.907830024200464</c:v>
                </c:pt>
                <c:pt idx="111">
                  <c:v>77.884810753080302</c:v>
                </c:pt>
                <c:pt idx="112">
                  <c:v>77.850191760807746</c:v>
                </c:pt>
                <c:pt idx="113">
                  <c:v>77.850191760807746</c:v>
                </c:pt>
                <c:pt idx="114">
                  <c:v>77.838627998642608</c:v>
                </c:pt>
                <c:pt idx="115">
                  <c:v>77.81546421385454</c:v>
                </c:pt>
                <c:pt idx="116">
                  <c:v>77.803864153311196</c:v>
                </c:pt>
                <c:pt idx="117">
                  <c:v>77.803864153311196</c:v>
                </c:pt>
                <c:pt idx="118">
                  <c:v>77.780627600827017</c:v>
                </c:pt>
                <c:pt idx="119">
                  <c:v>77.780627600827017</c:v>
                </c:pt>
                <c:pt idx="120">
                  <c:v>77.722322810884563</c:v>
                </c:pt>
                <c:pt idx="121">
                  <c:v>77.628396005164831</c:v>
                </c:pt>
                <c:pt idx="122">
                  <c:v>77.569288488467322</c:v>
                </c:pt>
                <c:pt idx="123">
                  <c:v>77.521777118801126</c:v>
                </c:pt>
                <c:pt idx="124">
                  <c:v>77.497945877176704</c:v>
                </c:pt>
                <c:pt idx="125">
                  <c:v>77.45013147759569</c:v>
                </c:pt>
                <c:pt idx="126">
                  <c:v>77.426147996490187</c:v>
                </c:pt>
                <c:pt idx="127">
                  <c:v>77.378027658610677</c:v>
                </c:pt>
                <c:pt idx="128">
                  <c:v>77.378027658610677</c:v>
                </c:pt>
                <c:pt idx="129">
                  <c:v>77.329701727682973</c:v>
                </c:pt>
                <c:pt idx="130">
                  <c:v>77.305461252639731</c:v>
                </c:pt>
                <c:pt idx="131">
                  <c:v>77.293321565166224</c:v>
                </c:pt>
                <c:pt idx="132">
                  <c:v>77.207978737684229</c:v>
                </c:pt>
                <c:pt idx="133">
                  <c:v>77.146625750356662</c:v>
                </c:pt>
                <c:pt idx="134">
                  <c:v>77.121991969603059</c:v>
                </c:pt>
                <c:pt idx="135">
                  <c:v>76.960568807837376</c:v>
                </c:pt>
                <c:pt idx="136">
                  <c:v>76.935532070960903</c:v>
                </c:pt>
                <c:pt idx="137">
                  <c:v>76.872701517339067</c:v>
                </c:pt>
                <c:pt idx="138">
                  <c:v>76.860094306195322</c:v>
                </c:pt>
                <c:pt idx="139">
                  <c:v>76.847473342605468</c:v>
                </c:pt>
                <c:pt idx="140">
                  <c:v>76.78416144822117</c:v>
                </c:pt>
                <c:pt idx="141">
                  <c:v>76.758739631525629</c:v>
                </c:pt>
                <c:pt idx="142">
                  <c:v>76.617918422429682</c:v>
                </c:pt>
                <c:pt idx="143">
                  <c:v>76.605031827826608</c:v>
                </c:pt>
                <c:pt idx="144">
                  <c:v>76.566286676419438</c:v>
                </c:pt>
                <c:pt idx="145">
                  <c:v>76.540385199922625</c:v>
                </c:pt>
                <c:pt idx="146">
                  <c:v>76.527412977964545</c:v>
                </c:pt>
                <c:pt idx="147">
                  <c:v>76.488410091666893</c:v>
                </c:pt>
                <c:pt idx="148">
                  <c:v>76.475380309789671</c:v>
                </c:pt>
                <c:pt idx="149">
                  <c:v>76.39689732825488</c:v>
                </c:pt>
                <c:pt idx="150">
                  <c:v>76.331093702082569</c:v>
                </c:pt>
                <c:pt idx="151">
                  <c:v>76.331093702082569</c:v>
                </c:pt>
                <c:pt idx="152">
                  <c:v>76.317888922982505</c:v>
                </c:pt>
                <c:pt idx="153">
                  <c:v>76.291435114077458</c:v>
                </c:pt>
                <c:pt idx="154">
                  <c:v>76.251643402612657</c:v>
                </c:pt>
                <c:pt idx="155">
                  <c:v>76.185026227944675</c:v>
                </c:pt>
                <c:pt idx="156">
                  <c:v>76.171657919110828</c:v>
                </c:pt>
                <c:pt idx="157">
                  <c:v>76.158274593501645</c:v>
                </c:pt>
                <c:pt idx="158">
                  <c:v>76.023609816713261</c:v>
                </c:pt>
                <c:pt idx="159">
                  <c:v>76.0100596230467</c:v>
                </c:pt>
                <c:pt idx="160">
                  <c:v>76.0100596230467</c:v>
                </c:pt>
                <c:pt idx="161">
                  <c:v>75.996494105007201</c:v>
                </c:pt>
                <c:pt idx="162">
                  <c:v>75.95570534424651</c:v>
                </c:pt>
                <c:pt idx="163">
                  <c:v>75.942078268015521</c:v>
                </c:pt>
                <c:pt idx="164">
                  <c:v>75.859990332395</c:v>
                </c:pt>
                <c:pt idx="165">
                  <c:v>75.735802680842539</c:v>
                </c:pt>
                <c:pt idx="166">
                  <c:v>75.721925133689837</c:v>
                </c:pt>
                <c:pt idx="167">
                  <c:v>75.694122362506803</c:v>
                </c:pt>
                <c:pt idx="168">
                  <c:v>75.61033066161049</c:v>
                </c:pt>
                <c:pt idx="169">
                  <c:v>75.55414783034351</c:v>
                </c:pt>
                <c:pt idx="170">
                  <c:v>75.469386575746185</c:v>
                </c:pt>
                <c:pt idx="171">
                  <c:v>75.455202521032689</c:v>
                </c:pt>
                <c:pt idx="172">
                  <c:v>75.426785145735025</c:v>
                </c:pt>
                <c:pt idx="173">
                  <c:v>75.369752531259977</c:v>
                </c:pt>
                <c:pt idx="174">
                  <c:v>75.355452988475719</c:v>
                </c:pt>
                <c:pt idx="175">
                  <c:v>75.298088393610513</c:v>
                </c:pt>
                <c:pt idx="176">
                  <c:v>75.240456122954882</c:v>
                </c:pt>
                <c:pt idx="177">
                  <c:v>75.240456122954882</c:v>
                </c:pt>
                <c:pt idx="178">
                  <c:v>75.197055128692043</c:v>
                </c:pt>
                <c:pt idx="179">
                  <c:v>75.153501712078182</c:v>
                </c:pt>
                <c:pt idx="180">
                  <c:v>74.977747649503371</c:v>
                </c:pt>
                <c:pt idx="181">
                  <c:v>74.962989176914675</c:v>
                </c:pt>
                <c:pt idx="182">
                  <c:v>74.962989176914675</c:v>
                </c:pt>
                <c:pt idx="183">
                  <c:v>74.829375315010822</c:v>
                </c:pt>
                <c:pt idx="184">
                  <c:v>74.754527342472272</c:v>
                </c:pt>
                <c:pt idx="185">
                  <c:v>74.739504299443595</c:v>
                </c:pt>
                <c:pt idx="186">
                  <c:v>74.633840270100677</c:v>
                </c:pt>
                <c:pt idx="187">
                  <c:v>74.542564994452604</c:v>
                </c:pt>
                <c:pt idx="188">
                  <c:v>74.465998977412852</c:v>
                </c:pt>
                <c:pt idx="189">
                  <c:v>74.373509613933393</c:v>
                </c:pt>
                <c:pt idx="190">
                  <c:v>74.233512397948331</c:v>
                </c:pt>
                <c:pt idx="191">
                  <c:v>74.217862674238518</c:v>
                </c:pt>
                <c:pt idx="192">
                  <c:v>74.107780048186882</c:v>
                </c:pt>
                <c:pt idx="193">
                  <c:v>74.060313483455033</c:v>
                </c:pt>
                <c:pt idx="194">
                  <c:v>73.980814612767773</c:v>
                </c:pt>
                <c:pt idx="195">
                  <c:v>73.900826954409908</c:v>
                </c:pt>
                <c:pt idx="196">
                  <c:v>73.868694019514294</c:v>
                </c:pt>
                <c:pt idx="197">
                  <c:v>73.723111207403505</c:v>
                </c:pt>
                <c:pt idx="198">
                  <c:v>73.62515144925284</c:v>
                </c:pt>
                <c:pt idx="199">
                  <c:v>73.592335686957597</c:v>
                </c:pt>
                <c:pt idx="200">
                  <c:v>73.559438163754706</c:v>
                </c:pt>
                <c:pt idx="201">
                  <c:v>73.393713372402757</c:v>
                </c:pt>
                <c:pt idx="202">
                  <c:v>73.326840302868447</c:v>
                </c:pt>
                <c:pt idx="203">
                  <c:v>73.293277548837636</c:v>
                </c:pt>
                <c:pt idx="204">
                  <c:v>73.259630224573996</c:v>
                </c:pt>
                <c:pt idx="205">
                  <c:v>73.242774748652636</c:v>
                </c:pt>
                <c:pt idx="206">
                  <c:v>73.141193963744499</c:v>
                </c:pt>
                <c:pt idx="207">
                  <c:v>73.073043864378818</c:v>
                </c:pt>
                <c:pt idx="208">
                  <c:v>73.021703899075277</c:v>
                </c:pt>
                <c:pt idx="209">
                  <c:v>72.952945299308666</c:v>
                </c:pt>
                <c:pt idx="210">
                  <c:v>72.935700851158785</c:v>
                </c:pt>
                <c:pt idx="211">
                  <c:v>72.918434399821365</c:v>
                </c:pt>
                <c:pt idx="212">
                  <c:v>72.901145903156817</c:v>
                </c:pt>
                <c:pt idx="213">
                  <c:v>72.866502604749257</c:v>
                </c:pt>
                <c:pt idx="214">
                  <c:v>72.849147718187339</c:v>
                </c:pt>
                <c:pt idx="215">
                  <c:v>72.849147718187339</c:v>
                </c:pt>
                <c:pt idx="216">
                  <c:v>72.831770616659725</c:v>
                </c:pt>
                <c:pt idx="217">
                  <c:v>72.814371257485021</c:v>
                </c:pt>
                <c:pt idx="218">
                  <c:v>72.814371257485021</c:v>
                </c:pt>
                <c:pt idx="219">
                  <c:v>72.796949597872413</c:v>
                </c:pt>
                <c:pt idx="220">
                  <c:v>72.779505594921275</c:v>
                </c:pt>
                <c:pt idx="221">
                  <c:v>72.709505287858818</c:v>
                </c:pt>
                <c:pt idx="222">
                  <c:v>72.691948920840161</c:v>
                </c:pt>
                <c:pt idx="223">
                  <c:v>72.532919214468279</c:v>
                </c:pt>
                <c:pt idx="224">
                  <c:v>72.497327415854087</c:v>
                </c:pt>
                <c:pt idx="225">
                  <c:v>72.479496904275663</c:v>
                </c:pt>
                <c:pt idx="226">
                  <c:v>72.425866380850294</c:v>
                </c:pt>
                <c:pt idx="227">
                  <c:v>72.425866380850294</c:v>
                </c:pt>
                <c:pt idx="228">
                  <c:v>72.407943059572929</c:v>
                </c:pt>
                <c:pt idx="229">
                  <c:v>72.389996422647883</c:v>
                </c:pt>
                <c:pt idx="230">
                  <c:v>72.263713286941737</c:v>
                </c:pt>
                <c:pt idx="231">
                  <c:v>72.191031478266567</c:v>
                </c:pt>
                <c:pt idx="232">
                  <c:v>72.154547541736363</c:v>
                </c:pt>
                <c:pt idx="233">
                  <c:v>72.062917503043849</c:v>
                </c:pt>
                <c:pt idx="234">
                  <c:v>72.062917503043849</c:v>
                </c:pt>
                <c:pt idx="235">
                  <c:v>72.007649444426107</c:v>
                </c:pt>
                <c:pt idx="236">
                  <c:v>71.989178131908005</c:v>
                </c:pt>
                <c:pt idx="237">
                  <c:v>71.933617640252564</c:v>
                </c:pt>
                <c:pt idx="238">
                  <c:v>71.840525390560202</c:v>
                </c:pt>
                <c:pt idx="239">
                  <c:v>71.803115347570497</c:v>
                </c:pt>
                <c:pt idx="240">
                  <c:v>71.765605773387861</c:v>
                </c:pt>
                <c:pt idx="241">
                  <c:v>71.746813537888116</c:v>
                </c:pt>
                <c:pt idx="242">
                  <c:v>71.557506114107667</c:v>
                </c:pt>
                <c:pt idx="243">
                  <c:v>71.538435750444194</c:v>
                </c:pt>
                <c:pt idx="244">
                  <c:v>71.346316109217312</c:v>
                </c:pt>
                <c:pt idx="245">
                  <c:v>71.249280368451352</c:v>
                </c:pt>
                <c:pt idx="246">
                  <c:v>71.131966404842046</c:v>
                </c:pt>
                <c:pt idx="247">
                  <c:v>70.954189332512215</c:v>
                </c:pt>
                <c:pt idx="248">
                  <c:v>70.814397194815911</c:v>
                </c:pt>
                <c:pt idx="249">
                  <c:v>70.794316969967994</c:v>
                </c:pt>
                <c:pt idx="250">
                  <c:v>70.794316969967994</c:v>
                </c:pt>
                <c:pt idx="251">
                  <c:v>70.652977980573112</c:v>
                </c:pt>
                <c:pt idx="252">
                  <c:v>70.571596935768994</c:v>
                </c:pt>
                <c:pt idx="253">
                  <c:v>70.530736922489496</c:v>
                </c:pt>
                <c:pt idx="254">
                  <c:v>70.469233712476949</c:v>
                </c:pt>
                <c:pt idx="255">
                  <c:v>70.44867555431793</c:v>
                </c:pt>
                <c:pt idx="256">
                  <c:v>70.366155886767416</c:v>
                </c:pt>
                <c:pt idx="257">
                  <c:v>70.262355949420282</c:v>
                </c:pt>
                <c:pt idx="258">
                  <c:v>70.115808370586777</c:v>
                </c:pt>
                <c:pt idx="259">
                  <c:v>70.094755010743597</c:v>
                </c:pt>
                <c:pt idx="260">
                  <c:v>70.010244091984873</c:v>
                </c:pt>
                <c:pt idx="261">
                  <c:v>69.98904167697691</c:v>
                </c:pt>
                <c:pt idx="262">
                  <c:v>69.98904167697691</c:v>
                </c:pt>
                <c:pt idx="263">
                  <c:v>69.775356901278073</c:v>
                </c:pt>
                <c:pt idx="264">
                  <c:v>69.710656819722431</c:v>
                </c:pt>
                <c:pt idx="265">
                  <c:v>69.667369323662854</c:v>
                </c:pt>
                <c:pt idx="266">
                  <c:v>69.492974954184476</c:v>
                </c:pt>
                <c:pt idx="267">
                  <c:v>69.360857483128228</c:v>
                </c:pt>
                <c:pt idx="268">
                  <c:v>69.360857483128228</c:v>
                </c:pt>
                <c:pt idx="269">
                  <c:v>69.316563663305502</c:v>
                </c:pt>
                <c:pt idx="270">
                  <c:v>69.070640096178366</c:v>
                </c:pt>
                <c:pt idx="271">
                  <c:v>69.048087790294929</c:v>
                </c:pt>
                <c:pt idx="272">
                  <c:v>68.912080266578769</c:v>
                </c:pt>
                <c:pt idx="273">
                  <c:v>68.820742590620284</c:v>
                </c:pt>
                <c:pt idx="274">
                  <c:v>68.797824249329267</c:v>
                </c:pt>
                <c:pt idx="275">
                  <c:v>68.682725294182731</c:v>
                </c:pt>
                <c:pt idx="276">
                  <c:v>68.682725294182731</c:v>
                </c:pt>
                <c:pt idx="277">
                  <c:v>68.659603529107756</c:v>
                </c:pt>
                <c:pt idx="278">
                  <c:v>68.44996097959789</c:v>
                </c:pt>
                <c:pt idx="279">
                  <c:v>68.402992295954434</c:v>
                </c:pt>
                <c:pt idx="280">
                  <c:v>68.355883558835586</c:v>
                </c:pt>
                <c:pt idx="281">
                  <c:v>68.308634140878709</c:v>
                </c:pt>
                <c:pt idx="282">
                  <c:v>68.261243410968632</c:v>
                </c:pt>
                <c:pt idx="283">
                  <c:v>68.189890966315701</c:v>
                </c:pt>
                <c:pt idx="284">
                  <c:v>68.046219278106051</c:v>
                </c:pt>
                <c:pt idx="285">
                  <c:v>67.998039880885059</c:v>
                </c:pt>
                <c:pt idx="286">
                  <c:v>67.949714976027778</c:v>
                </c:pt>
                <c:pt idx="287">
                  <c:v>67.82826177573989</c:v>
                </c:pt>
                <c:pt idx="288">
                  <c:v>67.73043445208863</c:v>
                </c:pt>
                <c:pt idx="289">
                  <c:v>67.532984052927446</c:v>
                </c:pt>
                <c:pt idx="290">
                  <c:v>67.508132726089769</c:v>
                </c:pt>
                <c:pt idx="291">
                  <c:v>67.433349955886285</c:v>
                </c:pt>
                <c:pt idx="292">
                  <c:v>67.307944087180857</c:v>
                </c:pt>
                <c:pt idx="293">
                  <c:v>67.181568672928975</c:v>
                </c:pt>
                <c:pt idx="294">
                  <c:v>66.977323116418376</c:v>
                </c:pt>
                <c:pt idx="295">
                  <c:v>66.977323116418376</c:v>
                </c:pt>
                <c:pt idx="296">
                  <c:v>66.925863882504174</c:v>
                </c:pt>
                <c:pt idx="297">
                  <c:v>66.639946559786225</c:v>
                </c:pt>
                <c:pt idx="298">
                  <c:v>66.613708757717561</c:v>
                </c:pt>
                <c:pt idx="299">
                  <c:v>66.455411118574403</c:v>
                </c:pt>
                <c:pt idx="300">
                  <c:v>66.349042768242882</c:v>
                </c:pt>
                <c:pt idx="301">
                  <c:v>66.322345194176677</c:v>
                </c:pt>
                <c:pt idx="302">
                  <c:v>66.188219363574802</c:v>
                </c:pt>
                <c:pt idx="303">
                  <c:v>66.188219363574802</c:v>
                </c:pt>
                <c:pt idx="304">
                  <c:v>66.161265893419426</c:v>
                </c:pt>
                <c:pt idx="305">
                  <c:v>65.916736922397519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7B-4E16-A468-3F526CC484E5}"/>
            </c:ext>
          </c:extLst>
        </c:ser>
        <c:ser>
          <c:idx val="5"/>
          <c:order val="1"/>
          <c:tx>
            <c:v>1 m/s (900W/m2)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'1ms-S-0°C-5mm-2'!$P$2:$P$303</c:f>
              <c:numCache>
                <c:formatCode>General</c:formatCode>
                <c:ptCount val="30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</c:numCache>
            </c:numRef>
          </c:xVal>
          <c:yVal>
            <c:numRef>
              <c:f>'1ms-S-0°C-5mm-2'!$Q$2:$Q$303</c:f>
              <c:numCache>
                <c:formatCode>General</c:formatCode>
                <c:ptCount val="302"/>
                <c:pt idx="0">
                  <c:v>80</c:v>
                </c:pt>
                <c:pt idx="1">
                  <c:v>79.941760295081181</c:v>
                </c:pt>
                <c:pt idx="2">
                  <c:v>79.824257365324996</c:v>
                </c:pt>
                <c:pt idx="3">
                  <c:v>79.784783193523936</c:v>
                </c:pt>
                <c:pt idx="4">
                  <c:v>79.774890503804841</c:v>
                </c:pt>
                <c:pt idx="5">
                  <c:v>79.504078950631069</c:v>
                </c:pt>
                <c:pt idx="6">
                  <c:v>79.391657732678453</c:v>
                </c:pt>
                <c:pt idx="7">
                  <c:v>79.360783040775047</c:v>
                </c:pt>
                <c:pt idx="8">
                  <c:v>79.340148466595011</c:v>
                </c:pt>
                <c:pt idx="9">
                  <c:v>79.288381066927258</c:v>
                </c:pt>
                <c:pt idx="10">
                  <c:v>79.267601394567208</c:v>
                </c:pt>
                <c:pt idx="11">
                  <c:v>79.225916710648676</c:v>
                </c:pt>
                <c:pt idx="12">
                  <c:v>79.184064066080737</c:v>
                </c:pt>
                <c:pt idx="13">
                  <c:v>79.152563746878869</c:v>
                </c:pt>
                <c:pt idx="14">
                  <c:v>79.046870643108818</c:v>
                </c:pt>
                <c:pt idx="15">
                  <c:v>79.036242359684508</c:v>
                </c:pt>
                <c:pt idx="16">
                  <c:v>78.972245541733443</c:v>
                </c:pt>
                <c:pt idx="17">
                  <c:v>78.929363481098164</c:v>
                </c:pt>
                <c:pt idx="18">
                  <c:v>78.918615623963888</c:v>
                </c:pt>
                <c:pt idx="19">
                  <c:v>78.89708698205213</c:v>
                </c:pt>
                <c:pt idx="20">
                  <c:v>78.864711447492908</c:v>
                </c:pt>
                <c:pt idx="21">
                  <c:v>78.821389223397986</c:v>
                </c:pt>
                <c:pt idx="22">
                  <c:v>78.766986051529713</c:v>
                </c:pt>
                <c:pt idx="23">
                  <c:v>78.723261860022149</c:v>
                </c:pt>
                <c:pt idx="24">
                  <c:v>78.723261860022149</c:v>
                </c:pt>
                <c:pt idx="25">
                  <c:v>78.657336879341074</c:v>
                </c:pt>
                <c:pt idx="26">
                  <c:v>78.624220952183919</c:v>
                </c:pt>
                <c:pt idx="27">
                  <c:v>78.568798776219253</c:v>
                </c:pt>
                <c:pt idx="28">
                  <c:v>78.568798776219253</c:v>
                </c:pt>
                <c:pt idx="29">
                  <c:v>78.557679836052813</c:v>
                </c:pt>
                <c:pt idx="30">
                  <c:v>78.546549352435832</c:v>
                </c:pt>
                <c:pt idx="31">
                  <c:v>78.546549352435832</c:v>
                </c:pt>
                <c:pt idx="32">
                  <c:v>78.501911623189159</c:v>
                </c:pt>
                <c:pt idx="33">
                  <c:v>78.490723151786412</c:v>
                </c:pt>
                <c:pt idx="34">
                  <c:v>78.468311234989201</c:v>
                </c:pt>
                <c:pt idx="35">
                  <c:v>78.423346994178914</c:v>
                </c:pt>
                <c:pt idx="36">
                  <c:v>78.378194564335985</c:v>
                </c:pt>
                <c:pt idx="37">
                  <c:v>78.275907382585615</c:v>
                </c:pt>
                <c:pt idx="38">
                  <c:v>78.275907382585615</c:v>
                </c:pt>
                <c:pt idx="39">
                  <c:v>78.253045331368881</c:v>
                </c:pt>
                <c:pt idx="40">
                  <c:v>78.149567791905682</c:v>
                </c:pt>
                <c:pt idx="41">
                  <c:v>78.114856098917102</c:v>
                </c:pt>
                <c:pt idx="42">
                  <c:v>78.114856098917102</c:v>
                </c:pt>
                <c:pt idx="43">
                  <c:v>78.10326101353678</c:v>
                </c:pt>
                <c:pt idx="44">
                  <c:v>77.856894103779908</c:v>
                </c:pt>
                <c:pt idx="45">
                  <c:v>77.845023988849888</c:v>
                </c:pt>
                <c:pt idx="46">
                  <c:v>77.773535185135387</c:v>
                </c:pt>
                <c:pt idx="47">
                  <c:v>77.665432732578566</c:v>
                </c:pt>
                <c:pt idx="48">
                  <c:v>77.53187093968306</c:v>
                </c:pt>
                <c:pt idx="49">
                  <c:v>77.421399109508599</c:v>
                </c:pt>
                <c:pt idx="50">
                  <c:v>77.384333360693873</c:v>
                </c:pt>
                <c:pt idx="51">
                  <c:v>77.33472264114728</c:v>
                </c:pt>
                <c:pt idx="52">
                  <c:v>77.284893786583865</c:v>
                </c:pt>
                <c:pt idx="53">
                  <c:v>77.259897108586216</c:v>
                </c:pt>
                <c:pt idx="54">
                  <c:v>77.234845355146106</c:v>
                </c:pt>
                <c:pt idx="55">
                  <c:v>77.083367989131943</c:v>
                </c:pt>
                <c:pt idx="56">
                  <c:v>77.045183148657287</c:v>
                </c:pt>
                <c:pt idx="57">
                  <c:v>77.019655814729362</c:v>
                </c:pt>
                <c:pt idx="58">
                  <c:v>76.968430438295854</c:v>
                </c:pt>
                <c:pt idx="59">
                  <c:v>76.904076671603022</c:v>
                </c:pt>
                <c:pt idx="60">
                  <c:v>76.85233414545354</c:v>
                </c:pt>
                <c:pt idx="61">
                  <c:v>76.85233414545354</c:v>
                </c:pt>
                <c:pt idx="62">
                  <c:v>76.826375844570919</c:v>
                </c:pt>
                <c:pt idx="63">
                  <c:v>76.73506149905711</c:v>
                </c:pt>
                <c:pt idx="64">
                  <c:v>76.73506149905711</c:v>
                </c:pt>
                <c:pt idx="65">
                  <c:v>76.73506149905711</c:v>
                </c:pt>
                <c:pt idx="66">
                  <c:v>76.456748981742578</c:v>
                </c:pt>
                <c:pt idx="67">
                  <c:v>76.226523627369218</c:v>
                </c:pt>
                <c:pt idx="68">
                  <c:v>76.116617064925322</c:v>
                </c:pt>
                <c:pt idx="69">
                  <c:v>76.088981457375112</c:v>
                </c:pt>
                <c:pt idx="70">
                  <c:v>76.005689570089118</c:v>
                </c:pt>
                <c:pt idx="71">
                  <c:v>75.991751140027304</c:v>
                </c:pt>
                <c:pt idx="72">
                  <c:v>75.977796506727884</c:v>
                </c:pt>
                <c:pt idx="73">
                  <c:v>75.949838517268475</c:v>
                </c:pt>
                <c:pt idx="74">
                  <c:v>75.879657999941642</c:v>
                </c:pt>
                <c:pt idx="75">
                  <c:v>75.809066697884049</c:v>
                </c:pt>
                <c:pt idx="76">
                  <c:v>75.723809803518463</c:v>
                </c:pt>
                <c:pt idx="77">
                  <c:v>75.680955603283422</c:v>
                </c:pt>
                <c:pt idx="78">
                  <c:v>75.580371650565752</c:v>
                </c:pt>
                <c:pt idx="79">
                  <c:v>75.565934553194012</c:v>
                </c:pt>
                <c:pt idx="80">
                  <c:v>75.551480375048058</c:v>
                </c:pt>
                <c:pt idx="81">
                  <c:v>75.522520655038647</c:v>
                </c:pt>
                <c:pt idx="82">
                  <c:v>75.522520655038647</c:v>
                </c:pt>
                <c:pt idx="83">
                  <c:v>75.449820309483499</c:v>
                </c:pt>
                <c:pt idx="84">
                  <c:v>75.420619108507552</c:v>
                </c:pt>
                <c:pt idx="85">
                  <c:v>75.420619108507552</c:v>
                </c:pt>
                <c:pt idx="86">
                  <c:v>75.273564868826469</c:v>
                </c:pt>
                <c:pt idx="87">
                  <c:v>75.243942615831557</c:v>
                </c:pt>
                <c:pt idx="88">
                  <c:v>75.243942615831557</c:v>
                </c:pt>
                <c:pt idx="89">
                  <c:v>75.18448467381188</c:v>
                </c:pt>
                <c:pt idx="90">
                  <c:v>75.18448467381188</c:v>
                </c:pt>
                <c:pt idx="91">
                  <c:v>75.124740437569599</c:v>
                </c:pt>
                <c:pt idx="92">
                  <c:v>75.064707834323812</c:v>
                </c:pt>
                <c:pt idx="93">
                  <c:v>75.034582741852674</c:v>
                </c:pt>
                <c:pt idx="94">
                  <c:v>74.98925837392963</c:v>
                </c:pt>
                <c:pt idx="95">
                  <c:v>74.95895058923324</c:v>
                </c:pt>
                <c:pt idx="96">
                  <c:v>74.95895058923324</c:v>
                </c:pt>
                <c:pt idx="97">
                  <c:v>74.775550062559134</c:v>
                </c:pt>
                <c:pt idx="98">
                  <c:v>74.775550062559134</c:v>
                </c:pt>
                <c:pt idx="99">
                  <c:v>74.729279403222364</c:v>
                </c:pt>
                <c:pt idx="100">
                  <c:v>74.698337873825338</c:v>
                </c:pt>
                <c:pt idx="101">
                  <c:v>74.698337873825338</c:v>
                </c:pt>
                <c:pt idx="102">
                  <c:v>74.682838678060591</c:v>
                </c:pt>
                <c:pt idx="103">
                  <c:v>74.682838678060591</c:v>
                </c:pt>
                <c:pt idx="104">
                  <c:v>74.651783250023001</c:v>
                </c:pt>
                <c:pt idx="105">
                  <c:v>74.62065153980781</c:v>
                </c:pt>
                <c:pt idx="106">
                  <c:v>74.448050944387774</c:v>
                </c:pt>
                <c:pt idx="107">
                  <c:v>74.432243496551081</c:v>
                </c:pt>
                <c:pt idx="108">
                  <c:v>74.336986556552517</c:v>
                </c:pt>
                <c:pt idx="109">
                  <c:v>74.257061882961167</c:v>
                </c:pt>
                <c:pt idx="110">
                  <c:v>74.144327317088425</c:v>
                </c:pt>
                <c:pt idx="111">
                  <c:v>74.095709674386541</c:v>
                </c:pt>
                <c:pt idx="112">
                  <c:v>74.030601024223202</c:v>
                </c:pt>
                <c:pt idx="113">
                  <c:v>73.93232205367562</c:v>
                </c:pt>
                <c:pt idx="114">
                  <c:v>73.93232205367562</c:v>
                </c:pt>
                <c:pt idx="115">
                  <c:v>73.91586986020387</c:v>
                </c:pt>
                <c:pt idx="116">
                  <c:v>73.866388440987706</c:v>
                </c:pt>
                <c:pt idx="117">
                  <c:v>73.866388440987706</c:v>
                </c:pt>
                <c:pt idx="118">
                  <c:v>73.866388440987706</c:v>
                </c:pt>
                <c:pt idx="119">
                  <c:v>73.849852889999696</c:v>
                </c:pt>
                <c:pt idx="120">
                  <c:v>73.816718933130616</c:v>
                </c:pt>
                <c:pt idx="121">
                  <c:v>73.816718933130616</c:v>
                </c:pt>
                <c:pt idx="122">
                  <c:v>73.766860262147333</c:v>
                </c:pt>
                <c:pt idx="123">
                  <c:v>73.750198482009594</c:v>
                </c:pt>
                <c:pt idx="124">
                  <c:v>73.733515523213327</c:v>
                </c:pt>
                <c:pt idx="125">
                  <c:v>73.700085907919444</c:v>
                </c:pt>
                <c:pt idx="126">
                  <c:v>73.649781631547071</c:v>
                </c:pt>
                <c:pt idx="127">
                  <c:v>73.616138402119446</c:v>
                </c:pt>
                <c:pt idx="128">
                  <c:v>73.616138402119446</c:v>
                </c:pt>
                <c:pt idx="129">
                  <c:v>73.49770752508897</c:v>
                </c:pt>
                <c:pt idx="130">
                  <c:v>73.446625333290498</c:v>
                </c:pt>
                <c:pt idx="131">
                  <c:v>73.429554148317209</c:v>
                </c:pt>
                <c:pt idx="132">
                  <c:v>73.412460999067193</c:v>
                </c:pt>
                <c:pt idx="133">
                  <c:v>73.343867909316657</c:v>
                </c:pt>
                <c:pt idx="134">
                  <c:v>73.309438470728793</c:v>
                </c:pt>
                <c:pt idx="135">
                  <c:v>73.118475397573917</c:v>
                </c:pt>
                <c:pt idx="136">
                  <c:v>73.118475397573903</c:v>
                </c:pt>
                <c:pt idx="137">
                  <c:v>73.083460874662151</c:v>
                </c:pt>
                <c:pt idx="138">
                  <c:v>72.995524192231059</c:v>
                </c:pt>
                <c:pt idx="139">
                  <c:v>72.977867860995786</c:v>
                </c:pt>
                <c:pt idx="140">
                  <c:v>72.942485842417099</c:v>
                </c:pt>
                <c:pt idx="141">
                  <c:v>72.889238741841339</c:v>
                </c:pt>
                <c:pt idx="142">
                  <c:v>72.871443106107847</c:v>
                </c:pt>
                <c:pt idx="143">
                  <c:v>72.835781655657442</c:v>
                </c:pt>
                <c:pt idx="144">
                  <c:v>72.710224834098199</c:v>
                </c:pt>
                <c:pt idx="145">
                  <c:v>72.710224834098199</c:v>
                </c:pt>
                <c:pt idx="146">
                  <c:v>72.710224834098199</c:v>
                </c:pt>
                <c:pt idx="147">
                  <c:v>72.692193333113096</c:v>
                </c:pt>
                <c:pt idx="148">
                  <c:v>72.674137988032655</c:v>
                </c:pt>
                <c:pt idx="149">
                  <c:v>72.656058751529997</c:v>
                </c:pt>
                <c:pt idx="150">
                  <c:v>72.63795557615282</c:v>
                </c:pt>
                <c:pt idx="151">
                  <c:v>72.601677218336704</c:v>
                </c:pt>
                <c:pt idx="152">
                  <c:v>72.565302532443837</c:v>
                </c:pt>
                <c:pt idx="153">
                  <c:v>72.547078946494409</c:v>
                </c:pt>
                <c:pt idx="154">
                  <c:v>72.547078946494409</c:v>
                </c:pt>
                <c:pt idx="155">
                  <c:v>72.528831134301569</c:v>
                </c:pt>
                <c:pt idx="156">
                  <c:v>72.528831134301569</c:v>
                </c:pt>
                <c:pt idx="157">
                  <c:v>72.528831134301569</c:v>
                </c:pt>
                <c:pt idx="158">
                  <c:v>72.492262637691766</c:v>
                </c:pt>
                <c:pt idx="159">
                  <c:v>72.47394185620567</c:v>
                </c:pt>
                <c:pt idx="160">
                  <c:v>72.455596654337043</c:v>
                </c:pt>
                <c:pt idx="161">
                  <c:v>72.455596654337043</c:v>
                </c:pt>
                <c:pt idx="162">
                  <c:v>72.437226983227191</c:v>
                </c:pt>
                <c:pt idx="163">
                  <c:v>72.36350262462804</c:v>
                </c:pt>
                <c:pt idx="164">
                  <c:v>72.21486436518876</c:v>
                </c:pt>
                <c:pt idx="165">
                  <c:v>72.196172087860347</c:v>
                </c:pt>
                <c:pt idx="166">
                  <c:v>72.139944049344436</c:v>
                </c:pt>
                <c:pt idx="167">
                  <c:v>72.045723561838415</c:v>
                </c:pt>
                <c:pt idx="168">
                  <c:v>71.912739134866982</c:v>
                </c:pt>
                <c:pt idx="169">
                  <c:v>71.525715663646693</c:v>
                </c:pt>
                <c:pt idx="170">
                  <c:v>71.486425885680788</c:v>
                </c:pt>
                <c:pt idx="171">
                  <c:v>71.38772543182526</c:v>
                </c:pt>
                <c:pt idx="172">
                  <c:v>71.006348872285955</c:v>
                </c:pt>
                <c:pt idx="173">
                  <c:v>70.801511886679151</c:v>
                </c:pt>
                <c:pt idx="174">
                  <c:v>70.698004183062153</c:v>
                </c:pt>
                <c:pt idx="175">
                  <c:v>70.698004183062153</c:v>
                </c:pt>
                <c:pt idx="176">
                  <c:v>70.593760005692133</c:v>
                </c:pt>
                <c:pt idx="177">
                  <c:v>70.572822101178403</c:v>
                </c:pt>
                <c:pt idx="178">
                  <c:v>70.551854358901295</c:v>
                </c:pt>
                <c:pt idx="179">
                  <c:v>70.467683732895068</c:v>
                </c:pt>
                <c:pt idx="180">
                  <c:v>70.383030563617481</c:v>
                </c:pt>
                <c:pt idx="181">
                  <c:v>70.297890689568447</c:v>
                </c:pt>
                <c:pt idx="182">
                  <c:v>70.23371385357774</c:v>
                </c:pt>
                <c:pt idx="183">
                  <c:v>70.212259901257696</c:v>
                </c:pt>
                <c:pt idx="184">
                  <c:v>70.169259085495696</c:v>
                </c:pt>
                <c:pt idx="185">
                  <c:v>70.126133940511039</c:v>
                </c:pt>
                <c:pt idx="186">
                  <c:v>69.974209015946826</c:v>
                </c:pt>
                <c:pt idx="187">
                  <c:v>69.974209015946826</c:v>
                </c:pt>
                <c:pt idx="188">
                  <c:v>69.908624267355933</c:v>
                </c:pt>
                <c:pt idx="189">
                  <c:v>69.886698968997052</c:v>
                </c:pt>
                <c:pt idx="190">
                  <c:v>69.886698968997052</c:v>
                </c:pt>
                <c:pt idx="191">
                  <c:v>69.886698968997052</c:v>
                </c:pt>
                <c:pt idx="192">
                  <c:v>69.842752380604907</c:v>
                </c:pt>
                <c:pt idx="193">
                  <c:v>69.732322677505593</c:v>
                </c:pt>
                <c:pt idx="194">
                  <c:v>69.687924016282238</c:v>
                </c:pt>
                <c:pt idx="195">
                  <c:v>69.553943054992828</c:v>
                </c:pt>
                <c:pt idx="196">
                  <c:v>69.53149765933135</c:v>
                </c:pt>
                <c:pt idx="197">
                  <c:v>69.373448441957848</c:v>
                </c:pt>
                <c:pt idx="198">
                  <c:v>69.327989906861106</c:v>
                </c:pt>
                <c:pt idx="199">
                  <c:v>69.259548514262349</c:v>
                </c:pt>
                <c:pt idx="200">
                  <c:v>69.167816777947706</c:v>
                </c:pt>
                <c:pt idx="201">
                  <c:v>69.144798238082799</c:v>
                </c:pt>
                <c:pt idx="202">
                  <c:v>69.121745302402033</c:v>
                </c:pt>
                <c:pt idx="203">
                  <c:v>69.121745302402033</c:v>
                </c:pt>
                <c:pt idx="204">
                  <c:v>69.121745302402033</c:v>
                </c:pt>
                <c:pt idx="205">
                  <c:v>68.842398884239898</c:v>
                </c:pt>
                <c:pt idx="206">
                  <c:v>68.818891697159458</c:v>
                </c:pt>
                <c:pt idx="207">
                  <c:v>68.795349012797786</c:v>
                </c:pt>
                <c:pt idx="208">
                  <c:v>68.653342940574163</c:v>
                </c:pt>
                <c:pt idx="209">
                  <c:v>68.557951995131049</c:v>
                </c:pt>
                <c:pt idx="210">
                  <c:v>68.486026916771507</c:v>
                </c:pt>
                <c:pt idx="211">
                  <c:v>68.389613369536136</c:v>
                </c:pt>
                <c:pt idx="212">
                  <c:v>68.195005579283546</c:v>
                </c:pt>
                <c:pt idx="213">
                  <c:v>68.195005579283546</c:v>
                </c:pt>
                <c:pt idx="214">
                  <c:v>68.145978650429697</c:v>
                </c:pt>
                <c:pt idx="215">
                  <c:v>68.145978650429697</c:v>
                </c:pt>
                <c:pt idx="216">
                  <c:v>68.072154196763108</c:v>
                </c:pt>
                <c:pt idx="217">
                  <c:v>68.047469944721485</c:v>
                </c:pt>
                <c:pt idx="218">
                  <c:v>67.997986759069278</c:v>
                </c:pt>
                <c:pt idx="219">
                  <c:v>67.973187647719797</c:v>
                </c:pt>
                <c:pt idx="220">
                  <c:v>67.873605658984033</c:v>
                </c:pt>
                <c:pt idx="221">
                  <c:v>67.823582077932201</c:v>
                </c:pt>
                <c:pt idx="222">
                  <c:v>67.79851182360045</c:v>
                </c:pt>
                <c:pt idx="223">
                  <c:v>67.773402471831261</c:v>
                </c:pt>
                <c:pt idx="224">
                  <c:v>67.748253931093686</c:v>
                </c:pt>
                <c:pt idx="225">
                  <c:v>67.6472660378097</c:v>
                </c:pt>
                <c:pt idx="226">
                  <c:v>67.571109105888823</c:v>
                </c:pt>
                <c:pt idx="227">
                  <c:v>67.571109105888823</c:v>
                </c:pt>
                <c:pt idx="228">
                  <c:v>67.571109105888823</c:v>
                </c:pt>
                <c:pt idx="229">
                  <c:v>67.571109105888823</c:v>
                </c:pt>
                <c:pt idx="230">
                  <c:v>67.494592787762002</c:v>
                </c:pt>
                <c:pt idx="231">
                  <c:v>67.469007044747926</c:v>
                </c:pt>
                <c:pt idx="232">
                  <c:v>67.41771453348575</c:v>
                </c:pt>
                <c:pt idx="233">
                  <c:v>67.41771453348575</c:v>
                </c:pt>
                <c:pt idx="234">
                  <c:v>67.41771453348575</c:v>
                </c:pt>
                <c:pt idx="235">
                  <c:v>67.392007574263289</c:v>
                </c:pt>
                <c:pt idx="236">
                  <c:v>67.366260018161</c:v>
                </c:pt>
                <c:pt idx="237">
                  <c:v>67.340471768935956</c:v>
                </c:pt>
                <c:pt idx="238">
                  <c:v>67.340471768935956</c:v>
                </c:pt>
                <c:pt idx="239">
                  <c:v>67.314642730040745</c:v>
                </c:pt>
                <c:pt idx="240">
                  <c:v>67.314642730040745</c:v>
                </c:pt>
                <c:pt idx="241">
                  <c:v>67.314642730040745</c:v>
                </c:pt>
                <c:pt idx="242">
                  <c:v>67.288772804622269</c:v>
                </c:pt>
                <c:pt idx="243">
                  <c:v>67.236909905267751</c:v>
                </c:pt>
                <c:pt idx="244">
                  <c:v>67.106530303633264</c:v>
                </c:pt>
                <c:pt idx="245">
                  <c:v>67.027803262994141</c:v>
                </c:pt>
                <c:pt idx="246">
                  <c:v>67.027803262994141</c:v>
                </c:pt>
                <c:pt idx="247">
                  <c:v>66.895750730906329</c:v>
                </c:pt>
                <c:pt idx="248">
                  <c:v>66.869213194917634</c:v>
                </c:pt>
                <c:pt idx="249">
                  <c:v>66.842633077941358</c:v>
                </c:pt>
                <c:pt idx="250">
                  <c:v>66.816010277409774</c:v>
                </c:pt>
                <c:pt idx="251">
                  <c:v>66.816010277409774</c:v>
                </c:pt>
                <c:pt idx="252">
                  <c:v>66.816010277409774</c:v>
                </c:pt>
                <c:pt idx="253">
                  <c:v>66.816010277409774</c:v>
                </c:pt>
                <c:pt idx="254">
                  <c:v>66.789344690425494</c:v>
                </c:pt>
                <c:pt idx="255">
                  <c:v>66.735884743852878</c:v>
                </c:pt>
                <c:pt idx="256">
                  <c:v>66.735884743852878</c:v>
                </c:pt>
                <c:pt idx="257">
                  <c:v>66.709090176809383</c:v>
                </c:pt>
                <c:pt idx="258">
                  <c:v>66.655371334059467</c:v>
                </c:pt>
                <c:pt idx="259">
                  <c:v>66.628446848883698</c:v>
                </c:pt>
                <c:pt idx="260">
                  <c:v>66.601478847630219</c:v>
                </c:pt>
                <c:pt idx="261">
                  <c:v>66.520312689861882</c:v>
                </c:pt>
                <c:pt idx="262">
                  <c:v>66.493169565041143</c:v>
                </c:pt>
                <c:pt idx="263">
                  <c:v>66.465982392794842</c:v>
                </c:pt>
                <c:pt idx="264">
                  <c:v>66.465982392794842</c:v>
                </c:pt>
                <c:pt idx="265">
                  <c:v>66.438751065816732</c:v>
                </c:pt>
                <c:pt idx="266">
                  <c:v>66.438751065816732</c:v>
                </c:pt>
                <c:pt idx="267">
                  <c:v>66.411475476451713</c:v>
                </c:pt>
                <c:pt idx="268">
                  <c:v>66.329382052222087</c:v>
                </c:pt>
                <c:pt idx="269">
                  <c:v>66.329382052222087</c:v>
                </c:pt>
                <c:pt idx="270">
                  <c:v>66.246886357139957</c:v>
                </c:pt>
                <c:pt idx="271">
                  <c:v>66.191664280747688</c:v>
                </c:pt>
                <c:pt idx="272">
                  <c:v>66.108491533068189</c:v>
                </c:pt>
                <c:pt idx="273">
                  <c:v>65.99695585996956</c:v>
                </c:pt>
                <c:pt idx="274">
                  <c:v>65.968957141092687</c:v>
                </c:pt>
                <c:pt idx="275">
                  <c:v>65.968957141092687</c:v>
                </c:pt>
                <c:pt idx="276">
                  <c:v>65.912821147263799</c:v>
                </c:pt>
                <c:pt idx="277">
                  <c:v>65.884683643567627</c:v>
                </c:pt>
                <c:pt idx="278">
                  <c:v>65.884683643567627</c:v>
                </c:pt>
                <c:pt idx="279">
                  <c:v>65.884683643567627</c:v>
                </c:pt>
                <c:pt idx="280">
                  <c:v>65.856499648890903</c:v>
                </c:pt>
                <c:pt idx="281">
                  <c:v>65.771667563874274</c:v>
                </c:pt>
                <c:pt idx="282">
                  <c:v>65.714878261230254</c:v>
                </c:pt>
                <c:pt idx="283">
                  <c:v>65.714878261230254</c:v>
                </c:pt>
                <c:pt idx="284">
                  <c:v>65.657900203581377</c:v>
                </c:pt>
                <c:pt idx="285">
                  <c:v>65.657900203581377</c:v>
                </c:pt>
                <c:pt idx="286">
                  <c:v>65.629340097301338</c:v>
                </c:pt>
                <c:pt idx="287">
                  <c:v>65.57207713774001</c:v>
                </c:pt>
                <c:pt idx="288">
                  <c:v>65.514623054779094</c:v>
                </c:pt>
                <c:pt idx="289">
                  <c:v>65.485824042757528</c:v>
                </c:pt>
                <c:pt idx="290">
                  <c:v>65.428081475594951</c:v>
                </c:pt>
                <c:pt idx="291">
                  <c:v>65.370145376848626</c:v>
                </c:pt>
                <c:pt idx="292">
                  <c:v>65.282876223276915</c:v>
                </c:pt>
                <c:pt idx="293">
                  <c:v>65.224452017333505</c:v>
                </c:pt>
                <c:pt idx="294">
                  <c:v>65.195166112257368</c:v>
                </c:pt>
                <c:pt idx="295">
                  <c:v>65.195166112257354</c:v>
                </c:pt>
                <c:pt idx="296">
                  <c:v>65.107011693190927</c:v>
                </c:pt>
                <c:pt idx="297">
                  <c:v>65.107011693190927</c:v>
                </c:pt>
                <c:pt idx="298">
                  <c:v>65.107011693190927</c:v>
                </c:pt>
                <c:pt idx="299">
                  <c:v>65.077527567704578</c:v>
                </c:pt>
                <c:pt idx="300">
                  <c:v>64.869735220366351</c:v>
                </c:pt>
                <c:pt idx="301">
                  <c:v>64.719791711127243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7B-4E16-A468-3F526CC484E5}"/>
            </c:ext>
          </c:extLst>
        </c:ser>
        <c:ser>
          <c:idx val="0"/>
          <c:order val="2"/>
          <c:tx>
            <c:v>0.5 m/s (1000W/m2)</c:v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'0.5ms-S-0°C-5mm-1'!$S$2:$S$329</c:f>
              <c:numCache>
                <c:formatCode>General</c:formatCode>
                <c:ptCount val="3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</c:numCache>
            </c:numRef>
          </c:xVal>
          <c:yVal>
            <c:numRef>
              <c:f>'0.5ms-S-0°C-5mm-1'!$T$2:$T$329</c:f>
              <c:numCache>
                <c:formatCode>General</c:formatCode>
                <c:ptCount val="328"/>
                <c:pt idx="0">
                  <c:v>80</c:v>
                </c:pt>
                <c:pt idx="1">
                  <c:v>79.965757382494317</c:v>
                </c:pt>
                <c:pt idx="2">
                  <c:v>79.965757382494317</c:v>
                </c:pt>
                <c:pt idx="3">
                  <c:v>79.939998371384362</c:v>
                </c:pt>
                <c:pt idx="4">
                  <c:v>79.93139730820188</c:v>
                </c:pt>
                <c:pt idx="5">
                  <c:v>79.914173035742635</c:v>
                </c:pt>
                <c:pt idx="6">
                  <c:v>79.879635639887027</c:v>
                </c:pt>
                <c:pt idx="7">
                  <c:v>79.862322363580816</c:v>
                </c:pt>
                <c:pt idx="8">
                  <c:v>79.862322363580816</c:v>
                </c:pt>
                <c:pt idx="9">
                  <c:v>79.862322363580816</c:v>
                </c:pt>
                <c:pt idx="10">
                  <c:v>79.853654547254521</c:v>
                </c:pt>
                <c:pt idx="11">
                  <c:v>79.853654547254521</c:v>
                </c:pt>
                <c:pt idx="12">
                  <c:v>79.827606269959958</c:v>
                </c:pt>
                <c:pt idx="13">
                  <c:v>79.818908535875508</c:v>
                </c:pt>
                <c:pt idx="14">
                  <c:v>79.818908535875508</c:v>
                </c:pt>
                <c:pt idx="15">
                  <c:v>79.818908535875508</c:v>
                </c:pt>
                <c:pt idx="16">
                  <c:v>79.810203298149048</c:v>
                </c:pt>
                <c:pt idx="17">
                  <c:v>79.801490547066152</c:v>
                </c:pt>
                <c:pt idx="18">
                  <c:v>79.801490547066152</c:v>
                </c:pt>
                <c:pt idx="19">
                  <c:v>79.775307116282875</c:v>
                </c:pt>
                <c:pt idx="20">
                  <c:v>79.722736075069207</c:v>
                </c:pt>
                <c:pt idx="21">
                  <c:v>79.722736075069207</c:v>
                </c:pt>
                <c:pt idx="22">
                  <c:v>79.687536616802717</c:v>
                </c:pt>
                <c:pt idx="23">
                  <c:v>79.643365068043337</c:v>
                </c:pt>
                <c:pt idx="24">
                  <c:v>79.599000989421469</c:v>
                </c:pt>
                <c:pt idx="25">
                  <c:v>79.581201167401744</c:v>
                </c:pt>
                <c:pt idx="26">
                  <c:v>79.527614848639928</c:v>
                </c:pt>
                <c:pt idx="27">
                  <c:v>79.527614848639928</c:v>
                </c:pt>
                <c:pt idx="28">
                  <c:v>79.44670592419871</c:v>
                </c:pt>
                <c:pt idx="29">
                  <c:v>79.437676549794176</c:v>
                </c:pt>
                <c:pt idx="30">
                  <c:v>79.337827278867408</c:v>
                </c:pt>
                <c:pt idx="31">
                  <c:v>79.255408262309018</c:v>
                </c:pt>
                <c:pt idx="32">
                  <c:v>79.246209988161056</c:v>
                </c:pt>
                <c:pt idx="33">
                  <c:v>79.237003553256699</c:v>
                </c:pt>
                <c:pt idx="34">
                  <c:v>79.144487962678284</c:v>
                </c:pt>
                <c:pt idx="35">
                  <c:v>79.116572300526045</c:v>
                </c:pt>
                <c:pt idx="36">
                  <c:v>79.116572300526045</c:v>
                </c:pt>
                <c:pt idx="37">
                  <c:v>79.0792349604652</c:v>
                </c:pt>
                <c:pt idx="38">
                  <c:v>78.947496255515517</c:v>
                </c:pt>
                <c:pt idx="39">
                  <c:v>78.938022832509105</c:v>
                </c:pt>
                <c:pt idx="40">
                  <c:v>78.737092678317509</c:v>
                </c:pt>
                <c:pt idx="41">
                  <c:v>78.423432767705265</c:v>
                </c:pt>
                <c:pt idx="42">
                  <c:v>78.293349163138188</c:v>
                </c:pt>
                <c:pt idx="43">
                  <c:v>78.293349163138188</c:v>
                </c:pt>
                <c:pt idx="44">
                  <c:v>78.151493509221524</c:v>
                </c:pt>
                <c:pt idx="45">
                  <c:v>77.935199196707629</c:v>
                </c:pt>
                <c:pt idx="46">
                  <c:v>77.903949921398123</c:v>
                </c:pt>
                <c:pt idx="47">
                  <c:v>77.851670633662522</c:v>
                </c:pt>
                <c:pt idx="48">
                  <c:v>77.735780846418393</c:v>
                </c:pt>
                <c:pt idx="49">
                  <c:v>77.554273547310416</c:v>
                </c:pt>
                <c:pt idx="50">
                  <c:v>77.500324477111135</c:v>
                </c:pt>
                <c:pt idx="51">
                  <c:v>77.358835565746119</c:v>
                </c:pt>
                <c:pt idx="52">
                  <c:v>77.281909652618339</c:v>
                </c:pt>
                <c:pt idx="53">
                  <c:v>76.991549794275087</c:v>
                </c:pt>
                <c:pt idx="54">
                  <c:v>76.797652272625868</c:v>
                </c:pt>
                <c:pt idx="55">
                  <c:v>76.693671667654257</c:v>
                </c:pt>
                <c:pt idx="56">
                  <c:v>76.612151283934693</c:v>
                </c:pt>
                <c:pt idx="57">
                  <c:v>76.530058617940398</c:v>
                </c:pt>
                <c:pt idx="58">
                  <c:v>76.482889256231573</c:v>
                </c:pt>
                <c:pt idx="59">
                  <c:v>76.364132163795844</c:v>
                </c:pt>
                <c:pt idx="60">
                  <c:v>76.195842890345673</c:v>
                </c:pt>
                <c:pt idx="61">
                  <c:v>76.074161542118418</c:v>
                </c:pt>
                <c:pt idx="62">
                  <c:v>76.037414182371094</c:v>
                </c:pt>
                <c:pt idx="63">
                  <c:v>75.975917095679748</c:v>
                </c:pt>
                <c:pt idx="64">
                  <c:v>75.726739512620114</c:v>
                </c:pt>
                <c:pt idx="65">
                  <c:v>75.29106199221863</c:v>
                </c:pt>
                <c:pt idx="66">
                  <c:v>75.29106199221863</c:v>
                </c:pt>
                <c:pt idx="67">
                  <c:v>75.173105178568576</c:v>
                </c:pt>
                <c:pt idx="68">
                  <c:v>75.093839629217726</c:v>
                </c:pt>
                <c:pt idx="69">
                  <c:v>74.960599592354228</c:v>
                </c:pt>
                <c:pt idx="70">
                  <c:v>74.947197139599737</c:v>
                </c:pt>
                <c:pt idx="71">
                  <c:v>74.607409657836342</c:v>
                </c:pt>
                <c:pt idx="72">
                  <c:v>74.229932774312189</c:v>
                </c:pt>
                <c:pt idx="73">
                  <c:v>74.158794657891974</c:v>
                </c:pt>
                <c:pt idx="74">
                  <c:v>73.943004114080836</c:v>
                </c:pt>
                <c:pt idx="75">
                  <c:v>73.870270813445202</c:v>
                </c:pt>
                <c:pt idx="76">
                  <c:v>73.782453074324877</c:v>
                </c:pt>
                <c:pt idx="77">
                  <c:v>73.575231331191731</c:v>
                </c:pt>
                <c:pt idx="78">
                  <c:v>73.3798563360576</c:v>
                </c:pt>
                <c:pt idx="79">
                  <c:v>73.058073874527281</c:v>
                </c:pt>
                <c:pt idx="80">
                  <c:v>73.042556745206682</c:v>
                </c:pt>
                <c:pt idx="81">
                  <c:v>72.83919525088929</c:v>
                </c:pt>
                <c:pt idx="82">
                  <c:v>72.616731119132723</c:v>
                </c:pt>
                <c:pt idx="83">
                  <c:v>72.520269833907719</c:v>
                </c:pt>
                <c:pt idx="84">
                  <c:v>72.455583868367</c:v>
                </c:pt>
                <c:pt idx="85">
                  <c:v>72.390592648958574</c:v>
                </c:pt>
                <c:pt idx="86">
                  <c:v>72.259685764578279</c:v>
                </c:pt>
                <c:pt idx="87">
                  <c:v>71.994112261932528</c:v>
                </c:pt>
                <c:pt idx="88">
                  <c:v>71.960557609014714</c:v>
                </c:pt>
                <c:pt idx="89">
                  <c:v>71.774560234461219</c:v>
                </c:pt>
                <c:pt idx="90">
                  <c:v>71.603317417656072</c:v>
                </c:pt>
                <c:pt idx="91">
                  <c:v>71.377570676402058</c:v>
                </c:pt>
                <c:pt idx="92">
                  <c:v>71.324964619823916</c:v>
                </c:pt>
                <c:pt idx="93">
                  <c:v>71.201461910944033</c:v>
                </c:pt>
                <c:pt idx="94">
                  <c:v>71.112592345720145</c:v>
                </c:pt>
                <c:pt idx="95">
                  <c:v>71.094752573690613</c:v>
                </c:pt>
                <c:pt idx="96">
                  <c:v>70.915135434078806</c:v>
                </c:pt>
                <c:pt idx="97">
                  <c:v>70.860814184414821</c:v>
                </c:pt>
                <c:pt idx="98">
                  <c:v>70.751560674136243</c:v>
                </c:pt>
                <c:pt idx="99">
                  <c:v>70.549120036243053</c:v>
                </c:pt>
                <c:pt idx="100">
                  <c:v>70.493421674746415</c:v>
                </c:pt>
                <c:pt idx="101">
                  <c:v>70.456172243367604</c:v>
                </c:pt>
                <c:pt idx="102">
                  <c:v>70.268505402504005</c:v>
                </c:pt>
                <c:pt idx="103">
                  <c:v>70.059298777562418</c:v>
                </c:pt>
                <c:pt idx="104">
                  <c:v>70.020944487500557</c:v>
                </c:pt>
                <c:pt idx="105">
                  <c:v>69.78873921266144</c:v>
                </c:pt>
                <c:pt idx="106">
                  <c:v>69.710536022830965</c:v>
                </c:pt>
                <c:pt idx="107">
                  <c:v>69.413632888313813</c:v>
                </c:pt>
                <c:pt idx="108">
                  <c:v>69.171886423363432</c:v>
                </c:pt>
                <c:pt idx="109">
                  <c:v>68.905644834481521</c:v>
                </c:pt>
                <c:pt idx="110">
                  <c:v>68.655768883055302</c:v>
                </c:pt>
                <c:pt idx="111">
                  <c:v>68.359123080979117</c:v>
                </c:pt>
                <c:pt idx="112">
                  <c:v>68.251812761570136</c:v>
                </c:pt>
                <c:pt idx="113">
                  <c:v>67.96936911043133</c:v>
                </c:pt>
                <c:pt idx="114">
                  <c:v>67.81519250208008</c:v>
                </c:pt>
                <c:pt idx="115">
                  <c:v>67.659524484028537</c:v>
                </c:pt>
                <c:pt idx="116">
                  <c:v>67.547407905593261</c:v>
                </c:pt>
                <c:pt idx="117">
                  <c:v>67.479764047051631</c:v>
                </c:pt>
                <c:pt idx="118">
                  <c:v>67.389132358371583</c:v>
                </c:pt>
                <c:pt idx="119">
                  <c:v>67.389132358371583</c:v>
                </c:pt>
                <c:pt idx="120">
                  <c:v>67.252233657741357</c:v>
                </c:pt>
                <c:pt idx="121">
                  <c:v>67.183352380685278</c:v>
                </c:pt>
                <c:pt idx="122">
                  <c:v>67.044716849613096</c:v>
                </c:pt>
                <c:pt idx="123">
                  <c:v>66.7166333634366</c:v>
                </c:pt>
                <c:pt idx="124">
                  <c:v>66.7166333634366</c:v>
                </c:pt>
                <c:pt idx="125">
                  <c:v>66.406080659168722</c:v>
                </c:pt>
                <c:pt idx="126">
                  <c:v>66.285088635495967</c:v>
                </c:pt>
                <c:pt idx="127">
                  <c:v>66.138742792652664</c:v>
                </c:pt>
                <c:pt idx="128">
                  <c:v>66.138742792652664</c:v>
                </c:pt>
                <c:pt idx="129">
                  <c:v>65.817260291980389</c:v>
                </c:pt>
                <c:pt idx="130">
                  <c:v>65.71711090114043</c:v>
                </c:pt>
                <c:pt idx="131">
                  <c:v>65.515041222453888</c:v>
                </c:pt>
                <c:pt idx="132">
                  <c:v>65.361918787511001</c:v>
                </c:pt>
                <c:pt idx="133">
                  <c:v>64.946864679053661</c:v>
                </c:pt>
                <c:pt idx="134">
                  <c:v>64.84154228668865</c:v>
                </c:pt>
                <c:pt idx="135">
                  <c:v>64.708995905811022</c:v>
                </c:pt>
                <c:pt idx="136">
                  <c:v>64.682366612086597</c:v>
                </c:pt>
                <c:pt idx="137">
                  <c:v>64.003322386888868</c:v>
                </c:pt>
                <c:pt idx="138">
                  <c:v>63.752429778435186</c:v>
                </c:pt>
                <c:pt idx="139">
                  <c:v>63.52645974736415</c:v>
                </c:pt>
                <c:pt idx="140">
                  <c:v>63.498015238600281</c:v>
                </c:pt>
                <c:pt idx="141">
                  <c:v>63.38379215658663</c:v>
                </c:pt>
                <c:pt idx="142">
                  <c:v>63.326412122826667</c:v>
                </c:pt>
                <c:pt idx="143">
                  <c:v>63.007579409928319</c:v>
                </c:pt>
                <c:pt idx="144">
                  <c:v>62.919660611438118</c:v>
                </c:pt>
                <c:pt idx="145">
                  <c:v>62.383244794136317</c:v>
                </c:pt>
                <c:pt idx="146">
                  <c:v>62.170423593880074</c:v>
                </c:pt>
                <c:pt idx="147">
                  <c:v>61.955180570118749</c:v>
                </c:pt>
                <c:pt idx="148">
                  <c:v>61.799929811388509</c:v>
                </c:pt>
                <c:pt idx="149">
                  <c:v>61.768727486583842</c:v>
                </c:pt>
                <c:pt idx="150">
                  <c:v>61.548875762977808</c:v>
                </c:pt>
                <c:pt idx="151">
                  <c:v>61.358408942680001</c:v>
                </c:pt>
                <c:pt idx="152">
                  <c:v>61.294499987595827</c:v>
                </c:pt>
                <c:pt idx="153">
                  <c:v>60.54405826666779</c:v>
                </c:pt>
                <c:pt idx="154">
                  <c:v>60.343480728985732</c:v>
                </c:pt>
                <c:pt idx="155">
                  <c:v>60.276167601653263</c:v>
                </c:pt>
                <c:pt idx="156">
                  <c:v>60.208625570659791</c:v>
                </c:pt>
                <c:pt idx="157">
                  <c:v>60.174768351102301</c:v>
                </c:pt>
                <c:pt idx="158">
                  <c:v>59.060064551680711</c:v>
                </c:pt>
                <c:pt idx="159">
                  <c:v>58.91632361073318</c:v>
                </c:pt>
                <c:pt idx="160">
                  <c:v>58.844073966604235</c:v>
                </c:pt>
                <c:pt idx="161">
                  <c:v>58.552516227297282</c:v>
                </c:pt>
                <c:pt idx="162">
                  <c:v>58.10735095366384</c:v>
                </c:pt>
                <c:pt idx="163">
                  <c:v>57.919030451239351</c:v>
                </c:pt>
                <c:pt idx="164">
                  <c:v>57.767150604094674</c:v>
                </c:pt>
                <c:pt idx="165">
                  <c:v>57.652519293928172</c:v>
                </c:pt>
                <c:pt idx="166">
                  <c:v>57.187702946207253</c:v>
                </c:pt>
                <c:pt idx="167">
                  <c:v>56.792489407073035</c:v>
                </c:pt>
                <c:pt idx="168">
                  <c:v>56.103613531281951</c:v>
                </c:pt>
                <c:pt idx="169">
                  <c:v>55.813531960689907</c:v>
                </c:pt>
                <c:pt idx="170">
                  <c:v>55.603972416933047</c:v>
                </c:pt>
                <c:pt idx="171">
                  <c:v>55.221713050216692</c:v>
                </c:pt>
                <c:pt idx="172">
                  <c:v>54.701675263967786</c:v>
                </c:pt>
                <c:pt idx="173">
                  <c:v>54.30365040467845</c:v>
                </c:pt>
                <c:pt idx="174">
                  <c:v>54.169416510814962</c:v>
                </c:pt>
                <c:pt idx="175">
                  <c:v>53.9892064053791</c:v>
                </c:pt>
                <c:pt idx="176">
                  <c:v>53.670404941253324</c:v>
                </c:pt>
                <c:pt idx="177">
                  <c:v>53.532419311604627</c:v>
                </c:pt>
                <c:pt idx="178">
                  <c:v>53.347154803791597</c:v>
                </c:pt>
                <c:pt idx="179">
                  <c:v>53.160407097180936</c:v>
                </c:pt>
                <c:pt idx="180">
                  <c:v>52.97215830880063</c:v>
                </c:pt>
                <c:pt idx="181">
                  <c:v>52.686930767131315</c:v>
                </c:pt>
                <c:pt idx="182">
                  <c:v>52.686930767131315</c:v>
                </c:pt>
                <c:pt idx="183">
                  <c:v>52.639056128385974</c:v>
                </c:pt>
                <c:pt idx="184">
                  <c:v>52.056910485828709</c:v>
                </c:pt>
                <c:pt idx="185">
                  <c:v>51.810104296436634</c:v>
                </c:pt>
                <c:pt idx="186">
                  <c:v>51.460275648936516</c:v>
                </c:pt>
                <c:pt idx="187">
                  <c:v>51.002962513216168</c:v>
                </c:pt>
                <c:pt idx="188">
                  <c:v>50.900164696256041</c:v>
                </c:pt>
                <c:pt idx="189">
                  <c:v>50.484623440921652</c:v>
                </c:pt>
                <c:pt idx="190">
                  <c:v>50.274204000977406</c:v>
                </c:pt>
                <c:pt idx="191">
                  <c:v>49.955200102644156</c:v>
                </c:pt>
                <c:pt idx="192">
                  <c:v>49.57781679899167</c:v>
                </c:pt>
                <c:pt idx="193">
                  <c:v>48.749657822987729</c:v>
                </c:pt>
                <c:pt idx="194">
                  <c:v>48.580750766256159</c:v>
                </c:pt>
                <c:pt idx="195">
                  <c:v>47.951783112969409</c:v>
                </c:pt>
                <c:pt idx="196">
                  <c:v>47.602180751620459</c:v>
                </c:pt>
                <c:pt idx="197">
                  <c:v>47.602180751620459</c:v>
                </c:pt>
                <c:pt idx="198">
                  <c:v>47.008955359063478</c:v>
                </c:pt>
                <c:pt idx="199">
                  <c:v>46.94889319596043</c:v>
                </c:pt>
                <c:pt idx="200">
                  <c:v>46.828359480613912</c:v>
                </c:pt>
                <c:pt idx="201">
                  <c:v>46.524615261576436</c:v>
                </c:pt>
                <c:pt idx="202">
                  <c:v>45.906595629109987</c:v>
                </c:pt>
                <c:pt idx="203">
                  <c:v>45.465412981928758</c:v>
                </c:pt>
                <c:pt idx="204">
                  <c:v>45.145850668604304</c:v>
                </c:pt>
                <c:pt idx="205">
                  <c:v>44.952309266468305</c:v>
                </c:pt>
                <c:pt idx="206">
                  <c:v>44.429458487183446</c:v>
                </c:pt>
                <c:pt idx="207">
                  <c:v>44.230819640878394</c:v>
                </c:pt>
                <c:pt idx="208">
                  <c:v>43.896580243805971</c:v>
                </c:pt>
                <c:pt idx="209">
                  <c:v>43.146962721828821</c:v>
                </c:pt>
                <c:pt idx="210">
                  <c:v>42.799564935779152</c:v>
                </c:pt>
                <c:pt idx="211">
                  <c:v>42.377042116537623</c:v>
                </c:pt>
                <c:pt idx="212">
                  <c:v>42.163431240500707</c:v>
                </c:pt>
                <c:pt idx="213">
                  <c:v>41.292912062412988</c:v>
                </c:pt>
                <c:pt idx="214">
                  <c:v>41.071172271393856</c:v>
                </c:pt>
                <c:pt idx="215">
                  <c:v>40.772900401128737</c:v>
                </c:pt>
                <c:pt idx="216">
                  <c:v>40.471593727345564</c:v>
                </c:pt>
                <c:pt idx="217">
                  <c:v>39.313858959897324</c:v>
                </c:pt>
                <c:pt idx="218">
                  <c:v>39.313858959897324</c:v>
                </c:pt>
                <c:pt idx="219">
                  <c:v>39.076887031902849</c:v>
                </c:pt>
                <c:pt idx="220">
                  <c:v>39.076887031902849</c:v>
                </c:pt>
                <c:pt idx="221">
                  <c:v>38.997484588215364</c:v>
                </c:pt>
                <c:pt idx="222">
                  <c:v>38.597347396591772</c:v>
                </c:pt>
                <c:pt idx="223">
                  <c:v>38.435818853828245</c:v>
                </c:pt>
                <c:pt idx="224">
                  <c:v>38.273438221214086</c:v>
                </c:pt>
                <c:pt idx="225">
                  <c:v>37.615258506937508</c:v>
                </c:pt>
                <c:pt idx="226">
                  <c:v>36.857825083977502</c:v>
                </c:pt>
                <c:pt idx="227">
                  <c:v>36.34256803623159</c:v>
                </c:pt>
                <c:pt idx="228">
                  <c:v>36.081773116473435</c:v>
                </c:pt>
                <c:pt idx="229">
                  <c:v>35.994365966059057</c:v>
                </c:pt>
                <c:pt idx="230">
                  <c:v>35.818832531161313</c:v>
                </c:pt>
                <c:pt idx="231">
                  <c:v>35.464861361975544</c:v>
                </c:pt>
                <c:pt idx="232">
                  <c:v>35.1069641049815</c:v>
                </c:pt>
                <c:pt idx="233">
                  <c:v>34.926522724428935</c:v>
                </c:pt>
                <c:pt idx="234">
                  <c:v>34.286997908096659</c:v>
                </c:pt>
                <c:pt idx="235">
                  <c:v>33.72874396477269</c:v>
                </c:pt>
                <c:pt idx="236">
                  <c:v>33.72874396477269</c:v>
                </c:pt>
                <c:pt idx="237">
                  <c:v>32.290711299492244</c:v>
                </c:pt>
                <c:pt idx="238">
                  <c:v>32.290711299492244</c:v>
                </c:pt>
                <c:pt idx="239">
                  <c:v>32.192620279021263</c:v>
                </c:pt>
                <c:pt idx="240">
                  <c:v>32.094244635629011</c:v>
                </c:pt>
                <c:pt idx="241">
                  <c:v>31.797397525755166</c:v>
                </c:pt>
                <c:pt idx="242">
                  <c:v>31.697870912195192</c:v>
                </c:pt>
                <c:pt idx="243">
                  <c:v>31.598053399973697</c:v>
                </c:pt>
                <c:pt idx="244">
                  <c:v>30.992967402361888</c:v>
                </c:pt>
                <c:pt idx="245">
                  <c:v>30.891077413734553</c:v>
                </c:pt>
                <c:pt idx="246">
                  <c:v>30.788886095790147</c:v>
                </c:pt>
                <c:pt idx="247">
                  <c:v>30.686392109822741</c:v>
                </c:pt>
                <c:pt idx="248">
                  <c:v>30.686392109822741</c:v>
                </c:pt>
                <c:pt idx="249">
                  <c:v>30.583594109184752</c:v>
                </c:pt>
                <c:pt idx="250">
                  <c:v>30.583594109184752</c:v>
                </c:pt>
                <c:pt idx="251">
                  <c:v>30.377080637243974</c:v>
                </c:pt>
                <c:pt idx="252">
                  <c:v>30.273362432404262</c:v>
                </c:pt>
                <c:pt idx="253">
                  <c:v>30.064996189878524</c:v>
                </c:pt>
                <c:pt idx="254">
                  <c:v>29.218927215811995</c:v>
                </c:pt>
                <c:pt idx="255">
                  <c:v>29.111727020764235</c:v>
                </c:pt>
                <c:pt idx="256">
                  <c:v>29.111727020764235</c:v>
                </c:pt>
                <c:pt idx="257">
                  <c:v>28.788169245515547</c:v>
                </c:pt>
                <c:pt idx="258">
                  <c:v>28.242292302267462</c:v>
                </c:pt>
                <c:pt idx="259">
                  <c:v>27.687981831384135</c:v>
                </c:pt>
                <c:pt idx="260">
                  <c:v>26.205874469862994</c:v>
                </c:pt>
                <c:pt idx="261">
                  <c:v>25.972448479288918</c:v>
                </c:pt>
                <c:pt idx="262">
                  <c:v>25.38237122770099</c:v>
                </c:pt>
                <c:pt idx="263">
                  <c:v>25.263225126542864</c:v>
                </c:pt>
                <c:pt idx="264">
                  <c:v>25.143697922497488</c:v>
                </c:pt>
                <c:pt idx="265">
                  <c:v>24.173538321966078</c:v>
                </c:pt>
                <c:pt idx="266">
                  <c:v>24.050497346942095</c:v>
                </c:pt>
                <c:pt idx="267">
                  <c:v>23.554314273114819</c:v>
                </c:pt>
                <c:pt idx="268">
                  <c:v>23.303783571206189</c:v>
                </c:pt>
                <c:pt idx="269">
                  <c:v>23.303783571206189</c:v>
                </c:pt>
                <c:pt idx="270">
                  <c:v>23.177901423014429</c:v>
                </c:pt>
                <c:pt idx="271">
                  <c:v>22.797763372754723</c:v>
                </c:pt>
                <c:pt idx="272">
                  <c:v>22.155770286227487</c:v>
                </c:pt>
                <c:pt idx="273">
                  <c:v>22.026088260282879</c:v>
                </c:pt>
                <c:pt idx="274">
                  <c:v>21.371142506761657</c:v>
                </c:pt>
                <c:pt idx="275">
                  <c:v>20.839210512963628</c:v>
                </c:pt>
                <c:pt idx="276">
                  <c:v>20.570536426425928</c:v>
                </c:pt>
                <c:pt idx="277">
                  <c:v>19.477351316943945</c:v>
                </c:pt>
                <c:pt idx="278">
                  <c:v>19.059608833243981</c:v>
                </c:pt>
                <c:pt idx="279">
                  <c:v>18.210984325580597</c:v>
                </c:pt>
                <c:pt idx="280">
                  <c:v>17.635279004698472</c:v>
                </c:pt>
                <c:pt idx="281">
                  <c:v>17.49008408694273</c:v>
                </c:pt>
                <c:pt idx="282">
                  <c:v>17.344376357567949</c:v>
                </c:pt>
                <c:pt idx="283">
                  <c:v>16.904148987164252</c:v>
                </c:pt>
                <c:pt idx="284">
                  <c:v>16.904148987164252</c:v>
                </c:pt>
                <c:pt idx="285">
                  <c:v>15.858485987020703</c:v>
                </c:pt>
                <c:pt idx="286">
                  <c:v>15.402244835252221</c:v>
                </c:pt>
                <c:pt idx="287">
                  <c:v>14.78617073570376</c:v>
                </c:pt>
                <c:pt idx="288">
                  <c:v>13.366650008329179</c:v>
                </c:pt>
                <c:pt idx="289">
                  <c:v>13.044754491240473</c:v>
                </c:pt>
                <c:pt idx="290">
                  <c:v>12.229452247454391</c:v>
                </c:pt>
                <c:pt idx="291">
                  <c:v>11.7328907914836</c:v>
                </c:pt>
                <c:pt idx="292">
                  <c:v>11.566119371965179</c:v>
                </c:pt>
                <c:pt idx="293">
                  <c:v>11.398716565392689</c:v>
                </c:pt>
                <c:pt idx="294">
                  <c:v>10.552105031819149</c:v>
                </c:pt>
                <c:pt idx="295">
                  <c:v>10.380837497845958</c:v>
                </c:pt>
                <c:pt idx="296">
                  <c:v>10.208912847468701</c:v>
                </c:pt>
                <c:pt idx="297">
                  <c:v>10.036327291598585</c:v>
                </c:pt>
                <c:pt idx="298">
                  <c:v>9.863077011959092</c:v>
                </c:pt>
                <c:pt idx="299">
                  <c:v>9.5145668606337157</c:v>
                </c:pt>
                <c:pt idx="300">
                  <c:v>8.9867190386373057</c:v>
                </c:pt>
                <c:pt idx="301">
                  <c:v>8.9867190386372755</c:v>
                </c:pt>
                <c:pt idx="302">
                  <c:v>8.9867190386372755</c:v>
                </c:pt>
                <c:pt idx="303">
                  <c:v>8.9867190386372755</c:v>
                </c:pt>
                <c:pt idx="304">
                  <c:v>8.8093985621602844</c:v>
                </c:pt>
                <c:pt idx="305">
                  <c:v>8.8093985621602844</c:v>
                </c:pt>
                <c:pt idx="306">
                  <c:v>8.8093985621602542</c:v>
                </c:pt>
                <c:pt idx="307">
                  <c:v>8.8093985621602542</c:v>
                </c:pt>
                <c:pt idx="308">
                  <c:v>8.8093985621602542</c:v>
                </c:pt>
                <c:pt idx="309">
                  <c:v>8.6313857926484303</c:v>
                </c:pt>
                <c:pt idx="310">
                  <c:v>8.6313857926484303</c:v>
                </c:pt>
                <c:pt idx="311">
                  <c:v>8.6313857926484303</c:v>
                </c:pt>
                <c:pt idx="312">
                  <c:v>8.6313857926484303</c:v>
                </c:pt>
                <c:pt idx="313">
                  <c:v>8.4526766679054059</c:v>
                </c:pt>
                <c:pt idx="314">
                  <c:v>8.2732670938914676</c:v>
                </c:pt>
                <c:pt idx="315">
                  <c:v>7.7307942515820072</c:v>
                </c:pt>
                <c:pt idx="316">
                  <c:v>7.7307942515820072</c:v>
                </c:pt>
                <c:pt idx="317">
                  <c:v>7.7307942515820072</c:v>
                </c:pt>
                <c:pt idx="318">
                  <c:v>7.5485412921958774</c:v>
                </c:pt>
                <c:pt idx="319">
                  <c:v>7.1818668570408928</c:v>
                </c:pt>
                <c:pt idx="320">
                  <c:v>7.1818668570408599</c:v>
                </c:pt>
                <c:pt idx="321">
                  <c:v>6.9974367635662702</c:v>
                </c:pt>
                <c:pt idx="322">
                  <c:v>6.9974367635662702</c:v>
                </c:pt>
                <c:pt idx="323">
                  <c:v>6.2523283994632255</c:v>
                </c:pt>
                <c:pt idx="324">
                  <c:v>6.2523283994632255</c:v>
                </c:pt>
                <c:pt idx="325">
                  <c:v>5.8752790234681527</c:v>
                </c:pt>
                <c:pt idx="326">
                  <c:v>5.4951844448482898</c:v>
                </c:pt>
                <c:pt idx="327">
                  <c:v>4.5313806677953083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7B-4E16-A468-3F526CC484E5}"/>
            </c:ext>
          </c:extLst>
        </c:ser>
        <c:ser>
          <c:idx val="1"/>
          <c:order val="3"/>
          <c:tx>
            <c:v>0.5 m/s (800W/m2)</c:v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'0.5ms-S-0°C-5mm-2'!$O$2:$O$370</c:f>
              <c:numCache>
                <c:formatCode>General</c:formatCode>
                <c:ptCount val="3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</c:numCache>
            </c:numRef>
          </c:xVal>
          <c:yVal>
            <c:numRef>
              <c:f>'0.5ms-S-0°C-5mm-2'!$P$2:$P$370</c:f>
              <c:numCache>
                <c:formatCode>General</c:formatCode>
                <c:ptCount val="369"/>
                <c:pt idx="0">
                  <c:v>80</c:v>
                </c:pt>
                <c:pt idx="1">
                  <c:v>79.954466184311784</c:v>
                </c:pt>
                <c:pt idx="2">
                  <c:v>79.945334529899739</c:v>
                </c:pt>
                <c:pt idx="3">
                  <c:v>79.945334529899739</c:v>
                </c:pt>
                <c:pt idx="4">
                  <c:v>79.871980687372272</c:v>
                </c:pt>
                <c:pt idx="5">
                  <c:v>79.871980687372272</c:v>
                </c:pt>
                <c:pt idx="6">
                  <c:v>79.816612185203368</c:v>
                </c:pt>
                <c:pt idx="7">
                  <c:v>79.807354472357659</c:v>
                </c:pt>
                <c:pt idx="8">
                  <c:v>79.807354472357659</c:v>
                </c:pt>
                <c:pt idx="9">
                  <c:v>79.788813545315563</c:v>
                </c:pt>
                <c:pt idx="10">
                  <c:v>79.788813545315563</c:v>
                </c:pt>
                <c:pt idx="11">
                  <c:v>79.770238538349489</c:v>
                </c:pt>
                <c:pt idx="12">
                  <c:v>79.742311922215009</c:v>
                </c:pt>
                <c:pt idx="13">
                  <c:v>79.732985908101114</c:v>
                </c:pt>
                <c:pt idx="14">
                  <c:v>79.695595825050631</c:v>
                </c:pt>
                <c:pt idx="15">
                  <c:v>79.686226738096238</c:v>
                </c:pt>
                <c:pt idx="16">
                  <c:v>79.6486637666018</c:v>
                </c:pt>
                <c:pt idx="17">
                  <c:v>79.592058113176051</c:v>
                </c:pt>
                <c:pt idx="18">
                  <c:v>79.582593209255307</c:v>
                </c:pt>
                <c:pt idx="19">
                  <c:v>79.582593209255307</c:v>
                </c:pt>
                <c:pt idx="20">
                  <c:v>79.554145747897294</c:v>
                </c:pt>
                <c:pt idx="21">
                  <c:v>79.544645636729456</c:v>
                </c:pt>
                <c:pt idx="22">
                  <c:v>79.516092258872035</c:v>
                </c:pt>
                <c:pt idx="23">
                  <c:v>79.516092258872035</c:v>
                </c:pt>
                <c:pt idx="24">
                  <c:v>79.506556743646925</c:v>
                </c:pt>
                <c:pt idx="25">
                  <c:v>79.497012346483984</c:v>
                </c:pt>
                <c:pt idx="26">
                  <c:v>79.420335924681069</c:v>
                </c:pt>
                <c:pt idx="27">
                  <c:v>79.401077125357361</c:v>
                </c:pt>
                <c:pt idx="28">
                  <c:v>79.381782246846853</c:v>
                </c:pt>
                <c:pt idx="29">
                  <c:v>79.372121246198759</c:v>
                </c:pt>
                <c:pt idx="30">
                  <c:v>79.362451187669052</c:v>
                </c:pt>
                <c:pt idx="31">
                  <c:v>79.294506083709209</c:v>
                </c:pt>
                <c:pt idx="32">
                  <c:v>79.265249603187698</c:v>
                </c:pt>
                <c:pt idx="33">
                  <c:v>79.255479061526643</c:v>
                </c:pt>
                <c:pt idx="34">
                  <c:v>79.206487906025501</c:v>
                </c:pt>
                <c:pt idx="35">
                  <c:v>79.176981983473425</c:v>
                </c:pt>
                <c:pt idx="36">
                  <c:v>79.107808102810878</c:v>
                </c:pt>
                <c:pt idx="37">
                  <c:v>79.107808102810878</c:v>
                </c:pt>
                <c:pt idx="38">
                  <c:v>79.097888584492239</c:v>
                </c:pt>
                <c:pt idx="39">
                  <c:v>79.078021262540574</c:v>
                </c:pt>
                <c:pt idx="40">
                  <c:v>79.05811613713449</c:v>
                </c:pt>
                <c:pt idx="41">
                  <c:v>79.048149364401738</c:v>
                </c:pt>
                <c:pt idx="42">
                  <c:v>79.038173100272829</c:v>
                </c:pt>
                <c:pt idx="43">
                  <c:v>78.978115434754585</c:v>
                </c:pt>
                <c:pt idx="44">
                  <c:v>78.978115434754585</c:v>
                </c:pt>
                <c:pt idx="45">
                  <c:v>78.806067871190137</c:v>
                </c:pt>
                <c:pt idx="46">
                  <c:v>78.785641658273789</c:v>
                </c:pt>
                <c:pt idx="47">
                  <c:v>78.775413779969824</c:v>
                </c:pt>
                <c:pt idx="48">
                  <c:v>78.724126098870556</c:v>
                </c:pt>
                <c:pt idx="49">
                  <c:v>78.724126098870556</c:v>
                </c:pt>
                <c:pt idx="50">
                  <c:v>78.7035415568144</c:v>
                </c:pt>
                <c:pt idx="51">
                  <c:v>78.682917144835542</c:v>
                </c:pt>
                <c:pt idx="52">
                  <c:v>78.64154824686949</c:v>
                </c:pt>
                <c:pt idx="53">
                  <c:v>78.631180921962752</c:v>
                </c:pt>
                <c:pt idx="54">
                  <c:v>78.568764999975656</c:v>
                </c:pt>
                <c:pt idx="55">
                  <c:v>78.474454446329645</c:v>
                </c:pt>
                <c:pt idx="56">
                  <c:v>78.442832868958021</c:v>
                </c:pt>
                <c:pt idx="57">
                  <c:v>78.442832868958021</c:v>
                </c:pt>
                <c:pt idx="58">
                  <c:v>78.421700152438291</c:v>
                </c:pt>
                <c:pt idx="59">
                  <c:v>78.411118249091544</c:v>
                </c:pt>
                <c:pt idx="60">
                  <c:v>78.411118249091544</c:v>
                </c:pt>
                <c:pt idx="61">
                  <c:v>78.347408234431953</c:v>
                </c:pt>
                <c:pt idx="62">
                  <c:v>78.336753322802721</c:v>
                </c:pt>
                <c:pt idx="63">
                  <c:v>78.315412009831689</c:v>
                </c:pt>
                <c:pt idx="64">
                  <c:v>78.272602989877456</c:v>
                </c:pt>
                <c:pt idx="65">
                  <c:v>78.229624611185017</c:v>
                </c:pt>
                <c:pt idx="66">
                  <c:v>78.197279080018035</c:v>
                </c:pt>
                <c:pt idx="67">
                  <c:v>78.154001895621718</c:v>
                </c:pt>
                <c:pt idx="68">
                  <c:v>78.143155741570965</c:v>
                </c:pt>
                <c:pt idx="69">
                  <c:v>78.132298812320869</c:v>
                </c:pt>
                <c:pt idx="70">
                  <c:v>78.121431091806372</c:v>
                </c:pt>
                <c:pt idx="71">
                  <c:v>78.110552563930455</c:v>
                </c:pt>
                <c:pt idx="72">
                  <c:v>78.110552563930455</c:v>
                </c:pt>
                <c:pt idx="73">
                  <c:v>78.110552563930455</c:v>
                </c:pt>
                <c:pt idx="74">
                  <c:v>78.099663212564124</c:v>
                </c:pt>
                <c:pt idx="75">
                  <c:v>77.968140848876729</c:v>
                </c:pt>
                <c:pt idx="76">
                  <c:v>77.946066717764523</c:v>
                </c:pt>
                <c:pt idx="77">
                  <c:v>77.935013056531531</c:v>
                </c:pt>
                <c:pt idx="78">
                  <c:v>77.935013056531531</c:v>
                </c:pt>
                <c:pt idx="79">
                  <c:v>77.923948309321673</c:v>
                </c:pt>
                <c:pt idx="80">
                  <c:v>77.923948309321673</c:v>
                </c:pt>
                <c:pt idx="81">
                  <c:v>77.912872459449019</c:v>
                </c:pt>
                <c:pt idx="82">
                  <c:v>77.901785490194115</c:v>
                </c:pt>
                <c:pt idx="83">
                  <c:v>77.890687384803911</c:v>
                </c:pt>
                <c:pt idx="84">
                  <c:v>77.868457698437041</c:v>
                </c:pt>
                <c:pt idx="85">
                  <c:v>77.857326083785594</c:v>
                </c:pt>
                <c:pt idx="86">
                  <c:v>77.835029227105437</c:v>
                </c:pt>
                <c:pt idx="87">
                  <c:v>77.835029227105437</c:v>
                </c:pt>
                <c:pt idx="88">
                  <c:v>77.812687420936726</c:v>
                </c:pt>
                <c:pt idx="89">
                  <c:v>77.700299366315988</c:v>
                </c:pt>
                <c:pt idx="90">
                  <c:v>77.677684986588375</c:v>
                </c:pt>
                <c:pt idx="91">
                  <c:v>77.643677285353732</c:v>
                </c:pt>
                <c:pt idx="92">
                  <c:v>77.620947859107247</c:v>
                </c:pt>
                <c:pt idx="93">
                  <c:v>77.483594776924775</c:v>
                </c:pt>
                <c:pt idx="94">
                  <c:v>77.391085524119632</c:v>
                </c:pt>
                <c:pt idx="95">
                  <c:v>77.344545253374648</c:v>
                </c:pt>
                <c:pt idx="96">
                  <c:v>77.297812981842753</c:v>
                </c:pt>
                <c:pt idx="97">
                  <c:v>77.297812981842753</c:v>
                </c:pt>
                <c:pt idx="98">
                  <c:v>77.250887518925992</c:v>
                </c:pt>
                <c:pt idx="99">
                  <c:v>77.168299475668647</c:v>
                </c:pt>
                <c:pt idx="100">
                  <c:v>77.132720746739253</c:v>
                </c:pt>
                <c:pt idx="101">
                  <c:v>76.880530624891691</c:v>
                </c:pt>
                <c:pt idx="102">
                  <c:v>76.807451387388909</c:v>
                </c:pt>
                <c:pt idx="103">
                  <c:v>76.560481745528904</c:v>
                </c:pt>
                <c:pt idx="104">
                  <c:v>76.560481745528904</c:v>
                </c:pt>
                <c:pt idx="105">
                  <c:v>76.485361906237145</c:v>
                </c:pt>
                <c:pt idx="106">
                  <c:v>76.128339578238453</c:v>
                </c:pt>
                <c:pt idx="107">
                  <c:v>76.115388162784768</c:v>
                </c:pt>
                <c:pt idx="108">
                  <c:v>76.102422686288463</c:v>
                </c:pt>
                <c:pt idx="109">
                  <c:v>75.853376262224586</c:v>
                </c:pt>
                <c:pt idx="110">
                  <c:v>75.760308781666922</c:v>
                </c:pt>
                <c:pt idx="111">
                  <c:v>75.653063594684127</c:v>
                </c:pt>
                <c:pt idx="112">
                  <c:v>75.158478024117329</c:v>
                </c:pt>
                <c:pt idx="113">
                  <c:v>75.088191854773456</c:v>
                </c:pt>
                <c:pt idx="114">
                  <c:v>75.088191854773456</c:v>
                </c:pt>
                <c:pt idx="115">
                  <c:v>74.989120369055271</c:v>
                </c:pt>
                <c:pt idx="116">
                  <c:v>74.917871203359226</c:v>
                </c:pt>
                <c:pt idx="117">
                  <c:v>74.701667078503831</c:v>
                </c:pt>
                <c:pt idx="118">
                  <c:v>74.540733415453658</c:v>
                </c:pt>
                <c:pt idx="119">
                  <c:v>74.437250677923785</c:v>
                </c:pt>
                <c:pt idx="120">
                  <c:v>74.212644317789099</c:v>
                </c:pt>
                <c:pt idx="121">
                  <c:v>74.167248572618945</c:v>
                </c:pt>
                <c:pt idx="122">
                  <c:v>74.045408184321161</c:v>
                </c:pt>
                <c:pt idx="123">
                  <c:v>73.937851133988886</c:v>
                </c:pt>
                <c:pt idx="124">
                  <c:v>73.922413027124051</c:v>
                </c:pt>
                <c:pt idx="125">
                  <c:v>73.813832033643251</c:v>
                </c:pt>
                <c:pt idx="126">
                  <c:v>73.782642615101508</c:v>
                </c:pt>
                <c:pt idx="127">
                  <c:v>73.751378810734764</c:v>
                </c:pt>
                <c:pt idx="128">
                  <c:v>73.59393463174122</c:v>
                </c:pt>
                <c:pt idx="129">
                  <c:v>73.498558245092312</c:v>
                </c:pt>
                <c:pt idx="130">
                  <c:v>73.338057256369737</c:v>
                </c:pt>
                <c:pt idx="131">
                  <c:v>73.208249907191586</c:v>
                </c:pt>
                <c:pt idx="132">
                  <c:v>73.044202379421634</c:v>
                </c:pt>
                <c:pt idx="133">
                  <c:v>73.044202379421634</c:v>
                </c:pt>
                <c:pt idx="134">
                  <c:v>72.994595655667823</c:v>
                </c:pt>
                <c:pt idx="135">
                  <c:v>72.894832437491161</c:v>
                </c:pt>
                <c:pt idx="136">
                  <c:v>72.84467390835016</c:v>
                </c:pt>
                <c:pt idx="137">
                  <c:v>72.693078273383094</c:v>
                </c:pt>
                <c:pt idx="138">
                  <c:v>72.676129769049822</c:v>
                </c:pt>
                <c:pt idx="139">
                  <c:v>72.608124840558247</c:v>
                </c:pt>
                <c:pt idx="140">
                  <c:v>72.332686010922785</c:v>
                </c:pt>
                <c:pt idx="141">
                  <c:v>72.297866181717509</c:v>
                </c:pt>
                <c:pt idx="142">
                  <c:v>72.245471796843972</c:v>
                </c:pt>
                <c:pt idx="143">
                  <c:v>72.22796293142062</c:v>
                </c:pt>
                <c:pt idx="144">
                  <c:v>72.175303538810624</c:v>
                </c:pt>
                <c:pt idx="145">
                  <c:v>72.069383378696472</c:v>
                </c:pt>
                <c:pt idx="146">
                  <c:v>71.944786097108675</c:v>
                </c:pt>
                <c:pt idx="147">
                  <c:v>71.764849246714604</c:v>
                </c:pt>
                <c:pt idx="148">
                  <c:v>71.746728534113743</c:v>
                </c:pt>
                <c:pt idx="149">
                  <c:v>71.360747347398146</c:v>
                </c:pt>
                <c:pt idx="150">
                  <c:v>71.17321581749249</c:v>
                </c:pt>
                <c:pt idx="151">
                  <c:v>70.634817932589371</c:v>
                </c:pt>
                <c:pt idx="152">
                  <c:v>70.55625781683689</c:v>
                </c:pt>
                <c:pt idx="153">
                  <c:v>70.437626328760331</c:v>
                </c:pt>
                <c:pt idx="154">
                  <c:v>69.932862987221426</c:v>
                </c:pt>
                <c:pt idx="155">
                  <c:v>69.850496859954674</c:v>
                </c:pt>
                <c:pt idx="156">
                  <c:v>69.82983476908106</c:v>
                </c:pt>
                <c:pt idx="157">
                  <c:v>69.7469024237718</c:v>
                </c:pt>
                <c:pt idx="158">
                  <c:v>69.663512889599431</c:v>
                </c:pt>
                <c:pt idx="159">
                  <c:v>69.558627270652835</c:v>
                </c:pt>
                <c:pt idx="160">
                  <c:v>69.389293338061577</c:v>
                </c:pt>
                <c:pt idx="161">
                  <c:v>69.08838130279392</c:v>
                </c:pt>
                <c:pt idx="162">
                  <c:v>68.400554131943707</c:v>
                </c:pt>
                <c:pt idx="163">
                  <c:v>68.033430876362402</c:v>
                </c:pt>
                <c:pt idx="164">
                  <c:v>67.870118306487527</c:v>
                </c:pt>
                <c:pt idx="165">
                  <c:v>67.846651621055102</c:v>
                </c:pt>
                <c:pt idx="166">
                  <c:v>67.705128487275985</c:v>
                </c:pt>
                <c:pt idx="167">
                  <c:v>67.418311537408329</c:v>
                </c:pt>
                <c:pt idx="168">
                  <c:v>67.027869110300571</c:v>
                </c:pt>
                <c:pt idx="169">
                  <c:v>66.728840587377292</c:v>
                </c:pt>
                <c:pt idx="170">
                  <c:v>66.627955456840297</c:v>
                </c:pt>
                <c:pt idx="171">
                  <c:v>65.930643800738309</c:v>
                </c:pt>
                <c:pt idx="172">
                  <c:v>65.798301700630077</c:v>
                </c:pt>
                <c:pt idx="173">
                  <c:v>65.664927427720201</c:v>
                </c:pt>
                <c:pt idx="174">
                  <c:v>65.476446277751208</c:v>
                </c:pt>
                <c:pt idx="175">
                  <c:v>64.926344638574861</c:v>
                </c:pt>
                <c:pt idx="176">
                  <c:v>64.898379007630552</c:v>
                </c:pt>
                <c:pt idx="177">
                  <c:v>64.786069094603135</c:v>
                </c:pt>
                <c:pt idx="178">
                  <c:v>64.673038189011152</c:v>
                </c:pt>
                <c:pt idx="179">
                  <c:v>64.242630993282816</c:v>
                </c:pt>
                <c:pt idx="180">
                  <c:v>64.096821811005</c:v>
                </c:pt>
                <c:pt idx="181">
                  <c:v>63.652171041224605</c:v>
                </c:pt>
                <c:pt idx="182">
                  <c:v>63.501496472304893</c:v>
                </c:pt>
                <c:pt idx="183">
                  <c:v>63.440876288231728</c:v>
                </c:pt>
                <c:pt idx="184">
                  <c:v>63.380054401623731</c:v>
                </c:pt>
                <c:pt idx="185">
                  <c:v>62.917358086878885</c:v>
                </c:pt>
                <c:pt idx="186">
                  <c:v>62.346450901066575</c:v>
                </c:pt>
                <c:pt idx="187">
                  <c:v>62.217187191568627</c:v>
                </c:pt>
                <c:pt idx="188">
                  <c:v>61.955978810373594</c:v>
                </c:pt>
                <c:pt idx="189">
                  <c:v>61.923073596443423</c:v>
                </c:pt>
                <c:pt idx="190">
                  <c:v>61.790881553937346</c:v>
                </c:pt>
                <c:pt idx="191">
                  <c:v>61.456350630816779</c:v>
                </c:pt>
                <c:pt idx="192">
                  <c:v>61.286878830781674</c:v>
                </c:pt>
                <c:pt idx="193">
                  <c:v>61.184478517329858</c:v>
                </c:pt>
                <c:pt idx="194">
                  <c:v>60.057522886669027</c:v>
                </c:pt>
                <c:pt idx="195">
                  <c:v>59.765484339727834</c:v>
                </c:pt>
                <c:pt idx="196">
                  <c:v>59.543637483113855</c:v>
                </c:pt>
                <c:pt idx="197">
                  <c:v>59.319330604248876</c:v>
                </c:pt>
                <c:pt idx="198">
                  <c:v>59.168405724514692</c:v>
                </c:pt>
                <c:pt idx="199">
                  <c:v>59.054475106262274</c:v>
                </c:pt>
                <c:pt idx="200">
                  <c:v>59.054475106262274</c:v>
                </c:pt>
                <c:pt idx="201">
                  <c:v>58.435945126844601</c:v>
                </c:pt>
                <c:pt idx="202">
                  <c:v>58.396665942145411</c:v>
                </c:pt>
                <c:pt idx="203">
                  <c:v>57.75794735983574</c:v>
                </c:pt>
                <c:pt idx="204">
                  <c:v>57.472299235874317</c:v>
                </c:pt>
                <c:pt idx="205">
                  <c:v>56.931430192629406</c:v>
                </c:pt>
                <c:pt idx="206">
                  <c:v>56.591695672323183</c:v>
                </c:pt>
                <c:pt idx="207">
                  <c:v>56.548851624110462</c:v>
                </c:pt>
                <c:pt idx="208">
                  <c:v>56.462909303084544</c:v>
                </c:pt>
                <c:pt idx="209">
                  <c:v>55.984082705939983</c:v>
                </c:pt>
                <c:pt idx="210">
                  <c:v>55.940030225086836</c:v>
                </c:pt>
                <c:pt idx="211">
                  <c:v>55.762934975933753</c:v>
                </c:pt>
                <c:pt idx="212">
                  <c:v>55.494606589362803</c:v>
                </c:pt>
                <c:pt idx="213">
                  <c:v>55.131730485033174</c:v>
                </c:pt>
                <c:pt idx="214">
                  <c:v>54.948064308155189</c:v>
                </c:pt>
                <c:pt idx="215">
                  <c:v>54.855666191535832</c:v>
                </c:pt>
                <c:pt idx="216">
                  <c:v>54.80932486116388</c:v>
                </c:pt>
                <c:pt idx="217">
                  <c:v>53.813695353399716</c:v>
                </c:pt>
                <c:pt idx="218">
                  <c:v>53.175064084154997</c:v>
                </c:pt>
                <c:pt idx="219">
                  <c:v>53.175064084154997</c:v>
                </c:pt>
                <c:pt idx="220">
                  <c:v>53.175064084154997</c:v>
                </c:pt>
                <c:pt idx="221">
                  <c:v>53.07524222688852</c:v>
                </c:pt>
                <c:pt idx="222">
                  <c:v>52.72248891179914</c:v>
                </c:pt>
                <c:pt idx="223">
                  <c:v>52.415880324697085</c:v>
                </c:pt>
                <c:pt idx="224">
                  <c:v>51.895931903362225</c:v>
                </c:pt>
                <c:pt idx="225">
                  <c:v>51.737724327702082</c:v>
                </c:pt>
                <c:pt idx="226">
                  <c:v>51.57847267287746</c:v>
                </c:pt>
                <c:pt idx="227">
                  <c:v>51.31070484532777</c:v>
                </c:pt>
                <c:pt idx="228">
                  <c:v>51.31070484532777</c:v>
                </c:pt>
                <c:pt idx="229">
                  <c:v>50.93081578742045</c:v>
                </c:pt>
                <c:pt idx="230">
                  <c:v>50.766185400986394</c:v>
                </c:pt>
                <c:pt idx="231">
                  <c:v>50.655816716545054</c:v>
                </c:pt>
                <c:pt idx="232">
                  <c:v>50.655816716545054</c:v>
                </c:pt>
                <c:pt idx="233">
                  <c:v>50.600446603902739</c:v>
                </c:pt>
                <c:pt idx="234">
                  <c:v>50.096466667422376</c:v>
                </c:pt>
                <c:pt idx="235">
                  <c:v>50.039833403316045</c:v>
                </c:pt>
                <c:pt idx="236">
                  <c:v>49.926180374671567</c:v>
                </c:pt>
                <c:pt idx="237">
                  <c:v>49.639772584279946</c:v>
                </c:pt>
                <c:pt idx="238">
                  <c:v>49.057014244882382</c:v>
                </c:pt>
                <c:pt idx="239">
                  <c:v>48.640993035220554</c:v>
                </c:pt>
                <c:pt idx="240">
                  <c:v>48.339650539211661</c:v>
                </c:pt>
                <c:pt idx="241">
                  <c:v>48.157141679522361</c:v>
                </c:pt>
                <c:pt idx="242">
                  <c:v>47.664086926542794</c:v>
                </c:pt>
                <c:pt idx="243">
                  <c:v>47.476764856771304</c:v>
                </c:pt>
                <c:pt idx="244">
                  <c:v>47.161563666478628</c:v>
                </c:pt>
                <c:pt idx="245">
                  <c:v>46.454626172202836</c:v>
                </c:pt>
                <c:pt idx="246">
                  <c:v>46.126999277996013</c:v>
                </c:pt>
                <c:pt idx="247">
                  <c:v>45.72851560092213</c:v>
                </c:pt>
                <c:pt idx="248">
                  <c:v>45.527054951309751</c:v>
                </c:pt>
                <c:pt idx="249">
                  <c:v>44.706030119195653</c:v>
                </c:pt>
                <c:pt idx="250">
                  <c:v>44.566780412254317</c:v>
                </c:pt>
                <c:pt idx="251">
                  <c:v>44.496892217305245</c:v>
                </c:pt>
                <c:pt idx="252">
                  <c:v>44.215568255255526</c:v>
                </c:pt>
                <c:pt idx="253">
                  <c:v>43.93137791815785</c:v>
                </c:pt>
                <c:pt idx="254">
                  <c:v>42.839373125413879</c:v>
                </c:pt>
                <c:pt idx="255">
                  <c:v>42.839373125413879</c:v>
                </c:pt>
                <c:pt idx="256">
                  <c:v>42.615847856407314</c:v>
                </c:pt>
                <c:pt idx="257">
                  <c:v>42.615847856407314</c:v>
                </c:pt>
                <c:pt idx="258">
                  <c:v>42.540950441807958</c:v>
                </c:pt>
                <c:pt idx="259">
                  <c:v>42.16351143634143</c:v>
                </c:pt>
                <c:pt idx="260">
                  <c:v>42.011143749094401</c:v>
                </c:pt>
                <c:pt idx="261">
                  <c:v>41.857971129336875</c:v>
                </c:pt>
                <c:pt idx="262">
                  <c:v>41.237102393315276</c:v>
                </c:pt>
                <c:pt idx="263">
                  <c:v>40.522582649931778</c:v>
                </c:pt>
                <c:pt idx="264">
                  <c:v>40.036503807020175</c:v>
                </c:pt>
                <c:pt idx="265">
                  <c:v>39.790472803862308</c:v>
                </c:pt>
                <c:pt idx="266">
                  <c:v>39.708013202404921</c:v>
                </c:pt>
                <c:pt idx="267">
                  <c:v>39.54241454605382</c:v>
                </c:pt>
                <c:pt idx="268">
                  <c:v>39.208473148570086</c:v>
                </c:pt>
                <c:pt idx="269">
                  <c:v>38.870822166988361</c:v>
                </c:pt>
                <c:pt idx="270">
                  <c:v>38.700586212178173</c:v>
                </c:pt>
                <c:pt idx="271">
                  <c:v>38.097220073962632</c:v>
                </c:pt>
                <c:pt idx="272">
                  <c:v>37.570514911297991</c:v>
                </c:pt>
                <c:pt idx="273">
                  <c:v>37.570514911297991</c:v>
                </c:pt>
                <c:pt idx="274">
                  <c:v>36.213686483040412</c:v>
                </c:pt>
                <c:pt idx="275">
                  <c:v>36.213686483040412</c:v>
                </c:pt>
                <c:pt idx="276">
                  <c:v>36.121131215810323</c:v>
                </c:pt>
                <c:pt idx="277">
                  <c:v>36.028306959036293</c:v>
                </c:pt>
                <c:pt idx="278">
                  <c:v>35.74820847380942</c:v>
                </c:pt>
                <c:pt idx="279">
                  <c:v>35.654296446789537</c:v>
                </c:pt>
                <c:pt idx="280">
                  <c:v>35.560109489585315</c:v>
                </c:pt>
                <c:pt idx="281">
                  <c:v>34.989146004696011</c:v>
                </c:pt>
                <c:pt idx="282">
                  <c:v>34.893000280994421</c:v>
                </c:pt>
                <c:pt idx="283">
                  <c:v>34.796569752802995</c:v>
                </c:pt>
                <c:pt idx="284">
                  <c:v>34.699853152765627</c:v>
                </c:pt>
                <c:pt idx="285">
                  <c:v>34.699853152765627</c:v>
                </c:pt>
                <c:pt idx="286">
                  <c:v>34.602849205995518</c:v>
                </c:pt>
                <c:pt idx="287">
                  <c:v>34.602849205995518</c:v>
                </c:pt>
                <c:pt idx="288">
                  <c:v>34.407974134719979</c:v>
                </c:pt>
                <c:pt idx="289">
                  <c:v>34.310100422280925</c:v>
                </c:pt>
                <c:pt idx="290">
                  <c:v>34.113474115868712</c:v>
                </c:pt>
                <c:pt idx="291">
                  <c:v>33.315055213051181</c:v>
                </c:pt>
                <c:pt idx="292">
                  <c:v>33.213890195245533</c:v>
                </c:pt>
                <c:pt idx="293">
                  <c:v>33.213890195245533</c:v>
                </c:pt>
                <c:pt idx="294">
                  <c:v>32.908545041681272</c:v>
                </c:pt>
                <c:pt idx="295">
                  <c:v>32.393384216103321</c:v>
                </c:pt>
                <c:pt idx="296">
                  <c:v>31.870250862776061</c:v>
                </c:pt>
                <c:pt idx="297">
                  <c:v>30.471437370690335</c:v>
                </c:pt>
                <c:pt idx="298">
                  <c:v>30.251120934138193</c:v>
                </c:pt>
                <c:pt idx="299">
                  <c:v>29.694172509063034</c:v>
                </c:pt>
                <c:pt idx="300">
                  <c:v>29.581713773853512</c:v>
                </c:pt>
                <c:pt idx="301">
                  <c:v>29.468894692151181</c:v>
                </c:pt>
                <c:pt idx="302">
                  <c:v>28.553159030786961</c:v>
                </c:pt>
                <c:pt idx="303">
                  <c:v>28.437017409821681</c:v>
                </c:pt>
                <c:pt idx="304">
                  <c:v>27.968650293698989</c:v>
                </c:pt>
                <c:pt idx="305">
                  <c:v>27.732160152338427</c:v>
                </c:pt>
                <c:pt idx="306">
                  <c:v>27.732160152338427</c:v>
                </c:pt>
                <c:pt idx="307">
                  <c:v>27.613331798674711</c:v>
                </c:pt>
                <c:pt idx="308">
                  <c:v>27.254490473751186</c:v>
                </c:pt>
                <c:pt idx="309">
                  <c:v>26.648449605944986</c:v>
                </c:pt>
                <c:pt idx="310">
                  <c:v>26.5260276716124</c:v>
                </c:pt>
                <c:pt idx="311">
                  <c:v>25.907736842991081</c:v>
                </c:pt>
                <c:pt idx="312">
                  <c:v>25.40556110951082</c:v>
                </c:pt>
                <c:pt idx="313">
                  <c:v>25.151911862216714</c:v>
                </c:pt>
                <c:pt idx="314">
                  <c:v>24.119826947274085</c:v>
                </c:pt>
                <c:pt idx="315">
                  <c:v>23.725418854063786</c:v>
                </c:pt>
                <c:pt idx="316">
                  <c:v>22.924173188367746</c:v>
                </c:pt>
                <c:pt idx="317">
                  <c:v>22.380591357088704</c:v>
                </c:pt>
                <c:pt idx="318">
                  <c:v>22.243495769821784</c:v>
                </c:pt>
                <c:pt idx="319">
                  <c:v>22.105915034414426</c:v>
                </c:pt>
                <c:pt idx="320">
                  <c:v>21.690236049593555</c:v>
                </c:pt>
                <c:pt idx="321">
                  <c:v>21.690236049593555</c:v>
                </c:pt>
                <c:pt idx="322">
                  <c:v>20.702847776356801</c:v>
                </c:pt>
                <c:pt idx="323">
                  <c:v>20.272017675715805</c:v>
                </c:pt>
                <c:pt idx="324">
                  <c:v>19.690242078187428</c:v>
                </c:pt>
                <c:pt idx="325">
                  <c:v>18.349685627909572</c:v>
                </c:pt>
                <c:pt idx="326">
                  <c:v>18.04568386171977</c:v>
                </c:pt>
                <c:pt idx="327">
                  <c:v>17.275682582633372</c:v>
                </c:pt>
                <c:pt idx="328">
                  <c:v>17.119942767852105</c:v>
                </c:pt>
                <c:pt idx="329">
                  <c:v>16.806697280647064</c:v>
                </c:pt>
                <c:pt idx="330">
                  <c:v>16.649184921521499</c:v>
                </c:pt>
                <c:pt idx="331">
                  <c:v>16.491074985298855</c:v>
                </c:pt>
                <c:pt idx="332">
                  <c:v>16.013125512715341</c:v>
                </c:pt>
                <c:pt idx="333">
                  <c:v>15.691441484573998</c:v>
                </c:pt>
                <c:pt idx="334">
                  <c:v>15.529673618972708</c:v>
                </c:pt>
                <c:pt idx="335">
                  <c:v>15.367283772612817</c:v>
                </c:pt>
                <c:pt idx="336">
                  <c:v>15.204268351407043</c:v>
                </c:pt>
                <c:pt idx="337">
                  <c:v>15.040623733523741</c:v>
                </c:pt>
                <c:pt idx="338">
                  <c:v>14.711432280062771</c:v>
                </c:pt>
                <c:pt idx="339">
                  <c:v>14.545878059669629</c:v>
                </c:pt>
                <c:pt idx="340">
                  <c:v>14.212833953660592</c:v>
                </c:pt>
                <c:pt idx="341">
                  <c:v>14.212833953660562</c:v>
                </c:pt>
                <c:pt idx="342">
                  <c:v>14.212833953660562</c:v>
                </c:pt>
                <c:pt idx="343">
                  <c:v>14.212833953660562</c:v>
                </c:pt>
                <c:pt idx="344">
                  <c:v>14.045336509362141</c:v>
                </c:pt>
                <c:pt idx="345">
                  <c:v>14.045336509362141</c:v>
                </c:pt>
                <c:pt idx="346">
                  <c:v>14.045336509362111</c:v>
                </c:pt>
                <c:pt idx="347">
                  <c:v>14.045336509362111</c:v>
                </c:pt>
                <c:pt idx="348">
                  <c:v>14.045336509362111</c:v>
                </c:pt>
                <c:pt idx="349">
                  <c:v>13.877183715789288</c:v>
                </c:pt>
                <c:pt idx="350">
                  <c:v>13.877183715789288</c:v>
                </c:pt>
                <c:pt idx="351">
                  <c:v>13.877183715789288</c:v>
                </c:pt>
                <c:pt idx="352">
                  <c:v>13.877183715789288</c:v>
                </c:pt>
                <c:pt idx="353">
                  <c:v>13.708371719230838</c:v>
                </c:pt>
                <c:pt idx="354">
                  <c:v>13.538896635701237</c:v>
                </c:pt>
                <c:pt idx="355">
                  <c:v>13.02645356303219</c:v>
                </c:pt>
                <c:pt idx="356">
                  <c:v>13.02645356303219</c:v>
                </c:pt>
                <c:pt idx="357">
                  <c:v>13.02645356303219</c:v>
                </c:pt>
                <c:pt idx="358">
                  <c:v>12.854286675772522</c:v>
                </c:pt>
                <c:pt idx="359">
                  <c:v>12.507899914541824</c:v>
                </c:pt>
                <c:pt idx="360">
                  <c:v>12.507899914541792</c:v>
                </c:pt>
                <c:pt idx="361">
                  <c:v>12.333671864109755</c:v>
                </c:pt>
                <c:pt idx="362">
                  <c:v>12.333671864109755</c:v>
                </c:pt>
                <c:pt idx="363">
                  <c:v>11.629764939679232</c:v>
                </c:pt>
                <c:pt idx="364">
                  <c:v>11.629764939679232</c:v>
                </c:pt>
                <c:pt idx="365">
                  <c:v>11.273555434629275</c:v>
                </c:pt>
                <c:pt idx="366">
                  <c:v>10.914462634316148</c:v>
                </c:pt>
                <c:pt idx="367">
                  <c:v>10.003884130261472</c:v>
                </c:pt>
                <c:pt idx="368">
                  <c:v>8.3170543765749763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7B-4E16-A468-3F526CC484E5}"/>
            </c:ext>
          </c:extLst>
        </c:ser>
        <c:ser>
          <c:idx val="3"/>
          <c:order val="4"/>
          <c:tx>
            <c:v>No airflow (1150 W/m2)</c:v>
          </c:tx>
          <c:spPr>
            <a:ln w="254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'0.0ms-S-0°C-5mm-2'!$O$2:$O$342</c:f>
              <c:numCache>
                <c:formatCode>General</c:formatCode>
                <c:ptCount val="3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</c:numCache>
            </c:numRef>
          </c:xVal>
          <c:yVal>
            <c:numRef>
              <c:f>'0.0ms-S-0°C-5mm-2'!$P$2:$P$342</c:f>
              <c:numCache>
                <c:formatCode>General</c:formatCode>
                <c:ptCount val="341"/>
                <c:pt idx="0">
                  <c:v>80</c:v>
                </c:pt>
                <c:pt idx="1">
                  <c:v>79.871397523116286</c:v>
                </c:pt>
                <c:pt idx="2">
                  <c:v>79.836823730982445</c:v>
                </c:pt>
                <c:pt idx="3">
                  <c:v>79.776032940385988</c:v>
                </c:pt>
                <c:pt idx="4">
                  <c:v>79.732386037457317</c:v>
                </c:pt>
                <c:pt idx="5">
                  <c:v>79.653345004051516</c:v>
                </c:pt>
                <c:pt idx="6">
                  <c:v>79.618017423614333</c:v>
                </c:pt>
                <c:pt idx="7">
                  <c:v>79.546992947899824</c:v>
                </c:pt>
                <c:pt idx="8">
                  <c:v>79.511294763436112</c:v>
                </c:pt>
                <c:pt idx="9">
                  <c:v>79.448522170721773</c:v>
                </c:pt>
                <c:pt idx="10">
                  <c:v>79.430516433981509</c:v>
                </c:pt>
                <c:pt idx="11">
                  <c:v>79.403448593498467</c:v>
                </c:pt>
                <c:pt idx="12">
                  <c:v>79.340012407766721</c:v>
                </c:pt>
                <c:pt idx="13">
                  <c:v>79.267033738525313</c:v>
                </c:pt>
                <c:pt idx="14">
                  <c:v>79.211960491772075</c:v>
                </c:pt>
                <c:pt idx="15">
                  <c:v>79.156593882198351</c:v>
                </c:pt>
                <c:pt idx="16">
                  <c:v>79.10093155952768</c:v>
                </c:pt>
                <c:pt idx="17">
                  <c:v>79.035615264067289</c:v>
                </c:pt>
                <c:pt idx="18">
                  <c:v>78.941594873013798</c:v>
                </c:pt>
                <c:pt idx="19">
                  <c:v>78.798972353788415</c:v>
                </c:pt>
                <c:pt idx="20">
                  <c:v>78.770215709590047</c:v>
                </c:pt>
                <c:pt idx="21">
                  <c:v>78.702812538269299</c:v>
                </c:pt>
                <c:pt idx="22">
                  <c:v>78.654404778681396</c:v>
                </c:pt>
                <c:pt idx="23">
                  <c:v>78.566713986406597</c:v>
                </c:pt>
                <c:pt idx="24">
                  <c:v>78.547129209556047</c:v>
                </c:pt>
                <c:pt idx="25">
                  <c:v>78.468430875333013</c:v>
                </c:pt>
                <c:pt idx="26">
                  <c:v>78.409027161492929</c:v>
                </c:pt>
                <c:pt idx="27">
                  <c:v>78.33930721432624</c:v>
                </c:pt>
                <c:pt idx="28">
                  <c:v>78.309289208553324</c:v>
                </c:pt>
                <c:pt idx="29">
                  <c:v>78.279187887703131</c:v>
                </c:pt>
                <c:pt idx="30">
                  <c:v>78.228832930725105</c:v>
                </c:pt>
                <c:pt idx="31">
                  <c:v>78.137603188423341</c:v>
                </c:pt>
                <c:pt idx="32">
                  <c:v>78.066116397371033</c:v>
                </c:pt>
                <c:pt idx="33">
                  <c:v>77.994160570258259</c:v>
                </c:pt>
                <c:pt idx="34">
                  <c:v>77.942473822911822</c:v>
                </c:pt>
                <c:pt idx="35">
                  <c:v>77.83836848737711</c:v>
                </c:pt>
                <c:pt idx="36">
                  <c:v>77.584460346481947</c:v>
                </c:pt>
                <c:pt idx="37">
                  <c:v>77.520071621097571</c:v>
                </c:pt>
                <c:pt idx="38">
                  <c:v>77.433642353551804</c:v>
                </c:pt>
                <c:pt idx="39">
                  <c:v>77.36838300148932</c:v>
                </c:pt>
                <c:pt idx="40">
                  <c:v>77.269783180121692</c:v>
                </c:pt>
                <c:pt idx="41">
                  <c:v>77.247755321571674</c:v>
                </c:pt>
                <c:pt idx="42">
                  <c:v>77.136972494485747</c:v>
                </c:pt>
                <c:pt idx="43">
                  <c:v>77.081175534589036</c:v>
                </c:pt>
                <c:pt idx="44">
                  <c:v>77.013858633130496</c:v>
                </c:pt>
                <c:pt idx="45">
                  <c:v>76.980051672492479</c:v>
                </c:pt>
                <c:pt idx="46">
                  <c:v>76.934820731222089</c:v>
                </c:pt>
                <c:pt idx="47">
                  <c:v>76.855237409859171</c:v>
                </c:pt>
                <c:pt idx="48">
                  <c:v>76.740589566914494</c:v>
                </c:pt>
                <c:pt idx="49">
                  <c:v>76.671254042935857</c:v>
                </c:pt>
                <c:pt idx="50">
                  <c:v>76.589838316457019</c:v>
                </c:pt>
                <c:pt idx="51">
                  <c:v>76.531335435857187</c:v>
                </c:pt>
                <c:pt idx="52">
                  <c:v>76.448938443250725</c:v>
                </c:pt>
                <c:pt idx="53">
                  <c:v>76.161988455504954</c:v>
                </c:pt>
                <c:pt idx="54">
                  <c:v>76.04035167392091</c:v>
                </c:pt>
                <c:pt idx="55">
                  <c:v>75.966771933236757</c:v>
                </c:pt>
                <c:pt idx="56">
                  <c:v>75.855551042025525</c:v>
                </c:pt>
                <c:pt idx="57">
                  <c:v>75.818248299232138</c:v>
                </c:pt>
                <c:pt idx="58">
                  <c:v>75.680479808573779</c:v>
                </c:pt>
                <c:pt idx="59">
                  <c:v>75.566587052560905</c:v>
                </c:pt>
                <c:pt idx="60">
                  <c:v>75.400179172975257</c:v>
                </c:pt>
                <c:pt idx="61">
                  <c:v>75.192231491412059</c:v>
                </c:pt>
                <c:pt idx="62">
                  <c:v>75.100144768450022</c:v>
                </c:pt>
                <c:pt idx="63">
                  <c:v>74.994062105582685</c:v>
                </c:pt>
                <c:pt idx="64">
                  <c:v>74.887071671916857</c:v>
                </c:pt>
                <c:pt idx="65">
                  <c:v>74.792701192310361</c:v>
                </c:pt>
                <c:pt idx="66">
                  <c:v>74.629262415102886</c:v>
                </c:pt>
                <c:pt idx="67">
                  <c:v>74.519120671597634</c:v>
                </c:pt>
                <c:pt idx="68">
                  <c:v>74.083134172659882</c:v>
                </c:pt>
                <c:pt idx="69">
                  <c:v>73.80846399705483</c:v>
                </c:pt>
                <c:pt idx="70">
                  <c:v>73.631968193534249</c:v>
                </c:pt>
                <c:pt idx="71">
                  <c:v>73.453077562373849</c:v>
                </c:pt>
                <c:pt idx="72">
                  <c:v>73.241279483920962</c:v>
                </c:pt>
                <c:pt idx="73">
                  <c:v>72.917168943977558</c:v>
                </c:pt>
                <c:pt idx="74">
                  <c:v>72.823118817898205</c:v>
                </c:pt>
                <c:pt idx="75">
                  <c:v>72.520936111940159</c:v>
                </c:pt>
                <c:pt idx="76">
                  <c:v>72.407904710977391</c:v>
                </c:pt>
                <c:pt idx="77">
                  <c:v>72.129489485211622</c:v>
                </c:pt>
                <c:pt idx="78">
                  <c:v>71.996517113259415</c:v>
                </c:pt>
                <c:pt idx="79">
                  <c:v>71.709694716737843</c:v>
                </c:pt>
                <c:pt idx="80">
                  <c:v>71.382094991985468</c:v>
                </c:pt>
                <c:pt idx="81">
                  <c:v>71.153541347979129</c:v>
                </c:pt>
                <c:pt idx="82">
                  <c:v>70.464029387898862</c:v>
                </c:pt>
                <c:pt idx="83">
                  <c:v>70.258239008848648</c:v>
                </c:pt>
                <c:pt idx="84">
                  <c:v>69.544484585898019</c:v>
                </c:pt>
                <c:pt idx="85">
                  <c:v>69.325633504706772</c:v>
                </c:pt>
                <c:pt idx="86">
                  <c:v>68.607874205258824</c:v>
                </c:pt>
                <c:pt idx="87">
                  <c:v>68.396588974067313</c:v>
                </c:pt>
                <c:pt idx="88">
                  <c:v>68.353990173679207</c:v>
                </c:pt>
                <c:pt idx="89">
                  <c:v>68.117628686081318</c:v>
                </c:pt>
                <c:pt idx="90">
                  <c:v>68.052552440177706</c:v>
                </c:pt>
                <c:pt idx="91">
                  <c:v>67.877709899642198</c:v>
                </c:pt>
                <c:pt idx="92">
                  <c:v>67.789568999224841</c:v>
                </c:pt>
                <c:pt idx="93">
                  <c:v>67.767458143701461</c:v>
                </c:pt>
                <c:pt idx="94">
                  <c:v>67.634152898116156</c:v>
                </c:pt>
                <c:pt idx="95">
                  <c:v>67.432114692357302</c:v>
                </c:pt>
                <c:pt idx="96">
                  <c:v>67.386874292421695</c:v>
                </c:pt>
                <c:pt idx="97">
                  <c:v>67.227538265039044</c:v>
                </c:pt>
                <c:pt idx="98">
                  <c:v>67.112770264118154</c:v>
                </c:pt>
                <c:pt idx="99">
                  <c:v>66.927460081562501</c:v>
                </c:pt>
                <c:pt idx="100">
                  <c:v>66.8340196500844</c:v>
                </c:pt>
                <c:pt idx="101">
                  <c:v>66.598092148786776</c:v>
                </c:pt>
                <c:pt idx="102">
                  <c:v>66.526657969588726</c:v>
                </c:pt>
                <c:pt idx="103">
                  <c:v>66.382869047874735</c:v>
                </c:pt>
                <c:pt idx="104">
                  <c:v>65.894521234483591</c:v>
                </c:pt>
                <c:pt idx="105">
                  <c:v>65.770209291645102</c:v>
                </c:pt>
                <c:pt idx="106">
                  <c:v>65.670105353970314</c:v>
                </c:pt>
                <c:pt idx="107">
                  <c:v>65.544149049362687</c:v>
                </c:pt>
                <c:pt idx="108">
                  <c:v>65.493507352454856</c:v>
                </c:pt>
                <c:pt idx="109">
                  <c:v>65.468130639740536</c:v>
                </c:pt>
                <c:pt idx="110">
                  <c:v>65.468130639740536</c:v>
                </c:pt>
                <c:pt idx="111">
                  <c:v>65.417265074349842</c:v>
                </c:pt>
                <c:pt idx="112">
                  <c:v>65.391776056369153</c:v>
                </c:pt>
                <c:pt idx="113">
                  <c:v>65.34068513474611</c:v>
                </c:pt>
                <c:pt idx="114">
                  <c:v>65.34068513474611</c:v>
                </c:pt>
                <c:pt idx="115">
                  <c:v>65.315083064331461</c:v>
                </c:pt>
                <c:pt idx="116">
                  <c:v>65.289443142588894</c:v>
                </c:pt>
                <c:pt idx="117">
                  <c:v>65.263765285514523</c:v>
                </c:pt>
                <c:pt idx="118">
                  <c:v>65.238049408855687</c:v>
                </c:pt>
                <c:pt idx="119">
                  <c:v>65.212295428109954</c:v>
                </c:pt>
                <c:pt idx="120">
                  <c:v>65.186503258524425</c:v>
                </c:pt>
                <c:pt idx="121">
                  <c:v>65.134804012563379</c:v>
                </c:pt>
                <c:pt idx="122">
                  <c:v>64.978780849810164</c:v>
                </c:pt>
                <c:pt idx="123">
                  <c:v>64.82135498999827</c:v>
                </c:pt>
                <c:pt idx="124">
                  <c:v>64.768564718593609</c:v>
                </c:pt>
                <c:pt idx="125">
                  <c:v>64.582544483583121</c:v>
                </c:pt>
                <c:pt idx="126">
                  <c:v>64.555809687719375</c:v>
                </c:pt>
                <c:pt idx="127">
                  <c:v>64.555809687719375</c:v>
                </c:pt>
                <c:pt idx="128">
                  <c:v>64.502218828670124</c:v>
                </c:pt>
                <c:pt idx="129">
                  <c:v>64.394549466548369</c:v>
                </c:pt>
                <c:pt idx="130">
                  <c:v>64.313367837843984</c:v>
                </c:pt>
                <c:pt idx="131">
                  <c:v>64.095062587458031</c:v>
                </c:pt>
                <c:pt idx="132">
                  <c:v>64.067586491884555</c:v>
                </c:pt>
                <c:pt idx="133">
                  <c:v>63.957260299208599</c:v>
                </c:pt>
                <c:pt idx="134">
                  <c:v>63.92957281240156</c:v>
                </c:pt>
                <c:pt idx="135">
                  <c:v>63.846254533135195</c:v>
                </c:pt>
                <c:pt idx="136">
                  <c:v>63.650340230846034</c:v>
                </c:pt>
                <c:pt idx="137">
                  <c:v>63.593974119416629</c:v>
                </c:pt>
                <c:pt idx="138">
                  <c:v>63.423822024194351</c:v>
                </c:pt>
                <c:pt idx="139">
                  <c:v>63.39530859000444</c:v>
                </c:pt>
                <c:pt idx="140">
                  <c:v>63.39530859000444</c:v>
                </c:pt>
                <c:pt idx="141">
                  <c:v>63.366750665095907</c:v>
                </c:pt>
                <c:pt idx="142">
                  <c:v>63.252071969133716</c:v>
                </c:pt>
                <c:pt idx="143">
                  <c:v>63.049647064378277</c:v>
                </c:pt>
                <c:pt idx="144">
                  <c:v>62.962209233536051</c:v>
                </c:pt>
                <c:pt idx="145">
                  <c:v>62.54863332190115</c:v>
                </c:pt>
                <c:pt idx="146">
                  <c:v>62.458805375888446</c:v>
                </c:pt>
                <c:pt idx="147">
                  <c:v>62.125716866838196</c:v>
                </c:pt>
                <c:pt idx="148">
                  <c:v>62.064519256404658</c:v>
                </c:pt>
                <c:pt idx="149">
                  <c:v>61.817738276263036</c:v>
                </c:pt>
                <c:pt idx="150">
                  <c:v>61.536243518435086</c:v>
                </c:pt>
                <c:pt idx="151">
                  <c:v>61.473124543597237</c:v>
                </c:pt>
                <c:pt idx="152">
                  <c:v>61.441487308769297</c:v>
                </c:pt>
                <c:pt idx="153">
                  <c:v>61.346263078607478</c:v>
                </c:pt>
                <c:pt idx="154">
                  <c:v>61.090017153227208</c:v>
                </c:pt>
                <c:pt idx="155">
                  <c:v>61.025423939839129</c:v>
                </c:pt>
                <c:pt idx="156">
                  <c:v>60.993046844496867</c:v>
                </c:pt>
                <c:pt idx="157">
                  <c:v>60.830351109887637</c:v>
                </c:pt>
                <c:pt idx="158">
                  <c:v>60.797648964325369</c:v>
                </c:pt>
                <c:pt idx="159">
                  <c:v>60.797648964325369</c:v>
                </c:pt>
                <c:pt idx="160">
                  <c:v>60.764892168085758</c:v>
                </c:pt>
                <c:pt idx="161">
                  <c:v>60.699214074675467</c:v>
                </c:pt>
                <c:pt idx="162">
                  <c:v>60.60028361177072</c:v>
                </c:pt>
                <c:pt idx="163">
                  <c:v>60.098065042446692</c:v>
                </c:pt>
                <c:pt idx="164">
                  <c:v>59.893574314340128</c:v>
                </c:pt>
                <c:pt idx="165">
                  <c:v>59.859288578096546</c:v>
                </c:pt>
                <c:pt idx="166">
                  <c:v>59.686976828043306</c:v>
                </c:pt>
                <c:pt idx="167">
                  <c:v>59.443240021765973</c:v>
                </c:pt>
                <c:pt idx="168">
                  <c:v>59.337876806636814</c:v>
                </c:pt>
                <c:pt idx="169">
                  <c:v>59.337876806636814</c:v>
                </c:pt>
                <c:pt idx="170">
                  <c:v>59.231964715177497</c:v>
                </c:pt>
                <c:pt idx="171">
                  <c:v>58.802740903866571</c:v>
                </c:pt>
                <c:pt idx="172">
                  <c:v>58.802740903866571</c:v>
                </c:pt>
                <c:pt idx="173">
                  <c:v>58.730323351819791</c:v>
                </c:pt>
                <c:pt idx="174">
                  <c:v>58.216183026775937</c:v>
                </c:pt>
                <c:pt idx="175">
                  <c:v>58.216183026775937</c:v>
                </c:pt>
                <c:pt idx="176">
                  <c:v>57.99189457580718</c:v>
                </c:pt>
                <c:pt idx="177">
                  <c:v>57.916595714170469</c:v>
                </c:pt>
                <c:pt idx="178">
                  <c:v>57.80313991211122</c:v>
                </c:pt>
                <c:pt idx="179">
                  <c:v>56.793617784811865</c:v>
                </c:pt>
                <c:pt idx="180">
                  <c:v>56.392358628119275</c:v>
                </c:pt>
                <c:pt idx="181">
                  <c:v>56.31121077067651</c:v>
                </c:pt>
                <c:pt idx="182">
                  <c:v>55.692839012238501</c:v>
                </c:pt>
                <c:pt idx="183">
                  <c:v>55.692839012238501</c:v>
                </c:pt>
                <c:pt idx="184">
                  <c:v>55.355828745828447</c:v>
                </c:pt>
                <c:pt idx="185">
                  <c:v>55.185393740992772</c:v>
                </c:pt>
                <c:pt idx="186">
                  <c:v>54.709916374895094</c:v>
                </c:pt>
                <c:pt idx="187">
                  <c:v>54.622379852527615</c:v>
                </c:pt>
                <c:pt idx="188">
                  <c:v>53.682393442299528</c:v>
                </c:pt>
                <c:pt idx="189">
                  <c:v>53.636659853668654</c:v>
                </c:pt>
                <c:pt idx="190">
                  <c:v>52.750233957555572</c:v>
                </c:pt>
                <c:pt idx="191">
                  <c:v>52.607164124872561</c:v>
                </c:pt>
                <c:pt idx="192">
                  <c:v>52.463225244743207</c:v>
                </c:pt>
                <c:pt idx="193">
                  <c:v>52.366779268997817</c:v>
                </c:pt>
                <c:pt idx="194">
                  <c:v>52.269941144779764</c:v>
                </c:pt>
                <c:pt idx="195">
                  <c:v>51.480827056015379</c:v>
                </c:pt>
                <c:pt idx="196">
                  <c:v>50.820197534484734</c:v>
                </c:pt>
                <c:pt idx="197">
                  <c:v>50.820197534484734</c:v>
                </c:pt>
                <c:pt idx="198">
                  <c:v>50.246988143297621</c:v>
                </c:pt>
                <c:pt idx="199">
                  <c:v>49.981997720421397</c:v>
                </c:pt>
                <c:pt idx="200">
                  <c:v>49.497832797358477</c:v>
                </c:pt>
                <c:pt idx="201">
                  <c:v>48.159687337845149</c:v>
                </c:pt>
                <c:pt idx="202">
                  <c:v>48.044967192980522</c:v>
                </c:pt>
                <c:pt idx="203">
                  <c:v>47.929738181576234</c:v>
                </c:pt>
                <c:pt idx="204">
                  <c:v>47.404818710306131</c:v>
                </c:pt>
                <c:pt idx="205">
                  <c:v>47.108597947666624</c:v>
                </c:pt>
                <c:pt idx="206">
                  <c:v>46.929258451348929</c:v>
                </c:pt>
                <c:pt idx="207">
                  <c:v>45.386091629156624</c:v>
                </c:pt>
                <c:pt idx="208">
                  <c:v>45.194859763997322</c:v>
                </c:pt>
                <c:pt idx="209">
                  <c:v>44.350474655415567</c:v>
                </c:pt>
                <c:pt idx="210">
                  <c:v>43.884938513570027</c:v>
                </c:pt>
                <c:pt idx="211">
                  <c:v>43.479663444756071</c:v>
                </c:pt>
                <c:pt idx="212">
                  <c:v>43.068491821962496</c:v>
                </c:pt>
                <c:pt idx="213">
                  <c:v>43.068491821962496</c:v>
                </c:pt>
                <c:pt idx="214">
                  <c:v>42.651294014192018</c:v>
                </c:pt>
                <c:pt idx="215">
                  <c:v>42.369748517986672</c:v>
                </c:pt>
                <c:pt idx="216">
                  <c:v>41.3621888931903</c:v>
                </c:pt>
                <c:pt idx="217">
                  <c:v>41.288870550283207</c:v>
                </c:pt>
                <c:pt idx="218">
                  <c:v>40.394531398758517</c:v>
                </c:pt>
                <c:pt idx="219">
                  <c:v>40.013797156252799</c:v>
                </c:pt>
                <c:pt idx="220">
                  <c:v>39.158816745921712</c:v>
                </c:pt>
                <c:pt idx="221">
                  <c:v>38.601932607189084</c:v>
                </c:pt>
                <c:pt idx="222">
                  <c:v>38.360134948869081</c:v>
                </c:pt>
                <c:pt idx="223">
                  <c:v>37.870780793098426</c:v>
                </c:pt>
                <c:pt idx="224">
                  <c:v>37.70593151757167</c:v>
                </c:pt>
                <c:pt idx="225">
                  <c:v>37.122005436747585</c:v>
                </c:pt>
                <c:pt idx="226">
                  <c:v>35.745309741779216</c:v>
                </c:pt>
                <c:pt idx="227">
                  <c:v>35.568972378116548</c:v>
                </c:pt>
                <c:pt idx="228">
                  <c:v>35.391664488077382</c:v>
                </c:pt>
                <c:pt idx="229">
                  <c:v>35.123865316329777</c:v>
                </c:pt>
                <c:pt idx="230">
                  <c:v>34.672565632956299</c:v>
                </c:pt>
                <c:pt idx="231">
                  <c:v>34.490282796434009</c:v>
                </c:pt>
                <c:pt idx="232">
                  <c:v>34.306979867649723</c:v>
                </c:pt>
                <c:pt idx="233">
                  <c:v>34.030093991036424</c:v>
                </c:pt>
                <c:pt idx="234">
                  <c:v>33.844203051692809</c:v>
                </c:pt>
                <c:pt idx="235">
                  <c:v>32.898809608871495</c:v>
                </c:pt>
                <c:pt idx="236">
                  <c:v>32.802782031283549</c:v>
                </c:pt>
                <c:pt idx="237">
                  <c:v>32.609899966990533</c:v>
                </c:pt>
                <c:pt idx="238">
                  <c:v>32.513043103324371</c:v>
                </c:pt>
                <c:pt idx="239">
                  <c:v>32.122815386616942</c:v>
                </c:pt>
                <c:pt idx="240">
                  <c:v>31.827170172916929</c:v>
                </c:pt>
                <c:pt idx="241">
                  <c:v>31.827170172916929</c:v>
                </c:pt>
                <c:pt idx="242">
                  <c:v>30.924577430601524</c:v>
                </c:pt>
                <c:pt idx="243">
                  <c:v>30.205865303149654</c:v>
                </c:pt>
                <c:pt idx="244">
                  <c:v>30.101969424058822</c:v>
                </c:pt>
                <c:pt idx="245">
                  <c:v>30.101969424058822</c:v>
                </c:pt>
                <c:pt idx="246">
                  <c:v>29.893246935515176</c:v>
                </c:pt>
                <c:pt idx="247">
                  <c:v>29.259532669448745</c:v>
                </c:pt>
                <c:pt idx="248">
                  <c:v>29.045740967405592</c:v>
                </c:pt>
                <c:pt idx="249">
                  <c:v>28.396541470332576</c:v>
                </c:pt>
                <c:pt idx="250">
                  <c:v>28.067466335769105</c:v>
                </c:pt>
                <c:pt idx="251">
                  <c:v>26.948364111579572</c:v>
                </c:pt>
                <c:pt idx="252">
                  <c:v>26.605811463494682</c:v>
                </c:pt>
                <c:pt idx="253">
                  <c:v>26.144045802727401</c:v>
                </c:pt>
                <c:pt idx="254">
                  <c:v>25.558602977313434</c:v>
                </c:pt>
                <c:pt idx="255">
                  <c:v>25.440398875780041</c:v>
                </c:pt>
                <c:pt idx="256">
                  <c:v>25.321818789064359</c:v>
                </c:pt>
                <c:pt idx="257">
                  <c:v>24.359424585595306</c:v>
                </c:pt>
                <c:pt idx="258">
                  <c:v>23.496749596754476</c:v>
                </c:pt>
                <c:pt idx="259">
                  <c:v>23.246644980956894</c:v>
                </c:pt>
                <c:pt idx="260">
                  <c:v>23.120978437054866</c:v>
                </c:pt>
                <c:pt idx="261">
                  <c:v>22.486422239463813</c:v>
                </c:pt>
                <c:pt idx="262">
                  <c:v>21.841303660302618</c:v>
                </c:pt>
                <c:pt idx="263">
                  <c:v>20.919884803880294</c:v>
                </c:pt>
                <c:pt idx="264">
                  <c:v>19.976481415205274</c:v>
                </c:pt>
                <c:pt idx="265">
                  <c:v>19.288722347319375</c:v>
                </c:pt>
                <c:pt idx="266">
                  <c:v>19.149749470530491</c:v>
                </c:pt>
                <c:pt idx="267">
                  <c:v>19.149749470530491</c:v>
                </c:pt>
                <c:pt idx="268">
                  <c:v>19.010297186815457</c:v>
                </c:pt>
                <c:pt idx="269">
                  <c:v>17.152636872099801</c:v>
                </c:pt>
                <c:pt idx="270">
                  <c:v>16.711779626443398</c:v>
                </c:pt>
                <c:pt idx="271">
                  <c:v>16.415258913790339</c:v>
                </c:pt>
                <c:pt idx="272">
                  <c:v>15.966497843477645</c:v>
                </c:pt>
                <c:pt idx="273">
                  <c:v>15.966497843477645</c:v>
                </c:pt>
                <c:pt idx="274">
                  <c:v>15.966497843477645</c:v>
                </c:pt>
                <c:pt idx="275">
                  <c:v>15.66463710329219</c:v>
                </c:pt>
                <c:pt idx="276">
                  <c:v>15.66463710329219</c:v>
                </c:pt>
                <c:pt idx="277">
                  <c:v>15.360599888241966</c:v>
                </c:pt>
                <c:pt idx="278">
                  <c:v>15.054362573945765</c:v>
                </c:pt>
                <c:pt idx="279">
                  <c:v>14.590828892082152</c:v>
                </c:pt>
                <c:pt idx="280">
                  <c:v>14.435191428102861</c:v>
                </c:pt>
                <c:pt idx="281">
                  <c:v>14.435191428102861</c:v>
                </c:pt>
                <c:pt idx="282">
                  <c:v>13.806927694256292</c:v>
                </c:pt>
                <c:pt idx="283">
                  <c:v>13.489323286106458</c:v>
                </c:pt>
                <c:pt idx="284">
                  <c:v>13.489323286106458</c:v>
                </c:pt>
                <c:pt idx="285">
                  <c:v>13.169369602603705</c:v>
                </c:pt>
                <c:pt idx="286">
                  <c:v>13.008503621913023</c:v>
                </c:pt>
                <c:pt idx="287">
                  <c:v>12.847040481095821</c:v>
                </c:pt>
                <c:pt idx="288">
                  <c:v>12.522309369003482</c:v>
                </c:pt>
                <c:pt idx="289">
                  <c:v>11.699795024164567</c:v>
                </c:pt>
                <c:pt idx="290">
                  <c:v>11.533432560242655</c:v>
                </c:pt>
                <c:pt idx="291">
                  <c:v>11.533432560242655</c:v>
                </c:pt>
                <c:pt idx="292">
                  <c:v>11.533432560242655</c:v>
                </c:pt>
                <c:pt idx="293">
                  <c:v>11.030562555658713</c:v>
                </c:pt>
                <c:pt idx="294">
                  <c:v>10.861666381912412</c:v>
                </c:pt>
                <c:pt idx="295">
                  <c:v>10.692127736462718</c:v>
                </c:pt>
                <c:pt idx="296">
                  <c:v>10.521942946433686</c:v>
                </c:pt>
                <c:pt idx="297">
                  <c:v>10.351108310899837</c:v>
                </c:pt>
                <c:pt idx="298">
                  <c:v>9.6611962983627357</c:v>
                </c:pt>
                <c:pt idx="299">
                  <c:v>9.4870559207355889</c:v>
                </c:pt>
                <c:pt idx="300">
                  <c:v>9.3122428877687078</c:v>
                </c:pt>
                <c:pt idx="301">
                  <c:v>8.2490181136057181</c:v>
                </c:pt>
                <c:pt idx="302">
                  <c:v>7.8890480020401403</c:v>
                </c:pt>
                <c:pt idx="303">
                  <c:v>7.8890480020401403</c:v>
                </c:pt>
                <c:pt idx="304">
                  <c:v>7.8890480020401403</c:v>
                </c:pt>
                <c:pt idx="305">
                  <c:v>7.7080016510407541</c:v>
                </c:pt>
                <c:pt idx="306">
                  <c:v>7.1605670561717654</c:v>
                </c:pt>
                <c:pt idx="307">
                  <c:v>6.9766428274263452</c:v>
                </c:pt>
                <c:pt idx="308">
                  <c:v>6.9766428274263452</c:v>
                </c:pt>
                <c:pt idx="309">
                  <c:v>6.7919884074081383</c:v>
                </c:pt>
                <c:pt idx="310">
                  <c:v>6.7919884074081383</c:v>
                </c:pt>
                <c:pt idx="311">
                  <c:v>6.6065994391073453</c:v>
                </c:pt>
                <c:pt idx="312">
                  <c:v>6.2336002556063734</c:v>
                </c:pt>
                <c:pt idx="313">
                  <c:v>6.2336002556063734</c:v>
                </c:pt>
                <c:pt idx="314">
                  <c:v>6.2336002556063734</c:v>
                </c:pt>
                <c:pt idx="315">
                  <c:v>6.0459811513296238</c:v>
                </c:pt>
                <c:pt idx="316">
                  <c:v>5.8576097199109975</c:v>
                </c:pt>
                <c:pt idx="317">
                  <c:v>5.8576097199109975</c:v>
                </c:pt>
                <c:pt idx="318">
                  <c:v>5.4785917023974786</c:v>
                </c:pt>
                <c:pt idx="319">
                  <c:v>4.3230026285225414</c:v>
                </c:pt>
                <c:pt idx="320">
                  <c:v>4.3230026285225414</c:v>
                </c:pt>
                <c:pt idx="321">
                  <c:v>4.1276517549053482</c:v>
                </c:pt>
                <c:pt idx="322">
                  <c:v>4.1276517549053482</c:v>
                </c:pt>
                <c:pt idx="323">
                  <c:v>3.931501524234291</c:v>
                </c:pt>
                <c:pt idx="324">
                  <c:v>3.7345470201119308</c:v>
                </c:pt>
                <c:pt idx="325">
                  <c:v>3.3382053235070113</c:v>
                </c:pt>
                <c:pt idx="326">
                  <c:v>2.7375354723781653</c:v>
                </c:pt>
                <c:pt idx="327">
                  <c:v>2.3329242673211592</c:v>
                </c:pt>
                <c:pt idx="328">
                  <c:v>1.9249326398897131</c:v>
                </c:pt>
                <c:pt idx="329">
                  <c:v>1.9249326398897131</c:v>
                </c:pt>
                <c:pt idx="330">
                  <c:v>1.7196559013751389</c:v>
                </c:pt>
                <c:pt idx="331">
                  <c:v>1.7196559013751389</c:v>
                </c:pt>
                <c:pt idx="332">
                  <c:v>1.5135180485349375</c:v>
                </c:pt>
                <c:pt idx="333">
                  <c:v>1.5135180485349375</c:v>
                </c:pt>
                <c:pt idx="334">
                  <c:v>1.5135180485349375</c:v>
                </c:pt>
                <c:pt idx="335">
                  <c:v>-0.16724619749557024</c:v>
                </c:pt>
                <c:pt idx="336">
                  <c:v>-0.16724619749557024</c:v>
                </c:pt>
                <c:pt idx="337">
                  <c:v>-0.16724619749557024</c:v>
                </c:pt>
                <c:pt idx="338">
                  <c:v>-1.4659550100481955</c:v>
                </c:pt>
                <c:pt idx="339">
                  <c:v>-1.4659550100481955</c:v>
                </c:pt>
                <c:pt idx="340">
                  <c:v>-4.3986926651399454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A7B-4E16-A468-3F526CC484E5}"/>
            </c:ext>
          </c:extLst>
        </c:ser>
        <c:ser>
          <c:idx val="2"/>
          <c:order val="5"/>
          <c:tx>
            <c:v>No airflow (1000W/m2)</c:v>
          </c:tx>
          <c:spPr>
            <a:ln w="19050" cap="rnd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'0.0ms-S-0°C-5mm-1'!$O$2:$O$314</c:f>
              <c:numCache>
                <c:formatCode>General</c:formatCode>
                <c:ptCount val="3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</c:numCache>
            </c:numRef>
          </c:xVal>
          <c:yVal>
            <c:numRef>
              <c:f>'0.0ms-S-0°C-5mm-1'!$P$2:$P$315</c:f>
              <c:numCache>
                <c:formatCode>0.00</c:formatCode>
                <c:ptCount val="314"/>
                <c:pt idx="0">
                  <c:v>80</c:v>
                </c:pt>
                <c:pt idx="1">
                  <c:v>79.945994695775681</c:v>
                </c:pt>
                <c:pt idx="2">
                  <c:v>79.917349306128628</c:v>
                </c:pt>
                <c:pt idx="3">
                  <c:v>79.854306199103888</c:v>
                </c:pt>
                <c:pt idx="4">
                  <c:v>79.816776140794261</c:v>
                </c:pt>
                <c:pt idx="5">
                  <c:v>79.796406885914323</c:v>
                </c:pt>
                <c:pt idx="6">
                  <c:v>79.767332246477736</c:v>
                </c:pt>
                <c:pt idx="7">
                  <c:v>79.746863019500978</c:v>
                </c:pt>
                <c:pt idx="8">
                  <c:v>79.72635233347637</c:v>
                </c:pt>
                <c:pt idx="9">
                  <c:v>79.697075569808774</c:v>
                </c:pt>
                <c:pt idx="10">
                  <c:v>79.676463867380392</c:v>
                </c:pt>
                <c:pt idx="11">
                  <c:v>79.647042736038728</c:v>
                </c:pt>
                <c:pt idx="12">
                  <c:v>79.626329269096559</c:v>
                </c:pt>
                <c:pt idx="13">
                  <c:v>79.605573598478585</c:v>
                </c:pt>
                <c:pt idx="14">
                  <c:v>79.575946712625651</c:v>
                </c:pt>
                <c:pt idx="15">
                  <c:v>79.555088208103726</c:v>
                </c:pt>
                <c:pt idx="16">
                  <c:v>79.525314353861461</c:v>
                </c:pt>
                <c:pt idx="17">
                  <c:v>79.504352249302627</c:v>
                </c:pt>
                <c:pt idx="18">
                  <c:v>79.483347178500836</c:v>
                </c:pt>
                <c:pt idx="19">
                  <c:v>79.444420916732611</c:v>
                </c:pt>
                <c:pt idx="20">
                  <c:v>79.41432362407636</c:v>
                </c:pt>
                <c:pt idx="21">
                  <c:v>79.393133519989391</c:v>
                </c:pt>
                <c:pt idx="22">
                  <c:v>79.371899746393211</c:v>
                </c:pt>
                <c:pt idx="23">
                  <c:v>79.341589552855453</c:v>
                </c:pt>
                <c:pt idx="24">
                  <c:v>79.32024936730744</c:v>
                </c:pt>
                <c:pt idx="25">
                  <c:v>79.298865047246778</c:v>
                </c:pt>
                <c:pt idx="26">
                  <c:v>79.250122165361589</c:v>
                </c:pt>
                <c:pt idx="27">
                  <c:v>79.219452778189805</c:v>
                </c:pt>
                <c:pt idx="28">
                  <c:v>79.197859379696524</c:v>
                </c:pt>
                <c:pt idx="29">
                  <c:v>79.167035189037748</c:v>
                </c:pt>
                <c:pt idx="30">
                  <c:v>79.136119513495672</c:v>
                </c:pt>
                <c:pt idx="31">
                  <c:v>79.105111945180155</c:v>
                </c:pt>
                <c:pt idx="32">
                  <c:v>79.064735789314483</c:v>
                </c:pt>
                <c:pt idx="33">
                  <c:v>79.042819486508037</c:v>
                </c:pt>
                <c:pt idx="34">
                  <c:v>78.983513537159183</c:v>
                </c:pt>
                <c:pt idx="35">
                  <c:v>78.961426758016316</c:v>
                </c:pt>
                <c:pt idx="36">
                  <c:v>78.939293506878997</c:v>
                </c:pt>
                <c:pt idx="37">
                  <c:v>78.917113636922679</c:v>
                </c:pt>
                <c:pt idx="38">
                  <c:v>78.876006942242185</c:v>
                </c:pt>
                <c:pt idx="39">
                  <c:v>78.853693502181997</c:v>
                </c:pt>
                <c:pt idx="40">
                  <c:v>78.80282910215773</c:v>
                </c:pt>
                <c:pt idx="41">
                  <c:v>78.77082219944387</c:v>
                </c:pt>
                <c:pt idx="42">
                  <c:v>78.72914249353164</c:v>
                </c:pt>
                <c:pt idx="43">
                  <c:v>78.668045344417322</c:v>
                </c:pt>
                <c:pt idx="44">
                  <c:v>78.645290162155987</c:v>
                </c:pt>
                <c:pt idx="45">
                  <c:v>78.603115589705567</c:v>
                </c:pt>
                <c:pt idx="46">
                  <c:v>78.570502262559643</c:v>
                </c:pt>
                <c:pt idx="47">
                  <c:v>78.547538390557989</c:v>
                </c:pt>
                <c:pt idx="48">
                  <c:v>78.485392006207249</c:v>
                </c:pt>
                <c:pt idx="49">
                  <c:v>78.462245264984347</c:v>
                </c:pt>
                <c:pt idx="50">
                  <c:v>78.43904866473855</c:v>
                </c:pt>
                <c:pt idx="51">
                  <c:v>78.386167476699129</c:v>
                </c:pt>
                <c:pt idx="52">
                  <c:v>78.362806623500106</c:v>
                </c:pt>
                <c:pt idx="53">
                  <c:v>78.289607996110178</c:v>
                </c:pt>
                <c:pt idx="54">
                  <c:v>78.235990308755206</c:v>
                </c:pt>
                <c:pt idx="55">
                  <c:v>78.182107128824526</c:v>
                </c:pt>
                <c:pt idx="56">
                  <c:v>78.127956479510104</c:v>
                </c:pt>
                <c:pt idx="57">
                  <c:v>78.083711617897464</c:v>
                </c:pt>
                <c:pt idx="58">
                  <c:v>78.029070832578512</c:v>
                </c:pt>
                <c:pt idx="59">
                  <c:v>77.953592795992051</c:v>
                </c:pt>
                <c:pt idx="60">
                  <c:v>77.898300452451423</c:v>
                </c:pt>
                <c:pt idx="61">
                  <c:v>77.87387249958995</c:v>
                </c:pt>
                <c:pt idx="62">
                  <c:v>77.828592632278003</c:v>
                </c:pt>
                <c:pt idx="63">
                  <c:v>77.762204524715912</c:v>
                </c:pt>
                <c:pt idx="64">
                  <c:v>77.716465987306776</c:v>
                </c:pt>
                <c:pt idx="65">
                  <c:v>77.659976296216414</c:v>
                </c:pt>
                <c:pt idx="66">
                  <c:v>77.624422132827945</c:v>
                </c:pt>
                <c:pt idx="67">
                  <c:v>77.588754620091976</c:v>
                </c:pt>
                <c:pt idx="68">
                  <c:v>77.510215572776858</c:v>
                </c:pt>
                <c:pt idx="69">
                  <c:v>77.441904198092828</c:v>
                </c:pt>
                <c:pt idx="70">
                  <c:v>77.394837194675702</c:v>
                </c:pt>
                <c:pt idx="71">
                  <c:v>77.314930697106078</c:v>
                </c:pt>
                <c:pt idx="72">
                  <c:v>77.201487544163754</c:v>
                </c:pt>
                <c:pt idx="73">
                  <c:v>77.153410876702495</c:v>
                </c:pt>
                <c:pt idx="74">
                  <c:v>77.082911364579743</c:v>
                </c:pt>
                <c:pt idx="75">
                  <c:v>77.056646671532874</c:v>
                </c:pt>
                <c:pt idx="76">
                  <c:v>76.895474219327582</c:v>
                </c:pt>
                <c:pt idx="77">
                  <c:v>76.85744293635031</c:v>
                </c:pt>
                <c:pt idx="78">
                  <c:v>76.8079027266662</c:v>
                </c:pt>
                <c:pt idx="79">
                  <c:v>76.73525137746357</c:v>
                </c:pt>
                <c:pt idx="80">
                  <c:v>76.6390551745084</c:v>
                </c:pt>
                <c:pt idx="81">
                  <c:v>76.600174338040901</c:v>
                </c:pt>
                <c:pt idx="82">
                  <c:v>76.526213629100965</c:v>
                </c:pt>
                <c:pt idx="83">
                  <c:v>76.498656636003176</c:v>
                </c:pt>
                <c:pt idx="84">
                  <c:v>76.40048978965271</c:v>
                </c:pt>
                <c:pt idx="85">
                  <c:v>76.360810110387462</c:v>
                </c:pt>
                <c:pt idx="86">
                  <c:v>76.320996773374191</c:v>
                </c:pt>
                <c:pt idx="87">
                  <c:v>76.292955558691261</c:v>
                </c:pt>
                <c:pt idx="88">
                  <c:v>76.2290076673996</c:v>
                </c:pt>
                <c:pt idx="89">
                  <c:v>76.188748748922364</c:v>
                </c:pt>
                <c:pt idx="90">
                  <c:v>76.148353232853424</c:v>
                </c:pt>
                <c:pt idx="91">
                  <c:v>76.05937409054188</c:v>
                </c:pt>
                <c:pt idx="92">
                  <c:v>76.018538040274763</c:v>
                </c:pt>
                <c:pt idx="93">
                  <c:v>75.965336994963295</c:v>
                </c:pt>
                <c:pt idx="94">
                  <c:v>75.936446579441323</c:v>
                </c:pt>
                <c:pt idx="95">
                  <c:v>75.84587636629962</c:v>
                </c:pt>
                <c:pt idx="96">
                  <c:v>75.754621802492196</c:v>
                </c:pt>
                <c:pt idx="97">
                  <c:v>75.675210311028394</c:v>
                </c:pt>
                <c:pt idx="98">
                  <c:v>75.607881628680957</c:v>
                </c:pt>
                <c:pt idx="99">
                  <c:v>75.50211533971563</c:v>
                </c:pt>
                <c:pt idx="100">
                  <c:v>75.433823682403613</c:v>
                </c:pt>
                <c:pt idx="101">
                  <c:v>75.390823805291376</c:v>
                </c:pt>
                <c:pt idx="102">
                  <c:v>75.347673132915233</c:v>
                </c:pt>
                <c:pt idx="103">
                  <c:v>75.239633238083144</c:v>
                </c:pt>
                <c:pt idx="104">
                  <c:v>75.169868237893979</c:v>
                </c:pt>
                <c:pt idx="105">
                  <c:v>75.086573458261824</c:v>
                </c:pt>
                <c:pt idx="106">
                  <c:v>75.029152131137906</c:v>
                </c:pt>
                <c:pt idx="107">
                  <c:v>74.971465499208961</c:v>
                </c:pt>
                <c:pt idx="108">
                  <c:v>74.913511719528529</c:v>
                </c:pt>
                <c:pt idx="109">
                  <c:v>74.828485177097363</c:v>
                </c:pt>
                <c:pt idx="110">
                  <c:v>74.756380659262177</c:v>
                </c:pt>
                <c:pt idx="111">
                  <c:v>74.629462131381956</c:v>
                </c:pt>
                <c:pt idx="112">
                  <c:v>74.542495871450143</c:v>
                </c:pt>
                <c:pt idx="113">
                  <c:v>74.441106550121958</c:v>
                </c:pt>
                <c:pt idx="114">
                  <c:v>74.394557920500006</c:v>
                </c:pt>
                <c:pt idx="115">
                  <c:v>74.361765279890079</c:v>
                </c:pt>
                <c:pt idx="116">
                  <c:v>74.160341028565824</c:v>
                </c:pt>
                <c:pt idx="117">
                  <c:v>74.070123167326742</c:v>
                </c:pt>
                <c:pt idx="118">
                  <c:v>74.036493715530753</c:v>
                </c:pt>
                <c:pt idx="119">
                  <c:v>73.916627651423369</c:v>
                </c:pt>
                <c:pt idx="120">
                  <c:v>73.853679817611877</c:v>
                </c:pt>
                <c:pt idx="121">
                  <c:v>73.761304037687893</c:v>
                </c:pt>
                <c:pt idx="122">
                  <c:v>73.726868245142612</c:v>
                </c:pt>
                <c:pt idx="123">
                  <c:v>73.648304548754481</c:v>
                </c:pt>
                <c:pt idx="124">
                  <c:v>73.598820586692369</c:v>
                </c:pt>
                <c:pt idx="125">
                  <c:v>73.445040308693592</c:v>
                </c:pt>
                <c:pt idx="126">
                  <c:v>73.319637711559665</c:v>
                </c:pt>
                <c:pt idx="127">
                  <c:v>73.16257822230196</c:v>
                </c:pt>
                <c:pt idx="128">
                  <c:v>73.095933587682055</c:v>
                </c:pt>
                <c:pt idx="129">
                  <c:v>72.905167627725149</c:v>
                </c:pt>
                <c:pt idx="130">
                  <c:v>72.805955315555593</c:v>
                </c:pt>
                <c:pt idx="131">
                  <c:v>72.69023058299797</c:v>
                </c:pt>
                <c:pt idx="132">
                  <c:v>72.621216351465037</c:v>
                </c:pt>
                <c:pt idx="133">
                  <c:v>72.503910567232666</c:v>
                </c:pt>
                <c:pt idx="134">
                  <c:v>72.385595252476477</c:v>
                </c:pt>
                <c:pt idx="135">
                  <c:v>72.266257318887526</c:v>
                </c:pt>
                <c:pt idx="136">
                  <c:v>72.129445615151582</c:v>
                </c:pt>
                <c:pt idx="137">
                  <c:v>72.074086955925281</c:v>
                </c:pt>
                <c:pt idx="138">
                  <c:v>71.952035468467585</c:v>
                </c:pt>
                <c:pt idx="139">
                  <c:v>71.828912434486725</c:v>
                </c:pt>
                <c:pt idx="140">
                  <c:v>71.67075766191823</c:v>
                </c:pt>
                <c:pt idx="141">
                  <c:v>71.510817076184722</c:v>
                </c:pt>
                <c:pt idx="142">
                  <c:v>71.401110044110368</c:v>
                </c:pt>
                <c:pt idx="143">
                  <c:v>71.360195735751631</c:v>
                </c:pt>
                <c:pt idx="144">
                  <c:v>71.073223998731862</c:v>
                </c:pt>
                <c:pt idx="145">
                  <c:v>71.01358544461803</c:v>
                </c:pt>
                <c:pt idx="146">
                  <c:v>70.792024893727046</c:v>
                </c:pt>
                <c:pt idx="147">
                  <c:v>70.713069504353399</c:v>
                </c:pt>
                <c:pt idx="148">
                  <c:v>70.670161380874148</c:v>
                </c:pt>
                <c:pt idx="149">
                  <c:v>70.406257102432491</c:v>
                </c:pt>
                <c:pt idx="150">
                  <c:v>70.343833693880924</c:v>
                </c:pt>
                <c:pt idx="151">
                  <c:v>70.2061520791503</c:v>
                </c:pt>
                <c:pt idx="152">
                  <c:v>69.952921769310805</c:v>
                </c:pt>
                <c:pt idx="153">
                  <c:v>69.772934426782456</c:v>
                </c:pt>
                <c:pt idx="154">
                  <c:v>69.68836530516441</c:v>
                </c:pt>
                <c:pt idx="155">
                  <c:v>69.465752499127959</c:v>
                </c:pt>
                <c:pt idx="156">
                  <c:v>69.299833117774938</c:v>
                </c:pt>
                <c:pt idx="157">
                  <c:v>69.152263011070147</c:v>
                </c:pt>
                <c:pt idx="158">
                  <c:v>69.023598263217352</c:v>
                </c:pt>
                <c:pt idx="159">
                  <c:v>68.83226967164758</c:v>
                </c:pt>
                <c:pt idx="160">
                  <c:v>68.700916035188669</c:v>
                </c:pt>
                <c:pt idx="161">
                  <c:v>68.505567959772037</c:v>
                </c:pt>
                <c:pt idx="162">
                  <c:v>68.371440255059042</c:v>
                </c:pt>
                <c:pt idx="163">
                  <c:v>68.214787194140413</c:v>
                </c:pt>
                <c:pt idx="164">
                  <c:v>67.99162510667874</c:v>
                </c:pt>
                <c:pt idx="165">
                  <c:v>67.918586969553985</c:v>
                </c:pt>
                <c:pt idx="166">
                  <c:v>67.845214746741306</c:v>
                </c:pt>
                <c:pt idx="167">
                  <c:v>67.43819534779945</c:v>
                </c:pt>
                <c:pt idx="168">
                  <c:v>67.294801489064</c:v>
                </c:pt>
                <c:pt idx="169">
                  <c:v>67.081447262041678</c:v>
                </c:pt>
                <c:pt idx="170">
                  <c:v>66.981122181803414</c:v>
                </c:pt>
                <c:pt idx="171">
                  <c:v>66.90339402971621</c:v>
                </c:pt>
                <c:pt idx="172">
                  <c:v>66.376540597620007</c:v>
                </c:pt>
                <c:pt idx="173">
                  <c:v>66.223621837304222</c:v>
                </c:pt>
                <c:pt idx="174">
                  <c:v>66.093666112749048</c:v>
                </c:pt>
                <c:pt idx="175">
                  <c:v>65.91357318527686</c:v>
                </c:pt>
                <c:pt idx="176">
                  <c:v>65.606776368817805</c:v>
                </c:pt>
                <c:pt idx="177">
                  <c:v>65.472021165833056</c:v>
                </c:pt>
                <c:pt idx="178">
                  <c:v>65.234135695746446</c:v>
                </c:pt>
                <c:pt idx="179">
                  <c:v>64.966981340969312</c:v>
                </c:pt>
                <c:pt idx="180">
                  <c:v>64.774686882790618</c:v>
                </c:pt>
                <c:pt idx="181">
                  <c:v>64.712595609125216</c:v>
                </c:pt>
                <c:pt idx="182">
                  <c:v>64.464093060479271</c:v>
                </c:pt>
                <c:pt idx="183">
                  <c:v>64.21206565726105</c:v>
                </c:pt>
                <c:pt idx="184">
                  <c:v>64.011370782174097</c:v>
                </c:pt>
                <c:pt idx="185">
                  <c:v>63.613221651778048</c:v>
                </c:pt>
                <c:pt idx="186">
                  <c:v>63.434068048388703</c:v>
                </c:pt>
                <c:pt idx="187">
                  <c:v>63.138415029117652</c:v>
                </c:pt>
                <c:pt idx="188">
                  <c:v>63.041515708705752</c:v>
                </c:pt>
                <c:pt idx="189">
                  <c:v>62.651053187788399</c:v>
                </c:pt>
                <c:pt idx="190">
                  <c:v>62.581242210532906</c:v>
                </c:pt>
                <c:pt idx="191">
                  <c:v>62.301695158513361</c:v>
                </c:pt>
                <c:pt idx="192">
                  <c:v>61.956747640652978</c:v>
                </c:pt>
                <c:pt idx="193">
                  <c:v>61.448722196604088</c:v>
                </c:pt>
                <c:pt idx="194">
                  <c:v>61.279334017991204</c:v>
                </c:pt>
                <c:pt idx="195">
                  <c:v>61.012130925998008</c:v>
                </c:pt>
                <c:pt idx="196">
                  <c:v>60.6430646724775</c:v>
                </c:pt>
                <c:pt idx="197">
                  <c:v>60.366976603785496</c:v>
                </c:pt>
                <c:pt idx="198">
                  <c:v>60.254936636975344</c:v>
                </c:pt>
                <c:pt idx="199">
                  <c:v>60.074870924079015</c:v>
                </c:pt>
                <c:pt idx="200">
                  <c:v>59.722139305604131</c:v>
                </c:pt>
                <c:pt idx="201">
                  <c:v>59.187532282396674</c:v>
                </c:pt>
                <c:pt idx="202">
                  <c:v>58.997641802245823</c:v>
                </c:pt>
                <c:pt idx="203">
                  <c:v>58.4434970324766</c:v>
                </c:pt>
                <c:pt idx="204">
                  <c:v>58.320301164881705</c:v>
                </c:pt>
                <c:pt idx="205">
                  <c:v>58.047834547133462</c:v>
                </c:pt>
                <c:pt idx="206">
                  <c:v>57.922278054205414</c:v>
                </c:pt>
                <c:pt idx="207">
                  <c:v>57.644565375412014</c:v>
                </c:pt>
                <c:pt idx="208">
                  <c:v>56.935494519162432</c:v>
                </c:pt>
                <c:pt idx="209">
                  <c:v>56.803181126904015</c:v>
                </c:pt>
                <c:pt idx="210">
                  <c:v>56.430205020762244</c:v>
                </c:pt>
                <c:pt idx="211">
                  <c:v>56.213721394214765</c:v>
                </c:pt>
                <c:pt idx="212">
                  <c:v>55.912917299589424</c:v>
                </c:pt>
                <c:pt idx="213">
                  <c:v>55.732781484235517</c:v>
                </c:pt>
                <c:pt idx="214">
                  <c:v>55.341008145039098</c:v>
                </c:pt>
                <c:pt idx="215">
                  <c:v>55.156158681129433</c:v>
                </c:pt>
                <c:pt idx="216">
                  <c:v>54.883737281526201</c:v>
                </c:pt>
                <c:pt idx="217">
                  <c:v>54.388790770324071</c:v>
                </c:pt>
                <c:pt idx="218">
                  <c:v>54.06229676649231</c:v>
                </c:pt>
                <c:pt idx="219">
                  <c:v>53.731094845916161</c:v>
                </c:pt>
                <c:pt idx="220">
                  <c:v>53.256699671796284</c:v>
                </c:pt>
                <c:pt idx="221">
                  <c:v>52.91373613406892</c:v>
                </c:pt>
                <c:pt idx="222">
                  <c:v>52.565702633649614</c:v>
                </c:pt>
                <c:pt idx="223">
                  <c:v>52.453042257261828</c:v>
                </c:pt>
                <c:pt idx="224">
                  <c:v>51.951935453808908</c:v>
                </c:pt>
                <c:pt idx="225">
                  <c:v>51.787168120136542</c:v>
                </c:pt>
                <c:pt idx="226">
                  <c:v>51.571657478403822</c:v>
                </c:pt>
                <c:pt idx="227">
                  <c:v>51.354211527137075</c:v>
                </c:pt>
                <c:pt idx="228">
                  <c:v>50.982651136220269</c:v>
                </c:pt>
                <c:pt idx="229">
                  <c:v>50.811157109020513</c:v>
                </c:pt>
                <c:pt idx="230">
                  <c:v>50.638458877228032</c:v>
                </c:pt>
                <c:pt idx="231">
                  <c:v>50.308181446949796</c:v>
                </c:pt>
                <c:pt idx="232">
                  <c:v>50.184528312554342</c:v>
                </c:pt>
                <c:pt idx="233">
                  <c:v>50.007394040541001</c:v>
                </c:pt>
                <c:pt idx="234">
                  <c:v>49.828995562192148</c:v>
                </c:pt>
                <c:pt idx="235">
                  <c:v>49.487759656413722</c:v>
                </c:pt>
                <c:pt idx="236">
                  <c:v>49.196559733494723</c:v>
                </c:pt>
                <c:pt idx="237">
                  <c:v>48.957209417241991</c:v>
                </c:pt>
                <c:pt idx="238">
                  <c:v>48.77122311023453</c:v>
                </c:pt>
                <c:pt idx="239">
                  <c:v>48.639792431984809</c:v>
                </c:pt>
                <c:pt idx="240">
                  <c:v>48.282130521723388</c:v>
                </c:pt>
                <c:pt idx="241">
                  <c:v>48.148174986377526</c:v>
                </c:pt>
                <c:pt idx="242">
                  <c:v>48.013523726954993</c:v>
                </c:pt>
                <c:pt idx="243">
                  <c:v>47.588955449114032</c:v>
                </c:pt>
                <c:pt idx="244">
                  <c:v>46.132764309543184</c:v>
                </c:pt>
                <c:pt idx="245">
                  <c:v>45.925583701304411</c:v>
                </c:pt>
                <c:pt idx="246">
                  <c:v>45.779125278957409</c:v>
                </c:pt>
                <c:pt idx="247">
                  <c:v>45.506404356164623</c:v>
                </c:pt>
                <c:pt idx="248">
                  <c:v>44.847162163614144</c:v>
                </c:pt>
                <c:pt idx="249">
                  <c:v>44.237692165187447</c:v>
                </c:pt>
                <c:pt idx="250">
                  <c:v>43.949203335014793</c:v>
                </c:pt>
                <c:pt idx="251">
                  <c:v>43.590416761076902</c:v>
                </c:pt>
                <c:pt idx="252">
                  <c:v>43.021520725896309</c:v>
                </c:pt>
                <c:pt idx="253">
                  <c:v>42.511098935517524</c:v>
                </c:pt>
                <c:pt idx="254">
                  <c:v>42.062613646317445</c:v>
                </c:pt>
                <c:pt idx="255">
                  <c:v>41.89444984771405</c:v>
                </c:pt>
                <c:pt idx="256">
                  <c:v>40.700916249759679</c:v>
                </c:pt>
                <c:pt idx="257">
                  <c:v>40.524742863051131</c:v>
                </c:pt>
                <c:pt idx="258">
                  <c:v>39.661597987076192</c:v>
                </c:pt>
                <c:pt idx="259">
                  <c:v>39.16736041062272</c:v>
                </c:pt>
                <c:pt idx="260">
                  <c:v>38.903004460635806</c:v>
                </c:pt>
                <c:pt idx="261">
                  <c:v>38.396209150002974</c:v>
                </c:pt>
                <c:pt idx="262">
                  <c:v>37.469696099042373</c:v>
                </c:pt>
                <c:pt idx="263">
                  <c:v>37.190345557500862</c:v>
                </c:pt>
                <c:pt idx="264">
                  <c:v>36.82408986397671</c:v>
                </c:pt>
                <c:pt idx="265">
                  <c:v>36.453537696022103</c:v>
                </c:pt>
                <c:pt idx="266">
                  <c:v>36.165013177362425</c:v>
                </c:pt>
                <c:pt idx="267">
                  <c:v>35.786666028526433</c:v>
                </c:pt>
                <c:pt idx="268">
                  <c:v>34.958998015731126</c:v>
                </c:pt>
                <c:pt idx="269">
                  <c:v>34.201516094484617</c:v>
                </c:pt>
                <c:pt idx="270">
                  <c:v>33.706535577974734</c:v>
                </c:pt>
                <c:pt idx="271">
                  <c:v>32.536124321979479</c:v>
                </c:pt>
                <c:pt idx="272">
                  <c:v>31.720802897546886</c:v>
                </c:pt>
                <c:pt idx="273">
                  <c:v>31.187644403297426</c:v>
                </c:pt>
                <c:pt idx="274">
                  <c:v>30.646094038886108</c:v>
                </c:pt>
                <c:pt idx="275">
                  <c:v>29.679607205208708</c:v>
                </c:pt>
                <c:pt idx="276">
                  <c:v>28.685802575024617</c:v>
                </c:pt>
                <c:pt idx="277">
                  <c:v>27.884420839077034</c:v>
                </c:pt>
                <c:pt idx="278">
                  <c:v>27.177287615713691</c:v>
                </c:pt>
                <c:pt idx="279">
                  <c:v>26.798128405448164</c:v>
                </c:pt>
                <c:pt idx="280">
                  <c:v>26.415000264879474</c:v>
                </c:pt>
                <c:pt idx="281">
                  <c:v>24.970160120958067</c:v>
                </c:pt>
                <c:pt idx="282">
                  <c:v>23.960341583535403</c:v>
                </c:pt>
                <c:pt idx="283">
                  <c:v>23.422882203356199</c:v>
                </c:pt>
                <c:pt idx="284">
                  <c:v>21.727390490939825</c:v>
                </c:pt>
                <c:pt idx="285">
                  <c:v>21.157783763615605</c:v>
                </c:pt>
                <c:pt idx="286">
                  <c:v>20.311807661689262</c:v>
                </c:pt>
                <c:pt idx="287">
                  <c:v>19.171751342616663</c:v>
                </c:pt>
                <c:pt idx="288">
                  <c:v>17.998601216955528</c:v>
                </c:pt>
                <c:pt idx="289">
                  <c:v>17.083077219117079</c:v>
                </c:pt>
                <c:pt idx="290">
                  <c:v>16.738215584677025</c:v>
                </c:pt>
                <c:pt idx="291">
                  <c:v>16.093380869817171</c:v>
                </c:pt>
                <c:pt idx="292">
                  <c:v>14.98179634371543</c:v>
                </c:pt>
                <c:pt idx="293">
                  <c:v>14.309359053892468</c:v>
                </c:pt>
                <c:pt idx="294">
                  <c:v>12.343677671516533</c:v>
                </c:pt>
                <c:pt idx="295">
                  <c:v>11.463015229216712</c:v>
                </c:pt>
                <c:pt idx="296">
                  <c:v>10.394788868895739</c:v>
                </c:pt>
                <c:pt idx="297">
                  <c:v>5.1089889376540363</c:v>
                </c:pt>
                <c:pt idx="298">
                  <c:v>4.6593317856061436</c:v>
                </c:pt>
                <c:pt idx="299">
                  <c:v>4.0783995125419104</c:v>
                </c:pt>
                <c:pt idx="300">
                  <c:v>3.6871622310594749</c:v>
                </c:pt>
                <c:pt idx="301">
                  <c:v>2.8950344402179597</c:v>
                </c:pt>
                <c:pt idx="302">
                  <c:v>2.0897688400538939</c:v>
                </c:pt>
                <c:pt idx="303">
                  <c:v>1.2710358524093321</c:v>
                </c:pt>
                <c:pt idx="304">
                  <c:v>1.0642086519325205</c:v>
                </c:pt>
                <c:pt idx="305">
                  <c:v>0.43849478233370903</c:v>
                </c:pt>
                <c:pt idx="306">
                  <c:v>0.22816098024716808</c:v>
                </c:pt>
                <c:pt idx="307">
                  <c:v>1.6936593627604784E-2</c:v>
                </c:pt>
                <c:pt idx="308">
                  <c:v>-0.1951840458258168</c:v>
                </c:pt>
                <c:pt idx="309">
                  <c:v>-0.1951840458258168</c:v>
                </c:pt>
                <c:pt idx="310">
                  <c:v>-0.40820665461889366</c:v>
                </c:pt>
                <c:pt idx="311">
                  <c:v>-0.40820665461889366</c:v>
                </c:pt>
                <c:pt idx="312">
                  <c:v>-0.83698089035975731</c:v>
                </c:pt>
                <c:pt idx="313">
                  <c:v>-0.8369808903597955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A7B-4E16-A468-3F526CC48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505983"/>
        <c:axId val="1789869359"/>
      </c:scatterChart>
      <c:valAx>
        <c:axId val="1782505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Time (min)</a:t>
                </a:r>
              </a:p>
            </c:rich>
          </c:tx>
          <c:layout>
            <c:manualLayout>
              <c:xMode val="edge"/>
              <c:yMode val="edge"/>
              <c:x val="0.35046366766828241"/>
              <c:y val="0.908391608391608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869359"/>
        <c:crosses val="autoZero"/>
        <c:crossBetween val="midCat"/>
      </c:valAx>
      <c:valAx>
        <c:axId val="1789869359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Moisture content (%wt)</a:t>
                </a:r>
              </a:p>
            </c:rich>
          </c:tx>
          <c:layout>
            <c:manualLayout>
              <c:xMode val="edge"/>
              <c:yMode val="edge"/>
              <c:x val="8.356545961002786E-3"/>
              <c:y val="0.130726281592423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505983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721273291410396"/>
          <c:y val="4.2115305623176502E-2"/>
          <c:w val="0.24278726708589601"/>
          <c:h val="0.795627525717771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70627231951831"/>
          <c:y val="3.3457278543736271E-2"/>
          <c:w val="0.63401684214902476"/>
          <c:h val="0.79300583558061899"/>
        </c:manualLayout>
      </c:layout>
      <c:scatterChart>
        <c:scatterStyle val="lineMarker"/>
        <c:varyColors val="0"/>
        <c:ser>
          <c:idx val="3"/>
          <c:order val="0"/>
          <c:tx>
            <c:v>30°C (1160W/m2)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'0.5ms-S-30°C-5mm-2'!$P$2:$P$314</c:f>
              <c:numCache>
                <c:formatCode>General</c:formatCode>
                <c:ptCount val="3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</c:numCache>
            </c:numRef>
          </c:xVal>
          <c:yVal>
            <c:numRef>
              <c:f>'0.5ms-S-30°C-5mm-2'!$Q$2:$Q$314</c:f>
              <c:numCache>
                <c:formatCode>General</c:formatCode>
                <c:ptCount val="313"/>
                <c:pt idx="0">
                  <c:v>80</c:v>
                </c:pt>
                <c:pt idx="1">
                  <c:v>79.66517802189145</c:v>
                </c:pt>
                <c:pt idx="2">
                  <c:v>79.584760718363952</c:v>
                </c:pt>
                <c:pt idx="3">
                  <c:v>79.584760718363952</c:v>
                </c:pt>
                <c:pt idx="4">
                  <c:v>79.55444000534672</c:v>
                </c:pt>
                <c:pt idx="5">
                  <c:v>79.544313076728756</c:v>
                </c:pt>
                <c:pt idx="6">
                  <c:v>79.534176111163418</c:v>
                </c:pt>
                <c:pt idx="7">
                  <c:v>79.503704843344423</c:v>
                </c:pt>
                <c:pt idx="8">
                  <c:v>79.493527580402485</c:v>
                </c:pt>
                <c:pt idx="9">
                  <c:v>79.44248928534094</c:v>
                </c:pt>
                <c:pt idx="10">
                  <c:v>79.329305831535635</c:v>
                </c:pt>
                <c:pt idx="11">
                  <c:v>79.287838590121012</c:v>
                </c:pt>
                <c:pt idx="12">
                  <c:v>79.287838590121012</c:v>
                </c:pt>
                <c:pt idx="13">
                  <c:v>79.267042516554298</c:v>
                </c:pt>
                <c:pt idx="14">
                  <c:v>79.151913495176501</c:v>
                </c:pt>
                <c:pt idx="15">
                  <c:v>79.088575291276143</c:v>
                </c:pt>
                <c:pt idx="16">
                  <c:v>79.024851061236305</c:v>
                </c:pt>
                <c:pt idx="17">
                  <c:v>78.982152035950378</c:v>
                </c:pt>
                <c:pt idx="18">
                  <c:v>78.950013507107798</c:v>
                </c:pt>
                <c:pt idx="19">
                  <c:v>78.939278811584288</c:v>
                </c:pt>
                <c:pt idx="20">
                  <c:v>78.809603218176122</c:v>
                </c:pt>
                <c:pt idx="21">
                  <c:v>78.809603218176122</c:v>
                </c:pt>
                <c:pt idx="22">
                  <c:v>78.766022427542367</c:v>
                </c:pt>
                <c:pt idx="23">
                  <c:v>78.733219014073626</c:v>
                </c:pt>
                <c:pt idx="24">
                  <c:v>78.623138519511571</c:v>
                </c:pt>
                <c:pt idx="25">
                  <c:v>78.612067760094874</c:v>
                </c:pt>
                <c:pt idx="26">
                  <c:v>78.399522995088716</c:v>
                </c:pt>
                <c:pt idx="27">
                  <c:v>78.263093903459591</c:v>
                </c:pt>
                <c:pt idx="28">
                  <c:v>78.136511146522096</c:v>
                </c:pt>
                <c:pt idx="29">
                  <c:v>78.124930479413962</c:v>
                </c:pt>
                <c:pt idx="30">
                  <c:v>78.090114752271973</c:v>
                </c:pt>
                <c:pt idx="31">
                  <c:v>78.078484869395353</c:v>
                </c:pt>
                <c:pt idx="32">
                  <c:v>77.99672870059085</c:v>
                </c:pt>
                <c:pt idx="33">
                  <c:v>77.890713249425829</c:v>
                </c:pt>
                <c:pt idx="34">
                  <c:v>77.795615964041659</c:v>
                </c:pt>
                <c:pt idx="35">
                  <c:v>77.723754402809163</c:v>
                </c:pt>
                <c:pt idx="36">
                  <c:v>77.711732229495979</c:v>
                </c:pt>
                <c:pt idx="37">
                  <c:v>77.480819878621304</c:v>
                </c:pt>
                <c:pt idx="38">
                  <c:v>77.245072812725553</c:v>
                </c:pt>
                <c:pt idx="39">
                  <c:v>76.991526131938286</c:v>
                </c:pt>
                <c:pt idx="40">
                  <c:v>76.692871614567153</c:v>
                </c:pt>
                <c:pt idx="41">
                  <c:v>76.679710660500405</c:v>
                </c:pt>
                <c:pt idx="42">
                  <c:v>76.666534834710959</c:v>
                </c:pt>
                <c:pt idx="43">
                  <c:v>76.65334411197729</c:v>
                </c:pt>
                <c:pt idx="44">
                  <c:v>76.547278994622147</c:v>
                </c:pt>
                <c:pt idx="45">
                  <c:v>76.37285245976669</c:v>
                </c:pt>
                <c:pt idx="46">
                  <c:v>75.932234997931147</c:v>
                </c:pt>
                <c:pt idx="47">
                  <c:v>75.748504048903939</c:v>
                </c:pt>
                <c:pt idx="48">
                  <c:v>75.576398786466612</c:v>
                </c:pt>
                <c:pt idx="49">
                  <c:v>75.532990112149193</c:v>
                </c:pt>
                <c:pt idx="50">
                  <c:v>75.503965170558672</c:v>
                </c:pt>
                <c:pt idx="51">
                  <c:v>75.343088964911971</c:v>
                </c:pt>
                <c:pt idx="52">
                  <c:v>75.135255549601723</c:v>
                </c:pt>
                <c:pt idx="53">
                  <c:v>74.816851938802259</c:v>
                </c:pt>
                <c:pt idx="54">
                  <c:v>74.739835956279464</c:v>
                </c:pt>
                <c:pt idx="55">
                  <c:v>74.331636553485851</c:v>
                </c:pt>
                <c:pt idx="56">
                  <c:v>73.926499277114516</c:v>
                </c:pt>
                <c:pt idx="57">
                  <c:v>73.794140602691741</c:v>
                </c:pt>
                <c:pt idx="58">
                  <c:v>73.777501222276541</c:v>
                </c:pt>
                <c:pt idx="59">
                  <c:v>73.760840698125079</c:v>
                </c:pt>
                <c:pt idx="60">
                  <c:v>73.542311314408707</c:v>
                </c:pt>
                <c:pt idx="61">
                  <c:v>73.320111374545348</c:v>
                </c:pt>
                <c:pt idx="62">
                  <c:v>73.233652855281832</c:v>
                </c:pt>
                <c:pt idx="63">
                  <c:v>72.882141661140025</c:v>
                </c:pt>
                <c:pt idx="64">
                  <c:v>72.702900993436572</c:v>
                </c:pt>
                <c:pt idx="65">
                  <c:v>72.666768149417905</c:v>
                </c:pt>
                <c:pt idx="66">
                  <c:v>72.630539521382701</c:v>
                </c:pt>
                <c:pt idx="67">
                  <c:v>72.484659511103118</c:v>
                </c:pt>
                <c:pt idx="68">
                  <c:v>72.374224880094701</c:v>
                </c:pt>
                <c:pt idx="69">
                  <c:v>72.374224880094701</c:v>
                </c:pt>
                <c:pt idx="70">
                  <c:v>72.037537324043782</c:v>
                </c:pt>
                <c:pt idx="71">
                  <c:v>72.037537324043782</c:v>
                </c:pt>
                <c:pt idx="72">
                  <c:v>72.018591667626509</c:v>
                </c:pt>
                <c:pt idx="73">
                  <c:v>72.018591667626509</c:v>
                </c:pt>
                <c:pt idx="74">
                  <c:v>71.961600347606463</c:v>
                </c:pt>
                <c:pt idx="75">
                  <c:v>71.923476983948916</c:v>
                </c:pt>
                <c:pt idx="76">
                  <c:v>71.711931393970943</c:v>
                </c:pt>
                <c:pt idx="77">
                  <c:v>71.556066752529375</c:v>
                </c:pt>
                <c:pt idx="78">
                  <c:v>71.536462820397944</c:v>
                </c:pt>
                <c:pt idx="79">
                  <c:v>71.516831847054675</c:v>
                </c:pt>
                <c:pt idx="80">
                  <c:v>71.516831847054675</c:v>
                </c:pt>
                <c:pt idx="81">
                  <c:v>71.497173776510934</c:v>
                </c:pt>
                <c:pt idx="82">
                  <c:v>71.497173776510934</c:v>
                </c:pt>
                <c:pt idx="83">
                  <c:v>71.398474995325259</c:v>
                </c:pt>
                <c:pt idx="84">
                  <c:v>71.378653157117796</c:v>
                </c:pt>
                <c:pt idx="85">
                  <c:v>71.219083857749155</c:v>
                </c:pt>
                <c:pt idx="86">
                  <c:v>70.915045107857424</c:v>
                </c:pt>
                <c:pt idx="87">
                  <c:v>70.832880156504913</c:v>
                </c:pt>
                <c:pt idx="88">
                  <c:v>70.625422318323089</c:v>
                </c:pt>
                <c:pt idx="89">
                  <c:v>70.478437091205421</c:v>
                </c:pt>
                <c:pt idx="90">
                  <c:v>70.115273566678482</c:v>
                </c:pt>
                <c:pt idx="91">
                  <c:v>70.00675415598468</c:v>
                </c:pt>
                <c:pt idx="92">
                  <c:v>69.875485983967081</c:v>
                </c:pt>
                <c:pt idx="93">
                  <c:v>69.875485983967081</c:v>
                </c:pt>
                <c:pt idx="94">
                  <c:v>69.809420072664523</c:v>
                </c:pt>
                <c:pt idx="95">
                  <c:v>69.676415087412707</c:v>
                </c:pt>
                <c:pt idx="96">
                  <c:v>69.384178571163801</c:v>
                </c:pt>
                <c:pt idx="97">
                  <c:v>69.016677544957332</c:v>
                </c:pt>
                <c:pt idx="98">
                  <c:v>68.735209284367826</c:v>
                </c:pt>
                <c:pt idx="99">
                  <c:v>68.616415766796095</c:v>
                </c:pt>
                <c:pt idx="100">
                  <c:v>67.479624861212812</c:v>
                </c:pt>
                <c:pt idx="101">
                  <c:v>67.143277668605236</c:v>
                </c:pt>
                <c:pt idx="102">
                  <c:v>67.090913437402875</c:v>
                </c:pt>
                <c:pt idx="103">
                  <c:v>67.090913437402875</c:v>
                </c:pt>
                <c:pt idx="104">
                  <c:v>66.985682652106831</c:v>
                </c:pt>
                <c:pt idx="105">
                  <c:v>65.951373945734701</c:v>
                </c:pt>
                <c:pt idx="106">
                  <c:v>65.696842839699983</c:v>
                </c:pt>
                <c:pt idx="107">
                  <c:v>65.582492312051528</c:v>
                </c:pt>
                <c:pt idx="108">
                  <c:v>64.456894993674325</c:v>
                </c:pt>
                <c:pt idx="109">
                  <c:v>63.25518493144591</c:v>
                </c:pt>
                <c:pt idx="110">
                  <c:v>63.123945246577904</c:v>
                </c:pt>
                <c:pt idx="111">
                  <c:v>62.758154256806108</c:v>
                </c:pt>
                <c:pt idx="112">
                  <c:v>62.72454035904795</c:v>
                </c:pt>
                <c:pt idx="113">
                  <c:v>62.623333604843744</c:v>
                </c:pt>
                <c:pt idx="114">
                  <c:v>62.521575780675718</c:v>
                </c:pt>
                <c:pt idx="115">
                  <c:v>62.28197236353008</c:v>
                </c:pt>
                <c:pt idx="116">
                  <c:v>62.212950509181731</c:v>
                </c:pt>
                <c:pt idx="117">
                  <c:v>62.178344765690106</c:v>
                </c:pt>
                <c:pt idx="118">
                  <c:v>62.074146180195235</c:v>
                </c:pt>
                <c:pt idx="119">
                  <c:v>61.969371874798554</c:v>
                </c:pt>
                <c:pt idx="120">
                  <c:v>61.969371874798554</c:v>
                </c:pt>
                <c:pt idx="121">
                  <c:v>61.828768959174809</c:v>
                </c:pt>
                <c:pt idx="122">
                  <c:v>61.793455635425055</c:v>
                </c:pt>
                <c:pt idx="123">
                  <c:v>61.687122540424696</c:v>
                </c:pt>
                <c:pt idx="124">
                  <c:v>61.651546525772325</c:v>
                </c:pt>
                <c:pt idx="125">
                  <c:v>61.615904380396493</c:v>
                </c:pt>
                <c:pt idx="126">
                  <c:v>61.580195919734301</c:v>
                </c:pt>
                <c:pt idx="127">
                  <c:v>61.508579310859048</c:v>
                </c:pt>
                <c:pt idx="128">
                  <c:v>61.508579310859048</c:v>
                </c:pt>
                <c:pt idx="129">
                  <c:v>61.436695208837179</c:v>
                </c:pt>
                <c:pt idx="130">
                  <c:v>61.32836421862855</c:v>
                </c:pt>
                <c:pt idx="131">
                  <c:v>61.219422872864882</c:v>
                </c:pt>
                <c:pt idx="132">
                  <c:v>60.962823627272122</c:v>
                </c:pt>
                <c:pt idx="133">
                  <c:v>60.702806086038088</c:v>
                </c:pt>
                <c:pt idx="134">
                  <c:v>60.627877932750515</c:v>
                </c:pt>
                <c:pt idx="135">
                  <c:v>60.627877932750515</c:v>
                </c:pt>
                <c:pt idx="136">
                  <c:v>60.590306604448763</c:v>
                </c:pt>
                <c:pt idx="137">
                  <c:v>60.514948419110262</c:v>
                </c:pt>
                <c:pt idx="138">
                  <c:v>60.439301485731804</c:v>
                </c:pt>
                <c:pt idx="139">
                  <c:v>60.172239206118064</c:v>
                </c:pt>
                <c:pt idx="140">
                  <c:v>60.172239206118064</c:v>
                </c:pt>
                <c:pt idx="141">
                  <c:v>60.056676951050832</c:v>
                </c:pt>
                <c:pt idx="142">
                  <c:v>60.01800702854986</c:v>
                </c:pt>
                <c:pt idx="143">
                  <c:v>59.82352883951242</c:v>
                </c:pt>
                <c:pt idx="144">
                  <c:v>59.745206787987485</c:v>
                </c:pt>
                <c:pt idx="145">
                  <c:v>59.705931136760547</c:v>
                </c:pt>
                <c:pt idx="146">
                  <c:v>59.548059122564723</c:v>
                </c:pt>
                <c:pt idx="147">
                  <c:v>59.508397635131814</c:v>
                </c:pt>
                <c:pt idx="148">
                  <c:v>59.348970893663932</c:v>
                </c:pt>
                <c:pt idx="149">
                  <c:v>59.268785813616319</c:v>
                </c:pt>
                <c:pt idx="150">
                  <c:v>59.107462893467869</c:v>
                </c:pt>
                <c:pt idx="151">
                  <c:v>59.107462893467869</c:v>
                </c:pt>
                <c:pt idx="152">
                  <c:v>59.107462893467869</c:v>
                </c:pt>
                <c:pt idx="153">
                  <c:v>59.107462893467869</c:v>
                </c:pt>
                <c:pt idx="154">
                  <c:v>58.863068142201158</c:v>
                </c:pt>
                <c:pt idx="155">
                  <c:v>58.407339893043833</c:v>
                </c:pt>
                <c:pt idx="156">
                  <c:v>58.239106913532801</c:v>
                </c:pt>
                <c:pt idx="157">
                  <c:v>58.112036351465122</c:v>
                </c:pt>
                <c:pt idx="158">
                  <c:v>57.898524869256732</c:v>
                </c:pt>
                <c:pt idx="159">
                  <c:v>57.812509576782823</c:v>
                </c:pt>
                <c:pt idx="160">
                  <c:v>57.682825612492692</c:v>
                </c:pt>
                <c:pt idx="161">
                  <c:v>57.111524202174614</c:v>
                </c:pt>
                <c:pt idx="162">
                  <c:v>57.111524202174614</c:v>
                </c:pt>
                <c:pt idx="163">
                  <c:v>56.932622819183877</c:v>
                </c:pt>
                <c:pt idx="164">
                  <c:v>56.615927641738374</c:v>
                </c:pt>
                <c:pt idx="165">
                  <c:v>56.57030485945338</c:v>
                </c:pt>
                <c:pt idx="166">
                  <c:v>56.478770826088329</c:v>
                </c:pt>
                <c:pt idx="167">
                  <c:v>56.478770826088329</c:v>
                </c:pt>
                <c:pt idx="168">
                  <c:v>56.248238746517224</c:v>
                </c:pt>
                <c:pt idx="169">
                  <c:v>56.10874347719809</c:v>
                </c:pt>
                <c:pt idx="170">
                  <c:v>56.10874347719809</c:v>
                </c:pt>
                <c:pt idx="171">
                  <c:v>55.921360186993688</c:v>
                </c:pt>
                <c:pt idx="172">
                  <c:v>55.732370059918757</c:v>
                </c:pt>
                <c:pt idx="173">
                  <c:v>55.301159178725669</c:v>
                </c:pt>
                <c:pt idx="174">
                  <c:v>54.910746454423368</c:v>
                </c:pt>
                <c:pt idx="175">
                  <c:v>54.712971390347946</c:v>
                </c:pt>
                <c:pt idx="176">
                  <c:v>54.563497739099809</c:v>
                </c:pt>
                <c:pt idx="177">
                  <c:v>54.413034119633977</c:v>
                </c:pt>
                <c:pt idx="178">
                  <c:v>53.95560411626326</c:v>
                </c:pt>
                <c:pt idx="179">
                  <c:v>53.95560411626326</c:v>
                </c:pt>
                <c:pt idx="180">
                  <c:v>53.801080621525173</c:v>
                </c:pt>
                <c:pt idx="181">
                  <c:v>53.801080621525173</c:v>
                </c:pt>
                <c:pt idx="182">
                  <c:v>53.697487470989877</c:v>
                </c:pt>
                <c:pt idx="183">
                  <c:v>53.593428696639066</c:v>
                </c:pt>
                <c:pt idx="184">
                  <c:v>53.593428696639066</c:v>
                </c:pt>
                <c:pt idx="185">
                  <c:v>53.541223718403018</c:v>
                </c:pt>
                <c:pt idx="186">
                  <c:v>53.012640369540243</c:v>
                </c:pt>
                <c:pt idx="187">
                  <c:v>53.012640369540243</c:v>
                </c:pt>
                <c:pt idx="188">
                  <c:v>52.959119747588076</c:v>
                </c:pt>
                <c:pt idx="189">
                  <c:v>52.635417980801215</c:v>
                </c:pt>
                <c:pt idx="190">
                  <c:v>52.417130413743052</c:v>
                </c:pt>
                <c:pt idx="191">
                  <c:v>52.362243779774609</c:v>
                </c:pt>
                <c:pt idx="192">
                  <c:v>51.523481976218712</c:v>
                </c:pt>
                <c:pt idx="193">
                  <c:v>51.179648434267612</c:v>
                </c:pt>
                <c:pt idx="194">
                  <c:v>50.595624035505374</c:v>
                </c:pt>
                <c:pt idx="195">
                  <c:v>50.417682158164553</c:v>
                </c:pt>
                <c:pt idx="196">
                  <c:v>50.178422786001242</c:v>
                </c:pt>
                <c:pt idx="197">
                  <c:v>49.997457411645051</c:v>
                </c:pt>
                <c:pt idx="198">
                  <c:v>49.815172614924712</c:v>
                </c:pt>
                <c:pt idx="199">
                  <c:v>49.44658661084793</c:v>
                </c:pt>
                <c:pt idx="200">
                  <c:v>49.384628583334347</c:v>
                </c:pt>
                <c:pt idx="201">
                  <c:v>49.072546335688664</c:v>
                </c:pt>
                <c:pt idx="202">
                  <c:v>48.946633206828757</c:v>
                </c:pt>
                <c:pt idx="203">
                  <c:v>48.883442872526082</c:v>
                </c:pt>
                <c:pt idx="204">
                  <c:v>48.692929819984343</c:v>
                </c:pt>
                <c:pt idx="205">
                  <c:v>48.372232570349901</c:v>
                </c:pt>
                <c:pt idx="206">
                  <c:v>48.177882624571794</c:v>
                </c:pt>
                <c:pt idx="207">
                  <c:v>47.452572112020157</c:v>
                </c:pt>
                <c:pt idx="208">
                  <c:v>47.385626743786077</c:v>
                </c:pt>
                <c:pt idx="209">
                  <c:v>47.183763252465049</c:v>
                </c:pt>
                <c:pt idx="210">
                  <c:v>47.048324849665995</c:v>
                </c:pt>
                <c:pt idx="211">
                  <c:v>46.912190042805911</c:v>
                </c:pt>
                <c:pt idx="212">
                  <c:v>45.86842829617396</c:v>
                </c:pt>
                <c:pt idx="213">
                  <c:v>45.726150894300396</c:v>
                </c:pt>
                <c:pt idx="214">
                  <c:v>45.583123608237905</c:v>
                </c:pt>
                <c:pt idx="215">
                  <c:v>45.367163626261686</c:v>
                </c:pt>
                <c:pt idx="216">
                  <c:v>45.003395789221372</c:v>
                </c:pt>
                <c:pt idx="217">
                  <c:v>44.782800529461312</c:v>
                </c:pt>
                <c:pt idx="218">
                  <c:v>44.560428496637272</c:v>
                </c:pt>
                <c:pt idx="219">
                  <c:v>43.729510988786387</c:v>
                </c:pt>
                <c:pt idx="220">
                  <c:v>43.187652181090343</c:v>
                </c:pt>
                <c:pt idx="221">
                  <c:v>43.03091332956285</c:v>
                </c:pt>
                <c:pt idx="222">
                  <c:v>42.873307235831959</c:v>
                </c:pt>
                <c:pt idx="223">
                  <c:v>42.314751442180096</c:v>
                </c:pt>
                <c:pt idx="224">
                  <c:v>41.662876273077842</c:v>
                </c:pt>
                <c:pt idx="225">
                  <c:v>41.247919422986648</c:v>
                </c:pt>
                <c:pt idx="226">
                  <c:v>41.164218654281768</c:v>
                </c:pt>
                <c:pt idx="227">
                  <c:v>40.742111833326156</c:v>
                </c:pt>
                <c:pt idx="228">
                  <c:v>40.571568359403109</c:v>
                </c:pt>
                <c:pt idx="229">
                  <c:v>40.485927975444213</c:v>
                </c:pt>
                <c:pt idx="230">
                  <c:v>40.313904585723982</c:v>
                </c:pt>
                <c:pt idx="231">
                  <c:v>40.313904585723982</c:v>
                </c:pt>
                <c:pt idx="232">
                  <c:v>39.879463700813766</c:v>
                </c:pt>
                <c:pt idx="233">
                  <c:v>39.615750149869129</c:v>
                </c:pt>
                <c:pt idx="234">
                  <c:v>38.810543315603091</c:v>
                </c:pt>
                <c:pt idx="235">
                  <c:v>37.324753767471499</c:v>
                </c:pt>
                <c:pt idx="236">
                  <c:v>37.324753767471499</c:v>
                </c:pt>
                <c:pt idx="237">
                  <c:v>37.038098577592116</c:v>
                </c:pt>
                <c:pt idx="238">
                  <c:v>36.941963263249505</c:v>
                </c:pt>
                <c:pt idx="239">
                  <c:v>36.941963263249505</c:v>
                </c:pt>
                <c:pt idx="240">
                  <c:v>36.748809213851416</c:v>
                </c:pt>
                <c:pt idx="241">
                  <c:v>36.35892931440987</c:v>
                </c:pt>
                <c:pt idx="242">
                  <c:v>36.260707175157805</c:v>
                </c:pt>
                <c:pt idx="243">
                  <c:v>35.964213170421601</c:v>
                </c:pt>
                <c:pt idx="244">
                  <c:v>35.463878861750494</c:v>
                </c:pt>
                <c:pt idx="245">
                  <c:v>34.955664403950045</c:v>
                </c:pt>
                <c:pt idx="246">
                  <c:v>34.125659962037233</c:v>
                </c:pt>
                <c:pt idx="247">
                  <c:v>33.166216238085227</c:v>
                </c:pt>
                <c:pt idx="248">
                  <c:v>33.057883390336009</c:v>
                </c:pt>
                <c:pt idx="249">
                  <c:v>32.510908110404785</c:v>
                </c:pt>
                <c:pt idx="250">
                  <c:v>32.066849801786375</c:v>
                </c:pt>
                <c:pt idx="251">
                  <c:v>31.954920666304183</c:v>
                </c:pt>
                <c:pt idx="252">
                  <c:v>31.046032090561493</c:v>
                </c:pt>
                <c:pt idx="253">
                  <c:v>30.348270453510541</c:v>
                </c:pt>
                <c:pt idx="254">
                  <c:v>29.755923324205263</c:v>
                </c:pt>
                <c:pt idx="255">
                  <c:v>29.516153806768731</c:v>
                </c:pt>
                <c:pt idx="256">
                  <c:v>29.395654180842158</c:v>
                </c:pt>
                <c:pt idx="257">
                  <c:v>29.395654180842158</c:v>
                </c:pt>
                <c:pt idx="258">
                  <c:v>29.274741835493966</c:v>
                </c:pt>
                <c:pt idx="259">
                  <c:v>28.04244420051225</c:v>
                </c:pt>
                <c:pt idx="260">
                  <c:v>27.664337134149548</c:v>
                </c:pt>
                <c:pt idx="261">
                  <c:v>27.664337134149548</c:v>
                </c:pt>
                <c:pt idx="262">
                  <c:v>26.505792536436921</c:v>
                </c:pt>
                <c:pt idx="263">
                  <c:v>24.7652706173829</c:v>
                </c:pt>
                <c:pt idx="264">
                  <c:v>24.490154133070043</c:v>
                </c:pt>
                <c:pt idx="265">
                  <c:v>22.796253715439409</c:v>
                </c:pt>
                <c:pt idx="266">
                  <c:v>22.214604561806635</c:v>
                </c:pt>
                <c:pt idx="267">
                  <c:v>19.484919969586493</c:v>
                </c:pt>
                <c:pt idx="268">
                  <c:v>18.209256728655454</c:v>
                </c:pt>
                <c:pt idx="269">
                  <c:v>17.720399258860805</c:v>
                </c:pt>
                <c:pt idx="270">
                  <c:v>17.55614556924122</c:v>
                </c:pt>
                <c:pt idx="271">
                  <c:v>16.892520073249749</c:v>
                </c:pt>
                <c:pt idx="272">
                  <c:v>16.556684783706789</c:v>
                </c:pt>
                <c:pt idx="273">
                  <c:v>16.556684783706789</c:v>
                </c:pt>
                <c:pt idx="274">
                  <c:v>16.047811680523637</c:v>
                </c:pt>
                <c:pt idx="275">
                  <c:v>15.532693841654218</c:v>
                </c:pt>
                <c:pt idx="276">
                  <c:v>15.185755652763234</c:v>
                </c:pt>
                <c:pt idx="277">
                  <c:v>15.011215607186227</c:v>
                </c:pt>
                <c:pt idx="278">
                  <c:v>15.011215607186227</c:v>
                </c:pt>
                <c:pt idx="279">
                  <c:v>13.588600841127366</c:v>
                </c:pt>
                <c:pt idx="280">
                  <c:v>13.407418279412081</c:v>
                </c:pt>
                <c:pt idx="281">
                  <c:v>13.407418279412081</c:v>
                </c:pt>
                <c:pt idx="282">
                  <c:v>13.407418279412081</c:v>
                </c:pt>
                <c:pt idx="283">
                  <c:v>13.225474334460962</c:v>
                </c:pt>
                <c:pt idx="284">
                  <c:v>13.04276419682899</c:v>
                </c:pt>
                <c:pt idx="285">
                  <c:v>12.489987921937571</c:v>
                </c:pt>
                <c:pt idx="286">
                  <c:v>12.304164100821778</c:v>
                </c:pt>
                <c:pt idx="287">
                  <c:v>12.304164100821778</c:v>
                </c:pt>
                <c:pt idx="288">
                  <c:v>11.172434560041285</c:v>
                </c:pt>
                <c:pt idx="289">
                  <c:v>10.788672153457323</c:v>
                </c:pt>
                <c:pt idx="290">
                  <c:v>10.011112805874514</c:v>
                </c:pt>
                <c:pt idx="291">
                  <c:v>9.8146004847902351</c:v>
                </c:pt>
                <c:pt idx="292">
                  <c:v>9.2198799815356161</c:v>
                </c:pt>
                <c:pt idx="293">
                  <c:v>9.0198929350340364</c:v>
                </c:pt>
                <c:pt idx="294">
                  <c:v>9.0198929350340364</c:v>
                </c:pt>
                <c:pt idx="295">
                  <c:v>8.8190228070562835</c:v>
                </c:pt>
                <c:pt idx="296">
                  <c:v>8.2110550530082271</c:v>
                </c:pt>
                <c:pt idx="297">
                  <c:v>7.801218940459437</c:v>
                </c:pt>
                <c:pt idx="298">
                  <c:v>7.5949253798133887</c:v>
                </c:pt>
                <c:pt idx="299">
                  <c:v>4.3858958627555253</c:v>
                </c:pt>
                <c:pt idx="300">
                  <c:v>4.3858958627555253</c:v>
                </c:pt>
                <c:pt idx="301">
                  <c:v>3.4921599326992783</c:v>
                </c:pt>
                <c:pt idx="302">
                  <c:v>2.8108158990892416</c:v>
                </c:pt>
                <c:pt idx="303">
                  <c:v>1.8872496614639005</c:v>
                </c:pt>
                <c:pt idx="304">
                  <c:v>0.94596215191996358</c:v>
                </c:pt>
                <c:pt idx="305">
                  <c:v>0.94596215191996358</c:v>
                </c:pt>
                <c:pt idx="306">
                  <c:v>0.22805788418330808</c:v>
                </c:pt>
                <c:pt idx="307">
                  <c:v>-0.50032852310611764</c:v>
                </c:pt>
                <c:pt idx="308">
                  <c:v>-1.7382307294361199</c:v>
                </c:pt>
                <c:pt idx="309">
                  <c:v>-3.0070087047614127</c:v>
                </c:pt>
                <c:pt idx="310">
                  <c:v>-3.2645712999775194</c:v>
                </c:pt>
                <c:pt idx="311">
                  <c:v>-3.5234251623091946</c:v>
                </c:pt>
                <c:pt idx="312">
                  <c:v>-3.7835800266378632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79-4E73-9F24-749C39C001F5}"/>
            </c:ext>
          </c:extLst>
        </c:ser>
        <c:ser>
          <c:idx val="2"/>
          <c:order val="1"/>
          <c:tx>
            <c:v>30°C (750W/m2)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'0.5ms-S-30°C-5mm-1'!$P$2:$P$328</c:f>
              <c:numCache>
                <c:formatCode>General</c:formatCode>
                <c:ptCount val="32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</c:numCache>
            </c:numRef>
          </c:xVal>
          <c:yVal>
            <c:numRef>
              <c:f>'0.5ms-S-30°C-5mm-1'!$Q$2:$Q$328</c:f>
              <c:numCache>
                <c:formatCode>General</c:formatCode>
                <c:ptCount val="327"/>
                <c:pt idx="0">
                  <c:v>80</c:v>
                </c:pt>
                <c:pt idx="1">
                  <c:v>79.810839870972885</c:v>
                </c:pt>
                <c:pt idx="2">
                  <c:v>79.770559834005027</c:v>
                </c:pt>
                <c:pt idx="3">
                  <c:v>79.730118747750993</c:v>
                </c:pt>
                <c:pt idx="4">
                  <c:v>79.638532441713366</c:v>
                </c:pt>
                <c:pt idx="5">
                  <c:v>79.337707857841551</c:v>
                </c:pt>
                <c:pt idx="6">
                  <c:v>79.327175974065696</c:v>
                </c:pt>
                <c:pt idx="7">
                  <c:v>79.221263602270625</c:v>
                </c:pt>
                <c:pt idx="8">
                  <c:v>79.157193660451824</c:v>
                </c:pt>
                <c:pt idx="9">
                  <c:v>79.071149916403499</c:v>
                </c:pt>
                <c:pt idx="10">
                  <c:v>78.951673171136761</c:v>
                </c:pt>
                <c:pt idx="11">
                  <c:v>78.940743971587025</c:v>
                </c:pt>
                <c:pt idx="12">
                  <c:v>78.819769385026746</c:v>
                </c:pt>
                <c:pt idx="13">
                  <c:v>78.641304347826093</c:v>
                </c:pt>
                <c:pt idx="14">
                  <c:v>78.584915622953943</c:v>
                </c:pt>
                <c:pt idx="15">
                  <c:v>78.516854884844378</c:v>
                </c:pt>
                <c:pt idx="16">
                  <c:v>78.310051981945378</c:v>
                </c:pt>
                <c:pt idx="17">
                  <c:v>78.286827847613338</c:v>
                </c:pt>
                <c:pt idx="18">
                  <c:v>78.111048745736369</c:v>
                </c:pt>
                <c:pt idx="19">
                  <c:v>78.087396265560173</c:v>
                </c:pt>
                <c:pt idx="20">
                  <c:v>77.884267236678511</c:v>
                </c:pt>
                <c:pt idx="21">
                  <c:v>77.787368282691091</c:v>
                </c:pt>
                <c:pt idx="22">
                  <c:v>77.578612179912426</c:v>
                </c:pt>
                <c:pt idx="23">
                  <c:v>77.416308439316666</c:v>
                </c:pt>
                <c:pt idx="24">
                  <c:v>77.302560888252145</c:v>
                </c:pt>
                <c:pt idx="25">
                  <c:v>77.289851501780632</c:v>
                </c:pt>
                <c:pt idx="26">
                  <c:v>77.032640949554903</c:v>
                </c:pt>
                <c:pt idx="27">
                  <c:v>77.019627396763525</c:v>
                </c:pt>
                <c:pt idx="28">
                  <c:v>76.716191700920845</c:v>
                </c:pt>
                <c:pt idx="29">
                  <c:v>76.568219633943428</c:v>
                </c:pt>
                <c:pt idx="30">
                  <c:v>76.473072371626799</c:v>
                </c:pt>
                <c:pt idx="31">
                  <c:v>76.294304685308148</c:v>
                </c:pt>
                <c:pt idx="32">
                  <c:v>76.112799491130119</c:v>
                </c:pt>
                <c:pt idx="33">
                  <c:v>75.856846917636972</c:v>
                </c:pt>
                <c:pt idx="34">
                  <c:v>75.741321147450776</c:v>
                </c:pt>
                <c:pt idx="35">
                  <c:v>75.683142672134679</c:v>
                </c:pt>
                <c:pt idx="36">
                  <c:v>75.653948663769299</c:v>
                </c:pt>
                <c:pt idx="37">
                  <c:v>75.506920791361694</c:v>
                </c:pt>
                <c:pt idx="38">
                  <c:v>75.40294017757509</c:v>
                </c:pt>
                <c:pt idx="39">
                  <c:v>75.222618640340173</c:v>
                </c:pt>
                <c:pt idx="40">
                  <c:v>74.978036622081831</c:v>
                </c:pt>
                <c:pt idx="41">
                  <c:v>74.822705601907032</c:v>
                </c:pt>
                <c:pt idx="42">
                  <c:v>74.697045318426831</c:v>
                </c:pt>
                <c:pt idx="43">
                  <c:v>74.31242399675719</c:v>
                </c:pt>
                <c:pt idx="44">
                  <c:v>74.214434667616089</c:v>
                </c:pt>
                <c:pt idx="45">
                  <c:v>73.831780524943866</c:v>
                </c:pt>
                <c:pt idx="46">
                  <c:v>73.62759122948475</c:v>
                </c:pt>
                <c:pt idx="47">
                  <c:v>73.472345769452147</c:v>
                </c:pt>
                <c:pt idx="48">
                  <c:v>73.280101193770264</c:v>
                </c:pt>
                <c:pt idx="49">
                  <c:v>72.977453227439909</c:v>
                </c:pt>
                <c:pt idx="50">
                  <c:v>72.868992828855824</c:v>
                </c:pt>
                <c:pt idx="51">
                  <c:v>72.142209522762869</c:v>
                </c:pt>
                <c:pt idx="52">
                  <c:v>71.930125685178012</c:v>
                </c:pt>
                <c:pt idx="53">
                  <c:v>71.615810984827277</c:v>
                </c:pt>
                <c:pt idx="54">
                  <c:v>71.007091387395633</c:v>
                </c:pt>
                <c:pt idx="55">
                  <c:v>70.923950447350308</c:v>
                </c:pt>
                <c:pt idx="56">
                  <c:v>70.777300631178491</c:v>
                </c:pt>
                <c:pt idx="57">
                  <c:v>70.543838242984137</c:v>
                </c:pt>
                <c:pt idx="58">
                  <c:v>70.065540859707141</c:v>
                </c:pt>
                <c:pt idx="59">
                  <c:v>69.707815487571708</c:v>
                </c:pt>
                <c:pt idx="60">
                  <c:v>69.037163709652802</c:v>
                </c:pt>
                <c:pt idx="61">
                  <c:v>68.726790450928391</c:v>
                </c:pt>
                <c:pt idx="62">
                  <c:v>68.236952571893994</c:v>
                </c:pt>
                <c:pt idx="63">
                  <c:v>68.086994838222338</c:v>
                </c:pt>
                <c:pt idx="64">
                  <c:v>67.75717874519033</c:v>
                </c:pt>
                <c:pt idx="65">
                  <c:v>67.156646799689042</c:v>
                </c:pt>
                <c:pt idx="66">
                  <c:v>67.156646799689042</c:v>
                </c:pt>
                <c:pt idx="67">
                  <c:v>67.023124207239732</c:v>
                </c:pt>
                <c:pt idx="68">
                  <c:v>66.085560424122818</c:v>
                </c:pt>
                <c:pt idx="69">
                  <c:v>66.085560424122818</c:v>
                </c:pt>
                <c:pt idx="70">
                  <c:v>65.857157288615014</c:v>
                </c:pt>
                <c:pt idx="71">
                  <c:v>65.654765937267129</c:v>
                </c:pt>
                <c:pt idx="72">
                  <c:v>65.5964983713355</c:v>
                </c:pt>
                <c:pt idx="73">
                  <c:v>65.420503376304467</c:v>
                </c:pt>
                <c:pt idx="74">
                  <c:v>65.03293444149395</c:v>
                </c:pt>
                <c:pt idx="75">
                  <c:v>64.008945051824497</c:v>
                </c:pt>
                <c:pt idx="76">
                  <c:v>63.55617856372654</c:v>
                </c:pt>
                <c:pt idx="77">
                  <c:v>63.391703072534931</c:v>
                </c:pt>
                <c:pt idx="78">
                  <c:v>62.855258819650516</c:v>
                </c:pt>
                <c:pt idx="79">
                  <c:v>62.16218233384334</c:v>
                </c:pt>
                <c:pt idx="80">
                  <c:v>62.05598383354539</c:v>
                </c:pt>
                <c:pt idx="81">
                  <c:v>62.020451736150129</c:v>
                </c:pt>
                <c:pt idx="82">
                  <c:v>61.072676315890504</c:v>
                </c:pt>
                <c:pt idx="83">
                  <c:v>60.154831610798908</c:v>
                </c:pt>
                <c:pt idx="84">
                  <c:v>59.958139167522305</c:v>
                </c:pt>
                <c:pt idx="85">
                  <c:v>59.918567419061553</c:v>
                </c:pt>
                <c:pt idx="86">
                  <c:v>59.639359923572968</c:v>
                </c:pt>
                <c:pt idx="87">
                  <c:v>59.110376255192151</c:v>
                </c:pt>
                <c:pt idx="88">
                  <c:v>58.861524729175962</c:v>
                </c:pt>
                <c:pt idx="89">
                  <c:v>58.311816462461962</c:v>
                </c:pt>
                <c:pt idx="90">
                  <c:v>57.966171959207358</c:v>
                </c:pt>
                <c:pt idx="91">
                  <c:v>57.076454152908305</c:v>
                </c:pt>
                <c:pt idx="92">
                  <c:v>56.61731986992983</c:v>
                </c:pt>
                <c:pt idx="93">
                  <c:v>56.477658067562345</c:v>
                </c:pt>
                <c:pt idx="94">
                  <c:v>56.148257071187601</c:v>
                </c:pt>
                <c:pt idx="95">
                  <c:v>54.879850480598066</c:v>
                </c:pt>
                <c:pt idx="96">
                  <c:v>54.576650837738548</c:v>
                </c:pt>
                <c:pt idx="97">
                  <c:v>54.525720949006583</c:v>
                </c:pt>
                <c:pt idx="98">
                  <c:v>54.217727005915016</c:v>
                </c:pt>
                <c:pt idx="99">
                  <c:v>54.114133140245279</c:v>
                </c:pt>
                <c:pt idx="100">
                  <c:v>53.482589347157862</c:v>
                </c:pt>
                <c:pt idx="101">
                  <c:v>52.997404042277019</c:v>
                </c:pt>
                <c:pt idx="102">
                  <c:v>52.942869076901658</c:v>
                </c:pt>
                <c:pt idx="103">
                  <c:v>52.888207415667686</c:v>
                </c:pt>
                <c:pt idx="104">
                  <c:v>51.882118451025065</c:v>
                </c:pt>
                <c:pt idx="105">
                  <c:v>51.421042545036414</c:v>
                </c:pt>
                <c:pt idx="106">
                  <c:v>51.187175043327549</c:v>
                </c:pt>
                <c:pt idx="107">
                  <c:v>50.832121035787011</c:v>
                </c:pt>
                <c:pt idx="108">
                  <c:v>50.532273015563256</c:v>
                </c:pt>
                <c:pt idx="109">
                  <c:v>49.61037670211708</c:v>
                </c:pt>
                <c:pt idx="110">
                  <c:v>49.547693685624715</c:v>
                </c:pt>
                <c:pt idx="111">
                  <c:v>48.457706384709233</c:v>
                </c:pt>
                <c:pt idx="112">
                  <c:v>48.260448027759338</c:v>
                </c:pt>
                <c:pt idx="113">
                  <c:v>46.62630941727641</c:v>
                </c:pt>
                <c:pt idx="114">
                  <c:v>46.201517482888519</c:v>
                </c:pt>
                <c:pt idx="115">
                  <c:v>45.986575751118693</c:v>
                </c:pt>
                <c:pt idx="116">
                  <c:v>44.810581319399091</c:v>
                </c:pt>
                <c:pt idx="117">
                  <c:v>44.584358091490401</c:v>
                </c:pt>
                <c:pt idx="118">
                  <c:v>44.584358091490401</c:v>
                </c:pt>
                <c:pt idx="119">
                  <c:v>44.432509453608809</c:v>
                </c:pt>
                <c:pt idx="120">
                  <c:v>43.027476540990051</c:v>
                </c:pt>
                <c:pt idx="121">
                  <c:v>42.461695607763019</c:v>
                </c:pt>
                <c:pt idx="122">
                  <c:v>41.801170933302714</c:v>
                </c:pt>
                <c:pt idx="123">
                  <c:v>39.274121099598737</c:v>
                </c:pt>
                <c:pt idx="124">
                  <c:v>38.537915984724499</c:v>
                </c:pt>
                <c:pt idx="125">
                  <c:v>37.973940172508712</c:v>
                </c:pt>
                <c:pt idx="126">
                  <c:v>37.495993095795818</c:v>
                </c:pt>
                <c:pt idx="127">
                  <c:v>36.318301720889338</c:v>
                </c:pt>
                <c:pt idx="128">
                  <c:v>36.016911718306297</c:v>
                </c:pt>
                <c:pt idx="129">
                  <c:v>36.016911718306297</c:v>
                </c:pt>
                <c:pt idx="130">
                  <c:v>35.508205062969083</c:v>
                </c:pt>
                <c:pt idx="131">
                  <c:v>33.932364631524067</c:v>
                </c:pt>
                <c:pt idx="132">
                  <c:v>33.499048993244571</c:v>
                </c:pt>
                <c:pt idx="133">
                  <c:v>33.170313735829147</c:v>
                </c:pt>
                <c:pt idx="134">
                  <c:v>31.707415639523141</c:v>
                </c:pt>
                <c:pt idx="135">
                  <c:v>31.127564189648137</c:v>
                </c:pt>
                <c:pt idx="136">
                  <c:v>31.127564189648137</c:v>
                </c:pt>
                <c:pt idx="137">
                  <c:v>30.179038699903586</c:v>
                </c:pt>
                <c:pt idx="138">
                  <c:v>30.058632820583565</c:v>
                </c:pt>
                <c:pt idx="139">
                  <c:v>29.81657091437669</c:v>
                </c:pt>
                <c:pt idx="140">
                  <c:v>27.038929265309054</c:v>
                </c:pt>
                <c:pt idx="141">
                  <c:v>26.643032846187236</c:v>
                </c:pt>
                <c:pt idx="142">
                  <c:v>25.838209479227615</c:v>
                </c:pt>
                <c:pt idx="143">
                  <c:v>25.838209479227615</c:v>
                </c:pt>
                <c:pt idx="144">
                  <c:v>25.565996182645716</c:v>
                </c:pt>
                <c:pt idx="145">
                  <c:v>24.456861868573981</c:v>
                </c:pt>
                <c:pt idx="146">
                  <c:v>23.74670978416183</c:v>
                </c:pt>
                <c:pt idx="147">
                  <c:v>23.023079259034319</c:v>
                </c:pt>
                <c:pt idx="148">
                  <c:v>22.285582892618987</c:v>
                </c:pt>
                <c:pt idx="149">
                  <c:v>21.381716678297263</c:v>
                </c:pt>
                <c:pt idx="150">
                  <c:v>21.075737526270714</c:v>
                </c:pt>
                <c:pt idx="151">
                  <c:v>20.143340946680301</c:v>
                </c:pt>
                <c:pt idx="152">
                  <c:v>19.985795454545439</c:v>
                </c:pt>
                <c:pt idx="153">
                  <c:v>19.827627105242339</c:v>
                </c:pt>
                <c:pt idx="154">
                  <c:v>19.509407001667061</c:v>
                </c:pt>
                <c:pt idx="155">
                  <c:v>19.509407001667061</c:v>
                </c:pt>
                <c:pt idx="156">
                  <c:v>19.509407001667061</c:v>
                </c:pt>
                <c:pt idx="157">
                  <c:v>19.349347756920139</c:v>
                </c:pt>
                <c:pt idx="158">
                  <c:v>18.865327678642856</c:v>
                </c:pt>
                <c:pt idx="159">
                  <c:v>17.713033598441818</c:v>
                </c:pt>
                <c:pt idx="160">
                  <c:v>17.713033598441818</c:v>
                </c:pt>
                <c:pt idx="161">
                  <c:v>17.37777053455018</c:v>
                </c:pt>
                <c:pt idx="162">
                  <c:v>17.209112435698525</c:v>
                </c:pt>
                <c:pt idx="163">
                  <c:v>17.209112435698525</c:v>
                </c:pt>
                <c:pt idx="164">
                  <c:v>16.869722062802321</c:v>
                </c:pt>
                <c:pt idx="165">
                  <c:v>16.698981268485046</c:v>
                </c:pt>
                <c:pt idx="166">
                  <c:v>16.698981268485046</c:v>
                </c:pt>
                <c:pt idx="167">
                  <c:v>16.527537663620649</c:v>
                </c:pt>
                <c:pt idx="168">
                  <c:v>16.355386899851514</c:v>
                </c:pt>
                <c:pt idx="169">
                  <c:v>16.355386899851514</c:v>
                </c:pt>
                <c:pt idx="170">
                  <c:v>16.355386899851514</c:v>
                </c:pt>
                <c:pt idx="171">
                  <c:v>16.355386899851514</c:v>
                </c:pt>
                <c:pt idx="172">
                  <c:v>16.355386899851514</c:v>
                </c:pt>
                <c:pt idx="173">
                  <c:v>16.355386899851514</c:v>
                </c:pt>
                <c:pt idx="174">
                  <c:v>16.355386899851514</c:v>
                </c:pt>
                <c:pt idx="175">
                  <c:v>16.355386899851514</c:v>
                </c:pt>
                <c:pt idx="176">
                  <c:v>16.355386899851514</c:v>
                </c:pt>
                <c:pt idx="177">
                  <c:v>16.182524592874245</c:v>
                </c:pt>
                <c:pt idx="178">
                  <c:v>16.182524592874245</c:v>
                </c:pt>
                <c:pt idx="179">
                  <c:v>16.182524592874245</c:v>
                </c:pt>
                <c:pt idx="180">
                  <c:v>16.008946322067576</c:v>
                </c:pt>
                <c:pt idx="181">
                  <c:v>15.483870967741931</c:v>
                </c:pt>
                <c:pt idx="182">
                  <c:v>15.483870967741931</c:v>
                </c:pt>
                <c:pt idx="183">
                  <c:v>15.483870967741931</c:v>
                </c:pt>
                <c:pt idx="184">
                  <c:v>15.307383895756763</c:v>
                </c:pt>
                <c:pt idx="185">
                  <c:v>15.307383895756763</c:v>
                </c:pt>
                <c:pt idx="186">
                  <c:v>15.307383895756763</c:v>
                </c:pt>
                <c:pt idx="187">
                  <c:v>15.307383895756763</c:v>
                </c:pt>
                <c:pt idx="188">
                  <c:v>15.130158198710975</c:v>
                </c:pt>
                <c:pt idx="189">
                  <c:v>15.130158198710975</c:v>
                </c:pt>
                <c:pt idx="190">
                  <c:v>15.130158198710975</c:v>
                </c:pt>
                <c:pt idx="191">
                  <c:v>14.952189229994971</c:v>
                </c:pt>
                <c:pt idx="192">
                  <c:v>14.594002695417771</c:v>
                </c:pt>
                <c:pt idx="193">
                  <c:v>14.413775639402399</c:v>
                </c:pt>
                <c:pt idx="194">
                  <c:v>14.413775639402399</c:v>
                </c:pt>
                <c:pt idx="195">
                  <c:v>14.413775639402365</c:v>
                </c:pt>
                <c:pt idx="196">
                  <c:v>14.413775639402365</c:v>
                </c:pt>
                <c:pt idx="197">
                  <c:v>14.232786330570113</c:v>
                </c:pt>
                <c:pt idx="198">
                  <c:v>14.051029922861739</c:v>
                </c:pt>
                <c:pt idx="199">
                  <c:v>14.051029922861739</c:v>
                </c:pt>
                <c:pt idx="200">
                  <c:v>14.051029922861739</c:v>
                </c:pt>
                <c:pt idx="201">
                  <c:v>13.868501529051985</c:v>
                </c:pt>
                <c:pt idx="202">
                  <c:v>13.868501529051985</c:v>
                </c:pt>
                <c:pt idx="203">
                  <c:v>13.868501529051985</c:v>
                </c:pt>
                <c:pt idx="204">
                  <c:v>13.685196220311568</c:v>
                </c:pt>
                <c:pt idx="205">
                  <c:v>13.685196220311568</c:v>
                </c:pt>
                <c:pt idx="206">
                  <c:v>13.685196220311568</c:v>
                </c:pt>
                <c:pt idx="207">
                  <c:v>13.685196220311568</c:v>
                </c:pt>
                <c:pt idx="208">
                  <c:v>13.316234932033863</c:v>
                </c:pt>
                <c:pt idx="209">
                  <c:v>13.130568882796414</c:v>
                </c:pt>
                <c:pt idx="210">
                  <c:v>12.756840474961267</c:v>
                </c:pt>
                <c:pt idx="211">
                  <c:v>12.756840474961267</c:v>
                </c:pt>
                <c:pt idx="212">
                  <c:v>12.568767784771914</c:v>
                </c:pt>
                <c:pt idx="213">
                  <c:v>12.379882474939505</c:v>
                </c:pt>
                <c:pt idx="214">
                  <c:v>12.190179267342167</c:v>
                </c:pt>
                <c:pt idx="215">
                  <c:v>12.190179267342167</c:v>
                </c:pt>
                <c:pt idx="216">
                  <c:v>12.190179267342167</c:v>
                </c:pt>
                <c:pt idx="217">
                  <c:v>11.999652838048954</c:v>
                </c:pt>
                <c:pt idx="218">
                  <c:v>11.999652838048954</c:v>
                </c:pt>
                <c:pt idx="219">
                  <c:v>11.999652838048918</c:v>
                </c:pt>
                <c:pt idx="220">
                  <c:v>11.999652838048918</c:v>
                </c:pt>
                <c:pt idx="221">
                  <c:v>11.229206793906481</c:v>
                </c:pt>
                <c:pt idx="222">
                  <c:v>10.838902567710159</c:v>
                </c:pt>
                <c:pt idx="223">
                  <c:v>10.838902567710159</c:v>
                </c:pt>
                <c:pt idx="224">
                  <c:v>10.642460562263151</c:v>
                </c:pt>
                <c:pt idx="225">
                  <c:v>10.642460562263151</c:v>
                </c:pt>
                <c:pt idx="226">
                  <c:v>10.246968221651736</c:v>
                </c:pt>
                <c:pt idx="227">
                  <c:v>10.246968221651736</c:v>
                </c:pt>
                <c:pt idx="228">
                  <c:v>9.8479594558548733</c:v>
                </c:pt>
                <c:pt idx="229">
                  <c:v>9.6471217251826591</c:v>
                </c:pt>
                <c:pt idx="230">
                  <c:v>9.4453871572742578</c:v>
                </c:pt>
                <c:pt idx="231">
                  <c:v>9.4453871572742578</c:v>
                </c:pt>
                <c:pt idx="232">
                  <c:v>9.4453871572742578</c:v>
                </c:pt>
                <c:pt idx="233">
                  <c:v>9.0392033731048684</c:v>
                </c:pt>
                <c:pt idx="234">
                  <c:v>9.0392033731048684</c:v>
                </c:pt>
                <c:pt idx="235">
                  <c:v>9.0392033731048684</c:v>
                </c:pt>
                <c:pt idx="236">
                  <c:v>8.8347419528861728</c:v>
                </c:pt>
                <c:pt idx="237">
                  <c:v>8.6293592862935977</c:v>
                </c:pt>
                <c:pt idx="238">
                  <c:v>8.6293592862935977</c:v>
                </c:pt>
                <c:pt idx="239">
                  <c:v>8.4230491329479857</c:v>
                </c:pt>
                <c:pt idx="240">
                  <c:v>8.2158051959808223</c:v>
                </c:pt>
                <c:pt idx="241">
                  <c:v>8.2158051959808223</c:v>
                </c:pt>
                <c:pt idx="242">
                  <c:v>8.2158051959808223</c:v>
                </c:pt>
                <c:pt idx="243">
                  <c:v>8.2158051959808223</c:v>
                </c:pt>
                <c:pt idx="244">
                  <c:v>8.2158051959807867</c:v>
                </c:pt>
                <c:pt idx="245">
                  <c:v>7.7984904974083697</c:v>
                </c:pt>
                <c:pt idx="246">
                  <c:v>7.7984904974083697</c:v>
                </c:pt>
                <c:pt idx="247">
                  <c:v>7.7984904974083697</c:v>
                </c:pt>
                <c:pt idx="248">
                  <c:v>7.7984904974083697</c:v>
                </c:pt>
                <c:pt idx="249">
                  <c:v>7.7984904974083697</c:v>
                </c:pt>
                <c:pt idx="250">
                  <c:v>7.5884068538096869</c:v>
                </c:pt>
                <c:pt idx="251">
                  <c:v>7.5884068538096869</c:v>
                </c:pt>
                <c:pt idx="252">
                  <c:v>7.377363661277057</c:v>
                </c:pt>
                <c:pt idx="253">
                  <c:v>7.1653543307086602</c:v>
                </c:pt>
                <c:pt idx="254">
                  <c:v>7.1653543307086602</c:v>
                </c:pt>
                <c:pt idx="255">
                  <c:v>7.1653543307086602</c:v>
                </c:pt>
                <c:pt idx="256">
                  <c:v>6.9523722125355638</c:v>
                </c:pt>
                <c:pt idx="257">
                  <c:v>6.7384105960264975</c:v>
                </c:pt>
                <c:pt idx="258">
                  <c:v>6.7384105960264975</c:v>
                </c:pt>
                <c:pt idx="259">
                  <c:v>6.5234627085829926</c:v>
                </c:pt>
                <c:pt idx="260">
                  <c:v>6.0905807168657802</c:v>
                </c:pt>
                <c:pt idx="261">
                  <c:v>5.6536707918488815</c:v>
                </c:pt>
                <c:pt idx="262">
                  <c:v>5.4336877448237244</c:v>
                </c:pt>
                <c:pt idx="263">
                  <c:v>5.4336877448237244</c:v>
                </c:pt>
                <c:pt idx="264">
                  <c:v>5.2126764513415003</c:v>
                </c:pt>
                <c:pt idx="265">
                  <c:v>5.2126764513415003</c:v>
                </c:pt>
                <c:pt idx="266">
                  <c:v>5.2126764513415003</c:v>
                </c:pt>
                <c:pt idx="267">
                  <c:v>4.9906296851574288</c:v>
                </c:pt>
                <c:pt idx="268">
                  <c:v>4.3182032650750033</c:v>
                </c:pt>
                <c:pt idx="269">
                  <c:v>4.0919409761634373</c:v>
                </c:pt>
                <c:pt idx="270">
                  <c:v>3.6361908382436763</c:v>
                </c:pt>
                <c:pt idx="271">
                  <c:v>3.6361908382436763</c:v>
                </c:pt>
                <c:pt idx="272">
                  <c:v>3.4066876250357261</c:v>
                </c:pt>
                <c:pt idx="273">
                  <c:v>3.4066876250357261</c:v>
                </c:pt>
                <c:pt idx="274">
                  <c:v>3.1760886172650937</c:v>
                </c:pt>
                <c:pt idx="275">
                  <c:v>3.1760886172650937</c:v>
                </c:pt>
                <c:pt idx="276">
                  <c:v>3.1760886172650937</c:v>
                </c:pt>
                <c:pt idx="277">
                  <c:v>3.1760886172650937</c:v>
                </c:pt>
                <c:pt idx="278">
                  <c:v>2.9443859481190882</c:v>
                </c:pt>
                <c:pt idx="279">
                  <c:v>2.9443859481190882</c:v>
                </c:pt>
                <c:pt idx="280">
                  <c:v>2.7115716753022614</c:v>
                </c:pt>
                <c:pt idx="281">
                  <c:v>2.7115716753022614</c:v>
                </c:pt>
                <c:pt idx="282">
                  <c:v>2.7115716753022197</c:v>
                </c:pt>
                <c:pt idx="283">
                  <c:v>2.7115716753022197</c:v>
                </c:pt>
                <c:pt idx="284">
                  <c:v>2.7115716753022197</c:v>
                </c:pt>
                <c:pt idx="285">
                  <c:v>2.7115716753022197</c:v>
                </c:pt>
                <c:pt idx="286">
                  <c:v>2.4776377801288629</c:v>
                </c:pt>
                <c:pt idx="287">
                  <c:v>2.4776377801288629</c:v>
                </c:pt>
                <c:pt idx="288">
                  <c:v>2.4776377801288629</c:v>
                </c:pt>
                <c:pt idx="289">
                  <c:v>2.0063786604812885</c:v>
                </c:pt>
                <c:pt idx="290">
                  <c:v>2.0063786604812885</c:v>
                </c:pt>
                <c:pt idx="291">
                  <c:v>1.7690370083317131</c:v>
                </c:pt>
                <c:pt idx="292">
                  <c:v>1.7690370083317131</c:v>
                </c:pt>
                <c:pt idx="293">
                  <c:v>1.7690370083317131</c:v>
                </c:pt>
                <c:pt idx="294">
                  <c:v>1.7690370083317131</c:v>
                </c:pt>
                <c:pt idx="295">
                  <c:v>1.2908878504672945</c:v>
                </c:pt>
                <c:pt idx="296">
                  <c:v>1.2908878504672945</c:v>
                </c:pt>
                <c:pt idx="297">
                  <c:v>1.2908878504672945</c:v>
                </c:pt>
                <c:pt idx="298">
                  <c:v>1.2908878504672945</c:v>
                </c:pt>
                <c:pt idx="299">
                  <c:v>1.050063433199971</c:v>
                </c:pt>
                <c:pt idx="300">
                  <c:v>1.050063433199971</c:v>
                </c:pt>
                <c:pt idx="301">
                  <c:v>1.050063433199971</c:v>
                </c:pt>
                <c:pt idx="302">
                  <c:v>1.050063433199971</c:v>
                </c:pt>
                <c:pt idx="303">
                  <c:v>1.050063433199971</c:v>
                </c:pt>
                <c:pt idx="304">
                  <c:v>1.050063433199971</c:v>
                </c:pt>
                <c:pt idx="305">
                  <c:v>0.32048761305542856</c:v>
                </c:pt>
                <c:pt idx="306">
                  <c:v>0.32048761305542856</c:v>
                </c:pt>
                <c:pt idx="307">
                  <c:v>0.32048761305542856</c:v>
                </c:pt>
                <c:pt idx="308">
                  <c:v>0.32048761305542856</c:v>
                </c:pt>
                <c:pt idx="309">
                  <c:v>0.32048761305542856</c:v>
                </c:pt>
                <c:pt idx="310">
                  <c:v>0.32048761305542856</c:v>
                </c:pt>
                <c:pt idx="311">
                  <c:v>0.32048761305542856</c:v>
                </c:pt>
                <c:pt idx="312">
                  <c:v>-0.17190278601067721</c:v>
                </c:pt>
                <c:pt idx="313">
                  <c:v>-0.66918189038919451</c:v>
                </c:pt>
                <c:pt idx="314">
                  <c:v>-0.66918189038919451</c:v>
                </c:pt>
                <c:pt idx="315">
                  <c:v>-0.66918189038919451</c:v>
                </c:pt>
                <c:pt idx="316">
                  <c:v>-3.2315210751374335</c:v>
                </c:pt>
                <c:pt idx="317">
                  <c:v>-3.2315210751374805</c:v>
                </c:pt>
                <c:pt idx="318">
                  <c:v>-3.2315210751374805</c:v>
                </c:pt>
                <c:pt idx="319">
                  <c:v>-3.2315210751374805</c:v>
                </c:pt>
                <c:pt idx="320">
                  <c:v>-3.4949474328876002</c:v>
                </c:pt>
                <c:pt idx="321">
                  <c:v>-3.4949474328876002</c:v>
                </c:pt>
                <c:pt idx="322">
                  <c:v>-3.4949474328876002</c:v>
                </c:pt>
                <c:pt idx="323">
                  <c:v>-3.7597216537044842</c:v>
                </c:pt>
                <c:pt idx="324">
                  <c:v>-3.7597216537044842</c:v>
                </c:pt>
                <c:pt idx="325">
                  <c:v>-4.2933552766920497</c:v>
                </c:pt>
                <c:pt idx="326">
                  <c:v>-4.2933552766920497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79-4E73-9F24-749C39C001F5}"/>
            </c:ext>
          </c:extLst>
        </c:ser>
        <c:ser>
          <c:idx val="0"/>
          <c:order val="2"/>
          <c:tx>
            <c:v>No heating (1000W/m2)</c:v>
          </c:tx>
          <c:spPr>
            <a:ln w="254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'0.5ms-S-0°C-5mm-1'!$S$2:$S$329</c:f>
              <c:numCache>
                <c:formatCode>General</c:formatCode>
                <c:ptCount val="3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</c:numCache>
            </c:numRef>
          </c:xVal>
          <c:yVal>
            <c:numRef>
              <c:f>'0.5ms-S-0°C-5mm-1'!$T$2:$T$329</c:f>
              <c:numCache>
                <c:formatCode>General</c:formatCode>
                <c:ptCount val="328"/>
                <c:pt idx="0">
                  <c:v>80</c:v>
                </c:pt>
                <c:pt idx="1">
                  <c:v>79.965757382494317</c:v>
                </c:pt>
                <c:pt idx="2">
                  <c:v>79.965757382494317</c:v>
                </c:pt>
                <c:pt idx="3">
                  <c:v>79.939998371384362</c:v>
                </c:pt>
                <c:pt idx="4">
                  <c:v>79.93139730820188</c:v>
                </c:pt>
                <c:pt idx="5">
                  <c:v>79.914173035742635</c:v>
                </c:pt>
                <c:pt idx="6">
                  <c:v>79.879635639887027</c:v>
                </c:pt>
                <c:pt idx="7">
                  <c:v>79.862322363580816</c:v>
                </c:pt>
                <c:pt idx="8">
                  <c:v>79.862322363580816</c:v>
                </c:pt>
                <c:pt idx="9">
                  <c:v>79.862322363580816</c:v>
                </c:pt>
                <c:pt idx="10">
                  <c:v>79.853654547254521</c:v>
                </c:pt>
                <c:pt idx="11">
                  <c:v>79.853654547254521</c:v>
                </c:pt>
                <c:pt idx="12">
                  <c:v>79.827606269959958</c:v>
                </c:pt>
                <c:pt idx="13">
                  <c:v>79.818908535875508</c:v>
                </c:pt>
                <c:pt idx="14">
                  <c:v>79.818908535875508</c:v>
                </c:pt>
                <c:pt idx="15">
                  <c:v>79.818908535875508</c:v>
                </c:pt>
                <c:pt idx="16">
                  <c:v>79.810203298149048</c:v>
                </c:pt>
                <c:pt idx="17">
                  <c:v>79.801490547066152</c:v>
                </c:pt>
                <c:pt idx="18">
                  <c:v>79.801490547066152</c:v>
                </c:pt>
                <c:pt idx="19">
                  <c:v>79.775307116282875</c:v>
                </c:pt>
                <c:pt idx="20">
                  <c:v>79.722736075069207</c:v>
                </c:pt>
                <c:pt idx="21">
                  <c:v>79.722736075069207</c:v>
                </c:pt>
                <c:pt idx="22">
                  <c:v>79.687536616802717</c:v>
                </c:pt>
                <c:pt idx="23">
                  <c:v>79.643365068043337</c:v>
                </c:pt>
                <c:pt idx="24">
                  <c:v>79.599000989421469</c:v>
                </c:pt>
                <c:pt idx="25">
                  <c:v>79.581201167401744</c:v>
                </c:pt>
                <c:pt idx="26">
                  <c:v>79.527614848639928</c:v>
                </c:pt>
                <c:pt idx="27">
                  <c:v>79.527614848639928</c:v>
                </c:pt>
                <c:pt idx="28">
                  <c:v>79.44670592419871</c:v>
                </c:pt>
                <c:pt idx="29">
                  <c:v>79.437676549794176</c:v>
                </c:pt>
                <c:pt idx="30">
                  <c:v>79.337827278867408</c:v>
                </c:pt>
                <c:pt idx="31">
                  <c:v>79.255408262309018</c:v>
                </c:pt>
                <c:pt idx="32">
                  <c:v>79.246209988161056</c:v>
                </c:pt>
                <c:pt idx="33">
                  <c:v>79.237003553256699</c:v>
                </c:pt>
                <c:pt idx="34">
                  <c:v>79.144487962678284</c:v>
                </c:pt>
                <c:pt idx="35">
                  <c:v>79.116572300526045</c:v>
                </c:pt>
                <c:pt idx="36">
                  <c:v>79.116572300526045</c:v>
                </c:pt>
                <c:pt idx="37">
                  <c:v>79.0792349604652</c:v>
                </c:pt>
                <c:pt idx="38">
                  <c:v>78.947496255515517</c:v>
                </c:pt>
                <c:pt idx="39">
                  <c:v>78.938022832509105</c:v>
                </c:pt>
                <c:pt idx="40">
                  <c:v>78.737092678317509</c:v>
                </c:pt>
                <c:pt idx="41">
                  <c:v>78.423432767705265</c:v>
                </c:pt>
                <c:pt idx="42">
                  <c:v>78.293349163138188</c:v>
                </c:pt>
                <c:pt idx="43">
                  <c:v>78.293349163138188</c:v>
                </c:pt>
                <c:pt idx="44">
                  <c:v>78.151493509221524</c:v>
                </c:pt>
                <c:pt idx="45">
                  <c:v>77.935199196707629</c:v>
                </c:pt>
                <c:pt idx="46">
                  <c:v>77.903949921398123</c:v>
                </c:pt>
                <c:pt idx="47">
                  <c:v>77.851670633662522</c:v>
                </c:pt>
                <c:pt idx="48">
                  <c:v>77.735780846418393</c:v>
                </c:pt>
                <c:pt idx="49">
                  <c:v>77.554273547310416</c:v>
                </c:pt>
                <c:pt idx="50">
                  <c:v>77.500324477111135</c:v>
                </c:pt>
                <c:pt idx="51">
                  <c:v>77.358835565746119</c:v>
                </c:pt>
                <c:pt idx="52">
                  <c:v>77.281909652618339</c:v>
                </c:pt>
                <c:pt idx="53">
                  <c:v>76.991549794275087</c:v>
                </c:pt>
                <c:pt idx="54">
                  <c:v>76.797652272625868</c:v>
                </c:pt>
                <c:pt idx="55">
                  <c:v>76.693671667654257</c:v>
                </c:pt>
                <c:pt idx="56">
                  <c:v>76.612151283934693</c:v>
                </c:pt>
                <c:pt idx="57">
                  <c:v>76.530058617940398</c:v>
                </c:pt>
                <c:pt idx="58">
                  <c:v>76.482889256231573</c:v>
                </c:pt>
                <c:pt idx="59">
                  <c:v>76.364132163795844</c:v>
                </c:pt>
                <c:pt idx="60">
                  <c:v>76.195842890345673</c:v>
                </c:pt>
                <c:pt idx="61">
                  <c:v>76.074161542118418</c:v>
                </c:pt>
                <c:pt idx="62">
                  <c:v>76.037414182371094</c:v>
                </c:pt>
                <c:pt idx="63">
                  <c:v>75.975917095679748</c:v>
                </c:pt>
                <c:pt idx="64">
                  <c:v>75.726739512620114</c:v>
                </c:pt>
                <c:pt idx="65">
                  <c:v>75.29106199221863</c:v>
                </c:pt>
                <c:pt idx="66">
                  <c:v>75.29106199221863</c:v>
                </c:pt>
                <c:pt idx="67">
                  <c:v>75.173105178568576</c:v>
                </c:pt>
                <c:pt idx="68">
                  <c:v>75.093839629217726</c:v>
                </c:pt>
                <c:pt idx="69">
                  <c:v>74.960599592354228</c:v>
                </c:pt>
                <c:pt idx="70">
                  <c:v>74.947197139599737</c:v>
                </c:pt>
                <c:pt idx="71">
                  <c:v>74.607409657836342</c:v>
                </c:pt>
                <c:pt idx="72">
                  <c:v>74.229932774312189</c:v>
                </c:pt>
                <c:pt idx="73">
                  <c:v>74.158794657891974</c:v>
                </c:pt>
                <c:pt idx="74">
                  <c:v>73.943004114080836</c:v>
                </c:pt>
                <c:pt idx="75">
                  <c:v>73.870270813445202</c:v>
                </c:pt>
                <c:pt idx="76">
                  <c:v>73.782453074324877</c:v>
                </c:pt>
                <c:pt idx="77">
                  <c:v>73.575231331191731</c:v>
                </c:pt>
                <c:pt idx="78">
                  <c:v>73.3798563360576</c:v>
                </c:pt>
                <c:pt idx="79">
                  <c:v>73.058073874527281</c:v>
                </c:pt>
                <c:pt idx="80">
                  <c:v>73.042556745206682</c:v>
                </c:pt>
                <c:pt idx="81">
                  <c:v>72.83919525088929</c:v>
                </c:pt>
                <c:pt idx="82">
                  <c:v>72.616731119132723</c:v>
                </c:pt>
                <c:pt idx="83">
                  <c:v>72.520269833907719</c:v>
                </c:pt>
                <c:pt idx="84">
                  <c:v>72.455583868367</c:v>
                </c:pt>
                <c:pt idx="85">
                  <c:v>72.390592648958574</c:v>
                </c:pt>
                <c:pt idx="86">
                  <c:v>72.259685764578279</c:v>
                </c:pt>
                <c:pt idx="87">
                  <c:v>71.994112261932528</c:v>
                </c:pt>
                <c:pt idx="88">
                  <c:v>71.960557609014714</c:v>
                </c:pt>
                <c:pt idx="89">
                  <c:v>71.774560234461219</c:v>
                </c:pt>
                <c:pt idx="90">
                  <c:v>71.603317417656072</c:v>
                </c:pt>
                <c:pt idx="91">
                  <c:v>71.377570676402058</c:v>
                </c:pt>
                <c:pt idx="92">
                  <c:v>71.324964619823916</c:v>
                </c:pt>
                <c:pt idx="93">
                  <c:v>71.201461910944033</c:v>
                </c:pt>
                <c:pt idx="94">
                  <c:v>71.112592345720145</c:v>
                </c:pt>
                <c:pt idx="95">
                  <c:v>71.094752573690613</c:v>
                </c:pt>
                <c:pt idx="96">
                  <c:v>70.915135434078806</c:v>
                </c:pt>
                <c:pt idx="97">
                  <c:v>70.860814184414821</c:v>
                </c:pt>
                <c:pt idx="98">
                  <c:v>70.751560674136243</c:v>
                </c:pt>
                <c:pt idx="99">
                  <c:v>70.549120036243053</c:v>
                </c:pt>
                <c:pt idx="100">
                  <c:v>70.493421674746415</c:v>
                </c:pt>
                <c:pt idx="101">
                  <c:v>70.456172243367604</c:v>
                </c:pt>
                <c:pt idx="102">
                  <c:v>70.268505402504005</c:v>
                </c:pt>
                <c:pt idx="103">
                  <c:v>70.059298777562418</c:v>
                </c:pt>
                <c:pt idx="104">
                  <c:v>70.020944487500557</c:v>
                </c:pt>
                <c:pt idx="105">
                  <c:v>69.78873921266144</c:v>
                </c:pt>
                <c:pt idx="106">
                  <c:v>69.710536022830965</c:v>
                </c:pt>
                <c:pt idx="107">
                  <c:v>69.413632888313813</c:v>
                </c:pt>
                <c:pt idx="108">
                  <c:v>69.171886423363432</c:v>
                </c:pt>
                <c:pt idx="109">
                  <c:v>68.905644834481521</c:v>
                </c:pt>
                <c:pt idx="110">
                  <c:v>68.655768883055302</c:v>
                </c:pt>
                <c:pt idx="111">
                  <c:v>68.359123080979117</c:v>
                </c:pt>
                <c:pt idx="112">
                  <c:v>68.251812761570136</c:v>
                </c:pt>
                <c:pt idx="113">
                  <c:v>67.96936911043133</c:v>
                </c:pt>
                <c:pt idx="114">
                  <c:v>67.81519250208008</c:v>
                </c:pt>
                <c:pt idx="115">
                  <c:v>67.659524484028537</c:v>
                </c:pt>
                <c:pt idx="116">
                  <c:v>67.547407905593261</c:v>
                </c:pt>
                <c:pt idx="117">
                  <c:v>67.479764047051631</c:v>
                </c:pt>
                <c:pt idx="118">
                  <c:v>67.389132358371583</c:v>
                </c:pt>
                <c:pt idx="119">
                  <c:v>67.389132358371583</c:v>
                </c:pt>
                <c:pt idx="120">
                  <c:v>67.252233657741357</c:v>
                </c:pt>
                <c:pt idx="121">
                  <c:v>67.183352380685278</c:v>
                </c:pt>
                <c:pt idx="122">
                  <c:v>67.044716849613096</c:v>
                </c:pt>
                <c:pt idx="123">
                  <c:v>66.7166333634366</c:v>
                </c:pt>
                <c:pt idx="124">
                  <c:v>66.7166333634366</c:v>
                </c:pt>
                <c:pt idx="125">
                  <c:v>66.406080659168722</c:v>
                </c:pt>
                <c:pt idx="126">
                  <c:v>66.285088635495967</c:v>
                </c:pt>
                <c:pt idx="127">
                  <c:v>66.138742792652664</c:v>
                </c:pt>
                <c:pt idx="128">
                  <c:v>66.138742792652664</c:v>
                </c:pt>
                <c:pt idx="129">
                  <c:v>65.817260291980389</c:v>
                </c:pt>
                <c:pt idx="130">
                  <c:v>65.71711090114043</c:v>
                </c:pt>
                <c:pt idx="131">
                  <c:v>65.515041222453888</c:v>
                </c:pt>
                <c:pt idx="132">
                  <c:v>65.361918787511001</c:v>
                </c:pt>
                <c:pt idx="133">
                  <c:v>64.946864679053661</c:v>
                </c:pt>
                <c:pt idx="134">
                  <c:v>64.84154228668865</c:v>
                </c:pt>
                <c:pt idx="135">
                  <c:v>64.708995905811022</c:v>
                </c:pt>
                <c:pt idx="136">
                  <c:v>64.682366612086597</c:v>
                </c:pt>
                <c:pt idx="137">
                  <c:v>64.003322386888868</c:v>
                </c:pt>
                <c:pt idx="138">
                  <c:v>63.752429778435186</c:v>
                </c:pt>
                <c:pt idx="139">
                  <c:v>63.52645974736415</c:v>
                </c:pt>
                <c:pt idx="140">
                  <c:v>63.498015238600281</c:v>
                </c:pt>
                <c:pt idx="141">
                  <c:v>63.38379215658663</c:v>
                </c:pt>
                <c:pt idx="142">
                  <c:v>63.326412122826667</c:v>
                </c:pt>
                <c:pt idx="143">
                  <c:v>63.007579409928319</c:v>
                </c:pt>
                <c:pt idx="144">
                  <c:v>62.919660611438118</c:v>
                </c:pt>
                <c:pt idx="145">
                  <c:v>62.383244794136317</c:v>
                </c:pt>
                <c:pt idx="146">
                  <c:v>62.170423593880074</c:v>
                </c:pt>
                <c:pt idx="147">
                  <c:v>61.955180570118749</c:v>
                </c:pt>
                <c:pt idx="148">
                  <c:v>61.799929811388509</c:v>
                </c:pt>
                <c:pt idx="149">
                  <c:v>61.768727486583842</c:v>
                </c:pt>
                <c:pt idx="150">
                  <c:v>61.548875762977808</c:v>
                </c:pt>
                <c:pt idx="151">
                  <c:v>61.358408942680001</c:v>
                </c:pt>
                <c:pt idx="152">
                  <c:v>61.294499987595827</c:v>
                </c:pt>
                <c:pt idx="153">
                  <c:v>60.54405826666779</c:v>
                </c:pt>
                <c:pt idx="154">
                  <c:v>60.343480728985732</c:v>
                </c:pt>
                <c:pt idx="155">
                  <c:v>60.276167601653263</c:v>
                </c:pt>
                <c:pt idx="156">
                  <c:v>60.208625570659791</c:v>
                </c:pt>
                <c:pt idx="157">
                  <c:v>60.174768351102301</c:v>
                </c:pt>
                <c:pt idx="158">
                  <c:v>59.060064551680711</c:v>
                </c:pt>
                <c:pt idx="159">
                  <c:v>58.91632361073318</c:v>
                </c:pt>
                <c:pt idx="160">
                  <c:v>58.844073966604235</c:v>
                </c:pt>
                <c:pt idx="161">
                  <c:v>58.552516227297282</c:v>
                </c:pt>
                <c:pt idx="162">
                  <c:v>58.10735095366384</c:v>
                </c:pt>
                <c:pt idx="163">
                  <c:v>57.919030451239351</c:v>
                </c:pt>
                <c:pt idx="164">
                  <c:v>57.767150604094674</c:v>
                </c:pt>
                <c:pt idx="165">
                  <c:v>57.652519293928172</c:v>
                </c:pt>
                <c:pt idx="166">
                  <c:v>57.187702946207253</c:v>
                </c:pt>
                <c:pt idx="167">
                  <c:v>56.792489407073035</c:v>
                </c:pt>
                <c:pt idx="168">
                  <c:v>56.103613531281951</c:v>
                </c:pt>
                <c:pt idx="169">
                  <c:v>55.813531960689907</c:v>
                </c:pt>
                <c:pt idx="170">
                  <c:v>55.603972416933047</c:v>
                </c:pt>
                <c:pt idx="171">
                  <c:v>55.221713050216692</c:v>
                </c:pt>
                <c:pt idx="172">
                  <c:v>54.701675263967786</c:v>
                </c:pt>
                <c:pt idx="173">
                  <c:v>54.30365040467845</c:v>
                </c:pt>
                <c:pt idx="174">
                  <c:v>54.169416510814962</c:v>
                </c:pt>
                <c:pt idx="175">
                  <c:v>53.9892064053791</c:v>
                </c:pt>
                <c:pt idx="176">
                  <c:v>53.670404941253324</c:v>
                </c:pt>
                <c:pt idx="177">
                  <c:v>53.532419311604627</c:v>
                </c:pt>
                <c:pt idx="178">
                  <c:v>53.347154803791597</c:v>
                </c:pt>
                <c:pt idx="179">
                  <c:v>53.160407097180936</c:v>
                </c:pt>
                <c:pt idx="180">
                  <c:v>52.97215830880063</c:v>
                </c:pt>
                <c:pt idx="181">
                  <c:v>52.686930767131315</c:v>
                </c:pt>
                <c:pt idx="182">
                  <c:v>52.686930767131315</c:v>
                </c:pt>
                <c:pt idx="183">
                  <c:v>52.639056128385974</c:v>
                </c:pt>
                <c:pt idx="184">
                  <c:v>52.056910485828709</c:v>
                </c:pt>
                <c:pt idx="185">
                  <c:v>51.810104296436634</c:v>
                </c:pt>
                <c:pt idx="186">
                  <c:v>51.460275648936516</c:v>
                </c:pt>
                <c:pt idx="187">
                  <c:v>51.002962513216168</c:v>
                </c:pt>
                <c:pt idx="188">
                  <c:v>50.900164696256041</c:v>
                </c:pt>
                <c:pt idx="189">
                  <c:v>50.484623440921652</c:v>
                </c:pt>
                <c:pt idx="190">
                  <c:v>50.274204000977406</c:v>
                </c:pt>
                <c:pt idx="191">
                  <c:v>49.955200102644156</c:v>
                </c:pt>
                <c:pt idx="192">
                  <c:v>49.57781679899167</c:v>
                </c:pt>
                <c:pt idx="193">
                  <c:v>48.749657822987729</c:v>
                </c:pt>
                <c:pt idx="194">
                  <c:v>48.580750766256159</c:v>
                </c:pt>
                <c:pt idx="195">
                  <c:v>47.951783112969409</c:v>
                </c:pt>
                <c:pt idx="196">
                  <c:v>47.602180751620459</c:v>
                </c:pt>
                <c:pt idx="197">
                  <c:v>47.602180751620459</c:v>
                </c:pt>
                <c:pt idx="198">
                  <c:v>47.008955359063478</c:v>
                </c:pt>
                <c:pt idx="199">
                  <c:v>46.94889319596043</c:v>
                </c:pt>
                <c:pt idx="200">
                  <c:v>46.828359480613912</c:v>
                </c:pt>
                <c:pt idx="201">
                  <c:v>46.524615261576436</c:v>
                </c:pt>
                <c:pt idx="202">
                  <c:v>45.906595629109987</c:v>
                </c:pt>
                <c:pt idx="203">
                  <c:v>45.465412981928758</c:v>
                </c:pt>
                <c:pt idx="204">
                  <c:v>45.145850668604304</c:v>
                </c:pt>
                <c:pt idx="205">
                  <c:v>44.952309266468305</c:v>
                </c:pt>
                <c:pt idx="206">
                  <c:v>44.429458487183446</c:v>
                </c:pt>
                <c:pt idx="207">
                  <c:v>44.230819640878394</c:v>
                </c:pt>
                <c:pt idx="208">
                  <c:v>43.896580243805971</c:v>
                </c:pt>
                <c:pt idx="209">
                  <c:v>43.146962721828821</c:v>
                </c:pt>
                <c:pt idx="210">
                  <c:v>42.799564935779152</c:v>
                </c:pt>
                <c:pt idx="211">
                  <c:v>42.377042116537623</c:v>
                </c:pt>
                <c:pt idx="212">
                  <c:v>42.163431240500707</c:v>
                </c:pt>
                <c:pt idx="213">
                  <c:v>41.292912062412988</c:v>
                </c:pt>
                <c:pt idx="214">
                  <c:v>41.071172271393856</c:v>
                </c:pt>
                <c:pt idx="215">
                  <c:v>40.772900401128737</c:v>
                </c:pt>
                <c:pt idx="216">
                  <c:v>40.471593727345564</c:v>
                </c:pt>
                <c:pt idx="217">
                  <c:v>39.313858959897324</c:v>
                </c:pt>
                <c:pt idx="218">
                  <c:v>39.313858959897324</c:v>
                </c:pt>
                <c:pt idx="219">
                  <c:v>39.076887031902849</c:v>
                </c:pt>
                <c:pt idx="220">
                  <c:v>39.076887031902849</c:v>
                </c:pt>
                <c:pt idx="221">
                  <c:v>38.997484588215364</c:v>
                </c:pt>
                <c:pt idx="222">
                  <c:v>38.597347396591772</c:v>
                </c:pt>
                <c:pt idx="223">
                  <c:v>38.435818853828245</c:v>
                </c:pt>
                <c:pt idx="224">
                  <c:v>38.273438221214086</c:v>
                </c:pt>
                <c:pt idx="225">
                  <c:v>37.615258506937508</c:v>
                </c:pt>
                <c:pt idx="226">
                  <c:v>36.857825083977502</c:v>
                </c:pt>
                <c:pt idx="227">
                  <c:v>36.34256803623159</c:v>
                </c:pt>
                <c:pt idx="228">
                  <c:v>36.081773116473435</c:v>
                </c:pt>
                <c:pt idx="229">
                  <c:v>35.994365966059057</c:v>
                </c:pt>
                <c:pt idx="230">
                  <c:v>35.818832531161313</c:v>
                </c:pt>
                <c:pt idx="231">
                  <c:v>35.464861361975544</c:v>
                </c:pt>
                <c:pt idx="232">
                  <c:v>35.1069641049815</c:v>
                </c:pt>
                <c:pt idx="233">
                  <c:v>34.926522724428935</c:v>
                </c:pt>
                <c:pt idx="234">
                  <c:v>34.286997908096659</c:v>
                </c:pt>
                <c:pt idx="235">
                  <c:v>33.72874396477269</c:v>
                </c:pt>
                <c:pt idx="236">
                  <c:v>33.72874396477269</c:v>
                </c:pt>
                <c:pt idx="237">
                  <c:v>32.290711299492244</c:v>
                </c:pt>
                <c:pt idx="238">
                  <c:v>32.290711299492244</c:v>
                </c:pt>
                <c:pt idx="239">
                  <c:v>32.192620279021263</c:v>
                </c:pt>
                <c:pt idx="240">
                  <c:v>32.094244635629011</c:v>
                </c:pt>
                <c:pt idx="241">
                  <c:v>31.797397525755166</c:v>
                </c:pt>
                <c:pt idx="242">
                  <c:v>31.697870912195192</c:v>
                </c:pt>
                <c:pt idx="243">
                  <c:v>31.598053399973697</c:v>
                </c:pt>
                <c:pt idx="244">
                  <c:v>30.992967402361888</c:v>
                </c:pt>
                <c:pt idx="245">
                  <c:v>30.891077413734553</c:v>
                </c:pt>
                <c:pt idx="246">
                  <c:v>30.788886095790147</c:v>
                </c:pt>
                <c:pt idx="247">
                  <c:v>30.686392109822741</c:v>
                </c:pt>
                <c:pt idx="248">
                  <c:v>30.686392109822741</c:v>
                </c:pt>
                <c:pt idx="249">
                  <c:v>30.583594109184752</c:v>
                </c:pt>
                <c:pt idx="250">
                  <c:v>30.583594109184752</c:v>
                </c:pt>
                <c:pt idx="251">
                  <c:v>30.377080637243974</c:v>
                </c:pt>
                <c:pt idx="252">
                  <c:v>30.273362432404262</c:v>
                </c:pt>
                <c:pt idx="253">
                  <c:v>30.064996189878524</c:v>
                </c:pt>
                <c:pt idx="254">
                  <c:v>29.218927215811995</c:v>
                </c:pt>
                <c:pt idx="255">
                  <c:v>29.111727020764235</c:v>
                </c:pt>
                <c:pt idx="256">
                  <c:v>29.111727020764235</c:v>
                </c:pt>
                <c:pt idx="257">
                  <c:v>28.788169245515547</c:v>
                </c:pt>
                <c:pt idx="258">
                  <c:v>28.242292302267462</c:v>
                </c:pt>
                <c:pt idx="259">
                  <c:v>27.687981831384135</c:v>
                </c:pt>
                <c:pt idx="260">
                  <c:v>26.205874469862994</c:v>
                </c:pt>
                <c:pt idx="261">
                  <c:v>25.972448479288918</c:v>
                </c:pt>
                <c:pt idx="262">
                  <c:v>25.38237122770099</c:v>
                </c:pt>
                <c:pt idx="263">
                  <c:v>25.263225126542864</c:v>
                </c:pt>
                <c:pt idx="264">
                  <c:v>25.143697922497488</c:v>
                </c:pt>
                <c:pt idx="265">
                  <c:v>24.173538321966078</c:v>
                </c:pt>
                <c:pt idx="266">
                  <c:v>24.050497346942095</c:v>
                </c:pt>
                <c:pt idx="267">
                  <c:v>23.554314273114819</c:v>
                </c:pt>
                <c:pt idx="268">
                  <c:v>23.303783571206189</c:v>
                </c:pt>
                <c:pt idx="269">
                  <c:v>23.303783571206189</c:v>
                </c:pt>
                <c:pt idx="270">
                  <c:v>23.177901423014429</c:v>
                </c:pt>
                <c:pt idx="271">
                  <c:v>22.797763372754723</c:v>
                </c:pt>
                <c:pt idx="272">
                  <c:v>22.155770286227487</c:v>
                </c:pt>
                <c:pt idx="273">
                  <c:v>22.026088260282879</c:v>
                </c:pt>
                <c:pt idx="274">
                  <c:v>21.371142506761657</c:v>
                </c:pt>
                <c:pt idx="275">
                  <c:v>20.839210512963628</c:v>
                </c:pt>
                <c:pt idx="276">
                  <c:v>20.570536426425928</c:v>
                </c:pt>
                <c:pt idx="277">
                  <c:v>19.477351316943945</c:v>
                </c:pt>
                <c:pt idx="278">
                  <c:v>19.059608833243981</c:v>
                </c:pt>
                <c:pt idx="279">
                  <c:v>18.210984325580597</c:v>
                </c:pt>
                <c:pt idx="280">
                  <c:v>17.635279004698472</c:v>
                </c:pt>
                <c:pt idx="281">
                  <c:v>17.49008408694273</c:v>
                </c:pt>
                <c:pt idx="282">
                  <c:v>17.344376357567949</c:v>
                </c:pt>
                <c:pt idx="283">
                  <c:v>16.904148987164252</c:v>
                </c:pt>
                <c:pt idx="284">
                  <c:v>16.904148987164252</c:v>
                </c:pt>
                <c:pt idx="285">
                  <c:v>15.858485987020703</c:v>
                </c:pt>
                <c:pt idx="286">
                  <c:v>15.402244835252221</c:v>
                </c:pt>
                <c:pt idx="287">
                  <c:v>14.78617073570376</c:v>
                </c:pt>
                <c:pt idx="288">
                  <c:v>13.366650008329179</c:v>
                </c:pt>
                <c:pt idx="289">
                  <c:v>13.044754491240473</c:v>
                </c:pt>
                <c:pt idx="290">
                  <c:v>12.229452247454391</c:v>
                </c:pt>
                <c:pt idx="291">
                  <c:v>11.7328907914836</c:v>
                </c:pt>
                <c:pt idx="292">
                  <c:v>11.566119371965179</c:v>
                </c:pt>
                <c:pt idx="293">
                  <c:v>11.398716565392689</c:v>
                </c:pt>
                <c:pt idx="294">
                  <c:v>10.552105031819149</c:v>
                </c:pt>
                <c:pt idx="295">
                  <c:v>10.380837497845958</c:v>
                </c:pt>
                <c:pt idx="296">
                  <c:v>10.208912847468701</c:v>
                </c:pt>
                <c:pt idx="297">
                  <c:v>10.036327291598585</c:v>
                </c:pt>
                <c:pt idx="298">
                  <c:v>9.863077011959092</c:v>
                </c:pt>
                <c:pt idx="299">
                  <c:v>9.5145668606337157</c:v>
                </c:pt>
                <c:pt idx="300">
                  <c:v>8.9867190386373057</c:v>
                </c:pt>
                <c:pt idx="301">
                  <c:v>8.9867190386372755</c:v>
                </c:pt>
                <c:pt idx="302">
                  <c:v>8.9867190386372755</c:v>
                </c:pt>
                <c:pt idx="303">
                  <c:v>8.9867190386372755</c:v>
                </c:pt>
                <c:pt idx="304">
                  <c:v>8.8093985621602844</c:v>
                </c:pt>
                <c:pt idx="305">
                  <c:v>8.8093985621602844</c:v>
                </c:pt>
                <c:pt idx="306">
                  <c:v>8.8093985621602542</c:v>
                </c:pt>
                <c:pt idx="307">
                  <c:v>8.8093985621602542</c:v>
                </c:pt>
                <c:pt idx="308">
                  <c:v>8.8093985621602542</c:v>
                </c:pt>
                <c:pt idx="309">
                  <c:v>8.6313857926484303</c:v>
                </c:pt>
                <c:pt idx="310">
                  <c:v>8.6313857926484303</c:v>
                </c:pt>
                <c:pt idx="311">
                  <c:v>8.6313857926484303</c:v>
                </c:pt>
                <c:pt idx="312">
                  <c:v>8.6313857926484303</c:v>
                </c:pt>
                <c:pt idx="313">
                  <c:v>8.4526766679054059</c:v>
                </c:pt>
                <c:pt idx="314">
                  <c:v>8.2732670938914676</c:v>
                </c:pt>
                <c:pt idx="315">
                  <c:v>7.7307942515820072</c:v>
                </c:pt>
                <c:pt idx="316">
                  <c:v>7.7307942515820072</c:v>
                </c:pt>
                <c:pt idx="317">
                  <c:v>7.7307942515820072</c:v>
                </c:pt>
                <c:pt idx="318">
                  <c:v>7.5485412921958774</c:v>
                </c:pt>
                <c:pt idx="319">
                  <c:v>7.1818668570408928</c:v>
                </c:pt>
                <c:pt idx="320">
                  <c:v>7.1818668570408599</c:v>
                </c:pt>
                <c:pt idx="321">
                  <c:v>6.9974367635662702</c:v>
                </c:pt>
                <c:pt idx="322">
                  <c:v>6.9974367635662702</c:v>
                </c:pt>
                <c:pt idx="323">
                  <c:v>6.2523283994632255</c:v>
                </c:pt>
                <c:pt idx="324">
                  <c:v>6.2523283994632255</c:v>
                </c:pt>
                <c:pt idx="325">
                  <c:v>5.8752790234681527</c:v>
                </c:pt>
                <c:pt idx="326">
                  <c:v>5.4951844448482898</c:v>
                </c:pt>
                <c:pt idx="327">
                  <c:v>4.5313806677953083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79-4E73-9F24-749C39C001F5}"/>
            </c:ext>
          </c:extLst>
        </c:ser>
        <c:ser>
          <c:idx val="1"/>
          <c:order val="3"/>
          <c:tx>
            <c:v>No heating (800W/m2)</c:v>
          </c:tx>
          <c:spPr>
            <a:ln w="25400" cap="rnd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'0.5ms-S-0°C-5mm-2'!$O$2:$O$370</c:f>
              <c:numCache>
                <c:formatCode>General</c:formatCode>
                <c:ptCount val="3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</c:numCache>
            </c:numRef>
          </c:xVal>
          <c:yVal>
            <c:numRef>
              <c:f>'0.5ms-S-0°C-5mm-2'!$P$2:$P$370</c:f>
              <c:numCache>
                <c:formatCode>General</c:formatCode>
                <c:ptCount val="369"/>
                <c:pt idx="0">
                  <c:v>80</c:v>
                </c:pt>
                <c:pt idx="1">
                  <c:v>79.954466184311784</c:v>
                </c:pt>
                <c:pt idx="2">
                  <c:v>79.945334529899739</c:v>
                </c:pt>
                <c:pt idx="3">
                  <c:v>79.945334529899739</c:v>
                </c:pt>
                <c:pt idx="4">
                  <c:v>79.871980687372272</c:v>
                </c:pt>
                <c:pt idx="5">
                  <c:v>79.871980687372272</c:v>
                </c:pt>
                <c:pt idx="6">
                  <c:v>79.816612185203368</c:v>
                </c:pt>
                <c:pt idx="7">
                  <c:v>79.807354472357659</c:v>
                </c:pt>
                <c:pt idx="8">
                  <c:v>79.807354472357659</c:v>
                </c:pt>
                <c:pt idx="9">
                  <c:v>79.788813545315563</c:v>
                </c:pt>
                <c:pt idx="10">
                  <c:v>79.788813545315563</c:v>
                </c:pt>
                <c:pt idx="11">
                  <c:v>79.770238538349489</c:v>
                </c:pt>
                <c:pt idx="12">
                  <c:v>79.742311922215009</c:v>
                </c:pt>
                <c:pt idx="13">
                  <c:v>79.732985908101114</c:v>
                </c:pt>
                <c:pt idx="14">
                  <c:v>79.695595825050631</c:v>
                </c:pt>
                <c:pt idx="15">
                  <c:v>79.686226738096238</c:v>
                </c:pt>
                <c:pt idx="16">
                  <c:v>79.6486637666018</c:v>
                </c:pt>
                <c:pt idx="17">
                  <c:v>79.592058113176051</c:v>
                </c:pt>
                <c:pt idx="18">
                  <c:v>79.582593209255307</c:v>
                </c:pt>
                <c:pt idx="19">
                  <c:v>79.582593209255307</c:v>
                </c:pt>
                <c:pt idx="20">
                  <c:v>79.554145747897294</c:v>
                </c:pt>
                <c:pt idx="21">
                  <c:v>79.544645636729456</c:v>
                </c:pt>
                <c:pt idx="22">
                  <c:v>79.516092258872035</c:v>
                </c:pt>
                <c:pt idx="23">
                  <c:v>79.516092258872035</c:v>
                </c:pt>
                <c:pt idx="24">
                  <c:v>79.506556743646925</c:v>
                </c:pt>
                <c:pt idx="25">
                  <c:v>79.497012346483984</c:v>
                </c:pt>
                <c:pt idx="26">
                  <c:v>79.420335924681069</c:v>
                </c:pt>
                <c:pt idx="27">
                  <c:v>79.401077125357361</c:v>
                </c:pt>
                <c:pt idx="28">
                  <c:v>79.381782246846853</c:v>
                </c:pt>
                <c:pt idx="29">
                  <c:v>79.372121246198759</c:v>
                </c:pt>
                <c:pt idx="30">
                  <c:v>79.362451187669052</c:v>
                </c:pt>
                <c:pt idx="31">
                  <c:v>79.294506083709209</c:v>
                </c:pt>
                <c:pt idx="32">
                  <c:v>79.265249603187698</c:v>
                </c:pt>
                <c:pt idx="33">
                  <c:v>79.255479061526643</c:v>
                </c:pt>
                <c:pt idx="34">
                  <c:v>79.206487906025501</c:v>
                </c:pt>
                <c:pt idx="35">
                  <c:v>79.176981983473425</c:v>
                </c:pt>
                <c:pt idx="36">
                  <c:v>79.107808102810878</c:v>
                </c:pt>
                <c:pt idx="37">
                  <c:v>79.107808102810878</c:v>
                </c:pt>
                <c:pt idx="38">
                  <c:v>79.097888584492239</c:v>
                </c:pt>
                <c:pt idx="39">
                  <c:v>79.078021262540574</c:v>
                </c:pt>
                <c:pt idx="40">
                  <c:v>79.05811613713449</c:v>
                </c:pt>
                <c:pt idx="41">
                  <c:v>79.048149364401738</c:v>
                </c:pt>
                <c:pt idx="42">
                  <c:v>79.038173100272829</c:v>
                </c:pt>
                <c:pt idx="43">
                  <c:v>78.978115434754585</c:v>
                </c:pt>
                <c:pt idx="44">
                  <c:v>78.978115434754585</c:v>
                </c:pt>
                <c:pt idx="45">
                  <c:v>78.806067871190137</c:v>
                </c:pt>
                <c:pt idx="46">
                  <c:v>78.785641658273789</c:v>
                </c:pt>
                <c:pt idx="47">
                  <c:v>78.775413779969824</c:v>
                </c:pt>
                <c:pt idx="48">
                  <c:v>78.724126098870556</c:v>
                </c:pt>
                <c:pt idx="49">
                  <c:v>78.724126098870556</c:v>
                </c:pt>
                <c:pt idx="50">
                  <c:v>78.7035415568144</c:v>
                </c:pt>
                <c:pt idx="51">
                  <c:v>78.682917144835542</c:v>
                </c:pt>
                <c:pt idx="52">
                  <c:v>78.64154824686949</c:v>
                </c:pt>
                <c:pt idx="53">
                  <c:v>78.631180921962752</c:v>
                </c:pt>
                <c:pt idx="54">
                  <c:v>78.568764999975656</c:v>
                </c:pt>
                <c:pt idx="55">
                  <c:v>78.474454446329645</c:v>
                </c:pt>
                <c:pt idx="56">
                  <c:v>78.442832868958021</c:v>
                </c:pt>
                <c:pt idx="57">
                  <c:v>78.442832868958021</c:v>
                </c:pt>
                <c:pt idx="58">
                  <c:v>78.421700152438291</c:v>
                </c:pt>
                <c:pt idx="59">
                  <c:v>78.411118249091544</c:v>
                </c:pt>
                <c:pt idx="60">
                  <c:v>78.411118249091544</c:v>
                </c:pt>
                <c:pt idx="61">
                  <c:v>78.347408234431953</c:v>
                </c:pt>
                <c:pt idx="62">
                  <c:v>78.336753322802721</c:v>
                </c:pt>
                <c:pt idx="63">
                  <c:v>78.315412009831689</c:v>
                </c:pt>
                <c:pt idx="64">
                  <c:v>78.272602989877456</c:v>
                </c:pt>
                <c:pt idx="65">
                  <c:v>78.229624611185017</c:v>
                </c:pt>
                <c:pt idx="66">
                  <c:v>78.197279080018035</c:v>
                </c:pt>
                <c:pt idx="67">
                  <c:v>78.154001895621718</c:v>
                </c:pt>
                <c:pt idx="68">
                  <c:v>78.143155741570965</c:v>
                </c:pt>
                <c:pt idx="69">
                  <c:v>78.132298812320869</c:v>
                </c:pt>
                <c:pt idx="70">
                  <c:v>78.121431091806372</c:v>
                </c:pt>
                <c:pt idx="71">
                  <c:v>78.110552563930455</c:v>
                </c:pt>
                <c:pt idx="72">
                  <c:v>78.110552563930455</c:v>
                </c:pt>
                <c:pt idx="73">
                  <c:v>78.110552563930455</c:v>
                </c:pt>
                <c:pt idx="74">
                  <c:v>78.099663212564124</c:v>
                </c:pt>
                <c:pt idx="75">
                  <c:v>77.968140848876729</c:v>
                </c:pt>
                <c:pt idx="76">
                  <c:v>77.946066717764523</c:v>
                </c:pt>
                <c:pt idx="77">
                  <c:v>77.935013056531531</c:v>
                </c:pt>
                <c:pt idx="78">
                  <c:v>77.935013056531531</c:v>
                </c:pt>
                <c:pt idx="79">
                  <c:v>77.923948309321673</c:v>
                </c:pt>
                <c:pt idx="80">
                  <c:v>77.923948309321673</c:v>
                </c:pt>
                <c:pt idx="81">
                  <c:v>77.912872459449019</c:v>
                </c:pt>
                <c:pt idx="82">
                  <c:v>77.901785490194115</c:v>
                </c:pt>
                <c:pt idx="83">
                  <c:v>77.890687384803911</c:v>
                </c:pt>
                <c:pt idx="84">
                  <c:v>77.868457698437041</c:v>
                </c:pt>
                <c:pt idx="85">
                  <c:v>77.857326083785594</c:v>
                </c:pt>
                <c:pt idx="86">
                  <c:v>77.835029227105437</c:v>
                </c:pt>
                <c:pt idx="87">
                  <c:v>77.835029227105437</c:v>
                </c:pt>
                <c:pt idx="88">
                  <c:v>77.812687420936726</c:v>
                </c:pt>
                <c:pt idx="89">
                  <c:v>77.700299366315988</c:v>
                </c:pt>
                <c:pt idx="90">
                  <c:v>77.677684986588375</c:v>
                </c:pt>
                <c:pt idx="91">
                  <c:v>77.643677285353732</c:v>
                </c:pt>
                <c:pt idx="92">
                  <c:v>77.620947859107247</c:v>
                </c:pt>
                <c:pt idx="93">
                  <c:v>77.483594776924775</c:v>
                </c:pt>
                <c:pt idx="94">
                  <c:v>77.391085524119632</c:v>
                </c:pt>
                <c:pt idx="95">
                  <c:v>77.344545253374648</c:v>
                </c:pt>
                <c:pt idx="96">
                  <c:v>77.297812981842753</c:v>
                </c:pt>
                <c:pt idx="97">
                  <c:v>77.297812981842753</c:v>
                </c:pt>
                <c:pt idx="98">
                  <c:v>77.250887518925992</c:v>
                </c:pt>
                <c:pt idx="99">
                  <c:v>77.168299475668647</c:v>
                </c:pt>
                <c:pt idx="100">
                  <c:v>77.132720746739253</c:v>
                </c:pt>
                <c:pt idx="101">
                  <c:v>76.880530624891691</c:v>
                </c:pt>
                <c:pt idx="102">
                  <c:v>76.807451387388909</c:v>
                </c:pt>
                <c:pt idx="103">
                  <c:v>76.560481745528904</c:v>
                </c:pt>
                <c:pt idx="104">
                  <c:v>76.560481745528904</c:v>
                </c:pt>
                <c:pt idx="105">
                  <c:v>76.485361906237145</c:v>
                </c:pt>
                <c:pt idx="106">
                  <c:v>76.128339578238453</c:v>
                </c:pt>
                <c:pt idx="107">
                  <c:v>76.115388162784768</c:v>
                </c:pt>
                <c:pt idx="108">
                  <c:v>76.102422686288463</c:v>
                </c:pt>
                <c:pt idx="109">
                  <c:v>75.853376262224586</c:v>
                </c:pt>
                <c:pt idx="110">
                  <c:v>75.760308781666922</c:v>
                </c:pt>
                <c:pt idx="111">
                  <c:v>75.653063594684127</c:v>
                </c:pt>
                <c:pt idx="112">
                  <c:v>75.158478024117329</c:v>
                </c:pt>
                <c:pt idx="113">
                  <c:v>75.088191854773456</c:v>
                </c:pt>
                <c:pt idx="114">
                  <c:v>75.088191854773456</c:v>
                </c:pt>
                <c:pt idx="115">
                  <c:v>74.989120369055271</c:v>
                </c:pt>
                <c:pt idx="116">
                  <c:v>74.917871203359226</c:v>
                </c:pt>
                <c:pt idx="117">
                  <c:v>74.701667078503831</c:v>
                </c:pt>
                <c:pt idx="118">
                  <c:v>74.540733415453658</c:v>
                </c:pt>
                <c:pt idx="119">
                  <c:v>74.437250677923785</c:v>
                </c:pt>
                <c:pt idx="120">
                  <c:v>74.212644317789099</c:v>
                </c:pt>
                <c:pt idx="121">
                  <c:v>74.167248572618945</c:v>
                </c:pt>
                <c:pt idx="122">
                  <c:v>74.045408184321161</c:v>
                </c:pt>
                <c:pt idx="123">
                  <c:v>73.937851133988886</c:v>
                </c:pt>
                <c:pt idx="124">
                  <c:v>73.922413027124051</c:v>
                </c:pt>
                <c:pt idx="125">
                  <c:v>73.813832033643251</c:v>
                </c:pt>
                <c:pt idx="126">
                  <c:v>73.782642615101508</c:v>
                </c:pt>
                <c:pt idx="127">
                  <c:v>73.751378810734764</c:v>
                </c:pt>
                <c:pt idx="128">
                  <c:v>73.59393463174122</c:v>
                </c:pt>
                <c:pt idx="129">
                  <c:v>73.498558245092312</c:v>
                </c:pt>
                <c:pt idx="130">
                  <c:v>73.338057256369737</c:v>
                </c:pt>
                <c:pt idx="131">
                  <c:v>73.208249907191586</c:v>
                </c:pt>
                <c:pt idx="132">
                  <c:v>73.044202379421634</c:v>
                </c:pt>
                <c:pt idx="133">
                  <c:v>73.044202379421634</c:v>
                </c:pt>
                <c:pt idx="134">
                  <c:v>72.994595655667823</c:v>
                </c:pt>
                <c:pt idx="135">
                  <c:v>72.894832437491161</c:v>
                </c:pt>
                <c:pt idx="136">
                  <c:v>72.84467390835016</c:v>
                </c:pt>
                <c:pt idx="137">
                  <c:v>72.693078273383094</c:v>
                </c:pt>
                <c:pt idx="138">
                  <c:v>72.676129769049822</c:v>
                </c:pt>
                <c:pt idx="139">
                  <c:v>72.608124840558247</c:v>
                </c:pt>
                <c:pt idx="140">
                  <c:v>72.332686010922785</c:v>
                </c:pt>
                <c:pt idx="141">
                  <c:v>72.297866181717509</c:v>
                </c:pt>
                <c:pt idx="142">
                  <c:v>72.245471796843972</c:v>
                </c:pt>
                <c:pt idx="143">
                  <c:v>72.22796293142062</c:v>
                </c:pt>
                <c:pt idx="144">
                  <c:v>72.175303538810624</c:v>
                </c:pt>
                <c:pt idx="145">
                  <c:v>72.069383378696472</c:v>
                </c:pt>
                <c:pt idx="146">
                  <c:v>71.944786097108675</c:v>
                </c:pt>
                <c:pt idx="147">
                  <c:v>71.764849246714604</c:v>
                </c:pt>
                <c:pt idx="148">
                  <c:v>71.746728534113743</c:v>
                </c:pt>
                <c:pt idx="149">
                  <c:v>71.360747347398146</c:v>
                </c:pt>
                <c:pt idx="150">
                  <c:v>71.17321581749249</c:v>
                </c:pt>
                <c:pt idx="151">
                  <c:v>70.634817932589371</c:v>
                </c:pt>
                <c:pt idx="152">
                  <c:v>70.55625781683689</c:v>
                </c:pt>
                <c:pt idx="153">
                  <c:v>70.437626328760331</c:v>
                </c:pt>
                <c:pt idx="154">
                  <c:v>69.932862987221426</c:v>
                </c:pt>
                <c:pt idx="155">
                  <c:v>69.850496859954674</c:v>
                </c:pt>
                <c:pt idx="156">
                  <c:v>69.82983476908106</c:v>
                </c:pt>
                <c:pt idx="157">
                  <c:v>69.7469024237718</c:v>
                </c:pt>
                <c:pt idx="158">
                  <c:v>69.663512889599431</c:v>
                </c:pt>
                <c:pt idx="159">
                  <c:v>69.558627270652835</c:v>
                </c:pt>
                <c:pt idx="160">
                  <c:v>69.389293338061577</c:v>
                </c:pt>
                <c:pt idx="161">
                  <c:v>69.08838130279392</c:v>
                </c:pt>
                <c:pt idx="162">
                  <c:v>68.400554131943707</c:v>
                </c:pt>
                <c:pt idx="163">
                  <c:v>68.033430876362402</c:v>
                </c:pt>
                <c:pt idx="164">
                  <c:v>67.870118306487527</c:v>
                </c:pt>
                <c:pt idx="165">
                  <c:v>67.846651621055102</c:v>
                </c:pt>
                <c:pt idx="166">
                  <c:v>67.705128487275985</c:v>
                </c:pt>
                <c:pt idx="167">
                  <c:v>67.418311537408329</c:v>
                </c:pt>
                <c:pt idx="168">
                  <c:v>67.027869110300571</c:v>
                </c:pt>
                <c:pt idx="169">
                  <c:v>66.728840587377292</c:v>
                </c:pt>
                <c:pt idx="170">
                  <c:v>66.627955456840297</c:v>
                </c:pt>
                <c:pt idx="171">
                  <c:v>65.930643800738309</c:v>
                </c:pt>
                <c:pt idx="172">
                  <c:v>65.798301700630077</c:v>
                </c:pt>
                <c:pt idx="173">
                  <c:v>65.664927427720201</c:v>
                </c:pt>
                <c:pt idx="174">
                  <c:v>65.476446277751208</c:v>
                </c:pt>
                <c:pt idx="175">
                  <c:v>64.926344638574861</c:v>
                </c:pt>
                <c:pt idx="176">
                  <c:v>64.898379007630552</c:v>
                </c:pt>
                <c:pt idx="177">
                  <c:v>64.786069094603135</c:v>
                </c:pt>
                <c:pt idx="178">
                  <c:v>64.673038189011152</c:v>
                </c:pt>
                <c:pt idx="179">
                  <c:v>64.242630993282816</c:v>
                </c:pt>
                <c:pt idx="180">
                  <c:v>64.096821811005</c:v>
                </c:pt>
                <c:pt idx="181">
                  <c:v>63.652171041224605</c:v>
                </c:pt>
                <c:pt idx="182">
                  <c:v>63.501496472304893</c:v>
                </c:pt>
                <c:pt idx="183">
                  <c:v>63.440876288231728</c:v>
                </c:pt>
                <c:pt idx="184">
                  <c:v>63.380054401623731</c:v>
                </c:pt>
                <c:pt idx="185">
                  <c:v>62.917358086878885</c:v>
                </c:pt>
                <c:pt idx="186">
                  <c:v>62.346450901066575</c:v>
                </c:pt>
                <c:pt idx="187">
                  <c:v>62.217187191568627</c:v>
                </c:pt>
                <c:pt idx="188">
                  <c:v>61.955978810373594</c:v>
                </c:pt>
                <c:pt idx="189">
                  <c:v>61.923073596443423</c:v>
                </c:pt>
                <c:pt idx="190">
                  <c:v>61.790881553937346</c:v>
                </c:pt>
                <c:pt idx="191">
                  <c:v>61.456350630816779</c:v>
                </c:pt>
                <c:pt idx="192">
                  <c:v>61.286878830781674</c:v>
                </c:pt>
                <c:pt idx="193">
                  <c:v>61.184478517329858</c:v>
                </c:pt>
                <c:pt idx="194">
                  <c:v>60.057522886669027</c:v>
                </c:pt>
                <c:pt idx="195">
                  <c:v>59.765484339727834</c:v>
                </c:pt>
                <c:pt idx="196">
                  <c:v>59.543637483113855</c:v>
                </c:pt>
                <c:pt idx="197">
                  <c:v>59.319330604248876</c:v>
                </c:pt>
                <c:pt idx="198">
                  <c:v>59.168405724514692</c:v>
                </c:pt>
                <c:pt idx="199">
                  <c:v>59.054475106262274</c:v>
                </c:pt>
                <c:pt idx="200">
                  <c:v>59.054475106262274</c:v>
                </c:pt>
                <c:pt idx="201">
                  <c:v>58.435945126844601</c:v>
                </c:pt>
                <c:pt idx="202">
                  <c:v>58.396665942145411</c:v>
                </c:pt>
                <c:pt idx="203">
                  <c:v>57.75794735983574</c:v>
                </c:pt>
                <c:pt idx="204">
                  <c:v>57.472299235874317</c:v>
                </c:pt>
                <c:pt idx="205">
                  <c:v>56.931430192629406</c:v>
                </c:pt>
                <c:pt idx="206">
                  <c:v>56.591695672323183</c:v>
                </c:pt>
                <c:pt idx="207">
                  <c:v>56.548851624110462</c:v>
                </c:pt>
                <c:pt idx="208">
                  <c:v>56.462909303084544</c:v>
                </c:pt>
                <c:pt idx="209">
                  <c:v>55.984082705939983</c:v>
                </c:pt>
                <c:pt idx="210">
                  <c:v>55.940030225086836</c:v>
                </c:pt>
                <c:pt idx="211">
                  <c:v>55.762934975933753</c:v>
                </c:pt>
                <c:pt idx="212">
                  <c:v>55.494606589362803</c:v>
                </c:pt>
                <c:pt idx="213">
                  <c:v>55.131730485033174</c:v>
                </c:pt>
                <c:pt idx="214">
                  <c:v>54.948064308155189</c:v>
                </c:pt>
                <c:pt idx="215">
                  <c:v>54.855666191535832</c:v>
                </c:pt>
                <c:pt idx="216">
                  <c:v>54.80932486116388</c:v>
                </c:pt>
                <c:pt idx="217">
                  <c:v>53.813695353399716</c:v>
                </c:pt>
                <c:pt idx="218">
                  <c:v>53.175064084154997</c:v>
                </c:pt>
                <c:pt idx="219">
                  <c:v>53.175064084154997</c:v>
                </c:pt>
                <c:pt idx="220">
                  <c:v>53.175064084154997</c:v>
                </c:pt>
                <c:pt idx="221">
                  <c:v>53.07524222688852</c:v>
                </c:pt>
                <c:pt idx="222">
                  <c:v>52.72248891179914</c:v>
                </c:pt>
                <c:pt idx="223">
                  <c:v>52.415880324697085</c:v>
                </c:pt>
                <c:pt idx="224">
                  <c:v>51.895931903362225</c:v>
                </c:pt>
                <c:pt idx="225">
                  <c:v>51.737724327702082</c:v>
                </c:pt>
                <c:pt idx="226">
                  <c:v>51.57847267287746</c:v>
                </c:pt>
                <c:pt idx="227">
                  <c:v>51.31070484532777</c:v>
                </c:pt>
                <c:pt idx="228">
                  <c:v>51.31070484532777</c:v>
                </c:pt>
                <c:pt idx="229">
                  <c:v>50.93081578742045</c:v>
                </c:pt>
                <c:pt idx="230">
                  <c:v>50.766185400986394</c:v>
                </c:pt>
                <c:pt idx="231">
                  <c:v>50.655816716545054</c:v>
                </c:pt>
                <c:pt idx="232">
                  <c:v>50.655816716545054</c:v>
                </c:pt>
                <c:pt idx="233">
                  <c:v>50.600446603902739</c:v>
                </c:pt>
                <c:pt idx="234">
                  <c:v>50.096466667422376</c:v>
                </c:pt>
                <c:pt idx="235">
                  <c:v>50.039833403316045</c:v>
                </c:pt>
                <c:pt idx="236">
                  <c:v>49.926180374671567</c:v>
                </c:pt>
                <c:pt idx="237">
                  <c:v>49.639772584279946</c:v>
                </c:pt>
                <c:pt idx="238">
                  <c:v>49.057014244882382</c:v>
                </c:pt>
                <c:pt idx="239">
                  <c:v>48.640993035220554</c:v>
                </c:pt>
                <c:pt idx="240">
                  <c:v>48.339650539211661</c:v>
                </c:pt>
                <c:pt idx="241">
                  <c:v>48.157141679522361</c:v>
                </c:pt>
                <c:pt idx="242">
                  <c:v>47.664086926542794</c:v>
                </c:pt>
                <c:pt idx="243">
                  <c:v>47.476764856771304</c:v>
                </c:pt>
                <c:pt idx="244">
                  <c:v>47.161563666478628</c:v>
                </c:pt>
                <c:pt idx="245">
                  <c:v>46.454626172202836</c:v>
                </c:pt>
                <c:pt idx="246">
                  <c:v>46.126999277996013</c:v>
                </c:pt>
                <c:pt idx="247">
                  <c:v>45.72851560092213</c:v>
                </c:pt>
                <c:pt idx="248">
                  <c:v>45.527054951309751</c:v>
                </c:pt>
                <c:pt idx="249">
                  <c:v>44.706030119195653</c:v>
                </c:pt>
                <c:pt idx="250">
                  <c:v>44.566780412254317</c:v>
                </c:pt>
                <c:pt idx="251">
                  <c:v>44.496892217305245</c:v>
                </c:pt>
                <c:pt idx="252">
                  <c:v>44.215568255255526</c:v>
                </c:pt>
                <c:pt idx="253">
                  <c:v>43.93137791815785</c:v>
                </c:pt>
                <c:pt idx="254">
                  <c:v>42.839373125413879</c:v>
                </c:pt>
                <c:pt idx="255">
                  <c:v>42.839373125413879</c:v>
                </c:pt>
                <c:pt idx="256">
                  <c:v>42.615847856407314</c:v>
                </c:pt>
                <c:pt idx="257">
                  <c:v>42.615847856407314</c:v>
                </c:pt>
                <c:pt idx="258">
                  <c:v>42.540950441807958</c:v>
                </c:pt>
                <c:pt idx="259">
                  <c:v>42.16351143634143</c:v>
                </c:pt>
                <c:pt idx="260">
                  <c:v>42.011143749094401</c:v>
                </c:pt>
                <c:pt idx="261">
                  <c:v>41.857971129336875</c:v>
                </c:pt>
                <c:pt idx="262">
                  <c:v>41.237102393315276</c:v>
                </c:pt>
                <c:pt idx="263">
                  <c:v>40.522582649931778</c:v>
                </c:pt>
                <c:pt idx="264">
                  <c:v>40.036503807020175</c:v>
                </c:pt>
                <c:pt idx="265">
                  <c:v>39.790472803862308</c:v>
                </c:pt>
                <c:pt idx="266">
                  <c:v>39.708013202404921</c:v>
                </c:pt>
                <c:pt idx="267">
                  <c:v>39.54241454605382</c:v>
                </c:pt>
                <c:pt idx="268">
                  <c:v>39.208473148570086</c:v>
                </c:pt>
                <c:pt idx="269">
                  <c:v>38.870822166988361</c:v>
                </c:pt>
                <c:pt idx="270">
                  <c:v>38.700586212178173</c:v>
                </c:pt>
                <c:pt idx="271">
                  <c:v>38.097220073962632</c:v>
                </c:pt>
                <c:pt idx="272">
                  <c:v>37.570514911297991</c:v>
                </c:pt>
                <c:pt idx="273">
                  <c:v>37.570514911297991</c:v>
                </c:pt>
                <c:pt idx="274">
                  <c:v>36.213686483040412</c:v>
                </c:pt>
                <c:pt idx="275">
                  <c:v>36.213686483040412</c:v>
                </c:pt>
                <c:pt idx="276">
                  <c:v>36.121131215810323</c:v>
                </c:pt>
                <c:pt idx="277">
                  <c:v>36.028306959036293</c:v>
                </c:pt>
                <c:pt idx="278">
                  <c:v>35.74820847380942</c:v>
                </c:pt>
                <c:pt idx="279">
                  <c:v>35.654296446789537</c:v>
                </c:pt>
                <c:pt idx="280">
                  <c:v>35.560109489585315</c:v>
                </c:pt>
                <c:pt idx="281">
                  <c:v>34.989146004696011</c:v>
                </c:pt>
                <c:pt idx="282">
                  <c:v>34.893000280994421</c:v>
                </c:pt>
                <c:pt idx="283">
                  <c:v>34.796569752802995</c:v>
                </c:pt>
                <c:pt idx="284">
                  <c:v>34.699853152765627</c:v>
                </c:pt>
                <c:pt idx="285">
                  <c:v>34.699853152765627</c:v>
                </c:pt>
                <c:pt idx="286">
                  <c:v>34.602849205995518</c:v>
                </c:pt>
                <c:pt idx="287">
                  <c:v>34.602849205995518</c:v>
                </c:pt>
                <c:pt idx="288">
                  <c:v>34.407974134719979</c:v>
                </c:pt>
                <c:pt idx="289">
                  <c:v>34.310100422280925</c:v>
                </c:pt>
                <c:pt idx="290">
                  <c:v>34.113474115868712</c:v>
                </c:pt>
                <c:pt idx="291">
                  <c:v>33.315055213051181</c:v>
                </c:pt>
                <c:pt idx="292">
                  <c:v>33.213890195245533</c:v>
                </c:pt>
                <c:pt idx="293">
                  <c:v>33.213890195245533</c:v>
                </c:pt>
                <c:pt idx="294">
                  <c:v>32.908545041681272</c:v>
                </c:pt>
                <c:pt idx="295">
                  <c:v>32.393384216103321</c:v>
                </c:pt>
                <c:pt idx="296">
                  <c:v>31.870250862776061</c:v>
                </c:pt>
                <c:pt idx="297">
                  <c:v>30.471437370690335</c:v>
                </c:pt>
                <c:pt idx="298">
                  <c:v>30.251120934138193</c:v>
                </c:pt>
                <c:pt idx="299">
                  <c:v>29.694172509063034</c:v>
                </c:pt>
                <c:pt idx="300">
                  <c:v>29.581713773853512</c:v>
                </c:pt>
                <c:pt idx="301">
                  <c:v>29.468894692151181</c:v>
                </c:pt>
                <c:pt idx="302">
                  <c:v>28.553159030786961</c:v>
                </c:pt>
                <c:pt idx="303">
                  <c:v>28.437017409821681</c:v>
                </c:pt>
                <c:pt idx="304">
                  <c:v>27.968650293698989</c:v>
                </c:pt>
                <c:pt idx="305">
                  <c:v>27.732160152338427</c:v>
                </c:pt>
                <c:pt idx="306">
                  <c:v>27.732160152338427</c:v>
                </c:pt>
                <c:pt idx="307">
                  <c:v>27.613331798674711</c:v>
                </c:pt>
                <c:pt idx="308">
                  <c:v>27.254490473751186</c:v>
                </c:pt>
                <c:pt idx="309">
                  <c:v>26.648449605944986</c:v>
                </c:pt>
                <c:pt idx="310">
                  <c:v>26.5260276716124</c:v>
                </c:pt>
                <c:pt idx="311">
                  <c:v>25.907736842991081</c:v>
                </c:pt>
                <c:pt idx="312">
                  <c:v>25.40556110951082</c:v>
                </c:pt>
                <c:pt idx="313">
                  <c:v>25.151911862216714</c:v>
                </c:pt>
                <c:pt idx="314">
                  <c:v>24.119826947274085</c:v>
                </c:pt>
                <c:pt idx="315">
                  <c:v>23.725418854063786</c:v>
                </c:pt>
                <c:pt idx="316">
                  <c:v>22.924173188367746</c:v>
                </c:pt>
                <c:pt idx="317">
                  <c:v>22.380591357088704</c:v>
                </c:pt>
                <c:pt idx="318">
                  <c:v>22.243495769821784</c:v>
                </c:pt>
                <c:pt idx="319">
                  <c:v>22.105915034414426</c:v>
                </c:pt>
                <c:pt idx="320">
                  <c:v>21.690236049593555</c:v>
                </c:pt>
                <c:pt idx="321">
                  <c:v>21.690236049593555</c:v>
                </c:pt>
                <c:pt idx="322">
                  <c:v>20.702847776356801</c:v>
                </c:pt>
                <c:pt idx="323">
                  <c:v>20.272017675715805</c:v>
                </c:pt>
                <c:pt idx="324">
                  <c:v>19.690242078187428</c:v>
                </c:pt>
                <c:pt idx="325">
                  <c:v>18.349685627909572</c:v>
                </c:pt>
                <c:pt idx="326">
                  <c:v>18.04568386171977</c:v>
                </c:pt>
                <c:pt idx="327">
                  <c:v>17.275682582633372</c:v>
                </c:pt>
                <c:pt idx="328">
                  <c:v>17.119942767852105</c:v>
                </c:pt>
                <c:pt idx="329">
                  <c:v>16.806697280647064</c:v>
                </c:pt>
                <c:pt idx="330">
                  <c:v>16.649184921521499</c:v>
                </c:pt>
                <c:pt idx="331">
                  <c:v>16.491074985298855</c:v>
                </c:pt>
                <c:pt idx="332">
                  <c:v>16.013125512715341</c:v>
                </c:pt>
                <c:pt idx="333">
                  <c:v>15.691441484573998</c:v>
                </c:pt>
                <c:pt idx="334">
                  <c:v>15.529673618972708</c:v>
                </c:pt>
                <c:pt idx="335">
                  <c:v>15.367283772612817</c:v>
                </c:pt>
                <c:pt idx="336">
                  <c:v>15.204268351407043</c:v>
                </c:pt>
                <c:pt idx="337">
                  <c:v>15.040623733523741</c:v>
                </c:pt>
                <c:pt idx="338">
                  <c:v>14.711432280062771</c:v>
                </c:pt>
                <c:pt idx="339">
                  <c:v>14.545878059669629</c:v>
                </c:pt>
                <c:pt idx="340">
                  <c:v>14.212833953660592</c:v>
                </c:pt>
                <c:pt idx="341">
                  <c:v>14.212833953660562</c:v>
                </c:pt>
                <c:pt idx="342">
                  <c:v>14.212833953660562</c:v>
                </c:pt>
                <c:pt idx="343">
                  <c:v>14.212833953660562</c:v>
                </c:pt>
                <c:pt idx="344">
                  <c:v>14.045336509362141</c:v>
                </c:pt>
                <c:pt idx="345">
                  <c:v>14.045336509362141</c:v>
                </c:pt>
                <c:pt idx="346">
                  <c:v>14.045336509362111</c:v>
                </c:pt>
                <c:pt idx="347">
                  <c:v>14.045336509362111</c:v>
                </c:pt>
                <c:pt idx="348">
                  <c:v>14.045336509362111</c:v>
                </c:pt>
                <c:pt idx="349">
                  <c:v>13.877183715789288</c:v>
                </c:pt>
                <c:pt idx="350">
                  <c:v>13.877183715789288</c:v>
                </c:pt>
                <c:pt idx="351">
                  <c:v>13.877183715789288</c:v>
                </c:pt>
                <c:pt idx="352">
                  <c:v>13.877183715789288</c:v>
                </c:pt>
                <c:pt idx="353">
                  <c:v>13.708371719230838</c:v>
                </c:pt>
                <c:pt idx="354">
                  <c:v>13.538896635701237</c:v>
                </c:pt>
                <c:pt idx="355">
                  <c:v>13.02645356303219</c:v>
                </c:pt>
                <c:pt idx="356">
                  <c:v>13.02645356303219</c:v>
                </c:pt>
                <c:pt idx="357">
                  <c:v>13.02645356303219</c:v>
                </c:pt>
                <c:pt idx="358">
                  <c:v>12.854286675772522</c:v>
                </c:pt>
                <c:pt idx="359">
                  <c:v>12.507899914541824</c:v>
                </c:pt>
                <c:pt idx="360">
                  <c:v>12.507899914541792</c:v>
                </c:pt>
                <c:pt idx="361">
                  <c:v>12.333671864109755</c:v>
                </c:pt>
                <c:pt idx="362">
                  <c:v>12.333671864109755</c:v>
                </c:pt>
                <c:pt idx="363">
                  <c:v>11.629764939679232</c:v>
                </c:pt>
                <c:pt idx="364">
                  <c:v>11.629764939679232</c:v>
                </c:pt>
                <c:pt idx="365">
                  <c:v>11.273555434629275</c:v>
                </c:pt>
                <c:pt idx="366">
                  <c:v>10.914462634316148</c:v>
                </c:pt>
                <c:pt idx="367">
                  <c:v>10.003884130261472</c:v>
                </c:pt>
                <c:pt idx="368">
                  <c:v>8.3170543765749763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79-4E73-9F24-749C39C00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505983"/>
        <c:axId val="1789869359"/>
      </c:scatterChart>
      <c:valAx>
        <c:axId val="1782505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Time (min)</a:t>
                </a:r>
              </a:p>
            </c:rich>
          </c:tx>
          <c:layout>
            <c:manualLayout>
              <c:xMode val="edge"/>
              <c:yMode val="edge"/>
              <c:x val="0.35046366766828241"/>
              <c:y val="0.908391608391608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869359"/>
        <c:crosses val="autoZero"/>
        <c:crossBetween val="midCat"/>
      </c:valAx>
      <c:valAx>
        <c:axId val="1789869359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Moisture content (%wt)</a:t>
                </a:r>
              </a:p>
            </c:rich>
          </c:tx>
          <c:layout>
            <c:manualLayout>
              <c:xMode val="edge"/>
              <c:yMode val="edge"/>
              <c:x val="8.356545961002786E-3"/>
              <c:y val="0.130726281592423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505983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563800900774803"/>
          <c:y val="0.10444658633446481"/>
          <c:w val="0.22593671489860812"/>
          <c:h val="0.664069971092035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49846894138233"/>
          <c:y val="5.7459536307961502E-2"/>
          <c:w val="0.63654943132108499"/>
          <c:h val="0.75404115588610765"/>
        </c:manualLayout>
      </c:layout>
      <c:scatterChart>
        <c:scatterStyle val="lineMarker"/>
        <c:varyColors val="0"/>
        <c:ser>
          <c:idx val="0"/>
          <c:order val="0"/>
          <c:tx>
            <c:v>Sunny (1000W/m2)</c:v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'0.5ms-S-0°C-5mm-1'!$S$2:$S$329</c:f>
              <c:numCache>
                <c:formatCode>General</c:formatCode>
                <c:ptCount val="3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</c:numCache>
            </c:numRef>
          </c:xVal>
          <c:yVal>
            <c:numRef>
              <c:f>'0.5ms-S-0°C-5mm-1'!$U$2:$U$329</c:f>
              <c:numCache>
                <c:formatCode>General</c:formatCode>
                <c:ptCount val="328"/>
                <c:pt idx="0">
                  <c:v>4</c:v>
                </c:pt>
                <c:pt idx="1">
                  <c:v>3.9914539775325073</c:v>
                </c:pt>
                <c:pt idx="2">
                  <c:v>3.9914539775325073</c:v>
                </c:pt>
                <c:pt idx="3">
                  <c:v>3.9850444606818871</c:v>
                </c:pt>
                <c:pt idx="4">
                  <c:v>3.9829079550650133</c:v>
                </c:pt>
                <c:pt idx="5">
                  <c:v>3.9786349438312669</c:v>
                </c:pt>
                <c:pt idx="6">
                  <c:v>3.9700889213637742</c:v>
                </c:pt>
                <c:pt idx="7">
                  <c:v>3.9658159101300279</c:v>
                </c:pt>
                <c:pt idx="8">
                  <c:v>3.9658159101300279</c:v>
                </c:pt>
                <c:pt idx="9">
                  <c:v>3.9658159101300279</c:v>
                </c:pt>
                <c:pt idx="10">
                  <c:v>3.963679404513154</c:v>
                </c:pt>
                <c:pt idx="11">
                  <c:v>3.963679404513154</c:v>
                </c:pt>
                <c:pt idx="12">
                  <c:v>3.9572698876625347</c:v>
                </c:pt>
                <c:pt idx="13">
                  <c:v>3.9551333820456613</c:v>
                </c:pt>
                <c:pt idx="14">
                  <c:v>3.9551333820456613</c:v>
                </c:pt>
                <c:pt idx="15">
                  <c:v>3.9551333820456613</c:v>
                </c:pt>
                <c:pt idx="16">
                  <c:v>3.9529968764287884</c:v>
                </c:pt>
                <c:pt idx="17">
                  <c:v>3.950860370811915</c:v>
                </c:pt>
                <c:pt idx="18">
                  <c:v>3.950860370811915</c:v>
                </c:pt>
                <c:pt idx="19">
                  <c:v>3.9444508539612948</c:v>
                </c:pt>
                <c:pt idx="20">
                  <c:v>3.9316318202600553</c:v>
                </c:pt>
                <c:pt idx="21">
                  <c:v>3.9316318202600553</c:v>
                </c:pt>
                <c:pt idx="22">
                  <c:v>3.9230857977925626</c:v>
                </c:pt>
                <c:pt idx="23">
                  <c:v>3.9124032697081961</c:v>
                </c:pt>
                <c:pt idx="24">
                  <c:v>3.9017207416238295</c:v>
                </c:pt>
                <c:pt idx="25">
                  <c:v>3.8974477303900832</c:v>
                </c:pt>
                <c:pt idx="26">
                  <c:v>3.8846286966888437</c:v>
                </c:pt>
                <c:pt idx="27">
                  <c:v>3.8846286966888437</c:v>
                </c:pt>
                <c:pt idx="28">
                  <c:v>3.8654001461369845</c:v>
                </c:pt>
                <c:pt idx="29">
                  <c:v>3.8632636405201106</c:v>
                </c:pt>
                <c:pt idx="30">
                  <c:v>3.839762078734505</c:v>
                </c:pt>
                <c:pt idx="31">
                  <c:v>3.8205335281826458</c:v>
                </c:pt>
                <c:pt idx="32">
                  <c:v>3.818397022565772</c:v>
                </c:pt>
                <c:pt idx="33">
                  <c:v>3.816260516948899</c:v>
                </c:pt>
                <c:pt idx="34">
                  <c:v>3.7948954607801664</c:v>
                </c:pt>
                <c:pt idx="35">
                  <c:v>3.7884859439295471</c:v>
                </c:pt>
                <c:pt idx="36">
                  <c:v>3.7884859439295471</c:v>
                </c:pt>
                <c:pt idx="37">
                  <c:v>3.7799399214620535</c:v>
                </c:pt>
                <c:pt idx="38">
                  <c:v>3.7500288428258273</c:v>
                </c:pt>
                <c:pt idx="39">
                  <c:v>3.7478923372089548</c:v>
                </c:pt>
                <c:pt idx="40">
                  <c:v>3.7030257192546157</c:v>
                </c:pt>
                <c:pt idx="41">
                  <c:v>3.634657539514671</c:v>
                </c:pt>
                <c:pt idx="42">
                  <c:v>3.606882966495319</c:v>
                </c:pt>
                <c:pt idx="43">
                  <c:v>3.606882966495319</c:v>
                </c:pt>
                <c:pt idx="44">
                  <c:v>3.5769718878590933</c:v>
                </c:pt>
                <c:pt idx="45">
                  <c:v>3.5321052699047542</c:v>
                </c:pt>
                <c:pt idx="46">
                  <c:v>3.5256957530541349</c:v>
                </c:pt>
                <c:pt idx="47">
                  <c:v>3.5150132249697683</c:v>
                </c:pt>
                <c:pt idx="48">
                  <c:v>3.4915116631841627</c:v>
                </c:pt>
                <c:pt idx="49">
                  <c:v>3.4551910676973168</c:v>
                </c:pt>
                <c:pt idx="50">
                  <c:v>3.4445085396129502</c:v>
                </c:pt>
                <c:pt idx="51">
                  <c:v>3.4167339665935978</c:v>
                </c:pt>
                <c:pt idx="52">
                  <c:v>3.401778427275485</c:v>
                </c:pt>
                <c:pt idx="53">
                  <c:v>3.3462292812367807</c:v>
                </c:pt>
                <c:pt idx="54">
                  <c:v>3.3099086857499347</c:v>
                </c:pt>
                <c:pt idx="55">
                  <c:v>3.2906801351980755</c:v>
                </c:pt>
                <c:pt idx="56">
                  <c:v>3.2757245958799626</c:v>
                </c:pt>
                <c:pt idx="57">
                  <c:v>3.2607690565618497</c:v>
                </c:pt>
                <c:pt idx="58">
                  <c:v>3.2522230340943565</c:v>
                </c:pt>
                <c:pt idx="59">
                  <c:v>3.2308579779256235</c:v>
                </c:pt>
                <c:pt idx="60">
                  <c:v>3.2009468992893986</c:v>
                </c:pt>
                <c:pt idx="61">
                  <c:v>3.1795818431206655</c:v>
                </c:pt>
                <c:pt idx="62">
                  <c:v>3.1731723262700453</c:v>
                </c:pt>
                <c:pt idx="63">
                  <c:v>3.1624897981856792</c:v>
                </c:pt>
                <c:pt idx="64">
                  <c:v>3.1197596858482139</c:v>
                </c:pt>
                <c:pt idx="65">
                  <c:v>3.0471184948745229</c:v>
                </c:pt>
                <c:pt idx="66">
                  <c:v>3.0471184948745229</c:v>
                </c:pt>
                <c:pt idx="67">
                  <c:v>3.0278899443226632</c:v>
                </c:pt>
                <c:pt idx="68">
                  <c:v>3.0150709106214242</c:v>
                </c:pt>
                <c:pt idx="69">
                  <c:v>2.9937058544526911</c:v>
                </c:pt>
                <c:pt idx="70">
                  <c:v>2.9915693488358182</c:v>
                </c:pt>
                <c:pt idx="71">
                  <c:v>2.9381567084139868</c:v>
                </c:pt>
                <c:pt idx="72">
                  <c:v>2.8804710567584086</c:v>
                </c:pt>
                <c:pt idx="73">
                  <c:v>2.8697885286740421</c:v>
                </c:pt>
                <c:pt idx="74">
                  <c:v>2.8377409444209425</c:v>
                </c:pt>
                <c:pt idx="75">
                  <c:v>2.8270584163365768</c:v>
                </c:pt>
                <c:pt idx="76">
                  <c:v>2.8142393826353369</c:v>
                </c:pt>
                <c:pt idx="77">
                  <c:v>2.7843283039991107</c:v>
                </c:pt>
                <c:pt idx="78">
                  <c:v>2.7565537309797588</c:v>
                </c:pt>
                <c:pt idx="79">
                  <c:v>2.7116871130254196</c:v>
                </c:pt>
                <c:pt idx="80">
                  <c:v>2.7095506074085471</c:v>
                </c:pt>
                <c:pt idx="81">
                  <c:v>2.6817760343891939</c:v>
                </c:pt>
                <c:pt idx="82">
                  <c:v>2.651864955752969</c:v>
                </c:pt>
                <c:pt idx="83">
                  <c:v>2.6390459220517286</c:v>
                </c:pt>
                <c:pt idx="84">
                  <c:v>2.6304998995842359</c:v>
                </c:pt>
                <c:pt idx="85">
                  <c:v>2.6219538771167432</c:v>
                </c:pt>
                <c:pt idx="86">
                  <c:v>2.6048618321817565</c:v>
                </c:pt>
                <c:pt idx="87">
                  <c:v>2.5706777423117844</c:v>
                </c:pt>
                <c:pt idx="88">
                  <c:v>2.5664047310780376</c:v>
                </c:pt>
                <c:pt idx="89">
                  <c:v>2.542903169292432</c:v>
                </c:pt>
                <c:pt idx="90">
                  <c:v>2.5215381131236989</c:v>
                </c:pt>
                <c:pt idx="91">
                  <c:v>2.4937635401043465</c:v>
                </c:pt>
                <c:pt idx="92">
                  <c:v>2.4873540232537268</c:v>
                </c:pt>
                <c:pt idx="93">
                  <c:v>2.4723984839356143</c:v>
                </c:pt>
                <c:pt idx="94">
                  <c:v>2.4617159558512478</c:v>
                </c:pt>
                <c:pt idx="95">
                  <c:v>2.4595794502343744</c:v>
                </c:pt>
                <c:pt idx="96">
                  <c:v>2.4382143940656422</c:v>
                </c:pt>
                <c:pt idx="97">
                  <c:v>2.431804877215022</c:v>
                </c:pt>
                <c:pt idx="98">
                  <c:v>2.418985843513783</c:v>
                </c:pt>
                <c:pt idx="99">
                  <c:v>2.3954842817281761</c:v>
                </c:pt>
                <c:pt idx="100">
                  <c:v>2.3890747648775568</c:v>
                </c:pt>
                <c:pt idx="101">
                  <c:v>2.3848017536438104</c:v>
                </c:pt>
                <c:pt idx="102">
                  <c:v>2.3634366974750773</c:v>
                </c:pt>
                <c:pt idx="103">
                  <c:v>2.3399351356894718</c:v>
                </c:pt>
                <c:pt idx="104">
                  <c:v>2.3356621244557254</c:v>
                </c:pt>
                <c:pt idx="105">
                  <c:v>2.310024057053246</c:v>
                </c:pt>
                <c:pt idx="106">
                  <c:v>2.3014780345857528</c:v>
                </c:pt>
                <c:pt idx="107">
                  <c:v>2.2694304503326537</c:v>
                </c:pt>
                <c:pt idx="108">
                  <c:v>2.2437923829301747</c:v>
                </c:pt>
                <c:pt idx="109">
                  <c:v>2.2160178099108219</c:v>
                </c:pt>
                <c:pt idx="110">
                  <c:v>2.1903797425083433</c:v>
                </c:pt>
                <c:pt idx="111">
                  <c:v>2.1604686638721171</c:v>
                </c:pt>
                <c:pt idx="112">
                  <c:v>2.149786135787751</c:v>
                </c:pt>
                <c:pt idx="113">
                  <c:v>2.1220115627683986</c:v>
                </c:pt>
                <c:pt idx="114">
                  <c:v>2.1070560234502858</c:v>
                </c:pt>
                <c:pt idx="115">
                  <c:v>2.0921004841321729</c:v>
                </c:pt>
                <c:pt idx="116">
                  <c:v>2.0814179560478063</c:v>
                </c:pt>
                <c:pt idx="117">
                  <c:v>2.0750084391971861</c:v>
                </c:pt>
                <c:pt idx="118">
                  <c:v>2.0664624167296934</c:v>
                </c:pt>
                <c:pt idx="119">
                  <c:v>2.0664624167296934</c:v>
                </c:pt>
                <c:pt idx="120">
                  <c:v>2.053643383028454</c:v>
                </c:pt>
                <c:pt idx="121">
                  <c:v>2.0472338661778338</c:v>
                </c:pt>
                <c:pt idx="122">
                  <c:v>2.0344148324765947</c:v>
                </c:pt>
                <c:pt idx="123">
                  <c:v>2.0045037538403689</c:v>
                </c:pt>
                <c:pt idx="124">
                  <c:v>2.0045037538403689</c:v>
                </c:pt>
                <c:pt idx="125">
                  <c:v>1.9767291808210166</c:v>
                </c:pt>
                <c:pt idx="126">
                  <c:v>1.96604665273665</c:v>
                </c:pt>
                <c:pt idx="127">
                  <c:v>1.9532276190354099</c:v>
                </c:pt>
                <c:pt idx="128">
                  <c:v>1.9532276190354099</c:v>
                </c:pt>
                <c:pt idx="129">
                  <c:v>1.9254530460160577</c:v>
                </c:pt>
                <c:pt idx="130">
                  <c:v>1.9169070235485648</c:v>
                </c:pt>
                <c:pt idx="131">
                  <c:v>1.8998149786135783</c:v>
                </c:pt>
                <c:pt idx="132">
                  <c:v>1.886995944912339</c:v>
                </c:pt>
                <c:pt idx="133">
                  <c:v>1.8528118550423667</c:v>
                </c:pt>
                <c:pt idx="134">
                  <c:v>1.8442658325748738</c:v>
                </c:pt>
                <c:pt idx="135">
                  <c:v>1.8335833044905072</c:v>
                </c:pt>
                <c:pt idx="136">
                  <c:v>1.8314467988736345</c:v>
                </c:pt>
                <c:pt idx="137">
                  <c:v>1.7780341584518027</c:v>
                </c:pt>
                <c:pt idx="138">
                  <c:v>1.7588056078999434</c:v>
                </c:pt>
                <c:pt idx="139">
                  <c:v>1.7417135629649569</c:v>
                </c:pt>
                <c:pt idx="140">
                  <c:v>1.7395770573480833</c:v>
                </c:pt>
                <c:pt idx="141">
                  <c:v>1.7310310348805904</c:v>
                </c:pt>
                <c:pt idx="142">
                  <c:v>1.7267580236468438</c:v>
                </c:pt>
                <c:pt idx="143">
                  <c:v>1.7032564618612382</c:v>
                </c:pt>
                <c:pt idx="144">
                  <c:v>1.6968469450106183</c:v>
                </c:pt>
                <c:pt idx="145">
                  <c:v>1.6583898439068996</c:v>
                </c:pt>
                <c:pt idx="146">
                  <c:v>1.6434343045887865</c:v>
                </c:pt>
                <c:pt idx="147">
                  <c:v>1.6284787652706736</c:v>
                </c:pt>
                <c:pt idx="148">
                  <c:v>1.6177962371863079</c:v>
                </c:pt>
                <c:pt idx="149">
                  <c:v>1.6156597315694343</c:v>
                </c:pt>
                <c:pt idx="150">
                  <c:v>1.6007041922513214</c:v>
                </c:pt>
                <c:pt idx="151">
                  <c:v>1.5878851585500819</c:v>
                </c:pt>
                <c:pt idx="152">
                  <c:v>1.5836121473163356</c:v>
                </c:pt>
                <c:pt idx="153">
                  <c:v>1.5344725181282504</c:v>
                </c:pt>
                <c:pt idx="154">
                  <c:v>1.5216534844270102</c:v>
                </c:pt>
                <c:pt idx="155">
                  <c:v>1.5173804731932639</c:v>
                </c:pt>
                <c:pt idx="156">
                  <c:v>1.5131074619595175</c:v>
                </c:pt>
                <c:pt idx="157">
                  <c:v>1.5109709563426446</c:v>
                </c:pt>
                <c:pt idx="158">
                  <c:v>1.4426027766026999</c:v>
                </c:pt>
                <c:pt idx="159">
                  <c:v>1.4340567541352063</c:v>
                </c:pt>
                <c:pt idx="160">
                  <c:v>1.4297837429014599</c:v>
                </c:pt>
                <c:pt idx="161">
                  <c:v>1.4126916979664741</c:v>
                </c:pt>
                <c:pt idx="162">
                  <c:v>1.3870536305639947</c:v>
                </c:pt>
                <c:pt idx="163">
                  <c:v>1.3763711024796281</c:v>
                </c:pt>
                <c:pt idx="164">
                  <c:v>1.3678250800121352</c:v>
                </c:pt>
                <c:pt idx="165">
                  <c:v>1.3614155631615152</c:v>
                </c:pt>
                <c:pt idx="166">
                  <c:v>1.3357774957590367</c:v>
                </c:pt>
                <c:pt idx="167">
                  <c:v>1.3144124395903036</c:v>
                </c:pt>
                <c:pt idx="168">
                  <c:v>1.2780918441034586</c:v>
                </c:pt>
                <c:pt idx="169">
                  <c:v>1.2631363047853457</c:v>
                </c:pt>
                <c:pt idx="170">
                  <c:v>1.2524537767009791</c:v>
                </c:pt>
                <c:pt idx="171">
                  <c:v>1.2332252261491197</c:v>
                </c:pt>
                <c:pt idx="172">
                  <c:v>1.2075871587466402</c:v>
                </c:pt>
                <c:pt idx="173">
                  <c:v>1.188358608194781</c:v>
                </c:pt>
                <c:pt idx="174">
                  <c:v>1.1819490913441608</c:v>
                </c:pt>
                <c:pt idx="175">
                  <c:v>1.1734030688766679</c:v>
                </c:pt>
                <c:pt idx="176">
                  <c:v>1.158447529558555</c:v>
                </c:pt>
                <c:pt idx="177">
                  <c:v>1.152038012707935</c:v>
                </c:pt>
                <c:pt idx="178">
                  <c:v>1.1434919902404421</c:v>
                </c:pt>
                <c:pt idx="179">
                  <c:v>1.1349459677729492</c:v>
                </c:pt>
                <c:pt idx="180">
                  <c:v>1.1263999453054563</c:v>
                </c:pt>
                <c:pt idx="181">
                  <c:v>1.1135809116042164</c:v>
                </c:pt>
                <c:pt idx="182">
                  <c:v>1.1135809116042164</c:v>
                </c:pt>
                <c:pt idx="183">
                  <c:v>1.1114444059873434</c:v>
                </c:pt>
                <c:pt idx="184">
                  <c:v>1.085806338584864</c:v>
                </c:pt>
                <c:pt idx="185">
                  <c:v>1.0751238105004983</c:v>
                </c:pt>
                <c:pt idx="186">
                  <c:v>1.0601682711823854</c:v>
                </c:pt>
                <c:pt idx="187">
                  <c:v>1.040939720630526</c:v>
                </c:pt>
                <c:pt idx="188">
                  <c:v>1.0366667093967787</c:v>
                </c:pt>
                <c:pt idx="189">
                  <c:v>1.0195746644617931</c:v>
                </c:pt>
                <c:pt idx="190">
                  <c:v>1.0110286419943002</c:v>
                </c:pt>
                <c:pt idx="191">
                  <c:v>0.99820960829306005</c:v>
                </c:pt>
                <c:pt idx="192">
                  <c:v>0.98325406897494716</c:v>
                </c:pt>
                <c:pt idx="193">
                  <c:v>0.95120648472184843</c:v>
                </c:pt>
                <c:pt idx="194">
                  <c:v>0.94479696787122835</c:v>
                </c:pt>
                <c:pt idx="195">
                  <c:v>0.92129540608562255</c:v>
                </c:pt>
                <c:pt idx="196">
                  <c:v>0.90847637238438328</c:v>
                </c:pt>
                <c:pt idx="197">
                  <c:v>0.90847637238438328</c:v>
                </c:pt>
                <c:pt idx="198">
                  <c:v>0.88711131621565031</c:v>
                </c:pt>
                <c:pt idx="199">
                  <c:v>0.88497481059877747</c:v>
                </c:pt>
                <c:pt idx="200">
                  <c:v>0.88070179936503101</c:v>
                </c:pt>
                <c:pt idx="201">
                  <c:v>0.87001927128066447</c:v>
                </c:pt>
                <c:pt idx="202">
                  <c:v>0.84865421511193151</c:v>
                </c:pt>
                <c:pt idx="203">
                  <c:v>0.83369867579381862</c:v>
                </c:pt>
                <c:pt idx="204">
                  <c:v>0.82301614770945208</c:v>
                </c:pt>
                <c:pt idx="205">
                  <c:v>0.81660663085883278</c:v>
                </c:pt>
                <c:pt idx="206">
                  <c:v>0.79951458592384628</c:v>
                </c:pt>
                <c:pt idx="207">
                  <c:v>0.79310506907322698</c:v>
                </c:pt>
                <c:pt idx="208">
                  <c:v>0.78242254098886055</c:v>
                </c:pt>
                <c:pt idx="209">
                  <c:v>0.75892097920325474</c:v>
                </c:pt>
                <c:pt idx="210">
                  <c:v>0.7482384511188882</c:v>
                </c:pt>
                <c:pt idx="211">
                  <c:v>0.73541941741764894</c:v>
                </c:pt>
                <c:pt idx="212">
                  <c:v>0.72900990056702886</c:v>
                </c:pt>
                <c:pt idx="213">
                  <c:v>0.70337183316454965</c:v>
                </c:pt>
                <c:pt idx="214">
                  <c:v>0.69696231631392958</c:v>
                </c:pt>
                <c:pt idx="215">
                  <c:v>0.68841629384643666</c:v>
                </c:pt>
                <c:pt idx="216">
                  <c:v>0.6798702713789434</c:v>
                </c:pt>
                <c:pt idx="217">
                  <c:v>0.64782268712584468</c:v>
                </c:pt>
                <c:pt idx="218">
                  <c:v>0.64782268712584468</c:v>
                </c:pt>
                <c:pt idx="219">
                  <c:v>0.64141317027522471</c:v>
                </c:pt>
                <c:pt idx="220">
                  <c:v>0.64141317027522471</c:v>
                </c:pt>
                <c:pt idx="221">
                  <c:v>0.63927666465835142</c:v>
                </c:pt>
                <c:pt idx="222">
                  <c:v>0.62859413657398533</c:v>
                </c:pt>
                <c:pt idx="223">
                  <c:v>0.62432112534023854</c:v>
                </c:pt>
                <c:pt idx="224">
                  <c:v>0.62004811410649208</c:v>
                </c:pt>
                <c:pt idx="225">
                  <c:v>0.6029560691715059</c:v>
                </c:pt>
                <c:pt idx="226">
                  <c:v>0.58372751861964656</c:v>
                </c:pt>
                <c:pt idx="227">
                  <c:v>0.57090848491840684</c:v>
                </c:pt>
                <c:pt idx="228">
                  <c:v>0.56449896806778721</c:v>
                </c:pt>
                <c:pt idx="229">
                  <c:v>0.56236246245091392</c:v>
                </c:pt>
                <c:pt idx="230">
                  <c:v>0.55808945121716758</c:v>
                </c:pt>
                <c:pt idx="231">
                  <c:v>0.54954342874967421</c:v>
                </c:pt>
                <c:pt idx="232">
                  <c:v>0.5409974062821814</c:v>
                </c:pt>
                <c:pt idx="233">
                  <c:v>0.53672439504843461</c:v>
                </c:pt>
                <c:pt idx="234">
                  <c:v>0.52176885573032206</c:v>
                </c:pt>
                <c:pt idx="235">
                  <c:v>0.50894982202908234</c:v>
                </c:pt>
                <c:pt idx="236">
                  <c:v>0.50894982202908234</c:v>
                </c:pt>
                <c:pt idx="237">
                  <c:v>0.47690223777598323</c:v>
                </c:pt>
                <c:pt idx="238">
                  <c:v>0.47690223777598323</c:v>
                </c:pt>
                <c:pt idx="239">
                  <c:v>0.47476573215911</c:v>
                </c:pt>
                <c:pt idx="240">
                  <c:v>0.47262922654223677</c:v>
                </c:pt>
                <c:pt idx="241">
                  <c:v>0.46621970969161675</c:v>
                </c:pt>
                <c:pt idx="242">
                  <c:v>0.46408320407474352</c:v>
                </c:pt>
                <c:pt idx="243">
                  <c:v>0.46194669845787029</c:v>
                </c:pt>
                <c:pt idx="244">
                  <c:v>0.44912766475663057</c:v>
                </c:pt>
                <c:pt idx="245">
                  <c:v>0.44699115913975734</c:v>
                </c:pt>
                <c:pt idx="246">
                  <c:v>0.44485465352288417</c:v>
                </c:pt>
                <c:pt idx="247">
                  <c:v>0.44271814790601094</c:v>
                </c:pt>
                <c:pt idx="248">
                  <c:v>0.44271814790601094</c:v>
                </c:pt>
                <c:pt idx="249">
                  <c:v>0.44058164228913771</c:v>
                </c:pt>
                <c:pt idx="250">
                  <c:v>0.44058164228913771</c:v>
                </c:pt>
                <c:pt idx="251">
                  <c:v>0.43630863105539125</c:v>
                </c:pt>
                <c:pt idx="252">
                  <c:v>0.43417212543851802</c:v>
                </c:pt>
                <c:pt idx="253">
                  <c:v>0.42989911420477123</c:v>
                </c:pt>
                <c:pt idx="254">
                  <c:v>0.41280706926978505</c:v>
                </c:pt>
                <c:pt idx="255">
                  <c:v>0.41067056365291182</c:v>
                </c:pt>
                <c:pt idx="256">
                  <c:v>0.41067056365291182</c:v>
                </c:pt>
                <c:pt idx="257">
                  <c:v>0.40426104680229219</c:v>
                </c:pt>
                <c:pt idx="258">
                  <c:v>0.39357851871792571</c:v>
                </c:pt>
                <c:pt idx="259">
                  <c:v>0.38289599063355956</c:v>
                </c:pt>
                <c:pt idx="260">
                  <c:v>0.35512141761420696</c:v>
                </c:pt>
                <c:pt idx="261">
                  <c:v>0.3508484063804605</c:v>
                </c:pt>
                <c:pt idx="262">
                  <c:v>0.34016587829609402</c:v>
                </c:pt>
                <c:pt idx="263">
                  <c:v>0.33802937267922079</c:v>
                </c:pt>
                <c:pt idx="264">
                  <c:v>0.33589286706234756</c:v>
                </c:pt>
                <c:pt idx="265">
                  <c:v>0.31880082212736144</c:v>
                </c:pt>
                <c:pt idx="266">
                  <c:v>0.31666431651048821</c:v>
                </c:pt>
                <c:pt idx="267">
                  <c:v>0.30811829404299534</c:v>
                </c:pt>
                <c:pt idx="268">
                  <c:v>0.3038452828092485</c:v>
                </c:pt>
                <c:pt idx="269">
                  <c:v>0.3038452828092485</c:v>
                </c:pt>
                <c:pt idx="270">
                  <c:v>0.30170877719237527</c:v>
                </c:pt>
                <c:pt idx="271">
                  <c:v>0.29529926034175563</c:v>
                </c:pt>
                <c:pt idx="272">
                  <c:v>0.28461673225738915</c:v>
                </c:pt>
                <c:pt idx="273">
                  <c:v>0.28248022664051592</c:v>
                </c:pt>
                <c:pt idx="274">
                  <c:v>0.27179769855614977</c:v>
                </c:pt>
                <c:pt idx="275">
                  <c:v>0.26325167608865652</c:v>
                </c:pt>
                <c:pt idx="276">
                  <c:v>0.25897866485491011</c:v>
                </c:pt>
                <c:pt idx="277">
                  <c:v>0.24188661991992394</c:v>
                </c:pt>
                <c:pt idx="278">
                  <c:v>0.23547710306930389</c:v>
                </c:pt>
                <c:pt idx="279">
                  <c:v>0.22265806936806457</c:v>
                </c:pt>
                <c:pt idx="280">
                  <c:v>0.21411204690057131</c:v>
                </c:pt>
                <c:pt idx="281">
                  <c:v>0.21197554128369808</c:v>
                </c:pt>
                <c:pt idx="282">
                  <c:v>0.20983903566682485</c:v>
                </c:pt>
                <c:pt idx="283">
                  <c:v>0.20342951881620519</c:v>
                </c:pt>
                <c:pt idx="284">
                  <c:v>0.20342951881620519</c:v>
                </c:pt>
                <c:pt idx="285">
                  <c:v>0.18847397949809228</c:v>
                </c:pt>
                <c:pt idx="286">
                  <c:v>0.18206446264747222</c:v>
                </c:pt>
                <c:pt idx="287">
                  <c:v>0.17351844017997933</c:v>
                </c:pt>
                <c:pt idx="288">
                  <c:v>0.15428988962811996</c:v>
                </c:pt>
                <c:pt idx="289">
                  <c:v>0.15001687839437353</c:v>
                </c:pt>
                <c:pt idx="290">
                  <c:v>0.13933435031000704</c:v>
                </c:pt>
                <c:pt idx="291">
                  <c:v>0.13292483345938738</c:v>
                </c:pt>
                <c:pt idx="292">
                  <c:v>0.13078832784251415</c:v>
                </c:pt>
                <c:pt idx="293">
                  <c:v>0.12865182222564056</c:v>
                </c:pt>
                <c:pt idx="294">
                  <c:v>0.11796929414127444</c:v>
                </c:pt>
                <c:pt idx="295">
                  <c:v>0.11583278852440122</c:v>
                </c:pt>
                <c:pt idx="296">
                  <c:v>0.11369628290752801</c:v>
                </c:pt>
                <c:pt idx="297">
                  <c:v>0.1115597772906544</c:v>
                </c:pt>
                <c:pt idx="298">
                  <c:v>0.10942327167378117</c:v>
                </c:pt>
                <c:pt idx="299">
                  <c:v>0.10515026044003474</c:v>
                </c:pt>
                <c:pt idx="300">
                  <c:v>9.8740743589415078E-2</c:v>
                </c:pt>
                <c:pt idx="301">
                  <c:v>9.874074358941469E-2</c:v>
                </c:pt>
                <c:pt idx="302">
                  <c:v>9.874074358941469E-2</c:v>
                </c:pt>
                <c:pt idx="303">
                  <c:v>9.874074358941469E-2</c:v>
                </c:pt>
                <c:pt idx="304">
                  <c:v>9.6604237972541848E-2</c:v>
                </c:pt>
                <c:pt idx="305">
                  <c:v>9.6604237972541848E-2</c:v>
                </c:pt>
                <c:pt idx="306">
                  <c:v>9.6604237972541473E-2</c:v>
                </c:pt>
                <c:pt idx="307">
                  <c:v>9.6604237972541473E-2</c:v>
                </c:pt>
                <c:pt idx="308">
                  <c:v>9.6604237972541473E-2</c:v>
                </c:pt>
                <c:pt idx="309">
                  <c:v>9.4467732355668632E-2</c:v>
                </c:pt>
                <c:pt idx="310">
                  <c:v>9.4467732355668632E-2</c:v>
                </c:pt>
                <c:pt idx="311">
                  <c:v>9.4467732355668632E-2</c:v>
                </c:pt>
                <c:pt idx="312">
                  <c:v>9.4467732355668632E-2</c:v>
                </c:pt>
                <c:pt idx="313">
                  <c:v>9.2331226738795028E-2</c:v>
                </c:pt>
                <c:pt idx="314">
                  <c:v>9.0194721121921811E-2</c:v>
                </c:pt>
                <c:pt idx="315">
                  <c:v>8.3785204271302149E-2</c:v>
                </c:pt>
                <c:pt idx="316">
                  <c:v>8.3785204271302149E-2</c:v>
                </c:pt>
                <c:pt idx="317">
                  <c:v>8.3785204271302149E-2</c:v>
                </c:pt>
                <c:pt idx="318">
                  <c:v>8.1648698654428919E-2</c:v>
                </c:pt>
                <c:pt idx="319">
                  <c:v>7.7375687420682474E-2</c:v>
                </c:pt>
                <c:pt idx="320">
                  <c:v>7.7375687420682099E-2</c:v>
                </c:pt>
                <c:pt idx="321">
                  <c:v>7.5239181803808883E-2</c:v>
                </c:pt>
                <c:pt idx="322">
                  <c:v>7.5239181803808883E-2</c:v>
                </c:pt>
                <c:pt idx="323">
                  <c:v>6.6693159336315991E-2</c:v>
                </c:pt>
                <c:pt idx="324">
                  <c:v>6.6693159336315991E-2</c:v>
                </c:pt>
                <c:pt idx="325">
                  <c:v>6.2420148102569552E-2</c:v>
                </c:pt>
                <c:pt idx="326">
                  <c:v>5.8147136868823106E-2</c:v>
                </c:pt>
                <c:pt idx="327">
                  <c:v>4.7464608784456623E-2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E4-45E4-B96A-165D2134F547}"/>
            </c:ext>
          </c:extLst>
        </c:ser>
        <c:ser>
          <c:idx val="1"/>
          <c:order val="1"/>
          <c:tx>
            <c:v>Sunny (800W/m2)</c:v>
          </c:tx>
          <c:spPr>
            <a:ln w="25400" cap="rnd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'0.5ms-S-0°C-5mm-2'!$O$2:$O$370</c:f>
              <c:numCache>
                <c:formatCode>General</c:formatCode>
                <c:ptCount val="3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</c:numCache>
            </c:numRef>
          </c:xVal>
          <c:yVal>
            <c:numRef>
              <c:f>'0.5ms-S-0°C-5mm-2'!$Q$2:$Q$370</c:f>
              <c:numCache>
                <c:formatCode>General</c:formatCode>
                <c:ptCount val="369"/>
                <c:pt idx="0">
                  <c:v>4</c:v>
                </c:pt>
                <c:pt idx="1">
                  <c:v>3.9886424038125186</c:v>
                </c:pt>
                <c:pt idx="2">
                  <c:v>3.9863708845750216</c:v>
                </c:pt>
                <c:pt idx="3">
                  <c:v>3.9863708845750216</c:v>
                </c:pt>
                <c:pt idx="4">
                  <c:v>3.9681987306750508</c:v>
                </c:pt>
                <c:pt idx="5">
                  <c:v>3.9681987306750508</c:v>
                </c:pt>
                <c:pt idx="6">
                  <c:v>3.9545696152500716</c:v>
                </c:pt>
                <c:pt idx="7">
                  <c:v>3.9522980960125755</c:v>
                </c:pt>
                <c:pt idx="8">
                  <c:v>3.9522980960125751</c:v>
                </c:pt>
                <c:pt idx="9">
                  <c:v>3.9477550575375822</c:v>
                </c:pt>
                <c:pt idx="10">
                  <c:v>3.9477550575375822</c:v>
                </c:pt>
                <c:pt idx="11">
                  <c:v>3.9432120190625892</c:v>
                </c:pt>
                <c:pt idx="12">
                  <c:v>3.9363974613501007</c:v>
                </c:pt>
                <c:pt idx="13">
                  <c:v>3.9341259421126038</c:v>
                </c:pt>
                <c:pt idx="14">
                  <c:v>3.9250398651626184</c:v>
                </c:pt>
                <c:pt idx="15">
                  <c:v>3.9227683459251215</c:v>
                </c:pt>
                <c:pt idx="16">
                  <c:v>3.913682268975136</c:v>
                </c:pt>
                <c:pt idx="17">
                  <c:v>3.9000531535501572</c:v>
                </c:pt>
                <c:pt idx="18">
                  <c:v>3.8977816343126612</c:v>
                </c:pt>
                <c:pt idx="19">
                  <c:v>3.8977816343126612</c:v>
                </c:pt>
                <c:pt idx="20">
                  <c:v>3.8909670766001723</c:v>
                </c:pt>
                <c:pt idx="21">
                  <c:v>3.8886955573626758</c:v>
                </c:pt>
                <c:pt idx="22">
                  <c:v>3.881880999650186</c:v>
                </c:pt>
                <c:pt idx="23">
                  <c:v>3.881880999650186</c:v>
                </c:pt>
                <c:pt idx="24">
                  <c:v>3.8796094804126899</c:v>
                </c:pt>
                <c:pt idx="25">
                  <c:v>3.8773379611751935</c:v>
                </c:pt>
                <c:pt idx="26">
                  <c:v>3.8591658072752222</c:v>
                </c:pt>
                <c:pt idx="27">
                  <c:v>3.8546227688002288</c:v>
                </c:pt>
                <c:pt idx="28">
                  <c:v>3.8500797303252359</c:v>
                </c:pt>
                <c:pt idx="29">
                  <c:v>3.8478082110877403</c:v>
                </c:pt>
                <c:pt idx="30">
                  <c:v>3.8455366918502443</c:v>
                </c:pt>
                <c:pt idx="31">
                  <c:v>3.829636057187769</c:v>
                </c:pt>
                <c:pt idx="32">
                  <c:v>3.8228214994752796</c:v>
                </c:pt>
                <c:pt idx="33">
                  <c:v>3.8205499802377827</c:v>
                </c:pt>
                <c:pt idx="34">
                  <c:v>3.8091923840503004</c:v>
                </c:pt>
                <c:pt idx="35">
                  <c:v>3.8023778263378119</c:v>
                </c:pt>
                <c:pt idx="36">
                  <c:v>3.7864771916753366</c:v>
                </c:pt>
                <c:pt idx="37">
                  <c:v>3.7864771916753366</c:v>
                </c:pt>
                <c:pt idx="38">
                  <c:v>3.7842056724378401</c:v>
                </c:pt>
                <c:pt idx="39">
                  <c:v>3.7796626339628472</c:v>
                </c:pt>
                <c:pt idx="40">
                  <c:v>3.7751195954878547</c:v>
                </c:pt>
                <c:pt idx="41">
                  <c:v>3.7728480762503587</c:v>
                </c:pt>
                <c:pt idx="42">
                  <c:v>3.7705765570128609</c:v>
                </c:pt>
                <c:pt idx="43">
                  <c:v>3.7569474415878834</c:v>
                </c:pt>
                <c:pt idx="44">
                  <c:v>3.7569474415878825</c:v>
                </c:pt>
                <c:pt idx="45">
                  <c:v>3.7183316145504439</c:v>
                </c:pt>
                <c:pt idx="46">
                  <c:v>3.7137885760754514</c:v>
                </c:pt>
                <c:pt idx="47">
                  <c:v>3.7115170568379545</c:v>
                </c:pt>
                <c:pt idx="48">
                  <c:v>3.7001594606504722</c:v>
                </c:pt>
                <c:pt idx="49">
                  <c:v>3.7001594606504722</c:v>
                </c:pt>
                <c:pt idx="50">
                  <c:v>3.6956164221754801</c:v>
                </c:pt>
                <c:pt idx="51">
                  <c:v>3.6910733837004868</c:v>
                </c:pt>
                <c:pt idx="52">
                  <c:v>3.6819873067505013</c:v>
                </c:pt>
                <c:pt idx="53">
                  <c:v>3.6797157875130044</c:v>
                </c:pt>
                <c:pt idx="54">
                  <c:v>3.6660866720880261</c:v>
                </c:pt>
                <c:pt idx="55">
                  <c:v>3.6456429989505583</c:v>
                </c:pt>
                <c:pt idx="56">
                  <c:v>3.6388284412380689</c:v>
                </c:pt>
                <c:pt idx="57">
                  <c:v>3.6388284412380689</c:v>
                </c:pt>
                <c:pt idx="58">
                  <c:v>3.6342854027630769</c:v>
                </c:pt>
                <c:pt idx="59">
                  <c:v>3.6320138835255795</c:v>
                </c:pt>
                <c:pt idx="60">
                  <c:v>3.6320138835255795</c:v>
                </c:pt>
                <c:pt idx="61">
                  <c:v>3.6183847681006021</c:v>
                </c:pt>
                <c:pt idx="62">
                  <c:v>3.6161132488631051</c:v>
                </c:pt>
                <c:pt idx="63">
                  <c:v>3.6115702103881118</c:v>
                </c:pt>
                <c:pt idx="64">
                  <c:v>3.6024841334381259</c:v>
                </c:pt>
                <c:pt idx="65">
                  <c:v>3.5933980564881405</c:v>
                </c:pt>
                <c:pt idx="66">
                  <c:v>3.586583498775652</c:v>
                </c:pt>
                <c:pt idx="67">
                  <c:v>3.5774974218256657</c:v>
                </c:pt>
                <c:pt idx="68">
                  <c:v>3.5752259025881687</c:v>
                </c:pt>
                <c:pt idx="69">
                  <c:v>3.5729543833506727</c:v>
                </c:pt>
                <c:pt idx="70">
                  <c:v>3.5706828641131767</c:v>
                </c:pt>
                <c:pt idx="71">
                  <c:v>3.5684113448756802</c:v>
                </c:pt>
                <c:pt idx="72">
                  <c:v>3.5684113448756802</c:v>
                </c:pt>
                <c:pt idx="73">
                  <c:v>3.5684113448756802</c:v>
                </c:pt>
                <c:pt idx="74">
                  <c:v>3.5661398256381833</c:v>
                </c:pt>
                <c:pt idx="75">
                  <c:v>3.5388815947882266</c:v>
                </c:pt>
                <c:pt idx="76">
                  <c:v>3.5343385563132341</c:v>
                </c:pt>
                <c:pt idx="77">
                  <c:v>3.5320670370757372</c:v>
                </c:pt>
                <c:pt idx="78">
                  <c:v>3.5320670370757372</c:v>
                </c:pt>
                <c:pt idx="79">
                  <c:v>3.5297955178382403</c:v>
                </c:pt>
                <c:pt idx="80">
                  <c:v>3.5297955178382403</c:v>
                </c:pt>
                <c:pt idx="81">
                  <c:v>3.5275239986007447</c:v>
                </c:pt>
                <c:pt idx="82">
                  <c:v>3.5252524793632487</c:v>
                </c:pt>
                <c:pt idx="83">
                  <c:v>3.5229809601257518</c:v>
                </c:pt>
                <c:pt idx="84">
                  <c:v>3.5184379216507589</c:v>
                </c:pt>
                <c:pt idx="85">
                  <c:v>3.5161664024132624</c:v>
                </c:pt>
                <c:pt idx="86">
                  <c:v>3.5116233639382695</c:v>
                </c:pt>
                <c:pt idx="87">
                  <c:v>3.5116233639382695</c:v>
                </c:pt>
                <c:pt idx="88">
                  <c:v>3.5070803254632765</c:v>
                </c:pt>
                <c:pt idx="89">
                  <c:v>3.4843651330883132</c:v>
                </c:pt>
                <c:pt idx="90">
                  <c:v>3.4798220946133194</c:v>
                </c:pt>
                <c:pt idx="91">
                  <c:v>3.4730075369008309</c:v>
                </c:pt>
                <c:pt idx="92">
                  <c:v>3.4684644984258379</c:v>
                </c:pt>
                <c:pt idx="93">
                  <c:v>3.4412062675758808</c:v>
                </c:pt>
                <c:pt idx="94">
                  <c:v>3.423034113675909</c:v>
                </c:pt>
                <c:pt idx="95">
                  <c:v>3.4139480367259232</c:v>
                </c:pt>
                <c:pt idx="96">
                  <c:v>3.4048619597759378</c:v>
                </c:pt>
                <c:pt idx="97">
                  <c:v>3.4048619597759378</c:v>
                </c:pt>
                <c:pt idx="98">
                  <c:v>3.3957758828259523</c:v>
                </c:pt>
                <c:pt idx="99">
                  <c:v>3.3798752481634775</c:v>
                </c:pt>
                <c:pt idx="100">
                  <c:v>3.3730606904509877</c:v>
                </c:pt>
                <c:pt idx="101">
                  <c:v>3.3253587864635628</c:v>
                </c:pt>
                <c:pt idx="102">
                  <c:v>3.3117296710385844</c:v>
                </c:pt>
                <c:pt idx="103">
                  <c:v>3.2662992862886564</c:v>
                </c:pt>
                <c:pt idx="104">
                  <c:v>3.2662992862886564</c:v>
                </c:pt>
                <c:pt idx="105">
                  <c:v>3.2526701708636772</c:v>
                </c:pt>
                <c:pt idx="106">
                  <c:v>3.1890676322137779</c:v>
                </c:pt>
                <c:pt idx="107">
                  <c:v>3.186796112976281</c:v>
                </c:pt>
                <c:pt idx="108">
                  <c:v>3.1845245937387849</c:v>
                </c:pt>
                <c:pt idx="109">
                  <c:v>3.141365728226353</c:v>
                </c:pt>
                <c:pt idx="110">
                  <c:v>3.1254650935638777</c:v>
                </c:pt>
                <c:pt idx="111">
                  <c:v>3.1072929396639069</c:v>
                </c:pt>
                <c:pt idx="112">
                  <c:v>3.0255182471140349</c:v>
                </c:pt>
                <c:pt idx="113">
                  <c:v>3.0141606509265535</c:v>
                </c:pt>
                <c:pt idx="114">
                  <c:v>3.0141606509265535</c:v>
                </c:pt>
                <c:pt idx="115">
                  <c:v>2.9982600162640782</c:v>
                </c:pt>
                <c:pt idx="116">
                  <c:v>2.9869024200765963</c:v>
                </c:pt>
                <c:pt idx="117">
                  <c:v>2.9528296315141502</c:v>
                </c:pt>
                <c:pt idx="118">
                  <c:v>2.9278429199016887</c:v>
                </c:pt>
                <c:pt idx="119">
                  <c:v>2.9119422852392138</c:v>
                </c:pt>
                <c:pt idx="120">
                  <c:v>2.8778694966767677</c:v>
                </c:pt>
                <c:pt idx="121">
                  <c:v>2.8710549389642783</c:v>
                </c:pt>
                <c:pt idx="122">
                  <c:v>2.8528827850643075</c:v>
                </c:pt>
                <c:pt idx="123">
                  <c:v>2.8369821504018322</c:v>
                </c:pt>
                <c:pt idx="124">
                  <c:v>2.8347106311643353</c:v>
                </c:pt>
                <c:pt idx="125">
                  <c:v>2.8188099965018605</c:v>
                </c:pt>
                <c:pt idx="126">
                  <c:v>2.8142669580268675</c:v>
                </c:pt>
                <c:pt idx="127">
                  <c:v>2.8097239195518751</c:v>
                </c:pt>
                <c:pt idx="128">
                  <c:v>2.7870087271769113</c:v>
                </c:pt>
                <c:pt idx="129">
                  <c:v>2.773379611751932</c:v>
                </c:pt>
                <c:pt idx="130">
                  <c:v>2.7506644193769683</c:v>
                </c:pt>
                <c:pt idx="131">
                  <c:v>2.7324922654769965</c:v>
                </c:pt>
                <c:pt idx="132">
                  <c:v>2.7097770731020328</c:v>
                </c:pt>
                <c:pt idx="133">
                  <c:v>2.7097770731020328</c:v>
                </c:pt>
                <c:pt idx="134">
                  <c:v>2.7029625153895434</c:v>
                </c:pt>
                <c:pt idx="135">
                  <c:v>2.689333399964565</c:v>
                </c:pt>
                <c:pt idx="136">
                  <c:v>2.6825188422520756</c:v>
                </c:pt>
                <c:pt idx="137">
                  <c:v>2.6620751691146078</c:v>
                </c:pt>
                <c:pt idx="138">
                  <c:v>2.6598036498771109</c:v>
                </c:pt>
                <c:pt idx="139">
                  <c:v>2.6507175729271255</c:v>
                </c:pt>
                <c:pt idx="140">
                  <c:v>2.6143732651271829</c:v>
                </c:pt>
                <c:pt idx="141">
                  <c:v>2.60983022665219</c:v>
                </c:pt>
                <c:pt idx="142">
                  <c:v>2.6030156689397006</c:v>
                </c:pt>
                <c:pt idx="143">
                  <c:v>2.6007441497022046</c:v>
                </c:pt>
                <c:pt idx="144">
                  <c:v>2.5939295919897152</c:v>
                </c:pt>
                <c:pt idx="145">
                  <c:v>2.5803004765647368</c:v>
                </c:pt>
                <c:pt idx="146">
                  <c:v>2.5643998419022616</c:v>
                </c:pt>
                <c:pt idx="147">
                  <c:v>2.5416846495272973</c:v>
                </c:pt>
                <c:pt idx="148">
                  <c:v>2.5394131302898013</c:v>
                </c:pt>
                <c:pt idx="149">
                  <c:v>2.491711226302376</c:v>
                </c:pt>
                <c:pt idx="150">
                  <c:v>2.4689960339274117</c:v>
                </c:pt>
                <c:pt idx="151">
                  <c:v>2.4053934952775125</c:v>
                </c:pt>
                <c:pt idx="152">
                  <c:v>2.3963074183275261</c:v>
                </c:pt>
                <c:pt idx="153">
                  <c:v>2.3826783029025478</c:v>
                </c:pt>
                <c:pt idx="154">
                  <c:v>2.325890321965137</c:v>
                </c:pt>
                <c:pt idx="155">
                  <c:v>2.3168042450151516</c:v>
                </c:pt>
                <c:pt idx="156">
                  <c:v>2.3145327257776551</c:v>
                </c:pt>
                <c:pt idx="157">
                  <c:v>2.3054466488276693</c:v>
                </c:pt>
                <c:pt idx="158">
                  <c:v>2.2963605718776838</c:v>
                </c:pt>
                <c:pt idx="159">
                  <c:v>2.2850029756902015</c:v>
                </c:pt>
                <c:pt idx="160">
                  <c:v>2.2668308217902298</c:v>
                </c:pt>
                <c:pt idx="161">
                  <c:v>2.2350295524652806</c:v>
                </c:pt>
                <c:pt idx="162">
                  <c:v>2.164612456102891</c:v>
                </c:pt>
                <c:pt idx="163">
                  <c:v>2.1282681483029484</c:v>
                </c:pt>
                <c:pt idx="164">
                  <c:v>2.1123675136404731</c:v>
                </c:pt>
                <c:pt idx="165">
                  <c:v>2.1100959944029771</c:v>
                </c:pt>
                <c:pt idx="166">
                  <c:v>2.0964668789779983</c:v>
                </c:pt>
                <c:pt idx="167">
                  <c:v>2.0692086481280416</c:v>
                </c:pt>
                <c:pt idx="168">
                  <c:v>2.032864340328099</c:v>
                </c:pt>
                <c:pt idx="169">
                  <c:v>2.0056061094781414</c:v>
                </c:pt>
                <c:pt idx="170">
                  <c:v>1.996520032528156</c:v>
                </c:pt>
                <c:pt idx="171">
                  <c:v>1.9351890131157528</c:v>
                </c:pt>
                <c:pt idx="172">
                  <c:v>1.9238314169282704</c:v>
                </c:pt>
                <c:pt idx="173">
                  <c:v>1.9124738207407883</c:v>
                </c:pt>
                <c:pt idx="174">
                  <c:v>1.8965731860783133</c:v>
                </c:pt>
                <c:pt idx="175">
                  <c:v>1.8511428013283848</c:v>
                </c:pt>
                <c:pt idx="176">
                  <c:v>1.8488712820908881</c:v>
                </c:pt>
                <c:pt idx="177">
                  <c:v>1.8397852051409027</c:v>
                </c:pt>
                <c:pt idx="178">
                  <c:v>1.8306991281909171</c:v>
                </c:pt>
                <c:pt idx="179">
                  <c:v>1.7966263396284701</c:v>
                </c:pt>
                <c:pt idx="180">
                  <c:v>1.7852687434409886</c:v>
                </c:pt>
                <c:pt idx="181">
                  <c:v>1.7511959548785418</c:v>
                </c:pt>
                <c:pt idx="182">
                  <c:v>1.7398383586910595</c:v>
                </c:pt>
                <c:pt idx="183">
                  <c:v>1.7352953202160668</c:v>
                </c:pt>
                <c:pt idx="184">
                  <c:v>1.7307522817410741</c:v>
                </c:pt>
                <c:pt idx="185">
                  <c:v>1.696679493178628</c:v>
                </c:pt>
                <c:pt idx="186">
                  <c:v>1.6557921469036925</c:v>
                </c:pt>
                <c:pt idx="187">
                  <c:v>1.6467060699537071</c:v>
                </c:pt>
                <c:pt idx="188">
                  <c:v>1.6285339160537353</c:v>
                </c:pt>
                <c:pt idx="189">
                  <c:v>1.6262623968162384</c:v>
                </c:pt>
                <c:pt idx="190">
                  <c:v>1.617176319866253</c:v>
                </c:pt>
                <c:pt idx="191">
                  <c:v>1.5944611274912892</c:v>
                </c:pt>
                <c:pt idx="192">
                  <c:v>1.5831035313038069</c:v>
                </c:pt>
                <c:pt idx="193">
                  <c:v>1.5762889735913175</c:v>
                </c:pt>
                <c:pt idx="194">
                  <c:v>1.5036003579914319</c:v>
                </c:pt>
                <c:pt idx="195">
                  <c:v>1.4854282040914608</c:v>
                </c:pt>
                <c:pt idx="196">
                  <c:v>1.4717990886664818</c:v>
                </c:pt>
                <c:pt idx="197">
                  <c:v>1.4581699732415034</c:v>
                </c:pt>
                <c:pt idx="198">
                  <c:v>1.449083896291518</c:v>
                </c:pt>
                <c:pt idx="199">
                  <c:v>1.4422693385790284</c:v>
                </c:pt>
                <c:pt idx="200">
                  <c:v>1.4422693385790284</c:v>
                </c:pt>
                <c:pt idx="201">
                  <c:v>1.4059250307790858</c:v>
                </c:pt>
                <c:pt idx="202">
                  <c:v>1.4036535115415898</c:v>
                </c:pt>
                <c:pt idx="203">
                  <c:v>1.367309203741647</c:v>
                </c:pt>
                <c:pt idx="204">
                  <c:v>1.351408569079172</c:v>
                </c:pt>
                <c:pt idx="205">
                  <c:v>1.3218788189917179</c:v>
                </c:pt>
                <c:pt idx="206">
                  <c:v>1.3037066650917468</c:v>
                </c:pt>
                <c:pt idx="207">
                  <c:v>1.3014351458542501</c:v>
                </c:pt>
                <c:pt idx="208">
                  <c:v>1.2968921073792574</c:v>
                </c:pt>
                <c:pt idx="209">
                  <c:v>1.2719053957667967</c:v>
                </c:pt>
                <c:pt idx="210">
                  <c:v>1.2696338765293009</c:v>
                </c:pt>
                <c:pt idx="211">
                  <c:v>1.2605477995793146</c:v>
                </c:pt>
                <c:pt idx="212">
                  <c:v>1.2469186841543363</c:v>
                </c:pt>
                <c:pt idx="213">
                  <c:v>1.2287465302543645</c:v>
                </c:pt>
                <c:pt idx="214">
                  <c:v>1.2196604533043789</c:v>
                </c:pt>
                <c:pt idx="215">
                  <c:v>1.2151174148293862</c:v>
                </c:pt>
                <c:pt idx="216">
                  <c:v>1.2128458955918904</c:v>
                </c:pt>
                <c:pt idx="217">
                  <c:v>1.1651439916044652</c:v>
                </c:pt>
                <c:pt idx="218">
                  <c:v>1.1356142415170116</c:v>
                </c:pt>
                <c:pt idx="219">
                  <c:v>1.1356142415170116</c:v>
                </c:pt>
                <c:pt idx="220">
                  <c:v>1.1356142415170116</c:v>
                </c:pt>
                <c:pt idx="221">
                  <c:v>1.1310712030420187</c:v>
                </c:pt>
                <c:pt idx="222">
                  <c:v>1.1151705683795439</c:v>
                </c:pt>
                <c:pt idx="223">
                  <c:v>1.1015414529545651</c:v>
                </c:pt>
                <c:pt idx="224">
                  <c:v>1.0788262605796011</c:v>
                </c:pt>
                <c:pt idx="225">
                  <c:v>1.0720117028671119</c:v>
                </c:pt>
                <c:pt idx="226">
                  <c:v>1.0651971451546223</c:v>
                </c:pt>
                <c:pt idx="227">
                  <c:v>1.0538395489671404</c:v>
                </c:pt>
                <c:pt idx="228">
                  <c:v>1.0538395489671404</c:v>
                </c:pt>
                <c:pt idx="229">
                  <c:v>1.0379389143046653</c:v>
                </c:pt>
                <c:pt idx="230">
                  <c:v>1.0311243565921764</c:v>
                </c:pt>
                <c:pt idx="231">
                  <c:v>1.0265813181171832</c:v>
                </c:pt>
                <c:pt idx="232">
                  <c:v>1.0265813181171832</c:v>
                </c:pt>
                <c:pt idx="233">
                  <c:v>1.0243097988796868</c:v>
                </c:pt>
                <c:pt idx="234">
                  <c:v>1.003866125742219</c:v>
                </c:pt>
                <c:pt idx="235">
                  <c:v>1.0015946065047225</c:v>
                </c:pt>
                <c:pt idx="236">
                  <c:v>0.99705156802972994</c:v>
                </c:pt>
                <c:pt idx="237">
                  <c:v>0.98569397184224761</c:v>
                </c:pt>
                <c:pt idx="238">
                  <c:v>0.9629787794672835</c:v>
                </c:pt>
                <c:pt idx="239">
                  <c:v>0.94707814480480845</c:v>
                </c:pt>
                <c:pt idx="240">
                  <c:v>0.93572054861732623</c:v>
                </c:pt>
                <c:pt idx="241">
                  <c:v>0.92890599090483705</c:v>
                </c:pt>
                <c:pt idx="242">
                  <c:v>0.91073383700486565</c:v>
                </c:pt>
                <c:pt idx="243">
                  <c:v>0.90391927929237659</c:v>
                </c:pt>
                <c:pt idx="244">
                  <c:v>0.89256168310489425</c:v>
                </c:pt>
                <c:pt idx="245">
                  <c:v>0.86757497149243379</c:v>
                </c:pt>
                <c:pt idx="246">
                  <c:v>0.85621737530495146</c:v>
                </c:pt>
                <c:pt idx="247">
                  <c:v>0.84258825987997321</c:v>
                </c:pt>
                <c:pt idx="248">
                  <c:v>0.8357737021674837</c:v>
                </c:pt>
                <c:pt idx="249">
                  <c:v>0.80851547131752677</c:v>
                </c:pt>
                <c:pt idx="250">
                  <c:v>0.80397243284253406</c:v>
                </c:pt>
                <c:pt idx="251">
                  <c:v>0.80170091360503726</c:v>
                </c:pt>
                <c:pt idx="252">
                  <c:v>0.79261483665505184</c:v>
                </c:pt>
                <c:pt idx="253">
                  <c:v>0.78352875970506586</c:v>
                </c:pt>
                <c:pt idx="254">
                  <c:v>0.74945597114261986</c:v>
                </c:pt>
                <c:pt idx="255">
                  <c:v>0.74945597114261986</c:v>
                </c:pt>
                <c:pt idx="256">
                  <c:v>0.74264141343013035</c:v>
                </c:pt>
                <c:pt idx="257">
                  <c:v>0.74264141343013035</c:v>
                </c:pt>
                <c:pt idx="258">
                  <c:v>0.74036989419263399</c:v>
                </c:pt>
                <c:pt idx="259">
                  <c:v>0.7290122980051521</c:v>
                </c:pt>
                <c:pt idx="260">
                  <c:v>0.72446925953015895</c:v>
                </c:pt>
                <c:pt idx="261">
                  <c:v>0.71992622105516624</c:v>
                </c:pt>
                <c:pt idx="262">
                  <c:v>0.70175406715519484</c:v>
                </c:pt>
                <c:pt idx="263">
                  <c:v>0.68131039401772708</c:v>
                </c:pt>
                <c:pt idx="264">
                  <c:v>0.6676812785927484</c:v>
                </c:pt>
                <c:pt idx="265">
                  <c:v>0.66086672088025922</c:v>
                </c:pt>
                <c:pt idx="266">
                  <c:v>0.65859520164276286</c:v>
                </c:pt>
                <c:pt idx="267">
                  <c:v>0.65405216316777015</c:v>
                </c:pt>
                <c:pt idx="268">
                  <c:v>0.64496608621778428</c:v>
                </c:pt>
                <c:pt idx="269">
                  <c:v>0.63588000926779875</c:v>
                </c:pt>
                <c:pt idx="270">
                  <c:v>0.6313369707928056</c:v>
                </c:pt>
                <c:pt idx="271">
                  <c:v>0.615436336130331</c:v>
                </c:pt>
                <c:pt idx="272">
                  <c:v>0.60180722070535231</c:v>
                </c:pt>
                <c:pt idx="273">
                  <c:v>0.60180722070535231</c:v>
                </c:pt>
                <c:pt idx="274">
                  <c:v>0.56773443214290586</c:v>
                </c:pt>
                <c:pt idx="275">
                  <c:v>0.56773443214290586</c:v>
                </c:pt>
                <c:pt idx="276">
                  <c:v>0.56546291290540951</c:v>
                </c:pt>
                <c:pt idx="277">
                  <c:v>0.56319139366791315</c:v>
                </c:pt>
                <c:pt idx="278">
                  <c:v>0.55637683595542364</c:v>
                </c:pt>
                <c:pt idx="279">
                  <c:v>0.55410531671792729</c:v>
                </c:pt>
                <c:pt idx="280">
                  <c:v>0.55183379748043093</c:v>
                </c:pt>
                <c:pt idx="281">
                  <c:v>0.53820468205545224</c:v>
                </c:pt>
                <c:pt idx="282">
                  <c:v>0.53593316281795589</c:v>
                </c:pt>
                <c:pt idx="283">
                  <c:v>0.53366164358045953</c:v>
                </c:pt>
                <c:pt idx="284">
                  <c:v>0.53139012434296307</c:v>
                </c:pt>
                <c:pt idx="285">
                  <c:v>0.53139012434296307</c:v>
                </c:pt>
                <c:pt idx="286">
                  <c:v>0.52911860510546671</c:v>
                </c:pt>
                <c:pt idx="287">
                  <c:v>0.52911860510546671</c:v>
                </c:pt>
                <c:pt idx="288">
                  <c:v>0.524575566630474</c:v>
                </c:pt>
                <c:pt idx="289">
                  <c:v>0.52230404739297764</c:v>
                </c:pt>
                <c:pt idx="290">
                  <c:v>0.51776100891798449</c:v>
                </c:pt>
                <c:pt idx="291">
                  <c:v>0.49958885501801309</c:v>
                </c:pt>
                <c:pt idx="292">
                  <c:v>0.49731733578051668</c:v>
                </c:pt>
                <c:pt idx="293">
                  <c:v>0.49731733578051668</c:v>
                </c:pt>
                <c:pt idx="294">
                  <c:v>0.49050277806802756</c:v>
                </c:pt>
                <c:pt idx="295">
                  <c:v>0.47914518188054528</c:v>
                </c:pt>
                <c:pt idx="296">
                  <c:v>0.46778758569306345</c:v>
                </c:pt>
                <c:pt idx="297">
                  <c:v>0.43825783560560977</c:v>
                </c:pt>
                <c:pt idx="298">
                  <c:v>0.433714797130617</c:v>
                </c:pt>
                <c:pt idx="299">
                  <c:v>0.42235720094313473</c:v>
                </c:pt>
                <c:pt idx="300">
                  <c:v>0.42008568170563837</c:v>
                </c:pt>
                <c:pt idx="301">
                  <c:v>0.41781416246814201</c:v>
                </c:pt>
                <c:pt idx="302">
                  <c:v>0.39964200856817061</c:v>
                </c:pt>
                <c:pt idx="303">
                  <c:v>0.3973704893306742</c:v>
                </c:pt>
                <c:pt idx="304">
                  <c:v>0.38828441238068873</c:v>
                </c:pt>
                <c:pt idx="305">
                  <c:v>0.38374137390569557</c:v>
                </c:pt>
                <c:pt idx="306">
                  <c:v>0.38374137390569557</c:v>
                </c:pt>
                <c:pt idx="307">
                  <c:v>0.38146985466819922</c:v>
                </c:pt>
                <c:pt idx="308">
                  <c:v>0.37465529695571009</c:v>
                </c:pt>
                <c:pt idx="309">
                  <c:v>0.36329770076822782</c:v>
                </c:pt>
                <c:pt idx="310">
                  <c:v>0.36102618153073146</c:v>
                </c:pt>
                <c:pt idx="311">
                  <c:v>0.34966858534324957</c:v>
                </c:pt>
                <c:pt idx="312">
                  <c:v>0.34058250839326365</c:v>
                </c:pt>
                <c:pt idx="313">
                  <c:v>0.33603946991827094</c:v>
                </c:pt>
                <c:pt idx="314">
                  <c:v>0.31786731601829954</c:v>
                </c:pt>
                <c:pt idx="315">
                  <c:v>0.31105275830580997</c:v>
                </c:pt>
                <c:pt idx="316">
                  <c:v>0.29742364288083173</c:v>
                </c:pt>
                <c:pt idx="317">
                  <c:v>0.28833756593084586</c:v>
                </c:pt>
                <c:pt idx="318">
                  <c:v>0.28606604669334945</c:v>
                </c:pt>
                <c:pt idx="319">
                  <c:v>0.2837945274558531</c:v>
                </c:pt>
                <c:pt idx="320">
                  <c:v>0.27697996974336397</c:v>
                </c:pt>
                <c:pt idx="321">
                  <c:v>0.27697996974336397</c:v>
                </c:pt>
                <c:pt idx="322">
                  <c:v>0.26107933508088893</c:v>
                </c:pt>
                <c:pt idx="323">
                  <c:v>0.25426477736839942</c:v>
                </c:pt>
                <c:pt idx="324">
                  <c:v>0.24517870041841394</c:v>
                </c:pt>
                <c:pt idx="325">
                  <c:v>0.22473502728094616</c:v>
                </c:pt>
                <c:pt idx="326">
                  <c:v>0.22019198880595342</c:v>
                </c:pt>
                <c:pt idx="327">
                  <c:v>0.20883439261847114</c:v>
                </c:pt>
                <c:pt idx="328">
                  <c:v>0.20656287338097476</c:v>
                </c:pt>
                <c:pt idx="329">
                  <c:v>0.20201983490598202</c:v>
                </c:pt>
                <c:pt idx="330">
                  <c:v>0.19974831566848564</c:v>
                </c:pt>
                <c:pt idx="331">
                  <c:v>0.19747679643098887</c:v>
                </c:pt>
                <c:pt idx="332">
                  <c:v>0.19066223871849974</c:v>
                </c:pt>
                <c:pt idx="333">
                  <c:v>0.186119200243507</c:v>
                </c:pt>
                <c:pt idx="334">
                  <c:v>0.18384768100601062</c:v>
                </c:pt>
                <c:pt idx="335">
                  <c:v>0.18157616176851424</c:v>
                </c:pt>
                <c:pt idx="336">
                  <c:v>0.17930464253101747</c:v>
                </c:pt>
                <c:pt idx="337">
                  <c:v>0.17703312329352108</c:v>
                </c:pt>
                <c:pt idx="338">
                  <c:v>0.17249008481852834</c:v>
                </c:pt>
                <c:pt idx="339">
                  <c:v>0.17021856558103196</c:v>
                </c:pt>
                <c:pt idx="340">
                  <c:v>0.16567552710603922</c:v>
                </c:pt>
                <c:pt idx="341">
                  <c:v>0.16567552710603883</c:v>
                </c:pt>
                <c:pt idx="342">
                  <c:v>0.16567552710603883</c:v>
                </c:pt>
                <c:pt idx="343">
                  <c:v>0.16567552710603883</c:v>
                </c:pt>
                <c:pt idx="344">
                  <c:v>0.16340400786854284</c:v>
                </c:pt>
                <c:pt idx="345">
                  <c:v>0.16340400786854284</c:v>
                </c:pt>
                <c:pt idx="346">
                  <c:v>0.16340400786854245</c:v>
                </c:pt>
                <c:pt idx="347">
                  <c:v>0.16340400786854245</c:v>
                </c:pt>
                <c:pt idx="348">
                  <c:v>0.16340400786854245</c:v>
                </c:pt>
                <c:pt idx="349">
                  <c:v>0.16113248863104648</c:v>
                </c:pt>
                <c:pt idx="350">
                  <c:v>0.16113248863104648</c:v>
                </c:pt>
                <c:pt idx="351">
                  <c:v>0.16113248863104648</c:v>
                </c:pt>
                <c:pt idx="352">
                  <c:v>0.16113248863104648</c:v>
                </c:pt>
                <c:pt idx="353">
                  <c:v>0.15886096939354971</c:v>
                </c:pt>
                <c:pt idx="354">
                  <c:v>0.15658945015605333</c:v>
                </c:pt>
                <c:pt idx="355">
                  <c:v>0.14977489244356421</c:v>
                </c:pt>
                <c:pt idx="356">
                  <c:v>0.14977489244356421</c:v>
                </c:pt>
                <c:pt idx="357">
                  <c:v>0.14977489244356421</c:v>
                </c:pt>
                <c:pt idx="358">
                  <c:v>0.14750337320606782</c:v>
                </c:pt>
                <c:pt idx="359">
                  <c:v>0.14296033473107508</c:v>
                </c:pt>
                <c:pt idx="360">
                  <c:v>0.14296033473107467</c:v>
                </c:pt>
                <c:pt idx="361">
                  <c:v>0.14068881549357831</c:v>
                </c:pt>
                <c:pt idx="362">
                  <c:v>0.14068881549357831</c:v>
                </c:pt>
                <c:pt idx="363">
                  <c:v>0.13160273854359281</c:v>
                </c:pt>
                <c:pt idx="364">
                  <c:v>0.13160273854359281</c:v>
                </c:pt>
                <c:pt idx="365">
                  <c:v>0.12705970006860007</c:v>
                </c:pt>
                <c:pt idx="366">
                  <c:v>0.12251666159360732</c:v>
                </c:pt>
                <c:pt idx="367">
                  <c:v>0.11115906540612504</c:v>
                </c:pt>
                <c:pt idx="368">
                  <c:v>9.0715392268657269E-2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E4-45E4-B96A-165D2134F547}"/>
            </c:ext>
          </c:extLst>
        </c:ser>
        <c:ser>
          <c:idx val="2"/>
          <c:order val="2"/>
          <c:tx>
            <c:v>Cloudy (600W/m2)</c:v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'0.5ms-C-0°C-5mm'!$P$2:$P$303</c:f>
              <c:numCache>
                <c:formatCode>General</c:formatCode>
                <c:ptCount val="30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</c:numCache>
            </c:numRef>
          </c:xVal>
          <c:yVal>
            <c:numRef>
              <c:f>'0.5ms-C-0°C-5mm'!$R$2:$R$303</c:f>
              <c:numCache>
                <c:formatCode>General</c:formatCode>
                <c:ptCount val="302"/>
                <c:pt idx="0">
                  <c:v>4.0000000000000009</c:v>
                </c:pt>
                <c:pt idx="1">
                  <c:v>3.9561180799779319</c:v>
                </c:pt>
                <c:pt idx="2">
                  <c:v>3.9529836571192125</c:v>
                </c:pt>
                <c:pt idx="3">
                  <c:v>3.9467148114017752</c:v>
                </c:pt>
                <c:pt idx="4">
                  <c:v>3.9404459656843409</c:v>
                </c:pt>
                <c:pt idx="5">
                  <c:v>3.9404459656843409</c:v>
                </c:pt>
                <c:pt idx="6">
                  <c:v>3.9373115428256162</c:v>
                </c:pt>
                <c:pt idx="7">
                  <c:v>3.9373115428256162</c:v>
                </c:pt>
                <c:pt idx="8">
                  <c:v>3.9279082742494591</c:v>
                </c:pt>
                <c:pt idx="9">
                  <c:v>3.9247738513907411</c:v>
                </c:pt>
                <c:pt idx="10">
                  <c:v>3.9216394285320253</c:v>
                </c:pt>
                <c:pt idx="11">
                  <c:v>3.9091017370971475</c:v>
                </c:pt>
                <c:pt idx="12">
                  <c:v>3.8902951999448327</c:v>
                </c:pt>
                <c:pt idx="13">
                  <c:v>3.8902951999448327</c:v>
                </c:pt>
                <c:pt idx="14">
                  <c:v>3.8840263542273976</c:v>
                </c:pt>
                <c:pt idx="15">
                  <c:v>3.8777575085099572</c:v>
                </c:pt>
                <c:pt idx="16">
                  <c:v>3.8746230856512365</c:v>
                </c:pt>
                <c:pt idx="17">
                  <c:v>3.8683542399337996</c:v>
                </c:pt>
                <c:pt idx="18">
                  <c:v>3.8620853942163604</c:v>
                </c:pt>
                <c:pt idx="19">
                  <c:v>3.8495477027814835</c:v>
                </c:pt>
                <c:pt idx="20">
                  <c:v>3.8464132799227637</c:v>
                </c:pt>
                <c:pt idx="21">
                  <c:v>3.8276067427704525</c:v>
                </c:pt>
                <c:pt idx="22">
                  <c:v>3.8276067427704525</c:v>
                </c:pt>
                <c:pt idx="23">
                  <c:v>3.8150690513355778</c:v>
                </c:pt>
                <c:pt idx="24">
                  <c:v>3.8025313599007005</c:v>
                </c:pt>
                <c:pt idx="25">
                  <c:v>3.7993969370419802</c:v>
                </c:pt>
                <c:pt idx="26">
                  <c:v>3.7962625141832613</c:v>
                </c:pt>
                <c:pt idx="27">
                  <c:v>3.7899936684658235</c:v>
                </c:pt>
                <c:pt idx="28">
                  <c:v>3.7837248227483835</c:v>
                </c:pt>
                <c:pt idx="29">
                  <c:v>3.7429773255850396</c:v>
                </c:pt>
                <c:pt idx="30">
                  <c:v>3.7335740570088807</c:v>
                </c:pt>
                <c:pt idx="31">
                  <c:v>3.7084986741391281</c:v>
                </c:pt>
                <c:pt idx="32">
                  <c:v>3.6896921369868139</c:v>
                </c:pt>
                <c:pt idx="33">
                  <c:v>3.6802888684106581</c:v>
                </c:pt>
                <c:pt idx="34">
                  <c:v>3.6081971426601194</c:v>
                </c:pt>
                <c:pt idx="35">
                  <c:v>3.5549119540618976</c:v>
                </c:pt>
                <c:pt idx="36">
                  <c:v>3.551777531203181</c:v>
                </c:pt>
                <c:pt idx="37">
                  <c:v>3.5486431083444581</c:v>
                </c:pt>
                <c:pt idx="38">
                  <c:v>3.5329709940508605</c:v>
                </c:pt>
                <c:pt idx="39">
                  <c:v>3.5172988797572717</c:v>
                </c:pt>
                <c:pt idx="40">
                  <c:v>3.5078956111811155</c:v>
                </c:pt>
                <c:pt idx="41">
                  <c:v>3.5016267654636746</c:v>
                </c:pt>
                <c:pt idx="42">
                  <c:v>3.4796858054526427</c:v>
                </c:pt>
                <c:pt idx="43">
                  <c:v>3.4702825368764842</c:v>
                </c:pt>
                <c:pt idx="44">
                  <c:v>3.4702825368764842</c:v>
                </c:pt>
                <c:pt idx="45">
                  <c:v>3.426400616854417</c:v>
                </c:pt>
                <c:pt idx="46">
                  <c:v>3.4013252339846662</c:v>
                </c:pt>
                <c:pt idx="47">
                  <c:v>3.3543088911038796</c:v>
                </c:pt>
                <c:pt idx="48">
                  <c:v>3.3511744682451612</c:v>
                </c:pt>
                <c:pt idx="49">
                  <c:v>3.2728138967771851</c:v>
                </c:pt>
                <c:pt idx="50">
                  <c:v>3.2696794739184658</c:v>
                </c:pt>
                <c:pt idx="51">
                  <c:v>3.2163942853202436</c:v>
                </c:pt>
                <c:pt idx="52">
                  <c:v>3.2101254396028036</c:v>
                </c:pt>
                <c:pt idx="53">
                  <c:v>3.1787812110156155</c:v>
                </c:pt>
                <c:pt idx="54">
                  <c:v>3.1913189024504902</c:v>
                </c:pt>
                <c:pt idx="55">
                  <c:v>3.1474369824284261</c:v>
                </c:pt>
                <c:pt idx="56">
                  <c:v>3.138033713852264</c:v>
                </c:pt>
                <c:pt idx="57">
                  <c:v>3.1160927538412317</c:v>
                </c:pt>
                <c:pt idx="58">
                  <c:v>3.1035550624063575</c:v>
                </c:pt>
                <c:pt idx="59">
                  <c:v>3.0878829481127616</c:v>
                </c:pt>
                <c:pt idx="60">
                  <c:v>3.0847485252540428</c:v>
                </c:pt>
                <c:pt idx="61">
                  <c:v>3.0722108338191672</c:v>
                </c:pt>
                <c:pt idx="62">
                  <c:v>3.0534042966668524</c:v>
                </c:pt>
                <c:pt idx="63">
                  <c:v>3.034597759514539</c:v>
                </c:pt>
                <c:pt idx="64">
                  <c:v>3.0220600680796625</c:v>
                </c:pt>
                <c:pt idx="65">
                  <c:v>3.0220600680796625</c:v>
                </c:pt>
                <c:pt idx="66">
                  <c:v>3.0189256452209423</c:v>
                </c:pt>
                <c:pt idx="67">
                  <c:v>3.0189256452209423</c:v>
                </c:pt>
                <c:pt idx="68">
                  <c:v>3.0032535309273469</c:v>
                </c:pt>
                <c:pt idx="69">
                  <c:v>2.9969846852099087</c:v>
                </c:pt>
                <c:pt idx="70">
                  <c:v>2.9907158394924722</c:v>
                </c:pt>
                <c:pt idx="71">
                  <c:v>2.9907158394924722</c:v>
                </c:pt>
                <c:pt idx="72">
                  <c:v>2.981312570916316</c:v>
                </c:pt>
                <c:pt idx="73">
                  <c:v>2.9531027651878436</c:v>
                </c:pt>
                <c:pt idx="74">
                  <c:v>2.9499683423291265</c:v>
                </c:pt>
                <c:pt idx="75">
                  <c:v>2.9468339194704067</c:v>
                </c:pt>
                <c:pt idx="76">
                  <c:v>2.9342962280355298</c:v>
                </c:pt>
                <c:pt idx="77">
                  <c:v>2.9342962280355298</c:v>
                </c:pt>
                <c:pt idx="78">
                  <c:v>2.9342962280355298</c:v>
                </c:pt>
                <c:pt idx="79">
                  <c:v>2.9311618051768114</c:v>
                </c:pt>
                <c:pt idx="80">
                  <c:v>2.9311618051768114</c:v>
                </c:pt>
                <c:pt idx="81">
                  <c:v>2.9311618051768114</c:v>
                </c:pt>
                <c:pt idx="82">
                  <c:v>2.9311618051768114</c:v>
                </c:pt>
                <c:pt idx="83">
                  <c:v>2.9311618051768114</c:v>
                </c:pt>
                <c:pt idx="84">
                  <c:v>2.928027382318092</c:v>
                </c:pt>
                <c:pt idx="85">
                  <c:v>2.9248929594593731</c:v>
                </c:pt>
                <c:pt idx="86">
                  <c:v>2.9217585366006524</c:v>
                </c:pt>
                <c:pt idx="87">
                  <c:v>2.9217585366006524</c:v>
                </c:pt>
                <c:pt idx="88">
                  <c:v>2.9186241137419353</c:v>
                </c:pt>
                <c:pt idx="89">
                  <c:v>2.9186241137419353</c:v>
                </c:pt>
                <c:pt idx="90">
                  <c:v>2.9154896908832164</c:v>
                </c:pt>
                <c:pt idx="91">
                  <c:v>2.9123552680244966</c:v>
                </c:pt>
                <c:pt idx="92">
                  <c:v>2.9123552680244966</c:v>
                </c:pt>
                <c:pt idx="93">
                  <c:v>2.9123552680244966</c:v>
                </c:pt>
                <c:pt idx="94">
                  <c:v>2.9123552680244966</c:v>
                </c:pt>
                <c:pt idx="95">
                  <c:v>2.9123552680244966</c:v>
                </c:pt>
                <c:pt idx="96">
                  <c:v>2.9092208451657773</c:v>
                </c:pt>
                <c:pt idx="97">
                  <c:v>2.9060864223070588</c:v>
                </c:pt>
                <c:pt idx="98">
                  <c:v>2.9029519994483395</c:v>
                </c:pt>
                <c:pt idx="99">
                  <c:v>2.9029519994483395</c:v>
                </c:pt>
                <c:pt idx="100">
                  <c:v>2.8966831537309012</c:v>
                </c:pt>
                <c:pt idx="101">
                  <c:v>2.893548730872181</c:v>
                </c:pt>
                <c:pt idx="102">
                  <c:v>2.8841454622960248</c:v>
                </c:pt>
                <c:pt idx="103">
                  <c:v>2.8810110394373063</c:v>
                </c:pt>
                <c:pt idx="104">
                  <c:v>2.8810110394373063</c:v>
                </c:pt>
                <c:pt idx="105">
                  <c:v>2.862204502284992</c:v>
                </c:pt>
                <c:pt idx="106">
                  <c:v>2.859070079426274</c:v>
                </c:pt>
                <c:pt idx="107">
                  <c:v>2.8371291194152413</c:v>
                </c:pt>
                <c:pt idx="108">
                  <c:v>2.8308602736978021</c:v>
                </c:pt>
                <c:pt idx="109">
                  <c:v>2.8120537365454878</c:v>
                </c:pt>
                <c:pt idx="110">
                  <c:v>2.8120537365454878</c:v>
                </c:pt>
                <c:pt idx="111">
                  <c:v>2.7901127765344564</c:v>
                </c:pt>
                <c:pt idx="112">
                  <c:v>2.7681718165234215</c:v>
                </c:pt>
                <c:pt idx="113">
                  <c:v>2.7681718165234215</c:v>
                </c:pt>
                <c:pt idx="114">
                  <c:v>2.7180210507839169</c:v>
                </c:pt>
                <c:pt idx="115">
                  <c:v>2.7148866279251989</c:v>
                </c:pt>
                <c:pt idx="116">
                  <c:v>2.6898112450554459</c:v>
                </c:pt>
                <c:pt idx="117">
                  <c:v>2.6835423993380072</c:v>
                </c:pt>
                <c:pt idx="118">
                  <c:v>2.6678702850444136</c:v>
                </c:pt>
                <c:pt idx="119">
                  <c:v>2.6521981707508191</c:v>
                </c:pt>
                <c:pt idx="120">
                  <c:v>2.6365260564572233</c:v>
                </c:pt>
                <c:pt idx="121">
                  <c:v>2.6177195193049085</c:v>
                </c:pt>
                <c:pt idx="122">
                  <c:v>2.602047405011314</c:v>
                </c:pt>
                <c:pt idx="123">
                  <c:v>2.576972022141562</c:v>
                </c:pt>
                <c:pt idx="124">
                  <c:v>2.5581654849892486</c:v>
                </c:pt>
                <c:pt idx="125">
                  <c:v>2.5330901021194956</c:v>
                </c:pt>
                <c:pt idx="126">
                  <c:v>2.5236868335433389</c:v>
                </c:pt>
                <c:pt idx="127">
                  <c:v>2.4860737592387108</c:v>
                </c:pt>
                <c:pt idx="128">
                  <c:v>2.4798049135212725</c:v>
                </c:pt>
                <c:pt idx="129">
                  <c:v>2.457863953510238</c:v>
                </c:pt>
                <c:pt idx="130">
                  <c:v>2.4359229934992057</c:v>
                </c:pt>
                <c:pt idx="131">
                  <c:v>2.4327885706404864</c:v>
                </c:pt>
                <c:pt idx="132">
                  <c:v>2.4171164563468923</c:v>
                </c:pt>
                <c:pt idx="133">
                  <c:v>2.3983099191945789</c:v>
                </c:pt>
                <c:pt idx="134">
                  <c:v>2.363831267748667</c:v>
                </c:pt>
                <c:pt idx="135">
                  <c:v>2.3481591534550734</c:v>
                </c:pt>
                <c:pt idx="136">
                  <c:v>2.345024730596355</c:v>
                </c:pt>
                <c:pt idx="137">
                  <c:v>2.2886051191394126</c:v>
                </c:pt>
                <c:pt idx="138">
                  <c:v>2.279201850563255</c:v>
                </c:pt>
                <c:pt idx="139">
                  <c:v>2.2697985819870978</c:v>
                </c:pt>
                <c:pt idx="140">
                  <c:v>2.2635297362696605</c:v>
                </c:pt>
                <c:pt idx="141">
                  <c:v>2.2603953134109411</c:v>
                </c:pt>
                <c:pt idx="142">
                  <c:v>2.254126467693502</c:v>
                </c:pt>
                <c:pt idx="143">
                  <c:v>2.2509920448347827</c:v>
                </c:pt>
                <c:pt idx="144">
                  <c:v>2.2353199305411886</c:v>
                </c:pt>
                <c:pt idx="145">
                  <c:v>2.2290510848237495</c:v>
                </c:pt>
                <c:pt idx="146">
                  <c:v>2.2102445476714352</c:v>
                </c:pt>
                <c:pt idx="147">
                  <c:v>2.2008412790952789</c:v>
                </c:pt>
                <c:pt idx="148">
                  <c:v>2.1914380105191209</c:v>
                </c:pt>
                <c:pt idx="149">
                  <c:v>2.1914380105191209</c:v>
                </c:pt>
                <c:pt idx="150">
                  <c:v>2.185169164801684</c:v>
                </c:pt>
                <c:pt idx="151">
                  <c:v>2.185169164801684</c:v>
                </c:pt>
                <c:pt idx="152">
                  <c:v>2.1632282047906508</c:v>
                </c:pt>
                <c:pt idx="153">
                  <c:v>2.1600937819319319</c:v>
                </c:pt>
                <c:pt idx="154">
                  <c:v>2.1600937819319319</c:v>
                </c:pt>
                <c:pt idx="155">
                  <c:v>2.1538249362144923</c:v>
                </c:pt>
                <c:pt idx="156">
                  <c:v>2.1412872447796159</c:v>
                </c:pt>
                <c:pt idx="157">
                  <c:v>2.1224807076273038</c:v>
                </c:pt>
                <c:pt idx="158">
                  <c:v>2.1162118619098642</c:v>
                </c:pt>
                <c:pt idx="159">
                  <c:v>2.1130774390511458</c:v>
                </c:pt>
                <c:pt idx="160">
                  <c:v>2.1036741704749891</c:v>
                </c:pt>
                <c:pt idx="161">
                  <c:v>2.0817332104639568</c:v>
                </c:pt>
                <c:pt idx="162">
                  <c:v>2.078598787605237</c:v>
                </c:pt>
                <c:pt idx="163">
                  <c:v>2.0723299418877992</c:v>
                </c:pt>
                <c:pt idx="164">
                  <c:v>2.0472545590180475</c:v>
                </c:pt>
                <c:pt idx="165">
                  <c:v>2.0378512904418904</c:v>
                </c:pt>
                <c:pt idx="166">
                  <c:v>2.0284480218657324</c:v>
                </c:pt>
                <c:pt idx="167">
                  <c:v>2.0284480218657324</c:v>
                </c:pt>
                <c:pt idx="168">
                  <c:v>2.0159103304308572</c:v>
                </c:pt>
                <c:pt idx="169">
                  <c:v>2.0033726389959821</c:v>
                </c:pt>
                <c:pt idx="170">
                  <c:v>1.9908349475611045</c:v>
                </c:pt>
                <c:pt idx="171">
                  <c:v>1.9814316789849491</c:v>
                </c:pt>
                <c:pt idx="172">
                  <c:v>1.9720284104087906</c:v>
                </c:pt>
                <c:pt idx="173">
                  <c:v>1.9500874503977574</c:v>
                </c:pt>
                <c:pt idx="174">
                  <c:v>1.9281464903867234</c:v>
                </c:pt>
                <c:pt idx="175">
                  <c:v>1.9250120675280049</c:v>
                </c:pt>
                <c:pt idx="176">
                  <c:v>1.9156087989518482</c:v>
                </c:pt>
                <c:pt idx="177">
                  <c:v>1.9093399532344095</c:v>
                </c:pt>
                <c:pt idx="178">
                  <c:v>1.8779957246472192</c:v>
                </c:pt>
                <c:pt idx="179">
                  <c:v>1.8748613017885012</c:v>
                </c:pt>
                <c:pt idx="180">
                  <c:v>1.8654580332123436</c:v>
                </c:pt>
                <c:pt idx="181">
                  <c:v>1.8623236103536258</c:v>
                </c:pt>
                <c:pt idx="182">
                  <c:v>1.8403826503425922</c:v>
                </c:pt>
                <c:pt idx="183">
                  <c:v>1.8341138046251544</c:v>
                </c:pt>
                <c:pt idx="184">
                  <c:v>1.8247105360489961</c:v>
                </c:pt>
                <c:pt idx="185">
                  <c:v>1.809038421755401</c:v>
                </c:pt>
                <c:pt idx="186">
                  <c:v>1.8059039988966827</c:v>
                </c:pt>
                <c:pt idx="187">
                  <c:v>1.8027695760379636</c:v>
                </c:pt>
                <c:pt idx="188">
                  <c:v>1.7933663074618056</c:v>
                </c:pt>
                <c:pt idx="189">
                  <c:v>1.7870974617443689</c:v>
                </c:pt>
                <c:pt idx="190">
                  <c:v>1.7776941931682113</c:v>
                </c:pt>
                <c:pt idx="191">
                  <c:v>1.7682909245920542</c:v>
                </c:pt>
                <c:pt idx="192">
                  <c:v>1.7682909245920542</c:v>
                </c:pt>
                <c:pt idx="193">
                  <c:v>1.7651565017333348</c:v>
                </c:pt>
                <c:pt idx="194">
                  <c:v>1.746349964581021</c:v>
                </c:pt>
                <c:pt idx="195">
                  <c:v>1.7338122731461454</c:v>
                </c:pt>
                <c:pt idx="196">
                  <c:v>1.7087368902763929</c:v>
                </c:pt>
                <c:pt idx="197">
                  <c:v>1.6836615074066406</c:v>
                </c:pt>
                <c:pt idx="198">
                  <c:v>1.6648549702543256</c:v>
                </c:pt>
                <c:pt idx="199">
                  <c:v>1.6585861245368878</c:v>
                </c:pt>
                <c:pt idx="200">
                  <c:v>1.6523172788194502</c:v>
                </c:pt>
                <c:pt idx="201">
                  <c:v>1.6523172788194502</c:v>
                </c:pt>
                <c:pt idx="202">
                  <c:v>1.6303763188084166</c:v>
                </c:pt>
                <c:pt idx="203">
                  <c:v>1.595897667362508</c:v>
                </c:pt>
                <c:pt idx="204">
                  <c:v>1.577091130210194</c:v>
                </c:pt>
                <c:pt idx="205">
                  <c:v>1.5614190159165986</c:v>
                </c:pt>
                <c:pt idx="206">
                  <c:v>1.5426124787642848</c:v>
                </c:pt>
                <c:pt idx="207">
                  <c:v>1.5332092101881276</c:v>
                </c:pt>
                <c:pt idx="208">
                  <c:v>1.5081338273183746</c:v>
                </c:pt>
                <c:pt idx="209">
                  <c:v>1.5081338273183746</c:v>
                </c:pt>
                <c:pt idx="210">
                  <c:v>1.5049994044596571</c:v>
                </c:pt>
                <c:pt idx="211">
                  <c:v>1.4391765244265573</c:v>
                </c:pt>
                <c:pt idx="212">
                  <c:v>1.4391765244265573</c:v>
                </c:pt>
                <c:pt idx="213">
                  <c:v>1.4329076787091191</c:v>
                </c:pt>
                <c:pt idx="214">
                  <c:v>1.4141011415568052</c:v>
                </c:pt>
                <c:pt idx="215">
                  <c:v>1.3984290272632098</c:v>
                </c:pt>
                <c:pt idx="216">
                  <c:v>1.3796224901108955</c:v>
                </c:pt>
                <c:pt idx="217">
                  <c:v>1.373353644393458</c:v>
                </c:pt>
                <c:pt idx="218">
                  <c:v>1.3608159529585817</c:v>
                </c:pt>
                <c:pt idx="219">
                  <c:v>1.3420094158062676</c:v>
                </c:pt>
                <c:pt idx="220">
                  <c:v>1.3137996100777967</c:v>
                </c:pt>
                <c:pt idx="221">
                  <c:v>1.3043963415016389</c:v>
                </c:pt>
                <c:pt idx="222">
                  <c:v>1.2981274957842011</c:v>
                </c:pt>
                <c:pt idx="223">
                  <c:v>1.2761865357731681</c:v>
                </c:pt>
                <c:pt idx="224">
                  <c:v>1.2605144214795729</c:v>
                </c:pt>
                <c:pt idx="225">
                  <c:v>1.2385734614685395</c:v>
                </c:pt>
                <c:pt idx="226">
                  <c:v>1.2354390386098206</c:v>
                </c:pt>
                <c:pt idx="227">
                  <c:v>1.2197669243162252</c:v>
                </c:pt>
                <c:pt idx="228">
                  <c:v>1.2040948100226303</c:v>
                </c:pt>
                <c:pt idx="229">
                  <c:v>1.1915571185877543</c:v>
                </c:pt>
                <c:pt idx="230">
                  <c:v>1.1821538500115971</c:v>
                </c:pt>
                <c:pt idx="231">
                  <c:v>1.1633473128592831</c:v>
                </c:pt>
                <c:pt idx="232">
                  <c:v>1.1633473128592831</c:v>
                </c:pt>
                <c:pt idx="233">
                  <c:v>1.1257342385546549</c:v>
                </c:pt>
                <c:pt idx="234">
                  <c:v>1.1194653928372165</c:v>
                </c:pt>
                <c:pt idx="235">
                  <c:v>1.1037932785436215</c:v>
                </c:pt>
                <c:pt idx="236">
                  <c:v>1.0881211642500261</c:v>
                </c:pt>
                <c:pt idx="237">
                  <c:v>1.0787178956738694</c:v>
                </c:pt>
                <c:pt idx="238">
                  <c:v>1.0693146270977119</c:v>
                </c:pt>
                <c:pt idx="239">
                  <c:v>1.0661802042389932</c:v>
                </c:pt>
                <c:pt idx="240">
                  <c:v>1.0599113585215552</c:v>
                </c:pt>
                <c:pt idx="241">
                  <c:v>1.0505080899453982</c:v>
                </c:pt>
                <c:pt idx="242">
                  <c:v>1.0285671299343648</c:v>
                </c:pt>
                <c:pt idx="243">
                  <c:v>1.0034917470646127</c:v>
                </c:pt>
                <c:pt idx="244">
                  <c:v>0.99408847848845561</c:v>
                </c:pt>
                <c:pt idx="245">
                  <c:v>0.98155078705357923</c:v>
                </c:pt>
                <c:pt idx="246">
                  <c:v>0.97214751847742265</c:v>
                </c:pt>
                <c:pt idx="247">
                  <c:v>0.94707213560767056</c:v>
                </c:pt>
                <c:pt idx="248">
                  <c:v>0.94080328989023243</c:v>
                </c:pt>
                <c:pt idx="249">
                  <c:v>0.93140002131407496</c:v>
                </c:pt>
                <c:pt idx="250">
                  <c:v>0.92199675273791837</c:v>
                </c:pt>
                <c:pt idx="251">
                  <c:v>0.91259348416176089</c:v>
                </c:pt>
                <c:pt idx="252">
                  <c:v>0.89692136986816617</c:v>
                </c:pt>
                <c:pt idx="253">
                  <c:v>0.89378694700944716</c:v>
                </c:pt>
                <c:pt idx="254">
                  <c:v>0.87184598699841387</c:v>
                </c:pt>
                <c:pt idx="255">
                  <c:v>0.86557714128097574</c:v>
                </c:pt>
                <c:pt idx="256">
                  <c:v>0.85930829556353749</c:v>
                </c:pt>
                <c:pt idx="257">
                  <c:v>0.84050175841122376</c:v>
                </c:pt>
                <c:pt idx="258">
                  <c:v>0.83423291269378519</c:v>
                </c:pt>
                <c:pt idx="259">
                  <c:v>0.81542637554147146</c:v>
                </c:pt>
                <c:pt idx="260">
                  <c:v>0.81542637554147146</c:v>
                </c:pt>
                <c:pt idx="261">
                  <c:v>0.79661983838915706</c:v>
                </c:pt>
                <c:pt idx="262">
                  <c:v>0.79035099267171893</c:v>
                </c:pt>
                <c:pt idx="263">
                  <c:v>0.78721656981300037</c:v>
                </c:pt>
                <c:pt idx="264">
                  <c:v>0.78721656981300037</c:v>
                </c:pt>
                <c:pt idx="265">
                  <c:v>0.72452811263861938</c:v>
                </c:pt>
                <c:pt idx="266">
                  <c:v>0.69004946119271038</c:v>
                </c:pt>
                <c:pt idx="267">
                  <c:v>0.68064619261655368</c:v>
                </c:pt>
                <c:pt idx="268">
                  <c:v>0.66810850118167719</c:v>
                </c:pt>
                <c:pt idx="269">
                  <c:v>0.65870523260552027</c:v>
                </c:pt>
                <c:pt idx="270">
                  <c:v>0.63362984973576808</c:v>
                </c:pt>
                <c:pt idx="271">
                  <c:v>0.62736100401833028</c:v>
                </c:pt>
                <c:pt idx="272">
                  <c:v>0.61795773544217281</c:v>
                </c:pt>
                <c:pt idx="273">
                  <c:v>0.60855446686601578</c:v>
                </c:pt>
                <c:pt idx="274">
                  <c:v>0.59915119828985841</c:v>
                </c:pt>
                <c:pt idx="275">
                  <c:v>0.58347908399626369</c:v>
                </c:pt>
                <c:pt idx="276">
                  <c:v>0.58034466113754468</c:v>
                </c:pt>
                <c:pt idx="277">
                  <c:v>0.5584037011265115</c:v>
                </c:pt>
                <c:pt idx="278">
                  <c:v>0.55213485540907337</c:v>
                </c:pt>
                <c:pt idx="279">
                  <c:v>0.5458660096916349</c:v>
                </c:pt>
                <c:pt idx="280">
                  <c:v>0.52705947253932139</c:v>
                </c:pt>
                <c:pt idx="281">
                  <c:v>0.52079062682188293</c:v>
                </c:pt>
                <c:pt idx="282">
                  <c:v>0.50198408966956909</c:v>
                </c:pt>
                <c:pt idx="283">
                  <c:v>0.50198408966956909</c:v>
                </c:pt>
                <c:pt idx="284">
                  <c:v>0.50825293538700711</c:v>
                </c:pt>
                <c:pt idx="285">
                  <c:v>0.49884966681085025</c:v>
                </c:pt>
                <c:pt idx="286">
                  <c:v>0.49884966681085025</c:v>
                </c:pt>
                <c:pt idx="287">
                  <c:v>0.50198408966956909</c:v>
                </c:pt>
                <c:pt idx="288">
                  <c:v>0.49884966681085025</c:v>
                </c:pt>
                <c:pt idx="289">
                  <c:v>0.49884966681085025</c:v>
                </c:pt>
                <c:pt idx="290">
                  <c:v>0.49571524395213062</c:v>
                </c:pt>
                <c:pt idx="291">
                  <c:v>0.49258082109341167</c:v>
                </c:pt>
                <c:pt idx="292">
                  <c:v>0.48944639823469283</c:v>
                </c:pt>
                <c:pt idx="293">
                  <c:v>0.48944639823469283</c:v>
                </c:pt>
                <c:pt idx="294">
                  <c:v>0.48631197537597382</c:v>
                </c:pt>
                <c:pt idx="295">
                  <c:v>0.4831775525172548</c:v>
                </c:pt>
                <c:pt idx="296">
                  <c:v>0.48004312965853591</c:v>
                </c:pt>
                <c:pt idx="297">
                  <c:v>0.4831775525172548</c:v>
                </c:pt>
                <c:pt idx="298">
                  <c:v>0.48631197537597382</c:v>
                </c:pt>
                <c:pt idx="299">
                  <c:v>0.48631197537597382</c:v>
                </c:pt>
                <c:pt idx="300">
                  <c:v>0.4831775525172548</c:v>
                </c:pt>
                <c:pt idx="301">
                  <c:v>0.48004312965853591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E4-45E4-B96A-165D2134F547}"/>
            </c:ext>
          </c:extLst>
        </c:ser>
        <c:ser>
          <c:idx val="3"/>
          <c:order val="3"/>
          <c:tx>
            <c:v>Overcast (300W/m2)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'0.5ms-O-0°C-5mm-1'!$P$2:$P$291</c:f>
              <c:numCache>
                <c:formatCode>General</c:formatCode>
                <c:ptCount val="2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</c:numCache>
            </c:numRef>
          </c:xVal>
          <c:yVal>
            <c:numRef>
              <c:f>'0.5ms-O-0°C-5mm-1'!$R$2:$R$291</c:f>
              <c:numCache>
                <c:formatCode>General</c:formatCode>
                <c:ptCount val="290"/>
                <c:pt idx="0">
                  <c:v>4</c:v>
                </c:pt>
                <c:pt idx="1">
                  <c:v>3.9833869696883388</c:v>
                </c:pt>
                <c:pt idx="2">
                  <c:v>3.9762670995547698</c:v>
                </c:pt>
                <c:pt idx="3">
                  <c:v>3.9738938095102481</c:v>
                </c:pt>
                <c:pt idx="4">
                  <c:v>3.9644006493321564</c:v>
                </c:pt>
                <c:pt idx="5">
                  <c:v>3.9572807791985865</c:v>
                </c:pt>
                <c:pt idx="6">
                  <c:v>3.9525341991095417</c:v>
                </c:pt>
                <c:pt idx="7">
                  <c:v>3.9525341991095408</c:v>
                </c:pt>
                <c:pt idx="8">
                  <c:v>3.9477876190204952</c:v>
                </c:pt>
                <c:pt idx="9">
                  <c:v>3.9454143289759718</c:v>
                </c:pt>
                <c:pt idx="10">
                  <c:v>3.9430410389314487</c:v>
                </c:pt>
                <c:pt idx="11">
                  <c:v>3.933547878753358</c:v>
                </c:pt>
                <c:pt idx="12">
                  <c:v>3.9264280086197898</c:v>
                </c:pt>
                <c:pt idx="13">
                  <c:v>3.9240547185752663</c:v>
                </c:pt>
                <c:pt idx="14">
                  <c:v>3.9003218181300361</c:v>
                </c:pt>
                <c:pt idx="15">
                  <c:v>3.8979485280855135</c:v>
                </c:pt>
                <c:pt idx="16">
                  <c:v>3.8979485280855135</c:v>
                </c:pt>
                <c:pt idx="17">
                  <c:v>3.8837087878183754</c:v>
                </c:pt>
                <c:pt idx="18">
                  <c:v>3.8765889176848081</c:v>
                </c:pt>
                <c:pt idx="19">
                  <c:v>3.8742156276402842</c:v>
                </c:pt>
                <c:pt idx="20">
                  <c:v>3.867095757506716</c:v>
                </c:pt>
                <c:pt idx="21">
                  <c:v>3.8647224674621943</c:v>
                </c:pt>
                <c:pt idx="22">
                  <c:v>3.8623491774176704</c:v>
                </c:pt>
                <c:pt idx="23">
                  <c:v>3.8599758873731478</c:v>
                </c:pt>
                <c:pt idx="24">
                  <c:v>3.8457361471060088</c:v>
                </c:pt>
                <c:pt idx="25">
                  <c:v>3.840989567016964</c:v>
                </c:pt>
                <c:pt idx="26">
                  <c:v>3.8338696968833959</c:v>
                </c:pt>
                <c:pt idx="27">
                  <c:v>3.833869696883395</c:v>
                </c:pt>
                <c:pt idx="28">
                  <c:v>3.8291231167943498</c:v>
                </c:pt>
                <c:pt idx="29">
                  <c:v>3.8267498267498268</c:v>
                </c:pt>
                <c:pt idx="30">
                  <c:v>3.8220032466607794</c:v>
                </c:pt>
                <c:pt idx="31">
                  <c:v>3.8148833765272121</c:v>
                </c:pt>
                <c:pt idx="32">
                  <c:v>3.8148833765272112</c:v>
                </c:pt>
                <c:pt idx="33">
                  <c:v>3.8148833765272112</c:v>
                </c:pt>
                <c:pt idx="34">
                  <c:v>3.8101367964381652</c:v>
                </c:pt>
                <c:pt idx="35">
                  <c:v>3.8006436362600748</c:v>
                </c:pt>
                <c:pt idx="36">
                  <c:v>3.7887771860374593</c:v>
                </c:pt>
                <c:pt idx="37">
                  <c:v>3.7816573159038902</c:v>
                </c:pt>
                <c:pt idx="38">
                  <c:v>3.7674175756367529</c:v>
                </c:pt>
                <c:pt idx="39">
                  <c:v>3.7650442855922304</c:v>
                </c:pt>
                <c:pt idx="40">
                  <c:v>3.7626709955477069</c:v>
                </c:pt>
                <c:pt idx="41">
                  <c:v>3.7626709955477069</c:v>
                </c:pt>
                <c:pt idx="42">
                  <c:v>3.7531778353696157</c:v>
                </c:pt>
                <c:pt idx="43">
                  <c:v>3.7508045453250931</c:v>
                </c:pt>
                <c:pt idx="44">
                  <c:v>3.743684675191524</c:v>
                </c:pt>
                <c:pt idx="45">
                  <c:v>3.7436846751915231</c:v>
                </c:pt>
                <c:pt idx="46">
                  <c:v>3.7413113851470019</c:v>
                </c:pt>
                <c:pt idx="47">
                  <c:v>3.7389380951024775</c:v>
                </c:pt>
                <c:pt idx="48">
                  <c:v>3.7294449349243868</c:v>
                </c:pt>
                <c:pt idx="49">
                  <c:v>3.7199517747462956</c:v>
                </c:pt>
                <c:pt idx="50">
                  <c:v>3.7128319046127265</c:v>
                </c:pt>
                <c:pt idx="51">
                  <c:v>3.710458614568203</c:v>
                </c:pt>
                <c:pt idx="52">
                  <c:v>3.70808532452368</c:v>
                </c:pt>
                <c:pt idx="53">
                  <c:v>3.7057120344791574</c:v>
                </c:pt>
                <c:pt idx="54">
                  <c:v>3.7057120344791565</c:v>
                </c:pt>
                <c:pt idx="55">
                  <c:v>3.7033387444346348</c:v>
                </c:pt>
                <c:pt idx="56">
                  <c:v>3.6938455842565419</c:v>
                </c:pt>
                <c:pt idx="57">
                  <c:v>3.6914722942120202</c:v>
                </c:pt>
                <c:pt idx="58">
                  <c:v>3.6890990041674967</c:v>
                </c:pt>
                <c:pt idx="59">
                  <c:v>3.6819791340339276</c:v>
                </c:pt>
                <c:pt idx="60">
                  <c:v>3.6819791340339276</c:v>
                </c:pt>
                <c:pt idx="61">
                  <c:v>3.6819791340339276</c:v>
                </c:pt>
                <c:pt idx="62">
                  <c:v>3.674859263900359</c:v>
                </c:pt>
                <c:pt idx="63">
                  <c:v>3.6653661037222682</c:v>
                </c:pt>
                <c:pt idx="64">
                  <c:v>3.6558729435441757</c:v>
                </c:pt>
                <c:pt idx="65">
                  <c:v>3.6368866231879919</c:v>
                </c:pt>
                <c:pt idx="66">
                  <c:v>3.6345133331434698</c:v>
                </c:pt>
                <c:pt idx="67">
                  <c:v>3.6297667530544229</c:v>
                </c:pt>
                <c:pt idx="68">
                  <c:v>3.6226468829208547</c:v>
                </c:pt>
                <c:pt idx="69">
                  <c:v>3.6202735928763325</c:v>
                </c:pt>
                <c:pt idx="70">
                  <c:v>3.6036605625646718</c:v>
                </c:pt>
                <c:pt idx="71">
                  <c:v>3.5823009521639655</c:v>
                </c:pt>
                <c:pt idx="72">
                  <c:v>3.5728077919858734</c:v>
                </c:pt>
                <c:pt idx="73">
                  <c:v>3.5680612118968273</c:v>
                </c:pt>
                <c:pt idx="74">
                  <c:v>3.558568051718737</c:v>
                </c:pt>
                <c:pt idx="75">
                  <c:v>3.5467016014961206</c:v>
                </c:pt>
                <c:pt idx="76">
                  <c:v>3.5419550214070754</c:v>
                </c:pt>
                <c:pt idx="77">
                  <c:v>3.5324618612289833</c:v>
                </c:pt>
                <c:pt idx="78">
                  <c:v>3.5300885711844607</c:v>
                </c:pt>
                <c:pt idx="79">
                  <c:v>3.5229687010508925</c:v>
                </c:pt>
                <c:pt idx="80">
                  <c:v>3.4802494802494794</c:v>
                </c:pt>
                <c:pt idx="81">
                  <c:v>3.4755029001604343</c:v>
                </c:pt>
                <c:pt idx="82">
                  <c:v>3.4375302594480668</c:v>
                </c:pt>
                <c:pt idx="83">
                  <c:v>3.4327836793590212</c:v>
                </c:pt>
                <c:pt idx="84">
                  <c:v>3.428037099269976</c:v>
                </c:pt>
                <c:pt idx="85">
                  <c:v>3.3924377486021311</c:v>
                </c:pt>
                <c:pt idx="86">
                  <c:v>3.3758247182904713</c:v>
                </c:pt>
                <c:pt idx="87">
                  <c:v>3.361584978023334</c:v>
                </c:pt>
                <c:pt idx="88">
                  <c:v>3.3615849780233331</c:v>
                </c:pt>
                <c:pt idx="89">
                  <c:v>3.3402253676226268</c:v>
                </c:pt>
                <c:pt idx="90">
                  <c:v>3.3259856273554895</c:v>
                </c:pt>
                <c:pt idx="91">
                  <c:v>3.3022527269102619</c:v>
                </c:pt>
                <c:pt idx="92">
                  <c:v>3.2856396965986003</c:v>
                </c:pt>
                <c:pt idx="93">
                  <c:v>3.2666533762424166</c:v>
                </c:pt>
                <c:pt idx="94">
                  <c:v>3.2619067961533701</c:v>
                </c:pt>
                <c:pt idx="95">
                  <c:v>3.235800605663619</c:v>
                </c:pt>
                <c:pt idx="96">
                  <c:v>3.2096944151738671</c:v>
                </c:pt>
                <c:pt idx="97">
                  <c:v>3.1907080948176834</c:v>
                </c:pt>
                <c:pt idx="98">
                  <c:v>3.1907080948176825</c:v>
                </c:pt>
                <c:pt idx="99">
                  <c:v>3.1907080948176825</c:v>
                </c:pt>
                <c:pt idx="100">
                  <c:v>3.1717217744615001</c:v>
                </c:pt>
                <c:pt idx="101">
                  <c:v>3.1384957138381782</c:v>
                </c:pt>
                <c:pt idx="102">
                  <c:v>3.1195093934819962</c:v>
                </c:pt>
                <c:pt idx="103">
                  <c:v>3.1100162333039041</c:v>
                </c:pt>
                <c:pt idx="104">
                  <c:v>3.1005230731258124</c:v>
                </c:pt>
                <c:pt idx="105">
                  <c:v>3.0767901726805835</c:v>
                </c:pt>
                <c:pt idx="106">
                  <c:v>3.0506839821908303</c:v>
                </c:pt>
                <c:pt idx="107">
                  <c:v>3.038817531968216</c:v>
                </c:pt>
                <c:pt idx="108">
                  <c:v>3.0293243717901248</c:v>
                </c:pt>
                <c:pt idx="109">
                  <c:v>3.0150846315229867</c:v>
                </c:pt>
                <c:pt idx="110">
                  <c:v>3.0103380514339411</c:v>
                </c:pt>
                <c:pt idx="111">
                  <c:v>2.9984716012113277</c:v>
                </c:pt>
                <c:pt idx="112">
                  <c:v>2.979485280855144</c:v>
                </c:pt>
                <c:pt idx="113">
                  <c:v>2.9557523804099137</c:v>
                </c:pt>
                <c:pt idx="114">
                  <c:v>2.9438859301872986</c:v>
                </c:pt>
                <c:pt idx="115">
                  <c:v>2.8465810383618591</c:v>
                </c:pt>
                <c:pt idx="116">
                  <c:v>2.8465810383618591</c:v>
                </c:pt>
                <c:pt idx="117">
                  <c:v>2.8275947180056771</c:v>
                </c:pt>
                <c:pt idx="118">
                  <c:v>2.8228481379166301</c:v>
                </c:pt>
                <c:pt idx="119">
                  <c:v>2.8109816876940164</c:v>
                </c:pt>
                <c:pt idx="120">
                  <c:v>2.7967419474268782</c:v>
                </c:pt>
                <c:pt idx="121">
                  <c:v>2.7801289171152188</c:v>
                </c:pt>
                <c:pt idx="122">
                  <c:v>2.7658891768480816</c:v>
                </c:pt>
                <c:pt idx="123">
                  <c:v>2.7350364062692827</c:v>
                </c:pt>
                <c:pt idx="124">
                  <c:v>2.7136767958685768</c:v>
                </c:pt>
                <c:pt idx="125">
                  <c:v>2.689943895423347</c:v>
                </c:pt>
                <c:pt idx="126">
                  <c:v>2.6804507352452558</c:v>
                </c:pt>
                <c:pt idx="127">
                  <c:v>2.6638377049335951</c:v>
                </c:pt>
                <c:pt idx="128">
                  <c:v>2.6329849343547975</c:v>
                </c:pt>
                <c:pt idx="129">
                  <c:v>2.6211184841321824</c:v>
                </c:pt>
                <c:pt idx="130">
                  <c:v>2.597385583686953</c:v>
                </c:pt>
                <c:pt idx="131">
                  <c:v>2.5594129429745873</c:v>
                </c:pt>
                <c:pt idx="132">
                  <c:v>2.5404266226184031</c:v>
                </c:pt>
                <c:pt idx="133">
                  <c:v>2.5285601723957885</c:v>
                </c:pt>
                <c:pt idx="134">
                  <c:v>2.5048272719505591</c:v>
                </c:pt>
                <c:pt idx="135">
                  <c:v>2.4858409515943762</c:v>
                </c:pt>
                <c:pt idx="136">
                  <c:v>2.466854631238192</c:v>
                </c:pt>
                <c:pt idx="137">
                  <c:v>2.4383751507039184</c:v>
                </c:pt>
                <c:pt idx="138">
                  <c:v>2.4098956701696435</c:v>
                </c:pt>
                <c:pt idx="139">
                  <c:v>2.3885360597689353</c:v>
                </c:pt>
                <c:pt idx="140">
                  <c:v>2.3861627697244137</c:v>
                </c:pt>
                <c:pt idx="141">
                  <c:v>2.3624298692791834</c:v>
                </c:pt>
                <c:pt idx="142">
                  <c:v>2.3576832891901387</c:v>
                </c:pt>
                <c:pt idx="143">
                  <c:v>2.3315770987003859</c:v>
                </c:pt>
                <c:pt idx="144">
                  <c:v>2.3007243281215879</c:v>
                </c:pt>
                <c:pt idx="145">
                  <c:v>2.2864845878544506</c:v>
                </c:pt>
                <c:pt idx="146">
                  <c:v>2.2532585272311296</c:v>
                </c:pt>
                <c:pt idx="147">
                  <c:v>2.2532585272311296</c:v>
                </c:pt>
                <c:pt idx="148">
                  <c:v>2.2224057566523312</c:v>
                </c:pt>
                <c:pt idx="149">
                  <c:v>2.2176591765632856</c:v>
                </c:pt>
                <c:pt idx="150">
                  <c:v>2.1962995661625793</c:v>
                </c:pt>
                <c:pt idx="151">
                  <c:v>2.1773132458063964</c:v>
                </c:pt>
                <c:pt idx="152">
                  <c:v>2.151207055316644</c:v>
                </c:pt>
                <c:pt idx="153">
                  <c:v>2.148833765272121</c:v>
                </c:pt>
                <c:pt idx="154">
                  <c:v>2.1298474449159381</c:v>
                </c:pt>
                <c:pt idx="155">
                  <c:v>2.1037412544261858</c:v>
                </c:pt>
                <c:pt idx="156">
                  <c:v>2.0823816440254799</c:v>
                </c:pt>
                <c:pt idx="157">
                  <c:v>2.0610220336247735</c:v>
                </c:pt>
                <c:pt idx="158">
                  <c:v>2.0396624232240663</c:v>
                </c:pt>
                <c:pt idx="159">
                  <c:v>2.01830281282336</c:v>
                </c:pt>
                <c:pt idx="160">
                  <c:v>2.0088096526452697</c:v>
                </c:pt>
                <c:pt idx="161">
                  <c:v>1.9969432024226554</c:v>
                </c:pt>
                <c:pt idx="162">
                  <c:v>1.9945699123781322</c:v>
                </c:pt>
                <c:pt idx="163">
                  <c:v>1.9637171417993329</c:v>
                </c:pt>
                <c:pt idx="164">
                  <c:v>1.9447308214431498</c:v>
                </c:pt>
                <c:pt idx="165">
                  <c:v>1.9304910811760134</c:v>
                </c:pt>
                <c:pt idx="166">
                  <c:v>1.9233712110424444</c:v>
                </c:pt>
                <c:pt idx="167">
                  <c:v>1.9091314707753055</c:v>
                </c:pt>
                <c:pt idx="168">
                  <c:v>1.9020116006417365</c:v>
                </c:pt>
                <c:pt idx="169">
                  <c:v>1.8972650205526915</c:v>
                </c:pt>
                <c:pt idx="170">
                  <c:v>1.8830252802855536</c:v>
                </c:pt>
                <c:pt idx="171">
                  <c:v>1.8640389599293705</c:v>
                </c:pt>
                <c:pt idx="172">
                  <c:v>1.8355594793950953</c:v>
                </c:pt>
                <c:pt idx="173">
                  <c:v>1.8260663192170039</c:v>
                </c:pt>
                <c:pt idx="174">
                  <c:v>1.8236930291724813</c:v>
                </c:pt>
                <c:pt idx="175">
                  <c:v>1.8165731590389131</c:v>
                </c:pt>
                <c:pt idx="176">
                  <c:v>1.8094532889053441</c:v>
                </c:pt>
                <c:pt idx="177">
                  <c:v>1.795213548638207</c:v>
                </c:pt>
                <c:pt idx="178">
                  <c:v>1.7857203884601147</c:v>
                </c:pt>
                <c:pt idx="179">
                  <c:v>1.7596141979703619</c:v>
                </c:pt>
                <c:pt idx="180">
                  <c:v>1.7430011676587012</c:v>
                </c:pt>
                <c:pt idx="181">
                  <c:v>1.7335080074806097</c:v>
                </c:pt>
                <c:pt idx="182">
                  <c:v>1.7311347174360874</c:v>
                </c:pt>
                <c:pt idx="183">
                  <c:v>1.7192682672134725</c:v>
                </c:pt>
                <c:pt idx="184">
                  <c:v>1.709775107035381</c:v>
                </c:pt>
                <c:pt idx="185">
                  <c:v>1.6860422065901515</c:v>
                </c:pt>
                <c:pt idx="186">
                  <c:v>1.6836689165456282</c:v>
                </c:pt>
                <c:pt idx="187">
                  <c:v>1.669429176278491</c:v>
                </c:pt>
                <c:pt idx="188">
                  <c:v>1.6670558862339677</c:v>
                </c:pt>
                <c:pt idx="189">
                  <c:v>1.6646825961894454</c:v>
                </c:pt>
                <c:pt idx="190">
                  <c:v>1.6599360161003995</c:v>
                </c:pt>
                <c:pt idx="191">
                  <c:v>1.6456962758332623</c:v>
                </c:pt>
                <c:pt idx="192">
                  <c:v>1.6433229857887399</c:v>
                </c:pt>
                <c:pt idx="193">
                  <c:v>1.6219633753880336</c:v>
                </c:pt>
                <c:pt idx="194">
                  <c:v>1.6219633753880327</c:v>
                </c:pt>
                <c:pt idx="195">
                  <c:v>1.6029770550318498</c:v>
                </c:pt>
                <c:pt idx="196">
                  <c:v>1.5768708645420979</c:v>
                </c:pt>
                <c:pt idx="197">
                  <c:v>1.5744975744975744</c:v>
                </c:pt>
                <c:pt idx="198">
                  <c:v>1.5721242844530521</c:v>
                </c:pt>
                <c:pt idx="199">
                  <c:v>1.5697509944085279</c:v>
                </c:pt>
                <c:pt idx="200">
                  <c:v>1.543644803918776</c:v>
                </c:pt>
                <c:pt idx="201">
                  <c:v>1.5270317736071164</c:v>
                </c:pt>
                <c:pt idx="202">
                  <c:v>1.5222851935180706</c:v>
                </c:pt>
                <c:pt idx="203">
                  <c:v>1.5080454532509318</c:v>
                </c:pt>
                <c:pt idx="204">
                  <c:v>1.4771926826721347</c:v>
                </c:pt>
                <c:pt idx="205">
                  <c:v>1.4676995224940423</c:v>
                </c:pt>
                <c:pt idx="206">
                  <c:v>1.4510864921823827</c:v>
                </c:pt>
                <c:pt idx="207">
                  <c:v>1.4510864921823827</c:v>
                </c:pt>
                <c:pt idx="208">
                  <c:v>1.4321001718261999</c:v>
                </c:pt>
                <c:pt idx="209">
                  <c:v>1.4321001718261999</c:v>
                </c:pt>
                <c:pt idx="210">
                  <c:v>1.4154871415145394</c:v>
                </c:pt>
                <c:pt idx="211">
                  <c:v>1.4083672713809694</c:v>
                </c:pt>
                <c:pt idx="212">
                  <c:v>1.3822610808912175</c:v>
                </c:pt>
                <c:pt idx="213">
                  <c:v>1.3822610808912175</c:v>
                </c:pt>
                <c:pt idx="214">
                  <c:v>1.3775145008021716</c:v>
                </c:pt>
                <c:pt idx="215">
                  <c:v>1.360901470490512</c:v>
                </c:pt>
                <c:pt idx="216">
                  <c:v>1.3514083103124206</c:v>
                </c:pt>
                <c:pt idx="217">
                  <c:v>1.3253021198226687</c:v>
                </c:pt>
                <c:pt idx="218">
                  <c:v>1.3253021198226687</c:v>
                </c:pt>
                <c:pt idx="219">
                  <c:v>1.3158089596445754</c:v>
                </c:pt>
                <c:pt idx="220">
                  <c:v>1.2991959293329149</c:v>
                </c:pt>
                <c:pt idx="221">
                  <c:v>1.2873294791103</c:v>
                </c:pt>
                <c:pt idx="222">
                  <c:v>1.2778363189322095</c:v>
                </c:pt>
                <c:pt idx="223">
                  <c:v>1.2778363189322095</c:v>
                </c:pt>
                <c:pt idx="224">
                  <c:v>1.261223288620549</c:v>
                </c:pt>
                <c:pt idx="225">
                  <c:v>1.2517301284424576</c:v>
                </c:pt>
                <c:pt idx="226">
                  <c:v>1.2398636782198427</c:v>
                </c:pt>
                <c:pt idx="227">
                  <c:v>1.2185040678191366</c:v>
                </c:pt>
                <c:pt idx="228">
                  <c:v>1.2113841976855684</c:v>
                </c:pt>
                <c:pt idx="229">
                  <c:v>1.2042643275519984</c:v>
                </c:pt>
                <c:pt idx="230">
                  <c:v>1.1829047171512921</c:v>
                </c:pt>
                <c:pt idx="231">
                  <c:v>1.1781581370622465</c:v>
                </c:pt>
                <c:pt idx="232">
                  <c:v>1.1639183967951083</c:v>
                </c:pt>
                <c:pt idx="233">
                  <c:v>1.1567985266615401</c:v>
                </c:pt>
                <c:pt idx="234">
                  <c:v>1.149678656527972</c:v>
                </c:pt>
                <c:pt idx="235">
                  <c:v>1.142558786394402</c:v>
                </c:pt>
                <c:pt idx="236">
                  <c:v>1.1378122063053573</c:v>
                </c:pt>
                <c:pt idx="237">
                  <c:v>1.1140793058601268</c:v>
                </c:pt>
                <c:pt idx="238">
                  <c:v>1.1117060158156042</c:v>
                </c:pt>
                <c:pt idx="239">
                  <c:v>1.1045861456820354</c:v>
                </c:pt>
                <c:pt idx="240">
                  <c:v>1.0974662755484663</c:v>
                </c:pt>
                <c:pt idx="241">
                  <c:v>1.0903464054148981</c:v>
                </c:pt>
                <c:pt idx="242">
                  <c:v>1.0808532452368067</c:v>
                </c:pt>
                <c:pt idx="243">
                  <c:v>1.0642402149251462</c:v>
                </c:pt>
                <c:pt idx="244">
                  <c:v>1.0594936348361013</c:v>
                </c:pt>
                <c:pt idx="245">
                  <c:v>1.0594936348361013</c:v>
                </c:pt>
                <c:pt idx="246">
                  <c:v>1.0571203447915771</c:v>
                </c:pt>
                <c:pt idx="247">
                  <c:v>1.0523737647025322</c:v>
                </c:pt>
                <c:pt idx="248">
                  <c:v>1.038134024435394</c:v>
                </c:pt>
                <c:pt idx="249">
                  <c:v>1.0144011239901654</c:v>
                </c:pt>
                <c:pt idx="250">
                  <c:v>1.012027833945643</c:v>
                </c:pt>
                <c:pt idx="251">
                  <c:v>1.0025346737675507</c:v>
                </c:pt>
                <c:pt idx="252">
                  <c:v>0.99066822354493667</c:v>
                </c:pt>
                <c:pt idx="253">
                  <c:v>0.98592164345589095</c:v>
                </c:pt>
                <c:pt idx="254">
                  <c:v>0.96930861314422967</c:v>
                </c:pt>
                <c:pt idx="255">
                  <c:v>0.94794900274352334</c:v>
                </c:pt>
                <c:pt idx="256">
                  <c:v>0.94082913260995438</c:v>
                </c:pt>
                <c:pt idx="257">
                  <c:v>0.93845584256543191</c:v>
                </c:pt>
                <c:pt idx="258">
                  <c:v>0.9337092624763853</c:v>
                </c:pt>
                <c:pt idx="259">
                  <c:v>0.93133597243186284</c:v>
                </c:pt>
                <c:pt idx="260">
                  <c:v>0.9218428122537714</c:v>
                </c:pt>
                <c:pt idx="261">
                  <c:v>0.91946952220924805</c:v>
                </c:pt>
                <c:pt idx="262">
                  <c:v>0.91234965207567909</c:v>
                </c:pt>
                <c:pt idx="263">
                  <c:v>0.90285649189758754</c:v>
                </c:pt>
                <c:pt idx="264">
                  <c:v>0.90048320185306507</c:v>
                </c:pt>
                <c:pt idx="265">
                  <c:v>0.89336333171949567</c:v>
                </c:pt>
                <c:pt idx="266">
                  <c:v>0.89336333171949567</c:v>
                </c:pt>
                <c:pt idx="267">
                  <c:v>0.89099004167497275</c:v>
                </c:pt>
                <c:pt idx="268">
                  <c:v>0.8886167516304504</c:v>
                </c:pt>
                <c:pt idx="269">
                  <c:v>0.88624346158592704</c:v>
                </c:pt>
                <c:pt idx="270">
                  <c:v>0.88624346158592704</c:v>
                </c:pt>
                <c:pt idx="271">
                  <c:v>0.88149688149688132</c:v>
                </c:pt>
                <c:pt idx="272">
                  <c:v>0.88149688149688132</c:v>
                </c:pt>
                <c:pt idx="273">
                  <c:v>0.87912359145235885</c:v>
                </c:pt>
                <c:pt idx="274">
                  <c:v>0.87912359145235808</c:v>
                </c:pt>
                <c:pt idx="275">
                  <c:v>0.87200372131878989</c:v>
                </c:pt>
                <c:pt idx="276">
                  <c:v>0.86963043127426654</c:v>
                </c:pt>
                <c:pt idx="277">
                  <c:v>0.86963043127426654</c:v>
                </c:pt>
                <c:pt idx="278">
                  <c:v>0.86963043127426654</c:v>
                </c:pt>
                <c:pt idx="279">
                  <c:v>0.86963043127426654</c:v>
                </c:pt>
                <c:pt idx="280">
                  <c:v>0.86488385118522082</c:v>
                </c:pt>
                <c:pt idx="281">
                  <c:v>0.86251056114069746</c:v>
                </c:pt>
                <c:pt idx="282">
                  <c:v>0.85776398105165175</c:v>
                </c:pt>
                <c:pt idx="283">
                  <c:v>0.85776398105165175</c:v>
                </c:pt>
                <c:pt idx="284">
                  <c:v>0.85776398105165175</c:v>
                </c:pt>
                <c:pt idx="285">
                  <c:v>0.85539069100712894</c:v>
                </c:pt>
                <c:pt idx="286">
                  <c:v>0.85539069100712894</c:v>
                </c:pt>
                <c:pt idx="287">
                  <c:v>0.85539069100712894</c:v>
                </c:pt>
                <c:pt idx="288">
                  <c:v>0.85064411091808356</c:v>
                </c:pt>
                <c:pt idx="289">
                  <c:v>0.84115095073999213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E4-45E4-B96A-165D2134F547}"/>
            </c:ext>
          </c:extLst>
        </c:ser>
        <c:ser>
          <c:idx val="4"/>
          <c:order val="4"/>
          <c:tx>
            <c:v>Overcast (75W/m2)</c:v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'0.5ms-O-0°C-5mm-2'!$P$2:$P$217</c:f>
              <c:numCache>
                <c:formatCode>General</c:formatCode>
                <c:ptCount val="2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</c:numCache>
            </c:numRef>
          </c:xVal>
          <c:yVal>
            <c:numRef>
              <c:f>'0.5ms-O-0°C-5mm-2'!$R$2:$R$217</c:f>
              <c:numCache>
                <c:formatCode>General</c:formatCode>
                <c:ptCount val="216"/>
                <c:pt idx="0">
                  <c:v>4</c:v>
                </c:pt>
                <c:pt idx="1">
                  <c:v>4</c:v>
                </c:pt>
                <c:pt idx="2">
                  <c:v>3.9850392719112335</c:v>
                </c:pt>
                <c:pt idx="3">
                  <c:v>3.9850392719112335</c:v>
                </c:pt>
                <c:pt idx="4">
                  <c:v>3.9800523625483111</c:v>
                </c:pt>
                <c:pt idx="5">
                  <c:v>3.9775589078668494</c:v>
                </c:pt>
                <c:pt idx="6">
                  <c:v>3.9725719985039274</c:v>
                </c:pt>
                <c:pt idx="7">
                  <c:v>3.9700785438224666</c:v>
                </c:pt>
                <c:pt idx="8">
                  <c:v>3.9675850891410049</c:v>
                </c:pt>
                <c:pt idx="9">
                  <c:v>3.9650916344595446</c:v>
                </c:pt>
                <c:pt idx="10">
                  <c:v>3.9551178157336992</c:v>
                </c:pt>
                <c:pt idx="11">
                  <c:v>3.9376636329634707</c:v>
                </c:pt>
                <c:pt idx="12">
                  <c:v>3.9276898142376266</c:v>
                </c:pt>
                <c:pt idx="13">
                  <c:v>3.9202094501932425</c:v>
                </c:pt>
                <c:pt idx="14">
                  <c:v>3.9177159955117822</c:v>
                </c:pt>
                <c:pt idx="15">
                  <c:v>3.8877945393342479</c:v>
                </c:pt>
                <c:pt idx="16">
                  <c:v>3.8803141752898638</c:v>
                </c:pt>
                <c:pt idx="17">
                  <c:v>3.8703403565640198</c:v>
                </c:pt>
                <c:pt idx="18">
                  <c:v>3.8528861737937912</c:v>
                </c:pt>
                <c:pt idx="19">
                  <c:v>3.8429123550679467</c:v>
                </c:pt>
                <c:pt idx="20">
                  <c:v>3.8379254457050247</c:v>
                </c:pt>
                <c:pt idx="21">
                  <c:v>3.8179778082533349</c:v>
                </c:pt>
                <c:pt idx="22">
                  <c:v>3.8005236254831076</c:v>
                </c:pt>
                <c:pt idx="23">
                  <c:v>3.7880563520758015</c:v>
                </c:pt>
                <c:pt idx="24">
                  <c:v>3.7830694427128795</c:v>
                </c:pt>
                <c:pt idx="25">
                  <c:v>3.7730956239870341</c:v>
                </c:pt>
                <c:pt idx="26">
                  <c:v>3.7506545318538835</c:v>
                </c:pt>
                <c:pt idx="27">
                  <c:v>3.7456676224909615</c:v>
                </c:pt>
                <c:pt idx="28">
                  <c:v>3.7132527116319665</c:v>
                </c:pt>
                <c:pt idx="29">
                  <c:v>3.6858247101358939</c:v>
                </c:pt>
                <c:pt idx="30">
                  <c:v>3.6758508914100494</c:v>
                </c:pt>
                <c:pt idx="31">
                  <c:v>3.6633836180027433</c:v>
                </c:pt>
                <c:pt idx="32">
                  <c:v>3.6583967086398212</c:v>
                </c:pt>
                <c:pt idx="33">
                  <c:v>3.6583967086398212</c:v>
                </c:pt>
                <c:pt idx="34">
                  <c:v>3.6259817977808253</c:v>
                </c:pt>
                <c:pt idx="35">
                  <c:v>3.6110210696920588</c:v>
                </c:pt>
                <c:pt idx="36">
                  <c:v>3.6010472509662144</c:v>
                </c:pt>
                <c:pt idx="37">
                  <c:v>3.5885799775589082</c:v>
                </c:pt>
                <c:pt idx="38">
                  <c:v>3.558658521381374</c:v>
                </c:pt>
                <c:pt idx="39">
                  <c:v>3.5486847026555295</c:v>
                </c:pt>
                <c:pt idx="40">
                  <c:v>3.538710883929685</c:v>
                </c:pt>
                <c:pt idx="41">
                  <c:v>3.5312305198853013</c:v>
                </c:pt>
                <c:pt idx="42">
                  <c:v>3.5212567011594569</c:v>
                </c:pt>
                <c:pt idx="43">
                  <c:v>3.4863483356190006</c:v>
                </c:pt>
                <c:pt idx="44">
                  <c:v>3.4788679715746165</c:v>
                </c:pt>
                <c:pt idx="45">
                  <c:v>3.4664006981673117</c:v>
                </c:pt>
                <c:pt idx="46">
                  <c:v>3.4489465153970831</c:v>
                </c:pt>
                <c:pt idx="47">
                  <c:v>3.4439596060341602</c:v>
                </c:pt>
                <c:pt idx="48">
                  <c:v>3.4215185139010096</c:v>
                </c:pt>
                <c:pt idx="49">
                  <c:v>3.4165316045380876</c:v>
                </c:pt>
                <c:pt idx="50">
                  <c:v>3.394090512404937</c:v>
                </c:pt>
                <c:pt idx="51">
                  <c:v>3.3766363296347088</c:v>
                </c:pt>
                <c:pt idx="52">
                  <c:v>3.369155965590326</c:v>
                </c:pt>
                <c:pt idx="53">
                  <c:v>3.3541952375015582</c:v>
                </c:pt>
                <c:pt idx="54">
                  <c:v>3.3292606906869473</c:v>
                </c:pt>
                <c:pt idx="55">
                  <c:v>3.3267672360054856</c:v>
                </c:pt>
                <c:pt idx="56">
                  <c:v>3.2968457798279514</c:v>
                </c:pt>
                <c:pt idx="57">
                  <c:v>3.2843785064206465</c:v>
                </c:pt>
                <c:pt idx="58">
                  <c:v>3.2719112330133404</c:v>
                </c:pt>
                <c:pt idx="59">
                  <c:v>3.2469766861987281</c:v>
                </c:pt>
                <c:pt idx="60">
                  <c:v>3.2145617753397335</c:v>
                </c:pt>
                <c:pt idx="61">
                  <c:v>3.2120683206582719</c:v>
                </c:pt>
                <c:pt idx="62">
                  <c:v>3.1946141378880437</c:v>
                </c:pt>
                <c:pt idx="63">
                  <c:v>3.1646926817105103</c:v>
                </c:pt>
                <c:pt idx="64">
                  <c:v>3.1547188629846659</c:v>
                </c:pt>
                <c:pt idx="65">
                  <c:v>3.1322777708515144</c:v>
                </c:pt>
                <c:pt idx="66">
                  <c:v>3.1247974068071316</c:v>
                </c:pt>
                <c:pt idx="67">
                  <c:v>3.1073432240369034</c:v>
                </c:pt>
                <c:pt idx="68">
                  <c:v>3.0898890412666753</c:v>
                </c:pt>
                <c:pt idx="69">
                  <c:v>3.0674479491335247</c:v>
                </c:pt>
                <c:pt idx="70">
                  <c:v>3.064954494452063</c:v>
                </c:pt>
                <c:pt idx="71">
                  <c:v>3.0524872210447582</c:v>
                </c:pt>
                <c:pt idx="72">
                  <c:v>3.0300461289116076</c:v>
                </c:pt>
                <c:pt idx="73">
                  <c:v>3.0175788555043015</c:v>
                </c:pt>
                <c:pt idx="74">
                  <c:v>2.9976312180526117</c:v>
                </c:pt>
                <c:pt idx="75">
                  <c:v>2.985163944645306</c:v>
                </c:pt>
                <c:pt idx="76">
                  <c:v>2.9751901259194615</c:v>
                </c:pt>
                <c:pt idx="77">
                  <c:v>2.9627228525121554</c:v>
                </c:pt>
                <c:pt idx="78">
                  <c:v>2.9402817603790048</c:v>
                </c:pt>
                <c:pt idx="79">
                  <c:v>2.9178406682458546</c:v>
                </c:pt>
                <c:pt idx="80">
                  <c:v>2.9028799401570877</c:v>
                </c:pt>
                <c:pt idx="81">
                  <c:v>2.8978930307941657</c:v>
                </c:pt>
                <c:pt idx="82">
                  <c:v>2.8829323027053979</c:v>
                </c:pt>
                <c:pt idx="83">
                  <c:v>2.8729584839795534</c:v>
                </c:pt>
                <c:pt idx="84">
                  <c:v>2.8729584839795534</c:v>
                </c:pt>
                <c:pt idx="85">
                  <c:v>2.853010846527865</c:v>
                </c:pt>
                <c:pt idx="86">
                  <c:v>2.8455304824834808</c:v>
                </c:pt>
                <c:pt idx="87">
                  <c:v>2.8255828450317919</c:v>
                </c:pt>
                <c:pt idx="88">
                  <c:v>2.8081286622615638</c:v>
                </c:pt>
                <c:pt idx="89">
                  <c:v>2.7906744794913356</c:v>
                </c:pt>
                <c:pt idx="90">
                  <c:v>2.7782072060840295</c:v>
                </c:pt>
                <c:pt idx="91">
                  <c:v>2.7607530233138013</c:v>
                </c:pt>
                <c:pt idx="92">
                  <c:v>2.7582595686323397</c:v>
                </c:pt>
                <c:pt idx="93">
                  <c:v>2.7532726592694177</c:v>
                </c:pt>
                <c:pt idx="94">
                  <c:v>2.7358184764991895</c:v>
                </c:pt>
                <c:pt idx="95">
                  <c:v>2.7283381124548067</c:v>
                </c:pt>
                <c:pt idx="96">
                  <c:v>2.6984166562772725</c:v>
                </c:pt>
                <c:pt idx="97">
                  <c:v>2.6909362922328883</c:v>
                </c:pt>
                <c:pt idx="98">
                  <c:v>2.6859493828699663</c:v>
                </c:pt>
                <c:pt idx="99">
                  <c:v>2.6784690188255835</c:v>
                </c:pt>
                <c:pt idx="100">
                  <c:v>2.6635082907368157</c:v>
                </c:pt>
                <c:pt idx="101">
                  <c:v>2.6535344720109713</c:v>
                </c:pt>
                <c:pt idx="102">
                  <c:v>2.6136391971075925</c:v>
                </c:pt>
                <c:pt idx="103">
                  <c:v>2.5961850143373644</c:v>
                </c:pt>
                <c:pt idx="104">
                  <c:v>2.5911981049744424</c:v>
                </c:pt>
                <c:pt idx="105">
                  <c:v>2.5762373768856754</c:v>
                </c:pt>
                <c:pt idx="106">
                  <c:v>2.5762373768856754</c:v>
                </c:pt>
                <c:pt idx="107">
                  <c:v>2.5762373768856754</c:v>
                </c:pt>
                <c:pt idx="108">
                  <c:v>2.5338486473008355</c:v>
                </c:pt>
                <c:pt idx="109">
                  <c:v>2.528861737937913</c:v>
                </c:pt>
                <c:pt idx="110">
                  <c:v>2.523874828574991</c:v>
                </c:pt>
                <c:pt idx="111">
                  <c:v>2.5064206458047629</c:v>
                </c:pt>
                <c:pt idx="112">
                  <c:v>2.5064206458047629</c:v>
                </c:pt>
                <c:pt idx="113">
                  <c:v>2.5064206458047629</c:v>
                </c:pt>
                <c:pt idx="114">
                  <c:v>2.491459917715996</c:v>
                </c:pt>
                <c:pt idx="115">
                  <c:v>2.491459917715996</c:v>
                </c:pt>
                <c:pt idx="116">
                  <c:v>2.4590450068570013</c:v>
                </c:pt>
                <c:pt idx="117">
                  <c:v>2.449071188131156</c:v>
                </c:pt>
                <c:pt idx="118">
                  <c:v>2.4440842787682335</c:v>
                </c:pt>
                <c:pt idx="119">
                  <c:v>2.4341104600423891</c:v>
                </c:pt>
                <c:pt idx="120">
                  <c:v>2.3992020945019328</c:v>
                </c:pt>
                <c:pt idx="121">
                  <c:v>2.3992020945019328</c:v>
                </c:pt>
                <c:pt idx="122">
                  <c:v>2.39172173045755</c:v>
                </c:pt>
                <c:pt idx="123">
                  <c:v>2.3717740930058602</c:v>
                </c:pt>
                <c:pt idx="124">
                  <c:v>2.3543199102356316</c:v>
                </c:pt>
                <c:pt idx="125">
                  <c:v>2.3443460915097876</c:v>
                </c:pt>
                <c:pt idx="126">
                  <c:v>2.3243984540580978</c:v>
                </c:pt>
                <c:pt idx="127">
                  <c:v>2.3194115446951753</c:v>
                </c:pt>
                <c:pt idx="128">
                  <c:v>2.2944769978805644</c:v>
                </c:pt>
                <c:pt idx="129">
                  <c:v>2.2845031791547199</c:v>
                </c:pt>
                <c:pt idx="130">
                  <c:v>2.2745293604288745</c:v>
                </c:pt>
                <c:pt idx="131">
                  <c:v>2.2720359057474138</c:v>
                </c:pt>
                <c:pt idx="132">
                  <c:v>2.2595686323401076</c:v>
                </c:pt>
                <c:pt idx="133">
                  <c:v>2.2595686323401076</c:v>
                </c:pt>
                <c:pt idx="134">
                  <c:v>2.2520882682957239</c:v>
                </c:pt>
                <c:pt idx="135">
                  <c:v>2.2346340855254958</c:v>
                </c:pt>
                <c:pt idx="136">
                  <c:v>2.2346340855254958</c:v>
                </c:pt>
                <c:pt idx="137">
                  <c:v>2.2296471761625734</c:v>
                </c:pt>
                <c:pt idx="138">
                  <c:v>2.2121929933923452</c:v>
                </c:pt>
                <c:pt idx="139">
                  <c:v>2.1822715372148118</c:v>
                </c:pt>
                <c:pt idx="140">
                  <c:v>2.1747911731704281</c:v>
                </c:pt>
                <c:pt idx="141">
                  <c:v>2.1648173544445837</c:v>
                </c:pt>
                <c:pt idx="142">
                  <c:v>2.1448697169928939</c:v>
                </c:pt>
                <c:pt idx="143">
                  <c:v>2.1348958982670494</c:v>
                </c:pt>
                <c:pt idx="144">
                  <c:v>2.1324024435855882</c:v>
                </c:pt>
                <c:pt idx="145">
                  <c:v>2.1199351701782829</c:v>
                </c:pt>
                <c:pt idx="146">
                  <c:v>2.1174417154968213</c:v>
                </c:pt>
                <c:pt idx="147">
                  <c:v>2.0999875327265931</c:v>
                </c:pt>
                <c:pt idx="148">
                  <c:v>2.0925071686822094</c:v>
                </c:pt>
                <c:pt idx="149">
                  <c:v>2.067572621867598</c:v>
                </c:pt>
                <c:pt idx="150">
                  <c:v>2.0650791671861368</c:v>
                </c:pt>
                <c:pt idx="151">
                  <c:v>2.0476249844159082</c:v>
                </c:pt>
                <c:pt idx="152">
                  <c:v>2.0426380750529862</c:v>
                </c:pt>
                <c:pt idx="153">
                  <c:v>2.0401446203715254</c:v>
                </c:pt>
                <c:pt idx="154">
                  <c:v>2.0127166188754519</c:v>
                </c:pt>
                <c:pt idx="155">
                  <c:v>2.0052362548310692</c:v>
                </c:pt>
                <c:pt idx="156">
                  <c:v>2.0052362548310692</c:v>
                </c:pt>
                <c:pt idx="157">
                  <c:v>2.0002493454681467</c:v>
                </c:pt>
                <c:pt idx="158">
                  <c:v>1.9952624361052247</c:v>
                </c:pt>
                <c:pt idx="159">
                  <c:v>1.987782072060841</c:v>
                </c:pt>
                <c:pt idx="160">
                  <c:v>1.9778082533349965</c:v>
                </c:pt>
                <c:pt idx="161">
                  <c:v>1.9753147986535351</c:v>
                </c:pt>
                <c:pt idx="162">
                  <c:v>1.9678344346091512</c:v>
                </c:pt>
                <c:pt idx="163">
                  <c:v>1.9678344346091512</c:v>
                </c:pt>
                <c:pt idx="164">
                  <c:v>1.9653409799276906</c:v>
                </c:pt>
                <c:pt idx="165">
                  <c:v>1.9603540705647684</c:v>
                </c:pt>
                <c:pt idx="166">
                  <c:v>1.9603540705647684</c:v>
                </c:pt>
                <c:pt idx="167">
                  <c:v>1.9503802518389231</c:v>
                </c:pt>
                <c:pt idx="168">
                  <c:v>1.9478867971574625</c:v>
                </c:pt>
                <c:pt idx="169">
                  <c:v>1.9428998877945403</c:v>
                </c:pt>
                <c:pt idx="170">
                  <c:v>1.937912978431618</c:v>
                </c:pt>
                <c:pt idx="171">
                  <c:v>1.9354195237501564</c:v>
                </c:pt>
                <c:pt idx="172">
                  <c:v>1.9229522503428504</c:v>
                </c:pt>
                <c:pt idx="173">
                  <c:v>1.9179653409799282</c:v>
                </c:pt>
                <c:pt idx="174">
                  <c:v>1.9179653409799282</c:v>
                </c:pt>
                <c:pt idx="175">
                  <c:v>1.9104849769355452</c:v>
                </c:pt>
                <c:pt idx="176">
                  <c:v>1.9104849769355452</c:v>
                </c:pt>
                <c:pt idx="177">
                  <c:v>1.9104849769355452</c:v>
                </c:pt>
                <c:pt idx="178">
                  <c:v>1.8905373394838556</c:v>
                </c:pt>
                <c:pt idx="179">
                  <c:v>1.8830569754394717</c:v>
                </c:pt>
                <c:pt idx="180">
                  <c:v>1.8805635207580111</c:v>
                </c:pt>
                <c:pt idx="181">
                  <c:v>1.8755766113950889</c:v>
                </c:pt>
                <c:pt idx="182">
                  <c:v>1.8606158833063213</c:v>
                </c:pt>
                <c:pt idx="183">
                  <c:v>1.8581224286248605</c:v>
                </c:pt>
                <c:pt idx="184">
                  <c:v>1.8456551552175546</c:v>
                </c:pt>
                <c:pt idx="185">
                  <c:v>1.8406682458546324</c:v>
                </c:pt>
                <c:pt idx="186">
                  <c:v>1.8406682458546324</c:v>
                </c:pt>
                <c:pt idx="187">
                  <c:v>1.8282009724473265</c:v>
                </c:pt>
                <c:pt idx="188">
                  <c:v>1.8257075177658648</c:v>
                </c:pt>
                <c:pt idx="189">
                  <c:v>1.8107467896770981</c:v>
                </c:pt>
                <c:pt idx="190">
                  <c:v>1.8082533349956376</c:v>
                </c:pt>
                <c:pt idx="191">
                  <c:v>1.8057598803141759</c:v>
                </c:pt>
                <c:pt idx="192">
                  <c:v>1.8032664256327144</c:v>
                </c:pt>
                <c:pt idx="193">
                  <c:v>1.8032664256327144</c:v>
                </c:pt>
                <c:pt idx="194">
                  <c:v>1.79329260690687</c:v>
                </c:pt>
                <c:pt idx="195">
                  <c:v>1.7808253334995638</c:v>
                </c:pt>
                <c:pt idx="196">
                  <c:v>1.7733449694551811</c:v>
                </c:pt>
                <c:pt idx="197">
                  <c:v>1.7708515147737196</c:v>
                </c:pt>
                <c:pt idx="198">
                  <c:v>1.7658646054107974</c:v>
                </c:pt>
                <c:pt idx="199">
                  <c:v>1.7558907866849529</c:v>
                </c:pt>
                <c:pt idx="200">
                  <c:v>1.7558907866849529</c:v>
                </c:pt>
                <c:pt idx="201">
                  <c:v>1.748410422640569</c:v>
                </c:pt>
                <c:pt idx="202">
                  <c:v>1.7459169679591084</c:v>
                </c:pt>
                <c:pt idx="203">
                  <c:v>1.7434235132776468</c:v>
                </c:pt>
                <c:pt idx="204">
                  <c:v>1.7434235132776468</c:v>
                </c:pt>
                <c:pt idx="205">
                  <c:v>1.7409300585961853</c:v>
                </c:pt>
                <c:pt idx="206">
                  <c:v>1.7384366039147245</c:v>
                </c:pt>
                <c:pt idx="207">
                  <c:v>1.7384366039147245</c:v>
                </c:pt>
                <c:pt idx="208">
                  <c:v>1.7334496945518023</c:v>
                </c:pt>
                <c:pt idx="209">
                  <c:v>1.7234758758259578</c:v>
                </c:pt>
                <c:pt idx="210">
                  <c:v>1.7110086024186519</c:v>
                </c:pt>
                <c:pt idx="211">
                  <c:v>1.7060216930557297</c:v>
                </c:pt>
                <c:pt idx="212">
                  <c:v>1.7010347836928066</c:v>
                </c:pt>
                <c:pt idx="213">
                  <c:v>1.6960478743298844</c:v>
                </c:pt>
                <c:pt idx="214">
                  <c:v>1.6910609649669621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DE4-45E4-B96A-165D2134F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505983"/>
        <c:axId val="1789869359"/>
      </c:scatterChart>
      <c:valAx>
        <c:axId val="1782505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Time (min)</a:t>
                </a:r>
              </a:p>
            </c:rich>
          </c:tx>
          <c:layout>
            <c:manualLayout>
              <c:xMode val="edge"/>
              <c:yMode val="edge"/>
              <c:x val="0.35046366766828241"/>
              <c:y val="0.908391608391608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869359"/>
        <c:crosses val="autoZero"/>
        <c:crossBetween val="midCat"/>
      </c:valAx>
      <c:valAx>
        <c:axId val="1789869359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Moisture content (g/g db)</a:t>
                </a:r>
              </a:p>
            </c:rich>
          </c:tx>
          <c:layout>
            <c:manualLayout>
              <c:xMode val="edge"/>
              <c:yMode val="edge"/>
              <c:x val="8.356545961002786E-3"/>
              <c:y val="0.130726281592423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505983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166338582677161"/>
          <c:y val="6.5468431029454655E-2"/>
          <c:w val="0.24549868766404198"/>
          <c:h val="0.790292384780573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89821006004502"/>
          <c:y val="6.2225554610456035E-2"/>
          <c:w val="0.61435786459718889"/>
          <c:h val="0.75464813415832599"/>
        </c:manualLayout>
      </c:layout>
      <c:scatterChart>
        <c:scatterStyle val="lineMarker"/>
        <c:varyColors val="0"/>
        <c:ser>
          <c:idx val="0"/>
          <c:order val="0"/>
          <c:tx>
            <c:v>5 mm (1000W/m2)</c:v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'0.5ms-S-0°C-5mm-1'!$S$2:$S$329</c:f>
              <c:numCache>
                <c:formatCode>General</c:formatCode>
                <c:ptCount val="3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</c:numCache>
            </c:numRef>
          </c:xVal>
          <c:yVal>
            <c:numRef>
              <c:f>'0.5ms-S-0°C-5mm-1'!$U$2:$U$329</c:f>
              <c:numCache>
                <c:formatCode>General</c:formatCode>
                <c:ptCount val="328"/>
                <c:pt idx="0">
                  <c:v>4</c:v>
                </c:pt>
                <c:pt idx="1">
                  <c:v>3.9914539775325073</c:v>
                </c:pt>
                <c:pt idx="2">
                  <c:v>3.9914539775325073</c:v>
                </c:pt>
                <c:pt idx="3">
                  <c:v>3.9850444606818871</c:v>
                </c:pt>
                <c:pt idx="4">
                  <c:v>3.9829079550650133</c:v>
                </c:pt>
                <c:pt idx="5">
                  <c:v>3.9786349438312669</c:v>
                </c:pt>
                <c:pt idx="6">
                  <c:v>3.9700889213637742</c:v>
                </c:pt>
                <c:pt idx="7">
                  <c:v>3.9658159101300279</c:v>
                </c:pt>
                <c:pt idx="8">
                  <c:v>3.9658159101300279</c:v>
                </c:pt>
                <c:pt idx="9">
                  <c:v>3.9658159101300279</c:v>
                </c:pt>
                <c:pt idx="10">
                  <c:v>3.963679404513154</c:v>
                </c:pt>
                <c:pt idx="11">
                  <c:v>3.963679404513154</c:v>
                </c:pt>
                <c:pt idx="12">
                  <c:v>3.9572698876625347</c:v>
                </c:pt>
                <c:pt idx="13">
                  <c:v>3.9551333820456613</c:v>
                </c:pt>
                <c:pt idx="14">
                  <c:v>3.9551333820456613</c:v>
                </c:pt>
                <c:pt idx="15">
                  <c:v>3.9551333820456613</c:v>
                </c:pt>
                <c:pt idx="16">
                  <c:v>3.9529968764287884</c:v>
                </c:pt>
                <c:pt idx="17">
                  <c:v>3.950860370811915</c:v>
                </c:pt>
                <c:pt idx="18">
                  <c:v>3.950860370811915</c:v>
                </c:pt>
                <c:pt idx="19">
                  <c:v>3.9444508539612948</c:v>
                </c:pt>
                <c:pt idx="20">
                  <c:v>3.9316318202600553</c:v>
                </c:pt>
                <c:pt idx="21">
                  <c:v>3.9316318202600553</c:v>
                </c:pt>
                <c:pt idx="22">
                  <c:v>3.9230857977925626</c:v>
                </c:pt>
                <c:pt idx="23">
                  <c:v>3.9124032697081961</c:v>
                </c:pt>
                <c:pt idx="24">
                  <c:v>3.9017207416238295</c:v>
                </c:pt>
                <c:pt idx="25">
                  <c:v>3.8974477303900832</c:v>
                </c:pt>
                <c:pt idx="26">
                  <c:v>3.8846286966888437</c:v>
                </c:pt>
                <c:pt idx="27">
                  <c:v>3.8846286966888437</c:v>
                </c:pt>
                <c:pt idx="28">
                  <c:v>3.8654001461369845</c:v>
                </c:pt>
                <c:pt idx="29">
                  <c:v>3.8632636405201106</c:v>
                </c:pt>
                <c:pt idx="30">
                  <c:v>3.839762078734505</c:v>
                </c:pt>
                <c:pt idx="31">
                  <c:v>3.8205335281826458</c:v>
                </c:pt>
                <c:pt idx="32">
                  <c:v>3.818397022565772</c:v>
                </c:pt>
                <c:pt idx="33">
                  <c:v>3.816260516948899</c:v>
                </c:pt>
                <c:pt idx="34">
                  <c:v>3.7948954607801664</c:v>
                </c:pt>
                <c:pt idx="35">
                  <c:v>3.7884859439295471</c:v>
                </c:pt>
                <c:pt idx="36">
                  <c:v>3.7884859439295471</c:v>
                </c:pt>
                <c:pt idx="37">
                  <c:v>3.7799399214620535</c:v>
                </c:pt>
                <c:pt idx="38">
                  <c:v>3.7500288428258273</c:v>
                </c:pt>
                <c:pt idx="39">
                  <c:v>3.7478923372089548</c:v>
                </c:pt>
                <c:pt idx="40">
                  <c:v>3.7030257192546157</c:v>
                </c:pt>
                <c:pt idx="41">
                  <c:v>3.634657539514671</c:v>
                </c:pt>
                <c:pt idx="42">
                  <c:v>3.606882966495319</c:v>
                </c:pt>
                <c:pt idx="43">
                  <c:v>3.606882966495319</c:v>
                </c:pt>
                <c:pt idx="44">
                  <c:v>3.5769718878590933</c:v>
                </c:pt>
                <c:pt idx="45">
                  <c:v>3.5321052699047542</c:v>
                </c:pt>
                <c:pt idx="46">
                  <c:v>3.5256957530541349</c:v>
                </c:pt>
                <c:pt idx="47">
                  <c:v>3.5150132249697683</c:v>
                </c:pt>
                <c:pt idx="48">
                  <c:v>3.4915116631841627</c:v>
                </c:pt>
                <c:pt idx="49">
                  <c:v>3.4551910676973168</c:v>
                </c:pt>
                <c:pt idx="50">
                  <c:v>3.4445085396129502</c:v>
                </c:pt>
                <c:pt idx="51">
                  <c:v>3.4167339665935978</c:v>
                </c:pt>
                <c:pt idx="52">
                  <c:v>3.401778427275485</c:v>
                </c:pt>
                <c:pt idx="53">
                  <c:v>3.3462292812367807</c:v>
                </c:pt>
                <c:pt idx="54">
                  <c:v>3.3099086857499347</c:v>
                </c:pt>
                <c:pt idx="55">
                  <c:v>3.2906801351980755</c:v>
                </c:pt>
                <c:pt idx="56">
                  <c:v>3.2757245958799626</c:v>
                </c:pt>
                <c:pt idx="57">
                  <c:v>3.2607690565618497</c:v>
                </c:pt>
                <c:pt idx="58">
                  <c:v>3.2522230340943565</c:v>
                </c:pt>
                <c:pt idx="59">
                  <c:v>3.2308579779256235</c:v>
                </c:pt>
                <c:pt idx="60">
                  <c:v>3.2009468992893986</c:v>
                </c:pt>
                <c:pt idx="61">
                  <c:v>3.1795818431206655</c:v>
                </c:pt>
                <c:pt idx="62">
                  <c:v>3.1731723262700453</c:v>
                </c:pt>
                <c:pt idx="63">
                  <c:v>3.1624897981856792</c:v>
                </c:pt>
                <c:pt idx="64">
                  <c:v>3.1197596858482139</c:v>
                </c:pt>
                <c:pt idx="65">
                  <c:v>3.0471184948745229</c:v>
                </c:pt>
                <c:pt idx="66">
                  <c:v>3.0471184948745229</c:v>
                </c:pt>
                <c:pt idx="67">
                  <c:v>3.0278899443226632</c:v>
                </c:pt>
                <c:pt idx="68">
                  <c:v>3.0150709106214242</c:v>
                </c:pt>
                <c:pt idx="69">
                  <c:v>2.9937058544526911</c:v>
                </c:pt>
                <c:pt idx="70">
                  <c:v>2.9915693488358182</c:v>
                </c:pt>
                <c:pt idx="71">
                  <c:v>2.9381567084139868</c:v>
                </c:pt>
                <c:pt idx="72">
                  <c:v>2.8804710567584086</c:v>
                </c:pt>
                <c:pt idx="73">
                  <c:v>2.8697885286740421</c:v>
                </c:pt>
                <c:pt idx="74">
                  <c:v>2.8377409444209425</c:v>
                </c:pt>
                <c:pt idx="75">
                  <c:v>2.8270584163365768</c:v>
                </c:pt>
                <c:pt idx="76">
                  <c:v>2.8142393826353369</c:v>
                </c:pt>
                <c:pt idx="77">
                  <c:v>2.7843283039991107</c:v>
                </c:pt>
                <c:pt idx="78">
                  <c:v>2.7565537309797588</c:v>
                </c:pt>
                <c:pt idx="79">
                  <c:v>2.7116871130254196</c:v>
                </c:pt>
                <c:pt idx="80">
                  <c:v>2.7095506074085471</c:v>
                </c:pt>
                <c:pt idx="81">
                  <c:v>2.6817760343891939</c:v>
                </c:pt>
                <c:pt idx="82">
                  <c:v>2.651864955752969</c:v>
                </c:pt>
                <c:pt idx="83">
                  <c:v>2.6390459220517286</c:v>
                </c:pt>
                <c:pt idx="84">
                  <c:v>2.6304998995842359</c:v>
                </c:pt>
                <c:pt idx="85">
                  <c:v>2.6219538771167432</c:v>
                </c:pt>
                <c:pt idx="86">
                  <c:v>2.6048618321817565</c:v>
                </c:pt>
                <c:pt idx="87">
                  <c:v>2.5706777423117844</c:v>
                </c:pt>
                <c:pt idx="88">
                  <c:v>2.5664047310780376</c:v>
                </c:pt>
                <c:pt idx="89">
                  <c:v>2.542903169292432</c:v>
                </c:pt>
                <c:pt idx="90">
                  <c:v>2.5215381131236989</c:v>
                </c:pt>
                <c:pt idx="91">
                  <c:v>2.4937635401043465</c:v>
                </c:pt>
                <c:pt idx="92">
                  <c:v>2.4873540232537268</c:v>
                </c:pt>
                <c:pt idx="93">
                  <c:v>2.4723984839356143</c:v>
                </c:pt>
                <c:pt idx="94">
                  <c:v>2.4617159558512478</c:v>
                </c:pt>
                <c:pt idx="95">
                  <c:v>2.4595794502343744</c:v>
                </c:pt>
                <c:pt idx="96">
                  <c:v>2.4382143940656422</c:v>
                </c:pt>
                <c:pt idx="97">
                  <c:v>2.431804877215022</c:v>
                </c:pt>
                <c:pt idx="98">
                  <c:v>2.418985843513783</c:v>
                </c:pt>
                <c:pt idx="99">
                  <c:v>2.3954842817281761</c:v>
                </c:pt>
                <c:pt idx="100">
                  <c:v>2.3890747648775568</c:v>
                </c:pt>
                <c:pt idx="101">
                  <c:v>2.3848017536438104</c:v>
                </c:pt>
                <c:pt idx="102">
                  <c:v>2.3634366974750773</c:v>
                </c:pt>
                <c:pt idx="103">
                  <c:v>2.3399351356894718</c:v>
                </c:pt>
                <c:pt idx="104">
                  <c:v>2.3356621244557254</c:v>
                </c:pt>
                <c:pt idx="105">
                  <c:v>2.310024057053246</c:v>
                </c:pt>
                <c:pt idx="106">
                  <c:v>2.3014780345857528</c:v>
                </c:pt>
                <c:pt idx="107">
                  <c:v>2.2694304503326537</c:v>
                </c:pt>
                <c:pt idx="108">
                  <c:v>2.2437923829301747</c:v>
                </c:pt>
                <c:pt idx="109">
                  <c:v>2.2160178099108219</c:v>
                </c:pt>
                <c:pt idx="110">
                  <c:v>2.1903797425083433</c:v>
                </c:pt>
                <c:pt idx="111">
                  <c:v>2.1604686638721171</c:v>
                </c:pt>
                <c:pt idx="112">
                  <c:v>2.149786135787751</c:v>
                </c:pt>
                <c:pt idx="113">
                  <c:v>2.1220115627683986</c:v>
                </c:pt>
                <c:pt idx="114">
                  <c:v>2.1070560234502858</c:v>
                </c:pt>
                <c:pt idx="115">
                  <c:v>2.0921004841321729</c:v>
                </c:pt>
                <c:pt idx="116">
                  <c:v>2.0814179560478063</c:v>
                </c:pt>
                <c:pt idx="117">
                  <c:v>2.0750084391971861</c:v>
                </c:pt>
                <c:pt idx="118">
                  <c:v>2.0664624167296934</c:v>
                </c:pt>
                <c:pt idx="119">
                  <c:v>2.0664624167296934</c:v>
                </c:pt>
                <c:pt idx="120">
                  <c:v>2.053643383028454</c:v>
                </c:pt>
                <c:pt idx="121">
                  <c:v>2.0472338661778338</c:v>
                </c:pt>
                <c:pt idx="122">
                  <c:v>2.0344148324765947</c:v>
                </c:pt>
                <c:pt idx="123">
                  <c:v>2.0045037538403689</c:v>
                </c:pt>
                <c:pt idx="124">
                  <c:v>2.0045037538403689</c:v>
                </c:pt>
                <c:pt idx="125">
                  <c:v>1.9767291808210166</c:v>
                </c:pt>
                <c:pt idx="126">
                  <c:v>1.96604665273665</c:v>
                </c:pt>
                <c:pt idx="127">
                  <c:v>1.9532276190354099</c:v>
                </c:pt>
                <c:pt idx="128">
                  <c:v>1.9532276190354099</c:v>
                </c:pt>
                <c:pt idx="129">
                  <c:v>1.9254530460160577</c:v>
                </c:pt>
                <c:pt idx="130">
                  <c:v>1.9169070235485648</c:v>
                </c:pt>
                <c:pt idx="131">
                  <c:v>1.8998149786135783</c:v>
                </c:pt>
                <c:pt idx="132">
                  <c:v>1.886995944912339</c:v>
                </c:pt>
                <c:pt idx="133">
                  <c:v>1.8528118550423667</c:v>
                </c:pt>
                <c:pt idx="134">
                  <c:v>1.8442658325748738</c:v>
                </c:pt>
                <c:pt idx="135">
                  <c:v>1.8335833044905072</c:v>
                </c:pt>
                <c:pt idx="136">
                  <c:v>1.8314467988736345</c:v>
                </c:pt>
                <c:pt idx="137">
                  <c:v>1.7780341584518027</c:v>
                </c:pt>
                <c:pt idx="138">
                  <c:v>1.7588056078999434</c:v>
                </c:pt>
                <c:pt idx="139">
                  <c:v>1.7417135629649569</c:v>
                </c:pt>
                <c:pt idx="140">
                  <c:v>1.7395770573480833</c:v>
                </c:pt>
                <c:pt idx="141">
                  <c:v>1.7310310348805904</c:v>
                </c:pt>
                <c:pt idx="142">
                  <c:v>1.7267580236468438</c:v>
                </c:pt>
                <c:pt idx="143">
                  <c:v>1.7032564618612382</c:v>
                </c:pt>
                <c:pt idx="144">
                  <c:v>1.6968469450106183</c:v>
                </c:pt>
                <c:pt idx="145">
                  <c:v>1.6583898439068996</c:v>
                </c:pt>
                <c:pt idx="146">
                  <c:v>1.6434343045887865</c:v>
                </c:pt>
                <c:pt idx="147">
                  <c:v>1.6284787652706736</c:v>
                </c:pt>
                <c:pt idx="148">
                  <c:v>1.6177962371863079</c:v>
                </c:pt>
                <c:pt idx="149">
                  <c:v>1.6156597315694343</c:v>
                </c:pt>
                <c:pt idx="150">
                  <c:v>1.6007041922513214</c:v>
                </c:pt>
                <c:pt idx="151">
                  <c:v>1.5878851585500819</c:v>
                </c:pt>
                <c:pt idx="152">
                  <c:v>1.5836121473163356</c:v>
                </c:pt>
                <c:pt idx="153">
                  <c:v>1.5344725181282504</c:v>
                </c:pt>
                <c:pt idx="154">
                  <c:v>1.5216534844270102</c:v>
                </c:pt>
                <c:pt idx="155">
                  <c:v>1.5173804731932639</c:v>
                </c:pt>
                <c:pt idx="156">
                  <c:v>1.5131074619595175</c:v>
                </c:pt>
                <c:pt idx="157">
                  <c:v>1.5109709563426446</c:v>
                </c:pt>
                <c:pt idx="158">
                  <c:v>1.4426027766026999</c:v>
                </c:pt>
                <c:pt idx="159">
                  <c:v>1.4340567541352063</c:v>
                </c:pt>
                <c:pt idx="160">
                  <c:v>1.4297837429014599</c:v>
                </c:pt>
                <c:pt idx="161">
                  <c:v>1.4126916979664741</c:v>
                </c:pt>
                <c:pt idx="162">
                  <c:v>1.3870536305639947</c:v>
                </c:pt>
                <c:pt idx="163">
                  <c:v>1.3763711024796281</c:v>
                </c:pt>
                <c:pt idx="164">
                  <c:v>1.3678250800121352</c:v>
                </c:pt>
                <c:pt idx="165">
                  <c:v>1.3614155631615152</c:v>
                </c:pt>
                <c:pt idx="166">
                  <c:v>1.3357774957590367</c:v>
                </c:pt>
                <c:pt idx="167">
                  <c:v>1.3144124395903036</c:v>
                </c:pt>
                <c:pt idx="168">
                  <c:v>1.2780918441034586</c:v>
                </c:pt>
                <c:pt idx="169">
                  <c:v>1.2631363047853457</c:v>
                </c:pt>
                <c:pt idx="170">
                  <c:v>1.2524537767009791</c:v>
                </c:pt>
                <c:pt idx="171">
                  <c:v>1.2332252261491197</c:v>
                </c:pt>
                <c:pt idx="172">
                  <c:v>1.2075871587466402</c:v>
                </c:pt>
                <c:pt idx="173">
                  <c:v>1.188358608194781</c:v>
                </c:pt>
                <c:pt idx="174">
                  <c:v>1.1819490913441608</c:v>
                </c:pt>
                <c:pt idx="175">
                  <c:v>1.1734030688766679</c:v>
                </c:pt>
                <c:pt idx="176">
                  <c:v>1.158447529558555</c:v>
                </c:pt>
                <c:pt idx="177">
                  <c:v>1.152038012707935</c:v>
                </c:pt>
                <c:pt idx="178">
                  <c:v>1.1434919902404421</c:v>
                </c:pt>
                <c:pt idx="179">
                  <c:v>1.1349459677729492</c:v>
                </c:pt>
                <c:pt idx="180">
                  <c:v>1.1263999453054563</c:v>
                </c:pt>
                <c:pt idx="181">
                  <c:v>1.1135809116042164</c:v>
                </c:pt>
                <c:pt idx="182">
                  <c:v>1.1135809116042164</c:v>
                </c:pt>
                <c:pt idx="183">
                  <c:v>1.1114444059873434</c:v>
                </c:pt>
                <c:pt idx="184">
                  <c:v>1.085806338584864</c:v>
                </c:pt>
                <c:pt idx="185">
                  <c:v>1.0751238105004983</c:v>
                </c:pt>
                <c:pt idx="186">
                  <c:v>1.0601682711823854</c:v>
                </c:pt>
                <c:pt idx="187">
                  <c:v>1.040939720630526</c:v>
                </c:pt>
                <c:pt idx="188">
                  <c:v>1.0366667093967787</c:v>
                </c:pt>
                <c:pt idx="189">
                  <c:v>1.0195746644617931</c:v>
                </c:pt>
                <c:pt idx="190">
                  <c:v>1.0110286419943002</c:v>
                </c:pt>
                <c:pt idx="191">
                  <c:v>0.99820960829306005</c:v>
                </c:pt>
                <c:pt idx="192">
                  <c:v>0.98325406897494716</c:v>
                </c:pt>
                <c:pt idx="193">
                  <c:v>0.95120648472184843</c:v>
                </c:pt>
                <c:pt idx="194">
                  <c:v>0.94479696787122835</c:v>
                </c:pt>
                <c:pt idx="195">
                  <c:v>0.92129540608562255</c:v>
                </c:pt>
                <c:pt idx="196">
                  <c:v>0.90847637238438328</c:v>
                </c:pt>
                <c:pt idx="197">
                  <c:v>0.90847637238438328</c:v>
                </c:pt>
                <c:pt idx="198">
                  <c:v>0.88711131621565031</c:v>
                </c:pt>
                <c:pt idx="199">
                  <c:v>0.88497481059877747</c:v>
                </c:pt>
                <c:pt idx="200">
                  <c:v>0.88070179936503101</c:v>
                </c:pt>
                <c:pt idx="201">
                  <c:v>0.87001927128066447</c:v>
                </c:pt>
                <c:pt idx="202">
                  <c:v>0.84865421511193151</c:v>
                </c:pt>
                <c:pt idx="203">
                  <c:v>0.83369867579381862</c:v>
                </c:pt>
                <c:pt idx="204">
                  <c:v>0.82301614770945208</c:v>
                </c:pt>
                <c:pt idx="205">
                  <c:v>0.81660663085883278</c:v>
                </c:pt>
                <c:pt idx="206">
                  <c:v>0.79951458592384628</c:v>
                </c:pt>
                <c:pt idx="207">
                  <c:v>0.79310506907322698</c:v>
                </c:pt>
                <c:pt idx="208">
                  <c:v>0.78242254098886055</c:v>
                </c:pt>
                <c:pt idx="209">
                  <c:v>0.75892097920325474</c:v>
                </c:pt>
                <c:pt idx="210">
                  <c:v>0.7482384511188882</c:v>
                </c:pt>
                <c:pt idx="211">
                  <c:v>0.73541941741764894</c:v>
                </c:pt>
                <c:pt idx="212">
                  <c:v>0.72900990056702886</c:v>
                </c:pt>
                <c:pt idx="213">
                  <c:v>0.70337183316454965</c:v>
                </c:pt>
                <c:pt idx="214">
                  <c:v>0.69696231631392958</c:v>
                </c:pt>
                <c:pt idx="215">
                  <c:v>0.68841629384643666</c:v>
                </c:pt>
                <c:pt idx="216">
                  <c:v>0.6798702713789434</c:v>
                </c:pt>
                <c:pt idx="217">
                  <c:v>0.64782268712584468</c:v>
                </c:pt>
                <c:pt idx="218">
                  <c:v>0.64782268712584468</c:v>
                </c:pt>
                <c:pt idx="219">
                  <c:v>0.64141317027522471</c:v>
                </c:pt>
                <c:pt idx="220">
                  <c:v>0.64141317027522471</c:v>
                </c:pt>
                <c:pt idx="221">
                  <c:v>0.63927666465835142</c:v>
                </c:pt>
                <c:pt idx="222">
                  <c:v>0.62859413657398533</c:v>
                </c:pt>
                <c:pt idx="223">
                  <c:v>0.62432112534023854</c:v>
                </c:pt>
                <c:pt idx="224">
                  <c:v>0.62004811410649208</c:v>
                </c:pt>
                <c:pt idx="225">
                  <c:v>0.6029560691715059</c:v>
                </c:pt>
                <c:pt idx="226">
                  <c:v>0.58372751861964656</c:v>
                </c:pt>
                <c:pt idx="227">
                  <c:v>0.57090848491840684</c:v>
                </c:pt>
                <c:pt idx="228">
                  <c:v>0.56449896806778721</c:v>
                </c:pt>
                <c:pt idx="229">
                  <c:v>0.56236246245091392</c:v>
                </c:pt>
                <c:pt idx="230">
                  <c:v>0.55808945121716758</c:v>
                </c:pt>
                <c:pt idx="231">
                  <c:v>0.54954342874967421</c:v>
                </c:pt>
                <c:pt idx="232">
                  <c:v>0.5409974062821814</c:v>
                </c:pt>
                <c:pt idx="233">
                  <c:v>0.53672439504843461</c:v>
                </c:pt>
                <c:pt idx="234">
                  <c:v>0.52176885573032206</c:v>
                </c:pt>
                <c:pt idx="235">
                  <c:v>0.50894982202908234</c:v>
                </c:pt>
                <c:pt idx="236">
                  <c:v>0.50894982202908234</c:v>
                </c:pt>
                <c:pt idx="237">
                  <c:v>0.47690223777598323</c:v>
                </c:pt>
                <c:pt idx="238">
                  <c:v>0.47690223777598323</c:v>
                </c:pt>
                <c:pt idx="239">
                  <c:v>0.47476573215911</c:v>
                </c:pt>
                <c:pt idx="240">
                  <c:v>0.47262922654223677</c:v>
                </c:pt>
                <c:pt idx="241">
                  <c:v>0.46621970969161675</c:v>
                </c:pt>
                <c:pt idx="242">
                  <c:v>0.46408320407474352</c:v>
                </c:pt>
                <c:pt idx="243">
                  <c:v>0.46194669845787029</c:v>
                </c:pt>
                <c:pt idx="244">
                  <c:v>0.44912766475663057</c:v>
                </c:pt>
                <c:pt idx="245">
                  <c:v>0.44699115913975734</c:v>
                </c:pt>
                <c:pt idx="246">
                  <c:v>0.44485465352288417</c:v>
                </c:pt>
                <c:pt idx="247">
                  <c:v>0.44271814790601094</c:v>
                </c:pt>
                <c:pt idx="248">
                  <c:v>0.44271814790601094</c:v>
                </c:pt>
                <c:pt idx="249">
                  <c:v>0.44058164228913771</c:v>
                </c:pt>
                <c:pt idx="250">
                  <c:v>0.44058164228913771</c:v>
                </c:pt>
                <c:pt idx="251">
                  <c:v>0.43630863105539125</c:v>
                </c:pt>
                <c:pt idx="252">
                  <c:v>0.43417212543851802</c:v>
                </c:pt>
                <c:pt idx="253">
                  <c:v>0.42989911420477123</c:v>
                </c:pt>
                <c:pt idx="254">
                  <c:v>0.41280706926978505</c:v>
                </c:pt>
                <c:pt idx="255">
                  <c:v>0.41067056365291182</c:v>
                </c:pt>
                <c:pt idx="256">
                  <c:v>0.41067056365291182</c:v>
                </c:pt>
                <c:pt idx="257">
                  <c:v>0.40426104680229219</c:v>
                </c:pt>
                <c:pt idx="258">
                  <c:v>0.39357851871792571</c:v>
                </c:pt>
                <c:pt idx="259">
                  <c:v>0.38289599063355956</c:v>
                </c:pt>
                <c:pt idx="260">
                  <c:v>0.35512141761420696</c:v>
                </c:pt>
                <c:pt idx="261">
                  <c:v>0.3508484063804605</c:v>
                </c:pt>
                <c:pt idx="262">
                  <c:v>0.34016587829609402</c:v>
                </c:pt>
                <c:pt idx="263">
                  <c:v>0.33802937267922079</c:v>
                </c:pt>
                <c:pt idx="264">
                  <c:v>0.33589286706234756</c:v>
                </c:pt>
                <c:pt idx="265">
                  <c:v>0.31880082212736144</c:v>
                </c:pt>
                <c:pt idx="266">
                  <c:v>0.31666431651048821</c:v>
                </c:pt>
                <c:pt idx="267">
                  <c:v>0.30811829404299534</c:v>
                </c:pt>
                <c:pt idx="268">
                  <c:v>0.3038452828092485</c:v>
                </c:pt>
                <c:pt idx="269">
                  <c:v>0.3038452828092485</c:v>
                </c:pt>
                <c:pt idx="270">
                  <c:v>0.30170877719237527</c:v>
                </c:pt>
                <c:pt idx="271">
                  <c:v>0.29529926034175563</c:v>
                </c:pt>
                <c:pt idx="272">
                  <c:v>0.28461673225738915</c:v>
                </c:pt>
                <c:pt idx="273">
                  <c:v>0.28248022664051592</c:v>
                </c:pt>
                <c:pt idx="274">
                  <c:v>0.27179769855614977</c:v>
                </c:pt>
                <c:pt idx="275">
                  <c:v>0.26325167608865652</c:v>
                </c:pt>
                <c:pt idx="276">
                  <c:v>0.25897866485491011</c:v>
                </c:pt>
                <c:pt idx="277">
                  <c:v>0.24188661991992394</c:v>
                </c:pt>
                <c:pt idx="278">
                  <c:v>0.23547710306930389</c:v>
                </c:pt>
                <c:pt idx="279">
                  <c:v>0.22265806936806457</c:v>
                </c:pt>
                <c:pt idx="280">
                  <c:v>0.21411204690057131</c:v>
                </c:pt>
                <c:pt idx="281">
                  <c:v>0.21197554128369808</c:v>
                </c:pt>
                <c:pt idx="282">
                  <c:v>0.20983903566682485</c:v>
                </c:pt>
                <c:pt idx="283">
                  <c:v>0.20342951881620519</c:v>
                </c:pt>
                <c:pt idx="284">
                  <c:v>0.20342951881620519</c:v>
                </c:pt>
                <c:pt idx="285">
                  <c:v>0.18847397949809228</c:v>
                </c:pt>
                <c:pt idx="286">
                  <c:v>0.18206446264747222</c:v>
                </c:pt>
                <c:pt idx="287">
                  <c:v>0.17351844017997933</c:v>
                </c:pt>
                <c:pt idx="288">
                  <c:v>0.15428988962811996</c:v>
                </c:pt>
                <c:pt idx="289">
                  <c:v>0.15001687839437353</c:v>
                </c:pt>
                <c:pt idx="290">
                  <c:v>0.13933435031000704</c:v>
                </c:pt>
                <c:pt idx="291">
                  <c:v>0.13292483345938738</c:v>
                </c:pt>
                <c:pt idx="292">
                  <c:v>0.13078832784251415</c:v>
                </c:pt>
                <c:pt idx="293">
                  <c:v>0.12865182222564056</c:v>
                </c:pt>
                <c:pt idx="294">
                  <c:v>0.11796929414127444</c:v>
                </c:pt>
                <c:pt idx="295">
                  <c:v>0.11583278852440122</c:v>
                </c:pt>
                <c:pt idx="296">
                  <c:v>0.11369628290752801</c:v>
                </c:pt>
                <c:pt idx="297">
                  <c:v>0.1115597772906544</c:v>
                </c:pt>
                <c:pt idx="298">
                  <c:v>0.10942327167378117</c:v>
                </c:pt>
                <c:pt idx="299">
                  <c:v>0.10515026044003474</c:v>
                </c:pt>
                <c:pt idx="300">
                  <c:v>9.8740743589415078E-2</c:v>
                </c:pt>
                <c:pt idx="301">
                  <c:v>9.874074358941469E-2</c:v>
                </c:pt>
                <c:pt idx="302">
                  <c:v>9.874074358941469E-2</c:v>
                </c:pt>
                <c:pt idx="303">
                  <c:v>9.874074358941469E-2</c:v>
                </c:pt>
                <c:pt idx="304">
                  <c:v>9.6604237972541848E-2</c:v>
                </c:pt>
                <c:pt idx="305">
                  <c:v>9.6604237972541848E-2</c:v>
                </c:pt>
                <c:pt idx="306">
                  <c:v>9.6604237972541473E-2</c:v>
                </c:pt>
                <c:pt idx="307">
                  <c:v>9.6604237972541473E-2</c:v>
                </c:pt>
                <c:pt idx="308">
                  <c:v>9.6604237972541473E-2</c:v>
                </c:pt>
                <c:pt idx="309">
                  <c:v>9.4467732355668632E-2</c:v>
                </c:pt>
                <c:pt idx="310">
                  <c:v>9.4467732355668632E-2</c:v>
                </c:pt>
                <c:pt idx="311">
                  <c:v>9.4467732355668632E-2</c:v>
                </c:pt>
                <c:pt idx="312">
                  <c:v>9.4467732355668632E-2</c:v>
                </c:pt>
                <c:pt idx="313">
                  <c:v>9.2331226738795028E-2</c:v>
                </c:pt>
                <c:pt idx="314">
                  <c:v>9.0194721121921811E-2</c:v>
                </c:pt>
                <c:pt idx="315">
                  <c:v>8.3785204271302149E-2</c:v>
                </c:pt>
                <c:pt idx="316">
                  <c:v>8.3785204271302149E-2</c:v>
                </c:pt>
                <c:pt idx="317">
                  <c:v>8.3785204271302149E-2</c:v>
                </c:pt>
                <c:pt idx="318">
                  <c:v>8.1648698654428919E-2</c:v>
                </c:pt>
                <c:pt idx="319">
                  <c:v>7.7375687420682474E-2</c:v>
                </c:pt>
                <c:pt idx="320">
                  <c:v>7.7375687420682099E-2</c:v>
                </c:pt>
                <c:pt idx="321">
                  <c:v>7.5239181803808883E-2</c:v>
                </c:pt>
                <c:pt idx="322">
                  <c:v>7.5239181803808883E-2</c:v>
                </c:pt>
                <c:pt idx="323">
                  <c:v>6.6693159336315991E-2</c:v>
                </c:pt>
                <c:pt idx="324">
                  <c:v>6.6693159336315991E-2</c:v>
                </c:pt>
                <c:pt idx="325">
                  <c:v>6.2420148102569552E-2</c:v>
                </c:pt>
                <c:pt idx="326">
                  <c:v>5.8147136868823106E-2</c:v>
                </c:pt>
                <c:pt idx="327">
                  <c:v>4.7464608784456623E-2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17-411C-8BB0-C4033D90B25B}"/>
            </c:ext>
          </c:extLst>
        </c:ser>
        <c:ser>
          <c:idx val="1"/>
          <c:order val="1"/>
          <c:tx>
            <c:v>5 mm (800W/m2)</c:v>
          </c:tx>
          <c:spPr>
            <a:ln w="25400" cap="rnd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'0.5ms-S-0°C-5mm-2'!$O$2:$O$370</c:f>
              <c:numCache>
                <c:formatCode>General</c:formatCode>
                <c:ptCount val="3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</c:numCache>
            </c:numRef>
          </c:xVal>
          <c:yVal>
            <c:numRef>
              <c:f>'0.5ms-S-0°C-5mm-2'!$Q$2:$Q$370</c:f>
              <c:numCache>
                <c:formatCode>General</c:formatCode>
                <c:ptCount val="369"/>
                <c:pt idx="0">
                  <c:v>4</c:v>
                </c:pt>
                <c:pt idx="1">
                  <c:v>3.9886424038125186</c:v>
                </c:pt>
                <c:pt idx="2">
                  <c:v>3.9863708845750216</c:v>
                </c:pt>
                <c:pt idx="3">
                  <c:v>3.9863708845750216</c:v>
                </c:pt>
                <c:pt idx="4">
                  <c:v>3.9681987306750508</c:v>
                </c:pt>
                <c:pt idx="5">
                  <c:v>3.9681987306750508</c:v>
                </c:pt>
                <c:pt idx="6">
                  <c:v>3.9545696152500716</c:v>
                </c:pt>
                <c:pt idx="7">
                  <c:v>3.9522980960125755</c:v>
                </c:pt>
                <c:pt idx="8">
                  <c:v>3.9522980960125751</c:v>
                </c:pt>
                <c:pt idx="9">
                  <c:v>3.9477550575375822</c:v>
                </c:pt>
                <c:pt idx="10">
                  <c:v>3.9477550575375822</c:v>
                </c:pt>
                <c:pt idx="11">
                  <c:v>3.9432120190625892</c:v>
                </c:pt>
                <c:pt idx="12">
                  <c:v>3.9363974613501007</c:v>
                </c:pt>
                <c:pt idx="13">
                  <c:v>3.9341259421126038</c:v>
                </c:pt>
                <c:pt idx="14">
                  <c:v>3.9250398651626184</c:v>
                </c:pt>
                <c:pt idx="15">
                  <c:v>3.9227683459251215</c:v>
                </c:pt>
                <c:pt idx="16">
                  <c:v>3.913682268975136</c:v>
                </c:pt>
                <c:pt idx="17">
                  <c:v>3.9000531535501572</c:v>
                </c:pt>
                <c:pt idx="18">
                  <c:v>3.8977816343126612</c:v>
                </c:pt>
                <c:pt idx="19">
                  <c:v>3.8977816343126612</c:v>
                </c:pt>
                <c:pt idx="20">
                  <c:v>3.8909670766001723</c:v>
                </c:pt>
                <c:pt idx="21">
                  <c:v>3.8886955573626758</c:v>
                </c:pt>
                <c:pt idx="22">
                  <c:v>3.881880999650186</c:v>
                </c:pt>
                <c:pt idx="23">
                  <c:v>3.881880999650186</c:v>
                </c:pt>
                <c:pt idx="24">
                  <c:v>3.8796094804126899</c:v>
                </c:pt>
                <c:pt idx="25">
                  <c:v>3.8773379611751935</c:v>
                </c:pt>
                <c:pt idx="26">
                  <c:v>3.8591658072752222</c:v>
                </c:pt>
                <c:pt idx="27">
                  <c:v>3.8546227688002288</c:v>
                </c:pt>
                <c:pt idx="28">
                  <c:v>3.8500797303252359</c:v>
                </c:pt>
                <c:pt idx="29">
                  <c:v>3.8478082110877403</c:v>
                </c:pt>
                <c:pt idx="30">
                  <c:v>3.8455366918502443</c:v>
                </c:pt>
                <c:pt idx="31">
                  <c:v>3.829636057187769</c:v>
                </c:pt>
                <c:pt idx="32">
                  <c:v>3.8228214994752796</c:v>
                </c:pt>
                <c:pt idx="33">
                  <c:v>3.8205499802377827</c:v>
                </c:pt>
                <c:pt idx="34">
                  <c:v>3.8091923840503004</c:v>
                </c:pt>
                <c:pt idx="35">
                  <c:v>3.8023778263378119</c:v>
                </c:pt>
                <c:pt idx="36">
                  <c:v>3.7864771916753366</c:v>
                </c:pt>
                <c:pt idx="37">
                  <c:v>3.7864771916753366</c:v>
                </c:pt>
                <c:pt idx="38">
                  <c:v>3.7842056724378401</c:v>
                </c:pt>
                <c:pt idx="39">
                  <c:v>3.7796626339628472</c:v>
                </c:pt>
                <c:pt idx="40">
                  <c:v>3.7751195954878547</c:v>
                </c:pt>
                <c:pt idx="41">
                  <c:v>3.7728480762503587</c:v>
                </c:pt>
                <c:pt idx="42">
                  <c:v>3.7705765570128609</c:v>
                </c:pt>
                <c:pt idx="43">
                  <c:v>3.7569474415878834</c:v>
                </c:pt>
                <c:pt idx="44">
                  <c:v>3.7569474415878825</c:v>
                </c:pt>
                <c:pt idx="45">
                  <c:v>3.7183316145504439</c:v>
                </c:pt>
                <c:pt idx="46">
                  <c:v>3.7137885760754514</c:v>
                </c:pt>
                <c:pt idx="47">
                  <c:v>3.7115170568379545</c:v>
                </c:pt>
                <c:pt idx="48">
                  <c:v>3.7001594606504722</c:v>
                </c:pt>
                <c:pt idx="49">
                  <c:v>3.7001594606504722</c:v>
                </c:pt>
                <c:pt idx="50">
                  <c:v>3.6956164221754801</c:v>
                </c:pt>
                <c:pt idx="51">
                  <c:v>3.6910733837004868</c:v>
                </c:pt>
                <c:pt idx="52">
                  <c:v>3.6819873067505013</c:v>
                </c:pt>
                <c:pt idx="53">
                  <c:v>3.6797157875130044</c:v>
                </c:pt>
                <c:pt idx="54">
                  <c:v>3.6660866720880261</c:v>
                </c:pt>
                <c:pt idx="55">
                  <c:v>3.6456429989505583</c:v>
                </c:pt>
                <c:pt idx="56">
                  <c:v>3.6388284412380689</c:v>
                </c:pt>
                <c:pt idx="57">
                  <c:v>3.6388284412380689</c:v>
                </c:pt>
                <c:pt idx="58">
                  <c:v>3.6342854027630769</c:v>
                </c:pt>
                <c:pt idx="59">
                  <c:v>3.6320138835255795</c:v>
                </c:pt>
                <c:pt idx="60">
                  <c:v>3.6320138835255795</c:v>
                </c:pt>
                <c:pt idx="61">
                  <c:v>3.6183847681006021</c:v>
                </c:pt>
                <c:pt idx="62">
                  <c:v>3.6161132488631051</c:v>
                </c:pt>
                <c:pt idx="63">
                  <c:v>3.6115702103881118</c:v>
                </c:pt>
                <c:pt idx="64">
                  <c:v>3.6024841334381259</c:v>
                </c:pt>
                <c:pt idx="65">
                  <c:v>3.5933980564881405</c:v>
                </c:pt>
                <c:pt idx="66">
                  <c:v>3.586583498775652</c:v>
                </c:pt>
                <c:pt idx="67">
                  <c:v>3.5774974218256657</c:v>
                </c:pt>
                <c:pt idx="68">
                  <c:v>3.5752259025881687</c:v>
                </c:pt>
                <c:pt idx="69">
                  <c:v>3.5729543833506727</c:v>
                </c:pt>
                <c:pt idx="70">
                  <c:v>3.5706828641131767</c:v>
                </c:pt>
                <c:pt idx="71">
                  <c:v>3.5684113448756802</c:v>
                </c:pt>
                <c:pt idx="72">
                  <c:v>3.5684113448756802</c:v>
                </c:pt>
                <c:pt idx="73">
                  <c:v>3.5684113448756802</c:v>
                </c:pt>
                <c:pt idx="74">
                  <c:v>3.5661398256381833</c:v>
                </c:pt>
                <c:pt idx="75">
                  <c:v>3.5388815947882266</c:v>
                </c:pt>
                <c:pt idx="76">
                  <c:v>3.5343385563132341</c:v>
                </c:pt>
                <c:pt idx="77">
                  <c:v>3.5320670370757372</c:v>
                </c:pt>
                <c:pt idx="78">
                  <c:v>3.5320670370757372</c:v>
                </c:pt>
                <c:pt idx="79">
                  <c:v>3.5297955178382403</c:v>
                </c:pt>
                <c:pt idx="80">
                  <c:v>3.5297955178382403</c:v>
                </c:pt>
                <c:pt idx="81">
                  <c:v>3.5275239986007447</c:v>
                </c:pt>
                <c:pt idx="82">
                  <c:v>3.5252524793632487</c:v>
                </c:pt>
                <c:pt idx="83">
                  <c:v>3.5229809601257518</c:v>
                </c:pt>
                <c:pt idx="84">
                  <c:v>3.5184379216507589</c:v>
                </c:pt>
                <c:pt idx="85">
                  <c:v>3.5161664024132624</c:v>
                </c:pt>
                <c:pt idx="86">
                  <c:v>3.5116233639382695</c:v>
                </c:pt>
                <c:pt idx="87">
                  <c:v>3.5116233639382695</c:v>
                </c:pt>
                <c:pt idx="88">
                  <c:v>3.5070803254632765</c:v>
                </c:pt>
                <c:pt idx="89">
                  <c:v>3.4843651330883132</c:v>
                </c:pt>
                <c:pt idx="90">
                  <c:v>3.4798220946133194</c:v>
                </c:pt>
                <c:pt idx="91">
                  <c:v>3.4730075369008309</c:v>
                </c:pt>
                <c:pt idx="92">
                  <c:v>3.4684644984258379</c:v>
                </c:pt>
                <c:pt idx="93">
                  <c:v>3.4412062675758808</c:v>
                </c:pt>
                <c:pt idx="94">
                  <c:v>3.423034113675909</c:v>
                </c:pt>
                <c:pt idx="95">
                  <c:v>3.4139480367259232</c:v>
                </c:pt>
                <c:pt idx="96">
                  <c:v>3.4048619597759378</c:v>
                </c:pt>
                <c:pt idx="97">
                  <c:v>3.4048619597759378</c:v>
                </c:pt>
                <c:pt idx="98">
                  <c:v>3.3957758828259523</c:v>
                </c:pt>
                <c:pt idx="99">
                  <c:v>3.3798752481634775</c:v>
                </c:pt>
                <c:pt idx="100">
                  <c:v>3.3730606904509877</c:v>
                </c:pt>
                <c:pt idx="101">
                  <c:v>3.3253587864635628</c:v>
                </c:pt>
                <c:pt idx="102">
                  <c:v>3.3117296710385844</c:v>
                </c:pt>
                <c:pt idx="103">
                  <c:v>3.2662992862886564</c:v>
                </c:pt>
                <c:pt idx="104">
                  <c:v>3.2662992862886564</c:v>
                </c:pt>
                <c:pt idx="105">
                  <c:v>3.2526701708636772</c:v>
                </c:pt>
                <c:pt idx="106">
                  <c:v>3.1890676322137779</c:v>
                </c:pt>
                <c:pt idx="107">
                  <c:v>3.186796112976281</c:v>
                </c:pt>
                <c:pt idx="108">
                  <c:v>3.1845245937387849</c:v>
                </c:pt>
                <c:pt idx="109">
                  <c:v>3.141365728226353</c:v>
                </c:pt>
                <c:pt idx="110">
                  <c:v>3.1254650935638777</c:v>
                </c:pt>
                <c:pt idx="111">
                  <c:v>3.1072929396639069</c:v>
                </c:pt>
                <c:pt idx="112">
                  <c:v>3.0255182471140349</c:v>
                </c:pt>
                <c:pt idx="113">
                  <c:v>3.0141606509265535</c:v>
                </c:pt>
                <c:pt idx="114">
                  <c:v>3.0141606509265535</c:v>
                </c:pt>
                <c:pt idx="115">
                  <c:v>2.9982600162640782</c:v>
                </c:pt>
                <c:pt idx="116">
                  <c:v>2.9869024200765963</c:v>
                </c:pt>
                <c:pt idx="117">
                  <c:v>2.9528296315141502</c:v>
                </c:pt>
                <c:pt idx="118">
                  <c:v>2.9278429199016887</c:v>
                </c:pt>
                <c:pt idx="119">
                  <c:v>2.9119422852392138</c:v>
                </c:pt>
                <c:pt idx="120">
                  <c:v>2.8778694966767677</c:v>
                </c:pt>
                <c:pt idx="121">
                  <c:v>2.8710549389642783</c:v>
                </c:pt>
                <c:pt idx="122">
                  <c:v>2.8528827850643075</c:v>
                </c:pt>
                <c:pt idx="123">
                  <c:v>2.8369821504018322</c:v>
                </c:pt>
                <c:pt idx="124">
                  <c:v>2.8347106311643353</c:v>
                </c:pt>
                <c:pt idx="125">
                  <c:v>2.8188099965018605</c:v>
                </c:pt>
                <c:pt idx="126">
                  <c:v>2.8142669580268675</c:v>
                </c:pt>
                <c:pt idx="127">
                  <c:v>2.8097239195518751</c:v>
                </c:pt>
                <c:pt idx="128">
                  <c:v>2.7870087271769113</c:v>
                </c:pt>
                <c:pt idx="129">
                  <c:v>2.773379611751932</c:v>
                </c:pt>
                <c:pt idx="130">
                  <c:v>2.7506644193769683</c:v>
                </c:pt>
                <c:pt idx="131">
                  <c:v>2.7324922654769965</c:v>
                </c:pt>
                <c:pt idx="132">
                  <c:v>2.7097770731020328</c:v>
                </c:pt>
                <c:pt idx="133">
                  <c:v>2.7097770731020328</c:v>
                </c:pt>
                <c:pt idx="134">
                  <c:v>2.7029625153895434</c:v>
                </c:pt>
                <c:pt idx="135">
                  <c:v>2.689333399964565</c:v>
                </c:pt>
                <c:pt idx="136">
                  <c:v>2.6825188422520756</c:v>
                </c:pt>
                <c:pt idx="137">
                  <c:v>2.6620751691146078</c:v>
                </c:pt>
                <c:pt idx="138">
                  <c:v>2.6598036498771109</c:v>
                </c:pt>
                <c:pt idx="139">
                  <c:v>2.6507175729271255</c:v>
                </c:pt>
                <c:pt idx="140">
                  <c:v>2.6143732651271829</c:v>
                </c:pt>
                <c:pt idx="141">
                  <c:v>2.60983022665219</c:v>
                </c:pt>
                <c:pt idx="142">
                  <c:v>2.6030156689397006</c:v>
                </c:pt>
                <c:pt idx="143">
                  <c:v>2.6007441497022046</c:v>
                </c:pt>
                <c:pt idx="144">
                  <c:v>2.5939295919897152</c:v>
                </c:pt>
                <c:pt idx="145">
                  <c:v>2.5803004765647368</c:v>
                </c:pt>
                <c:pt idx="146">
                  <c:v>2.5643998419022616</c:v>
                </c:pt>
                <c:pt idx="147">
                  <c:v>2.5416846495272973</c:v>
                </c:pt>
                <c:pt idx="148">
                  <c:v>2.5394131302898013</c:v>
                </c:pt>
                <c:pt idx="149">
                  <c:v>2.491711226302376</c:v>
                </c:pt>
                <c:pt idx="150">
                  <c:v>2.4689960339274117</c:v>
                </c:pt>
                <c:pt idx="151">
                  <c:v>2.4053934952775125</c:v>
                </c:pt>
                <c:pt idx="152">
                  <c:v>2.3963074183275261</c:v>
                </c:pt>
                <c:pt idx="153">
                  <c:v>2.3826783029025478</c:v>
                </c:pt>
                <c:pt idx="154">
                  <c:v>2.325890321965137</c:v>
                </c:pt>
                <c:pt idx="155">
                  <c:v>2.3168042450151516</c:v>
                </c:pt>
                <c:pt idx="156">
                  <c:v>2.3145327257776551</c:v>
                </c:pt>
                <c:pt idx="157">
                  <c:v>2.3054466488276693</c:v>
                </c:pt>
                <c:pt idx="158">
                  <c:v>2.2963605718776838</c:v>
                </c:pt>
                <c:pt idx="159">
                  <c:v>2.2850029756902015</c:v>
                </c:pt>
                <c:pt idx="160">
                  <c:v>2.2668308217902298</c:v>
                </c:pt>
                <c:pt idx="161">
                  <c:v>2.2350295524652806</c:v>
                </c:pt>
                <c:pt idx="162">
                  <c:v>2.164612456102891</c:v>
                </c:pt>
                <c:pt idx="163">
                  <c:v>2.1282681483029484</c:v>
                </c:pt>
                <c:pt idx="164">
                  <c:v>2.1123675136404731</c:v>
                </c:pt>
                <c:pt idx="165">
                  <c:v>2.1100959944029771</c:v>
                </c:pt>
                <c:pt idx="166">
                  <c:v>2.0964668789779983</c:v>
                </c:pt>
                <c:pt idx="167">
                  <c:v>2.0692086481280416</c:v>
                </c:pt>
                <c:pt idx="168">
                  <c:v>2.032864340328099</c:v>
                </c:pt>
                <c:pt idx="169">
                  <c:v>2.0056061094781414</c:v>
                </c:pt>
                <c:pt idx="170">
                  <c:v>1.996520032528156</c:v>
                </c:pt>
                <c:pt idx="171">
                  <c:v>1.9351890131157528</c:v>
                </c:pt>
                <c:pt idx="172">
                  <c:v>1.9238314169282704</c:v>
                </c:pt>
                <c:pt idx="173">
                  <c:v>1.9124738207407883</c:v>
                </c:pt>
                <c:pt idx="174">
                  <c:v>1.8965731860783133</c:v>
                </c:pt>
                <c:pt idx="175">
                  <c:v>1.8511428013283848</c:v>
                </c:pt>
                <c:pt idx="176">
                  <c:v>1.8488712820908881</c:v>
                </c:pt>
                <c:pt idx="177">
                  <c:v>1.8397852051409027</c:v>
                </c:pt>
                <c:pt idx="178">
                  <c:v>1.8306991281909171</c:v>
                </c:pt>
                <c:pt idx="179">
                  <c:v>1.7966263396284701</c:v>
                </c:pt>
                <c:pt idx="180">
                  <c:v>1.7852687434409886</c:v>
                </c:pt>
                <c:pt idx="181">
                  <c:v>1.7511959548785418</c:v>
                </c:pt>
                <c:pt idx="182">
                  <c:v>1.7398383586910595</c:v>
                </c:pt>
                <c:pt idx="183">
                  <c:v>1.7352953202160668</c:v>
                </c:pt>
                <c:pt idx="184">
                  <c:v>1.7307522817410741</c:v>
                </c:pt>
                <c:pt idx="185">
                  <c:v>1.696679493178628</c:v>
                </c:pt>
                <c:pt idx="186">
                  <c:v>1.6557921469036925</c:v>
                </c:pt>
                <c:pt idx="187">
                  <c:v>1.6467060699537071</c:v>
                </c:pt>
                <c:pt idx="188">
                  <c:v>1.6285339160537353</c:v>
                </c:pt>
                <c:pt idx="189">
                  <c:v>1.6262623968162384</c:v>
                </c:pt>
                <c:pt idx="190">
                  <c:v>1.617176319866253</c:v>
                </c:pt>
                <c:pt idx="191">
                  <c:v>1.5944611274912892</c:v>
                </c:pt>
                <c:pt idx="192">
                  <c:v>1.5831035313038069</c:v>
                </c:pt>
                <c:pt idx="193">
                  <c:v>1.5762889735913175</c:v>
                </c:pt>
                <c:pt idx="194">
                  <c:v>1.5036003579914319</c:v>
                </c:pt>
                <c:pt idx="195">
                  <c:v>1.4854282040914608</c:v>
                </c:pt>
                <c:pt idx="196">
                  <c:v>1.4717990886664818</c:v>
                </c:pt>
                <c:pt idx="197">
                  <c:v>1.4581699732415034</c:v>
                </c:pt>
                <c:pt idx="198">
                  <c:v>1.449083896291518</c:v>
                </c:pt>
                <c:pt idx="199">
                  <c:v>1.4422693385790284</c:v>
                </c:pt>
                <c:pt idx="200">
                  <c:v>1.4422693385790284</c:v>
                </c:pt>
                <c:pt idx="201">
                  <c:v>1.4059250307790858</c:v>
                </c:pt>
                <c:pt idx="202">
                  <c:v>1.4036535115415898</c:v>
                </c:pt>
                <c:pt idx="203">
                  <c:v>1.367309203741647</c:v>
                </c:pt>
                <c:pt idx="204">
                  <c:v>1.351408569079172</c:v>
                </c:pt>
                <c:pt idx="205">
                  <c:v>1.3218788189917179</c:v>
                </c:pt>
                <c:pt idx="206">
                  <c:v>1.3037066650917468</c:v>
                </c:pt>
                <c:pt idx="207">
                  <c:v>1.3014351458542501</c:v>
                </c:pt>
                <c:pt idx="208">
                  <c:v>1.2968921073792574</c:v>
                </c:pt>
                <c:pt idx="209">
                  <c:v>1.2719053957667967</c:v>
                </c:pt>
                <c:pt idx="210">
                  <c:v>1.2696338765293009</c:v>
                </c:pt>
                <c:pt idx="211">
                  <c:v>1.2605477995793146</c:v>
                </c:pt>
                <c:pt idx="212">
                  <c:v>1.2469186841543363</c:v>
                </c:pt>
                <c:pt idx="213">
                  <c:v>1.2287465302543645</c:v>
                </c:pt>
                <c:pt idx="214">
                  <c:v>1.2196604533043789</c:v>
                </c:pt>
                <c:pt idx="215">
                  <c:v>1.2151174148293862</c:v>
                </c:pt>
                <c:pt idx="216">
                  <c:v>1.2128458955918904</c:v>
                </c:pt>
                <c:pt idx="217">
                  <c:v>1.1651439916044652</c:v>
                </c:pt>
                <c:pt idx="218">
                  <c:v>1.1356142415170116</c:v>
                </c:pt>
                <c:pt idx="219">
                  <c:v>1.1356142415170116</c:v>
                </c:pt>
                <c:pt idx="220">
                  <c:v>1.1356142415170116</c:v>
                </c:pt>
                <c:pt idx="221">
                  <c:v>1.1310712030420187</c:v>
                </c:pt>
                <c:pt idx="222">
                  <c:v>1.1151705683795439</c:v>
                </c:pt>
                <c:pt idx="223">
                  <c:v>1.1015414529545651</c:v>
                </c:pt>
                <c:pt idx="224">
                  <c:v>1.0788262605796011</c:v>
                </c:pt>
                <c:pt idx="225">
                  <c:v>1.0720117028671119</c:v>
                </c:pt>
                <c:pt idx="226">
                  <c:v>1.0651971451546223</c:v>
                </c:pt>
                <c:pt idx="227">
                  <c:v>1.0538395489671404</c:v>
                </c:pt>
                <c:pt idx="228">
                  <c:v>1.0538395489671404</c:v>
                </c:pt>
                <c:pt idx="229">
                  <c:v>1.0379389143046653</c:v>
                </c:pt>
                <c:pt idx="230">
                  <c:v>1.0311243565921764</c:v>
                </c:pt>
                <c:pt idx="231">
                  <c:v>1.0265813181171832</c:v>
                </c:pt>
                <c:pt idx="232">
                  <c:v>1.0265813181171832</c:v>
                </c:pt>
                <c:pt idx="233">
                  <c:v>1.0243097988796868</c:v>
                </c:pt>
                <c:pt idx="234">
                  <c:v>1.003866125742219</c:v>
                </c:pt>
                <c:pt idx="235">
                  <c:v>1.0015946065047225</c:v>
                </c:pt>
                <c:pt idx="236">
                  <c:v>0.99705156802972994</c:v>
                </c:pt>
                <c:pt idx="237">
                  <c:v>0.98569397184224761</c:v>
                </c:pt>
                <c:pt idx="238">
                  <c:v>0.9629787794672835</c:v>
                </c:pt>
                <c:pt idx="239">
                  <c:v>0.94707814480480845</c:v>
                </c:pt>
                <c:pt idx="240">
                  <c:v>0.93572054861732623</c:v>
                </c:pt>
                <c:pt idx="241">
                  <c:v>0.92890599090483705</c:v>
                </c:pt>
                <c:pt idx="242">
                  <c:v>0.91073383700486565</c:v>
                </c:pt>
                <c:pt idx="243">
                  <c:v>0.90391927929237659</c:v>
                </c:pt>
                <c:pt idx="244">
                  <c:v>0.89256168310489425</c:v>
                </c:pt>
                <c:pt idx="245">
                  <c:v>0.86757497149243379</c:v>
                </c:pt>
                <c:pt idx="246">
                  <c:v>0.85621737530495146</c:v>
                </c:pt>
                <c:pt idx="247">
                  <c:v>0.84258825987997321</c:v>
                </c:pt>
                <c:pt idx="248">
                  <c:v>0.8357737021674837</c:v>
                </c:pt>
                <c:pt idx="249">
                  <c:v>0.80851547131752677</c:v>
                </c:pt>
                <c:pt idx="250">
                  <c:v>0.80397243284253406</c:v>
                </c:pt>
                <c:pt idx="251">
                  <c:v>0.80170091360503726</c:v>
                </c:pt>
                <c:pt idx="252">
                  <c:v>0.79261483665505184</c:v>
                </c:pt>
                <c:pt idx="253">
                  <c:v>0.78352875970506586</c:v>
                </c:pt>
                <c:pt idx="254">
                  <c:v>0.74945597114261986</c:v>
                </c:pt>
                <c:pt idx="255">
                  <c:v>0.74945597114261986</c:v>
                </c:pt>
                <c:pt idx="256">
                  <c:v>0.74264141343013035</c:v>
                </c:pt>
                <c:pt idx="257">
                  <c:v>0.74264141343013035</c:v>
                </c:pt>
                <c:pt idx="258">
                  <c:v>0.74036989419263399</c:v>
                </c:pt>
                <c:pt idx="259">
                  <c:v>0.7290122980051521</c:v>
                </c:pt>
                <c:pt idx="260">
                  <c:v>0.72446925953015895</c:v>
                </c:pt>
                <c:pt idx="261">
                  <c:v>0.71992622105516624</c:v>
                </c:pt>
                <c:pt idx="262">
                  <c:v>0.70175406715519484</c:v>
                </c:pt>
                <c:pt idx="263">
                  <c:v>0.68131039401772708</c:v>
                </c:pt>
                <c:pt idx="264">
                  <c:v>0.6676812785927484</c:v>
                </c:pt>
                <c:pt idx="265">
                  <c:v>0.66086672088025922</c:v>
                </c:pt>
                <c:pt idx="266">
                  <c:v>0.65859520164276286</c:v>
                </c:pt>
                <c:pt idx="267">
                  <c:v>0.65405216316777015</c:v>
                </c:pt>
                <c:pt idx="268">
                  <c:v>0.64496608621778428</c:v>
                </c:pt>
                <c:pt idx="269">
                  <c:v>0.63588000926779875</c:v>
                </c:pt>
                <c:pt idx="270">
                  <c:v>0.6313369707928056</c:v>
                </c:pt>
                <c:pt idx="271">
                  <c:v>0.615436336130331</c:v>
                </c:pt>
                <c:pt idx="272">
                  <c:v>0.60180722070535231</c:v>
                </c:pt>
                <c:pt idx="273">
                  <c:v>0.60180722070535231</c:v>
                </c:pt>
                <c:pt idx="274">
                  <c:v>0.56773443214290586</c:v>
                </c:pt>
                <c:pt idx="275">
                  <c:v>0.56773443214290586</c:v>
                </c:pt>
                <c:pt idx="276">
                  <c:v>0.56546291290540951</c:v>
                </c:pt>
                <c:pt idx="277">
                  <c:v>0.56319139366791315</c:v>
                </c:pt>
                <c:pt idx="278">
                  <c:v>0.55637683595542364</c:v>
                </c:pt>
                <c:pt idx="279">
                  <c:v>0.55410531671792729</c:v>
                </c:pt>
                <c:pt idx="280">
                  <c:v>0.55183379748043093</c:v>
                </c:pt>
                <c:pt idx="281">
                  <c:v>0.53820468205545224</c:v>
                </c:pt>
                <c:pt idx="282">
                  <c:v>0.53593316281795589</c:v>
                </c:pt>
                <c:pt idx="283">
                  <c:v>0.53366164358045953</c:v>
                </c:pt>
                <c:pt idx="284">
                  <c:v>0.53139012434296307</c:v>
                </c:pt>
                <c:pt idx="285">
                  <c:v>0.53139012434296307</c:v>
                </c:pt>
                <c:pt idx="286">
                  <c:v>0.52911860510546671</c:v>
                </c:pt>
                <c:pt idx="287">
                  <c:v>0.52911860510546671</c:v>
                </c:pt>
                <c:pt idx="288">
                  <c:v>0.524575566630474</c:v>
                </c:pt>
                <c:pt idx="289">
                  <c:v>0.52230404739297764</c:v>
                </c:pt>
                <c:pt idx="290">
                  <c:v>0.51776100891798449</c:v>
                </c:pt>
                <c:pt idx="291">
                  <c:v>0.49958885501801309</c:v>
                </c:pt>
                <c:pt idx="292">
                  <c:v>0.49731733578051668</c:v>
                </c:pt>
                <c:pt idx="293">
                  <c:v>0.49731733578051668</c:v>
                </c:pt>
                <c:pt idx="294">
                  <c:v>0.49050277806802756</c:v>
                </c:pt>
                <c:pt idx="295">
                  <c:v>0.47914518188054528</c:v>
                </c:pt>
                <c:pt idx="296">
                  <c:v>0.46778758569306345</c:v>
                </c:pt>
                <c:pt idx="297">
                  <c:v>0.43825783560560977</c:v>
                </c:pt>
                <c:pt idx="298">
                  <c:v>0.433714797130617</c:v>
                </c:pt>
                <c:pt idx="299">
                  <c:v>0.42235720094313473</c:v>
                </c:pt>
                <c:pt idx="300">
                  <c:v>0.42008568170563837</c:v>
                </c:pt>
                <c:pt idx="301">
                  <c:v>0.41781416246814201</c:v>
                </c:pt>
                <c:pt idx="302">
                  <c:v>0.39964200856817061</c:v>
                </c:pt>
                <c:pt idx="303">
                  <c:v>0.3973704893306742</c:v>
                </c:pt>
                <c:pt idx="304">
                  <c:v>0.38828441238068873</c:v>
                </c:pt>
                <c:pt idx="305">
                  <c:v>0.38374137390569557</c:v>
                </c:pt>
                <c:pt idx="306">
                  <c:v>0.38374137390569557</c:v>
                </c:pt>
                <c:pt idx="307">
                  <c:v>0.38146985466819922</c:v>
                </c:pt>
                <c:pt idx="308">
                  <c:v>0.37465529695571009</c:v>
                </c:pt>
                <c:pt idx="309">
                  <c:v>0.36329770076822782</c:v>
                </c:pt>
                <c:pt idx="310">
                  <c:v>0.36102618153073146</c:v>
                </c:pt>
                <c:pt idx="311">
                  <c:v>0.34966858534324957</c:v>
                </c:pt>
                <c:pt idx="312">
                  <c:v>0.34058250839326365</c:v>
                </c:pt>
                <c:pt idx="313">
                  <c:v>0.33603946991827094</c:v>
                </c:pt>
                <c:pt idx="314">
                  <c:v>0.31786731601829954</c:v>
                </c:pt>
                <c:pt idx="315">
                  <c:v>0.31105275830580997</c:v>
                </c:pt>
                <c:pt idx="316">
                  <c:v>0.29742364288083173</c:v>
                </c:pt>
                <c:pt idx="317">
                  <c:v>0.28833756593084586</c:v>
                </c:pt>
                <c:pt idx="318">
                  <c:v>0.28606604669334945</c:v>
                </c:pt>
                <c:pt idx="319">
                  <c:v>0.2837945274558531</c:v>
                </c:pt>
                <c:pt idx="320">
                  <c:v>0.27697996974336397</c:v>
                </c:pt>
                <c:pt idx="321">
                  <c:v>0.27697996974336397</c:v>
                </c:pt>
                <c:pt idx="322">
                  <c:v>0.26107933508088893</c:v>
                </c:pt>
                <c:pt idx="323">
                  <c:v>0.25426477736839942</c:v>
                </c:pt>
                <c:pt idx="324">
                  <c:v>0.24517870041841394</c:v>
                </c:pt>
                <c:pt idx="325">
                  <c:v>0.22473502728094616</c:v>
                </c:pt>
                <c:pt idx="326">
                  <c:v>0.22019198880595342</c:v>
                </c:pt>
                <c:pt idx="327">
                  <c:v>0.20883439261847114</c:v>
                </c:pt>
                <c:pt idx="328">
                  <c:v>0.20656287338097476</c:v>
                </c:pt>
                <c:pt idx="329">
                  <c:v>0.20201983490598202</c:v>
                </c:pt>
                <c:pt idx="330">
                  <c:v>0.19974831566848564</c:v>
                </c:pt>
                <c:pt idx="331">
                  <c:v>0.19747679643098887</c:v>
                </c:pt>
                <c:pt idx="332">
                  <c:v>0.19066223871849974</c:v>
                </c:pt>
                <c:pt idx="333">
                  <c:v>0.186119200243507</c:v>
                </c:pt>
                <c:pt idx="334">
                  <c:v>0.18384768100601062</c:v>
                </c:pt>
                <c:pt idx="335">
                  <c:v>0.18157616176851424</c:v>
                </c:pt>
                <c:pt idx="336">
                  <c:v>0.17930464253101747</c:v>
                </c:pt>
                <c:pt idx="337">
                  <c:v>0.17703312329352108</c:v>
                </c:pt>
                <c:pt idx="338">
                  <c:v>0.17249008481852834</c:v>
                </c:pt>
                <c:pt idx="339">
                  <c:v>0.17021856558103196</c:v>
                </c:pt>
                <c:pt idx="340">
                  <c:v>0.16567552710603922</c:v>
                </c:pt>
                <c:pt idx="341">
                  <c:v>0.16567552710603883</c:v>
                </c:pt>
                <c:pt idx="342">
                  <c:v>0.16567552710603883</c:v>
                </c:pt>
                <c:pt idx="343">
                  <c:v>0.16567552710603883</c:v>
                </c:pt>
                <c:pt idx="344">
                  <c:v>0.16340400786854284</c:v>
                </c:pt>
                <c:pt idx="345">
                  <c:v>0.16340400786854284</c:v>
                </c:pt>
                <c:pt idx="346">
                  <c:v>0.16340400786854245</c:v>
                </c:pt>
                <c:pt idx="347">
                  <c:v>0.16340400786854245</c:v>
                </c:pt>
                <c:pt idx="348">
                  <c:v>0.16340400786854245</c:v>
                </c:pt>
                <c:pt idx="349">
                  <c:v>0.16113248863104648</c:v>
                </c:pt>
                <c:pt idx="350">
                  <c:v>0.16113248863104648</c:v>
                </c:pt>
                <c:pt idx="351">
                  <c:v>0.16113248863104648</c:v>
                </c:pt>
                <c:pt idx="352">
                  <c:v>0.16113248863104648</c:v>
                </c:pt>
                <c:pt idx="353">
                  <c:v>0.15886096939354971</c:v>
                </c:pt>
                <c:pt idx="354">
                  <c:v>0.15658945015605333</c:v>
                </c:pt>
                <c:pt idx="355">
                  <c:v>0.14977489244356421</c:v>
                </c:pt>
                <c:pt idx="356">
                  <c:v>0.14977489244356421</c:v>
                </c:pt>
                <c:pt idx="357">
                  <c:v>0.14977489244356421</c:v>
                </c:pt>
                <c:pt idx="358">
                  <c:v>0.14750337320606782</c:v>
                </c:pt>
                <c:pt idx="359">
                  <c:v>0.14296033473107508</c:v>
                </c:pt>
                <c:pt idx="360">
                  <c:v>0.14296033473107467</c:v>
                </c:pt>
                <c:pt idx="361">
                  <c:v>0.14068881549357831</c:v>
                </c:pt>
                <c:pt idx="362">
                  <c:v>0.14068881549357831</c:v>
                </c:pt>
                <c:pt idx="363">
                  <c:v>0.13160273854359281</c:v>
                </c:pt>
                <c:pt idx="364">
                  <c:v>0.13160273854359281</c:v>
                </c:pt>
                <c:pt idx="365">
                  <c:v>0.12705970006860007</c:v>
                </c:pt>
                <c:pt idx="366">
                  <c:v>0.12251666159360732</c:v>
                </c:pt>
                <c:pt idx="367">
                  <c:v>0.11115906540612504</c:v>
                </c:pt>
                <c:pt idx="368">
                  <c:v>9.0715392268657269E-2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17-411C-8BB0-C4033D90B25B}"/>
            </c:ext>
          </c:extLst>
        </c:ser>
        <c:ser>
          <c:idx val="3"/>
          <c:order val="2"/>
          <c:tx>
            <c:v>10 mm (1000W/m2)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'0.5ms-S-0°C-10mm-2'!$P$2:$P$378</c:f>
              <c:numCache>
                <c:formatCode>General</c:formatCode>
                <c:ptCount val="3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</c:numCache>
            </c:numRef>
          </c:xVal>
          <c:yVal>
            <c:numRef>
              <c:f>'0.5ms-S-0°C-10mm-2'!$R$2:$R$378</c:f>
              <c:numCache>
                <c:formatCode>General</c:formatCode>
                <c:ptCount val="377"/>
                <c:pt idx="0">
                  <c:v>4</c:v>
                </c:pt>
                <c:pt idx="1">
                  <c:v>3.990210858116177</c:v>
                </c:pt>
                <c:pt idx="2">
                  <c:v>3.990210858116177</c:v>
                </c:pt>
                <c:pt idx="3">
                  <c:v>3.990210858116177</c:v>
                </c:pt>
                <c:pt idx="4">
                  <c:v>3.9836847635269623</c:v>
                </c:pt>
                <c:pt idx="5">
                  <c:v>3.9787901925850511</c:v>
                </c:pt>
                <c:pt idx="6">
                  <c:v>3.9787901925850511</c:v>
                </c:pt>
                <c:pt idx="7">
                  <c:v>3.9771586689377476</c:v>
                </c:pt>
                <c:pt idx="8">
                  <c:v>3.9722640979958359</c:v>
                </c:pt>
                <c:pt idx="9">
                  <c:v>3.9722640979958359</c:v>
                </c:pt>
                <c:pt idx="10">
                  <c:v>3.9706325743485325</c:v>
                </c:pt>
                <c:pt idx="11">
                  <c:v>3.9673695270539246</c:v>
                </c:pt>
                <c:pt idx="12">
                  <c:v>3.9657380034066212</c:v>
                </c:pt>
                <c:pt idx="13">
                  <c:v>3.9641064797593168</c:v>
                </c:pt>
                <c:pt idx="14">
                  <c:v>3.9592119088174065</c:v>
                </c:pt>
                <c:pt idx="15">
                  <c:v>3.9575803851701017</c:v>
                </c:pt>
                <c:pt idx="16">
                  <c:v>3.9559488615227982</c:v>
                </c:pt>
                <c:pt idx="17">
                  <c:v>3.9412651486970653</c:v>
                </c:pt>
                <c:pt idx="18">
                  <c:v>3.9249499122240277</c:v>
                </c:pt>
                <c:pt idx="19">
                  <c:v>3.9216868649294199</c:v>
                </c:pt>
                <c:pt idx="20">
                  <c:v>3.9200553412821164</c:v>
                </c:pt>
                <c:pt idx="21">
                  <c:v>3.8955824865725601</c:v>
                </c:pt>
                <c:pt idx="22">
                  <c:v>3.8906879156306489</c:v>
                </c:pt>
                <c:pt idx="23">
                  <c:v>3.8874248683360411</c:v>
                </c:pt>
                <c:pt idx="24">
                  <c:v>3.8808987737468259</c:v>
                </c:pt>
                <c:pt idx="25">
                  <c:v>3.8694781082156999</c:v>
                </c:pt>
                <c:pt idx="26">
                  <c:v>3.8547943953899666</c:v>
                </c:pt>
                <c:pt idx="27">
                  <c:v>3.8531628717426623</c:v>
                </c:pt>
                <c:pt idx="28">
                  <c:v>3.8466367771534471</c:v>
                </c:pt>
                <c:pt idx="29">
                  <c:v>3.8466367771534471</c:v>
                </c:pt>
                <c:pt idx="30">
                  <c:v>3.8450052535061441</c:v>
                </c:pt>
                <c:pt idx="31">
                  <c:v>3.8433737298588406</c:v>
                </c:pt>
                <c:pt idx="32">
                  <c:v>3.8433737298588406</c:v>
                </c:pt>
                <c:pt idx="33">
                  <c:v>3.8401106825642324</c:v>
                </c:pt>
                <c:pt idx="34">
                  <c:v>3.8237954460911947</c:v>
                </c:pt>
                <c:pt idx="35">
                  <c:v>3.8189008751492843</c:v>
                </c:pt>
                <c:pt idx="36">
                  <c:v>3.8189008751492843</c:v>
                </c:pt>
                <c:pt idx="37">
                  <c:v>3.8189008751492843</c:v>
                </c:pt>
                <c:pt idx="38">
                  <c:v>3.8123747805600687</c:v>
                </c:pt>
                <c:pt idx="39">
                  <c:v>3.8107432569127653</c:v>
                </c:pt>
                <c:pt idx="40">
                  <c:v>3.7976910677343354</c:v>
                </c:pt>
                <c:pt idx="41">
                  <c:v>3.784638878555906</c:v>
                </c:pt>
                <c:pt idx="42">
                  <c:v>3.7797443076139943</c:v>
                </c:pt>
                <c:pt idx="43">
                  <c:v>3.774849736672083</c:v>
                </c:pt>
                <c:pt idx="44">
                  <c:v>3.7732182130247796</c:v>
                </c:pt>
                <c:pt idx="45">
                  <c:v>3.7683236420828683</c:v>
                </c:pt>
                <c:pt idx="46">
                  <c:v>3.7666921184355648</c:v>
                </c:pt>
                <c:pt idx="47">
                  <c:v>3.7601660238463488</c:v>
                </c:pt>
                <c:pt idx="48">
                  <c:v>3.7520084056098306</c:v>
                </c:pt>
                <c:pt idx="49">
                  <c:v>3.7487453583152237</c:v>
                </c:pt>
                <c:pt idx="50">
                  <c:v>3.7389562164314007</c:v>
                </c:pt>
                <c:pt idx="51">
                  <c:v>3.7389562164314007</c:v>
                </c:pt>
                <c:pt idx="52">
                  <c:v>3.7373246927840973</c:v>
                </c:pt>
                <c:pt idx="53">
                  <c:v>3.7340616454894895</c:v>
                </c:pt>
                <c:pt idx="54">
                  <c:v>3.7340616454894895</c:v>
                </c:pt>
                <c:pt idx="55">
                  <c:v>3.7259040272529713</c:v>
                </c:pt>
                <c:pt idx="56">
                  <c:v>3.7161148853691484</c:v>
                </c:pt>
                <c:pt idx="57">
                  <c:v>3.7112203144272367</c:v>
                </c:pt>
                <c:pt idx="58">
                  <c:v>3.7095887907799336</c:v>
                </c:pt>
                <c:pt idx="59">
                  <c:v>3.7079572671326302</c:v>
                </c:pt>
                <c:pt idx="60">
                  <c:v>3.7079572671326302</c:v>
                </c:pt>
                <c:pt idx="61">
                  <c:v>3.7079572671326302</c:v>
                </c:pt>
                <c:pt idx="62">
                  <c:v>3.7063257434853254</c:v>
                </c:pt>
                <c:pt idx="63">
                  <c:v>3.7014311725434141</c:v>
                </c:pt>
                <c:pt idx="64">
                  <c:v>3.6981681252488072</c:v>
                </c:pt>
                <c:pt idx="65">
                  <c:v>3.6981681252488072</c:v>
                </c:pt>
                <c:pt idx="66">
                  <c:v>3.6981681252488072</c:v>
                </c:pt>
                <c:pt idx="67">
                  <c:v>3.694905077954199</c:v>
                </c:pt>
                <c:pt idx="68">
                  <c:v>3.694905077954199</c:v>
                </c:pt>
                <c:pt idx="69">
                  <c:v>3.693273554306896</c:v>
                </c:pt>
                <c:pt idx="70">
                  <c:v>3.6900105070122877</c:v>
                </c:pt>
                <c:pt idx="71">
                  <c:v>3.6883789833649843</c:v>
                </c:pt>
                <c:pt idx="72">
                  <c:v>3.6883789833649843</c:v>
                </c:pt>
                <c:pt idx="73">
                  <c:v>3.6883789833649843</c:v>
                </c:pt>
                <c:pt idx="74">
                  <c:v>3.6883789833649843</c:v>
                </c:pt>
                <c:pt idx="75">
                  <c:v>3.6867474597176808</c:v>
                </c:pt>
                <c:pt idx="76">
                  <c:v>3.683484412423073</c:v>
                </c:pt>
                <c:pt idx="77">
                  <c:v>3.6818528887757696</c:v>
                </c:pt>
                <c:pt idx="78">
                  <c:v>3.6802213651284661</c:v>
                </c:pt>
                <c:pt idx="79">
                  <c:v>3.6785898414811613</c:v>
                </c:pt>
                <c:pt idx="80">
                  <c:v>3.6753267941865548</c:v>
                </c:pt>
                <c:pt idx="81">
                  <c:v>3.6736952705392514</c:v>
                </c:pt>
                <c:pt idx="82">
                  <c:v>3.6720637468919466</c:v>
                </c:pt>
                <c:pt idx="83">
                  <c:v>3.6688006995973397</c:v>
                </c:pt>
                <c:pt idx="84">
                  <c:v>3.6639061286554284</c:v>
                </c:pt>
                <c:pt idx="85">
                  <c:v>3.662274605008125</c:v>
                </c:pt>
                <c:pt idx="86">
                  <c:v>3.6606430813608206</c:v>
                </c:pt>
                <c:pt idx="87">
                  <c:v>3.6508539394769985</c:v>
                </c:pt>
                <c:pt idx="88">
                  <c:v>3.6459593685350873</c:v>
                </c:pt>
                <c:pt idx="89">
                  <c:v>3.6443278448877838</c:v>
                </c:pt>
                <c:pt idx="90">
                  <c:v>3.6443278448877838</c:v>
                </c:pt>
                <c:pt idx="91">
                  <c:v>3.6378017502985678</c:v>
                </c:pt>
                <c:pt idx="92">
                  <c:v>3.6361702266512643</c:v>
                </c:pt>
                <c:pt idx="93">
                  <c:v>3.6312756557093531</c:v>
                </c:pt>
                <c:pt idx="94">
                  <c:v>3.6296441320620496</c:v>
                </c:pt>
                <c:pt idx="95">
                  <c:v>3.6133288955890119</c:v>
                </c:pt>
                <c:pt idx="96">
                  <c:v>3.6116973719417085</c:v>
                </c:pt>
                <c:pt idx="97">
                  <c:v>3.6068028009997972</c:v>
                </c:pt>
                <c:pt idx="98">
                  <c:v>3.6051712773524938</c:v>
                </c:pt>
                <c:pt idx="99">
                  <c:v>3.6051712773524938</c:v>
                </c:pt>
                <c:pt idx="100">
                  <c:v>3.6051712773524938</c:v>
                </c:pt>
                <c:pt idx="101">
                  <c:v>3.5953821354686708</c:v>
                </c:pt>
                <c:pt idx="102">
                  <c:v>3.5921190881740639</c:v>
                </c:pt>
                <c:pt idx="103">
                  <c:v>3.5855929935848492</c:v>
                </c:pt>
                <c:pt idx="104">
                  <c:v>3.5741723280537232</c:v>
                </c:pt>
                <c:pt idx="105">
                  <c:v>3.5692777571118115</c:v>
                </c:pt>
                <c:pt idx="106">
                  <c:v>3.561120138875292</c:v>
                </c:pt>
                <c:pt idx="107">
                  <c:v>3.5431733787549509</c:v>
                </c:pt>
                <c:pt idx="108">
                  <c:v>3.5219635713400033</c:v>
                </c:pt>
                <c:pt idx="109">
                  <c:v>3.5219635713400033</c:v>
                </c:pt>
                <c:pt idx="110">
                  <c:v>3.5170690003980916</c:v>
                </c:pt>
                <c:pt idx="111">
                  <c:v>3.5040168112196621</c:v>
                </c:pt>
                <c:pt idx="112">
                  <c:v>3.5040168112196621</c:v>
                </c:pt>
                <c:pt idx="113">
                  <c:v>3.4991222402777504</c:v>
                </c:pt>
                <c:pt idx="114">
                  <c:v>3.4925961456885357</c:v>
                </c:pt>
                <c:pt idx="115">
                  <c:v>3.4877015747466245</c:v>
                </c:pt>
                <c:pt idx="116">
                  <c:v>3.479543956510105</c:v>
                </c:pt>
                <c:pt idx="117">
                  <c:v>3.4779124328628015</c:v>
                </c:pt>
                <c:pt idx="118">
                  <c:v>3.4648602436843721</c:v>
                </c:pt>
                <c:pt idx="119">
                  <c:v>3.4534395781532456</c:v>
                </c:pt>
                <c:pt idx="120">
                  <c:v>3.3995992977922223</c:v>
                </c:pt>
                <c:pt idx="121">
                  <c:v>3.3979677741449179</c:v>
                </c:pt>
                <c:pt idx="122">
                  <c:v>3.3865471086137915</c:v>
                </c:pt>
                <c:pt idx="123">
                  <c:v>3.384915584966488</c:v>
                </c:pt>
                <c:pt idx="124">
                  <c:v>3.3800210140245768</c:v>
                </c:pt>
                <c:pt idx="125">
                  <c:v>3.3620742539042356</c:v>
                </c:pt>
                <c:pt idx="126">
                  <c:v>3.3604427302569322</c:v>
                </c:pt>
                <c:pt idx="127">
                  <c:v>3.3424959701365911</c:v>
                </c:pt>
                <c:pt idx="128">
                  <c:v>3.202184936468468</c:v>
                </c:pt>
                <c:pt idx="129">
                  <c:v>3.169554463522394</c:v>
                </c:pt>
                <c:pt idx="130">
                  <c:v>3.1238718013978888</c:v>
                </c:pt>
                <c:pt idx="131">
                  <c:v>3.1108196122194594</c:v>
                </c:pt>
                <c:pt idx="132">
                  <c:v>3.08960980480451</c:v>
                </c:pt>
                <c:pt idx="133">
                  <c:v>3.0830837102152953</c:v>
                </c:pt>
                <c:pt idx="134">
                  <c:v>3.0651369500949541</c:v>
                </c:pt>
                <c:pt idx="135">
                  <c:v>3.0537162845638282</c:v>
                </c:pt>
                <c:pt idx="136">
                  <c:v>3.0210858116177528</c:v>
                </c:pt>
                <c:pt idx="137">
                  <c:v>3.0129281933812342</c:v>
                </c:pt>
                <c:pt idx="138">
                  <c:v>2.9851922913770705</c:v>
                </c:pt>
                <c:pt idx="139">
                  <c:v>2.9541933420782995</c:v>
                </c:pt>
                <c:pt idx="140">
                  <c:v>2.9492987711363883</c:v>
                </c:pt>
                <c:pt idx="141">
                  <c:v>2.9150367745430095</c:v>
                </c:pt>
                <c:pt idx="142">
                  <c:v>2.8954584907753649</c:v>
                </c:pt>
                <c:pt idx="143">
                  <c:v>2.8758802070077194</c:v>
                </c:pt>
                <c:pt idx="144">
                  <c:v>2.8432497340616449</c:v>
                </c:pt>
                <c:pt idx="145">
                  <c:v>2.8073562138209631</c:v>
                </c:pt>
                <c:pt idx="146">
                  <c:v>2.7861464064060137</c:v>
                </c:pt>
                <c:pt idx="147">
                  <c:v>2.7747257408748878</c:v>
                </c:pt>
                <c:pt idx="148">
                  <c:v>2.7535159334599384</c:v>
                </c:pt>
                <c:pt idx="149">
                  <c:v>2.7420952679288133</c:v>
                </c:pt>
                <c:pt idx="150">
                  <c:v>2.7257800314557756</c:v>
                </c:pt>
                <c:pt idx="151">
                  <c:v>2.7029387003935232</c:v>
                </c:pt>
                <c:pt idx="152">
                  <c:v>2.6931495585097003</c:v>
                </c:pt>
                <c:pt idx="153">
                  <c:v>2.688254987567789</c:v>
                </c:pt>
                <c:pt idx="154">
                  <c:v>2.6605190855636263</c:v>
                </c:pt>
                <c:pt idx="155">
                  <c:v>2.6539929909744102</c:v>
                </c:pt>
                <c:pt idx="156">
                  <c:v>2.6327831835594622</c:v>
                </c:pt>
                <c:pt idx="157">
                  <c:v>2.6246255653229431</c:v>
                </c:pt>
                <c:pt idx="158">
                  <c:v>2.6083103288499063</c:v>
                </c:pt>
                <c:pt idx="159">
                  <c:v>2.5985211869660834</c:v>
                </c:pt>
                <c:pt idx="160">
                  <c:v>2.595258139671476</c:v>
                </c:pt>
                <c:pt idx="161">
                  <c:v>2.5805744268457422</c:v>
                </c:pt>
                <c:pt idx="162">
                  <c:v>2.5658907140200085</c:v>
                </c:pt>
                <c:pt idx="163">
                  <c:v>2.5658907140200085</c:v>
                </c:pt>
                <c:pt idx="164">
                  <c:v>2.5626276667254011</c:v>
                </c:pt>
                <c:pt idx="165">
                  <c:v>2.5577330957834898</c:v>
                </c:pt>
                <c:pt idx="166">
                  <c:v>2.533260241073934</c:v>
                </c:pt>
                <c:pt idx="167">
                  <c:v>2.5185765282482002</c:v>
                </c:pt>
                <c:pt idx="168">
                  <c:v>2.5120504336589851</c:v>
                </c:pt>
                <c:pt idx="169">
                  <c:v>2.5055243390697699</c:v>
                </c:pt>
                <c:pt idx="170">
                  <c:v>2.4941036735386435</c:v>
                </c:pt>
                <c:pt idx="171">
                  <c:v>2.4745253897709989</c:v>
                </c:pt>
                <c:pt idx="172">
                  <c:v>2.4631047242398729</c:v>
                </c:pt>
                <c:pt idx="173">
                  <c:v>2.4549471060033539</c:v>
                </c:pt>
                <c:pt idx="174">
                  <c:v>2.45331558235605</c:v>
                </c:pt>
                <c:pt idx="175">
                  <c:v>2.4451579641195318</c:v>
                </c:pt>
                <c:pt idx="176">
                  <c:v>2.4288427276464941</c:v>
                </c:pt>
                <c:pt idx="177">
                  <c:v>2.4272112039991902</c:v>
                </c:pt>
                <c:pt idx="178">
                  <c:v>2.4255796803518868</c:v>
                </c:pt>
                <c:pt idx="179">
                  <c:v>2.4157905384680642</c:v>
                </c:pt>
                <c:pt idx="180">
                  <c:v>2.4141590148207603</c:v>
                </c:pt>
                <c:pt idx="181">
                  <c:v>2.4092644438788491</c:v>
                </c:pt>
                <c:pt idx="182">
                  <c:v>2.4043698729369383</c:v>
                </c:pt>
                <c:pt idx="183">
                  <c:v>2.3994753019950266</c:v>
                </c:pt>
                <c:pt idx="184">
                  <c:v>2.391317683758508</c:v>
                </c:pt>
                <c:pt idx="185">
                  <c:v>2.3847915891692932</c:v>
                </c:pt>
                <c:pt idx="186">
                  <c:v>2.3815285418746859</c:v>
                </c:pt>
                <c:pt idx="187">
                  <c:v>2.3750024472854707</c:v>
                </c:pt>
                <c:pt idx="188">
                  <c:v>2.3619502581070404</c:v>
                </c:pt>
                <c:pt idx="189">
                  <c:v>2.3619502581070404</c:v>
                </c:pt>
                <c:pt idx="190">
                  <c:v>2.3325828324555733</c:v>
                </c:pt>
                <c:pt idx="191">
                  <c:v>2.3227936905717508</c:v>
                </c:pt>
                <c:pt idx="192">
                  <c:v>2.3048469304514092</c:v>
                </c:pt>
                <c:pt idx="193">
                  <c:v>2.296689312214891</c:v>
                </c:pt>
                <c:pt idx="194">
                  <c:v>2.2901632176256754</c:v>
                </c:pt>
                <c:pt idx="195">
                  <c:v>2.2820055993891573</c:v>
                </c:pt>
                <c:pt idx="196">
                  <c:v>2.2820055993891573</c:v>
                </c:pt>
                <c:pt idx="197">
                  <c:v>2.2803740757418534</c:v>
                </c:pt>
                <c:pt idx="198">
                  <c:v>2.2787425520945495</c:v>
                </c:pt>
                <c:pt idx="199">
                  <c:v>2.2428490318538672</c:v>
                </c:pt>
                <c:pt idx="200">
                  <c:v>2.2412175082065637</c:v>
                </c:pt>
                <c:pt idx="201">
                  <c:v>2.2330598899700451</c:v>
                </c:pt>
                <c:pt idx="202">
                  <c:v>2.2183761771443113</c:v>
                </c:pt>
                <c:pt idx="203">
                  <c:v>2.2069555116131849</c:v>
                </c:pt>
                <c:pt idx="204">
                  <c:v>2.1922717987874512</c:v>
                </c:pt>
                <c:pt idx="205">
                  <c:v>2.1808511332563252</c:v>
                </c:pt>
                <c:pt idx="206">
                  <c:v>2.1792196096090213</c:v>
                </c:pt>
                <c:pt idx="207">
                  <c:v>2.1580098021940728</c:v>
                </c:pt>
                <c:pt idx="208">
                  <c:v>2.1514837076048576</c:v>
                </c:pt>
                <c:pt idx="209">
                  <c:v>2.143326089368339</c:v>
                </c:pt>
                <c:pt idx="210">
                  <c:v>2.1090640927749602</c:v>
                </c:pt>
                <c:pt idx="211">
                  <c:v>2.1041695218330494</c:v>
                </c:pt>
                <c:pt idx="212">
                  <c:v>2.1009064745384411</c:v>
                </c:pt>
                <c:pt idx="213">
                  <c:v>2.0552238124139368</c:v>
                </c:pt>
                <c:pt idx="214">
                  <c:v>2.0486977178247221</c:v>
                </c:pt>
                <c:pt idx="215">
                  <c:v>2.0372770522935957</c:v>
                </c:pt>
                <c:pt idx="216">
                  <c:v>2.0274879104097732</c:v>
                </c:pt>
                <c:pt idx="217">
                  <c:v>2.0225933394678624</c:v>
                </c:pt>
                <c:pt idx="218">
                  <c:v>2.001383532052913</c:v>
                </c:pt>
                <c:pt idx="219">
                  <c:v>1.9915943901690909</c:v>
                </c:pt>
                <c:pt idx="220">
                  <c:v>1.9818052482852686</c:v>
                </c:pt>
                <c:pt idx="221">
                  <c:v>1.9752791536960532</c:v>
                </c:pt>
                <c:pt idx="222">
                  <c:v>1.9720161064014456</c:v>
                </c:pt>
                <c:pt idx="223">
                  <c:v>1.9622269645176236</c:v>
                </c:pt>
                <c:pt idx="224">
                  <c:v>1.9557008699284086</c:v>
                </c:pt>
                <c:pt idx="225">
                  <c:v>1.9279649679242448</c:v>
                </c:pt>
                <c:pt idx="226">
                  <c:v>1.9165443023931186</c:v>
                </c:pt>
                <c:pt idx="227">
                  <c:v>1.893702971330866</c:v>
                </c:pt>
                <c:pt idx="228">
                  <c:v>1.8855453530943478</c:v>
                </c:pt>
                <c:pt idx="229">
                  <c:v>1.8724931639159175</c:v>
                </c:pt>
                <c:pt idx="230">
                  <c:v>1.8578094510901837</c:v>
                </c:pt>
                <c:pt idx="231">
                  <c:v>1.8333365963806278</c:v>
                </c:pt>
                <c:pt idx="232">
                  <c:v>1.8317050727333239</c:v>
                </c:pt>
                <c:pt idx="233">
                  <c:v>1.8235474544968051</c:v>
                </c:pt>
                <c:pt idx="234">
                  <c:v>1.8072322180237679</c:v>
                </c:pt>
                <c:pt idx="235">
                  <c:v>1.8023376470818566</c:v>
                </c:pt>
                <c:pt idx="236">
                  <c:v>1.799074599787249</c:v>
                </c:pt>
                <c:pt idx="237">
                  <c:v>1.7925485051980343</c:v>
                </c:pt>
                <c:pt idx="238">
                  <c:v>1.7876539342561228</c:v>
                </c:pt>
                <c:pt idx="239">
                  <c:v>1.7843908869615155</c:v>
                </c:pt>
                <c:pt idx="240">
                  <c:v>1.7827593633142114</c:v>
                </c:pt>
                <c:pt idx="241">
                  <c:v>1.7811278396669081</c:v>
                </c:pt>
                <c:pt idx="242">
                  <c:v>1.7762332687249967</c:v>
                </c:pt>
                <c:pt idx="243">
                  <c:v>1.7746017450776925</c:v>
                </c:pt>
                <c:pt idx="244">
                  <c:v>1.7713386977830852</c:v>
                </c:pt>
                <c:pt idx="245">
                  <c:v>1.7648126031938705</c:v>
                </c:pt>
                <c:pt idx="246">
                  <c:v>1.7566549849573516</c:v>
                </c:pt>
                <c:pt idx="247">
                  <c:v>1.7436027957789217</c:v>
                </c:pt>
                <c:pt idx="248">
                  <c:v>1.737076701189707</c:v>
                </c:pt>
                <c:pt idx="249">
                  <c:v>1.7321821302477955</c:v>
                </c:pt>
                <c:pt idx="250">
                  <c:v>1.7093407991855432</c:v>
                </c:pt>
                <c:pt idx="251">
                  <c:v>1.6962886100071135</c:v>
                </c:pt>
                <c:pt idx="252">
                  <c:v>1.6930255627125055</c:v>
                </c:pt>
                <c:pt idx="253">
                  <c:v>1.6930255627125055</c:v>
                </c:pt>
                <c:pt idx="254">
                  <c:v>1.6701842316502535</c:v>
                </c:pt>
                <c:pt idx="255">
                  <c:v>1.6538689951772159</c:v>
                </c:pt>
                <c:pt idx="256">
                  <c:v>1.6522374715299117</c:v>
                </c:pt>
                <c:pt idx="257">
                  <c:v>1.6179754749365336</c:v>
                </c:pt>
                <c:pt idx="258">
                  <c:v>1.6179754749365336</c:v>
                </c:pt>
                <c:pt idx="259">
                  <c:v>1.6163439512892297</c:v>
                </c:pt>
                <c:pt idx="260">
                  <c:v>1.6081863330527109</c:v>
                </c:pt>
                <c:pt idx="261">
                  <c:v>1.6000287148161925</c:v>
                </c:pt>
                <c:pt idx="262">
                  <c:v>1.5983971911688886</c:v>
                </c:pt>
                <c:pt idx="263">
                  <c:v>1.5853450019904582</c:v>
                </c:pt>
                <c:pt idx="264">
                  <c:v>1.5837134783431548</c:v>
                </c:pt>
                <c:pt idx="265">
                  <c:v>1.5739243364593327</c:v>
                </c:pt>
                <c:pt idx="266">
                  <c:v>1.5641351945755098</c:v>
                </c:pt>
                <c:pt idx="267">
                  <c:v>1.5559775763389909</c:v>
                </c:pt>
                <c:pt idx="268">
                  <c:v>1.5461884344551686</c:v>
                </c:pt>
                <c:pt idx="269">
                  <c:v>1.5396623398659539</c:v>
                </c:pt>
                <c:pt idx="270">
                  <c:v>1.533136245276739</c:v>
                </c:pt>
                <c:pt idx="271">
                  <c:v>1.5249786270402201</c:v>
                </c:pt>
                <c:pt idx="272">
                  <c:v>1.5151894851563974</c:v>
                </c:pt>
                <c:pt idx="273">
                  <c:v>1.5070318669198792</c:v>
                </c:pt>
                <c:pt idx="274">
                  <c:v>1.5037688196252712</c:v>
                </c:pt>
                <c:pt idx="275">
                  <c:v>1.5005057723306636</c:v>
                </c:pt>
                <c:pt idx="276">
                  <c:v>1.4956112013887528</c:v>
                </c:pt>
                <c:pt idx="277">
                  <c:v>1.4825590122103227</c:v>
                </c:pt>
                <c:pt idx="278">
                  <c:v>1.461349204795374</c:v>
                </c:pt>
                <c:pt idx="279">
                  <c:v>1.4499285392642478</c:v>
                </c:pt>
                <c:pt idx="280">
                  <c:v>1.4450339683223365</c:v>
                </c:pt>
                <c:pt idx="281">
                  <c:v>1.4434024446750331</c:v>
                </c:pt>
                <c:pt idx="282">
                  <c:v>1.4401393973804255</c:v>
                </c:pt>
                <c:pt idx="283">
                  <c:v>1.4287187318492993</c:v>
                </c:pt>
                <c:pt idx="284">
                  <c:v>1.4287187318492993</c:v>
                </c:pt>
                <c:pt idx="285">
                  <c:v>1.4091404480816543</c:v>
                </c:pt>
                <c:pt idx="286">
                  <c:v>1.4026143534924393</c:v>
                </c:pt>
                <c:pt idx="287">
                  <c:v>1.3977197825505281</c:v>
                </c:pt>
                <c:pt idx="288">
                  <c:v>1.3846675933720984</c:v>
                </c:pt>
                <c:pt idx="289">
                  <c:v>1.3781414987828828</c:v>
                </c:pt>
                <c:pt idx="290">
                  <c:v>1.373246927840972</c:v>
                </c:pt>
                <c:pt idx="291">
                  <c:v>1.3650893096044532</c:v>
                </c:pt>
                <c:pt idx="292">
                  <c:v>1.3422479785422008</c:v>
                </c:pt>
                <c:pt idx="293">
                  <c:v>1.3226696947745558</c:v>
                </c:pt>
                <c:pt idx="294">
                  <c:v>1.307985981948822</c:v>
                </c:pt>
                <c:pt idx="295">
                  <c:v>1.2949337927703923</c:v>
                </c:pt>
                <c:pt idx="296">
                  <c:v>1.2769870326500512</c:v>
                </c:pt>
                <c:pt idx="297">
                  <c:v>1.2737239853554438</c:v>
                </c:pt>
                <c:pt idx="298">
                  <c:v>1.2623033198243176</c:v>
                </c:pt>
                <c:pt idx="299">
                  <c:v>1.255777225235102</c:v>
                </c:pt>
                <c:pt idx="300">
                  <c:v>1.239461988762065</c:v>
                </c:pt>
                <c:pt idx="301">
                  <c:v>1.2378304651147611</c:v>
                </c:pt>
                <c:pt idx="302">
                  <c:v>1.2361989414674577</c:v>
                </c:pt>
                <c:pt idx="303">
                  <c:v>1.2329358941728503</c:v>
                </c:pt>
                <c:pt idx="304">
                  <c:v>1.2264097995836347</c:v>
                </c:pt>
                <c:pt idx="305">
                  <c:v>1.2133576104052051</c:v>
                </c:pt>
                <c:pt idx="306">
                  <c:v>1.2133576104052051</c:v>
                </c:pt>
                <c:pt idx="307">
                  <c:v>1.1954108502848642</c:v>
                </c:pt>
                <c:pt idx="308">
                  <c:v>1.1954108502848642</c:v>
                </c:pt>
                <c:pt idx="309">
                  <c:v>1.1888847556956486</c:v>
                </c:pt>
                <c:pt idx="310">
                  <c:v>1.1888847556956486</c:v>
                </c:pt>
                <c:pt idx="311">
                  <c:v>1.1839901847537377</c:v>
                </c:pt>
                <c:pt idx="312">
                  <c:v>1.1774640901645224</c:v>
                </c:pt>
                <c:pt idx="313">
                  <c:v>1.1774640901645224</c:v>
                </c:pt>
                <c:pt idx="314">
                  <c:v>1.1758325665172189</c:v>
                </c:pt>
                <c:pt idx="315">
                  <c:v>1.1627803773387888</c:v>
                </c:pt>
                <c:pt idx="316">
                  <c:v>1.1611488536914853</c:v>
                </c:pt>
                <c:pt idx="317">
                  <c:v>1.1611488536914853</c:v>
                </c:pt>
                <c:pt idx="318">
                  <c:v>1.1350444753346254</c:v>
                </c:pt>
                <c:pt idx="319">
                  <c:v>1.1170977152142842</c:v>
                </c:pt>
                <c:pt idx="320">
                  <c:v>1.1154661915669803</c:v>
                </c:pt>
                <c:pt idx="321">
                  <c:v>1.1105716206250695</c:v>
                </c:pt>
                <c:pt idx="322">
                  <c:v>1.1073085733304615</c:v>
                </c:pt>
                <c:pt idx="323">
                  <c:v>1.1056770496831581</c:v>
                </c:pt>
                <c:pt idx="324">
                  <c:v>1.1040455260358539</c:v>
                </c:pt>
                <c:pt idx="325">
                  <c:v>1.1040455260358539</c:v>
                </c:pt>
                <c:pt idx="326">
                  <c:v>1.1024140023885507</c:v>
                </c:pt>
                <c:pt idx="327">
                  <c:v>1.0746781003843866</c:v>
                </c:pt>
                <c:pt idx="328">
                  <c:v>1.0714150530897792</c:v>
                </c:pt>
                <c:pt idx="329">
                  <c:v>1.0681520057951719</c:v>
                </c:pt>
                <c:pt idx="330">
                  <c:v>1.0648889585005645</c:v>
                </c:pt>
                <c:pt idx="331">
                  <c:v>1.0648889585005645</c:v>
                </c:pt>
                <c:pt idx="332">
                  <c:v>1.0648889585005645</c:v>
                </c:pt>
                <c:pt idx="333">
                  <c:v>1.061625911205957</c:v>
                </c:pt>
                <c:pt idx="334">
                  <c:v>1.0567313402640457</c:v>
                </c:pt>
                <c:pt idx="335">
                  <c:v>1.0550998166167416</c:v>
                </c:pt>
                <c:pt idx="336">
                  <c:v>1.0485737220275269</c:v>
                </c:pt>
                <c:pt idx="337">
                  <c:v>1.0469421983802234</c:v>
                </c:pt>
                <c:pt idx="338">
                  <c:v>1.0453106747329193</c:v>
                </c:pt>
                <c:pt idx="339">
                  <c:v>1.0387845801437046</c:v>
                </c:pt>
                <c:pt idx="340">
                  <c:v>1.0338900092017931</c:v>
                </c:pt>
                <c:pt idx="341">
                  <c:v>1.0338900092017931</c:v>
                </c:pt>
                <c:pt idx="342">
                  <c:v>1.0322584855544896</c:v>
                </c:pt>
                <c:pt idx="343">
                  <c:v>1.0273639146125784</c:v>
                </c:pt>
                <c:pt idx="344">
                  <c:v>1.0224693436706669</c:v>
                </c:pt>
                <c:pt idx="345">
                  <c:v>1.0208378200233634</c:v>
                </c:pt>
                <c:pt idx="346">
                  <c:v>1.0175747727287561</c:v>
                </c:pt>
                <c:pt idx="347">
                  <c:v>1.0110486781395407</c:v>
                </c:pt>
                <c:pt idx="348">
                  <c:v>1.0077856308449331</c:v>
                </c:pt>
                <c:pt idx="349">
                  <c:v>1.0045225835503258</c:v>
                </c:pt>
                <c:pt idx="350">
                  <c:v>0.97678668154616244</c:v>
                </c:pt>
                <c:pt idx="351">
                  <c:v>0.96699753966233959</c:v>
                </c:pt>
                <c:pt idx="352">
                  <c:v>0.95720839777851729</c:v>
                </c:pt>
                <c:pt idx="353">
                  <c:v>0.95557687413121328</c:v>
                </c:pt>
                <c:pt idx="354">
                  <c:v>0.94905077954199846</c:v>
                </c:pt>
                <c:pt idx="355">
                  <c:v>0.94252468495278363</c:v>
                </c:pt>
                <c:pt idx="356">
                  <c:v>0.94089316130547962</c:v>
                </c:pt>
                <c:pt idx="357">
                  <c:v>0.94089316130547962</c:v>
                </c:pt>
                <c:pt idx="358">
                  <c:v>0.93926163765817627</c:v>
                </c:pt>
                <c:pt idx="359">
                  <c:v>0.93763011401087226</c:v>
                </c:pt>
                <c:pt idx="360">
                  <c:v>0.93763011401087226</c:v>
                </c:pt>
                <c:pt idx="361">
                  <c:v>0.93763011401087226</c:v>
                </c:pt>
                <c:pt idx="362">
                  <c:v>0.93763011401087226</c:v>
                </c:pt>
                <c:pt idx="363">
                  <c:v>0.93763011401087226</c:v>
                </c:pt>
                <c:pt idx="364">
                  <c:v>0.93599859036356881</c:v>
                </c:pt>
                <c:pt idx="365">
                  <c:v>0.93599859036356881</c:v>
                </c:pt>
                <c:pt idx="366">
                  <c:v>0.93599859036356881</c:v>
                </c:pt>
                <c:pt idx="367">
                  <c:v>0.93436706671626479</c:v>
                </c:pt>
                <c:pt idx="368">
                  <c:v>0.93436706671626479</c:v>
                </c:pt>
                <c:pt idx="369">
                  <c:v>0.93436706671626479</c:v>
                </c:pt>
                <c:pt idx="370">
                  <c:v>0.93273554306896078</c:v>
                </c:pt>
                <c:pt idx="371">
                  <c:v>0.93273554306896078</c:v>
                </c:pt>
                <c:pt idx="372">
                  <c:v>0.93110401942165744</c:v>
                </c:pt>
                <c:pt idx="373">
                  <c:v>0.93273554306896078</c:v>
                </c:pt>
                <c:pt idx="374">
                  <c:v>0.93110401942165744</c:v>
                </c:pt>
                <c:pt idx="375">
                  <c:v>0.93273554306896078</c:v>
                </c:pt>
                <c:pt idx="376">
                  <c:v>0.92947249577435342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417-411C-8BB0-C4033D90B25B}"/>
            </c:ext>
          </c:extLst>
        </c:ser>
        <c:ser>
          <c:idx val="2"/>
          <c:order val="3"/>
          <c:tx>
            <c:v>10 mm (550W/m2)</c:v>
          </c:tx>
          <c:spPr>
            <a:ln w="1905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'0.5ms-S-0°C-10mm-1'!$P$2:$P$296</c:f>
              <c:numCache>
                <c:formatCode>General</c:formatCode>
                <c:ptCount val="29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</c:numCache>
            </c:numRef>
          </c:xVal>
          <c:yVal>
            <c:numRef>
              <c:f>'0.5ms-S-0°C-10mm-1'!$R$2:$R$296</c:f>
              <c:numCache>
                <c:formatCode>General</c:formatCode>
                <c:ptCount val="295"/>
                <c:pt idx="0">
                  <c:v>4</c:v>
                </c:pt>
                <c:pt idx="1">
                  <c:v>3.9600511345477782</c:v>
                </c:pt>
                <c:pt idx="2">
                  <c:v>3.9600511345477782</c:v>
                </c:pt>
                <c:pt idx="3">
                  <c:v>3.9454032172152971</c:v>
                </c:pt>
                <c:pt idx="4">
                  <c:v>3.94407158836689</c:v>
                </c:pt>
                <c:pt idx="5">
                  <c:v>3.9414083306700749</c:v>
                </c:pt>
                <c:pt idx="6">
                  <c:v>3.9280920421860013</c:v>
                </c:pt>
                <c:pt idx="7">
                  <c:v>3.9161073825503352</c:v>
                </c:pt>
                <c:pt idx="8">
                  <c:v>3.9067859806114837</c:v>
                </c:pt>
                <c:pt idx="9">
                  <c:v>3.9054543517630766</c:v>
                </c:pt>
                <c:pt idx="10">
                  <c:v>3.8974645786726319</c:v>
                </c:pt>
                <c:pt idx="11">
                  <c:v>3.8961329498242248</c:v>
                </c:pt>
                <c:pt idx="12">
                  <c:v>3.8881431767337804</c:v>
                </c:pt>
                <c:pt idx="13">
                  <c:v>3.8881431767337804</c:v>
                </c:pt>
                <c:pt idx="14">
                  <c:v>3.8868115478853733</c:v>
                </c:pt>
                <c:pt idx="15">
                  <c:v>3.8774901459465214</c:v>
                </c:pt>
                <c:pt idx="16">
                  <c:v>3.8721636305528921</c:v>
                </c:pt>
                <c:pt idx="17">
                  <c:v>3.8721636305528921</c:v>
                </c:pt>
                <c:pt idx="18">
                  <c:v>3.8708320017044842</c:v>
                </c:pt>
                <c:pt idx="19">
                  <c:v>3.8615105997656327</c:v>
                </c:pt>
                <c:pt idx="20">
                  <c:v>3.8588473420688181</c:v>
                </c:pt>
                <c:pt idx="21">
                  <c:v>3.856184084372003</c:v>
                </c:pt>
                <c:pt idx="22">
                  <c:v>3.856184084372003</c:v>
                </c:pt>
                <c:pt idx="23">
                  <c:v>3.8468626824331515</c:v>
                </c:pt>
                <c:pt idx="24">
                  <c:v>3.8375412804942997</c:v>
                </c:pt>
                <c:pt idx="25">
                  <c:v>3.8322147651006704</c:v>
                </c:pt>
                <c:pt idx="26">
                  <c:v>3.8308831362522633</c:v>
                </c:pt>
                <c:pt idx="27">
                  <c:v>3.8242249920102269</c:v>
                </c:pt>
                <c:pt idx="28">
                  <c:v>3.8215617343134118</c:v>
                </c:pt>
                <c:pt idx="29">
                  <c:v>3.8175668477681897</c:v>
                </c:pt>
                <c:pt idx="30">
                  <c:v>3.8042505592841156</c:v>
                </c:pt>
                <c:pt idx="31">
                  <c:v>3.7975924150420792</c:v>
                </c:pt>
                <c:pt idx="32">
                  <c:v>3.7962607861936721</c:v>
                </c:pt>
                <c:pt idx="33">
                  <c:v>3.7909342708000424</c:v>
                </c:pt>
                <c:pt idx="34">
                  <c:v>3.7842761265580052</c:v>
                </c:pt>
                <c:pt idx="35">
                  <c:v>3.7749547246191537</c:v>
                </c:pt>
                <c:pt idx="36">
                  <c:v>3.7669649515287098</c:v>
                </c:pt>
                <c:pt idx="37">
                  <c:v>3.7589751784382655</c:v>
                </c:pt>
                <c:pt idx="38">
                  <c:v>3.7589751784382655</c:v>
                </c:pt>
                <c:pt idx="39">
                  <c:v>3.7536486630446362</c:v>
                </c:pt>
                <c:pt idx="40">
                  <c:v>3.7310109726217107</c:v>
                </c:pt>
                <c:pt idx="41">
                  <c:v>3.7123681687440073</c:v>
                </c:pt>
                <c:pt idx="42">
                  <c:v>3.7110365398956002</c:v>
                </c:pt>
                <c:pt idx="43">
                  <c:v>3.7083732821987851</c:v>
                </c:pt>
                <c:pt idx="44">
                  <c:v>3.6883988494726747</c:v>
                </c:pt>
                <c:pt idx="45">
                  <c:v>3.6790774475338228</c:v>
                </c:pt>
                <c:pt idx="46">
                  <c:v>3.6737509321401935</c:v>
                </c:pt>
                <c:pt idx="47">
                  <c:v>3.6457867263236388</c:v>
                </c:pt>
                <c:pt idx="48">
                  <c:v>3.637796953233194</c:v>
                </c:pt>
                <c:pt idx="49">
                  <c:v>3.6298071801427505</c:v>
                </c:pt>
                <c:pt idx="50">
                  <c:v>3.6284755512943425</c:v>
                </c:pt>
                <c:pt idx="51">
                  <c:v>3.6258122935975283</c:v>
                </c:pt>
                <c:pt idx="52">
                  <c:v>3.6191541493554906</c:v>
                </c:pt>
                <c:pt idx="53">
                  <c:v>3.6124960051134543</c:v>
                </c:pt>
                <c:pt idx="54">
                  <c:v>3.6058378608714179</c:v>
                </c:pt>
                <c:pt idx="55">
                  <c:v>3.595184830084158</c:v>
                </c:pt>
                <c:pt idx="56">
                  <c:v>3.5858634281453066</c:v>
                </c:pt>
                <c:pt idx="57">
                  <c:v>3.5792052839032702</c:v>
                </c:pt>
                <c:pt idx="58">
                  <c:v>3.5725471396612334</c:v>
                </c:pt>
                <c:pt idx="59">
                  <c:v>3.564557366570789</c:v>
                </c:pt>
                <c:pt idx="60">
                  <c:v>3.5578992223287527</c:v>
                </c:pt>
                <c:pt idx="61">
                  <c:v>3.5459145626930857</c:v>
                </c:pt>
                <c:pt idx="62">
                  <c:v>3.5286033876637894</c:v>
                </c:pt>
                <c:pt idx="63">
                  <c:v>3.5219452434217531</c:v>
                </c:pt>
                <c:pt idx="64">
                  <c:v>3.5179503568765309</c:v>
                </c:pt>
                <c:pt idx="65">
                  <c:v>3.5166187280281238</c:v>
                </c:pt>
                <c:pt idx="66">
                  <c:v>3.5033024395440497</c:v>
                </c:pt>
                <c:pt idx="67">
                  <c:v>3.4913177799083841</c:v>
                </c:pt>
                <c:pt idx="68">
                  <c:v>3.4833280068179393</c:v>
                </c:pt>
                <c:pt idx="69">
                  <c:v>3.4740066048790879</c:v>
                </c:pt>
                <c:pt idx="70">
                  <c:v>3.4700117183338657</c:v>
                </c:pt>
                <c:pt idx="71">
                  <c:v>3.4660168317886431</c:v>
                </c:pt>
                <c:pt idx="72">
                  <c:v>3.4620219452434209</c:v>
                </c:pt>
                <c:pt idx="73">
                  <c:v>3.4513689144561623</c:v>
                </c:pt>
                <c:pt idx="74">
                  <c:v>3.4500372856077552</c:v>
                </c:pt>
                <c:pt idx="75">
                  <c:v>3.4420475125173104</c:v>
                </c:pt>
                <c:pt idx="76">
                  <c:v>3.4313944817300519</c:v>
                </c:pt>
                <c:pt idx="77">
                  <c:v>3.4300628528816448</c:v>
                </c:pt>
                <c:pt idx="78">
                  <c:v>3.4220730797912</c:v>
                </c:pt>
                <c:pt idx="79">
                  <c:v>3.4140833067007557</c:v>
                </c:pt>
                <c:pt idx="80">
                  <c:v>3.390113987429423</c:v>
                </c:pt>
                <c:pt idx="81">
                  <c:v>3.3794609566421641</c:v>
                </c:pt>
                <c:pt idx="82">
                  <c:v>3.3528283796740164</c:v>
                </c:pt>
                <c:pt idx="83">
                  <c:v>3.3395120911899436</c:v>
                </c:pt>
                <c:pt idx="84">
                  <c:v>3.3222009161606474</c:v>
                </c:pt>
                <c:pt idx="85">
                  <c:v>3.3208692873122403</c:v>
                </c:pt>
                <c:pt idx="86">
                  <c:v>3.2889101949504629</c:v>
                </c:pt>
                <c:pt idx="87">
                  <c:v>3.2809204218600185</c:v>
                </c:pt>
                <c:pt idx="88">
                  <c:v>3.2609459891339081</c:v>
                </c:pt>
                <c:pt idx="89">
                  <c:v>3.2436348141046127</c:v>
                </c:pt>
                <c:pt idx="90">
                  <c:v>3.2383082987109826</c:v>
                </c:pt>
                <c:pt idx="91">
                  <c:v>3.2316501544689462</c:v>
                </c:pt>
                <c:pt idx="92">
                  <c:v>3.2276552679237236</c:v>
                </c:pt>
                <c:pt idx="93">
                  <c:v>3.2130073505912429</c:v>
                </c:pt>
                <c:pt idx="94">
                  <c:v>3.2116757217428358</c:v>
                </c:pt>
                <c:pt idx="95">
                  <c:v>3.2023543198039839</c:v>
                </c:pt>
                <c:pt idx="96">
                  <c:v>3.1970278044103546</c:v>
                </c:pt>
                <c:pt idx="97">
                  <c:v>3.1943645467135395</c:v>
                </c:pt>
                <c:pt idx="98">
                  <c:v>3.1930329178651324</c:v>
                </c:pt>
                <c:pt idx="99">
                  <c:v>3.1890380313199103</c:v>
                </c:pt>
                <c:pt idx="100">
                  <c:v>3.1890380313199103</c:v>
                </c:pt>
                <c:pt idx="101">
                  <c:v>3.1863747736230952</c:v>
                </c:pt>
                <c:pt idx="102">
                  <c:v>3.1850431447746881</c:v>
                </c:pt>
                <c:pt idx="103">
                  <c:v>3.1850431447746881</c:v>
                </c:pt>
                <c:pt idx="104">
                  <c:v>3.1850431447746881</c:v>
                </c:pt>
                <c:pt idx="105">
                  <c:v>3.1837115159262805</c:v>
                </c:pt>
                <c:pt idx="106">
                  <c:v>3.1810482582294655</c:v>
                </c:pt>
                <c:pt idx="107">
                  <c:v>3.1797166293810584</c:v>
                </c:pt>
                <c:pt idx="108">
                  <c:v>3.1797166293810584</c:v>
                </c:pt>
                <c:pt idx="109">
                  <c:v>3.1783850005326513</c:v>
                </c:pt>
                <c:pt idx="110">
                  <c:v>3.1783850005326513</c:v>
                </c:pt>
                <c:pt idx="111">
                  <c:v>3.1770533716842442</c:v>
                </c:pt>
                <c:pt idx="112">
                  <c:v>3.1757217428358362</c:v>
                </c:pt>
                <c:pt idx="113">
                  <c:v>3.1757217428358362</c:v>
                </c:pt>
                <c:pt idx="114">
                  <c:v>3.173058485139022</c:v>
                </c:pt>
                <c:pt idx="115">
                  <c:v>3.1703952274422069</c:v>
                </c:pt>
                <c:pt idx="116">
                  <c:v>3.1690635985937998</c:v>
                </c:pt>
                <c:pt idx="117">
                  <c:v>3.1677319697453927</c:v>
                </c:pt>
                <c:pt idx="118">
                  <c:v>3.1664003408969847</c:v>
                </c:pt>
                <c:pt idx="119">
                  <c:v>3.1650687120485776</c:v>
                </c:pt>
                <c:pt idx="120">
                  <c:v>3.1650687120485776</c:v>
                </c:pt>
                <c:pt idx="121">
                  <c:v>3.1650687120485776</c:v>
                </c:pt>
                <c:pt idx="122">
                  <c:v>3.1637370832001706</c:v>
                </c:pt>
                <c:pt idx="123">
                  <c:v>3.1637370832001706</c:v>
                </c:pt>
                <c:pt idx="124">
                  <c:v>3.1624054543517621</c:v>
                </c:pt>
                <c:pt idx="125">
                  <c:v>3.1624054543517621</c:v>
                </c:pt>
                <c:pt idx="126">
                  <c:v>3.1624054543517621</c:v>
                </c:pt>
                <c:pt idx="127">
                  <c:v>3.1584105678065408</c:v>
                </c:pt>
                <c:pt idx="128">
                  <c:v>3.1584105678065408</c:v>
                </c:pt>
                <c:pt idx="129">
                  <c:v>3.1557473101097258</c:v>
                </c:pt>
                <c:pt idx="130">
                  <c:v>3.1544156812613187</c:v>
                </c:pt>
                <c:pt idx="131">
                  <c:v>3.1517524235645036</c:v>
                </c:pt>
                <c:pt idx="132">
                  <c:v>3.1504207947160965</c:v>
                </c:pt>
                <c:pt idx="133">
                  <c:v>3.1504207947160965</c:v>
                </c:pt>
                <c:pt idx="134">
                  <c:v>3.1464259081708743</c:v>
                </c:pt>
                <c:pt idx="135">
                  <c:v>3.1464259081708743</c:v>
                </c:pt>
                <c:pt idx="136">
                  <c:v>3.1450942793224672</c:v>
                </c:pt>
                <c:pt idx="137">
                  <c:v>3.1397677639288379</c:v>
                </c:pt>
                <c:pt idx="138">
                  <c:v>3.1237882177479488</c:v>
                </c:pt>
                <c:pt idx="139">
                  <c:v>3.1184617023543191</c:v>
                </c:pt>
                <c:pt idx="140">
                  <c:v>3.1064770427186534</c:v>
                </c:pt>
                <c:pt idx="141">
                  <c:v>3.1024821561734313</c:v>
                </c:pt>
                <c:pt idx="142">
                  <c:v>3.0891658676893572</c:v>
                </c:pt>
                <c:pt idx="143">
                  <c:v>3.085170981144135</c:v>
                </c:pt>
                <c:pt idx="144">
                  <c:v>3.0731863215084689</c:v>
                </c:pt>
                <c:pt idx="145">
                  <c:v>3.0612016618728024</c:v>
                </c:pt>
                <c:pt idx="146">
                  <c:v>3.0518802599339505</c:v>
                </c:pt>
                <c:pt idx="147">
                  <c:v>3.0505486310855434</c:v>
                </c:pt>
                <c:pt idx="148">
                  <c:v>3.0239160541173957</c:v>
                </c:pt>
                <c:pt idx="149">
                  <c:v>3.0212527964205815</c:v>
                </c:pt>
                <c:pt idx="150">
                  <c:v>3.0185895387237665</c:v>
                </c:pt>
                <c:pt idx="151">
                  <c:v>3.0079365079365075</c:v>
                </c:pt>
                <c:pt idx="152">
                  <c:v>3.0026099925428782</c:v>
                </c:pt>
                <c:pt idx="153">
                  <c:v>2.9906253329072117</c:v>
                </c:pt>
                <c:pt idx="154">
                  <c:v>2.9719825290295083</c:v>
                </c:pt>
                <c:pt idx="155">
                  <c:v>2.9586662405454351</c:v>
                </c:pt>
                <c:pt idx="156">
                  <c:v>2.953339725151805</c:v>
                </c:pt>
                <c:pt idx="157">
                  <c:v>2.9480132097581757</c:v>
                </c:pt>
                <c:pt idx="158">
                  <c:v>2.9413550655161389</c:v>
                </c:pt>
                <c:pt idx="159">
                  <c:v>2.9413550655161389</c:v>
                </c:pt>
                <c:pt idx="160">
                  <c:v>2.9413550655161389</c:v>
                </c:pt>
                <c:pt idx="161">
                  <c:v>2.9280387770320653</c:v>
                </c:pt>
                <c:pt idx="162">
                  <c:v>2.9054010866091398</c:v>
                </c:pt>
                <c:pt idx="163">
                  <c:v>2.90007457121551</c:v>
                </c:pt>
                <c:pt idx="164">
                  <c:v>2.8974113135186959</c:v>
                </c:pt>
                <c:pt idx="165">
                  <c:v>2.8894215404282515</c:v>
                </c:pt>
                <c:pt idx="166">
                  <c:v>2.8801001384894001</c:v>
                </c:pt>
                <c:pt idx="167">
                  <c:v>2.8654522211569189</c:v>
                </c:pt>
                <c:pt idx="168">
                  <c:v>2.8587940769148825</c:v>
                </c:pt>
                <c:pt idx="169">
                  <c:v>2.8401512730371792</c:v>
                </c:pt>
                <c:pt idx="170">
                  <c:v>2.825503355704698</c:v>
                </c:pt>
                <c:pt idx="171">
                  <c:v>2.813518696069031</c:v>
                </c:pt>
                <c:pt idx="172">
                  <c:v>2.7988707787365503</c:v>
                </c:pt>
                <c:pt idx="173">
                  <c:v>2.7948758921913281</c:v>
                </c:pt>
                <c:pt idx="174">
                  <c:v>2.7948758921913281</c:v>
                </c:pt>
                <c:pt idx="175">
                  <c:v>2.7735698306168106</c:v>
                </c:pt>
                <c:pt idx="176">
                  <c:v>2.7682433152231809</c:v>
                </c:pt>
                <c:pt idx="177">
                  <c:v>2.749600511345478</c:v>
                </c:pt>
                <c:pt idx="178">
                  <c:v>2.7336209651645889</c:v>
                </c:pt>
                <c:pt idx="179">
                  <c:v>2.7176414189837006</c:v>
                </c:pt>
                <c:pt idx="180">
                  <c:v>2.7163097901352935</c:v>
                </c:pt>
                <c:pt idx="181">
                  <c:v>2.7069883881964421</c:v>
                </c:pt>
                <c:pt idx="182">
                  <c:v>2.693672099712368</c:v>
                </c:pt>
                <c:pt idx="183">
                  <c:v>2.6736976669862575</c:v>
                </c:pt>
                <c:pt idx="184">
                  <c:v>2.6670395227442203</c:v>
                </c:pt>
                <c:pt idx="185">
                  <c:v>2.651059976563332</c:v>
                </c:pt>
                <c:pt idx="186">
                  <c:v>2.6310855438372216</c:v>
                </c:pt>
                <c:pt idx="187">
                  <c:v>2.6297539149888136</c:v>
                </c:pt>
                <c:pt idx="188">
                  <c:v>2.6084478534142961</c:v>
                </c:pt>
                <c:pt idx="189">
                  <c:v>2.5898050495365927</c:v>
                </c:pt>
                <c:pt idx="190">
                  <c:v>2.5884734206881856</c:v>
                </c:pt>
                <c:pt idx="191">
                  <c:v>2.5804836475977413</c:v>
                </c:pt>
                <c:pt idx="192">
                  <c:v>2.5671673591136672</c:v>
                </c:pt>
                <c:pt idx="193">
                  <c:v>2.551187812932779</c:v>
                </c:pt>
                <c:pt idx="194">
                  <c:v>2.5205603494194091</c:v>
                </c:pt>
                <c:pt idx="195">
                  <c:v>2.5178970917225949</c:v>
                </c:pt>
                <c:pt idx="196">
                  <c:v>2.4925961436028552</c:v>
                </c:pt>
                <c:pt idx="197">
                  <c:v>2.4806114839671882</c:v>
                </c:pt>
                <c:pt idx="198">
                  <c:v>2.4712900820283368</c:v>
                </c:pt>
                <c:pt idx="199">
                  <c:v>2.4606370512410778</c:v>
                </c:pt>
                <c:pt idx="200">
                  <c:v>2.4593054223926707</c:v>
                </c:pt>
                <c:pt idx="201">
                  <c:v>2.432672845424523</c:v>
                </c:pt>
                <c:pt idx="202">
                  <c:v>2.4180249280920418</c:v>
                </c:pt>
                <c:pt idx="203">
                  <c:v>2.4087035261531904</c:v>
                </c:pt>
                <c:pt idx="204">
                  <c:v>2.3940556088207092</c:v>
                </c:pt>
                <c:pt idx="205">
                  <c:v>2.3927239799723012</c:v>
                </c:pt>
                <c:pt idx="206">
                  <c:v>2.3687546607009686</c:v>
                </c:pt>
                <c:pt idx="207">
                  <c:v>2.3634281453073394</c:v>
                </c:pt>
                <c:pt idx="208">
                  <c:v>2.3620965164589323</c:v>
                </c:pt>
                <c:pt idx="209">
                  <c:v>2.3594332587621172</c:v>
                </c:pt>
                <c:pt idx="210">
                  <c:v>2.3407904548844138</c:v>
                </c:pt>
                <c:pt idx="211">
                  <c:v>2.3261425375519327</c:v>
                </c:pt>
                <c:pt idx="212">
                  <c:v>2.303504847129008</c:v>
                </c:pt>
                <c:pt idx="213">
                  <c:v>2.2955150740385637</c:v>
                </c:pt>
                <c:pt idx="214">
                  <c:v>2.2688824970704156</c:v>
                </c:pt>
                <c:pt idx="215">
                  <c:v>2.2595610951315641</c:v>
                </c:pt>
                <c:pt idx="216">
                  <c:v>2.2542345797379348</c:v>
                </c:pt>
                <c:pt idx="217">
                  <c:v>2.2329285181634173</c:v>
                </c:pt>
                <c:pt idx="218">
                  <c:v>2.2262703739213796</c:v>
                </c:pt>
                <c:pt idx="219">
                  <c:v>2.2196122296793432</c:v>
                </c:pt>
                <c:pt idx="220">
                  <c:v>2.2116224565888989</c:v>
                </c:pt>
                <c:pt idx="221">
                  <c:v>2.2076275700436767</c:v>
                </c:pt>
                <c:pt idx="222">
                  <c:v>2.1929796527111955</c:v>
                </c:pt>
                <c:pt idx="223">
                  <c:v>2.1823266219239366</c:v>
                </c:pt>
                <c:pt idx="224">
                  <c:v>2.1783317353787144</c:v>
                </c:pt>
                <c:pt idx="225">
                  <c:v>2.159688931501011</c:v>
                </c:pt>
                <c:pt idx="226">
                  <c:v>2.1556940449557898</c:v>
                </c:pt>
                <c:pt idx="227">
                  <c:v>2.1437093853201232</c:v>
                </c:pt>
                <c:pt idx="228">
                  <c:v>2.1423777564717161</c:v>
                </c:pt>
                <c:pt idx="229">
                  <c:v>2.1343879833812713</c:v>
                </c:pt>
                <c:pt idx="230">
                  <c:v>2.1317247256844563</c:v>
                </c:pt>
                <c:pt idx="231">
                  <c:v>2.1317247256844563</c:v>
                </c:pt>
                <c:pt idx="232">
                  <c:v>2.1090870352615316</c:v>
                </c:pt>
                <c:pt idx="233">
                  <c:v>2.0984340044742722</c:v>
                </c:pt>
                <c:pt idx="234">
                  <c:v>2.0917758602322358</c:v>
                </c:pt>
                <c:pt idx="235">
                  <c:v>2.0744646852029396</c:v>
                </c:pt>
                <c:pt idx="236">
                  <c:v>2.0651432832640881</c:v>
                </c:pt>
                <c:pt idx="237">
                  <c:v>2.0651432832640881</c:v>
                </c:pt>
                <c:pt idx="238">
                  <c:v>2.061148396718866</c:v>
                </c:pt>
                <c:pt idx="239">
                  <c:v>2.061148396718866</c:v>
                </c:pt>
                <c:pt idx="240">
                  <c:v>2.061148396718866</c:v>
                </c:pt>
                <c:pt idx="241">
                  <c:v>2.0598167678704584</c:v>
                </c:pt>
                <c:pt idx="242">
                  <c:v>2.0584851390220513</c:v>
                </c:pt>
                <c:pt idx="243">
                  <c:v>2.0571535101736438</c:v>
                </c:pt>
                <c:pt idx="244">
                  <c:v>2.0518269947800145</c:v>
                </c:pt>
                <c:pt idx="245">
                  <c:v>2.050495365931607</c:v>
                </c:pt>
                <c:pt idx="246">
                  <c:v>2.0478321082347923</c:v>
                </c:pt>
                <c:pt idx="247">
                  <c:v>2.0451688505379777</c:v>
                </c:pt>
                <c:pt idx="248">
                  <c:v>2.0411739639927555</c:v>
                </c:pt>
                <c:pt idx="249">
                  <c:v>2.0411739639927555</c:v>
                </c:pt>
                <c:pt idx="250">
                  <c:v>2.039842335144348</c:v>
                </c:pt>
                <c:pt idx="251">
                  <c:v>2.0331841909023112</c:v>
                </c:pt>
                <c:pt idx="252">
                  <c:v>2.0305209332054965</c:v>
                </c:pt>
                <c:pt idx="253">
                  <c:v>2.0225311601150526</c:v>
                </c:pt>
                <c:pt idx="254">
                  <c:v>2.0211995312666451</c:v>
                </c:pt>
                <c:pt idx="255">
                  <c:v>2.0118781293277932</c:v>
                </c:pt>
                <c:pt idx="256">
                  <c:v>2.0118781293277932</c:v>
                </c:pt>
                <c:pt idx="257">
                  <c:v>2.0118781293277932</c:v>
                </c:pt>
                <c:pt idx="258">
                  <c:v>2.007883242782571</c:v>
                </c:pt>
                <c:pt idx="259">
                  <c:v>2.0065516139341639</c:v>
                </c:pt>
                <c:pt idx="260">
                  <c:v>2.0025567273889417</c:v>
                </c:pt>
                <c:pt idx="261">
                  <c:v>2.0012250985405347</c:v>
                </c:pt>
                <c:pt idx="262">
                  <c:v>1.9945669542984976</c:v>
                </c:pt>
                <c:pt idx="263">
                  <c:v>1.9852455523596459</c:v>
                </c:pt>
                <c:pt idx="264">
                  <c:v>1.9852455523596459</c:v>
                </c:pt>
                <c:pt idx="265">
                  <c:v>1.9839139235112384</c:v>
                </c:pt>
                <c:pt idx="266">
                  <c:v>1.9839139235112384</c:v>
                </c:pt>
                <c:pt idx="267">
                  <c:v>1.9799190369660165</c:v>
                </c:pt>
                <c:pt idx="268">
                  <c:v>1.9785874081176089</c:v>
                </c:pt>
                <c:pt idx="269">
                  <c:v>1.9759241504207943</c:v>
                </c:pt>
                <c:pt idx="270">
                  <c:v>1.9719292638755721</c:v>
                </c:pt>
                <c:pt idx="271">
                  <c:v>1.970597635027165</c:v>
                </c:pt>
                <c:pt idx="272">
                  <c:v>1.9692660061787572</c:v>
                </c:pt>
                <c:pt idx="273">
                  <c:v>1.9599446042399058</c:v>
                </c:pt>
                <c:pt idx="274">
                  <c:v>1.9599446042399058</c:v>
                </c:pt>
                <c:pt idx="275">
                  <c:v>1.9572813465430909</c:v>
                </c:pt>
                <c:pt idx="276">
                  <c:v>1.9413018003622025</c:v>
                </c:pt>
                <c:pt idx="277">
                  <c:v>1.9399701715137954</c:v>
                </c:pt>
                <c:pt idx="278">
                  <c:v>1.9333120272717583</c:v>
                </c:pt>
                <c:pt idx="279">
                  <c:v>1.9279855118781291</c:v>
                </c:pt>
                <c:pt idx="280">
                  <c:v>1.921327367636092</c:v>
                </c:pt>
                <c:pt idx="281">
                  <c:v>1.921327367636092</c:v>
                </c:pt>
                <c:pt idx="282">
                  <c:v>1.9173324810908698</c:v>
                </c:pt>
                <c:pt idx="283">
                  <c:v>1.914669223394055</c:v>
                </c:pt>
                <c:pt idx="284">
                  <c:v>1.9133375945456479</c:v>
                </c:pt>
                <c:pt idx="285">
                  <c:v>1.9133375945456479</c:v>
                </c:pt>
                <c:pt idx="286">
                  <c:v>1.9133375945456479</c:v>
                </c:pt>
                <c:pt idx="287">
                  <c:v>1.9120059656972404</c:v>
                </c:pt>
                <c:pt idx="288">
                  <c:v>1.9093427080004257</c:v>
                </c:pt>
                <c:pt idx="289">
                  <c:v>1.9093427080004257</c:v>
                </c:pt>
                <c:pt idx="290">
                  <c:v>1.9093427080004257</c:v>
                </c:pt>
                <c:pt idx="291">
                  <c:v>1.9106743368488328</c:v>
                </c:pt>
                <c:pt idx="292">
                  <c:v>1.9120059656972404</c:v>
                </c:pt>
                <c:pt idx="293">
                  <c:v>1.9120059656972404</c:v>
                </c:pt>
                <c:pt idx="294">
                  <c:v>1.9106743368488328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417-411C-8BB0-C4033D90B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505983"/>
        <c:axId val="1789869359"/>
      </c:scatterChart>
      <c:valAx>
        <c:axId val="1782505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 sz="1200"/>
                  <a:t>Time (min)</a:t>
                </a:r>
              </a:p>
            </c:rich>
          </c:tx>
          <c:layout>
            <c:manualLayout>
              <c:xMode val="edge"/>
              <c:yMode val="edge"/>
              <c:x val="0.35608047310689461"/>
              <c:y val="0.90359682733484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869359"/>
        <c:crosses val="autoZero"/>
        <c:crossBetween val="midCat"/>
      </c:valAx>
      <c:valAx>
        <c:axId val="1789869359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Moisture content (g/g db)</a:t>
                </a:r>
              </a:p>
            </c:rich>
          </c:tx>
          <c:layout>
            <c:manualLayout>
              <c:xMode val="edge"/>
              <c:yMode val="edge"/>
              <c:x val="8.356545961002786E-3"/>
              <c:y val="0.130726281592423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505983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721273291410396"/>
          <c:y val="4.2115321523238686E-2"/>
          <c:w val="0.24278726708589601"/>
          <c:h val="0.841635089762721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32312304861429"/>
          <c:y val="4.7841518084506582E-2"/>
          <c:w val="0.61716628996173684"/>
          <c:h val="0.75464822678755872"/>
        </c:manualLayout>
      </c:layout>
      <c:scatterChart>
        <c:scatterStyle val="lineMarker"/>
        <c:varyColors val="0"/>
        <c:ser>
          <c:idx val="4"/>
          <c:order val="0"/>
          <c:tx>
            <c:v>1 m/s (1000W/m2)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'1ms-S-0°C-5mm-1'!$S$2:$S$307</c:f>
              <c:numCache>
                <c:formatCode>General</c:formatCode>
                <c:ptCount val="30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</c:numCache>
            </c:numRef>
          </c:xVal>
          <c:yVal>
            <c:numRef>
              <c:f>'1ms-S-0°C-5mm-1'!$U$2:$U$307</c:f>
              <c:numCache>
                <c:formatCode>General</c:formatCode>
                <c:ptCount val="306"/>
                <c:pt idx="0">
                  <c:v>3.9999999999999991</c:v>
                </c:pt>
                <c:pt idx="1">
                  <c:v>3.9976442319018113</c:v>
                </c:pt>
                <c:pt idx="2">
                  <c:v>3.9976442319018113</c:v>
                </c:pt>
                <c:pt idx="3">
                  <c:v>3.9929326957054343</c:v>
                </c:pt>
                <c:pt idx="4">
                  <c:v>3.9905769276072456</c:v>
                </c:pt>
                <c:pt idx="5">
                  <c:v>3.9882211595090578</c:v>
                </c:pt>
                <c:pt idx="6">
                  <c:v>3.9882211595090578</c:v>
                </c:pt>
                <c:pt idx="7">
                  <c:v>3.985865391410869</c:v>
                </c:pt>
                <c:pt idx="8">
                  <c:v>3.9835096233126803</c:v>
                </c:pt>
                <c:pt idx="9">
                  <c:v>3.9811538552144921</c:v>
                </c:pt>
                <c:pt idx="10">
                  <c:v>3.9811538552144921</c:v>
                </c:pt>
                <c:pt idx="11">
                  <c:v>3.9787980871163033</c:v>
                </c:pt>
                <c:pt idx="12">
                  <c:v>3.9764423190181155</c:v>
                </c:pt>
                <c:pt idx="13">
                  <c:v>3.9764423190181155</c:v>
                </c:pt>
                <c:pt idx="14">
                  <c:v>3.9740865509199268</c:v>
                </c:pt>
                <c:pt idx="15">
                  <c:v>3.9740865509199268</c:v>
                </c:pt>
                <c:pt idx="16">
                  <c:v>3.971730782821739</c:v>
                </c:pt>
                <c:pt idx="17">
                  <c:v>3.971730782821739</c:v>
                </c:pt>
                <c:pt idx="18">
                  <c:v>3.9670192466253611</c:v>
                </c:pt>
                <c:pt idx="19">
                  <c:v>3.9646634785271733</c:v>
                </c:pt>
                <c:pt idx="20">
                  <c:v>3.9646634785271733</c:v>
                </c:pt>
                <c:pt idx="21">
                  <c:v>3.952884638036231</c:v>
                </c:pt>
                <c:pt idx="22">
                  <c:v>3.952884638036231</c:v>
                </c:pt>
                <c:pt idx="23">
                  <c:v>3.9505288699380432</c:v>
                </c:pt>
                <c:pt idx="24">
                  <c:v>3.9411057975452888</c:v>
                </c:pt>
                <c:pt idx="25">
                  <c:v>3.9411057975452888</c:v>
                </c:pt>
                <c:pt idx="26">
                  <c:v>3.9363942613489122</c:v>
                </c:pt>
                <c:pt idx="27">
                  <c:v>3.934038493250724</c:v>
                </c:pt>
                <c:pt idx="28">
                  <c:v>3.9293269570543474</c:v>
                </c:pt>
                <c:pt idx="29">
                  <c:v>3.9293269570543474</c:v>
                </c:pt>
                <c:pt idx="30">
                  <c:v>3.919903884661593</c:v>
                </c:pt>
                <c:pt idx="31">
                  <c:v>3.919903884661593</c:v>
                </c:pt>
                <c:pt idx="32">
                  <c:v>3.9175481165634052</c:v>
                </c:pt>
                <c:pt idx="33">
                  <c:v>3.9151923484652165</c:v>
                </c:pt>
                <c:pt idx="34">
                  <c:v>3.9128365803670286</c:v>
                </c:pt>
                <c:pt idx="35">
                  <c:v>3.9081250441706508</c:v>
                </c:pt>
                <c:pt idx="36">
                  <c:v>3.8987019717778972</c:v>
                </c:pt>
                <c:pt idx="37">
                  <c:v>3.8963462036797094</c:v>
                </c:pt>
                <c:pt idx="38">
                  <c:v>3.886923131286955</c:v>
                </c:pt>
                <c:pt idx="39">
                  <c:v>3.886923131286955</c:v>
                </c:pt>
                <c:pt idx="40">
                  <c:v>3.8845673631887672</c:v>
                </c:pt>
                <c:pt idx="41">
                  <c:v>3.8822115950905784</c:v>
                </c:pt>
                <c:pt idx="42">
                  <c:v>3.8822115950905784</c:v>
                </c:pt>
                <c:pt idx="43">
                  <c:v>3.8657212184032597</c:v>
                </c:pt>
                <c:pt idx="44">
                  <c:v>3.8610096822068827</c:v>
                </c:pt>
                <c:pt idx="45">
                  <c:v>3.8562981460105061</c:v>
                </c:pt>
                <c:pt idx="46">
                  <c:v>3.8515866098141291</c:v>
                </c:pt>
                <c:pt idx="47">
                  <c:v>3.8445193055195639</c:v>
                </c:pt>
                <c:pt idx="48">
                  <c:v>3.8445193055195639</c:v>
                </c:pt>
                <c:pt idx="49">
                  <c:v>3.8445193055195639</c:v>
                </c:pt>
                <c:pt idx="50">
                  <c:v>3.8421635374213761</c:v>
                </c:pt>
                <c:pt idx="51">
                  <c:v>3.8350962331268104</c:v>
                </c:pt>
                <c:pt idx="52">
                  <c:v>3.8350962331268104</c:v>
                </c:pt>
                <c:pt idx="53">
                  <c:v>3.8327404650286225</c:v>
                </c:pt>
                <c:pt idx="54">
                  <c:v>3.8280289288322447</c:v>
                </c:pt>
                <c:pt idx="55">
                  <c:v>3.8233173926358681</c:v>
                </c:pt>
                <c:pt idx="56">
                  <c:v>3.8209616245376803</c:v>
                </c:pt>
                <c:pt idx="57">
                  <c:v>3.8186058564394916</c:v>
                </c:pt>
                <c:pt idx="58">
                  <c:v>3.8162500883413033</c:v>
                </c:pt>
                <c:pt idx="59">
                  <c:v>3.8115385521449268</c:v>
                </c:pt>
                <c:pt idx="60">
                  <c:v>3.8068270159485493</c:v>
                </c:pt>
                <c:pt idx="61">
                  <c:v>3.8021154797521723</c:v>
                </c:pt>
                <c:pt idx="62">
                  <c:v>3.7997597116539845</c:v>
                </c:pt>
                <c:pt idx="63">
                  <c:v>3.7997597116539845</c:v>
                </c:pt>
                <c:pt idx="64">
                  <c:v>3.7997597116539845</c:v>
                </c:pt>
                <c:pt idx="65">
                  <c:v>3.7974039435557958</c:v>
                </c:pt>
                <c:pt idx="66">
                  <c:v>3.7926924073594188</c:v>
                </c:pt>
                <c:pt idx="67">
                  <c:v>3.7856251030648536</c:v>
                </c:pt>
                <c:pt idx="68">
                  <c:v>3.7809135668684766</c:v>
                </c:pt>
                <c:pt idx="69">
                  <c:v>3.7785577987702887</c:v>
                </c:pt>
                <c:pt idx="70">
                  <c:v>3.7738462625739122</c:v>
                </c:pt>
                <c:pt idx="71">
                  <c:v>3.7667789582793465</c:v>
                </c:pt>
                <c:pt idx="72">
                  <c:v>3.7644231901811578</c:v>
                </c:pt>
                <c:pt idx="73">
                  <c:v>3.7550001177884043</c:v>
                </c:pt>
                <c:pt idx="74">
                  <c:v>3.743221277297462</c:v>
                </c:pt>
                <c:pt idx="75">
                  <c:v>3.7408655091992742</c:v>
                </c:pt>
                <c:pt idx="76">
                  <c:v>3.7337982049047085</c:v>
                </c:pt>
                <c:pt idx="77">
                  <c:v>3.7196635963155784</c:v>
                </c:pt>
                <c:pt idx="78">
                  <c:v>3.7149520601192019</c:v>
                </c:pt>
                <c:pt idx="79">
                  <c:v>3.7055289877264475</c:v>
                </c:pt>
                <c:pt idx="80">
                  <c:v>3.6890386110391282</c:v>
                </c:pt>
                <c:pt idx="81">
                  <c:v>3.6890386110391282</c:v>
                </c:pt>
                <c:pt idx="82">
                  <c:v>3.6866828429409404</c:v>
                </c:pt>
                <c:pt idx="83">
                  <c:v>3.6866828429409404</c:v>
                </c:pt>
                <c:pt idx="84">
                  <c:v>3.6843270748427517</c:v>
                </c:pt>
                <c:pt idx="85">
                  <c:v>3.6796155386463751</c:v>
                </c:pt>
                <c:pt idx="86">
                  <c:v>3.6631251619590559</c:v>
                </c:pt>
                <c:pt idx="87">
                  <c:v>3.6419232490753601</c:v>
                </c:pt>
                <c:pt idx="88">
                  <c:v>3.6348559447807958</c:v>
                </c:pt>
                <c:pt idx="89">
                  <c:v>3.6348559447807958</c:v>
                </c:pt>
                <c:pt idx="90">
                  <c:v>3.6301444085844179</c:v>
                </c:pt>
                <c:pt idx="91">
                  <c:v>3.6301444085844179</c:v>
                </c:pt>
                <c:pt idx="92">
                  <c:v>3.6277886404862301</c:v>
                </c:pt>
                <c:pt idx="93">
                  <c:v>3.6254328723880413</c:v>
                </c:pt>
                <c:pt idx="94">
                  <c:v>3.6254328723880413</c:v>
                </c:pt>
                <c:pt idx="95">
                  <c:v>3.6112982637989113</c:v>
                </c:pt>
                <c:pt idx="96">
                  <c:v>3.6042309595043456</c:v>
                </c:pt>
                <c:pt idx="97">
                  <c:v>3.5971636552097808</c:v>
                </c:pt>
                <c:pt idx="98">
                  <c:v>3.5924521190134033</c:v>
                </c:pt>
                <c:pt idx="99">
                  <c:v>3.5900963509152155</c:v>
                </c:pt>
                <c:pt idx="100">
                  <c:v>3.5877405828170268</c:v>
                </c:pt>
                <c:pt idx="101">
                  <c:v>3.5783175104242733</c:v>
                </c:pt>
                <c:pt idx="102">
                  <c:v>3.5736059742278967</c:v>
                </c:pt>
                <c:pt idx="103">
                  <c:v>3.5712502061297076</c:v>
                </c:pt>
                <c:pt idx="104">
                  <c:v>3.5641829018351432</c:v>
                </c:pt>
                <c:pt idx="105">
                  <c:v>3.5618271337369545</c:v>
                </c:pt>
                <c:pt idx="106">
                  <c:v>3.5500482932460122</c:v>
                </c:pt>
                <c:pt idx="107">
                  <c:v>3.5453367570496352</c:v>
                </c:pt>
                <c:pt idx="108">
                  <c:v>3.533557916558693</c:v>
                </c:pt>
                <c:pt idx="109">
                  <c:v>3.533557916558693</c:v>
                </c:pt>
                <c:pt idx="110">
                  <c:v>3.5264906122641282</c:v>
                </c:pt>
                <c:pt idx="111">
                  <c:v>3.5217790760677516</c:v>
                </c:pt>
                <c:pt idx="112">
                  <c:v>3.5147117717731859</c:v>
                </c:pt>
                <c:pt idx="113">
                  <c:v>3.5147117717731859</c:v>
                </c:pt>
                <c:pt idx="114">
                  <c:v>3.5123560036749972</c:v>
                </c:pt>
                <c:pt idx="115">
                  <c:v>3.5076444674786207</c:v>
                </c:pt>
                <c:pt idx="116">
                  <c:v>3.5052886993804329</c:v>
                </c:pt>
                <c:pt idx="117">
                  <c:v>3.5052886993804329</c:v>
                </c:pt>
                <c:pt idx="118">
                  <c:v>3.5005771631840559</c:v>
                </c:pt>
                <c:pt idx="119">
                  <c:v>3.5005771631840559</c:v>
                </c:pt>
                <c:pt idx="120">
                  <c:v>3.4887983226931136</c:v>
                </c:pt>
                <c:pt idx="121">
                  <c:v>3.4699521779076061</c:v>
                </c:pt>
                <c:pt idx="122">
                  <c:v>3.4581733374166648</c:v>
                </c:pt>
                <c:pt idx="123">
                  <c:v>3.4487502650239104</c:v>
                </c:pt>
                <c:pt idx="124">
                  <c:v>3.4440387288275334</c:v>
                </c:pt>
                <c:pt idx="125">
                  <c:v>3.4346156564347803</c:v>
                </c:pt>
                <c:pt idx="126">
                  <c:v>3.4299041202384033</c:v>
                </c:pt>
                <c:pt idx="127">
                  <c:v>3.4204810478456498</c:v>
                </c:pt>
                <c:pt idx="128">
                  <c:v>3.4204810478456498</c:v>
                </c:pt>
                <c:pt idx="129">
                  <c:v>3.4110579754528958</c:v>
                </c:pt>
                <c:pt idx="130">
                  <c:v>3.4063464392565188</c:v>
                </c:pt>
                <c:pt idx="131">
                  <c:v>3.403990671158331</c:v>
                </c:pt>
                <c:pt idx="132">
                  <c:v>3.3875002944710122</c:v>
                </c:pt>
                <c:pt idx="133">
                  <c:v>3.37572145398007</c:v>
                </c:pt>
                <c:pt idx="134">
                  <c:v>3.371009917783693</c:v>
                </c:pt>
                <c:pt idx="135">
                  <c:v>3.3403849325072437</c:v>
                </c:pt>
                <c:pt idx="136">
                  <c:v>3.3356733963108662</c:v>
                </c:pt>
                <c:pt idx="137">
                  <c:v>3.3238945558199249</c:v>
                </c:pt>
                <c:pt idx="138">
                  <c:v>3.3215387877217362</c:v>
                </c:pt>
                <c:pt idx="139">
                  <c:v>3.3191830196235474</c:v>
                </c:pt>
                <c:pt idx="140">
                  <c:v>3.3074041791326061</c:v>
                </c:pt>
                <c:pt idx="141">
                  <c:v>3.3026926429362291</c:v>
                </c:pt>
                <c:pt idx="142">
                  <c:v>3.2767791938561559</c:v>
                </c:pt>
                <c:pt idx="143">
                  <c:v>3.2744234257579681</c:v>
                </c:pt>
                <c:pt idx="144">
                  <c:v>3.2673561214634024</c:v>
                </c:pt>
                <c:pt idx="145">
                  <c:v>3.2626445852670258</c:v>
                </c:pt>
                <c:pt idx="146">
                  <c:v>3.2602888171688371</c:v>
                </c:pt>
                <c:pt idx="147">
                  <c:v>3.2532215128742723</c:v>
                </c:pt>
                <c:pt idx="148">
                  <c:v>3.2508657447760836</c:v>
                </c:pt>
                <c:pt idx="149">
                  <c:v>3.2367311361869535</c:v>
                </c:pt>
                <c:pt idx="150">
                  <c:v>3.2249522956960113</c:v>
                </c:pt>
                <c:pt idx="151">
                  <c:v>3.2249522956960113</c:v>
                </c:pt>
                <c:pt idx="152">
                  <c:v>3.222596527597823</c:v>
                </c:pt>
                <c:pt idx="153">
                  <c:v>3.2178849914014456</c:v>
                </c:pt>
                <c:pt idx="154">
                  <c:v>3.2108176871068808</c:v>
                </c:pt>
                <c:pt idx="155">
                  <c:v>3.1990388466159385</c:v>
                </c:pt>
                <c:pt idx="156">
                  <c:v>3.1966830785177498</c:v>
                </c:pt>
                <c:pt idx="157">
                  <c:v>3.194327310419562</c:v>
                </c:pt>
                <c:pt idx="158">
                  <c:v>3.1707696294376775</c:v>
                </c:pt>
                <c:pt idx="159">
                  <c:v>3.1684138613394897</c:v>
                </c:pt>
                <c:pt idx="160">
                  <c:v>3.1684138613394897</c:v>
                </c:pt>
                <c:pt idx="161">
                  <c:v>3.1660580932413009</c:v>
                </c:pt>
                <c:pt idx="162">
                  <c:v>3.1589907889467352</c:v>
                </c:pt>
                <c:pt idx="163">
                  <c:v>3.1566350208485474</c:v>
                </c:pt>
                <c:pt idx="164">
                  <c:v>3.1425004122594165</c:v>
                </c:pt>
                <c:pt idx="165">
                  <c:v>3.1212984993757207</c:v>
                </c:pt>
                <c:pt idx="166">
                  <c:v>3.1189427312775329</c:v>
                </c:pt>
                <c:pt idx="167">
                  <c:v>3.1142311950811559</c:v>
                </c:pt>
                <c:pt idx="168">
                  <c:v>3.1000965864920249</c:v>
                </c:pt>
                <c:pt idx="169">
                  <c:v>3.0906735140992714</c:v>
                </c:pt>
                <c:pt idx="170">
                  <c:v>3.0765389055101413</c:v>
                </c:pt>
                <c:pt idx="171">
                  <c:v>3.0741831374119526</c:v>
                </c:pt>
                <c:pt idx="172">
                  <c:v>3.0694716012155756</c:v>
                </c:pt>
                <c:pt idx="173">
                  <c:v>3.0600485288228221</c:v>
                </c:pt>
                <c:pt idx="174">
                  <c:v>3.0576927607246334</c:v>
                </c:pt>
                <c:pt idx="175">
                  <c:v>3.0482696883318798</c:v>
                </c:pt>
                <c:pt idx="176">
                  <c:v>3.0388466159391267</c:v>
                </c:pt>
                <c:pt idx="177">
                  <c:v>3.0388466159391267</c:v>
                </c:pt>
                <c:pt idx="178">
                  <c:v>3.031779311644561</c:v>
                </c:pt>
                <c:pt idx="179">
                  <c:v>3.0247120073499958</c:v>
                </c:pt>
                <c:pt idx="180">
                  <c:v>2.9964427901717352</c:v>
                </c:pt>
                <c:pt idx="181">
                  <c:v>2.9940870220735465</c:v>
                </c:pt>
                <c:pt idx="182">
                  <c:v>2.9940870220735465</c:v>
                </c:pt>
                <c:pt idx="183">
                  <c:v>2.9728851091898507</c:v>
                </c:pt>
                <c:pt idx="184">
                  <c:v>2.9611062686989085</c:v>
                </c:pt>
                <c:pt idx="185">
                  <c:v>2.9587505006007206</c:v>
                </c:pt>
                <c:pt idx="186">
                  <c:v>2.9422601239134014</c:v>
                </c:pt>
                <c:pt idx="187">
                  <c:v>2.9281255153242713</c:v>
                </c:pt>
                <c:pt idx="188">
                  <c:v>2.9163466748333291</c:v>
                </c:pt>
                <c:pt idx="189">
                  <c:v>2.9022120662441981</c:v>
                </c:pt>
                <c:pt idx="190">
                  <c:v>2.8810101533605024</c:v>
                </c:pt>
                <c:pt idx="191">
                  <c:v>2.8786543852623145</c:v>
                </c:pt>
                <c:pt idx="192">
                  <c:v>2.8621640085749958</c:v>
                </c:pt>
                <c:pt idx="193">
                  <c:v>2.8550967042804301</c:v>
                </c:pt>
                <c:pt idx="194">
                  <c:v>2.8433178637894878</c:v>
                </c:pt>
                <c:pt idx="195">
                  <c:v>2.8315390232985465</c:v>
                </c:pt>
                <c:pt idx="196">
                  <c:v>2.826827487102169</c:v>
                </c:pt>
                <c:pt idx="197">
                  <c:v>2.8056255742184733</c:v>
                </c:pt>
                <c:pt idx="198">
                  <c:v>2.7914909656293427</c:v>
                </c:pt>
                <c:pt idx="199">
                  <c:v>2.7867794294329662</c:v>
                </c:pt>
                <c:pt idx="200">
                  <c:v>2.7820678932365897</c:v>
                </c:pt>
                <c:pt idx="201">
                  <c:v>2.7585102122547052</c:v>
                </c:pt>
                <c:pt idx="202">
                  <c:v>2.7490871398619516</c:v>
                </c:pt>
                <c:pt idx="203">
                  <c:v>2.7443756036655746</c:v>
                </c:pt>
                <c:pt idx="204">
                  <c:v>2.7396640674691981</c:v>
                </c:pt>
                <c:pt idx="205">
                  <c:v>2.7373082993710094</c:v>
                </c:pt>
                <c:pt idx="206">
                  <c:v>2.7231736907818793</c:v>
                </c:pt>
                <c:pt idx="207">
                  <c:v>2.7137506183891258</c:v>
                </c:pt>
                <c:pt idx="208">
                  <c:v>2.7066833140945601</c:v>
                </c:pt>
                <c:pt idx="209">
                  <c:v>2.6972602417018066</c:v>
                </c:pt>
                <c:pt idx="210">
                  <c:v>2.6949044736036178</c:v>
                </c:pt>
                <c:pt idx="211">
                  <c:v>2.69254870550543</c:v>
                </c:pt>
                <c:pt idx="212">
                  <c:v>2.6901929374072413</c:v>
                </c:pt>
                <c:pt idx="213">
                  <c:v>2.6854814012108643</c:v>
                </c:pt>
                <c:pt idx="214">
                  <c:v>2.6831256331126756</c:v>
                </c:pt>
                <c:pt idx="215">
                  <c:v>2.6831256331126756</c:v>
                </c:pt>
                <c:pt idx="216">
                  <c:v>2.6807698650144878</c:v>
                </c:pt>
                <c:pt idx="217">
                  <c:v>2.6784140969162991</c:v>
                </c:pt>
                <c:pt idx="218">
                  <c:v>2.6784140969162991</c:v>
                </c:pt>
                <c:pt idx="219">
                  <c:v>2.6760583288181112</c:v>
                </c:pt>
                <c:pt idx="220">
                  <c:v>2.6737025607199221</c:v>
                </c:pt>
                <c:pt idx="221">
                  <c:v>2.664279488327169</c:v>
                </c:pt>
                <c:pt idx="222">
                  <c:v>2.6619237202289798</c:v>
                </c:pt>
                <c:pt idx="223">
                  <c:v>2.6407218073452845</c:v>
                </c:pt>
                <c:pt idx="224">
                  <c:v>2.6360102711489075</c:v>
                </c:pt>
                <c:pt idx="225">
                  <c:v>2.6336545030507197</c:v>
                </c:pt>
                <c:pt idx="226">
                  <c:v>2.626587198756154</c:v>
                </c:pt>
                <c:pt idx="227">
                  <c:v>2.626587198756154</c:v>
                </c:pt>
                <c:pt idx="228">
                  <c:v>2.6242314306579653</c:v>
                </c:pt>
                <c:pt idx="229">
                  <c:v>2.6218756625597774</c:v>
                </c:pt>
                <c:pt idx="230">
                  <c:v>2.6053852858724582</c:v>
                </c:pt>
                <c:pt idx="231">
                  <c:v>2.5959622134797051</c:v>
                </c:pt>
                <c:pt idx="232">
                  <c:v>2.5912506772833273</c:v>
                </c:pt>
                <c:pt idx="233">
                  <c:v>2.5794718367923859</c:v>
                </c:pt>
                <c:pt idx="234">
                  <c:v>2.5794718367923859</c:v>
                </c:pt>
                <c:pt idx="235">
                  <c:v>2.5724045324978206</c:v>
                </c:pt>
                <c:pt idx="236">
                  <c:v>2.5700487643996319</c:v>
                </c:pt>
                <c:pt idx="237">
                  <c:v>2.5629814601050671</c:v>
                </c:pt>
                <c:pt idx="238">
                  <c:v>2.5512026196141249</c:v>
                </c:pt>
                <c:pt idx="239">
                  <c:v>2.5464910834177479</c:v>
                </c:pt>
                <c:pt idx="240">
                  <c:v>2.5417795472213713</c:v>
                </c:pt>
                <c:pt idx="241">
                  <c:v>2.5394237791231826</c:v>
                </c:pt>
                <c:pt idx="242">
                  <c:v>2.515866098141299</c:v>
                </c:pt>
                <c:pt idx="243">
                  <c:v>2.5135103300431103</c:v>
                </c:pt>
                <c:pt idx="244">
                  <c:v>2.4899526490612258</c:v>
                </c:pt>
                <c:pt idx="245">
                  <c:v>2.4781738085702845</c:v>
                </c:pt>
                <c:pt idx="246">
                  <c:v>2.4640391999811531</c:v>
                </c:pt>
                <c:pt idx="247">
                  <c:v>2.4428372870974577</c:v>
                </c:pt>
                <c:pt idx="248">
                  <c:v>2.4263469104101385</c:v>
                </c:pt>
                <c:pt idx="249">
                  <c:v>2.4239911423119507</c:v>
                </c:pt>
                <c:pt idx="250">
                  <c:v>2.4239911423119507</c:v>
                </c:pt>
                <c:pt idx="251">
                  <c:v>2.4075007656246319</c:v>
                </c:pt>
                <c:pt idx="252">
                  <c:v>2.3980776932318784</c:v>
                </c:pt>
                <c:pt idx="253">
                  <c:v>2.3933661570355005</c:v>
                </c:pt>
                <c:pt idx="254">
                  <c:v>2.3862988527409361</c:v>
                </c:pt>
                <c:pt idx="255">
                  <c:v>2.3839430846427474</c:v>
                </c:pt>
                <c:pt idx="256">
                  <c:v>2.3745200122499939</c:v>
                </c:pt>
                <c:pt idx="257">
                  <c:v>2.3627411717590516</c:v>
                </c:pt>
                <c:pt idx="258">
                  <c:v>2.3462507950717324</c:v>
                </c:pt>
                <c:pt idx="259">
                  <c:v>2.3438950269735446</c:v>
                </c:pt>
                <c:pt idx="260">
                  <c:v>2.3344719545807902</c:v>
                </c:pt>
                <c:pt idx="261">
                  <c:v>2.3321161864826023</c:v>
                </c:pt>
                <c:pt idx="262">
                  <c:v>2.3321161864826023</c:v>
                </c:pt>
                <c:pt idx="263">
                  <c:v>2.3085585055007178</c:v>
                </c:pt>
                <c:pt idx="264">
                  <c:v>2.301491201206153</c:v>
                </c:pt>
                <c:pt idx="265">
                  <c:v>2.2967796650097756</c:v>
                </c:pt>
                <c:pt idx="266">
                  <c:v>2.2779335202242685</c:v>
                </c:pt>
                <c:pt idx="267">
                  <c:v>2.2637989116351385</c:v>
                </c:pt>
                <c:pt idx="268">
                  <c:v>2.2637989116351385</c:v>
                </c:pt>
                <c:pt idx="269">
                  <c:v>2.259087375438761</c:v>
                </c:pt>
                <c:pt idx="270">
                  <c:v>2.2331739263586887</c:v>
                </c:pt>
                <c:pt idx="271">
                  <c:v>2.2308181582605005</c:v>
                </c:pt>
                <c:pt idx="272">
                  <c:v>2.2166835496713695</c:v>
                </c:pt>
                <c:pt idx="273">
                  <c:v>2.207260477278616</c:v>
                </c:pt>
                <c:pt idx="274">
                  <c:v>2.2049047091804281</c:v>
                </c:pt>
                <c:pt idx="275">
                  <c:v>2.1931258686894859</c:v>
                </c:pt>
                <c:pt idx="276">
                  <c:v>2.1931258686894859</c:v>
                </c:pt>
                <c:pt idx="277">
                  <c:v>2.1907701005912972</c:v>
                </c:pt>
                <c:pt idx="278">
                  <c:v>2.1695681877076014</c:v>
                </c:pt>
                <c:pt idx="279">
                  <c:v>2.1648566515112249</c:v>
                </c:pt>
                <c:pt idx="280">
                  <c:v>2.1601451153148479</c:v>
                </c:pt>
                <c:pt idx="281">
                  <c:v>2.1554335791184713</c:v>
                </c:pt>
                <c:pt idx="282">
                  <c:v>2.1507220429220943</c:v>
                </c:pt>
                <c:pt idx="283">
                  <c:v>2.1436547386275291</c:v>
                </c:pt>
                <c:pt idx="284">
                  <c:v>2.129520130038399</c:v>
                </c:pt>
                <c:pt idx="285">
                  <c:v>2.124808593842022</c:v>
                </c:pt>
                <c:pt idx="286">
                  <c:v>2.1200970576456446</c:v>
                </c:pt>
                <c:pt idx="287">
                  <c:v>2.1083182171547032</c:v>
                </c:pt>
                <c:pt idx="288">
                  <c:v>2.0988951447619488</c:v>
                </c:pt>
                <c:pt idx="289">
                  <c:v>2.0800489999764418</c:v>
                </c:pt>
                <c:pt idx="290">
                  <c:v>2.0776932318782531</c:v>
                </c:pt>
                <c:pt idx="291">
                  <c:v>2.0706259275836887</c:v>
                </c:pt>
                <c:pt idx="292">
                  <c:v>2.0588470870927464</c:v>
                </c:pt>
                <c:pt idx="293">
                  <c:v>2.0470682466018042</c:v>
                </c:pt>
                <c:pt idx="294">
                  <c:v>2.0282221018162971</c:v>
                </c:pt>
                <c:pt idx="295">
                  <c:v>2.0282221018162971</c:v>
                </c:pt>
                <c:pt idx="296">
                  <c:v>2.0235105656199197</c:v>
                </c:pt>
                <c:pt idx="297">
                  <c:v>1.9975971165398472</c:v>
                </c:pt>
                <c:pt idx="298">
                  <c:v>1.9952413484416591</c:v>
                </c:pt>
                <c:pt idx="299">
                  <c:v>1.9811067398525282</c:v>
                </c:pt>
                <c:pt idx="300">
                  <c:v>1.9716836674597746</c:v>
                </c:pt>
                <c:pt idx="301">
                  <c:v>1.9693278993615868</c:v>
                </c:pt>
                <c:pt idx="302">
                  <c:v>1.9575490588706446</c:v>
                </c:pt>
                <c:pt idx="303">
                  <c:v>1.9575490588706446</c:v>
                </c:pt>
                <c:pt idx="304">
                  <c:v>1.9551932907724558</c:v>
                </c:pt>
                <c:pt idx="305">
                  <c:v>1.9339913778887601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D9-4B3E-A298-7254614F817F}"/>
            </c:ext>
          </c:extLst>
        </c:ser>
        <c:ser>
          <c:idx val="5"/>
          <c:order val="1"/>
          <c:tx>
            <c:v>1 m/s (900W/m2)</c:v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'1ms-S-0°C-5mm-2'!$P$2:$P$303</c:f>
              <c:numCache>
                <c:formatCode>General</c:formatCode>
                <c:ptCount val="30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</c:numCache>
            </c:numRef>
          </c:xVal>
          <c:yVal>
            <c:numRef>
              <c:f>'1ms-S-0°C-5mm-2'!$R$2:$R$303</c:f>
              <c:numCache>
                <c:formatCode>General</c:formatCode>
                <c:ptCount val="302"/>
                <c:pt idx="0">
                  <c:v>4</c:v>
                </c:pt>
                <c:pt idx="1">
                  <c:v>3.9854823489559394</c:v>
                </c:pt>
                <c:pt idx="2">
                  <c:v>3.956447046867817</c:v>
                </c:pt>
                <c:pt idx="3">
                  <c:v>3.9467686128384432</c:v>
                </c:pt>
                <c:pt idx="4">
                  <c:v>3.9443490043310989</c:v>
                </c:pt>
                <c:pt idx="5">
                  <c:v>3.8790195746328244</c:v>
                </c:pt>
                <c:pt idx="6">
                  <c:v>3.8524038810520458</c:v>
                </c:pt>
                <c:pt idx="7">
                  <c:v>3.8451450555300153</c:v>
                </c:pt>
                <c:pt idx="8">
                  <c:v>3.8403058385153281</c:v>
                </c:pt>
                <c:pt idx="9">
                  <c:v>3.8282077959786105</c:v>
                </c:pt>
                <c:pt idx="10">
                  <c:v>3.8233685789639233</c:v>
                </c:pt>
                <c:pt idx="11">
                  <c:v>3.8136901449345495</c:v>
                </c:pt>
                <c:pt idx="12">
                  <c:v>3.8040117109051756</c:v>
                </c:pt>
                <c:pt idx="13">
                  <c:v>3.7967528853831451</c:v>
                </c:pt>
                <c:pt idx="14">
                  <c:v>3.7725568003097094</c:v>
                </c:pt>
                <c:pt idx="15">
                  <c:v>3.7701371918023665</c:v>
                </c:pt>
                <c:pt idx="16">
                  <c:v>3.7556195407583051</c:v>
                </c:pt>
                <c:pt idx="17">
                  <c:v>3.7459411067289312</c:v>
                </c:pt>
                <c:pt idx="18">
                  <c:v>3.7435214982215879</c:v>
                </c:pt>
                <c:pt idx="19">
                  <c:v>3.7386822812069003</c:v>
                </c:pt>
                <c:pt idx="20">
                  <c:v>3.7314234556848702</c:v>
                </c:pt>
                <c:pt idx="21">
                  <c:v>3.7217450216554964</c:v>
                </c:pt>
                <c:pt idx="22">
                  <c:v>3.7096469791187787</c:v>
                </c:pt>
                <c:pt idx="23">
                  <c:v>3.6999685450894049</c:v>
                </c:pt>
                <c:pt idx="24">
                  <c:v>3.6999685450894049</c:v>
                </c:pt>
                <c:pt idx="25">
                  <c:v>3.6854508940453434</c:v>
                </c:pt>
                <c:pt idx="26">
                  <c:v>3.6781920685233125</c:v>
                </c:pt>
                <c:pt idx="27">
                  <c:v>3.6660940259865957</c:v>
                </c:pt>
                <c:pt idx="28">
                  <c:v>3.6660940259865957</c:v>
                </c:pt>
                <c:pt idx="29">
                  <c:v>3.6636744174792519</c:v>
                </c:pt>
                <c:pt idx="30">
                  <c:v>3.6612548089719086</c:v>
                </c:pt>
                <c:pt idx="31">
                  <c:v>3.6612548089719086</c:v>
                </c:pt>
                <c:pt idx="32">
                  <c:v>3.6515763749425338</c:v>
                </c:pt>
                <c:pt idx="33">
                  <c:v>3.6491567664351909</c:v>
                </c:pt>
                <c:pt idx="34">
                  <c:v>3.6443175494205042</c:v>
                </c:pt>
                <c:pt idx="35">
                  <c:v>3.6346391153911295</c:v>
                </c:pt>
                <c:pt idx="36">
                  <c:v>3.6249606813617556</c:v>
                </c:pt>
                <c:pt idx="37">
                  <c:v>3.6031842047956641</c:v>
                </c:pt>
                <c:pt idx="38">
                  <c:v>3.6031842047956641</c:v>
                </c:pt>
                <c:pt idx="39">
                  <c:v>3.598344987780977</c:v>
                </c:pt>
                <c:pt idx="40">
                  <c:v>3.5765685112148855</c:v>
                </c:pt>
                <c:pt idx="41">
                  <c:v>3.5693096856928546</c:v>
                </c:pt>
                <c:pt idx="42">
                  <c:v>3.5693096856928546</c:v>
                </c:pt>
                <c:pt idx="43">
                  <c:v>3.5668900771855117</c:v>
                </c:pt>
                <c:pt idx="44">
                  <c:v>3.5160782985312977</c:v>
                </c:pt>
                <c:pt idx="45">
                  <c:v>3.5136586900239539</c:v>
                </c:pt>
                <c:pt idx="46">
                  <c:v>3.4991410389798929</c:v>
                </c:pt>
                <c:pt idx="47">
                  <c:v>3.4773645624138014</c:v>
                </c:pt>
                <c:pt idx="48">
                  <c:v>3.4507488688330228</c:v>
                </c:pt>
                <c:pt idx="49">
                  <c:v>3.4289723922669313</c:v>
                </c:pt>
                <c:pt idx="50">
                  <c:v>3.4217135667449008</c:v>
                </c:pt>
                <c:pt idx="51">
                  <c:v>3.4120351327155269</c:v>
                </c:pt>
                <c:pt idx="52">
                  <c:v>3.4023566986861531</c:v>
                </c:pt>
                <c:pt idx="53">
                  <c:v>3.3975174816714659</c:v>
                </c:pt>
                <c:pt idx="54">
                  <c:v>3.3926782646567784</c:v>
                </c:pt>
                <c:pt idx="55">
                  <c:v>3.3636429625686568</c:v>
                </c:pt>
                <c:pt idx="56">
                  <c:v>3.3563841370466259</c:v>
                </c:pt>
                <c:pt idx="57">
                  <c:v>3.3515449200319392</c:v>
                </c:pt>
                <c:pt idx="58">
                  <c:v>3.3418664860025644</c:v>
                </c:pt>
                <c:pt idx="59">
                  <c:v>3.3297684434658472</c:v>
                </c:pt>
                <c:pt idx="60">
                  <c:v>3.3200900094364734</c:v>
                </c:pt>
                <c:pt idx="61">
                  <c:v>3.3200900094364734</c:v>
                </c:pt>
                <c:pt idx="62">
                  <c:v>3.3152507924217858</c:v>
                </c:pt>
                <c:pt idx="63">
                  <c:v>3.2983135328703819</c:v>
                </c:pt>
                <c:pt idx="64">
                  <c:v>3.298313532870381</c:v>
                </c:pt>
                <c:pt idx="65">
                  <c:v>3.298313532870381</c:v>
                </c:pt>
                <c:pt idx="66">
                  <c:v>3.2475017542161679</c:v>
                </c:pt>
                <c:pt idx="67">
                  <c:v>3.2063684095913279</c:v>
                </c:pt>
                <c:pt idx="68">
                  <c:v>3.1870115415325802</c:v>
                </c:pt>
                <c:pt idx="69">
                  <c:v>3.1821723245178934</c:v>
                </c:pt>
                <c:pt idx="70">
                  <c:v>3.1676546734738316</c:v>
                </c:pt>
                <c:pt idx="71">
                  <c:v>3.1652350649664887</c:v>
                </c:pt>
                <c:pt idx="72">
                  <c:v>3.1628154564591449</c:v>
                </c:pt>
                <c:pt idx="73">
                  <c:v>3.1579762394444577</c:v>
                </c:pt>
                <c:pt idx="74">
                  <c:v>3.1458781969077401</c:v>
                </c:pt>
                <c:pt idx="75">
                  <c:v>3.1337801543710224</c:v>
                </c:pt>
                <c:pt idx="76">
                  <c:v>3.1192625033269614</c:v>
                </c:pt>
                <c:pt idx="77">
                  <c:v>3.1120036778049318</c:v>
                </c:pt>
                <c:pt idx="78">
                  <c:v>3.095066418253527</c:v>
                </c:pt>
                <c:pt idx="79">
                  <c:v>3.0926468097461832</c:v>
                </c:pt>
                <c:pt idx="80">
                  <c:v>3.0902272012388394</c:v>
                </c:pt>
                <c:pt idx="81">
                  <c:v>3.0853879842241532</c:v>
                </c:pt>
                <c:pt idx="82">
                  <c:v>3.0853879842241532</c:v>
                </c:pt>
                <c:pt idx="83">
                  <c:v>3.0732899416874346</c:v>
                </c:pt>
                <c:pt idx="84">
                  <c:v>3.0684507246727484</c:v>
                </c:pt>
                <c:pt idx="85">
                  <c:v>3.0684507246727484</c:v>
                </c:pt>
                <c:pt idx="86">
                  <c:v>3.0442546395993131</c:v>
                </c:pt>
                <c:pt idx="87">
                  <c:v>3.0394154225846255</c:v>
                </c:pt>
                <c:pt idx="88">
                  <c:v>3.0394154225846255</c:v>
                </c:pt>
                <c:pt idx="89">
                  <c:v>3.0297369885552516</c:v>
                </c:pt>
                <c:pt idx="90">
                  <c:v>3.0297369885552516</c:v>
                </c:pt>
                <c:pt idx="91">
                  <c:v>3.0200585545258778</c:v>
                </c:pt>
                <c:pt idx="92">
                  <c:v>3.0103801204965039</c:v>
                </c:pt>
                <c:pt idx="93">
                  <c:v>3.0055409034818168</c:v>
                </c:pt>
                <c:pt idx="94">
                  <c:v>2.9982820779597859</c:v>
                </c:pt>
                <c:pt idx="95">
                  <c:v>2.9934428609450991</c:v>
                </c:pt>
                <c:pt idx="96">
                  <c:v>2.9934428609450991</c:v>
                </c:pt>
                <c:pt idx="97">
                  <c:v>2.9644075588569776</c:v>
                </c:pt>
                <c:pt idx="98">
                  <c:v>2.9644075588569776</c:v>
                </c:pt>
                <c:pt idx="99">
                  <c:v>2.9571487333349467</c:v>
                </c:pt>
                <c:pt idx="100">
                  <c:v>2.9523095163202591</c:v>
                </c:pt>
                <c:pt idx="101">
                  <c:v>2.9523095163202591</c:v>
                </c:pt>
                <c:pt idx="102">
                  <c:v>2.9498899078129162</c:v>
                </c:pt>
                <c:pt idx="103">
                  <c:v>2.9498899078129162</c:v>
                </c:pt>
                <c:pt idx="104">
                  <c:v>2.945050690798229</c:v>
                </c:pt>
                <c:pt idx="105">
                  <c:v>2.9402114737835423</c:v>
                </c:pt>
                <c:pt idx="106">
                  <c:v>2.9135957802027637</c:v>
                </c:pt>
                <c:pt idx="107">
                  <c:v>2.9111761716954199</c:v>
                </c:pt>
                <c:pt idx="108">
                  <c:v>2.8966585206513589</c:v>
                </c:pt>
                <c:pt idx="109">
                  <c:v>2.8845604781146412</c:v>
                </c:pt>
                <c:pt idx="110">
                  <c:v>2.8676232185632364</c:v>
                </c:pt>
                <c:pt idx="111">
                  <c:v>2.8603643930412059</c:v>
                </c:pt>
                <c:pt idx="112">
                  <c:v>2.8506859590118321</c:v>
                </c:pt>
                <c:pt idx="113">
                  <c:v>2.8361683079677711</c:v>
                </c:pt>
                <c:pt idx="114">
                  <c:v>2.8361683079677711</c:v>
                </c:pt>
                <c:pt idx="115">
                  <c:v>2.8337486994604273</c:v>
                </c:pt>
                <c:pt idx="116">
                  <c:v>2.8264898739383972</c:v>
                </c:pt>
                <c:pt idx="117">
                  <c:v>2.8264898739383972</c:v>
                </c:pt>
                <c:pt idx="118">
                  <c:v>2.8264898739383972</c:v>
                </c:pt>
                <c:pt idx="119">
                  <c:v>2.8240702654310534</c:v>
                </c:pt>
                <c:pt idx="120">
                  <c:v>2.8192310484163667</c:v>
                </c:pt>
                <c:pt idx="121">
                  <c:v>2.8192310484163667</c:v>
                </c:pt>
                <c:pt idx="122">
                  <c:v>2.8119722228943358</c:v>
                </c:pt>
                <c:pt idx="123">
                  <c:v>2.8095526143869929</c:v>
                </c:pt>
                <c:pt idx="124">
                  <c:v>2.8071330058796486</c:v>
                </c:pt>
                <c:pt idx="125">
                  <c:v>2.8022937888649619</c:v>
                </c:pt>
                <c:pt idx="126">
                  <c:v>2.795034963342931</c:v>
                </c:pt>
                <c:pt idx="127">
                  <c:v>2.7901957463282443</c:v>
                </c:pt>
                <c:pt idx="128">
                  <c:v>2.7901957463282443</c:v>
                </c:pt>
                <c:pt idx="129">
                  <c:v>2.7732584867768395</c:v>
                </c:pt>
                <c:pt idx="130">
                  <c:v>2.7659996612548094</c:v>
                </c:pt>
                <c:pt idx="131">
                  <c:v>2.7635800527474657</c:v>
                </c:pt>
                <c:pt idx="132">
                  <c:v>2.7611604442401219</c:v>
                </c:pt>
                <c:pt idx="133">
                  <c:v>2.751482010210748</c:v>
                </c:pt>
                <c:pt idx="134">
                  <c:v>2.7466427931960609</c:v>
                </c:pt>
                <c:pt idx="135">
                  <c:v>2.7200270996152827</c:v>
                </c:pt>
                <c:pt idx="136">
                  <c:v>2.7200270996152818</c:v>
                </c:pt>
                <c:pt idx="137">
                  <c:v>2.7151878826005955</c:v>
                </c:pt>
                <c:pt idx="138">
                  <c:v>2.7030898400638779</c:v>
                </c:pt>
                <c:pt idx="139">
                  <c:v>2.7006702315565341</c:v>
                </c:pt>
                <c:pt idx="140">
                  <c:v>2.6958310145418469</c:v>
                </c:pt>
                <c:pt idx="141">
                  <c:v>2.6885721890198173</c:v>
                </c:pt>
                <c:pt idx="142">
                  <c:v>2.6861525805124731</c:v>
                </c:pt>
                <c:pt idx="143">
                  <c:v>2.6813133634977864</c:v>
                </c:pt>
                <c:pt idx="144">
                  <c:v>2.6643761039463816</c:v>
                </c:pt>
                <c:pt idx="145">
                  <c:v>2.6643761039463816</c:v>
                </c:pt>
                <c:pt idx="146">
                  <c:v>2.6643761039463816</c:v>
                </c:pt>
                <c:pt idx="147">
                  <c:v>2.6619564954390387</c:v>
                </c:pt>
                <c:pt idx="148">
                  <c:v>2.659536886931694</c:v>
                </c:pt>
                <c:pt idx="149">
                  <c:v>2.6571172784243506</c:v>
                </c:pt>
                <c:pt idx="150">
                  <c:v>2.6546976699170077</c:v>
                </c:pt>
                <c:pt idx="151">
                  <c:v>2.6498584529023201</c:v>
                </c:pt>
                <c:pt idx="152">
                  <c:v>2.6450192358876339</c:v>
                </c:pt>
                <c:pt idx="153">
                  <c:v>2.6425996273802901</c:v>
                </c:pt>
                <c:pt idx="154">
                  <c:v>2.6425996273802901</c:v>
                </c:pt>
                <c:pt idx="155">
                  <c:v>2.6401800188729463</c:v>
                </c:pt>
                <c:pt idx="156">
                  <c:v>2.6401800188729463</c:v>
                </c:pt>
                <c:pt idx="157">
                  <c:v>2.6401800188729463</c:v>
                </c:pt>
                <c:pt idx="158">
                  <c:v>2.6353408018582591</c:v>
                </c:pt>
                <c:pt idx="159">
                  <c:v>2.6329211933509153</c:v>
                </c:pt>
                <c:pt idx="160">
                  <c:v>2.6305015848435724</c:v>
                </c:pt>
                <c:pt idx="161">
                  <c:v>2.6305015848435724</c:v>
                </c:pt>
                <c:pt idx="162">
                  <c:v>2.6280819763362295</c:v>
                </c:pt>
                <c:pt idx="163">
                  <c:v>2.6184035423068548</c:v>
                </c:pt>
                <c:pt idx="164">
                  <c:v>2.5990466742481071</c:v>
                </c:pt>
                <c:pt idx="165">
                  <c:v>2.5966270657407629</c:v>
                </c:pt>
                <c:pt idx="166">
                  <c:v>2.5893682402187324</c:v>
                </c:pt>
                <c:pt idx="167">
                  <c:v>2.5772701976820152</c:v>
                </c:pt>
                <c:pt idx="168">
                  <c:v>2.5603329381306108</c:v>
                </c:pt>
                <c:pt idx="169">
                  <c:v>2.5119407679837398</c:v>
                </c:pt>
                <c:pt idx="170">
                  <c:v>2.507101550969054</c:v>
                </c:pt>
                <c:pt idx="171">
                  <c:v>2.4950035084323359</c:v>
                </c:pt>
                <c:pt idx="172">
                  <c:v>2.4490309467928091</c:v>
                </c:pt>
                <c:pt idx="173">
                  <c:v>2.4248348617193733</c:v>
                </c:pt>
                <c:pt idx="174">
                  <c:v>2.4127368191826566</c:v>
                </c:pt>
                <c:pt idx="175">
                  <c:v>2.4127368191826566</c:v>
                </c:pt>
                <c:pt idx="176">
                  <c:v>2.4006387766459389</c:v>
                </c:pt>
                <c:pt idx="177">
                  <c:v>2.3982191681385951</c:v>
                </c:pt>
                <c:pt idx="178">
                  <c:v>2.3957995596312518</c:v>
                </c:pt>
                <c:pt idx="179">
                  <c:v>2.3861211256018779</c:v>
                </c:pt>
                <c:pt idx="180">
                  <c:v>2.3764426915725037</c:v>
                </c:pt>
                <c:pt idx="181">
                  <c:v>2.3667642575431298</c:v>
                </c:pt>
                <c:pt idx="182">
                  <c:v>2.3595054320210997</c:v>
                </c:pt>
                <c:pt idx="183">
                  <c:v>2.3570858235137551</c:v>
                </c:pt>
                <c:pt idx="184">
                  <c:v>2.3522466064990688</c:v>
                </c:pt>
                <c:pt idx="185">
                  <c:v>2.3474073894843812</c:v>
                </c:pt>
                <c:pt idx="186">
                  <c:v>2.3304701299329764</c:v>
                </c:pt>
                <c:pt idx="187">
                  <c:v>2.3304701299329764</c:v>
                </c:pt>
                <c:pt idx="188">
                  <c:v>2.3232113044109464</c:v>
                </c:pt>
                <c:pt idx="189">
                  <c:v>2.3207916959036026</c:v>
                </c:pt>
                <c:pt idx="190">
                  <c:v>2.3207916959036026</c:v>
                </c:pt>
                <c:pt idx="191">
                  <c:v>2.3207916959036026</c:v>
                </c:pt>
                <c:pt idx="192">
                  <c:v>2.3159524788889159</c:v>
                </c:pt>
                <c:pt idx="193">
                  <c:v>2.3038544363521978</c:v>
                </c:pt>
                <c:pt idx="194">
                  <c:v>2.299015219337512</c:v>
                </c:pt>
                <c:pt idx="195">
                  <c:v>2.2844975682934501</c:v>
                </c:pt>
                <c:pt idx="196">
                  <c:v>2.2820779597861072</c:v>
                </c:pt>
                <c:pt idx="197">
                  <c:v>2.2651407002347024</c:v>
                </c:pt>
                <c:pt idx="198">
                  <c:v>2.2603014832200148</c:v>
                </c:pt>
                <c:pt idx="199">
                  <c:v>2.2530426576979847</c:v>
                </c:pt>
                <c:pt idx="200">
                  <c:v>2.24336422366861</c:v>
                </c:pt>
                <c:pt idx="201">
                  <c:v>2.2409446151612671</c:v>
                </c:pt>
                <c:pt idx="202">
                  <c:v>2.2385250066539242</c:v>
                </c:pt>
                <c:pt idx="203">
                  <c:v>2.2385250066539242</c:v>
                </c:pt>
                <c:pt idx="204">
                  <c:v>2.2385250066539242</c:v>
                </c:pt>
                <c:pt idx="205">
                  <c:v>2.2094897045658017</c:v>
                </c:pt>
                <c:pt idx="206">
                  <c:v>2.2070700960584579</c:v>
                </c:pt>
                <c:pt idx="207">
                  <c:v>2.2046504875511146</c:v>
                </c:pt>
                <c:pt idx="208">
                  <c:v>2.1901328365070531</c:v>
                </c:pt>
                <c:pt idx="209">
                  <c:v>2.1804544024776793</c:v>
                </c:pt>
                <c:pt idx="210">
                  <c:v>2.1731955769556484</c:v>
                </c:pt>
                <c:pt idx="211">
                  <c:v>2.1635171429262745</c:v>
                </c:pt>
                <c:pt idx="212">
                  <c:v>2.1441602748675268</c:v>
                </c:pt>
                <c:pt idx="213">
                  <c:v>2.1441602748675268</c:v>
                </c:pt>
                <c:pt idx="214">
                  <c:v>2.1393210578528392</c:v>
                </c:pt>
                <c:pt idx="215">
                  <c:v>2.1393210578528392</c:v>
                </c:pt>
                <c:pt idx="216">
                  <c:v>2.1320622323308083</c:v>
                </c:pt>
                <c:pt idx="217">
                  <c:v>2.1296426238234654</c:v>
                </c:pt>
                <c:pt idx="218">
                  <c:v>2.1248034068087787</c:v>
                </c:pt>
                <c:pt idx="219">
                  <c:v>2.1223837983014344</c:v>
                </c:pt>
                <c:pt idx="220">
                  <c:v>2.1127053642720606</c:v>
                </c:pt>
                <c:pt idx="221">
                  <c:v>2.1078661472573739</c:v>
                </c:pt>
                <c:pt idx="222">
                  <c:v>2.1054465387500301</c:v>
                </c:pt>
                <c:pt idx="223">
                  <c:v>2.1030269302426867</c:v>
                </c:pt>
                <c:pt idx="224">
                  <c:v>2.1006073217353429</c:v>
                </c:pt>
                <c:pt idx="225">
                  <c:v>2.0909288877059691</c:v>
                </c:pt>
                <c:pt idx="226">
                  <c:v>2.083670062183939</c:v>
                </c:pt>
                <c:pt idx="227">
                  <c:v>2.083670062183939</c:v>
                </c:pt>
                <c:pt idx="228">
                  <c:v>2.083670062183939</c:v>
                </c:pt>
                <c:pt idx="229">
                  <c:v>2.083670062183939</c:v>
                </c:pt>
                <c:pt idx="230">
                  <c:v>2.0764112366619085</c:v>
                </c:pt>
                <c:pt idx="231">
                  <c:v>2.0739916281545643</c:v>
                </c:pt>
                <c:pt idx="232">
                  <c:v>2.0691524111398776</c:v>
                </c:pt>
                <c:pt idx="233">
                  <c:v>2.0691524111398776</c:v>
                </c:pt>
                <c:pt idx="234">
                  <c:v>2.0691524111398776</c:v>
                </c:pt>
                <c:pt idx="235">
                  <c:v>2.0667328026325347</c:v>
                </c:pt>
                <c:pt idx="236">
                  <c:v>2.0643131941251909</c:v>
                </c:pt>
                <c:pt idx="237">
                  <c:v>2.0618935856178466</c:v>
                </c:pt>
                <c:pt idx="238">
                  <c:v>2.0618935856178466</c:v>
                </c:pt>
                <c:pt idx="239">
                  <c:v>2.0594739771105037</c:v>
                </c:pt>
                <c:pt idx="240">
                  <c:v>2.0594739771105037</c:v>
                </c:pt>
                <c:pt idx="241">
                  <c:v>2.0594739771105037</c:v>
                </c:pt>
                <c:pt idx="242">
                  <c:v>2.0570543686031599</c:v>
                </c:pt>
                <c:pt idx="243">
                  <c:v>2.0522151515884728</c:v>
                </c:pt>
                <c:pt idx="244">
                  <c:v>2.040117109051756</c:v>
                </c:pt>
                <c:pt idx="245">
                  <c:v>2.0328582835297251</c:v>
                </c:pt>
                <c:pt idx="246">
                  <c:v>2.0328582835297251</c:v>
                </c:pt>
                <c:pt idx="247">
                  <c:v>2.0207602409930074</c:v>
                </c:pt>
                <c:pt idx="248">
                  <c:v>2.0183406324856636</c:v>
                </c:pt>
                <c:pt idx="249">
                  <c:v>2.0159210239783207</c:v>
                </c:pt>
                <c:pt idx="250">
                  <c:v>2.0135014154709765</c:v>
                </c:pt>
                <c:pt idx="251">
                  <c:v>2.0135014154709765</c:v>
                </c:pt>
                <c:pt idx="252">
                  <c:v>2.0135014154709765</c:v>
                </c:pt>
                <c:pt idx="253">
                  <c:v>2.0135014154709765</c:v>
                </c:pt>
                <c:pt idx="254">
                  <c:v>2.0110818069636336</c:v>
                </c:pt>
                <c:pt idx="255">
                  <c:v>2.0062425899489469</c:v>
                </c:pt>
                <c:pt idx="256">
                  <c:v>2.0062425899489469</c:v>
                </c:pt>
                <c:pt idx="257">
                  <c:v>2.0038229814416026</c:v>
                </c:pt>
                <c:pt idx="258">
                  <c:v>1.9989837644269159</c:v>
                </c:pt>
                <c:pt idx="259">
                  <c:v>1.9965641559195721</c:v>
                </c:pt>
                <c:pt idx="260">
                  <c:v>1.994144547412229</c:v>
                </c:pt>
                <c:pt idx="261">
                  <c:v>1.9868857218901983</c:v>
                </c:pt>
                <c:pt idx="262">
                  <c:v>1.9844661133828543</c:v>
                </c:pt>
                <c:pt idx="263">
                  <c:v>1.9820465048755114</c:v>
                </c:pt>
                <c:pt idx="264">
                  <c:v>1.9820465048755114</c:v>
                </c:pt>
                <c:pt idx="265">
                  <c:v>1.9796268963681674</c:v>
                </c:pt>
                <c:pt idx="266">
                  <c:v>1.9796268963681674</c:v>
                </c:pt>
                <c:pt idx="267">
                  <c:v>1.9772072878608244</c:v>
                </c:pt>
                <c:pt idx="268">
                  <c:v>1.9699484623387935</c:v>
                </c:pt>
                <c:pt idx="269">
                  <c:v>1.9699484623387935</c:v>
                </c:pt>
                <c:pt idx="270">
                  <c:v>1.9626896368167637</c:v>
                </c:pt>
                <c:pt idx="271">
                  <c:v>1.9578504198020759</c:v>
                </c:pt>
                <c:pt idx="272">
                  <c:v>1.9505915942800458</c:v>
                </c:pt>
                <c:pt idx="273">
                  <c:v>1.9409131602506713</c:v>
                </c:pt>
                <c:pt idx="274">
                  <c:v>1.9384935517433282</c:v>
                </c:pt>
                <c:pt idx="275">
                  <c:v>1.9384935517433282</c:v>
                </c:pt>
                <c:pt idx="276">
                  <c:v>1.9336543347286401</c:v>
                </c:pt>
                <c:pt idx="277">
                  <c:v>1.9312347262212972</c:v>
                </c:pt>
                <c:pt idx="278">
                  <c:v>1.9312347262212972</c:v>
                </c:pt>
                <c:pt idx="279">
                  <c:v>1.9312347262212972</c:v>
                </c:pt>
                <c:pt idx="280">
                  <c:v>1.9288151177139541</c:v>
                </c:pt>
                <c:pt idx="281">
                  <c:v>1.9215562921919234</c:v>
                </c:pt>
                <c:pt idx="282">
                  <c:v>1.9167170751772364</c:v>
                </c:pt>
                <c:pt idx="283">
                  <c:v>1.9167170751772364</c:v>
                </c:pt>
                <c:pt idx="284">
                  <c:v>1.9118778581625495</c:v>
                </c:pt>
                <c:pt idx="285">
                  <c:v>1.9118778581625495</c:v>
                </c:pt>
                <c:pt idx="286">
                  <c:v>1.9094582496552055</c:v>
                </c:pt>
                <c:pt idx="287">
                  <c:v>1.9046190326405186</c:v>
                </c:pt>
                <c:pt idx="288">
                  <c:v>1.8997798156258316</c:v>
                </c:pt>
                <c:pt idx="289">
                  <c:v>1.8973602071184879</c:v>
                </c:pt>
                <c:pt idx="290">
                  <c:v>1.8925209901038009</c:v>
                </c:pt>
                <c:pt idx="291">
                  <c:v>1.887681773089114</c:v>
                </c:pt>
                <c:pt idx="292">
                  <c:v>1.8804229475670833</c:v>
                </c:pt>
                <c:pt idx="293">
                  <c:v>1.875583730552397</c:v>
                </c:pt>
                <c:pt idx="294">
                  <c:v>1.8731641220450532</c:v>
                </c:pt>
                <c:pt idx="295">
                  <c:v>1.8731641220450523</c:v>
                </c:pt>
                <c:pt idx="296">
                  <c:v>1.8659052965230225</c:v>
                </c:pt>
                <c:pt idx="297">
                  <c:v>1.8659052965230225</c:v>
                </c:pt>
                <c:pt idx="298">
                  <c:v>1.8659052965230225</c:v>
                </c:pt>
                <c:pt idx="299">
                  <c:v>1.8634856880156785</c:v>
                </c:pt>
                <c:pt idx="300">
                  <c:v>1.8465484284642739</c:v>
                </c:pt>
                <c:pt idx="301">
                  <c:v>1.8344503859275569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D9-4B3E-A298-7254614F817F}"/>
            </c:ext>
          </c:extLst>
        </c:ser>
        <c:ser>
          <c:idx val="0"/>
          <c:order val="2"/>
          <c:tx>
            <c:v>0.5 m/s (1000W/m2)</c:v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'0.5ms-S-0°C-5mm-1'!$S$2:$S$329</c:f>
              <c:numCache>
                <c:formatCode>General</c:formatCode>
                <c:ptCount val="3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</c:numCache>
            </c:numRef>
          </c:xVal>
          <c:yVal>
            <c:numRef>
              <c:f>'0.5ms-S-0°C-5mm-1'!$U$2:$U$329</c:f>
              <c:numCache>
                <c:formatCode>General</c:formatCode>
                <c:ptCount val="328"/>
                <c:pt idx="0">
                  <c:v>4</c:v>
                </c:pt>
                <c:pt idx="1">
                  <c:v>3.9914539775325073</c:v>
                </c:pt>
                <c:pt idx="2">
                  <c:v>3.9914539775325073</c:v>
                </c:pt>
                <c:pt idx="3">
                  <c:v>3.9850444606818871</c:v>
                </c:pt>
                <c:pt idx="4">
                  <c:v>3.9829079550650133</c:v>
                </c:pt>
                <c:pt idx="5">
                  <c:v>3.9786349438312669</c:v>
                </c:pt>
                <c:pt idx="6">
                  <c:v>3.9700889213637742</c:v>
                </c:pt>
                <c:pt idx="7">
                  <c:v>3.9658159101300279</c:v>
                </c:pt>
                <c:pt idx="8">
                  <c:v>3.9658159101300279</c:v>
                </c:pt>
                <c:pt idx="9">
                  <c:v>3.9658159101300279</c:v>
                </c:pt>
                <c:pt idx="10">
                  <c:v>3.963679404513154</c:v>
                </c:pt>
                <c:pt idx="11">
                  <c:v>3.963679404513154</c:v>
                </c:pt>
                <c:pt idx="12">
                  <c:v>3.9572698876625347</c:v>
                </c:pt>
                <c:pt idx="13">
                  <c:v>3.9551333820456613</c:v>
                </c:pt>
                <c:pt idx="14">
                  <c:v>3.9551333820456613</c:v>
                </c:pt>
                <c:pt idx="15">
                  <c:v>3.9551333820456613</c:v>
                </c:pt>
                <c:pt idx="16">
                  <c:v>3.9529968764287884</c:v>
                </c:pt>
                <c:pt idx="17">
                  <c:v>3.950860370811915</c:v>
                </c:pt>
                <c:pt idx="18">
                  <c:v>3.950860370811915</c:v>
                </c:pt>
                <c:pt idx="19">
                  <c:v>3.9444508539612948</c:v>
                </c:pt>
                <c:pt idx="20">
                  <c:v>3.9316318202600553</c:v>
                </c:pt>
                <c:pt idx="21">
                  <c:v>3.9316318202600553</c:v>
                </c:pt>
                <c:pt idx="22">
                  <c:v>3.9230857977925626</c:v>
                </c:pt>
                <c:pt idx="23">
                  <c:v>3.9124032697081961</c:v>
                </c:pt>
                <c:pt idx="24">
                  <c:v>3.9017207416238295</c:v>
                </c:pt>
                <c:pt idx="25">
                  <c:v>3.8974477303900832</c:v>
                </c:pt>
                <c:pt idx="26">
                  <c:v>3.8846286966888437</c:v>
                </c:pt>
                <c:pt idx="27">
                  <c:v>3.8846286966888437</c:v>
                </c:pt>
                <c:pt idx="28">
                  <c:v>3.8654001461369845</c:v>
                </c:pt>
                <c:pt idx="29">
                  <c:v>3.8632636405201106</c:v>
                </c:pt>
                <c:pt idx="30">
                  <c:v>3.839762078734505</c:v>
                </c:pt>
                <c:pt idx="31">
                  <c:v>3.8205335281826458</c:v>
                </c:pt>
                <c:pt idx="32">
                  <c:v>3.818397022565772</c:v>
                </c:pt>
                <c:pt idx="33">
                  <c:v>3.816260516948899</c:v>
                </c:pt>
                <c:pt idx="34">
                  <c:v>3.7948954607801664</c:v>
                </c:pt>
                <c:pt idx="35">
                  <c:v>3.7884859439295471</c:v>
                </c:pt>
                <c:pt idx="36">
                  <c:v>3.7884859439295471</c:v>
                </c:pt>
                <c:pt idx="37">
                  <c:v>3.7799399214620535</c:v>
                </c:pt>
                <c:pt idx="38">
                  <c:v>3.7500288428258273</c:v>
                </c:pt>
                <c:pt idx="39">
                  <c:v>3.7478923372089548</c:v>
                </c:pt>
                <c:pt idx="40">
                  <c:v>3.7030257192546157</c:v>
                </c:pt>
                <c:pt idx="41">
                  <c:v>3.634657539514671</c:v>
                </c:pt>
                <c:pt idx="42">
                  <c:v>3.606882966495319</c:v>
                </c:pt>
                <c:pt idx="43">
                  <c:v>3.606882966495319</c:v>
                </c:pt>
                <c:pt idx="44">
                  <c:v>3.5769718878590933</c:v>
                </c:pt>
                <c:pt idx="45">
                  <c:v>3.5321052699047542</c:v>
                </c:pt>
                <c:pt idx="46">
                  <c:v>3.5256957530541349</c:v>
                </c:pt>
                <c:pt idx="47">
                  <c:v>3.5150132249697683</c:v>
                </c:pt>
                <c:pt idx="48">
                  <c:v>3.4915116631841627</c:v>
                </c:pt>
                <c:pt idx="49">
                  <c:v>3.4551910676973168</c:v>
                </c:pt>
                <c:pt idx="50">
                  <c:v>3.4445085396129502</c:v>
                </c:pt>
                <c:pt idx="51">
                  <c:v>3.4167339665935978</c:v>
                </c:pt>
                <c:pt idx="52">
                  <c:v>3.401778427275485</c:v>
                </c:pt>
                <c:pt idx="53">
                  <c:v>3.3462292812367807</c:v>
                </c:pt>
                <c:pt idx="54">
                  <c:v>3.3099086857499347</c:v>
                </c:pt>
                <c:pt idx="55">
                  <c:v>3.2906801351980755</c:v>
                </c:pt>
                <c:pt idx="56">
                  <c:v>3.2757245958799626</c:v>
                </c:pt>
                <c:pt idx="57">
                  <c:v>3.2607690565618497</c:v>
                </c:pt>
                <c:pt idx="58">
                  <c:v>3.2522230340943565</c:v>
                </c:pt>
                <c:pt idx="59">
                  <c:v>3.2308579779256235</c:v>
                </c:pt>
                <c:pt idx="60">
                  <c:v>3.2009468992893986</c:v>
                </c:pt>
                <c:pt idx="61">
                  <c:v>3.1795818431206655</c:v>
                </c:pt>
                <c:pt idx="62">
                  <c:v>3.1731723262700453</c:v>
                </c:pt>
                <c:pt idx="63">
                  <c:v>3.1624897981856792</c:v>
                </c:pt>
                <c:pt idx="64">
                  <c:v>3.1197596858482139</c:v>
                </c:pt>
                <c:pt idx="65">
                  <c:v>3.0471184948745229</c:v>
                </c:pt>
                <c:pt idx="66">
                  <c:v>3.0471184948745229</c:v>
                </c:pt>
                <c:pt idx="67">
                  <c:v>3.0278899443226632</c:v>
                </c:pt>
                <c:pt idx="68">
                  <c:v>3.0150709106214242</c:v>
                </c:pt>
                <c:pt idx="69">
                  <c:v>2.9937058544526911</c:v>
                </c:pt>
                <c:pt idx="70">
                  <c:v>2.9915693488358182</c:v>
                </c:pt>
                <c:pt idx="71">
                  <c:v>2.9381567084139868</c:v>
                </c:pt>
                <c:pt idx="72">
                  <c:v>2.8804710567584086</c:v>
                </c:pt>
                <c:pt idx="73">
                  <c:v>2.8697885286740421</c:v>
                </c:pt>
                <c:pt idx="74">
                  <c:v>2.8377409444209425</c:v>
                </c:pt>
                <c:pt idx="75">
                  <c:v>2.8270584163365768</c:v>
                </c:pt>
                <c:pt idx="76">
                  <c:v>2.8142393826353369</c:v>
                </c:pt>
                <c:pt idx="77">
                  <c:v>2.7843283039991107</c:v>
                </c:pt>
                <c:pt idx="78">
                  <c:v>2.7565537309797588</c:v>
                </c:pt>
                <c:pt idx="79">
                  <c:v>2.7116871130254196</c:v>
                </c:pt>
                <c:pt idx="80">
                  <c:v>2.7095506074085471</c:v>
                </c:pt>
                <c:pt idx="81">
                  <c:v>2.6817760343891939</c:v>
                </c:pt>
                <c:pt idx="82">
                  <c:v>2.651864955752969</c:v>
                </c:pt>
                <c:pt idx="83">
                  <c:v>2.6390459220517286</c:v>
                </c:pt>
                <c:pt idx="84">
                  <c:v>2.6304998995842359</c:v>
                </c:pt>
                <c:pt idx="85">
                  <c:v>2.6219538771167432</c:v>
                </c:pt>
                <c:pt idx="86">
                  <c:v>2.6048618321817565</c:v>
                </c:pt>
                <c:pt idx="87">
                  <c:v>2.5706777423117844</c:v>
                </c:pt>
                <c:pt idx="88">
                  <c:v>2.5664047310780376</c:v>
                </c:pt>
                <c:pt idx="89">
                  <c:v>2.542903169292432</c:v>
                </c:pt>
                <c:pt idx="90">
                  <c:v>2.5215381131236989</c:v>
                </c:pt>
                <c:pt idx="91">
                  <c:v>2.4937635401043465</c:v>
                </c:pt>
                <c:pt idx="92">
                  <c:v>2.4873540232537268</c:v>
                </c:pt>
                <c:pt idx="93">
                  <c:v>2.4723984839356143</c:v>
                </c:pt>
                <c:pt idx="94">
                  <c:v>2.4617159558512478</c:v>
                </c:pt>
                <c:pt idx="95">
                  <c:v>2.4595794502343744</c:v>
                </c:pt>
                <c:pt idx="96">
                  <c:v>2.4382143940656422</c:v>
                </c:pt>
                <c:pt idx="97">
                  <c:v>2.431804877215022</c:v>
                </c:pt>
                <c:pt idx="98">
                  <c:v>2.418985843513783</c:v>
                </c:pt>
                <c:pt idx="99">
                  <c:v>2.3954842817281761</c:v>
                </c:pt>
                <c:pt idx="100">
                  <c:v>2.3890747648775568</c:v>
                </c:pt>
                <c:pt idx="101">
                  <c:v>2.3848017536438104</c:v>
                </c:pt>
                <c:pt idx="102">
                  <c:v>2.3634366974750773</c:v>
                </c:pt>
                <c:pt idx="103">
                  <c:v>2.3399351356894718</c:v>
                </c:pt>
                <c:pt idx="104">
                  <c:v>2.3356621244557254</c:v>
                </c:pt>
                <c:pt idx="105">
                  <c:v>2.310024057053246</c:v>
                </c:pt>
                <c:pt idx="106">
                  <c:v>2.3014780345857528</c:v>
                </c:pt>
                <c:pt idx="107">
                  <c:v>2.2694304503326537</c:v>
                </c:pt>
                <c:pt idx="108">
                  <c:v>2.2437923829301747</c:v>
                </c:pt>
                <c:pt idx="109">
                  <c:v>2.2160178099108219</c:v>
                </c:pt>
                <c:pt idx="110">
                  <c:v>2.1903797425083433</c:v>
                </c:pt>
                <c:pt idx="111">
                  <c:v>2.1604686638721171</c:v>
                </c:pt>
                <c:pt idx="112">
                  <c:v>2.149786135787751</c:v>
                </c:pt>
                <c:pt idx="113">
                  <c:v>2.1220115627683986</c:v>
                </c:pt>
                <c:pt idx="114">
                  <c:v>2.1070560234502858</c:v>
                </c:pt>
                <c:pt idx="115">
                  <c:v>2.0921004841321729</c:v>
                </c:pt>
                <c:pt idx="116">
                  <c:v>2.0814179560478063</c:v>
                </c:pt>
                <c:pt idx="117">
                  <c:v>2.0750084391971861</c:v>
                </c:pt>
                <c:pt idx="118">
                  <c:v>2.0664624167296934</c:v>
                </c:pt>
                <c:pt idx="119">
                  <c:v>2.0664624167296934</c:v>
                </c:pt>
                <c:pt idx="120">
                  <c:v>2.053643383028454</c:v>
                </c:pt>
                <c:pt idx="121">
                  <c:v>2.0472338661778338</c:v>
                </c:pt>
                <c:pt idx="122">
                  <c:v>2.0344148324765947</c:v>
                </c:pt>
                <c:pt idx="123">
                  <c:v>2.0045037538403689</c:v>
                </c:pt>
                <c:pt idx="124">
                  <c:v>2.0045037538403689</c:v>
                </c:pt>
                <c:pt idx="125">
                  <c:v>1.9767291808210166</c:v>
                </c:pt>
                <c:pt idx="126">
                  <c:v>1.96604665273665</c:v>
                </c:pt>
                <c:pt idx="127">
                  <c:v>1.9532276190354099</c:v>
                </c:pt>
                <c:pt idx="128">
                  <c:v>1.9532276190354099</c:v>
                </c:pt>
                <c:pt idx="129">
                  <c:v>1.9254530460160577</c:v>
                </c:pt>
                <c:pt idx="130">
                  <c:v>1.9169070235485648</c:v>
                </c:pt>
                <c:pt idx="131">
                  <c:v>1.8998149786135783</c:v>
                </c:pt>
                <c:pt idx="132">
                  <c:v>1.886995944912339</c:v>
                </c:pt>
                <c:pt idx="133">
                  <c:v>1.8528118550423667</c:v>
                </c:pt>
                <c:pt idx="134">
                  <c:v>1.8442658325748738</c:v>
                </c:pt>
                <c:pt idx="135">
                  <c:v>1.8335833044905072</c:v>
                </c:pt>
                <c:pt idx="136">
                  <c:v>1.8314467988736345</c:v>
                </c:pt>
                <c:pt idx="137">
                  <c:v>1.7780341584518027</c:v>
                </c:pt>
                <c:pt idx="138">
                  <c:v>1.7588056078999434</c:v>
                </c:pt>
                <c:pt idx="139">
                  <c:v>1.7417135629649569</c:v>
                </c:pt>
                <c:pt idx="140">
                  <c:v>1.7395770573480833</c:v>
                </c:pt>
                <c:pt idx="141">
                  <c:v>1.7310310348805904</c:v>
                </c:pt>
                <c:pt idx="142">
                  <c:v>1.7267580236468438</c:v>
                </c:pt>
                <c:pt idx="143">
                  <c:v>1.7032564618612382</c:v>
                </c:pt>
                <c:pt idx="144">
                  <c:v>1.6968469450106183</c:v>
                </c:pt>
                <c:pt idx="145">
                  <c:v>1.6583898439068996</c:v>
                </c:pt>
                <c:pt idx="146">
                  <c:v>1.6434343045887865</c:v>
                </c:pt>
                <c:pt idx="147">
                  <c:v>1.6284787652706736</c:v>
                </c:pt>
                <c:pt idx="148">
                  <c:v>1.6177962371863079</c:v>
                </c:pt>
                <c:pt idx="149">
                  <c:v>1.6156597315694343</c:v>
                </c:pt>
                <c:pt idx="150">
                  <c:v>1.6007041922513214</c:v>
                </c:pt>
                <c:pt idx="151">
                  <c:v>1.5878851585500819</c:v>
                </c:pt>
                <c:pt idx="152">
                  <c:v>1.5836121473163356</c:v>
                </c:pt>
                <c:pt idx="153">
                  <c:v>1.5344725181282504</c:v>
                </c:pt>
                <c:pt idx="154">
                  <c:v>1.5216534844270102</c:v>
                </c:pt>
                <c:pt idx="155">
                  <c:v>1.5173804731932639</c:v>
                </c:pt>
                <c:pt idx="156">
                  <c:v>1.5131074619595175</c:v>
                </c:pt>
                <c:pt idx="157">
                  <c:v>1.5109709563426446</c:v>
                </c:pt>
                <c:pt idx="158">
                  <c:v>1.4426027766026999</c:v>
                </c:pt>
                <c:pt idx="159">
                  <c:v>1.4340567541352063</c:v>
                </c:pt>
                <c:pt idx="160">
                  <c:v>1.4297837429014599</c:v>
                </c:pt>
                <c:pt idx="161">
                  <c:v>1.4126916979664741</c:v>
                </c:pt>
                <c:pt idx="162">
                  <c:v>1.3870536305639947</c:v>
                </c:pt>
                <c:pt idx="163">
                  <c:v>1.3763711024796281</c:v>
                </c:pt>
                <c:pt idx="164">
                  <c:v>1.3678250800121352</c:v>
                </c:pt>
                <c:pt idx="165">
                  <c:v>1.3614155631615152</c:v>
                </c:pt>
                <c:pt idx="166">
                  <c:v>1.3357774957590367</c:v>
                </c:pt>
                <c:pt idx="167">
                  <c:v>1.3144124395903036</c:v>
                </c:pt>
                <c:pt idx="168">
                  <c:v>1.2780918441034586</c:v>
                </c:pt>
                <c:pt idx="169">
                  <c:v>1.2631363047853457</c:v>
                </c:pt>
                <c:pt idx="170">
                  <c:v>1.2524537767009791</c:v>
                </c:pt>
                <c:pt idx="171">
                  <c:v>1.2332252261491197</c:v>
                </c:pt>
                <c:pt idx="172">
                  <c:v>1.2075871587466402</c:v>
                </c:pt>
                <c:pt idx="173">
                  <c:v>1.188358608194781</c:v>
                </c:pt>
                <c:pt idx="174">
                  <c:v>1.1819490913441608</c:v>
                </c:pt>
                <c:pt idx="175">
                  <c:v>1.1734030688766679</c:v>
                </c:pt>
                <c:pt idx="176">
                  <c:v>1.158447529558555</c:v>
                </c:pt>
                <c:pt idx="177">
                  <c:v>1.152038012707935</c:v>
                </c:pt>
                <c:pt idx="178">
                  <c:v>1.1434919902404421</c:v>
                </c:pt>
                <c:pt idx="179">
                  <c:v>1.1349459677729492</c:v>
                </c:pt>
                <c:pt idx="180">
                  <c:v>1.1263999453054563</c:v>
                </c:pt>
                <c:pt idx="181">
                  <c:v>1.1135809116042164</c:v>
                </c:pt>
                <c:pt idx="182">
                  <c:v>1.1135809116042164</c:v>
                </c:pt>
                <c:pt idx="183">
                  <c:v>1.1114444059873434</c:v>
                </c:pt>
                <c:pt idx="184">
                  <c:v>1.085806338584864</c:v>
                </c:pt>
                <c:pt idx="185">
                  <c:v>1.0751238105004983</c:v>
                </c:pt>
                <c:pt idx="186">
                  <c:v>1.0601682711823854</c:v>
                </c:pt>
                <c:pt idx="187">
                  <c:v>1.040939720630526</c:v>
                </c:pt>
                <c:pt idx="188">
                  <c:v>1.0366667093967787</c:v>
                </c:pt>
                <c:pt idx="189">
                  <c:v>1.0195746644617931</c:v>
                </c:pt>
                <c:pt idx="190">
                  <c:v>1.0110286419943002</c:v>
                </c:pt>
                <c:pt idx="191">
                  <c:v>0.99820960829306005</c:v>
                </c:pt>
                <c:pt idx="192">
                  <c:v>0.98325406897494716</c:v>
                </c:pt>
                <c:pt idx="193">
                  <c:v>0.95120648472184843</c:v>
                </c:pt>
                <c:pt idx="194">
                  <c:v>0.94479696787122835</c:v>
                </c:pt>
                <c:pt idx="195">
                  <c:v>0.92129540608562255</c:v>
                </c:pt>
                <c:pt idx="196">
                  <c:v>0.90847637238438328</c:v>
                </c:pt>
                <c:pt idx="197">
                  <c:v>0.90847637238438328</c:v>
                </c:pt>
                <c:pt idx="198">
                  <c:v>0.88711131621565031</c:v>
                </c:pt>
                <c:pt idx="199">
                  <c:v>0.88497481059877747</c:v>
                </c:pt>
                <c:pt idx="200">
                  <c:v>0.88070179936503101</c:v>
                </c:pt>
                <c:pt idx="201">
                  <c:v>0.87001927128066447</c:v>
                </c:pt>
                <c:pt idx="202">
                  <c:v>0.84865421511193151</c:v>
                </c:pt>
                <c:pt idx="203">
                  <c:v>0.83369867579381862</c:v>
                </c:pt>
                <c:pt idx="204">
                  <c:v>0.82301614770945208</c:v>
                </c:pt>
                <c:pt idx="205">
                  <c:v>0.81660663085883278</c:v>
                </c:pt>
                <c:pt idx="206">
                  <c:v>0.79951458592384628</c:v>
                </c:pt>
                <c:pt idx="207">
                  <c:v>0.79310506907322698</c:v>
                </c:pt>
                <c:pt idx="208">
                  <c:v>0.78242254098886055</c:v>
                </c:pt>
                <c:pt idx="209">
                  <c:v>0.75892097920325474</c:v>
                </c:pt>
                <c:pt idx="210">
                  <c:v>0.7482384511188882</c:v>
                </c:pt>
                <c:pt idx="211">
                  <c:v>0.73541941741764894</c:v>
                </c:pt>
                <c:pt idx="212">
                  <c:v>0.72900990056702886</c:v>
                </c:pt>
                <c:pt idx="213">
                  <c:v>0.70337183316454965</c:v>
                </c:pt>
                <c:pt idx="214">
                  <c:v>0.69696231631392958</c:v>
                </c:pt>
                <c:pt idx="215">
                  <c:v>0.68841629384643666</c:v>
                </c:pt>
                <c:pt idx="216">
                  <c:v>0.6798702713789434</c:v>
                </c:pt>
                <c:pt idx="217">
                  <c:v>0.64782268712584468</c:v>
                </c:pt>
                <c:pt idx="218">
                  <c:v>0.64782268712584468</c:v>
                </c:pt>
                <c:pt idx="219">
                  <c:v>0.64141317027522471</c:v>
                </c:pt>
                <c:pt idx="220">
                  <c:v>0.64141317027522471</c:v>
                </c:pt>
                <c:pt idx="221">
                  <c:v>0.63927666465835142</c:v>
                </c:pt>
                <c:pt idx="222">
                  <c:v>0.62859413657398533</c:v>
                </c:pt>
                <c:pt idx="223">
                  <c:v>0.62432112534023854</c:v>
                </c:pt>
                <c:pt idx="224">
                  <c:v>0.62004811410649208</c:v>
                </c:pt>
                <c:pt idx="225">
                  <c:v>0.6029560691715059</c:v>
                </c:pt>
                <c:pt idx="226">
                  <c:v>0.58372751861964656</c:v>
                </c:pt>
                <c:pt idx="227">
                  <c:v>0.57090848491840684</c:v>
                </c:pt>
                <c:pt idx="228">
                  <c:v>0.56449896806778721</c:v>
                </c:pt>
                <c:pt idx="229">
                  <c:v>0.56236246245091392</c:v>
                </c:pt>
                <c:pt idx="230">
                  <c:v>0.55808945121716758</c:v>
                </c:pt>
                <c:pt idx="231">
                  <c:v>0.54954342874967421</c:v>
                </c:pt>
                <c:pt idx="232">
                  <c:v>0.5409974062821814</c:v>
                </c:pt>
                <c:pt idx="233">
                  <c:v>0.53672439504843461</c:v>
                </c:pt>
                <c:pt idx="234">
                  <c:v>0.52176885573032206</c:v>
                </c:pt>
                <c:pt idx="235">
                  <c:v>0.50894982202908234</c:v>
                </c:pt>
                <c:pt idx="236">
                  <c:v>0.50894982202908234</c:v>
                </c:pt>
                <c:pt idx="237">
                  <c:v>0.47690223777598323</c:v>
                </c:pt>
                <c:pt idx="238">
                  <c:v>0.47690223777598323</c:v>
                </c:pt>
                <c:pt idx="239">
                  <c:v>0.47476573215911</c:v>
                </c:pt>
                <c:pt idx="240">
                  <c:v>0.47262922654223677</c:v>
                </c:pt>
                <c:pt idx="241">
                  <c:v>0.46621970969161675</c:v>
                </c:pt>
                <c:pt idx="242">
                  <c:v>0.46408320407474352</c:v>
                </c:pt>
                <c:pt idx="243">
                  <c:v>0.46194669845787029</c:v>
                </c:pt>
                <c:pt idx="244">
                  <c:v>0.44912766475663057</c:v>
                </c:pt>
                <c:pt idx="245">
                  <c:v>0.44699115913975734</c:v>
                </c:pt>
                <c:pt idx="246">
                  <c:v>0.44485465352288417</c:v>
                </c:pt>
                <c:pt idx="247">
                  <c:v>0.44271814790601094</c:v>
                </c:pt>
                <c:pt idx="248">
                  <c:v>0.44271814790601094</c:v>
                </c:pt>
                <c:pt idx="249">
                  <c:v>0.44058164228913771</c:v>
                </c:pt>
                <c:pt idx="250">
                  <c:v>0.44058164228913771</c:v>
                </c:pt>
                <c:pt idx="251">
                  <c:v>0.43630863105539125</c:v>
                </c:pt>
                <c:pt idx="252">
                  <c:v>0.43417212543851802</c:v>
                </c:pt>
                <c:pt idx="253">
                  <c:v>0.42989911420477123</c:v>
                </c:pt>
                <c:pt idx="254">
                  <c:v>0.41280706926978505</c:v>
                </c:pt>
                <c:pt idx="255">
                  <c:v>0.41067056365291182</c:v>
                </c:pt>
                <c:pt idx="256">
                  <c:v>0.41067056365291182</c:v>
                </c:pt>
                <c:pt idx="257">
                  <c:v>0.40426104680229219</c:v>
                </c:pt>
                <c:pt idx="258">
                  <c:v>0.39357851871792571</c:v>
                </c:pt>
                <c:pt idx="259">
                  <c:v>0.38289599063355956</c:v>
                </c:pt>
                <c:pt idx="260">
                  <c:v>0.35512141761420696</c:v>
                </c:pt>
                <c:pt idx="261">
                  <c:v>0.3508484063804605</c:v>
                </c:pt>
                <c:pt idx="262">
                  <c:v>0.34016587829609402</c:v>
                </c:pt>
                <c:pt idx="263">
                  <c:v>0.33802937267922079</c:v>
                </c:pt>
                <c:pt idx="264">
                  <c:v>0.33589286706234756</c:v>
                </c:pt>
                <c:pt idx="265">
                  <c:v>0.31880082212736144</c:v>
                </c:pt>
                <c:pt idx="266">
                  <c:v>0.31666431651048821</c:v>
                </c:pt>
                <c:pt idx="267">
                  <c:v>0.30811829404299534</c:v>
                </c:pt>
                <c:pt idx="268">
                  <c:v>0.3038452828092485</c:v>
                </c:pt>
                <c:pt idx="269">
                  <c:v>0.3038452828092485</c:v>
                </c:pt>
                <c:pt idx="270">
                  <c:v>0.30170877719237527</c:v>
                </c:pt>
                <c:pt idx="271">
                  <c:v>0.29529926034175563</c:v>
                </c:pt>
                <c:pt idx="272">
                  <c:v>0.28461673225738915</c:v>
                </c:pt>
                <c:pt idx="273">
                  <c:v>0.28248022664051592</c:v>
                </c:pt>
                <c:pt idx="274">
                  <c:v>0.27179769855614977</c:v>
                </c:pt>
                <c:pt idx="275">
                  <c:v>0.26325167608865652</c:v>
                </c:pt>
                <c:pt idx="276">
                  <c:v>0.25897866485491011</c:v>
                </c:pt>
                <c:pt idx="277">
                  <c:v>0.24188661991992394</c:v>
                </c:pt>
                <c:pt idx="278">
                  <c:v>0.23547710306930389</c:v>
                </c:pt>
                <c:pt idx="279">
                  <c:v>0.22265806936806457</c:v>
                </c:pt>
                <c:pt idx="280">
                  <c:v>0.21411204690057131</c:v>
                </c:pt>
                <c:pt idx="281">
                  <c:v>0.21197554128369808</c:v>
                </c:pt>
                <c:pt idx="282">
                  <c:v>0.20983903566682485</c:v>
                </c:pt>
                <c:pt idx="283">
                  <c:v>0.20342951881620519</c:v>
                </c:pt>
                <c:pt idx="284">
                  <c:v>0.20342951881620519</c:v>
                </c:pt>
                <c:pt idx="285">
                  <c:v>0.18847397949809228</c:v>
                </c:pt>
                <c:pt idx="286">
                  <c:v>0.18206446264747222</c:v>
                </c:pt>
                <c:pt idx="287">
                  <c:v>0.17351844017997933</c:v>
                </c:pt>
                <c:pt idx="288">
                  <c:v>0.15428988962811996</c:v>
                </c:pt>
                <c:pt idx="289">
                  <c:v>0.15001687839437353</c:v>
                </c:pt>
                <c:pt idx="290">
                  <c:v>0.13933435031000704</c:v>
                </c:pt>
                <c:pt idx="291">
                  <c:v>0.13292483345938738</c:v>
                </c:pt>
                <c:pt idx="292">
                  <c:v>0.13078832784251415</c:v>
                </c:pt>
                <c:pt idx="293">
                  <c:v>0.12865182222564056</c:v>
                </c:pt>
                <c:pt idx="294">
                  <c:v>0.11796929414127444</c:v>
                </c:pt>
                <c:pt idx="295">
                  <c:v>0.11583278852440122</c:v>
                </c:pt>
                <c:pt idx="296">
                  <c:v>0.11369628290752801</c:v>
                </c:pt>
                <c:pt idx="297">
                  <c:v>0.1115597772906544</c:v>
                </c:pt>
                <c:pt idx="298">
                  <c:v>0.10942327167378117</c:v>
                </c:pt>
                <c:pt idx="299">
                  <c:v>0.10515026044003474</c:v>
                </c:pt>
                <c:pt idx="300">
                  <c:v>9.8740743589415078E-2</c:v>
                </c:pt>
                <c:pt idx="301">
                  <c:v>9.874074358941469E-2</c:v>
                </c:pt>
                <c:pt idx="302">
                  <c:v>9.874074358941469E-2</c:v>
                </c:pt>
                <c:pt idx="303">
                  <c:v>9.874074358941469E-2</c:v>
                </c:pt>
                <c:pt idx="304">
                  <c:v>9.6604237972541848E-2</c:v>
                </c:pt>
                <c:pt idx="305">
                  <c:v>9.6604237972541848E-2</c:v>
                </c:pt>
                <c:pt idx="306">
                  <c:v>9.6604237972541473E-2</c:v>
                </c:pt>
                <c:pt idx="307">
                  <c:v>9.6604237972541473E-2</c:v>
                </c:pt>
                <c:pt idx="308">
                  <c:v>9.6604237972541473E-2</c:v>
                </c:pt>
                <c:pt idx="309">
                  <c:v>9.4467732355668632E-2</c:v>
                </c:pt>
                <c:pt idx="310">
                  <c:v>9.4467732355668632E-2</c:v>
                </c:pt>
                <c:pt idx="311">
                  <c:v>9.4467732355668632E-2</c:v>
                </c:pt>
                <c:pt idx="312">
                  <c:v>9.4467732355668632E-2</c:v>
                </c:pt>
                <c:pt idx="313">
                  <c:v>9.2331226738795028E-2</c:v>
                </c:pt>
                <c:pt idx="314">
                  <c:v>9.0194721121921811E-2</c:v>
                </c:pt>
                <c:pt idx="315">
                  <c:v>8.3785204271302149E-2</c:v>
                </c:pt>
                <c:pt idx="316">
                  <c:v>8.3785204271302149E-2</c:v>
                </c:pt>
                <c:pt idx="317">
                  <c:v>8.3785204271302149E-2</c:v>
                </c:pt>
                <c:pt idx="318">
                  <c:v>8.1648698654428919E-2</c:v>
                </c:pt>
                <c:pt idx="319">
                  <c:v>7.7375687420682474E-2</c:v>
                </c:pt>
                <c:pt idx="320">
                  <c:v>7.7375687420682099E-2</c:v>
                </c:pt>
                <c:pt idx="321">
                  <c:v>7.5239181803808883E-2</c:v>
                </c:pt>
                <c:pt idx="322">
                  <c:v>7.5239181803808883E-2</c:v>
                </c:pt>
                <c:pt idx="323">
                  <c:v>6.6693159336315991E-2</c:v>
                </c:pt>
                <c:pt idx="324">
                  <c:v>6.6693159336315991E-2</c:v>
                </c:pt>
                <c:pt idx="325">
                  <c:v>6.2420148102569552E-2</c:v>
                </c:pt>
                <c:pt idx="326">
                  <c:v>5.8147136868823106E-2</c:v>
                </c:pt>
                <c:pt idx="327">
                  <c:v>4.7464608784456623E-2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D9-4B3E-A298-7254614F817F}"/>
            </c:ext>
          </c:extLst>
        </c:ser>
        <c:ser>
          <c:idx val="1"/>
          <c:order val="3"/>
          <c:tx>
            <c:v>0.5 m/s (800W/m2)</c:v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'0.5ms-S-0°C-5mm-2'!$O$2:$O$370</c:f>
              <c:numCache>
                <c:formatCode>General</c:formatCode>
                <c:ptCount val="3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</c:numCache>
            </c:numRef>
          </c:xVal>
          <c:yVal>
            <c:numRef>
              <c:f>'0.5ms-S-0°C-5mm-2'!$Q$2:$Q$370</c:f>
              <c:numCache>
                <c:formatCode>General</c:formatCode>
                <c:ptCount val="369"/>
                <c:pt idx="0">
                  <c:v>4</c:v>
                </c:pt>
                <c:pt idx="1">
                  <c:v>3.9886424038125186</c:v>
                </c:pt>
                <c:pt idx="2">
                  <c:v>3.9863708845750216</c:v>
                </c:pt>
                <c:pt idx="3">
                  <c:v>3.9863708845750216</c:v>
                </c:pt>
                <c:pt idx="4">
                  <c:v>3.9681987306750508</c:v>
                </c:pt>
                <c:pt idx="5">
                  <c:v>3.9681987306750508</c:v>
                </c:pt>
                <c:pt idx="6">
                  <c:v>3.9545696152500716</c:v>
                </c:pt>
                <c:pt idx="7">
                  <c:v>3.9522980960125755</c:v>
                </c:pt>
                <c:pt idx="8">
                  <c:v>3.9522980960125751</c:v>
                </c:pt>
                <c:pt idx="9">
                  <c:v>3.9477550575375822</c:v>
                </c:pt>
                <c:pt idx="10">
                  <c:v>3.9477550575375822</c:v>
                </c:pt>
                <c:pt idx="11">
                  <c:v>3.9432120190625892</c:v>
                </c:pt>
                <c:pt idx="12">
                  <c:v>3.9363974613501007</c:v>
                </c:pt>
                <c:pt idx="13">
                  <c:v>3.9341259421126038</c:v>
                </c:pt>
                <c:pt idx="14">
                  <c:v>3.9250398651626184</c:v>
                </c:pt>
                <c:pt idx="15">
                  <c:v>3.9227683459251215</c:v>
                </c:pt>
                <c:pt idx="16">
                  <c:v>3.913682268975136</c:v>
                </c:pt>
                <c:pt idx="17">
                  <c:v>3.9000531535501572</c:v>
                </c:pt>
                <c:pt idx="18">
                  <c:v>3.8977816343126612</c:v>
                </c:pt>
                <c:pt idx="19">
                  <c:v>3.8977816343126612</c:v>
                </c:pt>
                <c:pt idx="20">
                  <c:v>3.8909670766001723</c:v>
                </c:pt>
                <c:pt idx="21">
                  <c:v>3.8886955573626758</c:v>
                </c:pt>
                <c:pt idx="22">
                  <c:v>3.881880999650186</c:v>
                </c:pt>
                <c:pt idx="23">
                  <c:v>3.881880999650186</c:v>
                </c:pt>
                <c:pt idx="24">
                  <c:v>3.8796094804126899</c:v>
                </c:pt>
                <c:pt idx="25">
                  <c:v>3.8773379611751935</c:v>
                </c:pt>
                <c:pt idx="26">
                  <c:v>3.8591658072752222</c:v>
                </c:pt>
                <c:pt idx="27">
                  <c:v>3.8546227688002288</c:v>
                </c:pt>
                <c:pt idx="28">
                  <c:v>3.8500797303252359</c:v>
                </c:pt>
                <c:pt idx="29">
                  <c:v>3.8478082110877403</c:v>
                </c:pt>
                <c:pt idx="30">
                  <c:v>3.8455366918502443</c:v>
                </c:pt>
                <c:pt idx="31">
                  <c:v>3.829636057187769</c:v>
                </c:pt>
                <c:pt idx="32">
                  <c:v>3.8228214994752796</c:v>
                </c:pt>
                <c:pt idx="33">
                  <c:v>3.8205499802377827</c:v>
                </c:pt>
                <c:pt idx="34">
                  <c:v>3.8091923840503004</c:v>
                </c:pt>
                <c:pt idx="35">
                  <c:v>3.8023778263378119</c:v>
                </c:pt>
                <c:pt idx="36">
                  <c:v>3.7864771916753366</c:v>
                </c:pt>
                <c:pt idx="37">
                  <c:v>3.7864771916753366</c:v>
                </c:pt>
                <c:pt idx="38">
                  <c:v>3.7842056724378401</c:v>
                </c:pt>
                <c:pt idx="39">
                  <c:v>3.7796626339628472</c:v>
                </c:pt>
                <c:pt idx="40">
                  <c:v>3.7751195954878547</c:v>
                </c:pt>
                <c:pt idx="41">
                  <c:v>3.7728480762503587</c:v>
                </c:pt>
                <c:pt idx="42">
                  <c:v>3.7705765570128609</c:v>
                </c:pt>
                <c:pt idx="43">
                  <c:v>3.7569474415878834</c:v>
                </c:pt>
                <c:pt idx="44">
                  <c:v>3.7569474415878825</c:v>
                </c:pt>
                <c:pt idx="45">
                  <c:v>3.7183316145504439</c:v>
                </c:pt>
                <c:pt idx="46">
                  <c:v>3.7137885760754514</c:v>
                </c:pt>
                <c:pt idx="47">
                  <c:v>3.7115170568379545</c:v>
                </c:pt>
                <c:pt idx="48">
                  <c:v>3.7001594606504722</c:v>
                </c:pt>
                <c:pt idx="49">
                  <c:v>3.7001594606504722</c:v>
                </c:pt>
                <c:pt idx="50">
                  <c:v>3.6956164221754801</c:v>
                </c:pt>
                <c:pt idx="51">
                  <c:v>3.6910733837004868</c:v>
                </c:pt>
                <c:pt idx="52">
                  <c:v>3.6819873067505013</c:v>
                </c:pt>
                <c:pt idx="53">
                  <c:v>3.6797157875130044</c:v>
                </c:pt>
                <c:pt idx="54">
                  <c:v>3.6660866720880261</c:v>
                </c:pt>
                <c:pt idx="55">
                  <c:v>3.6456429989505583</c:v>
                </c:pt>
                <c:pt idx="56">
                  <c:v>3.6388284412380689</c:v>
                </c:pt>
                <c:pt idx="57">
                  <c:v>3.6388284412380689</c:v>
                </c:pt>
                <c:pt idx="58">
                  <c:v>3.6342854027630769</c:v>
                </c:pt>
                <c:pt idx="59">
                  <c:v>3.6320138835255795</c:v>
                </c:pt>
                <c:pt idx="60">
                  <c:v>3.6320138835255795</c:v>
                </c:pt>
                <c:pt idx="61">
                  <c:v>3.6183847681006021</c:v>
                </c:pt>
                <c:pt idx="62">
                  <c:v>3.6161132488631051</c:v>
                </c:pt>
                <c:pt idx="63">
                  <c:v>3.6115702103881118</c:v>
                </c:pt>
                <c:pt idx="64">
                  <c:v>3.6024841334381259</c:v>
                </c:pt>
                <c:pt idx="65">
                  <c:v>3.5933980564881405</c:v>
                </c:pt>
                <c:pt idx="66">
                  <c:v>3.586583498775652</c:v>
                </c:pt>
                <c:pt idx="67">
                  <c:v>3.5774974218256657</c:v>
                </c:pt>
                <c:pt idx="68">
                  <c:v>3.5752259025881687</c:v>
                </c:pt>
                <c:pt idx="69">
                  <c:v>3.5729543833506727</c:v>
                </c:pt>
                <c:pt idx="70">
                  <c:v>3.5706828641131767</c:v>
                </c:pt>
                <c:pt idx="71">
                  <c:v>3.5684113448756802</c:v>
                </c:pt>
                <c:pt idx="72">
                  <c:v>3.5684113448756802</c:v>
                </c:pt>
                <c:pt idx="73">
                  <c:v>3.5684113448756802</c:v>
                </c:pt>
                <c:pt idx="74">
                  <c:v>3.5661398256381833</c:v>
                </c:pt>
                <c:pt idx="75">
                  <c:v>3.5388815947882266</c:v>
                </c:pt>
                <c:pt idx="76">
                  <c:v>3.5343385563132341</c:v>
                </c:pt>
                <c:pt idx="77">
                  <c:v>3.5320670370757372</c:v>
                </c:pt>
                <c:pt idx="78">
                  <c:v>3.5320670370757372</c:v>
                </c:pt>
                <c:pt idx="79">
                  <c:v>3.5297955178382403</c:v>
                </c:pt>
                <c:pt idx="80">
                  <c:v>3.5297955178382403</c:v>
                </c:pt>
                <c:pt idx="81">
                  <c:v>3.5275239986007447</c:v>
                </c:pt>
                <c:pt idx="82">
                  <c:v>3.5252524793632487</c:v>
                </c:pt>
                <c:pt idx="83">
                  <c:v>3.5229809601257518</c:v>
                </c:pt>
                <c:pt idx="84">
                  <c:v>3.5184379216507589</c:v>
                </c:pt>
                <c:pt idx="85">
                  <c:v>3.5161664024132624</c:v>
                </c:pt>
                <c:pt idx="86">
                  <c:v>3.5116233639382695</c:v>
                </c:pt>
                <c:pt idx="87">
                  <c:v>3.5116233639382695</c:v>
                </c:pt>
                <c:pt idx="88">
                  <c:v>3.5070803254632765</c:v>
                </c:pt>
                <c:pt idx="89">
                  <c:v>3.4843651330883132</c:v>
                </c:pt>
                <c:pt idx="90">
                  <c:v>3.4798220946133194</c:v>
                </c:pt>
                <c:pt idx="91">
                  <c:v>3.4730075369008309</c:v>
                </c:pt>
                <c:pt idx="92">
                  <c:v>3.4684644984258379</c:v>
                </c:pt>
                <c:pt idx="93">
                  <c:v>3.4412062675758808</c:v>
                </c:pt>
                <c:pt idx="94">
                  <c:v>3.423034113675909</c:v>
                </c:pt>
                <c:pt idx="95">
                  <c:v>3.4139480367259232</c:v>
                </c:pt>
                <c:pt idx="96">
                  <c:v>3.4048619597759378</c:v>
                </c:pt>
                <c:pt idx="97">
                  <c:v>3.4048619597759378</c:v>
                </c:pt>
                <c:pt idx="98">
                  <c:v>3.3957758828259523</c:v>
                </c:pt>
                <c:pt idx="99">
                  <c:v>3.3798752481634775</c:v>
                </c:pt>
                <c:pt idx="100">
                  <c:v>3.3730606904509877</c:v>
                </c:pt>
                <c:pt idx="101">
                  <c:v>3.3253587864635628</c:v>
                </c:pt>
                <c:pt idx="102">
                  <c:v>3.3117296710385844</c:v>
                </c:pt>
                <c:pt idx="103">
                  <c:v>3.2662992862886564</c:v>
                </c:pt>
                <c:pt idx="104">
                  <c:v>3.2662992862886564</c:v>
                </c:pt>
                <c:pt idx="105">
                  <c:v>3.2526701708636772</c:v>
                </c:pt>
                <c:pt idx="106">
                  <c:v>3.1890676322137779</c:v>
                </c:pt>
                <c:pt idx="107">
                  <c:v>3.186796112976281</c:v>
                </c:pt>
                <c:pt idx="108">
                  <c:v>3.1845245937387849</c:v>
                </c:pt>
                <c:pt idx="109">
                  <c:v>3.141365728226353</c:v>
                </c:pt>
                <c:pt idx="110">
                  <c:v>3.1254650935638777</c:v>
                </c:pt>
                <c:pt idx="111">
                  <c:v>3.1072929396639069</c:v>
                </c:pt>
                <c:pt idx="112">
                  <c:v>3.0255182471140349</c:v>
                </c:pt>
                <c:pt idx="113">
                  <c:v>3.0141606509265535</c:v>
                </c:pt>
                <c:pt idx="114">
                  <c:v>3.0141606509265535</c:v>
                </c:pt>
                <c:pt idx="115">
                  <c:v>2.9982600162640782</c:v>
                </c:pt>
                <c:pt idx="116">
                  <c:v>2.9869024200765963</c:v>
                </c:pt>
                <c:pt idx="117">
                  <c:v>2.9528296315141502</c:v>
                </c:pt>
                <c:pt idx="118">
                  <c:v>2.9278429199016887</c:v>
                </c:pt>
                <c:pt idx="119">
                  <c:v>2.9119422852392138</c:v>
                </c:pt>
                <c:pt idx="120">
                  <c:v>2.8778694966767677</c:v>
                </c:pt>
                <c:pt idx="121">
                  <c:v>2.8710549389642783</c:v>
                </c:pt>
                <c:pt idx="122">
                  <c:v>2.8528827850643075</c:v>
                </c:pt>
                <c:pt idx="123">
                  <c:v>2.8369821504018322</c:v>
                </c:pt>
                <c:pt idx="124">
                  <c:v>2.8347106311643353</c:v>
                </c:pt>
                <c:pt idx="125">
                  <c:v>2.8188099965018605</c:v>
                </c:pt>
                <c:pt idx="126">
                  <c:v>2.8142669580268675</c:v>
                </c:pt>
                <c:pt idx="127">
                  <c:v>2.8097239195518751</c:v>
                </c:pt>
                <c:pt idx="128">
                  <c:v>2.7870087271769113</c:v>
                </c:pt>
                <c:pt idx="129">
                  <c:v>2.773379611751932</c:v>
                </c:pt>
                <c:pt idx="130">
                  <c:v>2.7506644193769683</c:v>
                </c:pt>
                <c:pt idx="131">
                  <c:v>2.7324922654769965</c:v>
                </c:pt>
                <c:pt idx="132">
                  <c:v>2.7097770731020328</c:v>
                </c:pt>
                <c:pt idx="133">
                  <c:v>2.7097770731020328</c:v>
                </c:pt>
                <c:pt idx="134">
                  <c:v>2.7029625153895434</c:v>
                </c:pt>
                <c:pt idx="135">
                  <c:v>2.689333399964565</c:v>
                </c:pt>
                <c:pt idx="136">
                  <c:v>2.6825188422520756</c:v>
                </c:pt>
                <c:pt idx="137">
                  <c:v>2.6620751691146078</c:v>
                </c:pt>
                <c:pt idx="138">
                  <c:v>2.6598036498771109</c:v>
                </c:pt>
                <c:pt idx="139">
                  <c:v>2.6507175729271255</c:v>
                </c:pt>
                <c:pt idx="140">
                  <c:v>2.6143732651271829</c:v>
                </c:pt>
                <c:pt idx="141">
                  <c:v>2.60983022665219</c:v>
                </c:pt>
                <c:pt idx="142">
                  <c:v>2.6030156689397006</c:v>
                </c:pt>
                <c:pt idx="143">
                  <c:v>2.6007441497022046</c:v>
                </c:pt>
                <c:pt idx="144">
                  <c:v>2.5939295919897152</c:v>
                </c:pt>
                <c:pt idx="145">
                  <c:v>2.5803004765647368</c:v>
                </c:pt>
                <c:pt idx="146">
                  <c:v>2.5643998419022616</c:v>
                </c:pt>
                <c:pt idx="147">
                  <c:v>2.5416846495272973</c:v>
                </c:pt>
                <c:pt idx="148">
                  <c:v>2.5394131302898013</c:v>
                </c:pt>
                <c:pt idx="149">
                  <c:v>2.491711226302376</c:v>
                </c:pt>
                <c:pt idx="150">
                  <c:v>2.4689960339274117</c:v>
                </c:pt>
                <c:pt idx="151">
                  <c:v>2.4053934952775125</c:v>
                </c:pt>
                <c:pt idx="152">
                  <c:v>2.3963074183275261</c:v>
                </c:pt>
                <c:pt idx="153">
                  <c:v>2.3826783029025478</c:v>
                </c:pt>
                <c:pt idx="154">
                  <c:v>2.325890321965137</c:v>
                </c:pt>
                <c:pt idx="155">
                  <c:v>2.3168042450151516</c:v>
                </c:pt>
                <c:pt idx="156">
                  <c:v>2.3145327257776551</c:v>
                </c:pt>
                <c:pt idx="157">
                  <c:v>2.3054466488276693</c:v>
                </c:pt>
                <c:pt idx="158">
                  <c:v>2.2963605718776838</c:v>
                </c:pt>
                <c:pt idx="159">
                  <c:v>2.2850029756902015</c:v>
                </c:pt>
                <c:pt idx="160">
                  <c:v>2.2668308217902298</c:v>
                </c:pt>
                <c:pt idx="161">
                  <c:v>2.2350295524652806</c:v>
                </c:pt>
                <c:pt idx="162">
                  <c:v>2.164612456102891</c:v>
                </c:pt>
                <c:pt idx="163">
                  <c:v>2.1282681483029484</c:v>
                </c:pt>
                <c:pt idx="164">
                  <c:v>2.1123675136404731</c:v>
                </c:pt>
                <c:pt idx="165">
                  <c:v>2.1100959944029771</c:v>
                </c:pt>
                <c:pt idx="166">
                  <c:v>2.0964668789779983</c:v>
                </c:pt>
                <c:pt idx="167">
                  <c:v>2.0692086481280416</c:v>
                </c:pt>
                <c:pt idx="168">
                  <c:v>2.032864340328099</c:v>
                </c:pt>
                <c:pt idx="169">
                  <c:v>2.0056061094781414</c:v>
                </c:pt>
                <c:pt idx="170">
                  <c:v>1.996520032528156</c:v>
                </c:pt>
                <c:pt idx="171">
                  <c:v>1.9351890131157528</c:v>
                </c:pt>
                <c:pt idx="172">
                  <c:v>1.9238314169282704</c:v>
                </c:pt>
                <c:pt idx="173">
                  <c:v>1.9124738207407883</c:v>
                </c:pt>
                <c:pt idx="174">
                  <c:v>1.8965731860783133</c:v>
                </c:pt>
                <c:pt idx="175">
                  <c:v>1.8511428013283848</c:v>
                </c:pt>
                <c:pt idx="176">
                  <c:v>1.8488712820908881</c:v>
                </c:pt>
                <c:pt idx="177">
                  <c:v>1.8397852051409027</c:v>
                </c:pt>
                <c:pt idx="178">
                  <c:v>1.8306991281909171</c:v>
                </c:pt>
                <c:pt idx="179">
                  <c:v>1.7966263396284701</c:v>
                </c:pt>
                <c:pt idx="180">
                  <c:v>1.7852687434409886</c:v>
                </c:pt>
                <c:pt idx="181">
                  <c:v>1.7511959548785418</c:v>
                </c:pt>
                <c:pt idx="182">
                  <c:v>1.7398383586910595</c:v>
                </c:pt>
                <c:pt idx="183">
                  <c:v>1.7352953202160668</c:v>
                </c:pt>
                <c:pt idx="184">
                  <c:v>1.7307522817410741</c:v>
                </c:pt>
                <c:pt idx="185">
                  <c:v>1.696679493178628</c:v>
                </c:pt>
                <c:pt idx="186">
                  <c:v>1.6557921469036925</c:v>
                </c:pt>
                <c:pt idx="187">
                  <c:v>1.6467060699537071</c:v>
                </c:pt>
                <c:pt idx="188">
                  <c:v>1.6285339160537353</c:v>
                </c:pt>
                <c:pt idx="189">
                  <c:v>1.6262623968162384</c:v>
                </c:pt>
                <c:pt idx="190">
                  <c:v>1.617176319866253</c:v>
                </c:pt>
                <c:pt idx="191">
                  <c:v>1.5944611274912892</c:v>
                </c:pt>
                <c:pt idx="192">
                  <c:v>1.5831035313038069</c:v>
                </c:pt>
                <c:pt idx="193">
                  <c:v>1.5762889735913175</c:v>
                </c:pt>
                <c:pt idx="194">
                  <c:v>1.5036003579914319</c:v>
                </c:pt>
                <c:pt idx="195">
                  <c:v>1.4854282040914608</c:v>
                </c:pt>
                <c:pt idx="196">
                  <c:v>1.4717990886664818</c:v>
                </c:pt>
                <c:pt idx="197">
                  <c:v>1.4581699732415034</c:v>
                </c:pt>
                <c:pt idx="198">
                  <c:v>1.449083896291518</c:v>
                </c:pt>
                <c:pt idx="199">
                  <c:v>1.4422693385790284</c:v>
                </c:pt>
                <c:pt idx="200">
                  <c:v>1.4422693385790284</c:v>
                </c:pt>
                <c:pt idx="201">
                  <c:v>1.4059250307790858</c:v>
                </c:pt>
                <c:pt idx="202">
                  <c:v>1.4036535115415898</c:v>
                </c:pt>
                <c:pt idx="203">
                  <c:v>1.367309203741647</c:v>
                </c:pt>
                <c:pt idx="204">
                  <c:v>1.351408569079172</c:v>
                </c:pt>
                <c:pt idx="205">
                  <c:v>1.3218788189917179</c:v>
                </c:pt>
                <c:pt idx="206">
                  <c:v>1.3037066650917468</c:v>
                </c:pt>
                <c:pt idx="207">
                  <c:v>1.3014351458542501</c:v>
                </c:pt>
                <c:pt idx="208">
                  <c:v>1.2968921073792574</c:v>
                </c:pt>
                <c:pt idx="209">
                  <c:v>1.2719053957667967</c:v>
                </c:pt>
                <c:pt idx="210">
                  <c:v>1.2696338765293009</c:v>
                </c:pt>
                <c:pt idx="211">
                  <c:v>1.2605477995793146</c:v>
                </c:pt>
                <c:pt idx="212">
                  <c:v>1.2469186841543363</c:v>
                </c:pt>
                <c:pt idx="213">
                  <c:v>1.2287465302543645</c:v>
                </c:pt>
                <c:pt idx="214">
                  <c:v>1.2196604533043789</c:v>
                </c:pt>
                <c:pt idx="215">
                  <c:v>1.2151174148293862</c:v>
                </c:pt>
                <c:pt idx="216">
                  <c:v>1.2128458955918904</c:v>
                </c:pt>
                <c:pt idx="217">
                  <c:v>1.1651439916044652</c:v>
                </c:pt>
                <c:pt idx="218">
                  <c:v>1.1356142415170116</c:v>
                </c:pt>
                <c:pt idx="219">
                  <c:v>1.1356142415170116</c:v>
                </c:pt>
                <c:pt idx="220">
                  <c:v>1.1356142415170116</c:v>
                </c:pt>
                <c:pt idx="221">
                  <c:v>1.1310712030420187</c:v>
                </c:pt>
                <c:pt idx="222">
                  <c:v>1.1151705683795439</c:v>
                </c:pt>
                <c:pt idx="223">
                  <c:v>1.1015414529545651</c:v>
                </c:pt>
                <c:pt idx="224">
                  <c:v>1.0788262605796011</c:v>
                </c:pt>
                <c:pt idx="225">
                  <c:v>1.0720117028671119</c:v>
                </c:pt>
                <c:pt idx="226">
                  <c:v>1.0651971451546223</c:v>
                </c:pt>
                <c:pt idx="227">
                  <c:v>1.0538395489671404</c:v>
                </c:pt>
                <c:pt idx="228">
                  <c:v>1.0538395489671404</c:v>
                </c:pt>
                <c:pt idx="229">
                  <c:v>1.0379389143046653</c:v>
                </c:pt>
                <c:pt idx="230">
                  <c:v>1.0311243565921764</c:v>
                </c:pt>
                <c:pt idx="231">
                  <c:v>1.0265813181171832</c:v>
                </c:pt>
                <c:pt idx="232">
                  <c:v>1.0265813181171832</c:v>
                </c:pt>
                <c:pt idx="233">
                  <c:v>1.0243097988796868</c:v>
                </c:pt>
                <c:pt idx="234">
                  <c:v>1.003866125742219</c:v>
                </c:pt>
                <c:pt idx="235">
                  <c:v>1.0015946065047225</c:v>
                </c:pt>
                <c:pt idx="236">
                  <c:v>0.99705156802972994</c:v>
                </c:pt>
                <c:pt idx="237">
                  <c:v>0.98569397184224761</c:v>
                </c:pt>
                <c:pt idx="238">
                  <c:v>0.9629787794672835</c:v>
                </c:pt>
                <c:pt idx="239">
                  <c:v>0.94707814480480845</c:v>
                </c:pt>
                <c:pt idx="240">
                  <c:v>0.93572054861732623</c:v>
                </c:pt>
                <c:pt idx="241">
                  <c:v>0.92890599090483705</c:v>
                </c:pt>
                <c:pt idx="242">
                  <c:v>0.91073383700486565</c:v>
                </c:pt>
                <c:pt idx="243">
                  <c:v>0.90391927929237659</c:v>
                </c:pt>
                <c:pt idx="244">
                  <c:v>0.89256168310489425</c:v>
                </c:pt>
                <c:pt idx="245">
                  <c:v>0.86757497149243379</c:v>
                </c:pt>
                <c:pt idx="246">
                  <c:v>0.85621737530495146</c:v>
                </c:pt>
                <c:pt idx="247">
                  <c:v>0.84258825987997321</c:v>
                </c:pt>
                <c:pt idx="248">
                  <c:v>0.8357737021674837</c:v>
                </c:pt>
                <c:pt idx="249">
                  <c:v>0.80851547131752677</c:v>
                </c:pt>
                <c:pt idx="250">
                  <c:v>0.80397243284253406</c:v>
                </c:pt>
                <c:pt idx="251">
                  <c:v>0.80170091360503726</c:v>
                </c:pt>
                <c:pt idx="252">
                  <c:v>0.79261483665505184</c:v>
                </c:pt>
                <c:pt idx="253">
                  <c:v>0.78352875970506586</c:v>
                </c:pt>
                <c:pt idx="254">
                  <c:v>0.74945597114261986</c:v>
                </c:pt>
                <c:pt idx="255">
                  <c:v>0.74945597114261986</c:v>
                </c:pt>
                <c:pt idx="256">
                  <c:v>0.74264141343013035</c:v>
                </c:pt>
                <c:pt idx="257">
                  <c:v>0.74264141343013035</c:v>
                </c:pt>
                <c:pt idx="258">
                  <c:v>0.74036989419263399</c:v>
                </c:pt>
                <c:pt idx="259">
                  <c:v>0.7290122980051521</c:v>
                </c:pt>
                <c:pt idx="260">
                  <c:v>0.72446925953015895</c:v>
                </c:pt>
                <c:pt idx="261">
                  <c:v>0.71992622105516624</c:v>
                </c:pt>
                <c:pt idx="262">
                  <c:v>0.70175406715519484</c:v>
                </c:pt>
                <c:pt idx="263">
                  <c:v>0.68131039401772708</c:v>
                </c:pt>
                <c:pt idx="264">
                  <c:v>0.6676812785927484</c:v>
                </c:pt>
                <c:pt idx="265">
                  <c:v>0.66086672088025922</c:v>
                </c:pt>
                <c:pt idx="266">
                  <c:v>0.65859520164276286</c:v>
                </c:pt>
                <c:pt idx="267">
                  <c:v>0.65405216316777015</c:v>
                </c:pt>
                <c:pt idx="268">
                  <c:v>0.64496608621778428</c:v>
                </c:pt>
                <c:pt idx="269">
                  <c:v>0.63588000926779875</c:v>
                </c:pt>
                <c:pt idx="270">
                  <c:v>0.6313369707928056</c:v>
                </c:pt>
                <c:pt idx="271">
                  <c:v>0.615436336130331</c:v>
                </c:pt>
                <c:pt idx="272">
                  <c:v>0.60180722070535231</c:v>
                </c:pt>
                <c:pt idx="273">
                  <c:v>0.60180722070535231</c:v>
                </c:pt>
                <c:pt idx="274">
                  <c:v>0.56773443214290586</c:v>
                </c:pt>
                <c:pt idx="275">
                  <c:v>0.56773443214290586</c:v>
                </c:pt>
                <c:pt idx="276">
                  <c:v>0.56546291290540951</c:v>
                </c:pt>
                <c:pt idx="277">
                  <c:v>0.56319139366791315</c:v>
                </c:pt>
                <c:pt idx="278">
                  <c:v>0.55637683595542364</c:v>
                </c:pt>
                <c:pt idx="279">
                  <c:v>0.55410531671792729</c:v>
                </c:pt>
                <c:pt idx="280">
                  <c:v>0.55183379748043093</c:v>
                </c:pt>
                <c:pt idx="281">
                  <c:v>0.53820468205545224</c:v>
                </c:pt>
                <c:pt idx="282">
                  <c:v>0.53593316281795589</c:v>
                </c:pt>
                <c:pt idx="283">
                  <c:v>0.53366164358045953</c:v>
                </c:pt>
                <c:pt idx="284">
                  <c:v>0.53139012434296307</c:v>
                </c:pt>
                <c:pt idx="285">
                  <c:v>0.53139012434296307</c:v>
                </c:pt>
                <c:pt idx="286">
                  <c:v>0.52911860510546671</c:v>
                </c:pt>
                <c:pt idx="287">
                  <c:v>0.52911860510546671</c:v>
                </c:pt>
                <c:pt idx="288">
                  <c:v>0.524575566630474</c:v>
                </c:pt>
                <c:pt idx="289">
                  <c:v>0.52230404739297764</c:v>
                </c:pt>
                <c:pt idx="290">
                  <c:v>0.51776100891798449</c:v>
                </c:pt>
                <c:pt idx="291">
                  <c:v>0.49958885501801309</c:v>
                </c:pt>
                <c:pt idx="292">
                  <c:v>0.49731733578051668</c:v>
                </c:pt>
                <c:pt idx="293">
                  <c:v>0.49731733578051668</c:v>
                </c:pt>
                <c:pt idx="294">
                  <c:v>0.49050277806802756</c:v>
                </c:pt>
                <c:pt idx="295">
                  <c:v>0.47914518188054528</c:v>
                </c:pt>
                <c:pt idx="296">
                  <c:v>0.46778758569306345</c:v>
                </c:pt>
                <c:pt idx="297">
                  <c:v>0.43825783560560977</c:v>
                </c:pt>
                <c:pt idx="298">
                  <c:v>0.433714797130617</c:v>
                </c:pt>
                <c:pt idx="299">
                  <c:v>0.42235720094313473</c:v>
                </c:pt>
                <c:pt idx="300">
                  <c:v>0.42008568170563837</c:v>
                </c:pt>
                <c:pt idx="301">
                  <c:v>0.41781416246814201</c:v>
                </c:pt>
                <c:pt idx="302">
                  <c:v>0.39964200856817061</c:v>
                </c:pt>
                <c:pt idx="303">
                  <c:v>0.3973704893306742</c:v>
                </c:pt>
                <c:pt idx="304">
                  <c:v>0.38828441238068873</c:v>
                </c:pt>
                <c:pt idx="305">
                  <c:v>0.38374137390569557</c:v>
                </c:pt>
                <c:pt idx="306">
                  <c:v>0.38374137390569557</c:v>
                </c:pt>
                <c:pt idx="307">
                  <c:v>0.38146985466819922</c:v>
                </c:pt>
                <c:pt idx="308">
                  <c:v>0.37465529695571009</c:v>
                </c:pt>
                <c:pt idx="309">
                  <c:v>0.36329770076822782</c:v>
                </c:pt>
                <c:pt idx="310">
                  <c:v>0.36102618153073146</c:v>
                </c:pt>
                <c:pt idx="311">
                  <c:v>0.34966858534324957</c:v>
                </c:pt>
                <c:pt idx="312">
                  <c:v>0.34058250839326365</c:v>
                </c:pt>
                <c:pt idx="313">
                  <c:v>0.33603946991827094</c:v>
                </c:pt>
                <c:pt idx="314">
                  <c:v>0.31786731601829954</c:v>
                </c:pt>
                <c:pt idx="315">
                  <c:v>0.31105275830580997</c:v>
                </c:pt>
                <c:pt idx="316">
                  <c:v>0.29742364288083173</c:v>
                </c:pt>
                <c:pt idx="317">
                  <c:v>0.28833756593084586</c:v>
                </c:pt>
                <c:pt idx="318">
                  <c:v>0.28606604669334945</c:v>
                </c:pt>
                <c:pt idx="319">
                  <c:v>0.2837945274558531</c:v>
                </c:pt>
                <c:pt idx="320">
                  <c:v>0.27697996974336397</c:v>
                </c:pt>
                <c:pt idx="321">
                  <c:v>0.27697996974336397</c:v>
                </c:pt>
                <c:pt idx="322">
                  <c:v>0.26107933508088893</c:v>
                </c:pt>
                <c:pt idx="323">
                  <c:v>0.25426477736839942</c:v>
                </c:pt>
                <c:pt idx="324">
                  <c:v>0.24517870041841394</c:v>
                </c:pt>
                <c:pt idx="325">
                  <c:v>0.22473502728094616</c:v>
                </c:pt>
                <c:pt idx="326">
                  <c:v>0.22019198880595342</c:v>
                </c:pt>
                <c:pt idx="327">
                  <c:v>0.20883439261847114</c:v>
                </c:pt>
                <c:pt idx="328">
                  <c:v>0.20656287338097476</c:v>
                </c:pt>
                <c:pt idx="329">
                  <c:v>0.20201983490598202</c:v>
                </c:pt>
                <c:pt idx="330">
                  <c:v>0.19974831566848564</c:v>
                </c:pt>
                <c:pt idx="331">
                  <c:v>0.19747679643098887</c:v>
                </c:pt>
                <c:pt idx="332">
                  <c:v>0.19066223871849974</c:v>
                </c:pt>
                <c:pt idx="333">
                  <c:v>0.186119200243507</c:v>
                </c:pt>
                <c:pt idx="334">
                  <c:v>0.18384768100601062</c:v>
                </c:pt>
                <c:pt idx="335">
                  <c:v>0.18157616176851424</c:v>
                </c:pt>
                <c:pt idx="336">
                  <c:v>0.17930464253101747</c:v>
                </c:pt>
                <c:pt idx="337">
                  <c:v>0.17703312329352108</c:v>
                </c:pt>
                <c:pt idx="338">
                  <c:v>0.17249008481852834</c:v>
                </c:pt>
                <c:pt idx="339">
                  <c:v>0.17021856558103196</c:v>
                </c:pt>
                <c:pt idx="340">
                  <c:v>0.16567552710603922</c:v>
                </c:pt>
                <c:pt idx="341">
                  <c:v>0.16567552710603883</c:v>
                </c:pt>
                <c:pt idx="342">
                  <c:v>0.16567552710603883</c:v>
                </c:pt>
                <c:pt idx="343">
                  <c:v>0.16567552710603883</c:v>
                </c:pt>
                <c:pt idx="344">
                  <c:v>0.16340400786854284</c:v>
                </c:pt>
                <c:pt idx="345">
                  <c:v>0.16340400786854284</c:v>
                </c:pt>
                <c:pt idx="346">
                  <c:v>0.16340400786854245</c:v>
                </c:pt>
                <c:pt idx="347">
                  <c:v>0.16340400786854245</c:v>
                </c:pt>
                <c:pt idx="348">
                  <c:v>0.16340400786854245</c:v>
                </c:pt>
                <c:pt idx="349">
                  <c:v>0.16113248863104648</c:v>
                </c:pt>
                <c:pt idx="350">
                  <c:v>0.16113248863104648</c:v>
                </c:pt>
                <c:pt idx="351">
                  <c:v>0.16113248863104648</c:v>
                </c:pt>
                <c:pt idx="352">
                  <c:v>0.16113248863104648</c:v>
                </c:pt>
                <c:pt idx="353">
                  <c:v>0.15886096939354971</c:v>
                </c:pt>
                <c:pt idx="354">
                  <c:v>0.15658945015605333</c:v>
                </c:pt>
                <c:pt idx="355">
                  <c:v>0.14977489244356421</c:v>
                </c:pt>
                <c:pt idx="356">
                  <c:v>0.14977489244356421</c:v>
                </c:pt>
                <c:pt idx="357">
                  <c:v>0.14977489244356421</c:v>
                </c:pt>
                <c:pt idx="358">
                  <c:v>0.14750337320606782</c:v>
                </c:pt>
                <c:pt idx="359">
                  <c:v>0.14296033473107508</c:v>
                </c:pt>
                <c:pt idx="360">
                  <c:v>0.14296033473107467</c:v>
                </c:pt>
                <c:pt idx="361">
                  <c:v>0.14068881549357831</c:v>
                </c:pt>
                <c:pt idx="362">
                  <c:v>0.14068881549357831</c:v>
                </c:pt>
                <c:pt idx="363">
                  <c:v>0.13160273854359281</c:v>
                </c:pt>
                <c:pt idx="364">
                  <c:v>0.13160273854359281</c:v>
                </c:pt>
                <c:pt idx="365">
                  <c:v>0.12705970006860007</c:v>
                </c:pt>
                <c:pt idx="366">
                  <c:v>0.12251666159360732</c:v>
                </c:pt>
                <c:pt idx="367">
                  <c:v>0.11115906540612504</c:v>
                </c:pt>
                <c:pt idx="368">
                  <c:v>9.0715392268657269E-2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D9-4B3E-A298-7254614F817F}"/>
            </c:ext>
          </c:extLst>
        </c:ser>
        <c:ser>
          <c:idx val="3"/>
          <c:order val="4"/>
          <c:tx>
            <c:v>No airflow (1150 W/m2)</c:v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'0.0ms-S-0°C-5mm-2'!$O$2:$O$342</c:f>
              <c:numCache>
                <c:formatCode>General</c:formatCode>
                <c:ptCount val="3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</c:numCache>
            </c:numRef>
          </c:xVal>
          <c:yVal>
            <c:numRef>
              <c:f>'0.0ms-S-0°C-5mm-2'!$Q$2:$Q$342</c:f>
              <c:numCache>
                <c:formatCode>General</c:formatCode>
                <c:ptCount val="341"/>
                <c:pt idx="0">
                  <c:v>3.9999999999999991</c:v>
                </c:pt>
                <c:pt idx="1">
                  <c:v>3.9680547924200398</c:v>
                </c:pt>
                <c:pt idx="2">
                  <c:v>3.9595360703987184</c:v>
                </c:pt>
                <c:pt idx="3">
                  <c:v>3.9446283068614036</c:v>
                </c:pt>
                <c:pt idx="4">
                  <c:v>3.9339799043347514</c:v>
                </c:pt>
                <c:pt idx="5">
                  <c:v>3.914812779786776</c:v>
                </c:pt>
                <c:pt idx="6">
                  <c:v>3.9062940577654528</c:v>
                </c:pt>
                <c:pt idx="7">
                  <c:v>3.8892566137228086</c:v>
                </c:pt>
                <c:pt idx="8">
                  <c:v>3.8807378917014863</c:v>
                </c:pt>
                <c:pt idx="9">
                  <c:v>3.8658301281641725</c:v>
                </c:pt>
                <c:pt idx="10">
                  <c:v>3.8615707671535113</c:v>
                </c:pt>
                <c:pt idx="11">
                  <c:v>3.8551817256375194</c:v>
                </c:pt>
                <c:pt idx="12">
                  <c:v>3.8402739621002051</c:v>
                </c:pt>
                <c:pt idx="13">
                  <c:v>3.8232365180575605</c:v>
                </c:pt>
                <c:pt idx="14">
                  <c:v>3.8104584350255775</c:v>
                </c:pt>
                <c:pt idx="15">
                  <c:v>3.7976803519935931</c:v>
                </c:pt>
                <c:pt idx="16">
                  <c:v>3.7849022689616101</c:v>
                </c:pt>
                <c:pt idx="17">
                  <c:v>3.7699945054242949</c:v>
                </c:pt>
                <c:pt idx="18">
                  <c:v>3.7486977003709896</c:v>
                </c:pt>
                <c:pt idx="19">
                  <c:v>3.7167524927910303</c:v>
                </c:pt>
                <c:pt idx="20">
                  <c:v>3.7103634512750392</c:v>
                </c:pt>
                <c:pt idx="21">
                  <c:v>3.6954556877377249</c:v>
                </c:pt>
                <c:pt idx="22">
                  <c:v>3.6848072852110718</c:v>
                </c:pt>
                <c:pt idx="23">
                  <c:v>3.6656401606630964</c:v>
                </c:pt>
                <c:pt idx="24">
                  <c:v>3.6613807996524352</c:v>
                </c:pt>
                <c:pt idx="25">
                  <c:v>3.6443433556097911</c:v>
                </c:pt>
                <c:pt idx="26">
                  <c:v>3.6315652725778071</c:v>
                </c:pt>
                <c:pt idx="27">
                  <c:v>3.6166575090404929</c:v>
                </c:pt>
                <c:pt idx="28">
                  <c:v>3.6102684675245018</c:v>
                </c:pt>
                <c:pt idx="29">
                  <c:v>3.6038794260085094</c:v>
                </c:pt>
                <c:pt idx="30">
                  <c:v>3.5932310234818563</c:v>
                </c:pt>
                <c:pt idx="31">
                  <c:v>3.5740638989338818</c:v>
                </c:pt>
                <c:pt idx="32">
                  <c:v>3.5591561353965679</c:v>
                </c:pt>
                <c:pt idx="33">
                  <c:v>3.5442483718592528</c:v>
                </c:pt>
                <c:pt idx="34">
                  <c:v>3.5335999693326006</c:v>
                </c:pt>
                <c:pt idx="35">
                  <c:v>3.5123031642792943</c:v>
                </c:pt>
                <c:pt idx="36">
                  <c:v>3.4611908321513596</c:v>
                </c:pt>
                <c:pt idx="37">
                  <c:v>3.4484127491193766</c:v>
                </c:pt>
                <c:pt idx="38">
                  <c:v>3.4313753050767315</c:v>
                </c:pt>
                <c:pt idx="39">
                  <c:v>3.418597222044748</c:v>
                </c:pt>
                <c:pt idx="40">
                  <c:v>3.3994300974967726</c:v>
                </c:pt>
                <c:pt idx="41">
                  <c:v>3.3951707364861115</c:v>
                </c:pt>
                <c:pt idx="42">
                  <c:v>3.3738739314328061</c:v>
                </c:pt>
                <c:pt idx="43">
                  <c:v>3.3632255289061526</c:v>
                </c:pt>
                <c:pt idx="44">
                  <c:v>3.3504474458741691</c:v>
                </c:pt>
                <c:pt idx="45">
                  <c:v>3.344058404358178</c:v>
                </c:pt>
                <c:pt idx="46">
                  <c:v>3.3355396823368557</c:v>
                </c:pt>
                <c:pt idx="47">
                  <c:v>3.3206319187995406</c:v>
                </c:pt>
                <c:pt idx="48">
                  <c:v>3.2993351137462343</c:v>
                </c:pt>
                <c:pt idx="49">
                  <c:v>3.2865570307142522</c:v>
                </c:pt>
                <c:pt idx="50">
                  <c:v>3.271649267176937</c:v>
                </c:pt>
                <c:pt idx="51">
                  <c:v>3.2610008646502848</c:v>
                </c:pt>
                <c:pt idx="52">
                  <c:v>3.2460931011129706</c:v>
                </c:pt>
                <c:pt idx="53">
                  <c:v>3.1949807689850358</c:v>
                </c:pt>
                <c:pt idx="54">
                  <c:v>3.1736839639317305</c:v>
                </c:pt>
                <c:pt idx="55">
                  <c:v>3.1609058808997466</c:v>
                </c:pt>
                <c:pt idx="56">
                  <c:v>3.1417387563517711</c:v>
                </c:pt>
                <c:pt idx="57">
                  <c:v>3.1353497148357801</c:v>
                </c:pt>
                <c:pt idx="58">
                  <c:v>3.1119232292771435</c:v>
                </c:pt>
                <c:pt idx="59">
                  <c:v>3.0927561047291676</c:v>
                </c:pt>
                <c:pt idx="60">
                  <c:v>3.0650702581598699</c:v>
                </c:pt>
                <c:pt idx="61">
                  <c:v>3.0309953700745815</c:v>
                </c:pt>
                <c:pt idx="62">
                  <c:v>3.0160876065372664</c:v>
                </c:pt>
                <c:pt idx="63">
                  <c:v>2.9990501624946222</c:v>
                </c:pt>
                <c:pt idx="64">
                  <c:v>2.9820127184519776</c:v>
                </c:pt>
                <c:pt idx="65">
                  <c:v>2.9671049549146629</c:v>
                </c:pt>
                <c:pt idx="66">
                  <c:v>2.9415487888506964</c:v>
                </c:pt>
                <c:pt idx="67">
                  <c:v>2.9245113448080509</c:v>
                </c:pt>
                <c:pt idx="68">
                  <c:v>2.8584912491428036</c:v>
                </c:pt>
                <c:pt idx="69">
                  <c:v>2.8180273195415215</c:v>
                </c:pt>
                <c:pt idx="70">
                  <c:v>2.792471153477555</c:v>
                </c:pt>
                <c:pt idx="71">
                  <c:v>2.7669149874135877</c:v>
                </c:pt>
                <c:pt idx="72">
                  <c:v>2.73709946033896</c:v>
                </c:pt>
                <c:pt idx="73">
                  <c:v>2.6923761697270168</c:v>
                </c:pt>
                <c:pt idx="74">
                  <c:v>2.6795980866950333</c:v>
                </c:pt>
                <c:pt idx="75">
                  <c:v>2.6391341570937521</c:v>
                </c:pt>
                <c:pt idx="76">
                  <c:v>2.6242263935564387</c:v>
                </c:pt>
                <c:pt idx="77">
                  <c:v>2.5880218249658182</c:v>
                </c:pt>
                <c:pt idx="78">
                  <c:v>2.5709843809231736</c:v>
                </c:pt>
                <c:pt idx="79">
                  <c:v>2.5347798123325536</c:v>
                </c:pt>
                <c:pt idx="80">
                  <c:v>2.4943158827312728</c:v>
                </c:pt>
                <c:pt idx="81">
                  <c:v>2.4666300361619746</c:v>
                </c:pt>
                <c:pt idx="82">
                  <c:v>2.3857021769594113</c:v>
                </c:pt>
                <c:pt idx="83">
                  <c:v>2.3622756914007752</c:v>
                </c:pt>
                <c:pt idx="84">
                  <c:v>2.283477512703544</c:v>
                </c:pt>
                <c:pt idx="85">
                  <c:v>2.2600510271449075</c:v>
                </c:pt>
                <c:pt idx="86">
                  <c:v>2.1855122094583366</c:v>
                </c:pt>
                <c:pt idx="87">
                  <c:v>2.1642154044050304</c:v>
                </c:pt>
                <c:pt idx="88">
                  <c:v>2.1599560433943692</c:v>
                </c:pt>
                <c:pt idx="89">
                  <c:v>2.1365295578357326</c:v>
                </c:pt>
                <c:pt idx="90">
                  <c:v>2.1301405163197416</c:v>
                </c:pt>
                <c:pt idx="91">
                  <c:v>2.1131030722770965</c:v>
                </c:pt>
                <c:pt idx="92">
                  <c:v>2.1045843502557742</c:v>
                </c:pt>
                <c:pt idx="93">
                  <c:v>2.1024546697504434</c:v>
                </c:pt>
                <c:pt idx="94">
                  <c:v>2.0896765867184599</c:v>
                </c:pt>
                <c:pt idx="95">
                  <c:v>2.0705094621704849</c:v>
                </c:pt>
                <c:pt idx="96">
                  <c:v>2.0662501011598238</c:v>
                </c:pt>
                <c:pt idx="97">
                  <c:v>2.0513423376225095</c:v>
                </c:pt>
                <c:pt idx="98">
                  <c:v>2.0406939350958564</c:v>
                </c:pt>
                <c:pt idx="99">
                  <c:v>2.0236564910532122</c:v>
                </c:pt>
                <c:pt idx="100">
                  <c:v>2.015137769031889</c:v>
                </c:pt>
                <c:pt idx="101">
                  <c:v>1.9938409639785837</c:v>
                </c:pt>
                <c:pt idx="102">
                  <c:v>1.9874519224625917</c:v>
                </c:pt>
                <c:pt idx="103">
                  <c:v>1.9746738394306085</c:v>
                </c:pt>
                <c:pt idx="104">
                  <c:v>1.932080229323996</c:v>
                </c:pt>
                <c:pt idx="105">
                  <c:v>1.9214318267973436</c:v>
                </c:pt>
                <c:pt idx="106">
                  <c:v>1.9129131047760206</c:v>
                </c:pt>
                <c:pt idx="107">
                  <c:v>1.9022647022493684</c:v>
                </c:pt>
                <c:pt idx="108">
                  <c:v>1.8980053412387066</c:v>
                </c:pt>
                <c:pt idx="109">
                  <c:v>1.8958756607333764</c:v>
                </c:pt>
                <c:pt idx="110">
                  <c:v>1.8958756607333764</c:v>
                </c:pt>
                <c:pt idx="111">
                  <c:v>1.8916162997227153</c:v>
                </c:pt>
                <c:pt idx="112">
                  <c:v>1.8894866192173843</c:v>
                </c:pt>
                <c:pt idx="113">
                  <c:v>1.8852272582067233</c:v>
                </c:pt>
                <c:pt idx="114">
                  <c:v>1.8852272582067233</c:v>
                </c:pt>
                <c:pt idx="115">
                  <c:v>1.8830975777013932</c:v>
                </c:pt>
                <c:pt idx="116">
                  <c:v>1.8809678971960622</c:v>
                </c:pt>
                <c:pt idx="117">
                  <c:v>1.8788382166907311</c:v>
                </c:pt>
                <c:pt idx="118">
                  <c:v>1.876708536185401</c:v>
                </c:pt>
                <c:pt idx="119">
                  <c:v>1.8745788556800702</c:v>
                </c:pt>
                <c:pt idx="120">
                  <c:v>1.8724491751747401</c:v>
                </c:pt>
                <c:pt idx="121">
                  <c:v>1.8681898141640789</c:v>
                </c:pt>
                <c:pt idx="122">
                  <c:v>1.8554117311320948</c:v>
                </c:pt>
                <c:pt idx="123">
                  <c:v>1.8426336481001115</c:v>
                </c:pt>
                <c:pt idx="124">
                  <c:v>1.8383742870894506</c:v>
                </c:pt>
                <c:pt idx="125">
                  <c:v>1.8234665235521363</c:v>
                </c:pt>
                <c:pt idx="126">
                  <c:v>1.8213368430468053</c:v>
                </c:pt>
                <c:pt idx="127">
                  <c:v>1.8213368430468053</c:v>
                </c:pt>
                <c:pt idx="128">
                  <c:v>1.8170774820361444</c:v>
                </c:pt>
                <c:pt idx="129">
                  <c:v>1.8085587600148221</c:v>
                </c:pt>
                <c:pt idx="130">
                  <c:v>1.8021697184988301</c:v>
                </c:pt>
                <c:pt idx="131">
                  <c:v>1.7851322744561857</c:v>
                </c:pt>
                <c:pt idx="132">
                  <c:v>1.7830025939508549</c:v>
                </c:pt>
                <c:pt idx="133">
                  <c:v>1.7744838719295326</c:v>
                </c:pt>
                <c:pt idx="134">
                  <c:v>1.7723541914242018</c:v>
                </c:pt>
                <c:pt idx="135">
                  <c:v>1.7659651499082105</c:v>
                </c:pt>
                <c:pt idx="136">
                  <c:v>1.7510573863708963</c:v>
                </c:pt>
                <c:pt idx="137">
                  <c:v>1.7467980253602351</c:v>
                </c:pt>
                <c:pt idx="138">
                  <c:v>1.7340199423282512</c:v>
                </c:pt>
                <c:pt idx="139">
                  <c:v>1.7318902618229211</c:v>
                </c:pt>
                <c:pt idx="140">
                  <c:v>1.7318902618229211</c:v>
                </c:pt>
                <c:pt idx="141">
                  <c:v>1.72976058131759</c:v>
                </c:pt>
                <c:pt idx="142">
                  <c:v>1.7212418592962679</c:v>
                </c:pt>
                <c:pt idx="143">
                  <c:v>1.7063340957589537</c:v>
                </c:pt>
                <c:pt idx="144">
                  <c:v>1.6999450542429619</c:v>
                </c:pt>
                <c:pt idx="145">
                  <c:v>1.6701295271683343</c:v>
                </c:pt>
                <c:pt idx="146">
                  <c:v>1.6637404856523423</c:v>
                </c:pt>
                <c:pt idx="147">
                  <c:v>1.640314000093706</c:v>
                </c:pt>
                <c:pt idx="148">
                  <c:v>1.6360546390830448</c:v>
                </c:pt>
                <c:pt idx="149">
                  <c:v>1.6190171950403998</c:v>
                </c:pt>
                <c:pt idx="150">
                  <c:v>1.5998500704924243</c:v>
                </c:pt>
                <c:pt idx="151">
                  <c:v>1.5955907094817634</c:v>
                </c:pt>
                <c:pt idx="152">
                  <c:v>1.5934610289764324</c:v>
                </c:pt>
                <c:pt idx="153">
                  <c:v>1.5870719874604411</c:v>
                </c:pt>
                <c:pt idx="154">
                  <c:v>1.570034543417796</c:v>
                </c:pt>
                <c:pt idx="155">
                  <c:v>1.5657751824071349</c:v>
                </c:pt>
                <c:pt idx="156">
                  <c:v>1.5636455019018047</c:v>
                </c:pt>
                <c:pt idx="157">
                  <c:v>1.5529970993751516</c:v>
                </c:pt>
                <c:pt idx="158">
                  <c:v>1.5508674188698208</c:v>
                </c:pt>
                <c:pt idx="159">
                  <c:v>1.5508674188698208</c:v>
                </c:pt>
                <c:pt idx="160">
                  <c:v>1.5487377383644905</c:v>
                </c:pt>
                <c:pt idx="161">
                  <c:v>1.5444783773538295</c:v>
                </c:pt>
                <c:pt idx="162">
                  <c:v>1.5380893358378374</c:v>
                </c:pt>
                <c:pt idx="163">
                  <c:v>1.5061441282578782</c:v>
                </c:pt>
                <c:pt idx="164">
                  <c:v>1.4933660452258948</c:v>
                </c:pt>
                <c:pt idx="165">
                  <c:v>1.4912363647205646</c:v>
                </c:pt>
                <c:pt idx="166">
                  <c:v>1.4805879621939115</c:v>
                </c:pt>
                <c:pt idx="167">
                  <c:v>1.4656801986565975</c:v>
                </c:pt>
                <c:pt idx="168">
                  <c:v>1.4592911571406053</c:v>
                </c:pt>
                <c:pt idx="169">
                  <c:v>1.4592911571406053</c:v>
                </c:pt>
                <c:pt idx="170">
                  <c:v>1.4529021156246134</c:v>
                </c:pt>
                <c:pt idx="171">
                  <c:v>1.4273459495606469</c:v>
                </c:pt>
                <c:pt idx="172">
                  <c:v>1.4273459495606469</c:v>
                </c:pt>
                <c:pt idx="173">
                  <c:v>1.4230865885499857</c:v>
                </c:pt>
                <c:pt idx="174">
                  <c:v>1.3932710614753574</c:v>
                </c:pt>
                <c:pt idx="175">
                  <c:v>1.3932710614753574</c:v>
                </c:pt>
                <c:pt idx="176">
                  <c:v>1.3804929784433733</c:v>
                </c:pt>
                <c:pt idx="177">
                  <c:v>1.3762336174327123</c:v>
                </c:pt>
                <c:pt idx="178">
                  <c:v>1.369844575916721</c:v>
                </c:pt>
                <c:pt idx="179">
                  <c:v>1.3144728827781254</c:v>
                </c:pt>
                <c:pt idx="180">
                  <c:v>1.2931760777248191</c:v>
                </c:pt>
                <c:pt idx="181">
                  <c:v>1.288916716714158</c:v>
                </c:pt>
                <c:pt idx="182">
                  <c:v>1.2569715091341995</c:v>
                </c:pt>
                <c:pt idx="183">
                  <c:v>1.2569715091341995</c:v>
                </c:pt>
                <c:pt idx="184">
                  <c:v>1.2399340650915545</c:v>
                </c:pt>
                <c:pt idx="185">
                  <c:v>1.2314153430702321</c:v>
                </c:pt>
                <c:pt idx="186">
                  <c:v>1.2079888575115958</c:v>
                </c:pt>
                <c:pt idx="187">
                  <c:v>1.2037294965009346</c:v>
                </c:pt>
                <c:pt idx="188">
                  <c:v>1.1590062058889921</c:v>
                </c:pt>
                <c:pt idx="189">
                  <c:v>1.1568765253836619</c:v>
                </c:pt>
                <c:pt idx="190">
                  <c:v>1.1164125957823805</c:v>
                </c:pt>
                <c:pt idx="191">
                  <c:v>1.1100235542663885</c:v>
                </c:pt>
                <c:pt idx="192">
                  <c:v>1.1036345127503973</c:v>
                </c:pt>
                <c:pt idx="193">
                  <c:v>1.0993751517397354</c:v>
                </c:pt>
                <c:pt idx="194">
                  <c:v>1.0951157907290743</c:v>
                </c:pt>
                <c:pt idx="195">
                  <c:v>1.0610409026437855</c:v>
                </c:pt>
                <c:pt idx="196">
                  <c:v>1.0333550560744873</c:v>
                </c:pt>
                <c:pt idx="197">
                  <c:v>1.0333550560744873</c:v>
                </c:pt>
                <c:pt idx="198">
                  <c:v>1.0099285705158509</c:v>
                </c:pt>
                <c:pt idx="199">
                  <c:v>0.99928016798919794</c:v>
                </c:pt>
                <c:pt idx="200">
                  <c:v>0.98011304344122263</c:v>
                </c:pt>
                <c:pt idx="201">
                  <c:v>0.92900071131328876</c:v>
                </c:pt>
                <c:pt idx="202">
                  <c:v>0.92474135030262772</c:v>
                </c:pt>
                <c:pt idx="203">
                  <c:v>0.92048198929196656</c:v>
                </c:pt>
                <c:pt idx="204">
                  <c:v>0.90131486474399136</c:v>
                </c:pt>
                <c:pt idx="205">
                  <c:v>0.89066646221733825</c:v>
                </c:pt>
                <c:pt idx="206">
                  <c:v>0.88427742070134618</c:v>
                </c:pt>
                <c:pt idx="207">
                  <c:v>0.8310354080680814</c:v>
                </c:pt>
                <c:pt idx="208">
                  <c:v>0.82464636655208945</c:v>
                </c:pt>
                <c:pt idx="209">
                  <c:v>0.79696051998279194</c:v>
                </c:pt>
                <c:pt idx="210">
                  <c:v>0.78205275644547778</c:v>
                </c:pt>
                <c:pt idx="211">
                  <c:v>0.76927467341349454</c:v>
                </c:pt>
                <c:pt idx="212">
                  <c:v>0.75649659038151129</c:v>
                </c:pt>
                <c:pt idx="213">
                  <c:v>0.75649659038151129</c:v>
                </c:pt>
                <c:pt idx="214">
                  <c:v>0.74371850734952727</c:v>
                </c:pt>
                <c:pt idx="215">
                  <c:v>0.73519978532820507</c:v>
                </c:pt>
                <c:pt idx="216">
                  <c:v>0.70538425825357665</c:v>
                </c:pt>
                <c:pt idx="217">
                  <c:v>0.70325457774824629</c:v>
                </c:pt>
                <c:pt idx="218">
                  <c:v>0.67769841168427902</c:v>
                </c:pt>
                <c:pt idx="219">
                  <c:v>0.66705000915762624</c:v>
                </c:pt>
                <c:pt idx="220">
                  <c:v>0.64362352359898956</c:v>
                </c:pt>
                <c:pt idx="221">
                  <c:v>0.6287157600616754</c:v>
                </c:pt>
                <c:pt idx="222">
                  <c:v>0.62232671854568367</c:v>
                </c:pt>
                <c:pt idx="223">
                  <c:v>0.60954863551370009</c:v>
                </c:pt>
                <c:pt idx="224">
                  <c:v>0.60528927450303893</c:v>
                </c:pt>
                <c:pt idx="225">
                  <c:v>0.59038151096572478</c:v>
                </c:pt>
                <c:pt idx="226">
                  <c:v>0.55630662288043531</c:v>
                </c:pt>
                <c:pt idx="227">
                  <c:v>0.55204726186977426</c:v>
                </c:pt>
                <c:pt idx="228">
                  <c:v>0.54778790085911311</c:v>
                </c:pt>
                <c:pt idx="229">
                  <c:v>0.54139885934312149</c:v>
                </c:pt>
                <c:pt idx="230">
                  <c:v>0.53075045681646837</c:v>
                </c:pt>
                <c:pt idx="231">
                  <c:v>0.52649109580580733</c:v>
                </c:pt>
                <c:pt idx="232">
                  <c:v>0.52223173479514584</c:v>
                </c:pt>
                <c:pt idx="233">
                  <c:v>0.51584269327915422</c:v>
                </c:pt>
                <c:pt idx="234">
                  <c:v>0.51158333226849306</c:v>
                </c:pt>
                <c:pt idx="235">
                  <c:v>0.49028652721518728</c:v>
                </c:pt>
                <c:pt idx="236">
                  <c:v>0.48815684670985676</c:v>
                </c:pt>
                <c:pt idx="237">
                  <c:v>0.48389748569919527</c:v>
                </c:pt>
                <c:pt idx="238">
                  <c:v>0.48176780519386475</c:v>
                </c:pt>
                <c:pt idx="239">
                  <c:v>0.47324908317254255</c:v>
                </c:pt>
                <c:pt idx="240">
                  <c:v>0.46686004165655054</c:v>
                </c:pt>
                <c:pt idx="241">
                  <c:v>0.46686004165655054</c:v>
                </c:pt>
                <c:pt idx="242">
                  <c:v>0.44769291710857528</c:v>
                </c:pt>
                <c:pt idx="243">
                  <c:v>0.43278515357126107</c:v>
                </c:pt>
                <c:pt idx="244">
                  <c:v>0.43065547306593049</c:v>
                </c:pt>
                <c:pt idx="245">
                  <c:v>0.43065547306593049</c:v>
                </c:pt>
                <c:pt idx="246">
                  <c:v>0.42639611205526945</c:v>
                </c:pt>
                <c:pt idx="247">
                  <c:v>0.41361802902328576</c:v>
                </c:pt>
                <c:pt idx="248">
                  <c:v>0.40935866801262472</c:v>
                </c:pt>
                <c:pt idx="249">
                  <c:v>0.39658058498064103</c:v>
                </c:pt>
                <c:pt idx="250">
                  <c:v>0.3901915434646494</c:v>
                </c:pt>
                <c:pt idx="251">
                  <c:v>0.36889473841134357</c:v>
                </c:pt>
                <c:pt idx="252">
                  <c:v>0.36250569689535156</c:v>
                </c:pt>
                <c:pt idx="253">
                  <c:v>0.35398697487402941</c:v>
                </c:pt>
                <c:pt idx="254">
                  <c:v>0.3433385723473763</c:v>
                </c:pt>
                <c:pt idx="255">
                  <c:v>0.34120889184204573</c:v>
                </c:pt>
                <c:pt idx="256">
                  <c:v>0.3390792113367152</c:v>
                </c:pt>
                <c:pt idx="257">
                  <c:v>0.32204176729407047</c:v>
                </c:pt>
                <c:pt idx="258">
                  <c:v>0.30713400375675626</c:v>
                </c:pt>
                <c:pt idx="259">
                  <c:v>0.30287464274609521</c:v>
                </c:pt>
                <c:pt idx="260">
                  <c:v>0.30074496224076464</c:v>
                </c:pt>
                <c:pt idx="261">
                  <c:v>0.29009655971411152</c:v>
                </c:pt>
                <c:pt idx="262">
                  <c:v>0.2794481571874588</c:v>
                </c:pt>
                <c:pt idx="263">
                  <c:v>0.26454039365014465</c:v>
                </c:pt>
                <c:pt idx="264">
                  <c:v>0.24963263011283043</c:v>
                </c:pt>
                <c:pt idx="265">
                  <c:v>0.23898422758617732</c:v>
                </c:pt>
                <c:pt idx="266">
                  <c:v>0.23685454708084677</c:v>
                </c:pt>
                <c:pt idx="267">
                  <c:v>0.23685454708084677</c:v>
                </c:pt>
                <c:pt idx="268">
                  <c:v>0.23472486657551625</c:v>
                </c:pt>
                <c:pt idx="269">
                  <c:v>0.20703902000621877</c:v>
                </c:pt>
                <c:pt idx="270">
                  <c:v>0.20064997849022675</c:v>
                </c:pt>
                <c:pt idx="271">
                  <c:v>0.19639061747956568</c:v>
                </c:pt>
                <c:pt idx="272">
                  <c:v>0.19000157596357403</c:v>
                </c:pt>
                <c:pt idx="273">
                  <c:v>0.19000157596357403</c:v>
                </c:pt>
                <c:pt idx="274">
                  <c:v>0.19000157596357403</c:v>
                </c:pt>
                <c:pt idx="275">
                  <c:v>0.18574221495291257</c:v>
                </c:pt>
                <c:pt idx="276">
                  <c:v>0.18574221495291257</c:v>
                </c:pt>
                <c:pt idx="277">
                  <c:v>0.18148285394225147</c:v>
                </c:pt>
                <c:pt idx="278">
                  <c:v>0.1772234929315904</c:v>
                </c:pt>
                <c:pt idx="279">
                  <c:v>0.17083445141559875</c:v>
                </c:pt>
                <c:pt idx="280">
                  <c:v>0.16870477091026823</c:v>
                </c:pt>
                <c:pt idx="281">
                  <c:v>0.16870477091026823</c:v>
                </c:pt>
                <c:pt idx="282">
                  <c:v>0.16018604888894566</c:v>
                </c:pt>
                <c:pt idx="283">
                  <c:v>0.15592668787828456</c:v>
                </c:pt>
                <c:pt idx="284">
                  <c:v>0.15592668787828456</c:v>
                </c:pt>
                <c:pt idx="285">
                  <c:v>0.15166732686762349</c:v>
                </c:pt>
                <c:pt idx="286">
                  <c:v>0.14953764636229255</c:v>
                </c:pt>
                <c:pt idx="287">
                  <c:v>0.147407965856962</c:v>
                </c:pt>
                <c:pt idx="288">
                  <c:v>0.14314860484630093</c:v>
                </c:pt>
                <c:pt idx="289">
                  <c:v>0.13250020231964782</c:v>
                </c:pt>
                <c:pt idx="290">
                  <c:v>0.13037052181431727</c:v>
                </c:pt>
                <c:pt idx="291">
                  <c:v>0.13037052181431727</c:v>
                </c:pt>
                <c:pt idx="292">
                  <c:v>0.13037052181431727</c:v>
                </c:pt>
                <c:pt idx="293">
                  <c:v>0.12398148029832565</c:v>
                </c:pt>
                <c:pt idx="294">
                  <c:v>0.1218517997929951</c:v>
                </c:pt>
                <c:pt idx="295">
                  <c:v>0.11972211928766455</c:v>
                </c:pt>
                <c:pt idx="296">
                  <c:v>0.11759243878233401</c:v>
                </c:pt>
                <c:pt idx="297">
                  <c:v>0.11546275827700346</c:v>
                </c:pt>
                <c:pt idx="298">
                  <c:v>0.1069440362556809</c:v>
                </c:pt>
                <c:pt idx="299">
                  <c:v>0.10481435575035036</c:v>
                </c:pt>
                <c:pt idx="300">
                  <c:v>0.10268467524501981</c:v>
                </c:pt>
                <c:pt idx="301">
                  <c:v>8.9906592213036166E-2</c:v>
                </c:pt>
                <c:pt idx="302">
                  <c:v>8.5647231202375079E-2</c:v>
                </c:pt>
                <c:pt idx="303">
                  <c:v>8.5647231202375079E-2</c:v>
                </c:pt>
                <c:pt idx="304">
                  <c:v>8.5647231202375079E-2</c:v>
                </c:pt>
                <c:pt idx="305">
                  <c:v>8.3517550697044529E-2</c:v>
                </c:pt>
                <c:pt idx="306">
                  <c:v>7.7128509181052518E-2</c:v>
                </c:pt>
                <c:pt idx="307">
                  <c:v>7.4998828675721982E-2</c:v>
                </c:pt>
                <c:pt idx="308">
                  <c:v>7.4998828675721982E-2</c:v>
                </c:pt>
                <c:pt idx="309">
                  <c:v>7.2869148170391432E-2</c:v>
                </c:pt>
                <c:pt idx="310">
                  <c:v>7.2869148170391432E-2</c:v>
                </c:pt>
                <c:pt idx="311">
                  <c:v>7.0739467665060882E-2</c:v>
                </c:pt>
                <c:pt idx="312">
                  <c:v>6.6480106654399795E-2</c:v>
                </c:pt>
                <c:pt idx="313">
                  <c:v>6.6480106654399795E-2</c:v>
                </c:pt>
                <c:pt idx="314">
                  <c:v>6.6480106654399795E-2</c:v>
                </c:pt>
                <c:pt idx="315">
                  <c:v>6.4350426149069245E-2</c:v>
                </c:pt>
                <c:pt idx="316">
                  <c:v>6.2220745643738709E-2</c:v>
                </c:pt>
                <c:pt idx="317">
                  <c:v>6.2220745643738709E-2</c:v>
                </c:pt>
                <c:pt idx="318">
                  <c:v>5.7961384633077241E-2</c:v>
                </c:pt>
                <c:pt idx="319">
                  <c:v>4.5183301601093968E-2</c:v>
                </c:pt>
                <c:pt idx="320">
                  <c:v>4.5183301601093968E-2</c:v>
                </c:pt>
                <c:pt idx="321">
                  <c:v>4.3053621095763044E-2</c:v>
                </c:pt>
                <c:pt idx="322">
                  <c:v>4.3053621095763044E-2</c:v>
                </c:pt>
                <c:pt idx="323">
                  <c:v>4.09239405904325E-2</c:v>
                </c:pt>
                <c:pt idx="324">
                  <c:v>3.8794260085101957E-2</c:v>
                </c:pt>
                <c:pt idx="325">
                  <c:v>3.4534899074440871E-2</c:v>
                </c:pt>
                <c:pt idx="326">
                  <c:v>2.8145857558449235E-2</c:v>
                </c:pt>
                <c:pt idx="327">
                  <c:v>2.3886496547787767E-2</c:v>
                </c:pt>
                <c:pt idx="328">
                  <c:v>1.9627135537126677E-2</c:v>
                </c:pt>
                <c:pt idx="329">
                  <c:v>1.9627135537126677E-2</c:v>
                </c:pt>
                <c:pt idx="330">
                  <c:v>1.749745503179613E-2</c:v>
                </c:pt>
                <c:pt idx="331">
                  <c:v>1.749745503179613E-2</c:v>
                </c:pt>
                <c:pt idx="332">
                  <c:v>1.5367774526465587E-2</c:v>
                </c:pt>
                <c:pt idx="333">
                  <c:v>1.5367774526465587E-2</c:v>
                </c:pt>
                <c:pt idx="334">
                  <c:v>1.5367774526465587E-2</c:v>
                </c:pt>
                <c:pt idx="335">
                  <c:v>-1.6696695161791501E-3</c:v>
                </c:pt>
                <c:pt idx="336">
                  <c:v>-1.6696695161791501E-3</c:v>
                </c:pt>
                <c:pt idx="337">
                  <c:v>-1.6696695161791501E-3</c:v>
                </c:pt>
                <c:pt idx="338">
                  <c:v>-1.4447752548162798E-2</c:v>
                </c:pt>
                <c:pt idx="339">
                  <c:v>-1.4447752548162798E-2</c:v>
                </c:pt>
                <c:pt idx="340">
                  <c:v>-4.2133599117460258E-2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AD9-4B3E-A298-7254614F817F}"/>
            </c:ext>
          </c:extLst>
        </c:ser>
        <c:ser>
          <c:idx val="2"/>
          <c:order val="5"/>
          <c:tx>
            <c:v>No airflow (1000W/m2)</c:v>
          </c:tx>
          <c:spPr>
            <a:ln w="19050" cap="rnd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'0.0ms-S-0°C-5mm-1'!$O$2:$O$314</c:f>
              <c:numCache>
                <c:formatCode>General</c:formatCode>
                <c:ptCount val="3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</c:numCache>
            </c:numRef>
          </c:xVal>
          <c:yVal>
            <c:numRef>
              <c:f>'0.0ms-S-0°C-5mm-1'!$Q$2:$Q$315</c:f>
              <c:numCache>
                <c:formatCode>General</c:formatCode>
                <c:ptCount val="314"/>
                <c:pt idx="0">
                  <c:v>4</c:v>
                </c:pt>
                <c:pt idx="1">
                  <c:v>3.9865350329260805</c:v>
                </c:pt>
                <c:pt idx="2">
                  <c:v>3.9794223643254925</c:v>
                </c:pt>
                <c:pt idx="3">
                  <c:v>3.9638399644271294</c:v>
                </c:pt>
                <c:pt idx="4">
                  <c:v>3.9546098630020969</c:v>
                </c:pt>
                <c:pt idx="5">
                  <c:v>3.949614627225952</c:v>
                </c:pt>
                <c:pt idx="6">
                  <c:v>3.9425019586253622</c:v>
                </c:pt>
                <c:pt idx="7">
                  <c:v>3.9375067228492173</c:v>
                </c:pt>
                <c:pt idx="8">
                  <c:v>3.9325114870730724</c:v>
                </c:pt>
                <c:pt idx="9">
                  <c:v>3.9253988184724844</c:v>
                </c:pt>
                <c:pt idx="10">
                  <c:v>3.9204035826963395</c:v>
                </c:pt>
                <c:pt idx="11">
                  <c:v>3.9132909140957506</c:v>
                </c:pt>
                <c:pt idx="12">
                  <c:v>3.9082956783196057</c:v>
                </c:pt>
                <c:pt idx="13">
                  <c:v>3.9033004425434608</c:v>
                </c:pt>
                <c:pt idx="14">
                  <c:v>3.8961877739428719</c:v>
                </c:pt>
                <c:pt idx="15">
                  <c:v>3.8911925381667269</c:v>
                </c:pt>
                <c:pt idx="16">
                  <c:v>3.8840798695661385</c:v>
                </c:pt>
                <c:pt idx="17">
                  <c:v>3.8790846337899931</c:v>
                </c:pt>
                <c:pt idx="18">
                  <c:v>3.8740893980138482</c:v>
                </c:pt>
                <c:pt idx="19">
                  <c:v>3.8648592965888158</c:v>
                </c:pt>
                <c:pt idx="20">
                  <c:v>3.8577466279882269</c:v>
                </c:pt>
                <c:pt idx="21">
                  <c:v>3.852751392212082</c:v>
                </c:pt>
                <c:pt idx="22">
                  <c:v>3.847756156435937</c:v>
                </c:pt>
                <c:pt idx="23">
                  <c:v>3.840643487835349</c:v>
                </c:pt>
                <c:pt idx="24">
                  <c:v>3.8356482520592041</c:v>
                </c:pt>
                <c:pt idx="25">
                  <c:v>3.8306530162830592</c:v>
                </c:pt>
                <c:pt idx="26">
                  <c:v>3.8193054820335828</c:v>
                </c:pt>
                <c:pt idx="27">
                  <c:v>3.8121928134329939</c:v>
                </c:pt>
                <c:pt idx="28">
                  <c:v>3.8071975776568485</c:v>
                </c:pt>
                <c:pt idx="29">
                  <c:v>3.8000849090562601</c:v>
                </c:pt>
                <c:pt idx="30">
                  <c:v>3.7929722404556712</c:v>
                </c:pt>
                <c:pt idx="31">
                  <c:v>3.7858595718550831</c:v>
                </c:pt>
                <c:pt idx="32">
                  <c:v>3.7766294704300511</c:v>
                </c:pt>
                <c:pt idx="33">
                  <c:v>3.7716342346539062</c:v>
                </c:pt>
                <c:pt idx="34">
                  <c:v>3.7581692675799858</c:v>
                </c:pt>
                <c:pt idx="35">
                  <c:v>3.7531740318038409</c:v>
                </c:pt>
                <c:pt idx="36">
                  <c:v>3.748178796027696</c:v>
                </c:pt>
                <c:pt idx="37">
                  <c:v>3.7431835602515511</c:v>
                </c:pt>
                <c:pt idx="38">
                  <c:v>3.7339534588265191</c:v>
                </c:pt>
                <c:pt idx="39">
                  <c:v>3.7289582230503733</c:v>
                </c:pt>
                <c:pt idx="40">
                  <c:v>3.7176106888008982</c:v>
                </c:pt>
                <c:pt idx="41">
                  <c:v>3.7104980202003093</c:v>
                </c:pt>
                <c:pt idx="42">
                  <c:v>3.7012679187752768</c:v>
                </c:pt>
                <c:pt idx="43">
                  <c:v>3.6878029517013577</c:v>
                </c:pt>
                <c:pt idx="44">
                  <c:v>3.6828077159252128</c:v>
                </c:pt>
                <c:pt idx="45">
                  <c:v>3.6735776145001804</c:v>
                </c:pt>
                <c:pt idx="46">
                  <c:v>3.6664649458995915</c:v>
                </c:pt>
                <c:pt idx="47">
                  <c:v>3.6614697101234466</c:v>
                </c:pt>
                <c:pt idx="48">
                  <c:v>3.6480047430495275</c:v>
                </c:pt>
                <c:pt idx="49">
                  <c:v>3.6430095072733826</c:v>
                </c:pt>
                <c:pt idx="50">
                  <c:v>3.6380142714972377</c:v>
                </c:pt>
                <c:pt idx="51">
                  <c:v>3.6266667372477612</c:v>
                </c:pt>
                <c:pt idx="52">
                  <c:v>3.6216715014716154</c:v>
                </c:pt>
                <c:pt idx="53">
                  <c:v>3.6060891015732524</c:v>
                </c:pt>
                <c:pt idx="54">
                  <c:v>3.5947415673237768</c:v>
                </c:pt>
                <c:pt idx="55">
                  <c:v>3.5833940330743008</c:v>
                </c:pt>
                <c:pt idx="56">
                  <c:v>3.5720464988248248</c:v>
                </c:pt>
                <c:pt idx="57">
                  <c:v>3.5628163973997928</c:v>
                </c:pt>
                <c:pt idx="58">
                  <c:v>3.5514688631503164</c:v>
                </c:pt>
                <c:pt idx="59">
                  <c:v>3.5358864632519538</c:v>
                </c:pt>
                <c:pt idx="60">
                  <c:v>3.5245389290024778</c:v>
                </c:pt>
                <c:pt idx="61">
                  <c:v>3.5195436932263329</c:v>
                </c:pt>
                <c:pt idx="62">
                  <c:v>3.5103135918013009</c:v>
                </c:pt>
                <c:pt idx="63">
                  <c:v>3.4968486247273813</c:v>
                </c:pt>
                <c:pt idx="64">
                  <c:v>3.4876185233023484</c:v>
                </c:pt>
                <c:pt idx="65">
                  <c:v>3.4762709890528734</c:v>
                </c:pt>
                <c:pt idx="66">
                  <c:v>3.4691583204522844</c:v>
                </c:pt>
                <c:pt idx="67">
                  <c:v>3.462045651851696</c:v>
                </c:pt>
                <c:pt idx="68">
                  <c:v>3.446463251953332</c:v>
                </c:pt>
                <c:pt idx="69">
                  <c:v>3.4329982848794125</c:v>
                </c:pt>
                <c:pt idx="70">
                  <c:v>3.4237681834543796</c:v>
                </c:pt>
                <c:pt idx="71">
                  <c:v>3.4081857835560174</c:v>
                </c:pt>
                <c:pt idx="72">
                  <c:v>3.3862510851843228</c:v>
                </c:pt>
                <c:pt idx="73">
                  <c:v>3.3770209837592908</c:v>
                </c:pt>
                <c:pt idx="74">
                  <c:v>3.3635560166853713</c:v>
                </c:pt>
                <c:pt idx="75">
                  <c:v>3.3585607809092264</c:v>
                </c:pt>
                <c:pt idx="76">
                  <c:v>3.3281563512397576</c:v>
                </c:pt>
                <c:pt idx="77">
                  <c:v>3.3210436826391692</c:v>
                </c:pt>
                <c:pt idx="78">
                  <c:v>3.3118135812141363</c:v>
                </c:pt>
                <c:pt idx="79">
                  <c:v>3.2983486141402172</c:v>
                </c:pt>
                <c:pt idx="80">
                  <c:v>3.2806487814174106</c:v>
                </c:pt>
                <c:pt idx="81">
                  <c:v>3.2735361128168217</c:v>
                </c:pt>
                <c:pt idx="82">
                  <c:v>3.2600711457429021</c:v>
                </c:pt>
                <c:pt idx="83">
                  <c:v>3.2550759099667572</c:v>
                </c:pt>
                <c:pt idx="84">
                  <c:v>3.237376077243951</c:v>
                </c:pt>
                <c:pt idx="85">
                  <c:v>3.2302634086433613</c:v>
                </c:pt>
                <c:pt idx="86">
                  <c:v>3.2231507400427728</c:v>
                </c:pt>
                <c:pt idx="87">
                  <c:v>3.2181555042666279</c:v>
                </c:pt>
                <c:pt idx="88">
                  <c:v>3.2068079700171519</c:v>
                </c:pt>
                <c:pt idx="89">
                  <c:v>3.199695301416563</c:v>
                </c:pt>
                <c:pt idx="90">
                  <c:v>3.192582632815975</c:v>
                </c:pt>
                <c:pt idx="91">
                  <c:v>3.1770002329176115</c:v>
                </c:pt>
                <c:pt idx="92">
                  <c:v>3.1698875643170217</c:v>
                </c:pt>
                <c:pt idx="93">
                  <c:v>3.1606574628919897</c:v>
                </c:pt>
                <c:pt idx="94">
                  <c:v>3.1556622271158448</c:v>
                </c:pt>
                <c:pt idx="95">
                  <c:v>3.1400798272174817</c:v>
                </c:pt>
                <c:pt idx="96">
                  <c:v>3.1244974273191191</c:v>
                </c:pt>
                <c:pt idx="97">
                  <c:v>3.1110324602451991</c:v>
                </c:pt>
                <c:pt idx="98">
                  <c:v>3.0996849259957235</c:v>
                </c:pt>
                <c:pt idx="99">
                  <c:v>3.081985093272916</c:v>
                </c:pt>
                <c:pt idx="100">
                  <c:v>3.07063755902344</c:v>
                </c:pt>
                <c:pt idx="101">
                  <c:v>3.0635248904228511</c:v>
                </c:pt>
                <c:pt idx="102">
                  <c:v>3.0564122218222631</c:v>
                </c:pt>
                <c:pt idx="103">
                  <c:v>3.0387123890994556</c:v>
                </c:pt>
                <c:pt idx="104">
                  <c:v>3.0273648548499805</c:v>
                </c:pt>
                <c:pt idx="105">
                  <c:v>3.0138998877760601</c:v>
                </c:pt>
                <c:pt idx="106">
                  <c:v>3.0046697863510281</c:v>
                </c:pt>
                <c:pt idx="107">
                  <c:v>2.9954396849259961</c:v>
                </c:pt>
                <c:pt idx="108">
                  <c:v>2.9862095835009641</c:v>
                </c:pt>
                <c:pt idx="109">
                  <c:v>2.9727446164270437</c:v>
                </c:pt>
                <c:pt idx="110">
                  <c:v>2.9613970821775677</c:v>
                </c:pt>
                <c:pt idx="111">
                  <c:v>2.9415798166303171</c:v>
                </c:pt>
                <c:pt idx="112">
                  <c:v>2.928114849556398</c:v>
                </c:pt>
                <c:pt idx="113">
                  <c:v>2.9125324496580345</c:v>
                </c:pt>
                <c:pt idx="114">
                  <c:v>2.9054197810574465</c:v>
                </c:pt>
                <c:pt idx="115">
                  <c:v>2.9004245452813016</c:v>
                </c:pt>
                <c:pt idx="116">
                  <c:v>2.8700201156118319</c:v>
                </c:pt>
                <c:pt idx="117">
                  <c:v>2.8565551485379124</c:v>
                </c:pt>
                <c:pt idx="118">
                  <c:v>2.8515599127617675</c:v>
                </c:pt>
                <c:pt idx="119">
                  <c:v>2.8338600800389604</c:v>
                </c:pt>
                <c:pt idx="120">
                  <c:v>2.8246299786139279</c:v>
                </c:pt>
                <c:pt idx="121">
                  <c:v>2.8111650115400089</c:v>
                </c:pt>
                <c:pt idx="122">
                  <c:v>2.8061697757638639</c:v>
                </c:pt>
                <c:pt idx="123">
                  <c:v>2.7948222415143875</c:v>
                </c:pt>
                <c:pt idx="124">
                  <c:v>2.7877095729137986</c:v>
                </c:pt>
                <c:pt idx="125">
                  <c:v>2.7657748745421045</c:v>
                </c:pt>
                <c:pt idx="126">
                  <c:v>2.7480750418192978</c:v>
                </c:pt>
                <c:pt idx="127">
                  <c:v>2.7261403434476033</c:v>
                </c:pt>
                <c:pt idx="128">
                  <c:v>2.7169102420225713</c:v>
                </c:pt>
                <c:pt idx="129">
                  <c:v>2.69074067800199</c:v>
                </c:pt>
                <c:pt idx="130">
                  <c:v>2.67727571092807</c:v>
                </c:pt>
                <c:pt idx="131">
                  <c:v>2.6616933110297074</c:v>
                </c:pt>
                <c:pt idx="132">
                  <c:v>2.6524632096046745</c:v>
                </c:pt>
                <c:pt idx="133">
                  <c:v>2.6368808097063114</c:v>
                </c:pt>
                <c:pt idx="134">
                  <c:v>2.6212984098079479</c:v>
                </c:pt>
                <c:pt idx="135">
                  <c:v>2.6057160099095849</c:v>
                </c:pt>
                <c:pt idx="136">
                  <c:v>2.5880161771867782</c:v>
                </c:pt>
                <c:pt idx="137">
                  <c:v>2.5809035085861893</c:v>
                </c:pt>
                <c:pt idx="138">
                  <c:v>2.5653211086878258</c:v>
                </c:pt>
                <c:pt idx="139">
                  <c:v>2.5497387087894627</c:v>
                </c:pt>
                <c:pt idx="140">
                  <c:v>2.529921443242213</c:v>
                </c:pt>
                <c:pt idx="141">
                  <c:v>2.5101041776949615</c:v>
                </c:pt>
                <c:pt idx="142">
                  <c:v>2.4966392106210415</c:v>
                </c:pt>
                <c:pt idx="143">
                  <c:v>2.4916439748448966</c:v>
                </c:pt>
                <c:pt idx="144">
                  <c:v>2.4570046795265412</c:v>
                </c:pt>
                <c:pt idx="145">
                  <c:v>2.4498920109259523</c:v>
                </c:pt>
                <c:pt idx="146">
                  <c:v>2.4237224469053706</c:v>
                </c:pt>
                <c:pt idx="147">
                  <c:v>2.4144923454803386</c:v>
                </c:pt>
                <c:pt idx="148">
                  <c:v>2.4094971097041928</c:v>
                </c:pt>
                <c:pt idx="149">
                  <c:v>2.379092680034725</c:v>
                </c:pt>
                <c:pt idx="150">
                  <c:v>2.3719800114341356</c:v>
                </c:pt>
                <c:pt idx="151">
                  <c:v>2.3563976115357725</c:v>
                </c:pt>
                <c:pt idx="152">
                  <c:v>2.3281106146907478</c:v>
                </c:pt>
                <c:pt idx="153">
                  <c:v>2.3082933491434972</c:v>
                </c:pt>
                <c:pt idx="154">
                  <c:v>2.2990632477184652</c:v>
                </c:pt>
                <c:pt idx="155">
                  <c:v>2.2750111165223275</c:v>
                </c:pt>
                <c:pt idx="156">
                  <c:v>2.25731128379952</c:v>
                </c:pt>
                <c:pt idx="157">
                  <c:v>2.2417288839011564</c:v>
                </c:pt>
                <c:pt idx="158">
                  <c:v>2.2282639168272373</c:v>
                </c:pt>
                <c:pt idx="159">
                  <c:v>2.2084466512799867</c:v>
                </c:pt>
                <c:pt idx="160">
                  <c:v>2.1949816842060668</c:v>
                </c:pt>
                <c:pt idx="161">
                  <c:v>2.1751644186588162</c:v>
                </c:pt>
                <c:pt idx="162">
                  <c:v>2.1616994515848971</c:v>
                </c:pt>
                <c:pt idx="163">
                  <c:v>2.1461170516865336</c:v>
                </c:pt>
                <c:pt idx="164">
                  <c:v>2.124182353314839</c:v>
                </c:pt>
                <c:pt idx="165">
                  <c:v>2.1170696847142501</c:v>
                </c:pt>
                <c:pt idx="166">
                  <c:v>2.109957016113662</c:v>
                </c:pt>
                <c:pt idx="167">
                  <c:v>2.0710828551464187</c:v>
                </c:pt>
                <c:pt idx="168">
                  <c:v>2.0576178880724996</c:v>
                </c:pt>
                <c:pt idx="169">
                  <c:v>2.037800622525249</c:v>
                </c:pt>
                <c:pt idx="170">
                  <c:v>2.0285705211002165</c:v>
                </c:pt>
                <c:pt idx="171">
                  <c:v>2.0214578524996276</c:v>
                </c:pt>
                <c:pt idx="172">
                  <c:v>1.9741139602346101</c:v>
                </c:pt>
                <c:pt idx="173">
                  <c:v>1.9606489931606907</c:v>
                </c:pt>
                <c:pt idx="174">
                  <c:v>1.9493014589112148</c:v>
                </c:pt>
                <c:pt idx="175">
                  <c:v>1.9337190590128515</c:v>
                </c:pt>
                <c:pt idx="176">
                  <c:v>1.9075494949922704</c:v>
                </c:pt>
                <c:pt idx="177">
                  <c:v>1.8962019607427942</c:v>
                </c:pt>
                <c:pt idx="178">
                  <c:v>1.8763846951955439</c:v>
                </c:pt>
                <c:pt idx="179">
                  <c:v>1.8544499968238493</c:v>
                </c:pt>
                <c:pt idx="180">
                  <c:v>1.8388675969254868</c:v>
                </c:pt>
                <c:pt idx="181">
                  <c:v>1.8338723611493419</c:v>
                </c:pt>
                <c:pt idx="182">
                  <c:v>1.8140550956020913</c:v>
                </c:pt>
                <c:pt idx="183">
                  <c:v>1.7942378300548407</c:v>
                </c:pt>
                <c:pt idx="184">
                  <c:v>1.7786554301564774</c:v>
                </c:pt>
                <c:pt idx="185">
                  <c:v>1.7482510004870087</c:v>
                </c:pt>
                <c:pt idx="186">
                  <c:v>1.7347860334130893</c:v>
                </c:pt>
                <c:pt idx="187">
                  <c:v>1.7128513350413956</c:v>
                </c:pt>
                <c:pt idx="188">
                  <c:v>1.7057386664408067</c:v>
                </c:pt>
                <c:pt idx="189">
                  <c:v>1.6774516695957817</c:v>
                </c:pt>
                <c:pt idx="190">
                  <c:v>1.6724564338196368</c:v>
                </c:pt>
                <c:pt idx="191">
                  <c:v>1.6526391682723862</c:v>
                </c:pt>
                <c:pt idx="192">
                  <c:v>1.6285870370762485</c:v>
                </c:pt>
                <c:pt idx="193">
                  <c:v>1.5939477417578924</c:v>
                </c:pt>
                <c:pt idx="194">
                  <c:v>1.5826002075084165</c:v>
                </c:pt>
                <c:pt idx="195">
                  <c:v>1.5649003747856098</c:v>
                </c:pt>
                <c:pt idx="196">
                  <c:v>1.5408482435894721</c:v>
                </c:pt>
                <c:pt idx="197">
                  <c:v>1.5231484108666655</c:v>
                </c:pt>
                <c:pt idx="198">
                  <c:v>1.5160357422660766</c:v>
                </c:pt>
                <c:pt idx="199">
                  <c:v>1.5046882080166006</c:v>
                </c:pt>
                <c:pt idx="200">
                  <c:v>1.4827535096449069</c:v>
                </c:pt>
                <c:pt idx="201">
                  <c:v>1.4502316471509948</c:v>
                </c:pt>
                <c:pt idx="202">
                  <c:v>1.4388841129015186</c:v>
                </c:pt>
                <c:pt idx="203">
                  <c:v>1.4063622504076065</c:v>
                </c:pt>
                <c:pt idx="204">
                  <c:v>1.3992495818070176</c:v>
                </c:pt>
                <c:pt idx="205">
                  <c:v>1.3836671819086543</c:v>
                </c:pt>
                <c:pt idx="206">
                  <c:v>1.3765545133080661</c:v>
                </c:pt>
                <c:pt idx="207">
                  <c:v>1.3609721134097028</c:v>
                </c:pt>
                <c:pt idx="208">
                  <c:v>1.3220979524424594</c:v>
                </c:pt>
                <c:pt idx="209">
                  <c:v>1.3149852838418705</c:v>
                </c:pt>
                <c:pt idx="210">
                  <c:v>1.2951680182946201</c:v>
                </c:pt>
                <c:pt idx="211">
                  <c:v>1.2838204840451448</c:v>
                </c:pt>
                <c:pt idx="212">
                  <c:v>1.2682380841467815</c:v>
                </c:pt>
                <c:pt idx="213">
                  <c:v>1.2590079827217493</c:v>
                </c:pt>
                <c:pt idx="214">
                  <c:v>1.2391907171744987</c:v>
                </c:pt>
                <c:pt idx="215">
                  <c:v>1.2299606157494667</c:v>
                </c:pt>
                <c:pt idx="216">
                  <c:v>1.2164956486755474</c:v>
                </c:pt>
                <c:pt idx="217">
                  <c:v>1.1924435174794097</c:v>
                </c:pt>
                <c:pt idx="218">
                  <c:v>1.1768611175810464</c:v>
                </c:pt>
                <c:pt idx="219">
                  <c:v>1.1612787176826831</c:v>
                </c:pt>
                <c:pt idx="220">
                  <c:v>1.1393440193109885</c:v>
                </c:pt>
                <c:pt idx="221">
                  <c:v>1.1237616194126259</c:v>
                </c:pt>
                <c:pt idx="222">
                  <c:v>1.1081792195142626</c:v>
                </c:pt>
                <c:pt idx="223">
                  <c:v>1.1031839837381177</c:v>
                </c:pt>
                <c:pt idx="224">
                  <c:v>1.0812492853664233</c:v>
                </c:pt>
                <c:pt idx="225">
                  <c:v>1.0741366167658351</c:v>
                </c:pt>
                <c:pt idx="226">
                  <c:v>1.0649065153408028</c:v>
                </c:pt>
                <c:pt idx="227">
                  <c:v>1.0556764139157708</c:v>
                </c:pt>
                <c:pt idx="228">
                  <c:v>1.0400940140174075</c:v>
                </c:pt>
                <c:pt idx="229">
                  <c:v>1.0329813454168186</c:v>
                </c:pt>
                <c:pt idx="230">
                  <c:v>1.0258686768162304</c:v>
                </c:pt>
                <c:pt idx="231">
                  <c:v>1.0124037097423102</c:v>
                </c:pt>
                <c:pt idx="232">
                  <c:v>1.0074084739661653</c:v>
                </c:pt>
                <c:pt idx="233">
                  <c:v>1.0002958053655773</c:v>
                </c:pt>
                <c:pt idx="234">
                  <c:v>0.99318313676498826</c:v>
                </c:pt>
                <c:pt idx="235">
                  <c:v>0.97971816969106895</c:v>
                </c:pt>
                <c:pt idx="236">
                  <c:v>0.96837063544159285</c:v>
                </c:pt>
                <c:pt idx="237">
                  <c:v>0.95914053401656074</c:v>
                </c:pt>
                <c:pt idx="238">
                  <c:v>0.95202786541597251</c:v>
                </c:pt>
                <c:pt idx="239">
                  <c:v>0.94703262963982759</c:v>
                </c:pt>
                <c:pt idx="240">
                  <c:v>0.93356766256590751</c:v>
                </c:pt>
                <c:pt idx="241">
                  <c:v>0.92857242678976259</c:v>
                </c:pt>
                <c:pt idx="242">
                  <c:v>0.92357719101361768</c:v>
                </c:pt>
                <c:pt idx="243">
                  <c:v>0.90799479111525505</c:v>
                </c:pt>
                <c:pt idx="244">
                  <c:v>0.8564160332013494</c:v>
                </c:pt>
                <c:pt idx="245">
                  <c:v>0.84930336460076128</c:v>
                </c:pt>
                <c:pt idx="246">
                  <c:v>0.84430812882461637</c:v>
                </c:pt>
                <c:pt idx="247">
                  <c:v>0.83507802739958426</c:v>
                </c:pt>
                <c:pt idx="248">
                  <c:v>0.81314332902788977</c:v>
                </c:pt>
                <c:pt idx="249">
                  <c:v>0.79332606348063917</c:v>
                </c:pt>
                <c:pt idx="250">
                  <c:v>0.78409596205560705</c:v>
                </c:pt>
                <c:pt idx="251">
                  <c:v>0.77274842780613096</c:v>
                </c:pt>
                <c:pt idx="252">
                  <c:v>0.75504859508332445</c:v>
                </c:pt>
                <c:pt idx="253">
                  <c:v>0.73946619518496115</c:v>
                </c:pt>
                <c:pt idx="254">
                  <c:v>0.72600122811104173</c:v>
                </c:pt>
                <c:pt idx="255">
                  <c:v>0.72100599233489682</c:v>
                </c:pt>
                <c:pt idx="256">
                  <c:v>0.68636669701654074</c:v>
                </c:pt>
                <c:pt idx="257">
                  <c:v>0.68137146124039583</c:v>
                </c:pt>
                <c:pt idx="258">
                  <c:v>0.65731933004425813</c:v>
                </c:pt>
                <c:pt idx="259">
                  <c:v>0.64385436297033882</c:v>
                </c:pt>
                <c:pt idx="260">
                  <c:v>0.63674169436974981</c:v>
                </c:pt>
                <c:pt idx="261">
                  <c:v>0.6232767272958305</c:v>
                </c:pt>
                <c:pt idx="262">
                  <c:v>0.59922459609969281</c:v>
                </c:pt>
                <c:pt idx="263">
                  <c:v>0.59211192749910468</c:v>
                </c:pt>
                <c:pt idx="264">
                  <c:v>0.5828818260740718</c:v>
                </c:pt>
                <c:pt idx="265">
                  <c:v>0.57365172464903968</c:v>
                </c:pt>
                <c:pt idx="266">
                  <c:v>0.56653905604845145</c:v>
                </c:pt>
                <c:pt idx="267">
                  <c:v>0.55730895462341934</c:v>
                </c:pt>
                <c:pt idx="268">
                  <c:v>0.53749168907616884</c:v>
                </c:pt>
                <c:pt idx="269">
                  <c:v>0.51979185635336156</c:v>
                </c:pt>
                <c:pt idx="270">
                  <c:v>0.50844432210388613</c:v>
                </c:pt>
                <c:pt idx="271">
                  <c:v>0.4822747580833045</c:v>
                </c:pt>
                <c:pt idx="272">
                  <c:v>0.46457492536049794</c:v>
                </c:pt>
                <c:pt idx="273">
                  <c:v>0.45322739111102184</c:v>
                </c:pt>
                <c:pt idx="274">
                  <c:v>0.44187985686154574</c:v>
                </c:pt>
                <c:pt idx="275">
                  <c:v>0.42206259131429524</c:v>
                </c:pt>
                <c:pt idx="276">
                  <c:v>0.40224532576704547</c:v>
                </c:pt>
                <c:pt idx="277">
                  <c:v>0.38666292586868217</c:v>
                </c:pt>
                <c:pt idx="278">
                  <c:v>0.37319795879476209</c:v>
                </c:pt>
                <c:pt idx="279">
                  <c:v>0.36608529019417391</c:v>
                </c:pt>
                <c:pt idx="280">
                  <c:v>0.35897262159358501</c:v>
                </c:pt>
                <c:pt idx="281">
                  <c:v>0.33280305757300405</c:v>
                </c:pt>
                <c:pt idx="282">
                  <c:v>0.31510322485019676</c:v>
                </c:pt>
                <c:pt idx="283">
                  <c:v>0.30587312342516465</c:v>
                </c:pt>
                <c:pt idx="284">
                  <c:v>0.2775861265801397</c:v>
                </c:pt>
                <c:pt idx="285">
                  <c:v>0.26835602515510759</c:v>
                </c:pt>
                <c:pt idx="286">
                  <c:v>0.25489105808118823</c:v>
                </c:pt>
                <c:pt idx="287">
                  <c:v>0.23719122535838097</c:v>
                </c:pt>
                <c:pt idx="288">
                  <c:v>0.21949139263557443</c:v>
                </c:pt>
                <c:pt idx="289">
                  <c:v>0.2060264255616551</c:v>
                </c:pt>
                <c:pt idx="290">
                  <c:v>0.20103118978551016</c:v>
                </c:pt>
                <c:pt idx="291">
                  <c:v>0.19180108836047802</c:v>
                </c:pt>
                <c:pt idx="292">
                  <c:v>0.17621868846211469</c:v>
                </c:pt>
                <c:pt idx="293">
                  <c:v>0.16698858703708258</c:v>
                </c:pt>
                <c:pt idx="294">
                  <c:v>0.14081902301650087</c:v>
                </c:pt>
                <c:pt idx="295">
                  <c:v>0.12947148876702477</c:v>
                </c:pt>
                <c:pt idx="296">
                  <c:v>0.11600652169310544</c:v>
                </c:pt>
                <c:pt idx="297">
                  <c:v>5.384059965698218E-2</c:v>
                </c:pt>
                <c:pt idx="298">
                  <c:v>4.887034958815939E-2</c:v>
                </c:pt>
                <c:pt idx="299">
                  <c:v>4.2518051114828592E-2</c:v>
                </c:pt>
                <c:pt idx="300">
                  <c:v>3.8283185465941394E-2</c:v>
                </c:pt>
                <c:pt idx="301">
                  <c:v>2.9813454168166619E-2</c:v>
                </c:pt>
                <c:pt idx="302">
                  <c:v>2.1343722870391844E-2</c:v>
                </c:pt>
                <c:pt idx="303">
                  <c:v>1.2873991572617446E-2</c:v>
                </c:pt>
                <c:pt idx="304">
                  <c:v>1.075655874817347E-2</c:v>
                </c:pt>
                <c:pt idx="305">
                  <c:v>4.4042602748426722E-3</c:v>
                </c:pt>
                <c:pt idx="306">
                  <c:v>2.2868274503990726E-3</c:v>
                </c:pt>
                <c:pt idx="307">
                  <c:v>1.693946259554729E-4</c:v>
                </c:pt>
                <c:pt idx="308">
                  <c:v>-1.9480381984881266E-3</c:v>
                </c:pt>
                <c:pt idx="309">
                  <c:v>-1.9480381984881266E-3</c:v>
                </c:pt>
                <c:pt idx="310">
                  <c:v>-4.0654710229317262E-3</c:v>
                </c:pt>
                <c:pt idx="311">
                  <c:v>-4.0654710229317262E-3</c:v>
                </c:pt>
                <c:pt idx="312">
                  <c:v>-8.3003366718189253E-3</c:v>
                </c:pt>
                <c:pt idx="313">
                  <c:v>-8.3003366718193018E-3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D9-4B3E-A298-7254614F8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505983"/>
        <c:axId val="1789869359"/>
      </c:scatterChart>
      <c:valAx>
        <c:axId val="1782505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Time (min)</a:t>
                </a:r>
              </a:p>
            </c:rich>
          </c:tx>
          <c:layout>
            <c:manualLayout>
              <c:xMode val="edge"/>
              <c:yMode val="edge"/>
              <c:x val="0.35046366766828241"/>
              <c:y val="0.908391608391608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869359"/>
        <c:crosses val="autoZero"/>
        <c:crossBetween val="midCat"/>
      </c:valAx>
      <c:valAx>
        <c:axId val="1789869359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Moisture content (g/g db)</a:t>
                </a:r>
              </a:p>
            </c:rich>
          </c:tx>
          <c:layout>
            <c:manualLayout>
              <c:xMode val="edge"/>
              <c:yMode val="edge"/>
              <c:x val="8.356545961002786E-3"/>
              <c:y val="0.130726281592423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505983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721273291410396"/>
          <c:y val="6.6088859961219479E-2"/>
          <c:w val="0.24278726708589601"/>
          <c:h val="0.77165397137972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32312304861429"/>
          <c:y val="3.3457278543736271E-2"/>
          <c:w val="0.63401684214902476"/>
          <c:h val="0.79300583558061899"/>
        </c:manualLayout>
      </c:layout>
      <c:scatterChart>
        <c:scatterStyle val="lineMarker"/>
        <c:varyColors val="0"/>
        <c:ser>
          <c:idx val="3"/>
          <c:order val="0"/>
          <c:tx>
            <c:v>30°C (1160W/m2)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'0.5ms-S-30°C-5mm-2'!$P$2:$P$314</c:f>
              <c:numCache>
                <c:formatCode>General</c:formatCode>
                <c:ptCount val="3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</c:numCache>
            </c:numRef>
          </c:xVal>
          <c:yVal>
            <c:numRef>
              <c:f>'0.5ms-S-30°C-5mm-2'!$R$2:$R$314</c:f>
              <c:numCache>
                <c:formatCode>General</c:formatCode>
                <c:ptCount val="313"/>
                <c:pt idx="0">
                  <c:v>4</c:v>
                </c:pt>
                <c:pt idx="1">
                  <c:v>3.9176727540400886</c:v>
                </c:pt>
                <c:pt idx="2">
                  <c:v>3.8983016373436383</c:v>
                </c:pt>
                <c:pt idx="3">
                  <c:v>3.8983016373436383</c:v>
                </c:pt>
                <c:pt idx="4">
                  <c:v>3.8910374685824696</c:v>
                </c:pt>
                <c:pt idx="5">
                  <c:v>3.8886160789954136</c:v>
                </c:pt>
                <c:pt idx="6">
                  <c:v>3.8861946894083572</c:v>
                </c:pt>
                <c:pt idx="7">
                  <c:v>3.8789305206471889</c:v>
                </c:pt>
                <c:pt idx="8">
                  <c:v>3.8765091310601325</c:v>
                </c:pt>
                <c:pt idx="9">
                  <c:v>3.864402183124851</c:v>
                </c:pt>
                <c:pt idx="10">
                  <c:v>3.8377668976672328</c:v>
                </c:pt>
                <c:pt idx="11">
                  <c:v>3.8280813393190081</c:v>
                </c:pt>
                <c:pt idx="12">
                  <c:v>3.8280813393190081</c:v>
                </c:pt>
                <c:pt idx="13">
                  <c:v>3.8232385601448957</c:v>
                </c:pt>
                <c:pt idx="14">
                  <c:v>3.7966032746872775</c:v>
                </c:pt>
                <c:pt idx="15">
                  <c:v>3.7820749371649396</c:v>
                </c:pt>
                <c:pt idx="16">
                  <c:v>3.7675465996426025</c:v>
                </c:pt>
                <c:pt idx="17">
                  <c:v>3.7578610412943778</c:v>
                </c:pt>
                <c:pt idx="18">
                  <c:v>3.7505968725332091</c:v>
                </c:pt>
                <c:pt idx="19">
                  <c:v>3.7481754829461527</c:v>
                </c:pt>
                <c:pt idx="20">
                  <c:v>3.7191188079014785</c:v>
                </c:pt>
                <c:pt idx="21">
                  <c:v>3.7191188079014785</c:v>
                </c:pt>
                <c:pt idx="22">
                  <c:v>3.7094332495532529</c:v>
                </c:pt>
                <c:pt idx="23">
                  <c:v>3.7021690807920851</c:v>
                </c:pt>
                <c:pt idx="24">
                  <c:v>3.6779551849215224</c:v>
                </c:pt>
                <c:pt idx="25">
                  <c:v>3.6755337953344664</c:v>
                </c:pt>
                <c:pt idx="26">
                  <c:v>3.629527393180398</c:v>
                </c:pt>
                <c:pt idx="27">
                  <c:v>3.6004707181357234</c:v>
                </c:pt>
                <c:pt idx="28">
                  <c:v>3.5738354326781048</c:v>
                </c:pt>
                <c:pt idx="29">
                  <c:v>3.5714140430910484</c:v>
                </c:pt>
                <c:pt idx="30">
                  <c:v>3.5641498743298801</c:v>
                </c:pt>
                <c:pt idx="31">
                  <c:v>3.5617284847428237</c:v>
                </c:pt>
                <c:pt idx="32">
                  <c:v>3.5447787576334302</c:v>
                </c:pt>
                <c:pt idx="33">
                  <c:v>3.5229862513499239</c:v>
                </c:pt>
                <c:pt idx="34">
                  <c:v>3.503615134653475</c:v>
                </c:pt>
                <c:pt idx="35">
                  <c:v>3.489086797131137</c:v>
                </c:pt>
                <c:pt idx="36">
                  <c:v>3.4866654075440811</c:v>
                </c:pt>
                <c:pt idx="37">
                  <c:v>3.4406590053900126</c:v>
                </c:pt>
                <c:pt idx="38">
                  <c:v>3.394652603235945</c:v>
                </c:pt>
                <c:pt idx="39">
                  <c:v>3.3462248114948201</c:v>
                </c:pt>
                <c:pt idx="40">
                  <c:v>3.2905328509925278</c:v>
                </c:pt>
                <c:pt idx="41">
                  <c:v>3.2881114614054709</c:v>
                </c:pt>
                <c:pt idx="42">
                  <c:v>3.2856900718184145</c:v>
                </c:pt>
                <c:pt idx="43">
                  <c:v>3.2832686822313586</c:v>
                </c:pt>
                <c:pt idx="44">
                  <c:v>3.2638975655349083</c:v>
                </c:pt>
                <c:pt idx="45">
                  <c:v>3.2324195009031778</c:v>
                </c:pt>
                <c:pt idx="46">
                  <c:v>3.1549350341173787</c:v>
                </c:pt>
                <c:pt idx="47">
                  <c:v>3.1234569694856482</c:v>
                </c:pt>
                <c:pt idx="48">
                  <c:v>3.0944002944409732</c:v>
                </c:pt>
                <c:pt idx="49">
                  <c:v>3.0871361256798044</c:v>
                </c:pt>
                <c:pt idx="50">
                  <c:v>3.0822933465056921</c:v>
                </c:pt>
                <c:pt idx="51">
                  <c:v>3.0556580610480739</c:v>
                </c:pt>
                <c:pt idx="52">
                  <c:v>3.0217586068292865</c:v>
                </c:pt>
                <c:pt idx="53">
                  <c:v>2.9709094255011066</c:v>
                </c:pt>
                <c:pt idx="54">
                  <c:v>2.9588024775658255</c:v>
                </c:pt>
                <c:pt idx="55">
                  <c:v>2.8958463483023631</c:v>
                </c:pt>
                <c:pt idx="56">
                  <c:v>2.8353116086259575</c:v>
                </c:pt>
                <c:pt idx="57">
                  <c:v>2.8159404919295081</c:v>
                </c:pt>
                <c:pt idx="58">
                  <c:v>2.8135191023424517</c:v>
                </c:pt>
                <c:pt idx="59">
                  <c:v>2.8110977127553958</c:v>
                </c:pt>
                <c:pt idx="60">
                  <c:v>2.7796196481236644</c:v>
                </c:pt>
                <c:pt idx="61">
                  <c:v>2.7481415834919338</c:v>
                </c:pt>
                <c:pt idx="62">
                  <c:v>2.7360346355566527</c:v>
                </c:pt>
                <c:pt idx="63">
                  <c:v>2.6876068438155283</c:v>
                </c:pt>
                <c:pt idx="64">
                  <c:v>2.6633929479449661</c:v>
                </c:pt>
                <c:pt idx="65">
                  <c:v>2.6585501687708537</c:v>
                </c:pt>
                <c:pt idx="66">
                  <c:v>2.6537073895967414</c:v>
                </c:pt>
                <c:pt idx="67">
                  <c:v>2.6343362729002919</c:v>
                </c:pt>
                <c:pt idx="68">
                  <c:v>2.619807935377954</c:v>
                </c:pt>
                <c:pt idx="69">
                  <c:v>2.619807935377954</c:v>
                </c:pt>
                <c:pt idx="70">
                  <c:v>2.5762229228109419</c:v>
                </c:pt>
                <c:pt idx="71">
                  <c:v>2.5762229228109419</c:v>
                </c:pt>
                <c:pt idx="72">
                  <c:v>2.5738015332238864</c:v>
                </c:pt>
                <c:pt idx="73">
                  <c:v>2.5738015332238864</c:v>
                </c:pt>
                <c:pt idx="74">
                  <c:v>2.5665373644627172</c:v>
                </c:pt>
                <c:pt idx="75">
                  <c:v>2.5616945852886053</c:v>
                </c:pt>
                <c:pt idx="76">
                  <c:v>2.5350592998309867</c:v>
                </c:pt>
                <c:pt idx="77">
                  <c:v>2.5156881831345368</c:v>
                </c:pt>
                <c:pt idx="78">
                  <c:v>2.5132667935474808</c:v>
                </c:pt>
                <c:pt idx="79">
                  <c:v>2.5108454039604244</c:v>
                </c:pt>
                <c:pt idx="80">
                  <c:v>2.5108454039604244</c:v>
                </c:pt>
                <c:pt idx="81">
                  <c:v>2.5084240143733685</c:v>
                </c:pt>
                <c:pt idx="82">
                  <c:v>2.5084240143733685</c:v>
                </c:pt>
                <c:pt idx="83">
                  <c:v>2.4963170664380874</c:v>
                </c:pt>
                <c:pt idx="84">
                  <c:v>2.4938956768510305</c:v>
                </c:pt>
                <c:pt idx="85">
                  <c:v>2.4745245601545811</c:v>
                </c:pt>
                <c:pt idx="86">
                  <c:v>2.4382037163487373</c:v>
                </c:pt>
                <c:pt idx="87">
                  <c:v>2.4285181580005126</c:v>
                </c:pt>
                <c:pt idx="88">
                  <c:v>2.4043042621299513</c:v>
                </c:pt>
                <c:pt idx="89">
                  <c:v>2.3873545350205574</c:v>
                </c:pt>
                <c:pt idx="90">
                  <c:v>2.3461909120406013</c:v>
                </c:pt>
                <c:pt idx="91">
                  <c:v>2.3340839641053202</c:v>
                </c:pt>
                <c:pt idx="92">
                  <c:v>2.3195556265829831</c:v>
                </c:pt>
                <c:pt idx="93">
                  <c:v>2.3195556265829831</c:v>
                </c:pt>
                <c:pt idx="94">
                  <c:v>2.3122914578218143</c:v>
                </c:pt>
                <c:pt idx="95">
                  <c:v>2.2977631202994773</c:v>
                </c:pt>
                <c:pt idx="96">
                  <c:v>2.2662850556677463</c:v>
                </c:pt>
                <c:pt idx="97">
                  <c:v>2.227542822274847</c:v>
                </c:pt>
                <c:pt idx="98">
                  <c:v>2.198486147230172</c:v>
                </c:pt>
                <c:pt idx="99">
                  <c:v>2.1863791992948909</c:v>
                </c:pt>
                <c:pt idx="100">
                  <c:v>2.0749952782903045</c:v>
                </c:pt>
                <c:pt idx="101">
                  <c:v>2.043517213658574</c:v>
                </c:pt>
                <c:pt idx="102">
                  <c:v>2.0386744344844616</c:v>
                </c:pt>
                <c:pt idx="103">
                  <c:v>2.0386744344844616</c:v>
                </c:pt>
                <c:pt idx="104">
                  <c:v>2.0289888761362369</c:v>
                </c:pt>
                <c:pt idx="105">
                  <c:v>1.9369760718281002</c:v>
                </c:pt>
                <c:pt idx="106">
                  <c:v>1.9151835655445941</c:v>
                </c:pt>
                <c:pt idx="107">
                  <c:v>1.9054980071963694</c:v>
                </c:pt>
                <c:pt idx="108">
                  <c:v>1.8134852028882333</c:v>
                </c:pt>
                <c:pt idx="109">
                  <c:v>1.7214723985800973</c:v>
                </c:pt>
                <c:pt idx="110">
                  <c:v>1.7117868402318717</c:v>
                </c:pt>
                <c:pt idx="111">
                  <c:v>1.6851515547742535</c:v>
                </c:pt>
                <c:pt idx="112">
                  <c:v>1.6827301651871978</c:v>
                </c:pt>
                <c:pt idx="113">
                  <c:v>1.6754659964260288</c:v>
                </c:pt>
                <c:pt idx="114">
                  <c:v>1.6682018276648598</c:v>
                </c:pt>
                <c:pt idx="115">
                  <c:v>1.6512521005554661</c:v>
                </c:pt>
                <c:pt idx="116">
                  <c:v>1.646409321381354</c:v>
                </c:pt>
                <c:pt idx="117">
                  <c:v>1.6439879317942983</c:v>
                </c:pt>
                <c:pt idx="118">
                  <c:v>1.6367237630331293</c:v>
                </c:pt>
                <c:pt idx="119">
                  <c:v>1.6294595942719603</c:v>
                </c:pt>
                <c:pt idx="120">
                  <c:v>1.6294595942719603</c:v>
                </c:pt>
                <c:pt idx="121">
                  <c:v>1.6197740359237356</c:v>
                </c:pt>
                <c:pt idx="122">
                  <c:v>1.6173526463366799</c:v>
                </c:pt>
                <c:pt idx="123">
                  <c:v>1.6100884775755109</c:v>
                </c:pt>
                <c:pt idx="124">
                  <c:v>1.6076670879884543</c:v>
                </c:pt>
                <c:pt idx="125">
                  <c:v>1.6052456984013985</c:v>
                </c:pt>
                <c:pt idx="126">
                  <c:v>1.6028243088143419</c:v>
                </c:pt>
                <c:pt idx="127">
                  <c:v>1.5979815296402295</c:v>
                </c:pt>
                <c:pt idx="128">
                  <c:v>1.5979815296402295</c:v>
                </c:pt>
                <c:pt idx="129">
                  <c:v>1.5931387504661174</c:v>
                </c:pt>
                <c:pt idx="130">
                  <c:v>1.5858745817049484</c:v>
                </c:pt>
                <c:pt idx="131">
                  <c:v>1.5786104129437804</c:v>
                </c:pt>
                <c:pt idx="132">
                  <c:v>1.5616606858343867</c:v>
                </c:pt>
                <c:pt idx="133">
                  <c:v>1.5447109587249932</c:v>
                </c:pt>
                <c:pt idx="134">
                  <c:v>1.5398681795508808</c:v>
                </c:pt>
                <c:pt idx="135">
                  <c:v>1.5398681795508808</c:v>
                </c:pt>
                <c:pt idx="136">
                  <c:v>1.5374467899638242</c:v>
                </c:pt>
                <c:pt idx="137">
                  <c:v>1.5326040107897119</c:v>
                </c:pt>
                <c:pt idx="138">
                  <c:v>1.5277612316155995</c:v>
                </c:pt>
                <c:pt idx="139">
                  <c:v>1.5108115045062058</c:v>
                </c:pt>
                <c:pt idx="140">
                  <c:v>1.5108115045062058</c:v>
                </c:pt>
                <c:pt idx="141">
                  <c:v>1.5035473357450369</c:v>
                </c:pt>
                <c:pt idx="142">
                  <c:v>1.5011259461579811</c:v>
                </c:pt>
                <c:pt idx="143">
                  <c:v>1.4890189982227</c:v>
                </c:pt>
                <c:pt idx="144">
                  <c:v>1.4841762190485877</c:v>
                </c:pt>
                <c:pt idx="145">
                  <c:v>1.481754829461531</c:v>
                </c:pt>
                <c:pt idx="146">
                  <c:v>1.4720692711133063</c:v>
                </c:pt>
                <c:pt idx="147">
                  <c:v>1.4696478815262497</c:v>
                </c:pt>
                <c:pt idx="148">
                  <c:v>1.459962323178025</c:v>
                </c:pt>
                <c:pt idx="149">
                  <c:v>1.4551195440039126</c:v>
                </c:pt>
                <c:pt idx="150">
                  <c:v>1.4454339856556881</c:v>
                </c:pt>
                <c:pt idx="151">
                  <c:v>1.4454339856556881</c:v>
                </c:pt>
                <c:pt idx="152">
                  <c:v>1.4454339856556881</c:v>
                </c:pt>
                <c:pt idx="153">
                  <c:v>1.4454339856556881</c:v>
                </c:pt>
                <c:pt idx="154">
                  <c:v>1.4309056481333511</c:v>
                </c:pt>
                <c:pt idx="155">
                  <c:v>1.4042703626757327</c:v>
                </c:pt>
                <c:pt idx="156">
                  <c:v>1.3945848043275073</c:v>
                </c:pt>
                <c:pt idx="157">
                  <c:v>1.3873206355663392</c:v>
                </c:pt>
                <c:pt idx="158">
                  <c:v>1.3752136876310579</c:v>
                </c:pt>
                <c:pt idx="159">
                  <c:v>1.3703709084569455</c:v>
                </c:pt>
                <c:pt idx="160">
                  <c:v>1.3631067396957766</c:v>
                </c:pt>
                <c:pt idx="161">
                  <c:v>1.331628675064046</c:v>
                </c:pt>
                <c:pt idx="162">
                  <c:v>1.331628675064046</c:v>
                </c:pt>
                <c:pt idx="163">
                  <c:v>1.3219431167158204</c:v>
                </c:pt>
                <c:pt idx="164">
                  <c:v>1.3049933896064276</c:v>
                </c:pt>
                <c:pt idx="165">
                  <c:v>1.302572000019371</c:v>
                </c:pt>
                <c:pt idx="166">
                  <c:v>1.2977292208452589</c:v>
                </c:pt>
                <c:pt idx="167">
                  <c:v>1.2977292208452589</c:v>
                </c:pt>
                <c:pt idx="168">
                  <c:v>1.2856222729099775</c:v>
                </c:pt>
                <c:pt idx="169">
                  <c:v>1.2783581041488086</c:v>
                </c:pt>
                <c:pt idx="170">
                  <c:v>1.2783581041488086</c:v>
                </c:pt>
                <c:pt idx="171">
                  <c:v>1.2686725458005839</c:v>
                </c:pt>
                <c:pt idx="172">
                  <c:v>1.2589869874523592</c:v>
                </c:pt>
                <c:pt idx="173">
                  <c:v>1.2371944811688533</c:v>
                </c:pt>
                <c:pt idx="174">
                  <c:v>1.217823364472403</c:v>
                </c:pt>
                <c:pt idx="175">
                  <c:v>1.2081378061241783</c:v>
                </c:pt>
                <c:pt idx="176">
                  <c:v>1.2008736373630096</c:v>
                </c:pt>
                <c:pt idx="177">
                  <c:v>1.1936094686018415</c:v>
                </c:pt>
                <c:pt idx="178">
                  <c:v>1.1718169623183354</c:v>
                </c:pt>
                <c:pt idx="179">
                  <c:v>1.1718169623183354</c:v>
                </c:pt>
                <c:pt idx="180">
                  <c:v>1.1645527935571665</c:v>
                </c:pt>
                <c:pt idx="181">
                  <c:v>1.1645527935571665</c:v>
                </c:pt>
                <c:pt idx="182">
                  <c:v>1.1597100143830541</c:v>
                </c:pt>
                <c:pt idx="183">
                  <c:v>1.1548672352089417</c:v>
                </c:pt>
                <c:pt idx="184">
                  <c:v>1.1548672352089417</c:v>
                </c:pt>
                <c:pt idx="185">
                  <c:v>1.1524458456218851</c:v>
                </c:pt>
                <c:pt idx="186">
                  <c:v>1.1282319497513236</c:v>
                </c:pt>
                <c:pt idx="187">
                  <c:v>1.1282319497513236</c:v>
                </c:pt>
                <c:pt idx="188">
                  <c:v>1.1258105601642669</c:v>
                </c:pt>
                <c:pt idx="189">
                  <c:v>1.1112822226419299</c:v>
                </c:pt>
                <c:pt idx="190">
                  <c:v>1.1015966642937052</c:v>
                </c:pt>
                <c:pt idx="191">
                  <c:v>1.0991752747066488</c:v>
                </c:pt>
                <c:pt idx="192">
                  <c:v>1.0628544309008057</c:v>
                </c:pt>
                <c:pt idx="193">
                  <c:v>1.0483260933784679</c:v>
                </c:pt>
                <c:pt idx="194">
                  <c:v>1.0241121975079062</c:v>
                </c:pt>
                <c:pt idx="195">
                  <c:v>1.0168480287467372</c:v>
                </c:pt>
                <c:pt idx="196">
                  <c:v>1.0071624703985125</c:v>
                </c:pt>
                <c:pt idx="197">
                  <c:v>0.99989830163734361</c:v>
                </c:pt>
                <c:pt idx="198">
                  <c:v>0.99263413287617464</c:v>
                </c:pt>
                <c:pt idx="199">
                  <c:v>0.97810579535383768</c:v>
                </c:pt>
                <c:pt idx="200">
                  <c:v>0.97568440576678106</c:v>
                </c:pt>
                <c:pt idx="201">
                  <c:v>0.96357745783150062</c:v>
                </c:pt>
                <c:pt idx="202">
                  <c:v>0.95873467865738748</c:v>
                </c:pt>
                <c:pt idx="203">
                  <c:v>0.95631328907033175</c:v>
                </c:pt>
                <c:pt idx="204">
                  <c:v>0.94904912030916277</c:v>
                </c:pt>
                <c:pt idx="205">
                  <c:v>0.93694217237388178</c:v>
                </c:pt>
                <c:pt idx="206">
                  <c:v>0.92967800361271324</c:v>
                </c:pt>
                <c:pt idx="207">
                  <c:v>0.90304271815509496</c:v>
                </c:pt>
                <c:pt idx="208">
                  <c:v>0.90062132856803878</c:v>
                </c:pt>
                <c:pt idx="209">
                  <c:v>0.8933571598068698</c:v>
                </c:pt>
                <c:pt idx="210">
                  <c:v>0.88851438063275756</c:v>
                </c:pt>
                <c:pt idx="211">
                  <c:v>0.88367160145864521</c:v>
                </c:pt>
                <c:pt idx="212">
                  <c:v>0.84735075765280177</c:v>
                </c:pt>
                <c:pt idx="213">
                  <c:v>0.84250797847868941</c:v>
                </c:pt>
                <c:pt idx="214">
                  <c:v>0.83766519930457672</c:v>
                </c:pt>
                <c:pt idx="215">
                  <c:v>0.83040103054340819</c:v>
                </c:pt>
                <c:pt idx="216">
                  <c:v>0.8182940826081273</c:v>
                </c:pt>
                <c:pt idx="217">
                  <c:v>0.81102991384695844</c:v>
                </c:pt>
                <c:pt idx="218">
                  <c:v>0.80376574508578991</c:v>
                </c:pt>
                <c:pt idx="219">
                  <c:v>0.77713045962817118</c:v>
                </c:pt>
                <c:pt idx="220">
                  <c:v>0.76018073251877805</c:v>
                </c:pt>
                <c:pt idx="221">
                  <c:v>0.75533795334466525</c:v>
                </c:pt>
                <c:pt idx="222">
                  <c:v>0.75049517417055289</c:v>
                </c:pt>
                <c:pt idx="223">
                  <c:v>0.73354544706115932</c:v>
                </c:pt>
                <c:pt idx="224">
                  <c:v>0.71417433036470956</c:v>
                </c:pt>
                <c:pt idx="225">
                  <c:v>0.70206738242942868</c:v>
                </c:pt>
                <c:pt idx="226">
                  <c:v>0.6996459928423725</c:v>
                </c:pt>
                <c:pt idx="227">
                  <c:v>0.68753904490709128</c:v>
                </c:pt>
                <c:pt idx="228">
                  <c:v>0.68269626573297892</c:v>
                </c:pt>
                <c:pt idx="229">
                  <c:v>0.68027487614592275</c:v>
                </c:pt>
                <c:pt idx="230">
                  <c:v>0.67543209697180995</c:v>
                </c:pt>
                <c:pt idx="231">
                  <c:v>0.67543209697180995</c:v>
                </c:pt>
                <c:pt idx="232">
                  <c:v>0.66332514903652917</c:v>
                </c:pt>
                <c:pt idx="233">
                  <c:v>0.65606098027536019</c:v>
                </c:pt>
                <c:pt idx="234">
                  <c:v>0.63426847399185426</c:v>
                </c:pt>
                <c:pt idx="235">
                  <c:v>0.59552624059895465</c:v>
                </c:pt>
                <c:pt idx="236">
                  <c:v>0.59552624059895465</c:v>
                </c:pt>
                <c:pt idx="237">
                  <c:v>0.58826207183778623</c:v>
                </c:pt>
                <c:pt idx="238">
                  <c:v>0.58584068225073005</c:v>
                </c:pt>
                <c:pt idx="239">
                  <c:v>0.58584068225073005</c:v>
                </c:pt>
                <c:pt idx="240">
                  <c:v>0.58099790307661769</c:v>
                </c:pt>
                <c:pt idx="241">
                  <c:v>0.57131234472839254</c:v>
                </c:pt>
                <c:pt idx="242">
                  <c:v>0.56889095514133636</c:v>
                </c:pt>
                <c:pt idx="243">
                  <c:v>0.56162678638016794</c:v>
                </c:pt>
                <c:pt idx="244">
                  <c:v>0.54951983844488661</c:v>
                </c:pt>
                <c:pt idx="245">
                  <c:v>0.53741289050960583</c:v>
                </c:pt>
                <c:pt idx="246">
                  <c:v>0.51804177381315597</c:v>
                </c:pt>
                <c:pt idx="247">
                  <c:v>0.4962492675296501</c:v>
                </c:pt>
                <c:pt idx="248">
                  <c:v>0.49382787794259347</c:v>
                </c:pt>
                <c:pt idx="249">
                  <c:v>0.48172093000731264</c:v>
                </c:pt>
                <c:pt idx="250">
                  <c:v>0.47203537165908754</c:v>
                </c:pt>
                <c:pt idx="251">
                  <c:v>0.46961398207203137</c:v>
                </c:pt>
                <c:pt idx="252">
                  <c:v>0.45024286537558161</c:v>
                </c:pt>
                <c:pt idx="253">
                  <c:v>0.4357145278532446</c:v>
                </c:pt>
                <c:pt idx="254">
                  <c:v>0.42360757991796333</c:v>
                </c:pt>
                <c:pt idx="255">
                  <c:v>0.41876480074385097</c:v>
                </c:pt>
                <c:pt idx="256">
                  <c:v>0.4163434111567948</c:v>
                </c:pt>
                <c:pt idx="257">
                  <c:v>0.4163434111567948</c:v>
                </c:pt>
                <c:pt idx="258">
                  <c:v>0.41392202156973823</c:v>
                </c:pt>
                <c:pt idx="259">
                  <c:v>0.38970812569917607</c:v>
                </c:pt>
                <c:pt idx="260">
                  <c:v>0.38244395693800759</c:v>
                </c:pt>
                <c:pt idx="261">
                  <c:v>0.38244395693800759</c:v>
                </c:pt>
                <c:pt idx="262">
                  <c:v>0.36065145065450166</c:v>
                </c:pt>
                <c:pt idx="263">
                  <c:v>0.32917338602277058</c:v>
                </c:pt>
                <c:pt idx="264">
                  <c:v>0.32433060684865828</c:v>
                </c:pt>
                <c:pt idx="265">
                  <c:v>0.29527393180398381</c:v>
                </c:pt>
                <c:pt idx="266">
                  <c:v>0.28558837345575872</c:v>
                </c:pt>
                <c:pt idx="267">
                  <c:v>0.24200336088874683</c:v>
                </c:pt>
                <c:pt idx="268">
                  <c:v>0.22263224419229705</c:v>
                </c:pt>
                <c:pt idx="269">
                  <c:v>0.21536807543112854</c:v>
                </c:pt>
                <c:pt idx="270">
                  <c:v>0.21294668584407236</c:v>
                </c:pt>
                <c:pt idx="271">
                  <c:v>0.20326112749584727</c:v>
                </c:pt>
                <c:pt idx="272">
                  <c:v>0.19841834832173491</c:v>
                </c:pt>
                <c:pt idx="273">
                  <c:v>0.19841834832173491</c:v>
                </c:pt>
                <c:pt idx="274">
                  <c:v>0.19115417956056599</c:v>
                </c:pt>
                <c:pt idx="275">
                  <c:v>0.18389001079939749</c:v>
                </c:pt>
                <c:pt idx="276">
                  <c:v>0.17904723162528516</c:v>
                </c:pt>
                <c:pt idx="277">
                  <c:v>0.17662584203822898</c:v>
                </c:pt>
                <c:pt idx="278">
                  <c:v>0.17662584203822898</c:v>
                </c:pt>
                <c:pt idx="279">
                  <c:v>0.1572547253417792</c:v>
                </c:pt>
                <c:pt idx="280">
                  <c:v>0.15483333575472302</c:v>
                </c:pt>
                <c:pt idx="281">
                  <c:v>0.15483333575472302</c:v>
                </c:pt>
                <c:pt idx="282">
                  <c:v>0.15483333575472302</c:v>
                </c:pt>
                <c:pt idx="283">
                  <c:v>0.15241194616766687</c:v>
                </c:pt>
                <c:pt idx="284">
                  <c:v>0.14999055658061028</c:v>
                </c:pt>
                <c:pt idx="285">
                  <c:v>0.14272638781944177</c:v>
                </c:pt>
                <c:pt idx="286">
                  <c:v>0.1403049982323856</c:v>
                </c:pt>
                <c:pt idx="287">
                  <c:v>0.1403049982323856</c:v>
                </c:pt>
                <c:pt idx="288">
                  <c:v>0.12577666071004814</c:v>
                </c:pt>
                <c:pt idx="289">
                  <c:v>0.12093388153593582</c:v>
                </c:pt>
                <c:pt idx="290">
                  <c:v>0.11124832318771072</c:v>
                </c:pt>
                <c:pt idx="291">
                  <c:v>0.10882693360065454</c:v>
                </c:pt>
                <c:pt idx="292">
                  <c:v>0.10156276483948604</c:v>
                </c:pt>
                <c:pt idx="293">
                  <c:v>9.9141375252429872E-2</c:v>
                </c:pt>
                <c:pt idx="294">
                  <c:v>9.9141375252429872E-2</c:v>
                </c:pt>
                <c:pt idx="295">
                  <c:v>9.6719985665373709E-2</c:v>
                </c:pt>
                <c:pt idx="296">
                  <c:v>8.9455816904204774E-2</c:v>
                </c:pt>
                <c:pt idx="297">
                  <c:v>8.4613037730092433E-2</c:v>
                </c:pt>
                <c:pt idx="298">
                  <c:v>8.2191648143036269E-2</c:v>
                </c:pt>
                <c:pt idx="299">
                  <c:v>4.5870804337192879E-2</c:v>
                </c:pt>
                <c:pt idx="300">
                  <c:v>4.5870804337192879E-2</c:v>
                </c:pt>
                <c:pt idx="301">
                  <c:v>3.6185245988968211E-2</c:v>
                </c:pt>
                <c:pt idx="302">
                  <c:v>2.8921077227799272E-2</c:v>
                </c:pt>
                <c:pt idx="303">
                  <c:v>1.9235518879574601E-2</c:v>
                </c:pt>
                <c:pt idx="304">
                  <c:v>9.5499605313494971E-3</c:v>
                </c:pt>
                <c:pt idx="305">
                  <c:v>9.5499605313494971E-3</c:v>
                </c:pt>
                <c:pt idx="306">
                  <c:v>2.285791770180992E-3</c:v>
                </c:pt>
                <c:pt idx="307">
                  <c:v>-4.978376990987513E-3</c:v>
                </c:pt>
                <c:pt idx="308">
                  <c:v>-1.7085324926268783E-2</c:v>
                </c:pt>
                <c:pt idx="309">
                  <c:v>-2.9192272861549625E-2</c:v>
                </c:pt>
                <c:pt idx="310">
                  <c:v>-3.1613662448606222E-2</c:v>
                </c:pt>
                <c:pt idx="311">
                  <c:v>-3.4035052035662393E-2</c:v>
                </c:pt>
                <c:pt idx="312">
                  <c:v>-3.6456441622718563E-2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E4-4F1D-8496-1851290F711D}"/>
            </c:ext>
          </c:extLst>
        </c:ser>
        <c:ser>
          <c:idx val="2"/>
          <c:order val="1"/>
          <c:tx>
            <c:v>30°C (750W/m2)</c:v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'0.5ms-S-30°C-5mm-1'!$P$2:$P$328</c:f>
              <c:numCache>
                <c:formatCode>General</c:formatCode>
                <c:ptCount val="32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</c:numCache>
            </c:numRef>
          </c:xVal>
          <c:yVal>
            <c:numRef>
              <c:f>'0.5ms-S-30°C-5mm-1'!$R$2:$R$328</c:f>
              <c:numCache>
                <c:formatCode>General</c:formatCode>
                <c:ptCount val="327"/>
                <c:pt idx="0">
                  <c:v>4</c:v>
                </c:pt>
                <c:pt idx="1">
                  <c:v>3.9531530465313525</c:v>
                </c:pt>
                <c:pt idx="2">
                  <c:v>3.9432905300116379</c:v>
                </c:pt>
                <c:pt idx="3">
                  <c:v>3.9334280134919228</c:v>
                </c:pt>
                <c:pt idx="4">
                  <c:v>3.9112373513225638</c:v>
                </c:pt>
                <c:pt idx="5">
                  <c:v>3.8397341065546278</c:v>
                </c:pt>
                <c:pt idx="6">
                  <c:v>3.8372684774246997</c:v>
                </c:pt>
                <c:pt idx="7">
                  <c:v>3.8126121861254112</c:v>
                </c:pt>
                <c:pt idx="8">
                  <c:v>3.7978184113458391</c:v>
                </c:pt>
                <c:pt idx="9">
                  <c:v>3.7780933783064081</c:v>
                </c:pt>
                <c:pt idx="10">
                  <c:v>3.7509714578771916</c:v>
                </c:pt>
                <c:pt idx="11">
                  <c:v>3.7485058287472635</c:v>
                </c:pt>
                <c:pt idx="12">
                  <c:v>3.7213839083180469</c:v>
                </c:pt>
                <c:pt idx="13">
                  <c:v>3.6819338422391859</c:v>
                </c:pt>
                <c:pt idx="14">
                  <c:v>3.6696056965895418</c:v>
                </c:pt>
                <c:pt idx="15">
                  <c:v>3.6548119218099684</c:v>
                </c:pt>
                <c:pt idx="16">
                  <c:v>3.6104305974712503</c:v>
                </c:pt>
                <c:pt idx="17">
                  <c:v>3.6054993392113928</c:v>
                </c:pt>
                <c:pt idx="18">
                  <c:v>3.5685149022624612</c:v>
                </c:pt>
                <c:pt idx="19">
                  <c:v>3.5635836440026036</c:v>
                </c:pt>
                <c:pt idx="20">
                  <c:v>3.5216679487938141</c:v>
                </c:pt>
                <c:pt idx="21">
                  <c:v>3.501942915754384</c:v>
                </c:pt>
                <c:pt idx="22">
                  <c:v>3.460027220545594</c:v>
                </c:pt>
                <c:pt idx="23">
                  <c:v>3.4279740418565199</c:v>
                </c:pt>
                <c:pt idx="24">
                  <c:v>3.4057833796871608</c:v>
                </c:pt>
                <c:pt idx="25">
                  <c:v>3.4033177505572318</c:v>
                </c:pt>
                <c:pt idx="26">
                  <c:v>3.3540051679586562</c:v>
                </c:pt>
                <c:pt idx="27">
                  <c:v>3.3515395388287277</c:v>
                </c:pt>
                <c:pt idx="28">
                  <c:v>3.2948300688403656</c:v>
                </c:pt>
                <c:pt idx="29">
                  <c:v>3.267708148411149</c:v>
                </c:pt>
                <c:pt idx="30">
                  <c:v>3.2504487445016474</c:v>
                </c:pt>
                <c:pt idx="31">
                  <c:v>3.2183955658125725</c:v>
                </c:pt>
                <c:pt idx="32">
                  <c:v>3.1863423871234984</c:v>
                </c:pt>
                <c:pt idx="33">
                  <c:v>3.1419610627847803</c:v>
                </c:pt>
                <c:pt idx="34">
                  <c:v>3.1222360297453502</c:v>
                </c:pt>
                <c:pt idx="35">
                  <c:v>3.1123735132256343</c:v>
                </c:pt>
                <c:pt idx="36">
                  <c:v>3.1074422549657768</c:v>
                </c:pt>
                <c:pt idx="37">
                  <c:v>3.0827859636664896</c:v>
                </c:pt>
                <c:pt idx="38">
                  <c:v>3.0655265597569881</c:v>
                </c:pt>
                <c:pt idx="39">
                  <c:v>3.0359390101978421</c:v>
                </c:pt>
                <c:pt idx="40">
                  <c:v>2.9964889441189815</c:v>
                </c:pt>
                <c:pt idx="41">
                  <c:v>2.971832652819693</c:v>
                </c:pt>
                <c:pt idx="42">
                  <c:v>2.9521076197802634</c:v>
                </c:pt>
                <c:pt idx="43">
                  <c:v>2.8929325206619718</c:v>
                </c:pt>
                <c:pt idx="44">
                  <c:v>2.8781387458823993</c:v>
                </c:pt>
                <c:pt idx="45">
                  <c:v>2.8214292758940371</c:v>
                </c:pt>
                <c:pt idx="46">
                  <c:v>2.7918417263348911</c:v>
                </c:pt>
                <c:pt idx="47">
                  <c:v>2.7696510641655321</c:v>
                </c:pt>
                <c:pt idx="48">
                  <c:v>2.7425291437363155</c:v>
                </c:pt>
                <c:pt idx="49">
                  <c:v>2.7006134485275264</c:v>
                </c:pt>
                <c:pt idx="50">
                  <c:v>2.6858196737479529</c:v>
                </c:pt>
                <c:pt idx="51">
                  <c:v>2.5896601376807311</c:v>
                </c:pt>
                <c:pt idx="52">
                  <c:v>2.5625382172515137</c:v>
                </c:pt>
                <c:pt idx="53">
                  <c:v>2.5230881511726526</c:v>
                </c:pt>
                <c:pt idx="54">
                  <c:v>2.4491192772747898</c:v>
                </c:pt>
                <c:pt idx="55">
                  <c:v>2.4392567607550739</c:v>
                </c:pt>
                <c:pt idx="56">
                  <c:v>2.4219973568455724</c:v>
                </c:pt>
                <c:pt idx="57">
                  <c:v>2.3948754364163558</c:v>
                </c:pt>
                <c:pt idx="58">
                  <c:v>2.3406315955579227</c:v>
                </c:pt>
                <c:pt idx="59">
                  <c:v>2.3011815294790616</c:v>
                </c:pt>
                <c:pt idx="60">
                  <c:v>2.2296782847111269</c:v>
                </c:pt>
                <c:pt idx="61">
                  <c:v>2.1976251060220529</c:v>
                </c:pt>
                <c:pt idx="62">
                  <c:v>2.1483125234234763</c:v>
                </c:pt>
                <c:pt idx="63">
                  <c:v>2.1335187486439042</c:v>
                </c:pt>
                <c:pt idx="64">
                  <c:v>2.1014655699548301</c:v>
                </c:pt>
                <c:pt idx="65">
                  <c:v>2.0447560999664676</c:v>
                </c:pt>
                <c:pt idx="66">
                  <c:v>2.0447560999664676</c:v>
                </c:pt>
                <c:pt idx="67">
                  <c:v>2.0324279543168235</c:v>
                </c:pt>
                <c:pt idx="68">
                  <c:v>1.9485965638992444</c:v>
                </c:pt>
                <c:pt idx="69">
                  <c:v>1.9485965638992444</c:v>
                </c:pt>
                <c:pt idx="70">
                  <c:v>1.9288715308598137</c:v>
                </c:pt>
                <c:pt idx="71">
                  <c:v>1.9116121269503128</c:v>
                </c:pt>
                <c:pt idx="72">
                  <c:v>1.9066808686904544</c:v>
                </c:pt>
                <c:pt idx="73">
                  <c:v>1.8918870939108821</c:v>
                </c:pt>
                <c:pt idx="74">
                  <c:v>1.859833915221808</c:v>
                </c:pt>
                <c:pt idx="75">
                  <c:v>1.7784681539341574</c:v>
                </c:pt>
                <c:pt idx="76">
                  <c:v>1.7439493461151541</c:v>
                </c:pt>
                <c:pt idx="77">
                  <c:v>1.7316212004655109</c:v>
                </c:pt>
                <c:pt idx="78">
                  <c:v>1.6921711343866501</c:v>
                </c:pt>
                <c:pt idx="79">
                  <c:v>1.6428585517880745</c:v>
                </c:pt>
                <c:pt idx="80">
                  <c:v>1.6354616643982878</c:v>
                </c:pt>
                <c:pt idx="81">
                  <c:v>1.6329960352683586</c:v>
                </c:pt>
                <c:pt idx="82">
                  <c:v>1.5688896778902106</c:v>
                </c:pt>
                <c:pt idx="83">
                  <c:v>1.5097145787719191</c:v>
                </c:pt>
                <c:pt idx="84">
                  <c:v>1.4973864331222748</c:v>
                </c:pt>
                <c:pt idx="85">
                  <c:v>1.4949208039923465</c:v>
                </c:pt>
                <c:pt idx="86">
                  <c:v>1.477661400082845</c:v>
                </c:pt>
                <c:pt idx="87">
                  <c:v>1.4456082213937704</c:v>
                </c:pt>
                <c:pt idx="88">
                  <c:v>1.4308144466141981</c:v>
                </c:pt>
                <c:pt idx="89">
                  <c:v>1.3987612679251236</c:v>
                </c:pt>
                <c:pt idx="90">
                  <c:v>1.3790362348856933</c:v>
                </c:pt>
                <c:pt idx="91">
                  <c:v>1.3297236522871174</c:v>
                </c:pt>
                <c:pt idx="92">
                  <c:v>1.3050673609878296</c:v>
                </c:pt>
                <c:pt idx="93">
                  <c:v>1.2976704735980431</c:v>
                </c:pt>
                <c:pt idx="94">
                  <c:v>1.2804110696885413</c:v>
                </c:pt>
                <c:pt idx="95">
                  <c:v>1.2163047123103929</c:v>
                </c:pt>
                <c:pt idx="96">
                  <c:v>1.2015109375308204</c:v>
                </c:pt>
                <c:pt idx="97">
                  <c:v>1.1990453084008912</c:v>
                </c:pt>
                <c:pt idx="98">
                  <c:v>1.1842515336213189</c:v>
                </c:pt>
                <c:pt idx="99">
                  <c:v>1.1793202753614609</c:v>
                </c:pt>
                <c:pt idx="100">
                  <c:v>1.1497327258023156</c:v>
                </c:pt>
                <c:pt idx="101">
                  <c:v>1.1275420636329565</c:v>
                </c:pt>
                <c:pt idx="102">
                  <c:v>1.1250764345030277</c:v>
                </c:pt>
                <c:pt idx="103">
                  <c:v>1.122610805373099</c:v>
                </c:pt>
                <c:pt idx="104">
                  <c:v>1.0782294810343809</c:v>
                </c:pt>
                <c:pt idx="105">
                  <c:v>1.0585044479949504</c:v>
                </c:pt>
                <c:pt idx="106">
                  <c:v>1.0486419314752351</c:v>
                </c:pt>
                <c:pt idx="107">
                  <c:v>1.0338481566956621</c:v>
                </c:pt>
                <c:pt idx="108">
                  <c:v>1.0215200110460185</c:v>
                </c:pt>
                <c:pt idx="109">
                  <c:v>0.98453557409708647</c:v>
                </c:pt>
                <c:pt idx="110">
                  <c:v>0.98206994496715772</c:v>
                </c:pt>
                <c:pt idx="111">
                  <c:v>0.94015424975836825</c:v>
                </c:pt>
                <c:pt idx="112">
                  <c:v>0.93275736236858164</c:v>
                </c:pt>
                <c:pt idx="113">
                  <c:v>0.87358226325029098</c:v>
                </c:pt>
                <c:pt idx="114">
                  <c:v>0.85878848847071809</c:v>
                </c:pt>
                <c:pt idx="115">
                  <c:v>0.85139160108093193</c:v>
                </c:pt>
                <c:pt idx="116">
                  <c:v>0.81194153500207122</c:v>
                </c:pt>
                <c:pt idx="117">
                  <c:v>0.8045446476122845</c:v>
                </c:pt>
                <c:pt idx="118">
                  <c:v>0.8045446476122845</c:v>
                </c:pt>
                <c:pt idx="119">
                  <c:v>0.7996133893524271</c:v>
                </c:pt>
                <c:pt idx="120">
                  <c:v>0.75523206501370888</c:v>
                </c:pt>
                <c:pt idx="121">
                  <c:v>0.73797266110420723</c:v>
                </c:pt>
                <c:pt idx="122">
                  <c:v>0.71824762806477682</c:v>
                </c:pt>
                <c:pt idx="123">
                  <c:v>0.64674438329684214</c:v>
                </c:pt>
                <c:pt idx="124">
                  <c:v>0.62701935025741173</c:v>
                </c:pt>
                <c:pt idx="125">
                  <c:v>0.61222557547783885</c:v>
                </c:pt>
                <c:pt idx="126">
                  <c:v>0.59989742982819472</c:v>
                </c:pt>
                <c:pt idx="127">
                  <c:v>0.57030988026904939</c:v>
                </c:pt>
                <c:pt idx="128">
                  <c:v>0.56291299287926277</c:v>
                </c:pt>
                <c:pt idx="129">
                  <c:v>0.56291299287926277</c:v>
                </c:pt>
                <c:pt idx="130">
                  <c:v>0.55058484722961909</c:v>
                </c:pt>
                <c:pt idx="131">
                  <c:v>0.51360041028068704</c:v>
                </c:pt>
                <c:pt idx="132">
                  <c:v>0.50373789376097211</c:v>
                </c:pt>
                <c:pt idx="133">
                  <c:v>0.49634100637118544</c:v>
                </c:pt>
                <c:pt idx="134">
                  <c:v>0.46428782768211141</c:v>
                </c:pt>
                <c:pt idx="135">
                  <c:v>0.45195968203246728</c:v>
                </c:pt>
                <c:pt idx="136">
                  <c:v>0.45195968203246728</c:v>
                </c:pt>
                <c:pt idx="137">
                  <c:v>0.43223464899303693</c:v>
                </c:pt>
                <c:pt idx="138">
                  <c:v>0.42976901986310817</c:v>
                </c:pt>
                <c:pt idx="139">
                  <c:v>0.42483776160325071</c:v>
                </c:pt>
                <c:pt idx="140">
                  <c:v>0.37059392074481712</c:v>
                </c:pt>
                <c:pt idx="141">
                  <c:v>0.3631970333550309</c:v>
                </c:pt>
                <c:pt idx="142">
                  <c:v>0.34840325857545801</c:v>
                </c:pt>
                <c:pt idx="143">
                  <c:v>0.34840325857545801</c:v>
                </c:pt>
                <c:pt idx="144">
                  <c:v>0.34347200031560055</c:v>
                </c:pt>
                <c:pt idx="145">
                  <c:v>0.32374696727617014</c:v>
                </c:pt>
                <c:pt idx="146">
                  <c:v>0.31141882162652601</c:v>
                </c:pt>
                <c:pt idx="147">
                  <c:v>0.29909067597688233</c:v>
                </c:pt>
                <c:pt idx="148">
                  <c:v>0.2867625303272382</c:v>
                </c:pt>
                <c:pt idx="149">
                  <c:v>0.27196875554766531</c:v>
                </c:pt>
                <c:pt idx="150">
                  <c:v>0.26703749728780785</c:v>
                </c:pt>
                <c:pt idx="151">
                  <c:v>0.25224372250823496</c:v>
                </c:pt>
                <c:pt idx="152">
                  <c:v>0.24977809337830623</c:v>
                </c:pt>
                <c:pt idx="153">
                  <c:v>0.24731246424837747</c:v>
                </c:pt>
                <c:pt idx="154">
                  <c:v>0.24238120598852</c:v>
                </c:pt>
                <c:pt idx="155">
                  <c:v>0.24238120598852</c:v>
                </c:pt>
                <c:pt idx="156">
                  <c:v>0.24238120598852</c:v>
                </c:pt>
                <c:pt idx="157">
                  <c:v>0.23991557685859125</c:v>
                </c:pt>
                <c:pt idx="158">
                  <c:v>0.23251868946880461</c:v>
                </c:pt>
                <c:pt idx="159">
                  <c:v>0.2152592855593034</c:v>
                </c:pt>
                <c:pt idx="160">
                  <c:v>0.2152592855593034</c:v>
                </c:pt>
                <c:pt idx="161">
                  <c:v>0.2103280272994455</c:v>
                </c:pt>
                <c:pt idx="162">
                  <c:v>0.20786239816951677</c:v>
                </c:pt>
                <c:pt idx="163">
                  <c:v>0.20786239816951677</c:v>
                </c:pt>
                <c:pt idx="164">
                  <c:v>0.20293113990965927</c:v>
                </c:pt>
                <c:pt idx="165">
                  <c:v>0.20046551077973054</c:v>
                </c:pt>
                <c:pt idx="166">
                  <c:v>0.20046551077973054</c:v>
                </c:pt>
                <c:pt idx="167">
                  <c:v>0.19799988164980181</c:v>
                </c:pt>
                <c:pt idx="168">
                  <c:v>0.19553425251987305</c:v>
                </c:pt>
                <c:pt idx="169">
                  <c:v>0.19553425251987305</c:v>
                </c:pt>
                <c:pt idx="170">
                  <c:v>0.19553425251987305</c:v>
                </c:pt>
                <c:pt idx="171">
                  <c:v>0.19553425251987305</c:v>
                </c:pt>
                <c:pt idx="172">
                  <c:v>0.19553425251987305</c:v>
                </c:pt>
                <c:pt idx="173">
                  <c:v>0.19553425251987305</c:v>
                </c:pt>
                <c:pt idx="174">
                  <c:v>0.19553425251987305</c:v>
                </c:pt>
                <c:pt idx="175">
                  <c:v>0.19553425251987305</c:v>
                </c:pt>
                <c:pt idx="176">
                  <c:v>0.19553425251987305</c:v>
                </c:pt>
                <c:pt idx="177">
                  <c:v>0.19306862338994388</c:v>
                </c:pt>
                <c:pt idx="178">
                  <c:v>0.19306862338994388</c:v>
                </c:pt>
                <c:pt idx="179">
                  <c:v>0.19306862338994388</c:v>
                </c:pt>
                <c:pt idx="180">
                  <c:v>0.19060299426001515</c:v>
                </c:pt>
                <c:pt idx="181">
                  <c:v>0.18320610687022892</c:v>
                </c:pt>
                <c:pt idx="182">
                  <c:v>0.18320610687022892</c:v>
                </c:pt>
                <c:pt idx="183">
                  <c:v>0.18320610687022892</c:v>
                </c:pt>
                <c:pt idx="184">
                  <c:v>0.18074047774030019</c:v>
                </c:pt>
                <c:pt idx="185">
                  <c:v>0.18074047774030019</c:v>
                </c:pt>
                <c:pt idx="186">
                  <c:v>0.18074047774030019</c:v>
                </c:pt>
                <c:pt idx="187">
                  <c:v>0.18074047774030019</c:v>
                </c:pt>
                <c:pt idx="188">
                  <c:v>0.17827484861037143</c:v>
                </c:pt>
                <c:pt idx="189">
                  <c:v>0.17827484861037143</c:v>
                </c:pt>
                <c:pt idx="190">
                  <c:v>0.17827484861037143</c:v>
                </c:pt>
                <c:pt idx="191">
                  <c:v>0.1758092194804427</c:v>
                </c:pt>
                <c:pt idx="192">
                  <c:v>0.1708779612205848</c:v>
                </c:pt>
                <c:pt idx="193">
                  <c:v>0.16841233209065648</c:v>
                </c:pt>
                <c:pt idx="194">
                  <c:v>0.16841233209065648</c:v>
                </c:pt>
                <c:pt idx="195">
                  <c:v>0.16841233209065604</c:v>
                </c:pt>
                <c:pt idx="196">
                  <c:v>0.16841233209065604</c:v>
                </c:pt>
                <c:pt idx="197">
                  <c:v>0.1659467029607273</c:v>
                </c:pt>
                <c:pt idx="198">
                  <c:v>0.16348107383079857</c:v>
                </c:pt>
                <c:pt idx="199">
                  <c:v>0.16348107383079857</c:v>
                </c:pt>
                <c:pt idx="200">
                  <c:v>0.16348107383079857</c:v>
                </c:pt>
                <c:pt idx="201">
                  <c:v>0.16101544470086981</c:v>
                </c:pt>
                <c:pt idx="202">
                  <c:v>0.16101544470086981</c:v>
                </c:pt>
                <c:pt idx="203">
                  <c:v>0.16101544470086981</c:v>
                </c:pt>
                <c:pt idx="204">
                  <c:v>0.15854981557094108</c:v>
                </c:pt>
                <c:pt idx="205">
                  <c:v>0.15854981557094108</c:v>
                </c:pt>
                <c:pt idx="206">
                  <c:v>0.15854981557094108</c:v>
                </c:pt>
                <c:pt idx="207">
                  <c:v>0.15854981557094108</c:v>
                </c:pt>
                <c:pt idx="208">
                  <c:v>0.15361855731108359</c:v>
                </c:pt>
                <c:pt idx="209">
                  <c:v>0.15115292818115442</c:v>
                </c:pt>
                <c:pt idx="210">
                  <c:v>0.14622166992129695</c:v>
                </c:pt>
                <c:pt idx="211">
                  <c:v>0.14622166992129695</c:v>
                </c:pt>
                <c:pt idx="212">
                  <c:v>0.14375604079136819</c:v>
                </c:pt>
                <c:pt idx="213">
                  <c:v>0.14129041166143946</c:v>
                </c:pt>
                <c:pt idx="214">
                  <c:v>0.13882478253151073</c:v>
                </c:pt>
                <c:pt idx="215">
                  <c:v>0.13882478253151073</c:v>
                </c:pt>
                <c:pt idx="216">
                  <c:v>0.13882478253151073</c:v>
                </c:pt>
                <c:pt idx="217">
                  <c:v>0.136359153401582</c:v>
                </c:pt>
                <c:pt idx="218">
                  <c:v>0.136359153401582</c:v>
                </c:pt>
                <c:pt idx="219">
                  <c:v>0.13635915340158156</c:v>
                </c:pt>
                <c:pt idx="220">
                  <c:v>0.13635915340158156</c:v>
                </c:pt>
                <c:pt idx="221">
                  <c:v>0.1264966368818666</c:v>
                </c:pt>
                <c:pt idx="222">
                  <c:v>0.12156537862200911</c:v>
                </c:pt>
                <c:pt idx="223">
                  <c:v>0.12156537862200911</c:v>
                </c:pt>
                <c:pt idx="224">
                  <c:v>0.11909974949208037</c:v>
                </c:pt>
                <c:pt idx="225">
                  <c:v>0.11909974949208037</c:v>
                </c:pt>
                <c:pt idx="226">
                  <c:v>0.11416849123222245</c:v>
                </c:pt>
                <c:pt idx="227">
                  <c:v>0.11416849123222245</c:v>
                </c:pt>
                <c:pt idx="228">
                  <c:v>0.10923723297236497</c:v>
                </c:pt>
                <c:pt idx="229">
                  <c:v>0.10677160384243624</c:v>
                </c:pt>
                <c:pt idx="230">
                  <c:v>0.10430597471250749</c:v>
                </c:pt>
                <c:pt idx="231">
                  <c:v>0.10430597471250749</c:v>
                </c:pt>
                <c:pt idx="232">
                  <c:v>0.10430597471250749</c:v>
                </c:pt>
                <c:pt idx="233">
                  <c:v>9.9374716452650017E-2</c:v>
                </c:pt>
                <c:pt idx="234">
                  <c:v>9.9374716452650017E-2</c:v>
                </c:pt>
                <c:pt idx="235">
                  <c:v>9.9374716452650017E-2</c:v>
                </c:pt>
                <c:pt idx="236">
                  <c:v>9.6909087322721271E-2</c:v>
                </c:pt>
                <c:pt idx="237">
                  <c:v>9.444345819279254E-2</c:v>
                </c:pt>
                <c:pt idx="238">
                  <c:v>9.444345819279254E-2</c:v>
                </c:pt>
                <c:pt idx="239">
                  <c:v>9.1977829062863795E-2</c:v>
                </c:pt>
                <c:pt idx="240">
                  <c:v>8.9512199932935049E-2</c:v>
                </c:pt>
                <c:pt idx="241">
                  <c:v>8.9512199932935049E-2</c:v>
                </c:pt>
                <c:pt idx="242">
                  <c:v>8.9512199932935049E-2</c:v>
                </c:pt>
                <c:pt idx="243">
                  <c:v>8.9512199932935049E-2</c:v>
                </c:pt>
                <c:pt idx="244">
                  <c:v>8.9512199932934619E-2</c:v>
                </c:pt>
                <c:pt idx="245">
                  <c:v>8.4580941673077142E-2</c:v>
                </c:pt>
                <c:pt idx="246">
                  <c:v>8.4580941673077142E-2</c:v>
                </c:pt>
                <c:pt idx="247">
                  <c:v>8.4580941673077142E-2</c:v>
                </c:pt>
                <c:pt idx="248">
                  <c:v>8.4580941673077142E-2</c:v>
                </c:pt>
                <c:pt idx="249">
                  <c:v>8.4580941673077142E-2</c:v>
                </c:pt>
                <c:pt idx="250">
                  <c:v>8.2115312543148397E-2</c:v>
                </c:pt>
                <c:pt idx="251">
                  <c:v>8.2115312543148397E-2</c:v>
                </c:pt>
                <c:pt idx="252">
                  <c:v>7.9649683413219652E-2</c:v>
                </c:pt>
                <c:pt idx="253">
                  <c:v>7.718405428329092E-2</c:v>
                </c:pt>
                <c:pt idx="254">
                  <c:v>7.718405428329092E-2</c:v>
                </c:pt>
                <c:pt idx="255">
                  <c:v>7.718405428329092E-2</c:v>
                </c:pt>
                <c:pt idx="256">
                  <c:v>7.4718425153362175E-2</c:v>
                </c:pt>
                <c:pt idx="257">
                  <c:v>7.225279602343343E-2</c:v>
                </c:pt>
                <c:pt idx="258">
                  <c:v>7.225279602343343E-2</c:v>
                </c:pt>
                <c:pt idx="259">
                  <c:v>6.9787166893504254E-2</c:v>
                </c:pt>
                <c:pt idx="260">
                  <c:v>6.4855908633646778E-2</c:v>
                </c:pt>
                <c:pt idx="261">
                  <c:v>5.9924650373789301E-2</c:v>
                </c:pt>
                <c:pt idx="262">
                  <c:v>5.7459021243860556E-2</c:v>
                </c:pt>
                <c:pt idx="263">
                  <c:v>5.7459021243860556E-2</c:v>
                </c:pt>
                <c:pt idx="264">
                  <c:v>5.4993392113931817E-2</c:v>
                </c:pt>
                <c:pt idx="265">
                  <c:v>5.4993392113931817E-2</c:v>
                </c:pt>
                <c:pt idx="266">
                  <c:v>5.4993392113931817E-2</c:v>
                </c:pt>
                <c:pt idx="267">
                  <c:v>5.2527762984003079E-2</c:v>
                </c:pt>
                <c:pt idx="268">
                  <c:v>4.513087559421642E-2</c:v>
                </c:pt>
                <c:pt idx="269">
                  <c:v>4.2665246464287682E-2</c:v>
                </c:pt>
                <c:pt idx="270">
                  <c:v>3.7733988204430198E-2</c:v>
                </c:pt>
                <c:pt idx="271">
                  <c:v>3.7733988204430198E-2</c:v>
                </c:pt>
                <c:pt idx="272">
                  <c:v>3.526835907450146E-2</c:v>
                </c:pt>
                <c:pt idx="273">
                  <c:v>3.526835907450146E-2</c:v>
                </c:pt>
                <c:pt idx="274">
                  <c:v>3.2802729944572721E-2</c:v>
                </c:pt>
                <c:pt idx="275">
                  <c:v>3.2802729944572721E-2</c:v>
                </c:pt>
                <c:pt idx="276">
                  <c:v>3.2802729944572721E-2</c:v>
                </c:pt>
                <c:pt idx="277">
                  <c:v>3.2802729944572721E-2</c:v>
                </c:pt>
                <c:pt idx="278">
                  <c:v>3.0337100814643983E-2</c:v>
                </c:pt>
                <c:pt idx="279">
                  <c:v>3.0337100814643983E-2</c:v>
                </c:pt>
                <c:pt idx="280">
                  <c:v>2.7871471684715241E-2</c:v>
                </c:pt>
                <c:pt idx="281">
                  <c:v>2.7871471684715241E-2</c:v>
                </c:pt>
                <c:pt idx="282">
                  <c:v>2.7871471684714804E-2</c:v>
                </c:pt>
                <c:pt idx="283">
                  <c:v>2.7871471684714804E-2</c:v>
                </c:pt>
                <c:pt idx="284">
                  <c:v>2.7871471684714804E-2</c:v>
                </c:pt>
                <c:pt idx="285">
                  <c:v>2.7871471684714804E-2</c:v>
                </c:pt>
                <c:pt idx="286">
                  <c:v>2.5405842554786062E-2</c:v>
                </c:pt>
                <c:pt idx="287">
                  <c:v>2.5405842554786062E-2</c:v>
                </c:pt>
                <c:pt idx="288">
                  <c:v>2.5405842554786062E-2</c:v>
                </c:pt>
                <c:pt idx="289">
                  <c:v>2.0474584294928586E-2</c:v>
                </c:pt>
                <c:pt idx="290">
                  <c:v>2.0474584294928586E-2</c:v>
                </c:pt>
                <c:pt idx="291">
                  <c:v>1.8008955164999844E-2</c:v>
                </c:pt>
                <c:pt idx="292">
                  <c:v>1.8008955164999844E-2</c:v>
                </c:pt>
                <c:pt idx="293">
                  <c:v>1.8008955164999844E-2</c:v>
                </c:pt>
                <c:pt idx="294">
                  <c:v>1.8008955164999844E-2</c:v>
                </c:pt>
                <c:pt idx="295">
                  <c:v>1.3077696905142364E-2</c:v>
                </c:pt>
                <c:pt idx="296">
                  <c:v>1.3077696905142364E-2</c:v>
                </c:pt>
                <c:pt idx="297">
                  <c:v>1.3077696905142364E-2</c:v>
                </c:pt>
                <c:pt idx="298">
                  <c:v>1.3077696905142364E-2</c:v>
                </c:pt>
                <c:pt idx="299">
                  <c:v>1.0612067775213624E-2</c:v>
                </c:pt>
                <c:pt idx="300">
                  <c:v>1.0612067775213624E-2</c:v>
                </c:pt>
                <c:pt idx="301">
                  <c:v>1.0612067775213624E-2</c:v>
                </c:pt>
                <c:pt idx="302">
                  <c:v>1.0612067775213624E-2</c:v>
                </c:pt>
                <c:pt idx="303">
                  <c:v>1.0612067775213624E-2</c:v>
                </c:pt>
                <c:pt idx="304">
                  <c:v>1.0612067775213624E-2</c:v>
                </c:pt>
                <c:pt idx="305">
                  <c:v>3.2151803854269666E-3</c:v>
                </c:pt>
                <c:pt idx="306">
                  <c:v>3.2151803854269666E-3</c:v>
                </c:pt>
                <c:pt idx="307">
                  <c:v>3.2151803854269666E-3</c:v>
                </c:pt>
                <c:pt idx="308">
                  <c:v>3.2151803854269666E-3</c:v>
                </c:pt>
                <c:pt idx="309">
                  <c:v>3.2151803854269666E-3</c:v>
                </c:pt>
                <c:pt idx="310">
                  <c:v>3.2151803854269666E-3</c:v>
                </c:pt>
                <c:pt idx="311">
                  <c:v>3.2151803854269666E-3</c:v>
                </c:pt>
                <c:pt idx="312">
                  <c:v>-1.7160778744305133E-3</c:v>
                </c:pt>
                <c:pt idx="313">
                  <c:v>-6.6473361342879933E-3</c:v>
                </c:pt>
                <c:pt idx="314">
                  <c:v>-6.6473361342879933E-3</c:v>
                </c:pt>
                <c:pt idx="315">
                  <c:v>-6.6473361342879933E-3</c:v>
                </c:pt>
                <c:pt idx="316">
                  <c:v>-3.1303627433575829E-2</c:v>
                </c:pt>
                <c:pt idx="317">
                  <c:v>-3.1303627433576266E-2</c:v>
                </c:pt>
                <c:pt idx="318">
                  <c:v>-3.1303627433576266E-2</c:v>
                </c:pt>
                <c:pt idx="319">
                  <c:v>-3.1303627433576266E-2</c:v>
                </c:pt>
                <c:pt idx="320">
                  <c:v>-3.3769256563504567E-2</c:v>
                </c:pt>
                <c:pt idx="321">
                  <c:v>-3.3769256563504567E-2</c:v>
                </c:pt>
                <c:pt idx="322">
                  <c:v>-3.3769256563504567E-2</c:v>
                </c:pt>
                <c:pt idx="323">
                  <c:v>-3.6234885693433749E-2</c:v>
                </c:pt>
                <c:pt idx="324">
                  <c:v>-3.6234885693433749E-2</c:v>
                </c:pt>
                <c:pt idx="325">
                  <c:v>-4.1166143953291226E-2</c:v>
                </c:pt>
                <c:pt idx="326">
                  <c:v>-4.1166143953291226E-2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E4-4F1D-8496-1851290F711D}"/>
            </c:ext>
          </c:extLst>
        </c:ser>
        <c:ser>
          <c:idx val="0"/>
          <c:order val="2"/>
          <c:tx>
            <c:v>No heating (1000W/m2)</c:v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'0.5ms-S-0°C-5mm-1'!$S$2:$S$329</c:f>
              <c:numCache>
                <c:formatCode>General</c:formatCode>
                <c:ptCount val="3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</c:numCache>
            </c:numRef>
          </c:xVal>
          <c:yVal>
            <c:numRef>
              <c:f>'0.5ms-S-0°C-5mm-1'!$U$2:$U$329</c:f>
              <c:numCache>
                <c:formatCode>General</c:formatCode>
                <c:ptCount val="328"/>
                <c:pt idx="0">
                  <c:v>4</c:v>
                </c:pt>
                <c:pt idx="1">
                  <c:v>3.9914539775325073</c:v>
                </c:pt>
                <c:pt idx="2">
                  <c:v>3.9914539775325073</c:v>
                </c:pt>
                <c:pt idx="3">
                  <c:v>3.9850444606818871</c:v>
                </c:pt>
                <c:pt idx="4">
                  <c:v>3.9829079550650133</c:v>
                </c:pt>
                <c:pt idx="5">
                  <c:v>3.9786349438312669</c:v>
                </c:pt>
                <c:pt idx="6">
                  <c:v>3.9700889213637742</c:v>
                </c:pt>
                <c:pt idx="7">
                  <c:v>3.9658159101300279</c:v>
                </c:pt>
                <c:pt idx="8">
                  <c:v>3.9658159101300279</c:v>
                </c:pt>
                <c:pt idx="9">
                  <c:v>3.9658159101300279</c:v>
                </c:pt>
                <c:pt idx="10">
                  <c:v>3.963679404513154</c:v>
                </c:pt>
                <c:pt idx="11">
                  <c:v>3.963679404513154</c:v>
                </c:pt>
                <c:pt idx="12">
                  <c:v>3.9572698876625347</c:v>
                </c:pt>
                <c:pt idx="13">
                  <c:v>3.9551333820456613</c:v>
                </c:pt>
                <c:pt idx="14">
                  <c:v>3.9551333820456613</c:v>
                </c:pt>
                <c:pt idx="15">
                  <c:v>3.9551333820456613</c:v>
                </c:pt>
                <c:pt idx="16">
                  <c:v>3.9529968764287884</c:v>
                </c:pt>
                <c:pt idx="17">
                  <c:v>3.950860370811915</c:v>
                </c:pt>
                <c:pt idx="18">
                  <c:v>3.950860370811915</c:v>
                </c:pt>
                <c:pt idx="19">
                  <c:v>3.9444508539612948</c:v>
                </c:pt>
                <c:pt idx="20">
                  <c:v>3.9316318202600553</c:v>
                </c:pt>
                <c:pt idx="21">
                  <c:v>3.9316318202600553</c:v>
                </c:pt>
                <c:pt idx="22">
                  <c:v>3.9230857977925626</c:v>
                </c:pt>
                <c:pt idx="23">
                  <c:v>3.9124032697081961</c:v>
                </c:pt>
                <c:pt idx="24">
                  <c:v>3.9017207416238295</c:v>
                </c:pt>
                <c:pt idx="25">
                  <c:v>3.8974477303900832</c:v>
                </c:pt>
                <c:pt idx="26">
                  <c:v>3.8846286966888437</c:v>
                </c:pt>
                <c:pt idx="27">
                  <c:v>3.8846286966888437</c:v>
                </c:pt>
                <c:pt idx="28">
                  <c:v>3.8654001461369845</c:v>
                </c:pt>
                <c:pt idx="29">
                  <c:v>3.8632636405201106</c:v>
                </c:pt>
                <c:pt idx="30">
                  <c:v>3.839762078734505</c:v>
                </c:pt>
                <c:pt idx="31">
                  <c:v>3.8205335281826458</c:v>
                </c:pt>
                <c:pt idx="32">
                  <c:v>3.818397022565772</c:v>
                </c:pt>
                <c:pt idx="33">
                  <c:v>3.816260516948899</c:v>
                </c:pt>
                <c:pt idx="34">
                  <c:v>3.7948954607801664</c:v>
                </c:pt>
                <c:pt idx="35">
                  <c:v>3.7884859439295471</c:v>
                </c:pt>
                <c:pt idx="36">
                  <c:v>3.7884859439295471</c:v>
                </c:pt>
                <c:pt idx="37">
                  <c:v>3.7799399214620535</c:v>
                </c:pt>
                <c:pt idx="38">
                  <c:v>3.7500288428258273</c:v>
                </c:pt>
                <c:pt idx="39">
                  <c:v>3.7478923372089548</c:v>
                </c:pt>
                <c:pt idx="40">
                  <c:v>3.7030257192546157</c:v>
                </c:pt>
                <c:pt idx="41">
                  <c:v>3.634657539514671</c:v>
                </c:pt>
                <c:pt idx="42">
                  <c:v>3.606882966495319</c:v>
                </c:pt>
                <c:pt idx="43">
                  <c:v>3.606882966495319</c:v>
                </c:pt>
                <c:pt idx="44">
                  <c:v>3.5769718878590933</c:v>
                </c:pt>
                <c:pt idx="45">
                  <c:v>3.5321052699047542</c:v>
                </c:pt>
                <c:pt idx="46">
                  <c:v>3.5256957530541349</c:v>
                </c:pt>
                <c:pt idx="47">
                  <c:v>3.5150132249697683</c:v>
                </c:pt>
                <c:pt idx="48">
                  <c:v>3.4915116631841627</c:v>
                </c:pt>
                <c:pt idx="49">
                  <c:v>3.4551910676973168</c:v>
                </c:pt>
                <c:pt idx="50">
                  <c:v>3.4445085396129502</c:v>
                </c:pt>
                <c:pt idx="51">
                  <c:v>3.4167339665935978</c:v>
                </c:pt>
                <c:pt idx="52">
                  <c:v>3.401778427275485</c:v>
                </c:pt>
                <c:pt idx="53">
                  <c:v>3.3462292812367807</c:v>
                </c:pt>
                <c:pt idx="54">
                  <c:v>3.3099086857499347</c:v>
                </c:pt>
                <c:pt idx="55">
                  <c:v>3.2906801351980755</c:v>
                </c:pt>
                <c:pt idx="56">
                  <c:v>3.2757245958799626</c:v>
                </c:pt>
                <c:pt idx="57">
                  <c:v>3.2607690565618497</c:v>
                </c:pt>
                <c:pt idx="58">
                  <c:v>3.2522230340943565</c:v>
                </c:pt>
                <c:pt idx="59">
                  <c:v>3.2308579779256235</c:v>
                </c:pt>
                <c:pt idx="60">
                  <c:v>3.2009468992893986</c:v>
                </c:pt>
                <c:pt idx="61">
                  <c:v>3.1795818431206655</c:v>
                </c:pt>
                <c:pt idx="62">
                  <c:v>3.1731723262700453</c:v>
                </c:pt>
                <c:pt idx="63">
                  <c:v>3.1624897981856792</c:v>
                </c:pt>
                <c:pt idx="64">
                  <c:v>3.1197596858482139</c:v>
                </c:pt>
                <c:pt idx="65">
                  <c:v>3.0471184948745229</c:v>
                </c:pt>
                <c:pt idx="66">
                  <c:v>3.0471184948745229</c:v>
                </c:pt>
                <c:pt idx="67">
                  <c:v>3.0278899443226632</c:v>
                </c:pt>
                <c:pt idx="68">
                  <c:v>3.0150709106214242</c:v>
                </c:pt>
                <c:pt idx="69">
                  <c:v>2.9937058544526911</c:v>
                </c:pt>
                <c:pt idx="70">
                  <c:v>2.9915693488358182</c:v>
                </c:pt>
                <c:pt idx="71">
                  <c:v>2.9381567084139868</c:v>
                </c:pt>
                <c:pt idx="72">
                  <c:v>2.8804710567584086</c:v>
                </c:pt>
                <c:pt idx="73">
                  <c:v>2.8697885286740421</c:v>
                </c:pt>
                <c:pt idx="74">
                  <c:v>2.8377409444209425</c:v>
                </c:pt>
                <c:pt idx="75">
                  <c:v>2.8270584163365768</c:v>
                </c:pt>
                <c:pt idx="76">
                  <c:v>2.8142393826353369</c:v>
                </c:pt>
                <c:pt idx="77">
                  <c:v>2.7843283039991107</c:v>
                </c:pt>
                <c:pt idx="78">
                  <c:v>2.7565537309797588</c:v>
                </c:pt>
                <c:pt idx="79">
                  <c:v>2.7116871130254196</c:v>
                </c:pt>
                <c:pt idx="80">
                  <c:v>2.7095506074085471</c:v>
                </c:pt>
                <c:pt idx="81">
                  <c:v>2.6817760343891939</c:v>
                </c:pt>
                <c:pt idx="82">
                  <c:v>2.651864955752969</c:v>
                </c:pt>
                <c:pt idx="83">
                  <c:v>2.6390459220517286</c:v>
                </c:pt>
                <c:pt idx="84">
                  <c:v>2.6304998995842359</c:v>
                </c:pt>
                <c:pt idx="85">
                  <c:v>2.6219538771167432</c:v>
                </c:pt>
                <c:pt idx="86">
                  <c:v>2.6048618321817565</c:v>
                </c:pt>
                <c:pt idx="87">
                  <c:v>2.5706777423117844</c:v>
                </c:pt>
                <c:pt idx="88">
                  <c:v>2.5664047310780376</c:v>
                </c:pt>
                <c:pt idx="89">
                  <c:v>2.542903169292432</c:v>
                </c:pt>
                <c:pt idx="90">
                  <c:v>2.5215381131236989</c:v>
                </c:pt>
                <c:pt idx="91">
                  <c:v>2.4937635401043465</c:v>
                </c:pt>
                <c:pt idx="92">
                  <c:v>2.4873540232537268</c:v>
                </c:pt>
                <c:pt idx="93">
                  <c:v>2.4723984839356143</c:v>
                </c:pt>
                <c:pt idx="94">
                  <c:v>2.4617159558512478</c:v>
                </c:pt>
                <c:pt idx="95">
                  <c:v>2.4595794502343744</c:v>
                </c:pt>
                <c:pt idx="96">
                  <c:v>2.4382143940656422</c:v>
                </c:pt>
                <c:pt idx="97">
                  <c:v>2.431804877215022</c:v>
                </c:pt>
                <c:pt idx="98">
                  <c:v>2.418985843513783</c:v>
                </c:pt>
                <c:pt idx="99">
                  <c:v>2.3954842817281761</c:v>
                </c:pt>
                <c:pt idx="100">
                  <c:v>2.3890747648775568</c:v>
                </c:pt>
                <c:pt idx="101">
                  <c:v>2.3848017536438104</c:v>
                </c:pt>
                <c:pt idx="102">
                  <c:v>2.3634366974750773</c:v>
                </c:pt>
                <c:pt idx="103">
                  <c:v>2.3399351356894718</c:v>
                </c:pt>
                <c:pt idx="104">
                  <c:v>2.3356621244557254</c:v>
                </c:pt>
                <c:pt idx="105">
                  <c:v>2.310024057053246</c:v>
                </c:pt>
                <c:pt idx="106">
                  <c:v>2.3014780345857528</c:v>
                </c:pt>
                <c:pt idx="107">
                  <c:v>2.2694304503326537</c:v>
                </c:pt>
                <c:pt idx="108">
                  <c:v>2.2437923829301747</c:v>
                </c:pt>
                <c:pt idx="109">
                  <c:v>2.2160178099108219</c:v>
                </c:pt>
                <c:pt idx="110">
                  <c:v>2.1903797425083433</c:v>
                </c:pt>
                <c:pt idx="111">
                  <c:v>2.1604686638721171</c:v>
                </c:pt>
                <c:pt idx="112">
                  <c:v>2.149786135787751</c:v>
                </c:pt>
                <c:pt idx="113">
                  <c:v>2.1220115627683986</c:v>
                </c:pt>
                <c:pt idx="114">
                  <c:v>2.1070560234502858</c:v>
                </c:pt>
                <c:pt idx="115">
                  <c:v>2.0921004841321729</c:v>
                </c:pt>
                <c:pt idx="116">
                  <c:v>2.0814179560478063</c:v>
                </c:pt>
                <c:pt idx="117">
                  <c:v>2.0750084391971861</c:v>
                </c:pt>
                <c:pt idx="118">
                  <c:v>2.0664624167296934</c:v>
                </c:pt>
                <c:pt idx="119">
                  <c:v>2.0664624167296934</c:v>
                </c:pt>
                <c:pt idx="120">
                  <c:v>2.053643383028454</c:v>
                </c:pt>
                <c:pt idx="121">
                  <c:v>2.0472338661778338</c:v>
                </c:pt>
                <c:pt idx="122">
                  <c:v>2.0344148324765947</c:v>
                </c:pt>
                <c:pt idx="123">
                  <c:v>2.0045037538403689</c:v>
                </c:pt>
                <c:pt idx="124">
                  <c:v>2.0045037538403689</c:v>
                </c:pt>
                <c:pt idx="125">
                  <c:v>1.9767291808210166</c:v>
                </c:pt>
                <c:pt idx="126">
                  <c:v>1.96604665273665</c:v>
                </c:pt>
                <c:pt idx="127">
                  <c:v>1.9532276190354099</c:v>
                </c:pt>
                <c:pt idx="128">
                  <c:v>1.9532276190354099</c:v>
                </c:pt>
                <c:pt idx="129">
                  <c:v>1.9254530460160577</c:v>
                </c:pt>
                <c:pt idx="130">
                  <c:v>1.9169070235485648</c:v>
                </c:pt>
                <c:pt idx="131">
                  <c:v>1.8998149786135783</c:v>
                </c:pt>
                <c:pt idx="132">
                  <c:v>1.886995944912339</c:v>
                </c:pt>
                <c:pt idx="133">
                  <c:v>1.8528118550423667</c:v>
                </c:pt>
                <c:pt idx="134">
                  <c:v>1.8442658325748738</c:v>
                </c:pt>
                <c:pt idx="135">
                  <c:v>1.8335833044905072</c:v>
                </c:pt>
                <c:pt idx="136">
                  <c:v>1.8314467988736345</c:v>
                </c:pt>
                <c:pt idx="137">
                  <c:v>1.7780341584518027</c:v>
                </c:pt>
                <c:pt idx="138">
                  <c:v>1.7588056078999434</c:v>
                </c:pt>
                <c:pt idx="139">
                  <c:v>1.7417135629649569</c:v>
                </c:pt>
                <c:pt idx="140">
                  <c:v>1.7395770573480833</c:v>
                </c:pt>
                <c:pt idx="141">
                  <c:v>1.7310310348805904</c:v>
                </c:pt>
                <c:pt idx="142">
                  <c:v>1.7267580236468438</c:v>
                </c:pt>
                <c:pt idx="143">
                  <c:v>1.7032564618612382</c:v>
                </c:pt>
                <c:pt idx="144">
                  <c:v>1.6968469450106183</c:v>
                </c:pt>
                <c:pt idx="145">
                  <c:v>1.6583898439068996</c:v>
                </c:pt>
                <c:pt idx="146">
                  <c:v>1.6434343045887865</c:v>
                </c:pt>
                <c:pt idx="147">
                  <c:v>1.6284787652706736</c:v>
                </c:pt>
                <c:pt idx="148">
                  <c:v>1.6177962371863079</c:v>
                </c:pt>
                <c:pt idx="149">
                  <c:v>1.6156597315694343</c:v>
                </c:pt>
                <c:pt idx="150">
                  <c:v>1.6007041922513214</c:v>
                </c:pt>
                <c:pt idx="151">
                  <c:v>1.5878851585500819</c:v>
                </c:pt>
                <c:pt idx="152">
                  <c:v>1.5836121473163356</c:v>
                </c:pt>
                <c:pt idx="153">
                  <c:v>1.5344725181282504</c:v>
                </c:pt>
                <c:pt idx="154">
                  <c:v>1.5216534844270102</c:v>
                </c:pt>
                <c:pt idx="155">
                  <c:v>1.5173804731932639</c:v>
                </c:pt>
                <c:pt idx="156">
                  <c:v>1.5131074619595175</c:v>
                </c:pt>
                <c:pt idx="157">
                  <c:v>1.5109709563426446</c:v>
                </c:pt>
                <c:pt idx="158">
                  <c:v>1.4426027766026999</c:v>
                </c:pt>
                <c:pt idx="159">
                  <c:v>1.4340567541352063</c:v>
                </c:pt>
                <c:pt idx="160">
                  <c:v>1.4297837429014599</c:v>
                </c:pt>
                <c:pt idx="161">
                  <c:v>1.4126916979664741</c:v>
                </c:pt>
                <c:pt idx="162">
                  <c:v>1.3870536305639947</c:v>
                </c:pt>
                <c:pt idx="163">
                  <c:v>1.3763711024796281</c:v>
                </c:pt>
                <c:pt idx="164">
                  <c:v>1.3678250800121352</c:v>
                </c:pt>
                <c:pt idx="165">
                  <c:v>1.3614155631615152</c:v>
                </c:pt>
                <c:pt idx="166">
                  <c:v>1.3357774957590367</c:v>
                </c:pt>
                <c:pt idx="167">
                  <c:v>1.3144124395903036</c:v>
                </c:pt>
                <c:pt idx="168">
                  <c:v>1.2780918441034586</c:v>
                </c:pt>
                <c:pt idx="169">
                  <c:v>1.2631363047853457</c:v>
                </c:pt>
                <c:pt idx="170">
                  <c:v>1.2524537767009791</c:v>
                </c:pt>
                <c:pt idx="171">
                  <c:v>1.2332252261491197</c:v>
                </c:pt>
                <c:pt idx="172">
                  <c:v>1.2075871587466402</c:v>
                </c:pt>
                <c:pt idx="173">
                  <c:v>1.188358608194781</c:v>
                </c:pt>
                <c:pt idx="174">
                  <c:v>1.1819490913441608</c:v>
                </c:pt>
                <c:pt idx="175">
                  <c:v>1.1734030688766679</c:v>
                </c:pt>
                <c:pt idx="176">
                  <c:v>1.158447529558555</c:v>
                </c:pt>
                <c:pt idx="177">
                  <c:v>1.152038012707935</c:v>
                </c:pt>
                <c:pt idx="178">
                  <c:v>1.1434919902404421</c:v>
                </c:pt>
                <c:pt idx="179">
                  <c:v>1.1349459677729492</c:v>
                </c:pt>
                <c:pt idx="180">
                  <c:v>1.1263999453054563</c:v>
                </c:pt>
                <c:pt idx="181">
                  <c:v>1.1135809116042164</c:v>
                </c:pt>
                <c:pt idx="182">
                  <c:v>1.1135809116042164</c:v>
                </c:pt>
                <c:pt idx="183">
                  <c:v>1.1114444059873434</c:v>
                </c:pt>
                <c:pt idx="184">
                  <c:v>1.085806338584864</c:v>
                </c:pt>
                <c:pt idx="185">
                  <c:v>1.0751238105004983</c:v>
                </c:pt>
                <c:pt idx="186">
                  <c:v>1.0601682711823854</c:v>
                </c:pt>
                <c:pt idx="187">
                  <c:v>1.040939720630526</c:v>
                </c:pt>
                <c:pt idx="188">
                  <c:v>1.0366667093967787</c:v>
                </c:pt>
                <c:pt idx="189">
                  <c:v>1.0195746644617931</c:v>
                </c:pt>
                <c:pt idx="190">
                  <c:v>1.0110286419943002</c:v>
                </c:pt>
                <c:pt idx="191">
                  <c:v>0.99820960829306005</c:v>
                </c:pt>
                <c:pt idx="192">
                  <c:v>0.98325406897494716</c:v>
                </c:pt>
                <c:pt idx="193">
                  <c:v>0.95120648472184843</c:v>
                </c:pt>
                <c:pt idx="194">
                  <c:v>0.94479696787122835</c:v>
                </c:pt>
                <c:pt idx="195">
                  <c:v>0.92129540608562255</c:v>
                </c:pt>
                <c:pt idx="196">
                  <c:v>0.90847637238438328</c:v>
                </c:pt>
                <c:pt idx="197">
                  <c:v>0.90847637238438328</c:v>
                </c:pt>
                <c:pt idx="198">
                  <c:v>0.88711131621565031</c:v>
                </c:pt>
                <c:pt idx="199">
                  <c:v>0.88497481059877747</c:v>
                </c:pt>
                <c:pt idx="200">
                  <c:v>0.88070179936503101</c:v>
                </c:pt>
                <c:pt idx="201">
                  <c:v>0.87001927128066447</c:v>
                </c:pt>
                <c:pt idx="202">
                  <c:v>0.84865421511193151</c:v>
                </c:pt>
                <c:pt idx="203">
                  <c:v>0.83369867579381862</c:v>
                </c:pt>
                <c:pt idx="204">
                  <c:v>0.82301614770945208</c:v>
                </c:pt>
                <c:pt idx="205">
                  <c:v>0.81660663085883278</c:v>
                </c:pt>
                <c:pt idx="206">
                  <c:v>0.79951458592384628</c:v>
                </c:pt>
                <c:pt idx="207">
                  <c:v>0.79310506907322698</c:v>
                </c:pt>
                <c:pt idx="208">
                  <c:v>0.78242254098886055</c:v>
                </c:pt>
                <c:pt idx="209">
                  <c:v>0.75892097920325474</c:v>
                </c:pt>
                <c:pt idx="210">
                  <c:v>0.7482384511188882</c:v>
                </c:pt>
                <c:pt idx="211">
                  <c:v>0.73541941741764894</c:v>
                </c:pt>
                <c:pt idx="212">
                  <c:v>0.72900990056702886</c:v>
                </c:pt>
                <c:pt idx="213">
                  <c:v>0.70337183316454965</c:v>
                </c:pt>
                <c:pt idx="214">
                  <c:v>0.69696231631392958</c:v>
                </c:pt>
                <c:pt idx="215">
                  <c:v>0.68841629384643666</c:v>
                </c:pt>
                <c:pt idx="216">
                  <c:v>0.6798702713789434</c:v>
                </c:pt>
                <c:pt idx="217">
                  <c:v>0.64782268712584468</c:v>
                </c:pt>
                <c:pt idx="218">
                  <c:v>0.64782268712584468</c:v>
                </c:pt>
                <c:pt idx="219">
                  <c:v>0.64141317027522471</c:v>
                </c:pt>
                <c:pt idx="220">
                  <c:v>0.64141317027522471</c:v>
                </c:pt>
                <c:pt idx="221">
                  <c:v>0.63927666465835142</c:v>
                </c:pt>
                <c:pt idx="222">
                  <c:v>0.62859413657398533</c:v>
                </c:pt>
                <c:pt idx="223">
                  <c:v>0.62432112534023854</c:v>
                </c:pt>
                <c:pt idx="224">
                  <c:v>0.62004811410649208</c:v>
                </c:pt>
                <c:pt idx="225">
                  <c:v>0.6029560691715059</c:v>
                </c:pt>
                <c:pt idx="226">
                  <c:v>0.58372751861964656</c:v>
                </c:pt>
                <c:pt idx="227">
                  <c:v>0.57090848491840684</c:v>
                </c:pt>
                <c:pt idx="228">
                  <c:v>0.56449896806778721</c:v>
                </c:pt>
                <c:pt idx="229">
                  <c:v>0.56236246245091392</c:v>
                </c:pt>
                <c:pt idx="230">
                  <c:v>0.55808945121716758</c:v>
                </c:pt>
                <c:pt idx="231">
                  <c:v>0.54954342874967421</c:v>
                </c:pt>
                <c:pt idx="232">
                  <c:v>0.5409974062821814</c:v>
                </c:pt>
                <c:pt idx="233">
                  <c:v>0.53672439504843461</c:v>
                </c:pt>
                <c:pt idx="234">
                  <c:v>0.52176885573032206</c:v>
                </c:pt>
                <c:pt idx="235">
                  <c:v>0.50894982202908234</c:v>
                </c:pt>
                <c:pt idx="236">
                  <c:v>0.50894982202908234</c:v>
                </c:pt>
                <c:pt idx="237">
                  <c:v>0.47690223777598323</c:v>
                </c:pt>
                <c:pt idx="238">
                  <c:v>0.47690223777598323</c:v>
                </c:pt>
                <c:pt idx="239">
                  <c:v>0.47476573215911</c:v>
                </c:pt>
                <c:pt idx="240">
                  <c:v>0.47262922654223677</c:v>
                </c:pt>
                <c:pt idx="241">
                  <c:v>0.46621970969161675</c:v>
                </c:pt>
                <c:pt idx="242">
                  <c:v>0.46408320407474352</c:v>
                </c:pt>
                <c:pt idx="243">
                  <c:v>0.46194669845787029</c:v>
                </c:pt>
                <c:pt idx="244">
                  <c:v>0.44912766475663057</c:v>
                </c:pt>
                <c:pt idx="245">
                  <c:v>0.44699115913975734</c:v>
                </c:pt>
                <c:pt idx="246">
                  <c:v>0.44485465352288417</c:v>
                </c:pt>
                <c:pt idx="247">
                  <c:v>0.44271814790601094</c:v>
                </c:pt>
                <c:pt idx="248">
                  <c:v>0.44271814790601094</c:v>
                </c:pt>
                <c:pt idx="249">
                  <c:v>0.44058164228913771</c:v>
                </c:pt>
                <c:pt idx="250">
                  <c:v>0.44058164228913771</c:v>
                </c:pt>
                <c:pt idx="251">
                  <c:v>0.43630863105539125</c:v>
                </c:pt>
                <c:pt idx="252">
                  <c:v>0.43417212543851802</c:v>
                </c:pt>
                <c:pt idx="253">
                  <c:v>0.42989911420477123</c:v>
                </c:pt>
                <c:pt idx="254">
                  <c:v>0.41280706926978505</c:v>
                </c:pt>
                <c:pt idx="255">
                  <c:v>0.41067056365291182</c:v>
                </c:pt>
                <c:pt idx="256">
                  <c:v>0.41067056365291182</c:v>
                </c:pt>
                <c:pt idx="257">
                  <c:v>0.40426104680229219</c:v>
                </c:pt>
                <c:pt idx="258">
                  <c:v>0.39357851871792571</c:v>
                </c:pt>
                <c:pt idx="259">
                  <c:v>0.38289599063355956</c:v>
                </c:pt>
                <c:pt idx="260">
                  <c:v>0.35512141761420696</c:v>
                </c:pt>
                <c:pt idx="261">
                  <c:v>0.3508484063804605</c:v>
                </c:pt>
                <c:pt idx="262">
                  <c:v>0.34016587829609402</c:v>
                </c:pt>
                <c:pt idx="263">
                  <c:v>0.33802937267922079</c:v>
                </c:pt>
                <c:pt idx="264">
                  <c:v>0.33589286706234756</c:v>
                </c:pt>
                <c:pt idx="265">
                  <c:v>0.31880082212736144</c:v>
                </c:pt>
                <c:pt idx="266">
                  <c:v>0.31666431651048821</c:v>
                </c:pt>
                <c:pt idx="267">
                  <c:v>0.30811829404299534</c:v>
                </c:pt>
                <c:pt idx="268">
                  <c:v>0.3038452828092485</c:v>
                </c:pt>
                <c:pt idx="269">
                  <c:v>0.3038452828092485</c:v>
                </c:pt>
                <c:pt idx="270">
                  <c:v>0.30170877719237527</c:v>
                </c:pt>
                <c:pt idx="271">
                  <c:v>0.29529926034175563</c:v>
                </c:pt>
                <c:pt idx="272">
                  <c:v>0.28461673225738915</c:v>
                </c:pt>
                <c:pt idx="273">
                  <c:v>0.28248022664051592</c:v>
                </c:pt>
                <c:pt idx="274">
                  <c:v>0.27179769855614977</c:v>
                </c:pt>
                <c:pt idx="275">
                  <c:v>0.26325167608865652</c:v>
                </c:pt>
                <c:pt idx="276">
                  <c:v>0.25897866485491011</c:v>
                </c:pt>
                <c:pt idx="277">
                  <c:v>0.24188661991992394</c:v>
                </c:pt>
                <c:pt idx="278">
                  <c:v>0.23547710306930389</c:v>
                </c:pt>
                <c:pt idx="279">
                  <c:v>0.22265806936806457</c:v>
                </c:pt>
                <c:pt idx="280">
                  <c:v>0.21411204690057131</c:v>
                </c:pt>
                <c:pt idx="281">
                  <c:v>0.21197554128369808</c:v>
                </c:pt>
                <c:pt idx="282">
                  <c:v>0.20983903566682485</c:v>
                </c:pt>
                <c:pt idx="283">
                  <c:v>0.20342951881620519</c:v>
                </c:pt>
                <c:pt idx="284">
                  <c:v>0.20342951881620519</c:v>
                </c:pt>
                <c:pt idx="285">
                  <c:v>0.18847397949809228</c:v>
                </c:pt>
                <c:pt idx="286">
                  <c:v>0.18206446264747222</c:v>
                </c:pt>
                <c:pt idx="287">
                  <c:v>0.17351844017997933</c:v>
                </c:pt>
                <c:pt idx="288">
                  <c:v>0.15428988962811996</c:v>
                </c:pt>
                <c:pt idx="289">
                  <c:v>0.15001687839437353</c:v>
                </c:pt>
                <c:pt idx="290">
                  <c:v>0.13933435031000704</c:v>
                </c:pt>
                <c:pt idx="291">
                  <c:v>0.13292483345938738</c:v>
                </c:pt>
                <c:pt idx="292">
                  <c:v>0.13078832784251415</c:v>
                </c:pt>
                <c:pt idx="293">
                  <c:v>0.12865182222564056</c:v>
                </c:pt>
                <c:pt idx="294">
                  <c:v>0.11796929414127444</c:v>
                </c:pt>
                <c:pt idx="295">
                  <c:v>0.11583278852440122</c:v>
                </c:pt>
                <c:pt idx="296">
                  <c:v>0.11369628290752801</c:v>
                </c:pt>
                <c:pt idx="297">
                  <c:v>0.1115597772906544</c:v>
                </c:pt>
                <c:pt idx="298">
                  <c:v>0.10942327167378117</c:v>
                </c:pt>
                <c:pt idx="299">
                  <c:v>0.10515026044003474</c:v>
                </c:pt>
                <c:pt idx="300">
                  <c:v>9.8740743589415078E-2</c:v>
                </c:pt>
                <c:pt idx="301">
                  <c:v>9.874074358941469E-2</c:v>
                </c:pt>
                <c:pt idx="302">
                  <c:v>9.874074358941469E-2</c:v>
                </c:pt>
                <c:pt idx="303">
                  <c:v>9.874074358941469E-2</c:v>
                </c:pt>
                <c:pt idx="304">
                  <c:v>9.6604237972541848E-2</c:v>
                </c:pt>
                <c:pt idx="305">
                  <c:v>9.6604237972541848E-2</c:v>
                </c:pt>
                <c:pt idx="306">
                  <c:v>9.6604237972541473E-2</c:v>
                </c:pt>
                <c:pt idx="307">
                  <c:v>9.6604237972541473E-2</c:v>
                </c:pt>
                <c:pt idx="308">
                  <c:v>9.6604237972541473E-2</c:v>
                </c:pt>
                <c:pt idx="309">
                  <c:v>9.4467732355668632E-2</c:v>
                </c:pt>
                <c:pt idx="310">
                  <c:v>9.4467732355668632E-2</c:v>
                </c:pt>
                <c:pt idx="311">
                  <c:v>9.4467732355668632E-2</c:v>
                </c:pt>
                <c:pt idx="312">
                  <c:v>9.4467732355668632E-2</c:v>
                </c:pt>
                <c:pt idx="313">
                  <c:v>9.2331226738795028E-2</c:v>
                </c:pt>
                <c:pt idx="314">
                  <c:v>9.0194721121921811E-2</c:v>
                </c:pt>
                <c:pt idx="315">
                  <c:v>8.3785204271302149E-2</c:v>
                </c:pt>
                <c:pt idx="316">
                  <c:v>8.3785204271302149E-2</c:v>
                </c:pt>
                <c:pt idx="317">
                  <c:v>8.3785204271302149E-2</c:v>
                </c:pt>
                <c:pt idx="318">
                  <c:v>8.1648698654428919E-2</c:v>
                </c:pt>
                <c:pt idx="319">
                  <c:v>7.7375687420682474E-2</c:v>
                </c:pt>
                <c:pt idx="320">
                  <c:v>7.7375687420682099E-2</c:v>
                </c:pt>
                <c:pt idx="321">
                  <c:v>7.5239181803808883E-2</c:v>
                </c:pt>
                <c:pt idx="322">
                  <c:v>7.5239181803808883E-2</c:v>
                </c:pt>
                <c:pt idx="323">
                  <c:v>6.6693159336315991E-2</c:v>
                </c:pt>
                <c:pt idx="324">
                  <c:v>6.6693159336315991E-2</c:v>
                </c:pt>
                <c:pt idx="325">
                  <c:v>6.2420148102569552E-2</c:v>
                </c:pt>
                <c:pt idx="326">
                  <c:v>5.8147136868823106E-2</c:v>
                </c:pt>
                <c:pt idx="327">
                  <c:v>4.7464608784456623E-2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E4-4F1D-8496-1851290F711D}"/>
            </c:ext>
          </c:extLst>
        </c:ser>
        <c:ser>
          <c:idx val="1"/>
          <c:order val="3"/>
          <c:tx>
            <c:v>No heating (800W/m2)</c:v>
          </c:tx>
          <c:spPr>
            <a:ln w="19050" cap="rnd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'0.5ms-S-0°C-5mm-2'!$O$2:$O$370</c:f>
              <c:numCache>
                <c:formatCode>General</c:formatCode>
                <c:ptCount val="3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</c:numCache>
            </c:numRef>
          </c:xVal>
          <c:yVal>
            <c:numRef>
              <c:f>'0.5ms-S-0°C-5mm-2'!$Q$2:$Q$370</c:f>
              <c:numCache>
                <c:formatCode>General</c:formatCode>
                <c:ptCount val="369"/>
                <c:pt idx="0">
                  <c:v>4</c:v>
                </c:pt>
                <c:pt idx="1">
                  <c:v>3.9886424038125186</c:v>
                </c:pt>
                <c:pt idx="2">
                  <c:v>3.9863708845750216</c:v>
                </c:pt>
                <c:pt idx="3">
                  <c:v>3.9863708845750216</c:v>
                </c:pt>
                <c:pt idx="4">
                  <c:v>3.9681987306750508</c:v>
                </c:pt>
                <c:pt idx="5">
                  <c:v>3.9681987306750508</c:v>
                </c:pt>
                <c:pt idx="6">
                  <c:v>3.9545696152500716</c:v>
                </c:pt>
                <c:pt idx="7">
                  <c:v>3.9522980960125755</c:v>
                </c:pt>
                <c:pt idx="8">
                  <c:v>3.9522980960125751</c:v>
                </c:pt>
                <c:pt idx="9">
                  <c:v>3.9477550575375822</c:v>
                </c:pt>
                <c:pt idx="10">
                  <c:v>3.9477550575375822</c:v>
                </c:pt>
                <c:pt idx="11">
                  <c:v>3.9432120190625892</c:v>
                </c:pt>
                <c:pt idx="12">
                  <c:v>3.9363974613501007</c:v>
                </c:pt>
                <c:pt idx="13">
                  <c:v>3.9341259421126038</c:v>
                </c:pt>
                <c:pt idx="14">
                  <c:v>3.9250398651626184</c:v>
                </c:pt>
                <c:pt idx="15">
                  <c:v>3.9227683459251215</c:v>
                </c:pt>
                <c:pt idx="16">
                  <c:v>3.913682268975136</c:v>
                </c:pt>
                <c:pt idx="17">
                  <c:v>3.9000531535501572</c:v>
                </c:pt>
                <c:pt idx="18">
                  <c:v>3.8977816343126612</c:v>
                </c:pt>
                <c:pt idx="19">
                  <c:v>3.8977816343126612</c:v>
                </c:pt>
                <c:pt idx="20">
                  <c:v>3.8909670766001723</c:v>
                </c:pt>
                <c:pt idx="21">
                  <c:v>3.8886955573626758</c:v>
                </c:pt>
                <c:pt idx="22">
                  <c:v>3.881880999650186</c:v>
                </c:pt>
                <c:pt idx="23">
                  <c:v>3.881880999650186</c:v>
                </c:pt>
                <c:pt idx="24">
                  <c:v>3.8796094804126899</c:v>
                </c:pt>
                <c:pt idx="25">
                  <c:v>3.8773379611751935</c:v>
                </c:pt>
                <c:pt idx="26">
                  <c:v>3.8591658072752222</c:v>
                </c:pt>
                <c:pt idx="27">
                  <c:v>3.8546227688002288</c:v>
                </c:pt>
                <c:pt idx="28">
                  <c:v>3.8500797303252359</c:v>
                </c:pt>
                <c:pt idx="29">
                  <c:v>3.8478082110877403</c:v>
                </c:pt>
                <c:pt idx="30">
                  <c:v>3.8455366918502443</c:v>
                </c:pt>
                <c:pt idx="31">
                  <c:v>3.829636057187769</c:v>
                </c:pt>
                <c:pt idx="32">
                  <c:v>3.8228214994752796</c:v>
                </c:pt>
                <c:pt idx="33">
                  <c:v>3.8205499802377827</c:v>
                </c:pt>
                <c:pt idx="34">
                  <c:v>3.8091923840503004</c:v>
                </c:pt>
                <c:pt idx="35">
                  <c:v>3.8023778263378119</c:v>
                </c:pt>
                <c:pt idx="36">
                  <c:v>3.7864771916753366</c:v>
                </c:pt>
                <c:pt idx="37">
                  <c:v>3.7864771916753366</c:v>
                </c:pt>
                <c:pt idx="38">
                  <c:v>3.7842056724378401</c:v>
                </c:pt>
                <c:pt idx="39">
                  <c:v>3.7796626339628472</c:v>
                </c:pt>
                <c:pt idx="40">
                  <c:v>3.7751195954878547</c:v>
                </c:pt>
                <c:pt idx="41">
                  <c:v>3.7728480762503587</c:v>
                </c:pt>
                <c:pt idx="42">
                  <c:v>3.7705765570128609</c:v>
                </c:pt>
                <c:pt idx="43">
                  <c:v>3.7569474415878834</c:v>
                </c:pt>
                <c:pt idx="44">
                  <c:v>3.7569474415878825</c:v>
                </c:pt>
                <c:pt idx="45">
                  <c:v>3.7183316145504439</c:v>
                </c:pt>
                <c:pt idx="46">
                  <c:v>3.7137885760754514</c:v>
                </c:pt>
                <c:pt idx="47">
                  <c:v>3.7115170568379545</c:v>
                </c:pt>
                <c:pt idx="48">
                  <c:v>3.7001594606504722</c:v>
                </c:pt>
                <c:pt idx="49">
                  <c:v>3.7001594606504722</c:v>
                </c:pt>
                <c:pt idx="50">
                  <c:v>3.6956164221754801</c:v>
                </c:pt>
                <c:pt idx="51">
                  <c:v>3.6910733837004868</c:v>
                </c:pt>
                <c:pt idx="52">
                  <c:v>3.6819873067505013</c:v>
                </c:pt>
                <c:pt idx="53">
                  <c:v>3.6797157875130044</c:v>
                </c:pt>
                <c:pt idx="54">
                  <c:v>3.6660866720880261</c:v>
                </c:pt>
                <c:pt idx="55">
                  <c:v>3.6456429989505583</c:v>
                </c:pt>
                <c:pt idx="56">
                  <c:v>3.6388284412380689</c:v>
                </c:pt>
                <c:pt idx="57">
                  <c:v>3.6388284412380689</c:v>
                </c:pt>
                <c:pt idx="58">
                  <c:v>3.6342854027630769</c:v>
                </c:pt>
                <c:pt idx="59">
                  <c:v>3.6320138835255795</c:v>
                </c:pt>
                <c:pt idx="60">
                  <c:v>3.6320138835255795</c:v>
                </c:pt>
                <c:pt idx="61">
                  <c:v>3.6183847681006021</c:v>
                </c:pt>
                <c:pt idx="62">
                  <c:v>3.6161132488631051</c:v>
                </c:pt>
                <c:pt idx="63">
                  <c:v>3.6115702103881118</c:v>
                </c:pt>
                <c:pt idx="64">
                  <c:v>3.6024841334381259</c:v>
                </c:pt>
                <c:pt idx="65">
                  <c:v>3.5933980564881405</c:v>
                </c:pt>
                <c:pt idx="66">
                  <c:v>3.586583498775652</c:v>
                </c:pt>
                <c:pt idx="67">
                  <c:v>3.5774974218256657</c:v>
                </c:pt>
                <c:pt idx="68">
                  <c:v>3.5752259025881687</c:v>
                </c:pt>
                <c:pt idx="69">
                  <c:v>3.5729543833506727</c:v>
                </c:pt>
                <c:pt idx="70">
                  <c:v>3.5706828641131767</c:v>
                </c:pt>
                <c:pt idx="71">
                  <c:v>3.5684113448756802</c:v>
                </c:pt>
                <c:pt idx="72">
                  <c:v>3.5684113448756802</c:v>
                </c:pt>
                <c:pt idx="73">
                  <c:v>3.5684113448756802</c:v>
                </c:pt>
                <c:pt idx="74">
                  <c:v>3.5661398256381833</c:v>
                </c:pt>
                <c:pt idx="75">
                  <c:v>3.5388815947882266</c:v>
                </c:pt>
                <c:pt idx="76">
                  <c:v>3.5343385563132341</c:v>
                </c:pt>
                <c:pt idx="77">
                  <c:v>3.5320670370757372</c:v>
                </c:pt>
                <c:pt idx="78">
                  <c:v>3.5320670370757372</c:v>
                </c:pt>
                <c:pt idx="79">
                  <c:v>3.5297955178382403</c:v>
                </c:pt>
                <c:pt idx="80">
                  <c:v>3.5297955178382403</c:v>
                </c:pt>
                <c:pt idx="81">
                  <c:v>3.5275239986007447</c:v>
                </c:pt>
                <c:pt idx="82">
                  <c:v>3.5252524793632487</c:v>
                </c:pt>
                <c:pt idx="83">
                  <c:v>3.5229809601257518</c:v>
                </c:pt>
                <c:pt idx="84">
                  <c:v>3.5184379216507589</c:v>
                </c:pt>
                <c:pt idx="85">
                  <c:v>3.5161664024132624</c:v>
                </c:pt>
                <c:pt idx="86">
                  <c:v>3.5116233639382695</c:v>
                </c:pt>
                <c:pt idx="87">
                  <c:v>3.5116233639382695</c:v>
                </c:pt>
                <c:pt idx="88">
                  <c:v>3.5070803254632765</c:v>
                </c:pt>
                <c:pt idx="89">
                  <c:v>3.4843651330883132</c:v>
                </c:pt>
                <c:pt idx="90">
                  <c:v>3.4798220946133194</c:v>
                </c:pt>
                <c:pt idx="91">
                  <c:v>3.4730075369008309</c:v>
                </c:pt>
                <c:pt idx="92">
                  <c:v>3.4684644984258379</c:v>
                </c:pt>
                <c:pt idx="93">
                  <c:v>3.4412062675758808</c:v>
                </c:pt>
                <c:pt idx="94">
                  <c:v>3.423034113675909</c:v>
                </c:pt>
                <c:pt idx="95">
                  <c:v>3.4139480367259232</c:v>
                </c:pt>
                <c:pt idx="96">
                  <c:v>3.4048619597759378</c:v>
                </c:pt>
                <c:pt idx="97">
                  <c:v>3.4048619597759378</c:v>
                </c:pt>
                <c:pt idx="98">
                  <c:v>3.3957758828259523</c:v>
                </c:pt>
                <c:pt idx="99">
                  <c:v>3.3798752481634775</c:v>
                </c:pt>
                <c:pt idx="100">
                  <c:v>3.3730606904509877</c:v>
                </c:pt>
                <c:pt idx="101">
                  <c:v>3.3253587864635628</c:v>
                </c:pt>
                <c:pt idx="102">
                  <c:v>3.3117296710385844</c:v>
                </c:pt>
                <c:pt idx="103">
                  <c:v>3.2662992862886564</c:v>
                </c:pt>
                <c:pt idx="104">
                  <c:v>3.2662992862886564</c:v>
                </c:pt>
                <c:pt idx="105">
                  <c:v>3.2526701708636772</c:v>
                </c:pt>
                <c:pt idx="106">
                  <c:v>3.1890676322137779</c:v>
                </c:pt>
                <c:pt idx="107">
                  <c:v>3.186796112976281</c:v>
                </c:pt>
                <c:pt idx="108">
                  <c:v>3.1845245937387849</c:v>
                </c:pt>
                <c:pt idx="109">
                  <c:v>3.141365728226353</c:v>
                </c:pt>
                <c:pt idx="110">
                  <c:v>3.1254650935638777</c:v>
                </c:pt>
                <c:pt idx="111">
                  <c:v>3.1072929396639069</c:v>
                </c:pt>
                <c:pt idx="112">
                  <c:v>3.0255182471140349</c:v>
                </c:pt>
                <c:pt idx="113">
                  <c:v>3.0141606509265535</c:v>
                </c:pt>
                <c:pt idx="114">
                  <c:v>3.0141606509265535</c:v>
                </c:pt>
                <c:pt idx="115">
                  <c:v>2.9982600162640782</c:v>
                </c:pt>
                <c:pt idx="116">
                  <c:v>2.9869024200765963</c:v>
                </c:pt>
                <c:pt idx="117">
                  <c:v>2.9528296315141502</c:v>
                </c:pt>
                <c:pt idx="118">
                  <c:v>2.9278429199016887</c:v>
                </c:pt>
                <c:pt idx="119">
                  <c:v>2.9119422852392138</c:v>
                </c:pt>
                <c:pt idx="120">
                  <c:v>2.8778694966767677</c:v>
                </c:pt>
                <c:pt idx="121">
                  <c:v>2.8710549389642783</c:v>
                </c:pt>
                <c:pt idx="122">
                  <c:v>2.8528827850643075</c:v>
                </c:pt>
                <c:pt idx="123">
                  <c:v>2.8369821504018322</c:v>
                </c:pt>
                <c:pt idx="124">
                  <c:v>2.8347106311643353</c:v>
                </c:pt>
                <c:pt idx="125">
                  <c:v>2.8188099965018605</c:v>
                </c:pt>
                <c:pt idx="126">
                  <c:v>2.8142669580268675</c:v>
                </c:pt>
                <c:pt idx="127">
                  <c:v>2.8097239195518751</c:v>
                </c:pt>
                <c:pt idx="128">
                  <c:v>2.7870087271769113</c:v>
                </c:pt>
                <c:pt idx="129">
                  <c:v>2.773379611751932</c:v>
                </c:pt>
                <c:pt idx="130">
                  <c:v>2.7506644193769683</c:v>
                </c:pt>
                <c:pt idx="131">
                  <c:v>2.7324922654769965</c:v>
                </c:pt>
                <c:pt idx="132">
                  <c:v>2.7097770731020328</c:v>
                </c:pt>
                <c:pt idx="133">
                  <c:v>2.7097770731020328</c:v>
                </c:pt>
                <c:pt idx="134">
                  <c:v>2.7029625153895434</c:v>
                </c:pt>
                <c:pt idx="135">
                  <c:v>2.689333399964565</c:v>
                </c:pt>
                <c:pt idx="136">
                  <c:v>2.6825188422520756</c:v>
                </c:pt>
                <c:pt idx="137">
                  <c:v>2.6620751691146078</c:v>
                </c:pt>
                <c:pt idx="138">
                  <c:v>2.6598036498771109</c:v>
                </c:pt>
                <c:pt idx="139">
                  <c:v>2.6507175729271255</c:v>
                </c:pt>
                <c:pt idx="140">
                  <c:v>2.6143732651271829</c:v>
                </c:pt>
                <c:pt idx="141">
                  <c:v>2.60983022665219</c:v>
                </c:pt>
                <c:pt idx="142">
                  <c:v>2.6030156689397006</c:v>
                </c:pt>
                <c:pt idx="143">
                  <c:v>2.6007441497022046</c:v>
                </c:pt>
                <c:pt idx="144">
                  <c:v>2.5939295919897152</c:v>
                </c:pt>
                <c:pt idx="145">
                  <c:v>2.5803004765647368</c:v>
                </c:pt>
                <c:pt idx="146">
                  <c:v>2.5643998419022616</c:v>
                </c:pt>
                <c:pt idx="147">
                  <c:v>2.5416846495272973</c:v>
                </c:pt>
                <c:pt idx="148">
                  <c:v>2.5394131302898013</c:v>
                </c:pt>
                <c:pt idx="149">
                  <c:v>2.491711226302376</c:v>
                </c:pt>
                <c:pt idx="150">
                  <c:v>2.4689960339274117</c:v>
                </c:pt>
                <c:pt idx="151">
                  <c:v>2.4053934952775125</c:v>
                </c:pt>
                <c:pt idx="152">
                  <c:v>2.3963074183275261</c:v>
                </c:pt>
                <c:pt idx="153">
                  <c:v>2.3826783029025478</c:v>
                </c:pt>
                <c:pt idx="154">
                  <c:v>2.325890321965137</c:v>
                </c:pt>
                <c:pt idx="155">
                  <c:v>2.3168042450151516</c:v>
                </c:pt>
                <c:pt idx="156">
                  <c:v>2.3145327257776551</c:v>
                </c:pt>
                <c:pt idx="157">
                  <c:v>2.3054466488276693</c:v>
                </c:pt>
                <c:pt idx="158">
                  <c:v>2.2963605718776838</c:v>
                </c:pt>
                <c:pt idx="159">
                  <c:v>2.2850029756902015</c:v>
                </c:pt>
                <c:pt idx="160">
                  <c:v>2.2668308217902298</c:v>
                </c:pt>
                <c:pt idx="161">
                  <c:v>2.2350295524652806</c:v>
                </c:pt>
                <c:pt idx="162">
                  <c:v>2.164612456102891</c:v>
                </c:pt>
                <c:pt idx="163">
                  <c:v>2.1282681483029484</c:v>
                </c:pt>
                <c:pt idx="164">
                  <c:v>2.1123675136404731</c:v>
                </c:pt>
                <c:pt idx="165">
                  <c:v>2.1100959944029771</c:v>
                </c:pt>
                <c:pt idx="166">
                  <c:v>2.0964668789779983</c:v>
                </c:pt>
                <c:pt idx="167">
                  <c:v>2.0692086481280416</c:v>
                </c:pt>
                <c:pt idx="168">
                  <c:v>2.032864340328099</c:v>
                </c:pt>
                <c:pt idx="169">
                  <c:v>2.0056061094781414</c:v>
                </c:pt>
                <c:pt idx="170">
                  <c:v>1.996520032528156</c:v>
                </c:pt>
                <c:pt idx="171">
                  <c:v>1.9351890131157528</c:v>
                </c:pt>
                <c:pt idx="172">
                  <c:v>1.9238314169282704</c:v>
                </c:pt>
                <c:pt idx="173">
                  <c:v>1.9124738207407883</c:v>
                </c:pt>
                <c:pt idx="174">
                  <c:v>1.8965731860783133</c:v>
                </c:pt>
                <c:pt idx="175">
                  <c:v>1.8511428013283848</c:v>
                </c:pt>
                <c:pt idx="176">
                  <c:v>1.8488712820908881</c:v>
                </c:pt>
                <c:pt idx="177">
                  <c:v>1.8397852051409027</c:v>
                </c:pt>
                <c:pt idx="178">
                  <c:v>1.8306991281909171</c:v>
                </c:pt>
                <c:pt idx="179">
                  <c:v>1.7966263396284701</c:v>
                </c:pt>
                <c:pt idx="180">
                  <c:v>1.7852687434409886</c:v>
                </c:pt>
                <c:pt idx="181">
                  <c:v>1.7511959548785418</c:v>
                </c:pt>
                <c:pt idx="182">
                  <c:v>1.7398383586910595</c:v>
                </c:pt>
                <c:pt idx="183">
                  <c:v>1.7352953202160668</c:v>
                </c:pt>
                <c:pt idx="184">
                  <c:v>1.7307522817410741</c:v>
                </c:pt>
                <c:pt idx="185">
                  <c:v>1.696679493178628</c:v>
                </c:pt>
                <c:pt idx="186">
                  <c:v>1.6557921469036925</c:v>
                </c:pt>
                <c:pt idx="187">
                  <c:v>1.6467060699537071</c:v>
                </c:pt>
                <c:pt idx="188">
                  <c:v>1.6285339160537353</c:v>
                </c:pt>
                <c:pt idx="189">
                  <c:v>1.6262623968162384</c:v>
                </c:pt>
                <c:pt idx="190">
                  <c:v>1.617176319866253</c:v>
                </c:pt>
                <c:pt idx="191">
                  <c:v>1.5944611274912892</c:v>
                </c:pt>
                <c:pt idx="192">
                  <c:v>1.5831035313038069</c:v>
                </c:pt>
                <c:pt idx="193">
                  <c:v>1.5762889735913175</c:v>
                </c:pt>
                <c:pt idx="194">
                  <c:v>1.5036003579914319</c:v>
                </c:pt>
                <c:pt idx="195">
                  <c:v>1.4854282040914608</c:v>
                </c:pt>
                <c:pt idx="196">
                  <c:v>1.4717990886664818</c:v>
                </c:pt>
                <c:pt idx="197">
                  <c:v>1.4581699732415034</c:v>
                </c:pt>
                <c:pt idx="198">
                  <c:v>1.449083896291518</c:v>
                </c:pt>
                <c:pt idx="199">
                  <c:v>1.4422693385790284</c:v>
                </c:pt>
                <c:pt idx="200">
                  <c:v>1.4422693385790284</c:v>
                </c:pt>
                <c:pt idx="201">
                  <c:v>1.4059250307790858</c:v>
                </c:pt>
                <c:pt idx="202">
                  <c:v>1.4036535115415898</c:v>
                </c:pt>
                <c:pt idx="203">
                  <c:v>1.367309203741647</c:v>
                </c:pt>
                <c:pt idx="204">
                  <c:v>1.351408569079172</c:v>
                </c:pt>
                <c:pt idx="205">
                  <c:v>1.3218788189917179</c:v>
                </c:pt>
                <c:pt idx="206">
                  <c:v>1.3037066650917468</c:v>
                </c:pt>
                <c:pt idx="207">
                  <c:v>1.3014351458542501</c:v>
                </c:pt>
                <c:pt idx="208">
                  <c:v>1.2968921073792574</c:v>
                </c:pt>
                <c:pt idx="209">
                  <c:v>1.2719053957667967</c:v>
                </c:pt>
                <c:pt idx="210">
                  <c:v>1.2696338765293009</c:v>
                </c:pt>
                <c:pt idx="211">
                  <c:v>1.2605477995793146</c:v>
                </c:pt>
                <c:pt idx="212">
                  <c:v>1.2469186841543363</c:v>
                </c:pt>
                <c:pt idx="213">
                  <c:v>1.2287465302543645</c:v>
                </c:pt>
                <c:pt idx="214">
                  <c:v>1.2196604533043789</c:v>
                </c:pt>
                <c:pt idx="215">
                  <c:v>1.2151174148293862</c:v>
                </c:pt>
                <c:pt idx="216">
                  <c:v>1.2128458955918904</c:v>
                </c:pt>
                <c:pt idx="217">
                  <c:v>1.1651439916044652</c:v>
                </c:pt>
                <c:pt idx="218">
                  <c:v>1.1356142415170116</c:v>
                </c:pt>
                <c:pt idx="219">
                  <c:v>1.1356142415170116</c:v>
                </c:pt>
                <c:pt idx="220">
                  <c:v>1.1356142415170116</c:v>
                </c:pt>
                <c:pt idx="221">
                  <c:v>1.1310712030420187</c:v>
                </c:pt>
                <c:pt idx="222">
                  <c:v>1.1151705683795439</c:v>
                </c:pt>
                <c:pt idx="223">
                  <c:v>1.1015414529545651</c:v>
                </c:pt>
                <c:pt idx="224">
                  <c:v>1.0788262605796011</c:v>
                </c:pt>
                <c:pt idx="225">
                  <c:v>1.0720117028671119</c:v>
                </c:pt>
                <c:pt idx="226">
                  <c:v>1.0651971451546223</c:v>
                </c:pt>
                <c:pt idx="227">
                  <c:v>1.0538395489671404</c:v>
                </c:pt>
                <c:pt idx="228">
                  <c:v>1.0538395489671404</c:v>
                </c:pt>
                <c:pt idx="229">
                  <c:v>1.0379389143046653</c:v>
                </c:pt>
                <c:pt idx="230">
                  <c:v>1.0311243565921764</c:v>
                </c:pt>
                <c:pt idx="231">
                  <c:v>1.0265813181171832</c:v>
                </c:pt>
                <c:pt idx="232">
                  <c:v>1.0265813181171832</c:v>
                </c:pt>
                <c:pt idx="233">
                  <c:v>1.0243097988796868</c:v>
                </c:pt>
                <c:pt idx="234">
                  <c:v>1.003866125742219</c:v>
                </c:pt>
                <c:pt idx="235">
                  <c:v>1.0015946065047225</c:v>
                </c:pt>
                <c:pt idx="236">
                  <c:v>0.99705156802972994</c:v>
                </c:pt>
                <c:pt idx="237">
                  <c:v>0.98569397184224761</c:v>
                </c:pt>
                <c:pt idx="238">
                  <c:v>0.9629787794672835</c:v>
                </c:pt>
                <c:pt idx="239">
                  <c:v>0.94707814480480845</c:v>
                </c:pt>
                <c:pt idx="240">
                  <c:v>0.93572054861732623</c:v>
                </c:pt>
                <c:pt idx="241">
                  <c:v>0.92890599090483705</c:v>
                </c:pt>
                <c:pt idx="242">
                  <c:v>0.91073383700486565</c:v>
                </c:pt>
                <c:pt idx="243">
                  <c:v>0.90391927929237659</c:v>
                </c:pt>
                <c:pt idx="244">
                  <c:v>0.89256168310489425</c:v>
                </c:pt>
                <c:pt idx="245">
                  <c:v>0.86757497149243379</c:v>
                </c:pt>
                <c:pt idx="246">
                  <c:v>0.85621737530495146</c:v>
                </c:pt>
                <c:pt idx="247">
                  <c:v>0.84258825987997321</c:v>
                </c:pt>
                <c:pt idx="248">
                  <c:v>0.8357737021674837</c:v>
                </c:pt>
                <c:pt idx="249">
                  <c:v>0.80851547131752677</c:v>
                </c:pt>
                <c:pt idx="250">
                  <c:v>0.80397243284253406</c:v>
                </c:pt>
                <c:pt idx="251">
                  <c:v>0.80170091360503726</c:v>
                </c:pt>
                <c:pt idx="252">
                  <c:v>0.79261483665505184</c:v>
                </c:pt>
                <c:pt idx="253">
                  <c:v>0.78352875970506586</c:v>
                </c:pt>
                <c:pt idx="254">
                  <c:v>0.74945597114261986</c:v>
                </c:pt>
                <c:pt idx="255">
                  <c:v>0.74945597114261986</c:v>
                </c:pt>
                <c:pt idx="256">
                  <c:v>0.74264141343013035</c:v>
                </c:pt>
                <c:pt idx="257">
                  <c:v>0.74264141343013035</c:v>
                </c:pt>
                <c:pt idx="258">
                  <c:v>0.74036989419263399</c:v>
                </c:pt>
                <c:pt idx="259">
                  <c:v>0.7290122980051521</c:v>
                </c:pt>
                <c:pt idx="260">
                  <c:v>0.72446925953015895</c:v>
                </c:pt>
                <c:pt idx="261">
                  <c:v>0.71992622105516624</c:v>
                </c:pt>
                <c:pt idx="262">
                  <c:v>0.70175406715519484</c:v>
                </c:pt>
                <c:pt idx="263">
                  <c:v>0.68131039401772708</c:v>
                </c:pt>
                <c:pt idx="264">
                  <c:v>0.6676812785927484</c:v>
                </c:pt>
                <c:pt idx="265">
                  <c:v>0.66086672088025922</c:v>
                </c:pt>
                <c:pt idx="266">
                  <c:v>0.65859520164276286</c:v>
                </c:pt>
                <c:pt idx="267">
                  <c:v>0.65405216316777015</c:v>
                </c:pt>
                <c:pt idx="268">
                  <c:v>0.64496608621778428</c:v>
                </c:pt>
                <c:pt idx="269">
                  <c:v>0.63588000926779875</c:v>
                </c:pt>
                <c:pt idx="270">
                  <c:v>0.6313369707928056</c:v>
                </c:pt>
                <c:pt idx="271">
                  <c:v>0.615436336130331</c:v>
                </c:pt>
                <c:pt idx="272">
                  <c:v>0.60180722070535231</c:v>
                </c:pt>
                <c:pt idx="273">
                  <c:v>0.60180722070535231</c:v>
                </c:pt>
                <c:pt idx="274">
                  <c:v>0.56773443214290586</c:v>
                </c:pt>
                <c:pt idx="275">
                  <c:v>0.56773443214290586</c:v>
                </c:pt>
                <c:pt idx="276">
                  <c:v>0.56546291290540951</c:v>
                </c:pt>
                <c:pt idx="277">
                  <c:v>0.56319139366791315</c:v>
                </c:pt>
                <c:pt idx="278">
                  <c:v>0.55637683595542364</c:v>
                </c:pt>
                <c:pt idx="279">
                  <c:v>0.55410531671792729</c:v>
                </c:pt>
                <c:pt idx="280">
                  <c:v>0.55183379748043093</c:v>
                </c:pt>
                <c:pt idx="281">
                  <c:v>0.53820468205545224</c:v>
                </c:pt>
                <c:pt idx="282">
                  <c:v>0.53593316281795589</c:v>
                </c:pt>
                <c:pt idx="283">
                  <c:v>0.53366164358045953</c:v>
                </c:pt>
                <c:pt idx="284">
                  <c:v>0.53139012434296307</c:v>
                </c:pt>
                <c:pt idx="285">
                  <c:v>0.53139012434296307</c:v>
                </c:pt>
                <c:pt idx="286">
                  <c:v>0.52911860510546671</c:v>
                </c:pt>
                <c:pt idx="287">
                  <c:v>0.52911860510546671</c:v>
                </c:pt>
                <c:pt idx="288">
                  <c:v>0.524575566630474</c:v>
                </c:pt>
                <c:pt idx="289">
                  <c:v>0.52230404739297764</c:v>
                </c:pt>
                <c:pt idx="290">
                  <c:v>0.51776100891798449</c:v>
                </c:pt>
                <c:pt idx="291">
                  <c:v>0.49958885501801309</c:v>
                </c:pt>
                <c:pt idx="292">
                  <c:v>0.49731733578051668</c:v>
                </c:pt>
                <c:pt idx="293">
                  <c:v>0.49731733578051668</c:v>
                </c:pt>
                <c:pt idx="294">
                  <c:v>0.49050277806802756</c:v>
                </c:pt>
                <c:pt idx="295">
                  <c:v>0.47914518188054528</c:v>
                </c:pt>
                <c:pt idx="296">
                  <c:v>0.46778758569306345</c:v>
                </c:pt>
                <c:pt idx="297">
                  <c:v>0.43825783560560977</c:v>
                </c:pt>
                <c:pt idx="298">
                  <c:v>0.433714797130617</c:v>
                </c:pt>
                <c:pt idx="299">
                  <c:v>0.42235720094313473</c:v>
                </c:pt>
                <c:pt idx="300">
                  <c:v>0.42008568170563837</c:v>
                </c:pt>
                <c:pt idx="301">
                  <c:v>0.41781416246814201</c:v>
                </c:pt>
                <c:pt idx="302">
                  <c:v>0.39964200856817061</c:v>
                </c:pt>
                <c:pt idx="303">
                  <c:v>0.3973704893306742</c:v>
                </c:pt>
                <c:pt idx="304">
                  <c:v>0.38828441238068873</c:v>
                </c:pt>
                <c:pt idx="305">
                  <c:v>0.38374137390569557</c:v>
                </c:pt>
                <c:pt idx="306">
                  <c:v>0.38374137390569557</c:v>
                </c:pt>
                <c:pt idx="307">
                  <c:v>0.38146985466819922</c:v>
                </c:pt>
                <c:pt idx="308">
                  <c:v>0.37465529695571009</c:v>
                </c:pt>
                <c:pt idx="309">
                  <c:v>0.36329770076822782</c:v>
                </c:pt>
                <c:pt idx="310">
                  <c:v>0.36102618153073146</c:v>
                </c:pt>
                <c:pt idx="311">
                  <c:v>0.34966858534324957</c:v>
                </c:pt>
                <c:pt idx="312">
                  <c:v>0.34058250839326365</c:v>
                </c:pt>
                <c:pt idx="313">
                  <c:v>0.33603946991827094</c:v>
                </c:pt>
                <c:pt idx="314">
                  <c:v>0.31786731601829954</c:v>
                </c:pt>
                <c:pt idx="315">
                  <c:v>0.31105275830580997</c:v>
                </c:pt>
                <c:pt idx="316">
                  <c:v>0.29742364288083173</c:v>
                </c:pt>
                <c:pt idx="317">
                  <c:v>0.28833756593084586</c:v>
                </c:pt>
                <c:pt idx="318">
                  <c:v>0.28606604669334945</c:v>
                </c:pt>
                <c:pt idx="319">
                  <c:v>0.2837945274558531</c:v>
                </c:pt>
                <c:pt idx="320">
                  <c:v>0.27697996974336397</c:v>
                </c:pt>
                <c:pt idx="321">
                  <c:v>0.27697996974336397</c:v>
                </c:pt>
                <c:pt idx="322">
                  <c:v>0.26107933508088893</c:v>
                </c:pt>
                <c:pt idx="323">
                  <c:v>0.25426477736839942</c:v>
                </c:pt>
                <c:pt idx="324">
                  <c:v>0.24517870041841394</c:v>
                </c:pt>
                <c:pt idx="325">
                  <c:v>0.22473502728094616</c:v>
                </c:pt>
                <c:pt idx="326">
                  <c:v>0.22019198880595342</c:v>
                </c:pt>
                <c:pt idx="327">
                  <c:v>0.20883439261847114</c:v>
                </c:pt>
                <c:pt idx="328">
                  <c:v>0.20656287338097476</c:v>
                </c:pt>
                <c:pt idx="329">
                  <c:v>0.20201983490598202</c:v>
                </c:pt>
                <c:pt idx="330">
                  <c:v>0.19974831566848564</c:v>
                </c:pt>
                <c:pt idx="331">
                  <c:v>0.19747679643098887</c:v>
                </c:pt>
                <c:pt idx="332">
                  <c:v>0.19066223871849974</c:v>
                </c:pt>
                <c:pt idx="333">
                  <c:v>0.186119200243507</c:v>
                </c:pt>
                <c:pt idx="334">
                  <c:v>0.18384768100601062</c:v>
                </c:pt>
                <c:pt idx="335">
                  <c:v>0.18157616176851424</c:v>
                </c:pt>
                <c:pt idx="336">
                  <c:v>0.17930464253101747</c:v>
                </c:pt>
                <c:pt idx="337">
                  <c:v>0.17703312329352108</c:v>
                </c:pt>
                <c:pt idx="338">
                  <c:v>0.17249008481852834</c:v>
                </c:pt>
                <c:pt idx="339">
                  <c:v>0.17021856558103196</c:v>
                </c:pt>
                <c:pt idx="340">
                  <c:v>0.16567552710603922</c:v>
                </c:pt>
                <c:pt idx="341">
                  <c:v>0.16567552710603883</c:v>
                </c:pt>
                <c:pt idx="342">
                  <c:v>0.16567552710603883</c:v>
                </c:pt>
                <c:pt idx="343">
                  <c:v>0.16567552710603883</c:v>
                </c:pt>
                <c:pt idx="344">
                  <c:v>0.16340400786854284</c:v>
                </c:pt>
                <c:pt idx="345">
                  <c:v>0.16340400786854284</c:v>
                </c:pt>
                <c:pt idx="346">
                  <c:v>0.16340400786854245</c:v>
                </c:pt>
                <c:pt idx="347">
                  <c:v>0.16340400786854245</c:v>
                </c:pt>
                <c:pt idx="348">
                  <c:v>0.16340400786854245</c:v>
                </c:pt>
                <c:pt idx="349">
                  <c:v>0.16113248863104648</c:v>
                </c:pt>
                <c:pt idx="350">
                  <c:v>0.16113248863104648</c:v>
                </c:pt>
                <c:pt idx="351">
                  <c:v>0.16113248863104648</c:v>
                </c:pt>
                <c:pt idx="352">
                  <c:v>0.16113248863104648</c:v>
                </c:pt>
                <c:pt idx="353">
                  <c:v>0.15886096939354971</c:v>
                </c:pt>
                <c:pt idx="354">
                  <c:v>0.15658945015605333</c:v>
                </c:pt>
                <c:pt idx="355">
                  <c:v>0.14977489244356421</c:v>
                </c:pt>
                <c:pt idx="356">
                  <c:v>0.14977489244356421</c:v>
                </c:pt>
                <c:pt idx="357">
                  <c:v>0.14977489244356421</c:v>
                </c:pt>
                <c:pt idx="358">
                  <c:v>0.14750337320606782</c:v>
                </c:pt>
                <c:pt idx="359">
                  <c:v>0.14296033473107508</c:v>
                </c:pt>
                <c:pt idx="360">
                  <c:v>0.14296033473107467</c:v>
                </c:pt>
                <c:pt idx="361">
                  <c:v>0.14068881549357831</c:v>
                </c:pt>
                <c:pt idx="362">
                  <c:v>0.14068881549357831</c:v>
                </c:pt>
                <c:pt idx="363">
                  <c:v>0.13160273854359281</c:v>
                </c:pt>
                <c:pt idx="364">
                  <c:v>0.13160273854359281</c:v>
                </c:pt>
                <c:pt idx="365">
                  <c:v>0.12705970006860007</c:v>
                </c:pt>
                <c:pt idx="366">
                  <c:v>0.12251666159360732</c:v>
                </c:pt>
                <c:pt idx="367">
                  <c:v>0.11115906540612504</c:v>
                </c:pt>
                <c:pt idx="368">
                  <c:v>9.0715392268657269E-2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E4-4F1D-8496-1851290F7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505983"/>
        <c:axId val="1789869359"/>
      </c:scatterChart>
      <c:valAx>
        <c:axId val="1782505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Time (min)</a:t>
                </a:r>
              </a:p>
            </c:rich>
          </c:tx>
          <c:layout>
            <c:manualLayout>
              <c:xMode val="edge"/>
              <c:yMode val="edge"/>
              <c:x val="0.35046366766828241"/>
              <c:y val="0.908391608391608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869359"/>
        <c:crosses val="autoZero"/>
        <c:crossBetween val="midCat"/>
      </c:valAx>
      <c:valAx>
        <c:axId val="1789869359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Moisture content (g/g</a:t>
                </a:r>
                <a:r>
                  <a:rPr lang="en-ZA" baseline="0"/>
                  <a:t> db</a:t>
                </a:r>
                <a:r>
                  <a:rPr lang="en-ZA"/>
                  <a:t>)</a:t>
                </a:r>
              </a:p>
            </c:rich>
          </c:tx>
          <c:layout>
            <c:manualLayout>
              <c:xMode val="edge"/>
              <c:yMode val="edge"/>
              <c:x val="8.3565028425908548E-3"/>
              <c:y val="0.13072614224591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505983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563800900774803"/>
          <c:y val="0.10444658633446481"/>
          <c:w val="0.22593671489860812"/>
          <c:h val="0.664069971092035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72072214700495"/>
          <c:y val="5.74594312403943E-2"/>
          <c:w val="0.61154936064746779"/>
          <c:h val="0.75404115588610765"/>
        </c:manualLayout>
      </c:layout>
      <c:scatterChart>
        <c:scatterStyle val="lineMarker"/>
        <c:varyColors val="0"/>
        <c:ser>
          <c:idx val="0"/>
          <c:order val="0"/>
          <c:tx>
            <c:v>Sample (1000W/m2)</c:v>
          </c:tx>
          <c:spPr>
            <a:ln w="254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'0.5ms-S-0°C-5mm-1'!$S$2:$S$329</c:f>
              <c:numCache>
                <c:formatCode>General</c:formatCode>
                <c:ptCount val="3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</c:numCache>
            </c:numRef>
          </c:xVal>
          <c:yVal>
            <c:numRef>
              <c:f>'0.5ms-S-0°C-5mm-1'!$T$2:$T$329</c:f>
              <c:numCache>
                <c:formatCode>General</c:formatCode>
                <c:ptCount val="328"/>
                <c:pt idx="0">
                  <c:v>80</c:v>
                </c:pt>
                <c:pt idx="1">
                  <c:v>79.965757382494317</c:v>
                </c:pt>
                <c:pt idx="2">
                  <c:v>79.965757382494317</c:v>
                </c:pt>
                <c:pt idx="3">
                  <c:v>79.939998371384362</c:v>
                </c:pt>
                <c:pt idx="4">
                  <c:v>79.93139730820188</c:v>
                </c:pt>
                <c:pt idx="5">
                  <c:v>79.914173035742635</c:v>
                </c:pt>
                <c:pt idx="6">
                  <c:v>79.879635639887027</c:v>
                </c:pt>
                <c:pt idx="7">
                  <c:v>79.862322363580816</c:v>
                </c:pt>
                <c:pt idx="8">
                  <c:v>79.862322363580816</c:v>
                </c:pt>
                <c:pt idx="9">
                  <c:v>79.862322363580816</c:v>
                </c:pt>
                <c:pt idx="10">
                  <c:v>79.853654547254521</c:v>
                </c:pt>
                <c:pt idx="11">
                  <c:v>79.853654547254521</c:v>
                </c:pt>
                <c:pt idx="12">
                  <c:v>79.827606269959958</c:v>
                </c:pt>
                <c:pt idx="13">
                  <c:v>79.818908535875508</c:v>
                </c:pt>
                <c:pt idx="14">
                  <c:v>79.818908535875508</c:v>
                </c:pt>
                <c:pt idx="15">
                  <c:v>79.818908535875508</c:v>
                </c:pt>
                <c:pt idx="16">
                  <c:v>79.810203298149048</c:v>
                </c:pt>
                <c:pt idx="17">
                  <c:v>79.801490547066152</c:v>
                </c:pt>
                <c:pt idx="18">
                  <c:v>79.801490547066152</c:v>
                </c:pt>
                <c:pt idx="19">
                  <c:v>79.775307116282875</c:v>
                </c:pt>
                <c:pt idx="20">
                  <c:v>79.722736075069207</c:v>
                </c:pt>
                <c:pt idx="21">
                  <c:v>79.722736075069207</c:v>
                </c:pt>
                <c:pt idx="22">
                  <c:v>79.687536616802717</c:v>
                </c:pt>
                <c:pt idx="23">
                  <c:v>79.643365068043337</c:v>
                </c:pt>
                <c:pt idx="24">
                  <c:v>79.599000989421469</c:v>
                </c:pt>
                <c:pt idx="25">
                  <c:v>79.581201167401744</c:v>
                </c:pt>
                <c:pt idx="26">
                  <c:v>79.527614848639928</c:v>
                </c:pt>
                <c:pt idx="27">
                  <c:v>79.527614848639928</c:v>
                </c:pt>
                <c:pt idx="28">
                  <c:v>79.44670592419871</c:v>
                </c:pt>
                <c:pt idx="29">
                  <c:v>79.437676549794176</c:v>
                </c:pt>
                <c:pt idx="30">
                  <c:v>79.337827278867408</c:v>
                </c:pt>
                <c:pt idx="31">
                  <c:v>79.255408262309018</c:v>
                </c:pt>
                <c:pt idx="32">
                  <c:v>79.246209988161056</c:v>
                </c:pt>
                <c:pt idx="33">
                  <c:v>79.237003553256699</c:v>
                </c:pt>
                <c:pt idx="34">
                  <c:v>79.144487962678284</c:v>
                </c:pt>
                <c:pt idx="35">
                  <c:v>79.116572300526045</c:v>
                </c:pt>
                <c:pt idx="36">
                  <c:v>79.116572300526045</c:v>
                </c:pt>
                <c:pt idx="37">
                  <c:v>79.0792349604652</c:v>
                </c:pt>
                <c:pt idx="38">
                  <c:v>78.947496255515517</c:v>
                </c:pt>
                <c:pt idx="39">
                  <c:v>78.938022832509105</c:v>
                </c:pt>
                <c:pt idx="40">
                  <c:v>78.737092678317509</c:v>
                </c:pt>
                <c:pt idx="41">
                  <c:v>78.423432767705265</c:v>
                </c:pt>
                <c:pt idx="42">
                  <c:v>78.293349163138188</c:v>
                </c:pt>
                <c:pt idx="43">
                  <c:v>78.293349163138188</c:v>
                </c:pt>
                <c:pt idx="44">
                  <c:v>78.151493509221524</c:v>
                </c:pt>
                <c:pt idx="45">
                  <c:v>77.935199196707629</c:v>
                </c:pt>
                <c:pt idx="46">
                  <c:v>77.903949921398123</c:v>
                </c:pt>
                <c:pt idx="47">
                  <c:v>77.851670633662522</c:v>
                </c:pt>
                <c:pt idx="48">
                  <c:v>77.735780846418393</c:v>
                </c:pt>
                <c:pt idx="49">
                  <c:v>77.554273547310416</c:v>
                </c:pt>
                <c:pt idx="50">
                  <c:v>77.500324477111135</c:v>
                </c:pt>
                <c:pt idx="51">
                  <c:v>77.358835565746119</c:v>
                </c:pt>
                <c:pt idx="52">
                  <c:v>77.281909652618339</c:v>
                </c:pt>
                <c:pt idx="53">
                  <c:v>76.991549794275087</c:v>
                </c:pt>
                <c:pt idx="54">
                  <c:v>76.797652272625868</c:v>
                </c:pt>
                <c:pt idx="55">
                  <c:v>76.693671667654257</c:v>
                </c:pt>
                <c:pt idx="56">
                  <c:v>76.612151283934693</c:v>
                </c:pt>
                <c:pt idx="57">
                  <c:v>76.530058617940398</c:v>
                </c:pt>
                <c:pt idx="58">
                  <c:v>76.482889256231573</c:v>
                </c:pt>
                <c:pt idx="59">
                  <c:v>76.364132163795844</c:v>
                </c:pt>
                <c:pt idx="60">
                  <c:v>76.195842890345673</c:v>
                </c:pt>
                <c:pt idx="61">
                  <c:v>76.074161542118418</c:v>
                </c:pt>
                <c:pt idx="62">
                  <c:v>76.037414182371094</c:v>
                </c:pt>
                <c:pt idx="63">
                  <c:v>75.975917095679748</c:v>
                </c:pt>
                <c:pt idx="64">
                  <c:v>75.726739512620114</c:v>
                </c:pt>
                <c:pt idx="65">
                  <c:v>75.29106199221863</c:v>
                </c:pt>
                <c:pt idx="66">
                  <c:v>75.29106199221863</c:v>
                </c:pt>
                <c:pt idx="67">
                  <c:v>75.173105178568576</c:v>
                </c:pt>
                <c:pt idx="68">
                  <c:v>75.093839629217726</c:v>
                </c:pt>
                <c:pt idx="69">
                  <c:v>74.960599592354228</c:v>
                </c:pt>
                <c:pt idx="70">
                  <c:v>74.947197139599737</c:v>
                </c:pt>
                <c:pt idx="71">
                  <c:v>74.607409657836342</c:v>
                </c:pt>
                <c:pt idx="72">
                  <c:v>74.229932774312189</c:v>
                </c:pt>
                <c:pt idx="73">
                  <c:v>74.158794657891974</c:v>
                </c:pt>
                <c:pt idx="74">
                  <c:v>73.943004114080836</c:v>
                </c:pt>
                <c:pt idx="75">
                  <c:v>73.870270813445202</c:v>
                </c:pt>
                <c:pt idx="76">
                  <c:v>73.782453074324877</c:v>
                </c:pt>
                <c:pt idx="77">
                  <c:v>73.575231331191731</c:v>
                </c:pt>
                <c:pt idx="78">
                  <c:v>73.3798563360576</c:v>
                </c:pt>
                <c:pt idx="79">
                  <c:v>73.058073874527281</c:v>
                </c:pt>
                <c:pt idx="80">
                  <c:v>73.042556745206682</c:v>
                </c:pt>
                <c:pt idx="81">
                  <c:v>72.83919525088929</c:v>
                </c:pt>
                <c:pt idx="82">
                  <c:v>72.616731119132723</c:v>
                </c:pt>
                <c:pt idx="83">
                  <c:v>72.520269833907719</c:v>
                </c:pt>
                <c:pt idx="84">
                  <c:v>72.455583868367</c:v>
                </c:pt>
                <c:pt idx="85">
                  <c:v>72.390592648958574</c:v>
                </c:pt>
                <c:pt idx="86">
                  <c:v>72.259685764578279</c:v>
                </c:pt>
                <c:pt idx="87">
                  <c:v>71.994112261932528</c:v>
                </c:pt>
                <c:pt idx="88">
                  <c:v>71.960557609014714</c:v>
                </c:pt>
                <c:pt idx="89">
                  <c:v>71.774560234461219</c:v>
                </c:pt>
                <c:pt idx="90">
                  <c:v>71.603317417656072</c:v>
                </c:pt>
                <c:pt idx="91">
                  <c:v>71.377570676402058</c:v>
                </c:pt>
                <c:pt idx="92">
                  <c:v>71.324964619823916</c:v>
                </c:pt>
                <c:pt idx="93">
                  <c:v>71.201461910944033</c:v>
                </c:pt>
                <c:pt idx="94">
                  <c:v>71.112592345720145</c:v>
                </c:pt>
                <c:pt idx="95">
                  <c:v>71.094752573690613</c:v>
                </c:pt>
                <c:pt idx="96">
                  <c:v>70.915135434078806</c:v>
                </c:pt>
                <c:pt idx="97">
                  <c:v>70.860814184414821</c:v>
                </c:pt>
                <c:pt idx="98">
                  <c:v>70.751560674136243</c:v>
                </c:pt>
                <c:pt idx="99">
                  <c:v>70.549120036243053</c:v>
                </c:pt>
                <c:pt idx="100">
                  <c:v>70.493421674746415</c:v>
                </c:pt>
                <c:pt idx="101">
                  <c:v>70.456172243367604</c:v>
                </c:pt>
                <c:pt idx="102">
                  <c:v>70.268505402504005</c:v>
                </c:pt>
                <c:pt idx="103">
                  <c:v>70.059298777562418</c:v>
                </c:pt>
                <c:pt idx="104">
                  <c:v>70.020944487500557</c:v>
                </c:pt>
                <c:pt idx="105">
                  <c:v>69.78873921266144</c:v>
                </c:pt>
                <c:pt idx="106">
                  <c:v>69.710536022830965</c:v>
                </c:pt>
                <c:pt idx="107">
                  <c:v>69.413632888313813</c:v>
                </c:pt>
                <c:pt idx="108">
                  <c:v>69.171886423363432</c:v>
                </c:pt>
                <c:pt idx="109">
                  <c:v>68.905644834481521</c:v>
                </c:pt>
                <c:pt idx="110">
                  <c:v>68.655768883055302</c:v>
                </c:pt>
                <c:pt idx="111">
                  <c:v>68.359123080979117</c:v>
                </c:pt>
                <c:pt idx="112">
                  <c:v>68.251812761570136</c:v>
                </c:pt>
                <c:pt idx="113">
                  <c:v>67.96936911043133</c:v>
                </c:pt>
                <c:pt idx="114">
                  <c:v>67.81519250208008</c:v>
                </c:pt>
                <c:pt idx="115">
                  <c:v>67.659524484028537</c:v>
                </c:pt>
                <c:pt idx="116">
                  <c:v>67.547407905593261</c:v>
                </c:pt>
                <c:pt idx="117">
                  <c:v>67.479764047051631</c:v>
                </c:pt>
                <c:pt idx="118">
                  <c:v>67.389132358371583</c:v>
                </c:pt>
                <c:pt idx="119">
                  <c:v>67.389132358371583</c:v>
                </c:pt>
                <c:pt idx="120">
                  <c:v>67.252233657741357</c:v>
                </c:pt>
                <c:pt idx="121">
                  <c:v>67.183352380685278</c:v>
                </c:pt>
                <c:pt idx="122">
                  <c:v>67.044716849613096</c:v>
                </c:pt>
                <c:pt idx="123">
                  <c:v>66.7166333634366</c:v>
                </c:pt>
                <c:pt idx="124">
                  <c:v>66.7166333634366</c:v>
                </c:pt>
                <c:pt idx="125">
                  <c:v>66.406080659168722</c:v>
                </c:pt>
                <c:pt idx="126">
                  <c:v>66.285088635495967</c:v>
                </c:pt>
                <c:pt idx="127">
                  <c:v>66.138742792652664</c:v>
                </c:pt>
                <c:pt idx="128">
                  <c:v>66.138742792652664</c:v>
                </c:pt>
                <c:pt idx="129">
                  <c:v>65.817260291980389</c:v>
                </c:pt>
                <c:pt idx="130">
                  <c:v>65.71711090114043</c:v>
                </c:pt>
                <c:pt idx="131">
                  <c:v>65.515041222453888</c:v>
                </c:pt>
                <c:pt idx="132">
                  <c:v>65.361918787511001</c:v>
                </c:pt>
                <c:pt idx="133">
                  <c:v>64.946864679053661</c:v>
                </c:pt>
                <c:pt idx="134">
                  <c:v>64.84154228668865</c:v>
                </c:pt>
                <c:pt idx="135">
                  <c:v>64.708995905811022</c:v>
                </c:pt>
                <c:pt idx="136">
                  <c:v>64.682366612086597</c:v>
                </c:pt>
                <c:pt idx="137">
                  <c:v>64.003322386888868</c:v>
                </c:pt>
                <c:pt idx="138">
                  <c:v>63.752429778435186</c:v>
                </c:pt>
                <c:pt idx="139">
                  <c:v>63.52645974736415</c:v>
                </c:pt>
                <c:pt idx="140">
                  <c:v>63.498015238600281</c:v>
                </c:pt>
                <c:pt idx="141">
                  <c:v>63.38379215658663</c:v>
                </c:pt>
                <c:pt idx="142">
                  <c:v>63.326412122826667</c:v>
                </c:pt>
                <c:pt idx="143">
                  <c:v>63.007579409928319</c:v>
                </c:pt>
                <c:pt idx="144">
                  <c:v>62.919660611438118</c:v>
                </c:pt>
                <c:pt idx="145">
                  <c:v>62.383244794136317</c:v>
                </c:pt>
                <c:pt idx="146">
                  <c:v>62.170423593880074</c:v>
                </c:pt>
                <c:pt idx="147">
                  <c:v>61.955180570118749</c:v>
                </c:pt>
                <c:pt idx="148">
                  <c:v>61.799929811388509</c:v>
                </c:pt>
                <c:pt idx="149">
                  <c:v>61.768727486583842</c:v>
                </c:pt>
                <c:pt idx="150">
                  <c:v>61.548875762977808</c:v>
                </c:pt>
                <c:pt idx="151">
                  <c:v>61.358408942680001</c:v>
                </c:pt>
                <c:pt idx="152">
                  <c:v>61.294499987595827</c:v>
                </c:pt>
                <c:pt idx="153">
                  <c:v>60.54405826666779</c:v>
                </c:pt>
                <c:pt idx="154">
                  <c:v>60.343480728985732</c:v>
                </c:pt>
                <c:pt idx="155">
                  <c:v>60.276167601653263</c:v>
                </c:pt>
                <c:pt idx="156">
                  <c:v>60.208625570659791</c:v>
                </c:pt>
                <c:pt idx="157">
                  <c:v>60.174768351102301</c:v>
                </c:pt>
                <c:pt idx="158">
                  <c:v>59.060064551680711</c:v>
                </c:pt>
                <c:pt idx="159">
                  <c:v>58.91632361073318</c:v>
                </c:pt>
                <c:pt idx="160">
                  <c:v>58.844073966604235</c:v>
                </c:pt>
                <c:pt idx="161">
                  <c:v>58.552516227297282</c:v>
                </c:pt>
                <c:pt idx="162">
                  <c:v>58.10735095366384</c:v>
                </c:pt>
                <c:pt idx="163">
                  <c:v>57.919030451239351</c:v>
                </c:pt>
                <c:pt idx="164">
                  <c:v>57.767150604094674</c:v>
                </c:pt>
                <c:pt idx="165">
                  <c:v>57.652519293928172</c:v>
                </c:pt>
                <c:pt idx="166">
                  <c:v>57.187702946207253</c:v>
                </c:pt>
                <c:pt idx="167">
                  <c:v>56.792489407073035</c:v>
                </c:pt>
                <c:pt idx="168">
                  <c:v>56.103613531281951</c:v>
                </c:pt>
                <c:pt idx="169">
                  <c:v>55.813531960689907</c:v>
                </c:pt>
                <c:pt idx="170">
                  <c:v>55.603972416933047</c:v>
                </c:pt>
                <c:pt idx="171">
                  <c:v>55.221713050216692</c:v>
                </c:pt>
                <c:pt idx="172">
                  <c:v>54.701675263967786</c:v>
                </c:pt>
                <c:pt idx="173">
                  <c:v>54.30365040467845</c:v>
                </c:pt>
                <c:pt idx="174">
                  <c:v>54.169416510814962</c:v>
                </c:pt>
                <c:pt idx="175">
                  <c:v>53.9892064053791</c:v>
                </c:pt>
                <c:pt idx="176">
                  <c:v>53.670404941253324</c:v>
                </c:pt>
                <c:pt idx="177">
                  <c:v>53.532419311604627</c:v>
                </c:pt>
                <c:pt idx="178">
                  <c:v>53.347154803791597</c:v>
                </c:pt>
                <c:pt idx="179">
                  <c:v>53.160407097180936</c:v>
                </c:pt>
                <c:pt idx="180">
                  <c:v>52.97215830880063</c:v>
                </c:pt>
                <c:pt idx="181">
                  <c:v>52.686930767131315</c:v>
                </c:pt>
                <c:pt idx="182">
                  <c:v>52.686930767131315</c:v>
                </c:pt>
                <c:pt idx="183">
                  <c:v>52.639056128385974</c:v>
                </c:pt>
                <c:pt idx="184">
                  <c:v>52.056910485828709</c:v>
                </c:pt>
                <c:pt idx="185">
                  <c:v>51.810104296436634</c:v>
                </c:pt>
                <c:pt idx="186">
                  <c:v>51.460275648936516</c:v>
                </c:pt>
                <c:pt idx="187">
                  <c:v>51.002962513216168</c:v>
                </c:pt>
                <c:pt idx="188">
                  <c:v>50.900164696256041</c:v>
                </c:pt>
                <c:pt idx="189">
                  <c:v>50.484623440921652</c:v>
                </c:pt>
                <c:pt idx="190">
                  <c:v>50.274204000977406</c:v>
                </c:pt>
                <c:pt idx="191">
                  <c:v>49.955200102644156</c:v>
                </c:pt>
                <c:pt idx="192">
                  <c:v>49.57781679899167</c:v>
                </c:pt>
                <c:pt idx="193">
                  <c:v>48.749657822987729</c:v>
                </c:pt>
                <c:pt idx="194">
                  <c:v>48.580750766256159</c:v>
                </c:pt>
                <c:pt idx="195">
                  <c:v>47.951783112969409</c:v>
                </c:pt>
                <c:pt idx="196">
                  <c:v>47.602180751620459</c:v>
                </c:pt>
                <c:pt idx="197">
                  <c:v>47.602180751620459</c:v>
                </c:pt>
                <c:pt idx="198">
                  <c:v>47.008955359063478</c:v>
                </c:pt>
                <c:pt idx="199">
                  <c:v>46.94889319596043</c:v>
                </c:pt>
                <c:pt idx="200">
                  <c:v>46.828359480613912</c:v>
                </c:pt>
                <c:pt idx="201">
                  <c:v>46.524615261576436</c:v>
                </c:pt>
                <c:pt idx="202">
                  <c:v>45.906595629109987</c:v>
                </c:pt>
                <c:pt idx="203">
                  <c:v>45.465412981928758</c:v>
                </c:pt>
                <c:pt idx="204">
                  <c:v>45.145850668604304</c:v>
                </c:pt>
                <c:pt idx="205">
                  <c:v>44.952309266468305</c:v>
                </c:pt>
                <c:pt idx="206">
                  <c:v>44.429458487183446</c:v>
                </c:pt>
                <c:pt idx="207">
                  <c:v>44.230819640878394</c:v>
                </c:pt>
                <c:pt idx="208">
                  <c:v>43.896580243805971</c:v>
                </c:pt>
                <c:pt idx="209">
                  <c:v>43.146962721828821</c:v>
                </c:pt>
                <c:pt idx="210">
                  <c:v>42.799564935779152</c:v>
                </c:pt>
                <c:pt idx="211">
                  <c:v>42.377042116537623</c:v>
                </c:pt>
                <c:pt idx="212">
                  <c:v>42.163431240500707</c:v>
                </c:pt>
                <c:pt idx="213">
                  <c:v>41.292912062412988</c:v>
                </c:pt>
                <c:pt idx="214">
                  <c:v>41.071172271393856</c:v>
                </c:pt>
                <c:pt idx="215">
                  <c:v>40.772900401128737</c:v>
                </c:pt>
                <c:pt idx="216">
                  <c:v>40.471593727345564</c:v>
                </c:pt>
                <c:pt idx="217">
                  <c:v>39.313858959897324</c:v>
                </c:pt>
                <c:pt idx="218">
                  <c:v>39.313858959897324</c:v>
                </c:pt>
                <c:pt idx="219">
                  <c:v>39.076887031902849</c:v>
                </c:pt>
                <c:pt idx="220">
                  <c:v>39.076887031902849</c:v>
                </c:pt>
                <c:pt idx="221">
                  <c:v>38.997484588215364</c:v>
                </c:pt>
                <c:pt idx="222">
                  <c:v>38.597347396591772</c:v>
                </c:pt>
                <c:pt idx="223">
                  <c:v>38.435818853828245</c:v>
                </c:pt>
                <c:pt idx="224">
                  <c:v>38.273438221214086</c:v>
                </c:pt>
                <c:pt idx="225">
                  <c:v>37.615258506937508</c:v>
                </c:pt>
                <c:pt idx="226">
                  <c:v>36.857825083977502</c:v>
                </c:pt>
                <c:pt idx="227">
                  <c:v>36.34256803623159</c:v>
                </c:pt>
                <c:pt idx="228">
                  <c:v>36.081773116473435</c:v>
                </c:pt>
                <c:pt idx="229">
                  <c:v>35.994365966059057</c:v>
                </c:pt>
                <c:pt idx="230">
                  <c:v>35.818832531161313</c:v>
                </c:pt>
                <c:pt idx="231">
                  <c:v>35.464861361975544</c:v>
                </c:pt>
                <c:pt idx="232">
                  <c:v>35.1069641049815</c:v>
                </c:pt>
                <c:pt idx="233">
                  <c:v>34.926522724428935</c:v>
                </c:pt>
                <c:pt idx="234">
                  <c:v>34.286997908096659</c:v>
                </c:pt>
                <c:pt idx="235">
                  <c:v>33.72874396477269</c:v>
                </c:pt>
                <c:pt idx="236">
                  <c:v>33.72874396477269</c:v>
                </c:pt>
                <c:pt idx="237">
                  <c:v>32.290711299492244</c:v>
                </c:pt>
                <c:pt idx="238">
                  <c:v>32.290711299492244</c:v>
                </c:pt>
                <c:pt idx="239">
                  <c:v>32.192620279021263</c:v>
                </c:pt>
                <c:pt idx="240">
                  <c:v>32.094244635629011</c:v>
                </c:pt>
                <c:pt idx="241">
                  <c:v>31.797397525755166</c:v>
                </c:pt>
                <c:pt idx="242">
                  <c:v>31.697870912195192</c:v>
                </c:pt>
                <c:pt idx="243">
                  <c:v>31.598053399973697</c:v>
                </c:pt>
                <c:pt idx="244">
                  <c:v>30.992967402361888</c:v>
                </c:pt>
                <c:pt idx="245">
                  <c:v>30.891077413734553</c:v>
                </c:pt>
                <c:pt idx="246">
                  <c:v>30.788886095790147</c:v>
                </c:pt>
                <c:pt idx="247">
                  <c:v>30.686392109822741</c:v>
                </c:pt>
                <c:pt idx="248">
                  <c:v>30.686392109822741</c:v>
                </c:pt>
                <c:pt idx="249">
                  <c:v>30.583594109184752</c:v>
                </c:pt>
                <c:pt idx="250">
                  <c:v>30.583594109184752</c:v>
                </c:pt>
                <c:pt idx="251">
                  <c:v>30.377080637243974</c:v>
                </c:pt>
                <c:pt idx="252">
                  <c:v>30.273362432404262</c:v>
                </c:pt>
                <c:pt idx="253">
                  <c:v>30.064996189878524</c:v>
                </c:pt>
                <c:pt idx="254">
                  <c:v>29.218927215811995</c:v>
                </c:pt>
                <c:pt idx="255">
                  <c:v>29.111727020764235</c:v>
                </c:pt>
                <c:pt idx="256">
                  <c:v>29.111727020764235</c:v>
                </c:pt>
                <c:pt idx="257">
                  <c:v>28.788169245515547</c:v>
                </c:pt>
                <c:pt idx="258">
                  <c:v>28.242292302267462</c:v>
                </c:pt>
                <c:pt idx="259">
                  <c:v>27.687981831384135</c:v>
                </c:pt>
                <c:pt idx="260">
                  <c:v>26.205874469862994</c:v>
                </c:pt>
                <c:pt idx="261">
                  <c:v>25.972448479288918</c:v>
                </c:pt>
                <c:pt idx="262">
                  <c:v>25.38237122770099</c:v>
                </c:pt>
                <c:pt idx="263">
                  <c:v>25.263225126542864</c:v>
                </c:pt>
                <c:pt idx="264">
                  <c:v>25.143697922497488</c:v>
                </c:pt>
                <c:pt idx="265">
                  <c:v>24.173538321966078</c:v>
                </c:pt>
                <c:pt idx="266">
                  <c:v>24.050497346942095</c:v>
                </c:pt>
                <c:pt idx="267">
                  <c:v>23.554314273114819</c:v>
                </c:pt>
                <c:pt idx="268">
                  <c:v>23.303783571206189</c:v>
                </c:pt>
                <c:pt idx="269">
                  <c:v>23.303783571206189</c:v>
                </c:pt>
                <c:pt idx="270">
                  <c:v>23.177901423014429</c:v>
                </c:pt>
                <c:pt idx="271">
                  <c:v>22.797763372754723</c:v>
                </c:pt>
                <c:pt idx="272">
                  <c:v>22.155770286227487</c:v>
                </c:pt>
                <c:pt idx="273">
                  <c:v>22.026088260282879</c:v>
                </c:pt>
                <c:pt idx="274">
                  <c:v>21.371142506761657</c:v>
                </c:pt>
                <c:pt idx="275">
                  <c:v>20.839210512963628</c:v>
                </c:pt>
                <c:pt idx="276">
                  <c:v>20.570536426425928</c:v>
                </c:pt>
                <c:pt idx="277">
                  <c:v>19.477351316943945</c:v>
                </c:pt>
                <c:pt idx="278">
                  <c:v>19.059608833243981</c:v>
                </c:pt>
                <c:pt idx="279">
                  <c:v>18.210984325580597</c:v>
                </c:pt>
                <c:pt idx="280">
                  <c:v>17.635279004698472</c:v>
                </c:pt>
                <c:pt idx="281">
                  <c:v>17.49008408694273</c:v>
                </c:pt>
                <c:pt idx="282">
                  <c:v>17.344376357567949</c:v>
                </c:pt>
                <c:pt idx="283">
                  <c:v>16.904148987164252</c:v>
                </c:pt>
                <c:pt idx="284">
                  <c:v>16.904148987164252</c:v>
                </c:pt>
                <c:pt idx="285">
                  <c:v>15.858485987020703</c:v>
                </c:pt>
                <c:pt idx="286">
                  <c:v>15.402244835252221</c:v>
                </c:pt>
                <c:pt idx="287">
                  <c:v>14.78617073570376</c:v>
                </c:pt>
                <c:pt idx="288">
                  <c:v>13.366650008329179</c:v>
                </c:pt>
                <c:pt idx="289">
                  <c:v>13.044754491240473</c:v>
                </c:pt>
                <c:pt idx="290">
                  <c:v>12.229452247454391</c:v>
                </c:pt>
                <c:pt idx="291">
                  <c:v>11.7328907914836</c:v>
                </c:pt>
                <c:pt idx="292">
                  <c:v>11.566119371965179</c:v>
                </c:pt>
                <c:pt idx="293">
                  <c:v>11.398716565392689</c:v>
                </c:pt>
                <c:pt idx="294">
                  <c:v>10.552105031819149</c:v>
                </c:pt>
                <c:pt idx="295">
                  <c:v>10.380837497845958</c:v>
                </c:pt>
                <c:pt idx="296">
                  <c:v>10.208912847468701</c:v>
                </c:pt>
                <c:pt idx="297">
                  <c:v>10.036327291598585</c:v>
                </c:pt>
                <c:pt idx="298">
                  <c:v>9.863077011959092</c:v>
                </c:pt>
                <c:pt idx="299">
                  <c:v>9.5145668606337157</c:v>
                </c:pt>
                <c:pt idx="300">
                  <c:v>8.9867190386373057</c:v>
                </c:pt>
                <c:pt idx="301">
                  <c:v>8.9867190386372755</c:v>
                </c:pt>
                <c:pt idx="302">
                  <c:v>8.9867190386372755</c:v>
                </c:pt>
                <c:pt idx="303">
                  <c:v>8.9867190386372755</c:v>
                </c:pt>
                <c:pt idx="304">
                  <c:v>8.8093985621602844</c:v>
                </c:pt>
                <c:pt idx="305">
                  <c:v>8.8093985621602844</c:v>
                </c:pt>
                <c:pt idx="306">
                  <c:v>8.8093985621602542</c:v>
                </c:pt>
                <c:pt idx="307">
                  <c:v>8.8093985621602542</c:v>
                </c:pt>
                <c:pt idx="308">
                  <c:v>8.8093985621602542</c:v>
                </c:pt>
                <c:pt idx="309">
                  <c:v>8.6313857926484303</c:v>
                </c:pt>
                <c:pt idx="310">
                  <c:v>8.6313857926484303</c:v>
                </c:pt>
                <c:pt idx="311">
                  <c:v>8.6313857926484303</c:v>
                </c:pt>
                <c:pt idx="312">
                  <c:v>8.6313857926484303</c:v>
                </c:pt>
                <c:pt idx="313">
                  <c:v>8.4526766679054059</c:v>
                </c:pt>
                <c:pt idx="314">
                  <c:v>8.2732670938914676</c:v>
                </c:pt>
                <c:pt idx="315">
                  <c:v>7.7307942515820072</c:v>
                </c:pt>
                <c:pt idx="316">
                  <c:v>7.7307942515820072</c:v>
                </c:pt>
                <c:pt idx="317">
                  <c:v>7.7307942515820072</c:v>
                </c:pt>
                <c:pt idx="318">
                  <c:v>7.5485412921958774</c:v>
                </c:pt>
                <c:pt idx="319">
                  <c:v>7.1818668570408928</c:v>
                </c:pt>
                <c:pt idx="320">
                  <c:v>7.1818668570408599</c:v>
                </c:pt>
                <c:pt idx="321">
                  <c:v>6.9974367635662702</c:v>
                </c:pt>
                <c:pt idx="322">
                  <c:v>6.9974367635662702</c:v>
                </c:pt>
                <c:pt idx="323">
                  <c:v>6.2523283994632255</c:v>
                </c:pt>
                <c:pt idx="324">
                  <c:v>6.2523283994632255</c:v>
                </c:pt>
                <c:pt idx="325">
                  <c:v>5.8752790234681527</c:v>
                </c:pt>
                <c:pt idx="326">
                  <c:v>5.4951844448482898</c:v>
                </c:pt>
                <c:pt idx="327">
                  <c:v>4.5313806677953083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16-444F-8A80-9A1DCC2DFB37}"/>
            </c:ext>
          </c:extLst>
        </c:ser>
        <c:ser>
          <c:idx val="2"/>
          <c:order val="1"/>
          <c:tx>
            <c:v>Control (1000W/m2)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Control!$A$3:$A$13</c:f>
              <c:numCache>
                <c:formatCode>General</c:formatCode>
                <c:ptCount val="11"/>
                <c:pt idx="0">
                  <c:v>0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296</c:v>
                </c:pt>
              </c:numCache>
            </c:numRef>
          </c:xVal>
          <c:yVal>
            <c:numRef>
              <c:f>Control!$E$3:$E$13</c:f>
              <c:numCache>
                <c:formatCode>0</c:formatCode>
                <c:ptCount val="11"/>
                <c:pt idx="0">
                  <c:v>80</c:v>
                </c:pt>
                <c:pt idx="1">
                  <c:v>79.259259259259252</c:v>
                </c:pt>
                <c:pt idx="2">
                  <c:v>78.461538461538467</c:v>
                </c:pt>
                <c:pt idx="3">
                  <c:v>77.599999999999994</c:v>
                </c:pt>
                <c:pt idx="4">
                  <c:v>74.545454545454533</c:v>
                </c:pt>
                <c:pt idx="5">
                  <c:v>72</c:v>
                </c:pt>
                <c:pt idx="6">
                  <c:v>68.888888888888872</c:v>
                </c:pt>
                <c:pt idx="7">
                  <c:v>64.999999999999986</c:v>
                </c:pt>
                <c:pt idx="8">
                  <c:v>62.666666666666657</c:v>
                </c:pt>
                <c:pt idx="9">
                  <c:v>62.666666666666657</c:v>
                </c:pt>
                <c:pt idx="10">
                  <c:v>62.666666666666657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516-444F-8A80-9A1DCC2DFB37}"/>
            </c:ext>
          </c:extLst>
        </c:ser>
        <c:ser>
          <c:idx val="1"/>
          <c:order val="2"/>
          <c:tx>
            <c:v>Sample (800W/m2)</c:v>
          </c:tx>
          <c:spPr>
            <a:ln w="25400" cap="rnd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'0.5ms-S-0°C-5mm-2'!$O$2:$O$370</c:f>
              <c:numCache>
                <c:formatCode>General</c:formatCode>
                <c:ptCount val="3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</c:numCache>
            </c:numRef>
          </c:xVal>
          <c:yVal>
            <c:numRef>
              <c:f>'0.5ms-S-0°C-5mm-2'!$P$2:$P$370</c:f>
              <c:numCache>
                <c:formatCode>General</c:formatCode>
                <c:ptCount val="369"/>
                <c:pt idx="0">
                  <c:v>80</c:v>
                </c:pt>
                <c:pt idx="1">
                  <c:v>79.954466184311784</c:v>
                </c:pt>
                <c:pt idx="2">
                  <c:v>79.945334529899739</c:v>
                </c:pt>
                <c:pt idx="3">
                  <c:v>79.945334529899739</c:v>
                </c:pt>
                <c:pt idx="4">
                  <c:v>79.871980687372272</c:v>
                </c:pt>
                <c:pt idx="5">
                  <c:v>79.871980687372272</c:v>
                </c:pt>
                <c:pt idx="6">
                  <c:v>79.816612185203368</c:v>
                </c:pt>
                <c:pt idx="7">
                  <c:v>79.807354472357659</c:v>
                </c:pt>
                <c:pt idx="8">
                  <c:v>79.807354472357659</c:v>
                </c:pt>
                <c:pt idx="9">
                  <c:v>79.788813545315563</c:v>
                </c:pt>
                <c:pt idx="10">
                  <c:v>79.788813545315563</c:v>
                </c:pt>
                <c:pt idx="11">
                  <c:v>79.770238538349489</c:v>
                </c:pt>
                <c:pt idx="12">
                  <c:v>79.742311922215009</c:v>
                </c:pt>
                <c:pt idx="13">
                  <c:v>79.732985908101114</c:v>
                </c:pt>
                <c:pt idx="14">
                  <c:v>79.695595825050631</c:v>
                </c:pt>
                <c:pt idx="15">
                  <c:v>79.686226738096238</c:v>
                </c:pt>
                <c:pt idx="16">
                  <c:v>79.6486637666018</c:v>
                </c:pt>
                <c:pt idx="17">
                  <c:v>79.592058113176051</c:v>
                </c:pt>
                <c:pt idx="18">
                  <c:v>79.582593209255307</c:v>
                </c:pt>
                <c:pt idx="19">
                  <c:v>79.582593209255307</c:v>
                </c:pt>
                <c:pt idx="20">
                  <c:v>79.554145747897294</c:v>
                </c:pt>
                <c:pt idx="21">
                  <c:v>79.544645636729456</c:v>
                </c:pt>
                <c:pt idx="22">
                  <c:v>79.516092258872035</c:v>
                </c:pt>
                <c:pt idx="23">
                  <c:v>79.516092258872035</c:v>
                </c:pt>
                <c:pt idx="24">
                  <c:v>79.506556743646925</c:v>
                </c:pt>
                <c:pt idx="25">
                  <c:v>79.497012346483984</c:v>
                </c:pt>
                <c:pt idx="26">
                  <c:v>79.420335924681069</c:v>
                </c:pt>
                <c:pt idx="27">
                  <c:v>79.401077125357361</c:v>
                </c:pt>
                <c:pt idx="28">
                  <c:v>79.381782246846853</c:v>
                </c:pt>
                <c:pt idx="29">
                  <c:v>79.372121246198759</c:v>
                </c:pt>
                <c:pt idx="30">
                  <c:v>79.362451187669052</c:v>
                </c:pt>
                <c:pt idx="31">
                  <c:v>79.294506083709209</c:v>
                </c:pt>
                <c:pt idx="32">
                  <c:v>79.265249603187698</c:v>
                </c:pt>
                <c:pt idx="33">
                  <c:v>79.255479061526643</c:v>
                </c:pt>
                <c:pt idx="34">
                  <c:v>79.206487906025501</c:v>
                </c:pt>
                <c:pt idx="35">
                  <c:v>79.176981983473425</c:v>
                </c:pt>
                <c:pt idx="36">
                  <c:v>79.107808102810878</c:v>
                </c:pt>
                <c:pt idx="37">
                  <c:v>79.107808102810878</c:v>
                </c:pt>
                <c:pt idx="38">
                  <c:v>79.097888584492239</c:v>
                </c:pt>
                <c:pt idx="39">
                  <c:v>79.078021262540574</c:v>
                </c:pt>
                <c:pt idx="40">
                  <c:v>79.05811613713449</c:v>
                </c:pt>
                <c:pt idx="41">
                  <c:v>79.048149364401738</c:v>
                </c:pt>
                <c:pt idx="42">
                  <c:v>79.038173100272829</c:v>
                </c:pt>
                <c:pt idx="43">
                  <c:v>78.978115434754585</c:v>
                </c:pt>
                <c:pt idx="44">
                  <c:v>78.978115434754585</c:v>
                </c:pt>
                <c:pt idx="45">
                  <c:v>78.806067871190137</c:v>
                </c:pt>
                <c:pt idx="46">
                  <c:v>78.785641658273789</c:v>
                </c:pt>
                <c:pt idx="47">
                  <c:v>78.775413779969824</c:v>
                </c:pt>
                <c:pt idx="48">
                  <c:v>78.724126098870556</c:v>
                </c:pt>
                <c:pt idx="49">
                  <c:v>78.724126098870556</c:v>
                </c:pt>
                <c:pt idx="50">
                  <c:v>78.7035415568144</c:v>
                </c:pt>
                <c:pt idx="51">
                  <c:v>78.682917144835542</c:v>
                </c:pt>
                <c:pt idx="52">
                  <c:v>78.64154824686949</c:v>
                </c:pt>
                <c:pt idx="53">
                  <c:v>78.631180921962752</c:v>
                </c:pt>
                <c:pt idx="54">
                  <c:v>78.568764999975656</c:v>
                </c:pt>
                <c:pt idx="55">
                  <c:v>78.474454446329645</c:v>
                </c:pt>
                <c:pt idx="56">
                  <c:v>78.442832868958021</c:v>
                </c:pt>
                <c:pt idx="57">
                  <c:v>78.442832868958021</c:v>
                </c:pt>
                <c:pt idx="58">
                  <c:v>78.421700152438291</c:v>
                </c:pt>
                <c:pt idx="59">
                  <c:v>78.411118249091544</c:v>
                </c:pt>
                <c:pt idx="60">
                  <c:v>78.411118249091544</c:v>
                </c:pt>
                <c:pt idx="61">
                  <c:v>78.347408234431953</c:v>
                </c:pt>
                <c:pt idx="62">
                  <c:v>78.336753322802721</c:v>
                </c:pt>
                <c:pt idx="63">
                  <c:v>78.315412009831689</c:v>
                </c:pt>
                <c:pt idx="64">
                  <c:v>78.272602989877456</c:v>
                </c:pt>
                <c:pt idx="65">
                  <c:v>78.229624611185017</c:v>
                </c:pt>
                <c:pt idx="66">
                  <c:v>78.197279080018035</c:v>
                </c:pt>
                <c:pt idx="67">
                  <c:v>78.154001895621718</c:v>
                </c:pt>
                <c:pt idx="68">
                  <c:v>78.143155741570965</c:v>
                </c:pt>
                <c:pt idx="69">
                  <c:v>78.132298812320869</c:v>
                </c:pt>
                <c:pt idx="70">
                  <c:v>78.121431091806372</c:v>
                </c:pt>
                <c:pt idx="71">
                  <c:v>78.110552563930455</c:v>
                </c:pt>
                <c:pt idx="72">
                  <c:v>78.110552563930455</c:v>
                </c:pt>
                <c:pt idx="73">
                  <c:v>78.110552563930455</c:v>
                </c:pt>
                <c:pt idx="74">
                  <c:v>78.099663212564124</c:v>
                </c:pt>
                <c:pt idx="75">
                  <c:v>77.968140848876729</c:v>
                </c:pt>
                <c:pt idx="76">
                  <c:v>77.946066717764523</c:v>
                </c:pt>
                <c:pt idx="77">
                  <c:v>77.935013056531531</c:v>
                </c:pt>
                <c:pt idx="78">
                  <c:v>77.935013056531531</c:v>
                </c:pt>
                <c:pt idx="79">
                  <c:v>77.923948309321673</c:v>
                </c:pt>
                <c:pt idx="80">
                  <c:v>77.923948309321673</c:v>
                </c:pt>
                <c:pt idx="81">
                  <c:v>77.912872459449019</c:v>
                </c:pt>
                <c:pt idx="82">
                  <c:v>77.901785490194115</c:v>
                </c:pt>
                <c:pt idx="83">
                  <c:v>77.890687384803911</c:v>
                </c:pt>
                <c:pt idx="84">
                  <c:v>77.868457698437041</c:v>
                </c:pt>
                <c:pt idx="85">
                  <c:v>77.857326083785594</c:v>
                </c:pt>
                <c:pt idx="86">
                  <c:v>77.835029227105437</c:v>
                </c:pt>
                <c:pt idx="87">
                  <c:v>77.835029227105437</c:v>
                </c:pt>
                <c:pt idx="88">
                  <c:v>77.812687420936726</c:v>
                </c:pt>
                <c:pt idx="89">
                  <c:v>77.700299366315988</c:v>
                </c:pt>
                <c:pt idx="90">
                  <c:v>77.677684986588375</c:v>
                </c:pt>
                <c:pt idx="91">
                  <c:v>77.643677285353732</c:v>
                </c:pt>
                <c:pt idx="92">
                  <c:v>77.620947859107247</c:v>
                </c:pt>
                <c:pt idx="93">
                  <c:v>77.483594776924775</c:v>
                </c:pt>
                <c:pt idx="94">
                  <c:v>77.391085524119632</c:v>
                </c:pt>
                <c:pt idx="95">
                  <c:v>77.344545253374648</c:v>
                </c:pt>
                <c:pt idx="96">
                  <c:v>77.297812981842753</c:v>
                </c:pt>
                <c:pt idx="97">
                  <c:v>77.297812981842753</c:v>
                </c:pt>
                <c:pt idx="98">
                  <c:v>77.250887518925992</c:v>
                </c:pt>
                <c:pt idx="99">
                  <c:v>77.168299475668647</c:v>
                </c:pt>
                <c:pt idx="100">
                  <c:v>77.132720746739253</c:v>
                </c:pt>
                <c:pt idx="101">
                  <c:v>76.880530624891691</c:v>
                </c:pt>
                <c:pt idx="102">
                  <c:v>76.807451387388909</c:v>
                </c:pt>
                <c:pt idx="103">
                  <c:v>76.560481745528904</c:v>
                </c:pt>
                <c:pt idx="104">
                  <c:v>76.560481745528904</c:v>
                </c:pt>
                <c:pt idx="105">
                  <c:v>76.485361906237145</c:v>
                </c:pt>
                <c:pt idx="106">
                  <c:v>76.128339578238453</c:v>
                </c:pt>
                <c:pt idx="107">
                  <c:v>76.115388162784768</c:v>
                </c:pt>
                <c:pt idx="108">
                  <c:v>76.102422686288463</c:v>
                </c:pt>
                <c:pt idx="109">
                  <c:v>75.853376262224586</c:v>
                </c:pt>
                <c:pt idx="110">
                  <c:v>75.760308781666922</c:v>
                </c:pt>
                <c:pt idx="111">
                  <c:v>75.653063594684127</c:v>
                </c:pt>
                <c:pt idx="112">
                  <c:v>75.158478024117329</c:v>
                </c:pt>
                <c:pt idx="113">
                  <c:v>75.088191854773456</c:v>
                </c:pt>
                <c:pt idx="114">
                  <c:v>75.088191854773456</c:v>
                </c:pt>
                <c:pt idx="115">
                  <c:v>74.989120369055271</c:v>
                </c:pt>
                <c:pt idx="116">
                  <c:v>74.917871203359226</c:v>
                </c:pt>
                <c:pt idx="117">
                  <c:v>74.701667078503831</c:v>
                </c:pt>
                <c:pt idx="118">
                  <c:v>74.540733415453658</c:v>
                </c:pt>
                <c:pt idx="119">
                  <c:v>74.437250677923785</c:v>
                </c:pt>
                <c:pt idx="120">
                  <c:v>74.212644317789099</c:v>
                </c:pt>
                <c:pt idx="121">
                  <c:v>74.167248572618945</c:v>
                </c:pt>
                <c:pt idx="122">
                  <c:v>74.045408184321161</c:v>
                </c:pt>
                <c:pt idx="123">
                  <c:v>73.937851133988886</c:v>
                </c:pt>
                <c:pt idx="124">
                  <c:v>73.922413027124051</c:v>
                </c:pt>
                <c:pt idx="125">
                  <c:v>73.813832033643251</c:v>
                </c:pt>
                <c:pt idx="126">
                  <c:v>73.782642615101508</c:v>
                </c:pt>
                <c:pt idx="127">
                  <c:v>73.751378810734764</c:v>
                </c:pt>
                <c:pt idx="128">
                  <c:v>73.59393463174122</c:v>
                </c:pt>
                <c:pt idx="129">
                  <c:v>73.498558245092312</c:v>
                </c:pt>
                <c:pt idx="130">
                  <c:v>73.338057256369737</c:v>
                </c:pt>
                <c:pt idx="131">
                  <c:v>73.208249907191586</c:v>
                </c:pt>
                <c:pt idx="132">
                  <c:v>73.044202379421634</c:v>
                </c:pt>
                <c:pt idx="133">
                  <c:v>73.044202379421634</c:v>
                </c:pt>
                <c:pt idx="134">
                  <c:v>72.994595655667823</c:v>
                </c:pt>
                <c:pt idx="135">
                  <c:v>72.894832437491161</c:v>
                </c:pt>
                <c:pt idx="136">
                  <c:v>72.84467390835016</c:v>
                </c:pt>
                <c:pt idx="137">
                  <c:v>72.693078273383094</c:v>
                </c:pt>
                <c:pt idx="138">
                  <c:v>72.676129769049822</c:v>
                </c:pt>
                <c:pt idx="139">
                  <c:v>72.608124840558247</c:v>
                </c:pt>
                <c:pt idx="140">
                  <c:v>72.332686010922785</c:v>
                </c:pt>
                <c:pt idx="141">
                  <c:v>72.297866181717509</c:v>
                </c:pt>
                <c:pt idx="142">
                  <c:v>72.245471796843972</c:v>
                </c:pt>
                <c:pt idx="143">
                  <c:v>72.22796293142062</c:v>
                </c:pt>
                <c:pt idx="144">
                  <c:v>72.175303538810624</c:v>
                </c:pt>
                <c:pt idx="145">
                  <c:v>72.069383378696472</c:v>
                </c:pt>
                <c:pt idx="146">
                  <c:v>71.944786097108675</c:v>
                </c:pt>
                <c:pt idx="147">
                  <c:v>71.764849246714604</c:v>
                </c:pt>
                <c:pt idx="148">
                  <c:v>71.746728534113743</c:v>
                </c:pt>
                <c:pt idx="149">
                  <c:v>71.360747347398146</c:v>
                </c:pt>
                <c:pt idx="150">
                  <c:v>71.17321581749249</c:v>
                </c:pt>
                <c:pt idx="151">
                  <c:v>70.634817932589371</c:v>
                </c:pt>
                <c:pt idx="152">
                  <c:v>70.55625781683689</c:v>
                </c:pt>
                <c:pt idx="153">
                  <c:v>70.437626328760331</c:v>
                </c:pt>
                <c:pt idx="154">
                  <c:v>69.932862987221426</c:v>
                </c:pt>
                <c:pt idx="155">
                  <c:v>69.850496859954674</c:v>
                </c:pt>
                <c:pt idx="156">
                  <c:v>69.82983476908106</c:v>
                </c:pt>
                <c:pt idx="157">
                  <c:v>69.7469024237718</c:v>
                </c:pt>
                <c:pt idx="158">
                  <c:v>69.663512889599431</c:v>
                </c:pt>
                <c:pt idx="159">
                  <c:v>69.558627270652835</c:v>
                </c:pt>
                <c:pt idx="160">
                  <c:v>69.389293338061577</c:v>
                </c:pt>
                <c:pt idx="161">
                  <c:v>69.08838130279392</c:v>
                </c:pt>
                <c:pt idx="162">
                  <c:v>68.400554131943707</c:v>
                </c:pt>
                <c:pt idx="163">
                  <c:v>68.033430876362402</c:v>
                </c:pt>
                <c:pt idx="164">
                  <c:v>67.870118306487527</c:v>
                </c:pt>
                <c:pt idx="165">
                  <c:v>67.846651621055102</c:v>
                </c:pt>
                <c:pt idx="166">
                  <c:v>67.705128487275985</c:v>
                </c:pt>
                <c:pt idx="167">
                  <c:v>67.418311537408329</c:v>
                </c:pt>
                <c:pt idx="168">
                  <c:v>67.027869110300571</c:v>
                </c:pt>
                <c:pt idx="169">
                  <c:v>66.728840587377292</c:v>
                </c:pt>
                <c:pt idx="170">
                  <c:v>66.627955456840297</c:v>
                </c:pt>
                <c:pt idx="171">
                  <c:v>65.930643800738309</c:v>
                </c:pt>
                <c:pt idx="172">
                  <c:v>65.798301700630077</c:v>
                </c:pt>
                <c:pt idx="173">
                  <c:v>65.664927427720201</c:v>
                </c:pt>
                <c:pt idx="174">
                  <c:v>65.476446277751208</c:v>
                </c:pt>
                <c:pt idx="175">
                  <c:v>64.926344638574861</c:v>
                </c:pt>
                <c:pt idx="176">
                  <c:v>64.898379007630552</c:v>
                </c:pt>
                <c:pt idx="177">
                  <c:v>64.786069094603135</c:v>
                </c:pt>
                <c:pt idx="178">
                  <c:v>64.673038189011152</c:v>
                </c:pt>
                <c:pt idx="179">
                  <c:v>64.242630993282816</c:v>
                </c:pt>
                <c:pt idx="180">
                  <c:v>64.096821811005</c:v>
                </c:pt>
                <c:pt idx="181">
                  <c:v>63.652171041224605</c:v>
                </c:pt>
                <c:pt idx="182">
                  <c:v>63.501496472304893</c:v>
                </c:pt>
                <c:pt idx="183">
                  <c:v>63.440876288231728</c:v>
                </c:pt>
                <c:pt idx="184">
                  <c:v>63.380054401623731</c:v>
                </c:pt>
                <c:pt idx="185">
                  <c:v>62.917358086878885</c:v>
                </c:pt>
                <c:pt idx="186">
                  <c:v>62.346450901066575</c:v>
                </c:pt>
                <c:pt idx="187">
                  <c:v>62.217187191568627</c:v>
                </c:pt>
                <c:pt idx="188">
                  <c:v>61.955978810373594</c:v>
                </c:pt>
                <c:pt idx="189">
                  <c:v>61.923073596443423</c:v>
                </c:pt>
                <c:pt idx="190">
                  <c:v>61.790881553937346</c:v>
                </c:pt>
                <c:pt idx="191">
                  <c:v>61.456350630816779</c:v>
                </c:pt>
                <c:pt idx="192">
                  <c:v>61.286878830781674</c:v>
                </c:pt>
                <c:pt idx="193">
                  <c:v>61.184478517329858</c:v>
                </c:pt>
                <c:pt idx="194">
                  <c:v>60.057522886669027</c:v>
                </c:pt>
                <c:pt idx="195">
                  <c:v>59.765484339727834</c:v>
                </c:pt>
                <c:pt idx="196">
                  <c:v>59.543637483113855</c:v>
                </c:pt>
                <c:pt idx="197">
                  <c:v>59.319330604248876</c:v>
                </c:pt>
                <c:pt idx="198">
                  <c:v>59.168405724514692</c:v>
                </c:pt>
                <c:pt idx="199">
                  <c:v>59.054475106262274</c:v>
                </c:pt>
                <c:pt idx="200">
                  <c:v>59.054475106262274</c:v>
                </c:pt>
                <c:pt idx="201">
                  <c:v>58.435945126844601</c:v>
                </c:pt>
                <c:pt idx="202">
                  <c:v>58.396665942145411</c:v>
                </c:pt>
                <c:pt idx="203">
                  <c:v>57.75794735983574</c:v>
                </c:pt>
                <c:pt idx="204">
                  <c:v>57.472299235874317</c:v>
                </c:pt>
                <c:pt idx="205">
                  <c:v>56.931430192629406</c:v>
                </c:pt>
                <c:pt idx="206">
                  <c:v>56.591695672323183</c:v>
                </c:pt>
                <c:pt idx="207">
                  <c:v>56.548851624110462</c:v>
                </c:pt>
                <c:pt idx="208">
                  <c:v>56.462909303084544</c:v>
                </c:pt>
                <c:pt idx="209">
                  <c:v>55.984082705939983</c:v>
                </c:pt>
                <c:pt idx="210">
                  <c:v>55.940030225086836</c:v>
                </c:pt>
                <c:pt idx="211">
                  <c:v>55.762934975933753</c:v>
                </c:pt>
                <c:pt idx="212">
                  <c:v>55.494606589362803</c:v>
                </c:pt>
                <c:pt idx="213">
                  <c:v>55.131730485033174</c:v>
                </c:pt>
                <c:pt idx="214">
                  <c:v>54.948064308155189</c:v>
                </c:pt>
                <c:pt idx="215">
                  <c:v>54.855666191535832</c:v>
                </c:pt>
                <c:pt idx="216">
                  <c:v>54.80932486116388</c:v>
                </c:pt>
                <c:pt idx="217">
                  <c:v>53.813695353399716</c:v>
                </c:pt>
                <c:pt idx="218">
                  <c:v>53.175064084154997</c:v>
                </c:pt>
                <c:pt idx="219">
                  <c:v>53.175064084154997</c:v>
                </c:pt>
                <c:pt idx="220">
                  <c:v>53.175064084154997</c:v>
                </c:pt>
                <c:pt idx="221">
                  <c:v>53.07524222688852</c:v>
                </c:pt>
                <c:pt idx="222">
                  <c:v>52.72248891179914</c:v>
                </c:pt>
                <c:pt idx="223">
                  <c:v>52.415880324697085</c:v>
                </c:pt>
                <c:pt idx="224">
                  <c:v>51.895931903362225</c:v>
                </c:pt>
                <c:pt idx="225">
                  <c:v>51.737724327702082</c:v>
                </c:pt>
                <c:pt idx="226">
                  <c:v>51.57847267287746</c:v>
                </c:pt>
                <c:pt idx="227">
                  <c:v>51.31070484532777</c:v>
                </c:pt>
                <c:pt idx="228">
                  <c:v>51.31070484532777</c:v>
                </c:pt>
                <c:pt idx="229">
                  <c:v>50.93081578742045</c:v>
                </c:pt>
                <c:pt idx="230">
                  <c:v>50.766185400986394</c:v>
                </c:pt>
                <c:pt idx="231">
                  <c:v>50.655816716545054</c:v>
                </c:pt>
                <c:pt idx="232">
                  <c:v>50.655816716545054</c:v>
                </c:pt>
                <c:pt idx="233">
                  <c:v>50.600446603902739</c:v>
                </c:pt>
                <c:pt idx="234">
                  <c:v>50.096466667422376</c:v>
                </c:pt>
                <c:pt idx="235">
                  <c:v>50.039833403316045</c:v>
                </c:pt>
                <c:pt idx="236">
                  <c:v>49.926180374671567</c:v>
                </c:pt>
                <c:pt idx="237">
                  <c:v>49.639772584279946</c:v>
                </c:pt>
                <c:pt idx="238">
                  <c:v>49.057014244882382</c:v>
                </c:pt>
                <c:pt idx="239">
                  <c:v>48.640993035220554</c:v>
                </c:pt>
                <c:pt idx="240">
                  <c:v>48.339650539211661</c:v>
                </c:pt>
                <c:pt idx="241">
                  <c:v>48.157141679522361</c:v>
                </c:pt>
                <c:pt idx="242">
                  <c:v>47.664086926542794</c:v>
                </c:pt>
                <c:pt idx="243">
                  <c:v>47.476764856771304</c:v>
                </c:pt>
                <c:pt idx="244">
                  <c:v>47.161563666478628</c:v>
                </c:pt>
                <c:pt idx="245">
                  <c:v>46.454626172202836</c:v>
                </c:pt>
                <c:pt idx="246">
                  <c:v>46.126999277996013</c:v>
                </c:pt>
                <c:pt idx="247">
                  <c:v>45.72851560092213</c:v>
                </c:pt>
                <c:pt idx="248">
                  <c:v>45.527054951309751</c:v>
                </c:pt>
                <c:pt idx="249">
                  <c:v>44.706030119195653</c:v>
                </c:pt>
                <c:pt idx="250">
                  <c:v>44.566780412254317</c:v>
                </c:pt>
                <c:pt idx="251">
                  <c:v>44.496892217305245</c:v>
                </c:pt>
                <c:pt idx="252">
                  <c:v>44.215568255255526</c:v>
                </c:pt>
                <c:pt idx="253">
                  <c:v>43.93137791815785</c:v>
                </c:pt>
                <c:pt idx="254">
                  <c:v>42.839373125413879</c:v>
                </c:pt>
                <c:pt idx="255">
                  <c:v>42.839373125413879</c:v>
                </c:pt>
                <c:pt idx="256">
                  <c:v>42.615847856407314</c:v>
                </c:pt>
                <c:pt idx="257">
                  <c:v>42.615847856407314</c:v>
                </c:pt>
                <c:pt idx="258">
                  <c:v>42.540950441807958</c:v>
                </c:pt>
                <c:pt idx="259">
                  <c:v>42.16351143634143</c:v>
                </c:pt>
                <c:pt idx="260">
                  <c:v>42.011143749094401</c:v>
                </c:pt>
                <c:pt idx="261">
                  <c:v>41.857971129336875</c:v>
                </c:pt>
                <c:pt idx="262">
                  <c:v>41.237102393315276</c:v>
                </c:pt>
                <c:pt idx="263">
                  <c:v>40.522582649931778</c:v>
                </c:pt>
                <c:pt idx="264">
                  <c:v>40.036503807020175</c:v>
                </c:pt>
                <c:pt idx="265">
                  <c:v>39.790472803862308</c:v>
                </c:pt>
                <c:pt idx="266">
                  <c:v>39.708013202404921</c:v>
                </c:pt>
                <c:pt idx="267">
                  <c:v>39.54241454605382</c:v>
                </c:pt>
                <c:pt idx="268">
                  <c:v>39.208473148570086</c:v>
                </c:pt>
                <c:pt idx="269">
                  <c:v>38.870822166988361</c:v>
                </c:pt>
                <c:pt idx="270">
                  <c:v>38.700586212178173</c:v>
                </c:pt>
                <c:pt idx="271">
                  <c:v>38.097220073962632</c:v>
                </c:pt>
                <c:pt idx="272">
                  <c:v>37.570514911297991</c:v>
                </c:pt>
                <c:pt idx="273">
                  <c:v>37.570514911297991</c:v>
                </c:pt>
                <c:pt idx="274">
                  <c:v>36.213686483040412</c:v>
                </c:pt>
                <c:pt idx="275">
                  <c:v>36.213686483040412</c:v>
                </c:pt>
                <c:pt idx="276">
                  <c:v>36.121131215810323</c:v>
                </c:pt>
                <c:pt idx="277">
                  <c:v>36.028306959036293</c:v>
                </c:pt>
                <c:pt idx="278">
                  <c:v>35.74820847380942</c:v>
                </c:pt>
                <c:pt idx="279">
                  <c:v>35.654296446789537</c:v>
                </c:pt>
                <c:pt idx="280">
                  <c:v>35.560109489585315</c:v>
                </c:pt>
                <c:pt idx="281">
                  <c:v>34.989146004696011</c:v>
                </c:pt>
                <c:pt idx="282">
                  <c:v>34.893000280994421</c:v>
                </c:pt>
                <c:pt idx="283">
                  <c:v>34.796569752802995</c:v>
                </c:pt>
                <c:pt idx="284">
                  <c:v>34.699853152765627</c:v>
                </c:pt>
                <c:pt idx="285">
                  <c:v>34.699853152765627</c:v>
                </c:pt>
                <c:pt idx="286">
                  <c:v>34.602849205995518</c:v>
                </c:pt>
                <c:pt idx="287">
                  <c:v>34.602849205995518</c:v>
                </c:pt>
                <c:pt idx="288">
                  <c:v>34.407974134719979</c:v>
                </c:pt>
                <c:pt idx="289">
                  <c:v>34.310100422280925</c:v>
                </c:pt>
                <c:pt idx="290">
                  <c:v>34.113474115868712</c:v>
                </c:pt>
                <c:pt idx="291">
                  <c:v>33.315055213051181</c:v>
                </c:pt>
                <c:pt idx="292">
                  <c:v>33.213890195245533</c:v>
                </c:pt>
                <c:pt idx="293">
                  <c:v>33.213890195245533</c:v>
                </c:pt>
                <c:pt idx="294">
                  <c:v>32.908545041681272</c:v>
                </c:pt>
                <c:pt idx="295">
                  <c:v>32.393384216103321</c:v>
                </c:pt>
                <c:pt idx="296">
                  <c:v>31.870250862776061</c:v>
                </c:pt>
                <c:pt idx="297">
                  <c:v>30.471437370690335</c:v>
                </c:pt>
                <c:pt idx="298">
                  <c:v>30.251120934138193</c:v>
                </c:pt>
                <c:pt idx="299">
                  <c:v>29.694172509063034</c:v>
                </c:pt>
                <c:pt idx="300">
                  <c:v>29.581713773853512</c:v>
                </c:pt>
                <c:pt idx="301">
                  <c:v>29.468894692151181</c:v>
                </c:pt>
                <c:pt idx="302">
                  <c:v>28.553159030786961</c:v>
                </c:pt>
                <c:pt idx="303">
                  <c:v>28.437017409821681</c:v>
                </c:pt>
                <c:pt idx="304">
                  <c:v>27.968650293698989</c:v>
                </c:pt>
                <c:pt idx="305">
                  <c:v>27.732160152338427</c:v>
                </c:pt>
                <c:pt idx="306">
                  <c:v>27.732160152338427</c:v>
                </c:pt>
                <c:pt idx="307">
                  <c:v>27.613331798674711</c:v>
                </c:pt>
                <c:pt idx="308">
                  <c:v>27.254490473751186</c:v>
                </c:pt>
                <c:pt idx="309">
                  <c:v>26.648449605944986</c:v>
                </c:pt>
                <c:pt idx="310">
                  <c:v>26.5260276716124</c:v>
                </c:pt>
                <c:pt idx="311">
                  <c:v>25.907736842991081</c:v>
                </c:pt>
                <c:pt idx="312">
                  <c:v>25.40556110951082</c:v>
                </c:pt>
                <c:pt idx="313">
                  <c:v>25.151911862216714</c:v>
                </c:pt>
                <c:pt idx="314">
                  <c:v>24.119826947274085</c:v>
                </c:pt>
                <c:pt idx="315">
                  <c:v>23.725418854063786</c:v>
                </c:pt>
                <c:pt idx="316">
                  <c:v>22.924173188367746</c:v>
                </c:pt>
                <c:pt idx="317">
                  <c:v>22.380591357088704</c:v>
                </c:pt>
                <c:pt idx="318">
                  <c:v>22.243495769821784</c:v>
                </c:pt>
                <c:pt idx="319">
                  <c:v>22.105915034414426</c:v>
                </c:pt>
                <c:pt idx="320">
                  <c:v>21.690236049593555</c:v>
                </c:pt>
                <c:pt idx="321">
                  <c:v>21.690236049593555</c:v>
                </c:pt>
                <c:pt idx="322">
                  <c:v>20.702847776356801</c:v>
                </c:pt>
                <c:pt idx="323">
                  <c:v>20.272017675715805</c:v>
                </c:pt>
                <c:pt idx="324">
                  <c:v>19.690242078187428</c:v>
                </c:pt>
                <c:pt idx="325">
                  <c:v>18.349685627909572</c:v>
                </c:pt>
                <c:pt idx="326">
                  <c:v>18.04568386171977</c:v>
                </c:pt>
                <c:pt idx="327">
                  <c:v>17.275682582633372</c:v>
                </c:pt>
                <c:pt idx="328">
                  <c:v>17.119942767852105</c:v>
                </c:pt>
                <c:pt idx="329">
                  <c:v>16.806697280647064</c:v>
                </c:pt>
                <c:pt idx="330">
                  <c:v>16.649184921521499</c:v>
                </c:pt>
                <c:pt idx="331">
                  <c:v>16.491074985298855</c:v>
                </c:pt>
                <c:pt idx="332">
                  <c:v>16.013125512715341</c:v>
                </c:pt>
                <c:pt idx="333">
                  <c:v>15.691441484573998</c:v>
                </c:pt>
                <c:pt idx="334">
                  <c:v>15.529673618972708</c:v>
                </c:pt>
                <c:pt idx="335">
                  <c:v>15.367283772612817</c:v>
                </c:pt>
                <c:pt idx="336">
                  <c:v>15.204268351407043</c:v>
                </c:pt>
                <c:pt idx="337">
                  <c:v>15.040623733523741</c:v>
                </c:pt>
                <c:pt idx="338">
                  <c:v>14.711432280062771</c:v>
                </c:pt>
                <c:pt idx="339">
                  <c:v>14.545878059669629</c:v>
                </c:pt>
                <c:pt idx="340">
                  <c:v>14.212833953660592</c:v>
                </c:pt>
                <c:pt idx="341">
                  <c:v>14.212833953660562</c:v>
                </c:pt>
                <c:pt idx="342">
                  <c:v>14.212833953660562</c:v>
                </c:pt>
                <c:pt idx="343">
                  <c:v>14.212833953660562</c:v>
                </c:pt>
                <c:pt idx="344">
                  <c:v>14.045336509362141</c:v>
                </c:pt>
                <c:pt idx="345">
                  <c:v>14.045336509362141</c:v>
                </c:pt>
                <c:pt idx="346">
                  <c:v>14.045336509362111</c:v>
                </c:pt>
                <c:pt idx="347">
                  <c:v>14.045336509362111</c:v>
                </c:pt>
                <c:pt idx="348">
                  <c:v>14.045336509362111</c:v>
                </c:pt>
                <c:pt idx="349">
                  <c:v>13.877183715789288</c:v>
                </c:pt>
                <c:pt idx="350">
                  <c:v>13.877183715789288</c:v>
                </c:pt>
                <c:pt idx="351">
                  <c:v>13.877183715789288</c:v>
                </c:pt>
                <c:pt idx="352">
                  <c:v>13.877183715789288</c:v>
                </c:pt>
                <c:pt idx="353">
                  <c:v>13.708371719230838</c:v>
                </c:pt>
                <c:pt idx="354">
                  <c:v>13.538896635701237</c:v>
                </c:pt>
                <c:pt idx="355">
                  <c:v>13.02645356303219</c:v>
                </c:pt>
                <c:pt idx="356">
                  <c:v>13.02645356303219</c:v>
                </c:pt>
                <c:pt idx="357">
                  <c:v>13.02645356303219</c:v>
                </c:pt>
                <c:pt idx="358">
                  <c:v>12.854286675772522</c:v>
                </c:pt>
                <c:pt idx="359">
                  <c:v>12.507899914541824</c:v>
                </c:pt>
                <c:pt idx="360">
                  <c:v>12.507899914541792</c:v>
                </c:pt>
                <c:pt idx="361">
                  <c:v>12.333671864109755</c:v>
                </c:pt>
                <c:pt idx="362">
                  <c:v>12.333671864109755</c:v>
                </c:pt>
                <c:pt idx="363">
                  <c:v>11.629764939679232</c:v>
                </c:pt>
                <c:pt idx="364">
                  <c:v>11.629764939679232</c:v>
                </c:pt>
                <c:pt idx="365">
                  <c:v>11.273555434629275</c:v>
                </c:pt>
                <c:pt idx="366">
                  <c:v>10.914462634316148</c:v>
                </c:pt>
                <c:pt idx="367">
                  <c:v>10.003884130261472</c:v>
                </c:pt>
                <c:pt idx="368">
                  <c:v>8.3170543765749763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16-444F-8A80-9A1DCC2DFB37}"/>
            </c:ext>
          </c:extLst>
        </c:ser>
        <c:ser>
          <c:idx val="3"/>
          <c:order val="3"/>
          <c:tx>
            <c:v>Control (800W/m2)</c:v>
          </c:tx>
          <c:spPr>
            <a:ln w="1905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xVal>
            <c:numRef>
              <c:f>Control!$A$3:$A$13</c:f>
              <c:numCache>
                <c:formatCode>General</c:formatCode>
                <c:ptCount val="11"/>
                <c:pt idx="0">
                  <c:v>0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296</c:v>
                </c:pt>
              </c:numCache>
            </c:numRef>
          </c:xVal>
          <c:yVal>
            <c:numRef>
              <c:f>Control!$J$3:$J$13</c:f>
              <c:numCache>
                <c:formatCode>0</c:formatCode>
                <c:ptCount val="11"/>
                <c:pt idx="0">
                  <c:v>80</c:v>
                </c:pt>
                <c:pt idx="1">
                  <c:v>79.259259259259252</c:v>
                </c:pt>
                <c:pt idx="2">
                  <c:v>79.259259259259252</c:v>
                </c:pt>
                <c:pt idx="3">
                  <c:v>78.461538461538467</c:v>
                </c:pt>
                <c:pt idx="4">
                  <c:v>75.65217391304347</c:v>
                </c:pt>
                <c:pt idx="5">
                  <c:v>73.333333333333329</c:v>
                </c:pt>
                <c:pt idx="6">
                  <c:v>70.526315789473685</c:v>
                </c:pt>
                <c:pt idx="7">
                  <c:v>62.666666666666657</c:v>
                </c:pt>
                <c:pt idx="8">
                  <c:v>62.666666666666657</c:v>
                </c:pt>
                <c:pt idx="9">
                  <c:v>59.999999999999986</c:v>
                </c:pt>
                <c:pt idx="10">
                  <c:v>59.999999999999986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16-444F-8A80-9A1DCC2DF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505983"/>
        <c:axId val="1789869359"/>
      </c:scatterChart>
      <c:valAx>
        <c:axId val="1782505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Time (min)</a:t>
                </a:r>
              </a:p>
            </c:rich>
          </c:tx>
          <c:layout>
            <c:manualLayout>
              <c:xMode val="edge"/>
              <c:yMode val="edge"/>
              <c:x val="0.35046366766828241"/>
              <c:y val="0.908391608391608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869359"/>
        <c:crosses val="autoZero"/>
        <c:crossBetween val="midCat"/>
      </c:valAx>
      <c:valAx>
        <c:axId val="1789869359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Moisture content (%wt)</a:t>
                </a:r>
              </a:p>
            </c:rich>
          </c:tx>
          <c:layout>
            <c:manualLayout>
              <c:xMode val="edge"/>
              <c:yMode val="edge"/>
              <c:x val="1.1137409780345896E-2"/>
              <c:y val="0.177155368441987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505983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556827570289809"/>
          <c:y val="0.11189731793594691"/>
          <c:w val="0.22886980757300945"/>
          <c:h val="0.656973351914704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72072214700495"/>
          <c:y val="5.74594312403943E-2"/>
          <c:w val="0.61154936064746779"/>
          <c:h val="0.75404115588610765"/>
        </c:manualLayout>
      </c:layout>
      <c:scatterChart>
        <c:scatterStyle val="lineMarker"/>
        <c:varyColors val="0"/>
        <c:ser>
          <c:idx val="2"/>
          <c:order val="0"/>
          <c:tx>
            <c:v>Sample (600W/m2)</c:v>
          </c:tx>
          <c:spPr>
            <a:ln w="254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'0.5ms-C-0°C-5mm'!$P$2:$P$303</c:f>
              <c:numCache>
                <c:formatCode>General</c:formatCode>
                <c:ptCount val="30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</c:numCache>
            </c:numRef>
          </c:xVal>
          <c:yVal>
            <c:numRef>
              <c:f>'0.5ms-C-0°C-5mm'!$Q$2:$Q$303</c:f>
              <c:numCache>
                <c:formatCode>General</c:formatCode>
                <c:ptCount val="302"/>
                <c:pt idx="0">
                  <c:v>80</c:v>
                </c:pt>
                <c:pt idx="1">
                  <c:v>79.822918181875664</c:v>
                </c:pt>
                <c:pt idx="2">
                  <c:v>79.810149412412429</c:v>
                </c:pt>
                <c:pt idx="3">
                  <c:v>79.784563328876743</c:v>
                </c:pt>
                <c:pt idx="4">
                  <c:v>79.758912313870795</c:v>
                </c:pt>
                <c:pt idx="5">
                  <c:v>79.758912313870795</c:v>
                </c:pt>
                <c:pt idx="6">
                  <c:v>79.74606237977639</c:v>
                </c:pt>
                <c:pt idx="7">
                  <c:v>79.74606237977639</c:v>
                </c:pt>
                <c:pt idx="8">
                  <c:v>79.707414498247658</c:v>
                </c:pt>
                <c:pt idx="9">
                  <c:v>79.694499073950311</c:v>
                </c:pt>
                <c:pt idx="10">
                  <c:v>79.681567198874021</c:v>
                </c:pt>
                <c:pt idx="11">
                  <c:v>79.629674560557788</c:v>
                </c:pt>
                <c:pt idx="12">
                  <c:v>79.551336696171617</c:v>
                </c:pt>
                <c:pt idx="13">
                  <c:v>79.551336696171617</c:v>
                </c:pt>
                <c:pt idx="14">
                  <c:v>79.525090008278838</c:v>
                </c:pt>
                <c:pt idx="15">
                  <c:v>79.498775856418561</c:v>
                </c:pt>
                <c:pt idx="16">
                  <c:v>79.48559340016331</c:v>
                </c:pt>
                <c:pt idx="17">
                  <c:v>79.45917756359492</c:v>
                </c:pt>
                <c:pt idx="18">
                  <c:v>79.432693609422429</c:v>
                </c:pt>
                <c:pt idx="19">
                  <c:v>79.379520291625454</c:v>
                </c:pt>
                <c:pt idx="20">
                  <c:v>79.366183974802567</c:v>
                </c:pt>
                <c:pt idx="21">
                  <c:v>79.285802401002471</c:v>
                </c:pt>
                <c:pt idx="22">
                  <c:v>79.285802401002471</c:v>
                </c:pt>
                <c:pt idx="23">
                  <c:v>79.231865849927416</c:v>
                </c:pt>
                <c:pt idx="24">
                  <c:v>79.177647680770662</c:v>
                </c:pt>
                <c:pt idx="25">
                  <c:v>79.164048877017208</c:v>
                </c:pt>
                <c:pt idx="26">
                  <c:v>79.150432299256948</c:v>
                </c:pt>
                <c:pt idx="27">
                  <c:v>79.123145682146841</c:v>
                </c:pt>
                <c:pt idx="28">
                  <c:v>79.09578754938768</c:v>
                </c:pt>
                <c:pt idx="29">
                  <c:v>78.916196908517762</c:v>
                </c:pt>
                <c:pt idx="30">
                  <c:v>78.874313828061361</c:v>
                </c:pt>
                <c:pt idx="31">
                  <c:v>78.761807760669413</c:v>
                </c:pt>
                <c:pt idx="32">
                  <c:v>78.676638662201981</c:v>
                </c:pt>
                <c:pt idx="33">
                  <c:v>78.633797440379311</c:v>
                </c:pt>
                <c:pt idx="34">
                  <c:v>78.299539515300737</c:v>
                </c:pt>
                <c:pt idx="35">
                  <c:v>78.045678816947543</c:v>
                </c:pt>
                <c:pt idx="36">
                  <c:v>78.030560739297201</c:v>
                </c:pt>
                <c:pt idx="37">
                  <c:v>78.015421826225364</c:v>
                </c:pt>
                <c:pt idx="38">
                  <c:v>77.93941321679722</c:v>
                </c:pt>
                <c:pt idx="39">
                  <c:v>77.862877205642562</c:v>
                </c:pt>
                <c:pt idx="40">
                  <c:v>77.816700157837289</c:v>
                </c:pt>
                <c:pt idx="41">
                  <c:v>77.78580828441919</c:v>
                </c:pt>
                <c:pt idx="42">
                  <c:v>77.677005856464149</c:v>
                </c:pt>
                <c:pt idx="43">
                  <c:v>77.630049292170042</c:v>
                </c:pt>
                <c:pt idx="44">
                  <c:v>77.630049292170042</c:v>
                </c:pt>
                <c:pt idx="45">
                  <c:v>77.408280755422425</c:v>
                </c:pt>
                <c:pt idx="46">
                  <c:v>77.279570428503263</c:v>
                </c:pt>
                <c:pt idx="47">
                  <c:v>77.034242976122769</c:v>
                </c:pt>
                <c:pt idx="48">
                  <c:v>77.017699306290922</c:v>
                </c:pt>
                <c:pt idx="49">
                  <c:v>76.596219162405816</c:v>
                </c:pt>
                <c:pt idx="50">
                  <c:v>76.579038166481908</c:v>
                </c:pt>
                <c:pt idx="51">
                  <c:v>76.283052951627653</c:v>
                </c:pt>
                <c:pt idx="52">
                  <c:v>76.247738592455264</c:v>
                </c:pt>
                <c:pt idx="53">
                  <c:v>76.069577479579053</c:v>
                </c:pt>
                <c:pt idx="54">
                  <c:v>76.141161689812208</c:v>
                </c:pt>
                <c:pt idx="55">
                  <c:v>75.88872346375048</c:v>
                </c:pt>
                <c:pt idx="56">
                  <c:v>75.833932994493196</c:v>
                </c:pt>
                <c:pt idx="57">
                  <c:v>75.705115025243856</c:v>
                </c:pt>
                <c:pt idx="58">
                  <c:v>75.630886273191805</c:v>
                </c:pt>
                <c:pt idx="59">
                  <c:v>75.537460032663944</c:v>
                </c:pt>
                <c:pt idx="60">
                  <c:v>75.518688756052441</c:v>
                </c:pt>
                <c:pt idx="61">
                  <c:v>75.443314680685646</c:v>
                </c:pt>
                <c:pt idx="62">
                  <c:v>75.329379286879714</c:v>
                </c:pt>
                <c:pt idx="63">
                  <c:v>75.214381715209086</c:v>
                </c:pt>
                <c:pt idx="64">
                  <c:v>75.137119210717032</c:v>
                </c:pt>
                <c:pt idx="65">
                  <c:v>75.137119210717032</c:v>
                </c:pt>
                <c:pt idx="66">
                  <c:v>75.117728261802057</c:v>
                </c:pt>
                <c:pt idx="67">
                  <c:v>75.117728261802057</c:v>
                </c:pt>
                <c:pt idx="68">
                  <c:v>75.020318041951455</c:v>
                </c:pt>
                <c:pt idx="69">
                  <c:v>74.981140065402002</c:v>
                </c:pt>
                <c:pt idx="70">
                  <c:v>74.941839002819677</c:v>
                </c:pt>
                <c:pt idx="71">
                  <c:v>74.941839002819677</c:v>
                </c:pt>
                <c:pt idx="72">
                  <c:v>74.882655350774286</c:v>
                </c:pt>
                <c:pt idx="73">
                  <c:v>74.703415028663386</c:v>
                </c:pt>
                <c:pt idx="74">
                  <c:v>74.683341400899863</c:v>
                </c:pt>
                <c:pt idx="75">
                  <c:v>74.66323588973863</c:v>
                </c:pt>
                <c:pt idx="76">
                  <c:v>74.582493487041788</c:v>
                </c:pt>
                <c:pt idx="77">
                  <c:v>74.582493487041788</c:v>
                </c:pt>
                <c:pt idx="78">
                  <c:v>74.582493487041788</c:v>
                </c:pt>
                <c:pt idx="79">
                  <c:v>74.562227413709238</c:v>
                </c:pt>
                <c:pt idx="80">
                  <c:v>74.562227413709238</c:v>
                </c:pt>
                <c:pt idx="81">
                  <c:v>74.562227413709238</c:v>
                </c:pt>
                <c:pt idx="82">
                  <c:v>74.562227413709238</c:v>
                </c:pt>
                <c:pt idx="83">
                  <c:v>74.562227413709238</c:v>
                </c:pt>
                <c:pt idx="84">
                  <c:v>74.541928997199136</c:v>
                </c:pt>
                <c:pt idx="85">
                  <c:v>74.521598160023629</c:v>
                </c:pt>
                <c:pt idx="86">
                  <c:v>74.50123482444711</c:v>
                </c:pt>
                <c:pt idx="87">
                  <c:v>74.50123482444711</c:v>
                </c:pt>
                <c:pt idx="88">
                  <c:v>74.480838912485297</c:v>
                </c:pt>
                <c:pt idx="89">
                  <c:v>74.480838912485297</c:v>
                </c:pt>
                <c:pt idx="90">
                  <c:v>74.460410345904137</c:v>
                </c:pt>
                <c:pt idx="91">
                  <c:v>74.439949046218914</c:v>
                </c:pt>
                <c:pt idx="92">
                  <c:v>74.439949046218914</c:v>
                </c:pt>
                <c:pt idx="93">
                  <c:v>74.439949046218914</c:v>
                </c:pt>
                <c:pt idx="94">
                  <c:v>74.439949046218914</c:v>
                </c:pt>
                <c:pt idx="95">
                  <c:v>74.439949046218914</c:v>
                </c:pt>
                <c:pt idx="96">
                  <c:v>74.419454934693178</c:v>
                </c:pt>
                <c:pt idx="97">
                  <c:v>74.398927932337756</c:v>
                </c:pt>
                <c:pt idx="98">
                  <c:v>74.378367959909724</c:v>
                </c:pt>
                <c:pt idx="99">
                  <c:v>74.378367959909724</c:v>
                </c:pt>
                <c:pt idx="100">
                  <c:v>74.337148786589324</c:v>
                </c:pt>
                <c:pt idx="101">
                  <c:v>74.316489425933213</c:v>
                </c:pt>
                <c:pt idx="102">
                  <c:v>74.254311283983881</c:v>
                </c:pt>
                <c:pt idx="103">
                  <c:v>74.233518280716197</c:v>
                </c:pt>
                <c:pt idx="104">
                  <c:v>74.233518280716197</c:v>
                </c:pt>
                <c:pt idx="105">
                  <c:v>74.108051518028859</c:v>
                </c:pt>
                <c:pt idx="106">
                  <c:v>74.087021499524838</c:v>
                </c:pt>
                <c:pt idx="107">
                  <c:v>73.938849361618693</c:v>
                </c:pt>
                <c:pt idx="108">
                  <c:v>73.896202718071649</c:v>
                </c:pt>
                <c:pt idx="109">
                  <c:v>73.767421208857158</c:v>
                </c:pt>
                <c:pt idx="110">
                  <c:v>73.767421208857158</c:v>
                </c:pt>
                <c:pt idx="111">
                  <c:v>73.615560829977085</c:v>
                </c:pt>
                <c:pt idx="112">
                  <c:v>73.461931974147163</c:v>
                </c:pt>
                <c:pt idx="113">
                  <c:v>73.461931974147163</c:v>
                </c:pt>
                <c:pt idx="114">
                  <c:v>73.103971539129461</c:v>
                </c:pt>
                <c:pt idx="115">
                  <c:v>73.081278107307682</c:v>
                </c:pt>
                <c:pt idx="116">
                  <c:v>72.898342663461278</c:v>
                </c:pt>
                <c:pt idx="117">
                  <c:v>72.852219641079301</c:v>
                </c:pt>
                <c:pt idx="118">
                  <c:v>72.736222322870631</c:v>
                </c:pt>
                <c:pt idx="119">
                  <c:v>72.619229481887075</c:v>
                </c:pt>
                <c:pt idx="120">
                  <c:v>72.501228247097444</c:v>
                </c:pt>
                <c:pt idx="121">
                  <c:v>72.358277233384442</c:v>
                </c:pt>
                <c:pt idx="122">
                  <c:v>72.238011120876436</c:v>
                </c:pt>
                <c:pt idx="123">
                  <c:v>72.04339329997633</c:v>
                </c:pt>
                <c:pt idx="124">
                  <c:v>71.895629806464115</c:v>
                </c:pt>
                <c:pt idx="125">
                  <c:v>71.696164799190896</c:v>
                </c:pt>
                <c:pt idx="126">
                  <c:v>71.620633522803075</c:v>
                </c:pt>
                <c:pt idx="127">
                  <c:v>71.314433684891966</c:v>
                </c:pt>
                <c:pt idx="128">
                  <c:v>71.26275682540826</c:v>
                </c:pt>
                <c:pt idx="129">
                  <c:v>71.080412258994357</c:v>
                </c:pt>
                <c:pt idx="130">
                  <c:v>70.895738877384389</c:v>
                </c:pt>
                <c:pt idx="131">
                  <c:v>70.869164254604215</c:v>
                </c:pt>
                <c:pt idx="132">
                  <c:v>70.735559856538771</c:v>
                </c:pt>
                <c:pt idx="133">
                  <c:v>70.573607946946566</c:v>
                </c:pt>
                <c:pt idx="134">
                  <c:v>70.271992843764835</c:v>
                </c:pt>
                <c:pt idx="135">
                  <c:v>70.132841535681848</c:v>
                </c:pt>
                <c:pt idx="136">
                  <c:v>70.104854805610998</c:v>
                </c:pt>
                <c:pt idx="137">
                  <c:v>69.591970949017806</c:v>
                </c:pt>
                <c:pt idx="138">
                  <c:v>69.504774467352959</c:v>
                </c:pt>
                <c:pt idx="139">
                  <c:v>69.417076467374102</c:v>
                </c:pt>
                <c:pt idx="140">
                  <c:v>69.358330371978212</c:v>
                </c:pt>
                <c:pt idx="141">
                  <c:v>69.328872609811668</c:v>
                </c:pt>
                <c:pt idx="142">
                  <c:v>69.269786840559036</c:v>
                </c:pt>
                <c:pt idx="143">
                  <c:v>69.2401585051919</c:v>
                </c:pt>
                <c:pt idx="144">
                  <c:v>69.091155698078836</c:v>
                </c:pt>
                <c:pt idx="145">
                  <c:v>69.031149593764241</c:v>
                </c:pt>
                <c:pt idx="146">
                  <c:v>68.849725148654045</c:v>
                </c:pt>
                <c:pt idx="147">
                  <c:v>68.758213456849347</c:v>
                </c:pt>
                <c:pt idx="148">
                  <c:v>68.666162504051286</c:v>
                </c:pt>
                <c:pt idx="149">
                  <c:v>68.666162504051286</c:v>
                </c:pt>
                <c:pt idx="150">
                  <c:v>68.604493254214262</c:v>
                </c:pt>
                <c:pt idx="151">
                  <c:v>68.604493254214262</c:v>
                </c:pt>
                <c:pt idx="152">
                  <c:v>68.38672598816872</c:v>
                </c:pt>
                <c:pt idx="153">
                  <c:v>68.355369523601695</c:v>
                </c:pt>
                <c:pt idx="154">
                  <c:v>68.355369523601695</c:v>
                </c:pt>
                <c:pt idx="155">
                  <c:v>68.292469613094923</c:v>
                </c:pt>
                <c:pt idx="156">
                  <c:v>68.165916642552787</c:v>
                </c:pt>
                <c:pt idx="157">
                  <c:v>67.974181632017988</c:v>
                </c:pt>
                <c:pt idx="158">
                  <c:v>67.909755680503707</c:v>
                </c:pt>
                <c:pt idx="159">
                  <c:v>67.87744540319575</c:v>
                </c:pt>
                <c:pt idx="160">
                  <c:v>67.780123006695675</c:v>
                </c:pt>
                <c:pt idx="161">
                  <c:v>67.550727733195004</c:v>
                </c:pt>
                <c:pt idx="162">
                  <c:v>67.517690059968018</c:v>
                </c:pt>
                <c:pt idx="163">
                  <c:v>67.451412481253627</c:v>
                </c:pt>
                <c:pt idx="164">
                  <c:v>67.183575227064665</c:v>
                </c:pt>
                <c:pt idx="165">
                  <c:v>67.08199630619383</c:v>
                </c:pt>
                <c:pt idx="166">
                  <c:v>66.979786584419202</c:v>
                </c:pt>
                <c:pt idx="167">
                  <c:v>66.979786584419202</c:v>
                </c:pt>
                <c:pt idx="168">
                  <c:v>66.84251551148941</c:v>
                </c:pt>
                <c:pt idx="169">
                  <c:v>66.704098352101354</c:v>
                </c:pt>
                <c:pt idx="170">
                  <c:v>66.564520692943745</c:v>
                </c:pt>
                <c:pt idx="171">
                  <c:v>66.459067063362738</c:v>
                </c:pt>
                <c:pt idx="172">
                  <c:v>66.352946139486804</c:v>
                </c:pt>
                <c:pt idx="173">
                  <c:v>66.102699773690745</c:v>
                </c:pt>
                <c:pt idx="174">
                  <c:v>65.848703154604507</c:v>
                </c:pt>
                <c:pt idx="175">
                  <c:v>65.812106859267658</c:v>
                </c:pt>
                <c:pt idx="176">
                  <c:v>65.701845859448056</c:v>
                </c:pt>
                <c:pt idx="177">
                  <c:v>65.627942554864831</c:v>
                </c:pt>
                <c:pt idx="178">
                  <c:v>65.253596750127954</c:v>
                </c:pt>
                <c:pt idx="179">
                  <c:v>65.215713211003163</c:v>
                </c:pt>
                <c:pt idx="180">
                  <c:v>65.101565320119434</c:v>
                </c:pt>
                <c:pt idx="181">
                  <c:v>65.063349357745921</c:v>
                </c:pt>
                <c:pt idx="182">
                  <c:v>64.793475981858109</c:v>
                </c:pt>
                <c:pt idx="183">
                  <c:v>64.715601809354226</c:v>
                </c:pt>
                <c:pt idx="184">
                  <c:v>64.598142456085824</c:v>
                </c:pt>
                <c:pt idx="185">
                  <c:v>64.400629330833851</c:v>
                </c:pt>
                <c:pt idx="186">
                  <c:v>64.360861939923367</c:v>
                </c:pt>
                <c:pt idx="187">
                  <c:v>64.321005602836081</c:v>
                </c:pt>
                <c:pt idx="188">
                  <c:v>64.200899920331224</c:v>
                </c:pt>
                <c:pt idx="189">
                  <c:v>64.120379221538698</c:v>
                </c:pt>
                <c:pt idx="190">
                  <c:v>63.998916710863355</c:v>
                </c:pt>
                <c:pt idx="191">
                  <c:v>63.876629037919351</c:v>
                </c:pt>
                <c:pt idx="192">
                  <c:v>63.876629037919351</c:v>
                </c:pt>
                <c:pt idx="193">
                  <c:v>63.835681655879107</c:v>
                </c:pt>
                <c:pt idx="194">
                  <c:v>63.588034558714426</c:v>
                </c:pt>
                <c:pt idx="195">
                  <c:v>63.421043579953903</c:v>
                </c:pt>
                <c:pt idx="196">
                  <c:v>63.082424003980599</c:v>
                </c:pt>
                <c:pt idx="197">
                  <c:v>62.737476494703273</c:v>
                </c:pt>
                <c:pt idx="198">
                  <c:v>62.474505698726148</c:v>
                </c:pt>
                <c:pt idx="199">
                  <c:v>62.386021999787765</c:v>
                </c:pt>
                <c:pt idx="200">
                  <c:v>62.297120032144072</c:v>
                </c:pt>
                <c:pt idx="201">
                  <c:v>62.297120032144072</c:v>
                </c:pt>
                <c:pt idx="202">
                  <c:v>61.982626103742874</c:v>
                </c:pt>
                <c:pt idx="203">
                  <c:v>61.477680242456437</c:v>
                </c:pt>
                <c:pt idx="204">
                  <c:v>61.196560405745629</c:v>
                </c:pt>
                <c:pt idx="205">
                  <c:v>60.95914046916873</c:v>
                </c:pt>
                <c:pt idx="206">
                  <c:v>60.67037315548761</c:v>
                </c:pt>
                <c:pt idx="207">
                  <c:v>60.524381642930493</c:v>
                </c:pt>
                <c:pt idx="208">
                  <c:v>60.129719191691954</c:v>
                </c:pt>
                <c:pt idx="209">
                  <c:v>60.129719191691954</c:v>
                </c:pt>
                <c:pt idx="210">
                  <c:v>60.079830828714073</c:v>
                </c:pt>
                <c:pt idx="211">
                  <c:v>59.002557216104037</c:v>
                </c:pt>
                <c:pt idx="212">
                  <c:v>59.002557216104037</c:v>
                </c:pt>
                <c:pt idx="213">
                  <c:v>58.896919568662312</c:v>
                </c:pt>
                <c:pt idx="214">
                  <c:v>58.576714836598768</c:v>
                </c:pt>
                <c:pt idx="215">
                  <c:v>58.306041636717673</c:v>
                </c:pt>
                <c:pt idx="216">
                  <c:v>57.976527614958037</c:v>
                </c:pt>
                <c:pt idx="217">
                  <c:v>57.865529127431692</c:v>
                </c:pt>
                <c:pt idx="218">
                  <c:v>57.641763698402791</c:v>
                </c:pt>
                <c:pt idx="219">
                  <c:v>57.301623415730937</c:v>
                </c:pt>
                <c:pt idx="220">
                  <c:v>56.781045530283535</c:v>
                </c:pt>
                <c:pt idx="221">
                  <c:v>56.604687223710869</c:v>
                </c:pt>
                <c:pt idx="222">
                  <c:v>56.48631323395027</c:v>
                </c:pt>
                <c:pt idx="223">
                  <c:v>56.066869552045603</c:v>
                </c:pt>
                <c:pt idx="224">
                  <c:v>55.762281784273213</c:v>
                </c:pt>
                <c:pt idx="225">
                  <c:v>55.328694045002024</c:v>
                </c:pt>
                <c:pt idx="226">
                  <c:v>55.266058133176287</c:v>
                </c:pt>
                <c:pt idx="227">
                  <c:v>54.950225222044921</c:v>
                </c:pt>
                <c:pt idx="228">
                  <c:v>54.629900880274171</c:v>
                </c:pt>
                <c:pt idx="229">
                  <c:v>54.370342825269233</c:v>
                </c:pt>
                <c:pt idx="230">
                  <c:v>54.173716945086824</c:v>
                </c:pt>
                <c:pt idx="231">
                  <c:v>53.775337225981247</c:v>
                </c:pt>
                <c:pt idx="232">
                  <c:v>53.775337225981247</c:v>
                </c:pt>
                <c:pt idx="233">
                  <c:v>52.9574308084755</c:v>
                </c:pt>
                <c:pt idx="234">
                  <c:v>52.81829071710613</c:v>
                </c:pt>
                <c:pt idx="235">
                  <c:v>52.466812675993381</c:v>
                </c:pt>
                <c:pt idx="236">
                  <c:v>52.110058691964745</c:v>
                </c:pt>
                <c:pt idx="237">
                  <c:v>51.893424207240756</c:v>
                </c:pt>
                <c:pt idx="238">
                  <c:v>51.674820884896754</c:v>
                </c:pt>
                <c:pt idx="239">
                  <c:v>51.601510945250986</c:v>
                </c:pt>
                <c:pt idx="240">
                  <c:v>51.454221762351828</c:v>
                </c:pt>
                <c:pt idx="241">
                  <c:v>51.231599382442404</c:v>
                </c:pt>
                <c:pt idx="242">
                  <c:v>50.704120891855553</c:v>
                </c:pt>
                <c:pt idx="243">
                  <c:v>50.08714153850967</c:v>
                </c:pt>
                <c:pt idx="244">
                  <c:v>49.851773841148081</c:v>
                </c:pt>
                <c:pt idx="245">
                  <c:v>49.534475395055274</c:v>
                </c:pt>
                <c:pt idx="246">
                  <c:v>49.293854002765457</c:v>
                </c:pt>
                <c:pt idx="247">
                  <c:v>48.640834527278287</c:v>
                </c:pt>
                <c:pt idx="248">
                  <c:v>48.474943070786026</c:v>
                </c:pt>
                <c:pt idx="249">
                  <c:v>48.224086726496687</c:v>
                </c:pt>
                <c:pt idx="250">
                  <c:v>47.970775779122292</c:v>
                </c:pt>
                <c:pt idx="251">
                  <c:v>47.714974024484164</c:v>
                </c:pt>
                <c:pt idx="252">
                  <c:v>47.283002032419567</c:v>
                </c:pt>
                <c:pt idx="253">
                  <c:v>47.195749681391611</c:v>
                </c:pt>
                <c:pt idx="254">
                  <c:v>46.576801353003226</c:v>
                </c:pt>
                <c:pt idx="255">
                  <c:v>46.397284900619965</c:v>
                </c:pt>
                <c:pt idx="256">
                  <c:v>46.216557932534251</c:v>
                </c:pt>
                <c:pt idx="257">
                  <c:v>45.666990241659427</c:v>
                </c:pt>
                <c:pt idx="258">
                  <c:v>45.481296672875459</c:v>
                </c:pt>
                <c:pt idx="259">
                  <c:v>44.916521348780194</c:v>
                </c:pt>
                <c:pt idx="260">
                  <c:v>44.916521348780194</c:v>
                </c:pt>
                <c:pt idx="261">
                  <c:v>44.33992218984978</c:v>
                </c:pt>
                <c:pt idx="262">
                  <c:v>44.145030550254724</c:v>
                </c:pt>
                <c:pt idx="263">
                  <c:v>44.04707202862204</c:v>
                </c:pt>
                <c:pt idx="264">
                  <c:v>44.04707202862204</c:v>
                </c:pt>
                <c:pt idx="265">
                  <c:v>42.013122739417277</c:v>
                </c:pt>
                <c:pt idx="266">
                  <c:v>40.830134090023918</c:v>
                </c:pt>
                <c:pt idx="267">
                  <c:v>40.499076819784037</c:v>
                </c:pt>
                <c:pt idx="268">
                  <c:v>40.05186117739904</c:v>
                </c:pt>
                <c:pt idx="269">
                  <c:v>39.712012698652657</c:v>
                </c:pt>
                <c:pt idx="270">
                  <c:v>38.786622920623955</c:v>
                </c:pt>
                <c:pt idx="271">
                  <c:v>38.550819545831011</c:v>
                </c:pt>
                <c:pt idx="272">
                  <c:v>38.193688370561219</c:v>
                </c:pt>
                <c:pt idx="273">
                  <c:v>37.832381768935477</c:v>
                </c:pt>
                <c:pt idx="274">
                  <c:v>37.466826084399912</c:v>
                </c:pt>
                <c:pt idx="275">
                  <c:v>36.847918604881329</c:v>
                </c:pt>
                <c:pt idx="276">
                  <c:v>36.722664075051071</c:v>
                </c:pt>
                <c:pt idx="277">
                  <c:v>35.831774573100823</c:v>
                </c:pt>
                <c:pt idx="278">
                  <c:v>35.572608493709481</c:v>
                </c:pt>
                <c:pt idx="279">
                  <c:v>35.311340457024656</c:v>
                </c:pt>
                <c:pt idx="280">
                  <c:v>34.514665736160431</c:v>
                </c:pt>
                <c:pt idx="281">
                  <c:v>34.244728869102808</c:v>
                </c:pt>
                <c:pt idx="282">
                  <c:v>33.421398610154633</c:v>
                </c:pt>
                <c:pt idx="283">
                  <c:v>33.421398610154633</c:v>
                </c:pt>
                <c:pt idx="284">
                  <c:v>33.698123402398217</c:v>
                </c:pt>
                <c:pt idx="285">
                  <c:v>33.282168175829696</c:v>
                </c:pt>
                <c:pt idx="286">
                  <c:v>33.282168175829696</c:v>
                </c:pt>
                <c:pt idx="287">
                  <c:v>33.421398610154633</c:v>
                </c:pt>
                <c:pt idx="288">
                  <c:v>33.282168175829696</c:v>
                </c:pt>
                <c:pt idx="289">
                  <c:v>33.282168175829696</c:v>
                </c:pt>
                <c:pt idx="290">
                  <c:v>33.142354198537248</c:v>
                </c:pt>
                <c:pt idx="291">
                  <c:v>33.001953001952984</c:v>
                </c:pt>
                <c:pt idx="292">
                  <c:v>32.86096087880636</c:v>
                </c:pt>
                <c:pt idx="293">
                  <c:v>32.86096087880636</c:v>
                </c:pt>
                <c:pt idx="294">
                  <c:v>32.71937409055441</c:v>
                </c:pt>
                <c:pt idx="295">
                  <c:v>32.577188867051284</c:v>
                </c:pt>
                <c:pt idx="296">
                  <c:v>32.434401406213595</c:v>
                </c:pt>
                <c:pt idx="297">
                  <c:v>32.577188867051284</c:v>
                </c:pt>
                <c:pt idx="298">
                  <c:v>32.71937409055441</c:v>
                </c:pt>
                <c:pt idx="299">
                  <c:v>32.71937409055441</c:v>
                </c:pt>
                <c:pt idx="300">
                  <c:v>32.577188867051284</c:v>
                </c:pt>
                <c:pt idx="301">
                  <c:v>32.434401406213595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1C-4022-BC5A-FC66840AF2BB}"/>
            </c:ext>
          </c:extLst>
        </c:ser>
        <c:ser>
          <c:idx val="0"/>
          <c:order val="1"/>
          <c:tx>
            <c:v>Control (600W/m2)</c:v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Control!$A$3:$A$13</c:f>
              <c:numCache>
                <c:formatCode>General</c:formatCode>
                <c:ptCount val="11"/>
                <c:pt idx="0">
                  <c:v>0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296</c:v>
                </c:pt>
              </c:numCache>
            </c:numRef>
          </c:xVal>
          <c:yVal>
            <c:numRef>
              <c:f>Control!$O$3:$O$13</c:f>
              <c:numCache>
                <c:formatCode>0</c:formatCode>
                <c:ptCount val="11"/>
                <c:pt idx="0">
                  <c:v>80</c:v>
                </c:pt>
                <c:pt idx="1">
                  <c:v>79.259259259259252</c:v>
                </c:pt>
                <c:pt idx="2">
                  <c:v>78.461538461538467</c:v>
                </c:pt>
                <c:pt idx="3">
                  <c:v>78.461538461538467</c:v>
                </c:pt>
                <c:pt idx="4">
                  <c:v>78.461538461538467</c:v>
                </c:pt>
                <c:pt idx="5">
                  <c:v>77.599999999999994</c:v>
                </c:pt>
                <c:pt idx="6">
                  <c:v>75.65217391304347</c:v>
                </c:pt>
                <c:pt idx="7">
                  <c:v>73.333333333333329</c:v>
                </c:pt>
                <c:pt idx="8">
                  <c:v>72</c:v>
                </c:pt>
                <c:pt idx="9">
                  <c:v>68.888888888888872</c:v>
                </c:pt>
                <c:pt idx="10">
                  <c:v>67.058823529411754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1C-4022-BC5A-FC66840AF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505983"/>
        <c:axId val="1789869359"/>
      </c:scatterChart>
      <c:valAx>
        <c:axId val="1782505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Time (min)</a:t>
                </a:r>
              </a:p>
            </c:rich>
          </c:tx>
          <c:layout>
            <c:manualLayout>
              <c:xMode val="edge"/>
              <c:yMode val="edge"/>
              <c:x val="0.35046366766828241"/>
              <c:y val="0.908391608391608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869359"/>
        <c:crosses val="autoZero"/>
        <c:crossBetween val="midCat"/>
      </c:valAx>
      <c:valAx>
        <c:axId val="1789869359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Moisture content (%wt)</a:t>
                </a:r>
              </a:p>
            </c:rich>
          </c:tx>
          <c:layout>
            <c:manualLayout>
              <c:xMode val="edge"/>
              <c:yMode val="edge"/>
              <c:x val="8.356545961002786E-3"/>
              <c:y val="0.130726281592423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505983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556827570289809"/>
          <c:y val="0.26975611218430068"/>
          <c:w val="0.2121840574007324"/>
          <c:h val="0.328486675957352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72072214700495"/>
          <c:y val="5.74594312403943E-2"/>
          <c:w val="0.61154936064746779"/>
          <c:h val="0.75404115588610765"/>
        </c:manualLayout>
      </c:layout>
      <c:scatterChart>
        <c:scatterStyle val="lineMarker"/>
        <c:varyColors val="0"/>
        <c:ser>
          <c:idx val="3"/>
          <c:order val="0"/>
          <c:tx>
            <c:v>Sample (300W/m2)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'0.5ms-O-0°C-5mm-1'!$P$2:$P$291</c:f>
              <c:numCache>
                <c:formatCode>General</c:formatCode>
                <c:ptCount val="2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</c:numCache>
            </c:numRef>
          </c:xVal>
          <c:yVal>
            <c:numRef>
              <c:f>'0.5ms-O-0°C-5mm-1'!$Q$2:$Q$291</c:f>
              <c:numCache>
                <c:formatCode>General</c:formatCode>
                <c:ptCount val="290"/>
                <c:pt idx="0">
                  <c:v>80</c:v>
                </c:pt>
                <c:pt idx="1">
                  <c:v>79.933326348474594</c:v>
                </c:pt>
                <c:pt idx="2">
                  <c:v>79.904615648756661</c:v>
                </c:pt>
                <c:pt idx="3">
                  <c:v>79.895027149796263</c:v>
                </c:pt>
                <c:pt idx="4">
                  <c:v>79.856581476063454</c:v>
                </c:pt>
                <c:pt idx="5">
                  <c:v>79.827650590296727</c:v>
                </c:pt>
                <c:pt idx="6">
                  <c:v>79.808317120156417</c:v>
                </c:pt>
                <c:pt idx="7">
                  <c:v>79.808317120156417</c:v>
                </c:pt>
                <c:pt idx="8">
                  <c:v>79.788946555511856</c:v>
                </c:pt>
                <c:pt idx="9">
                  <c:v>79.779247329372581</c:v>
                </c:pt>
                <c:pt idx="10">
                  <c:v>79.769538789502477</c:v>
                </c:pt>
                <c:pt idx="11">
                  <c:v>79.730611223890932</c:v>
                </c:pt>
                <c:pt idx="12">
                  <c:v>79.701317095260578</c:v>
                </c:pt>
                <c:pt idx="13">
                  <c:v>79.691533560184695</c:v>
                </c:pt>
                <c:pt idx="14">
                  <c:v>79.593176997065058</c:v>
                </c:pt>
                <c:pt idx="15">
                  <c:v>79.583288916454279</c:v>
                </c:pt>
                <c:pt idx="16">
                  <c:v>79.583288916454279</c:v>
                </c:pt>
                <c:pt idx="17">
                  <c:v>79.523758613651594</c:v>
                </c:pt>
                <c:pt idx="18">
                  <c:v>79.493863089965828</c:v>
                </c:pt>
                <c:pt idx="19">
                  <c:v>79.483878506948159</c:v>
                </c:pt>
                <c:pt idx="20">
                  <c:v>79.4538663337852</c:v>
                </c:pt>
                <c:pt idx="21">
                  <c:v>79.443842753856515</c:v>
                </c:pt>
                <c:pt idx="22">
                  <c:v>79.433809389002235</c:v>
                </c:pt>
                <c:pt idx="23">
                  <c:v>79.423766224887444</c:v>
                </c:pt>
                <c:pt idx="24">
                  <c:v>79.363300649433327</c:v>
                </c:pt>
                <c:pt idx="25">
                  <c:v>79.343066409122557</c:v>
                </c:pt>
                <c:pt idx="26">
                  <c:v>79.312640540460919</c:v>
                </c:pt>
                <c:pt idx="27">
                  <c:v>79.312640540460919</c:v>
                </c:pt>
                <c:pt idx="28">
                  <c:v>79.292306785008705</c:v>
                </c:pt>
                <c:pt idx="29">
                  <c:v>79.282124910265622</c:v>
                </c:pt>
                <c:pt idx="30">
                  <c:v>79.261731092933289</c:v>
                </c:pt>
                <c:pt idx="31">
                  <c:v>79.231064975009616</c:v>
                </c:pt>
                <c:pt idx="32">
                  <c:v>79.231064975009602</c:v>
                </c:pt>
                <c:pt idx="33">
                  <c:v>79.231064975009602</c:v>
                </c:pt>
                <c:pt idx="34">
                  <c:v>79.210570461520234</c:v>
                </c:pt>
                <c:pt idx="35">
                  <c:v>79.1694598522825</c:v>
                </c:pt>
                <c:pt idx="36">
                  <c:v>79.117842381230858</c:v>
                </c:pt>
                <c:pt idx="37">
                  <c:v>79.086748925440986</c:v>
                </c:pt>
                <c:pt idx="38">
                  <c:v>79.024283395892027</c:v>
                </c:pt>
                <c:pt idx="39">
                  <c:v>79.01383617727042</c:v>
                </c:pt>
                <c:pt idx="40">
                  <c:v>79.003378546726594</c:v>
                </c:pt>
                <c:pt idx="41">
                  <c:v>79.003378546726594</c:v>
                </c:pt>
                <c:pt idx="42">
                  <c:v>78.961443593405164</c:v>
                </c:pt>
                <c:pt idx="43">
                  <c:v>78.950933669034555</c:v>
                </c:pt>
                <c:pt idx="44">
                  <c:v>78.919340797886704</c:v>
                </c:pt>
                <c:pt idx="45">
                  <c:v>78.919340797886704</c:v>
                </c:pt>
                <c:pt idx="46">
                  <c:v>78.908788755518628</c:v>
                </c:pt>
                <c:pt idx="47">
                  <c:v>78.898226144091993</c:v>
                </c:pt>
                <c:pt idx="48">
                  <c:v>78.855869689579379</c:v>
                </c:pt>
                <c:pt idx="49">
                  <c:v>78.813342853407619</c:v>
                </c:pt>
                <c:pt idx="50">
                  <c:v>78.781335293939918</c:v>
                </c:pt>
                <c:pt idx="51">
                  <c:v>78.770644605447444</c:v>
                </c:pt>
                <c:pt idx="52">
                  <c:v>78.759943138856116</c:v>
                </c:pt>
                <c:pt idx="53">
                  <c:v>78.749230877858352</c:v>
                </c:pt>
                <c:pt idx="54">
                  <c:v>78.749230877858352</c:v>
                </c:pt>
                <c:pt idx="55">
                  <c:v>78.738507806113702</c:v>
                </c:pt>
                <c:pt idx="56">
                  <c:v>78.695507083699894</c:v>
                </c:pt>
                <c:pt idx="57">
                  <c:v>78.684729711955796</c:v>
                </c:pt>
                <c:pt idx="58">
                  <c:v>78.673941430726089</c:v>
                </c:pt>
                <c:pt idx="59">
                  <c:v>78.641510964223073</c:v>
                </c:pt>
                <c:pt idx="60">
                  <c:v>78.641510964223073</c:v>
                </c:pt>
                <c:pt idx="61">
                  <c:v>78.641510964223073</c:v>
                </c:pt>
                <c:pt idx="62">
                  <c:v>78.608981713693922</c:v>
                </c:pt>
                <c:pt idx="63">
                  <c:v>78.565454933919369</c:v>
                </c:pt>
                <c:pt idx="64">
                  <c:v>78.521750655017371</c:v>
                </c:pt>
                <c:pt idx="65">
                  <c:v>78.433805239075014</c:v>
                </c:pt>
                <c:pt idx="66">
                  <c:v>78.422761396573094</c:v>
                </c:pt>
                <c:pt idx="67">
                  <c:v>78.400639744102349</c:v>
                </c:pt>
                <c:pt idx="68">
                  <c:v>78.367372085143089</c:v>
                </c:pt>
                <c:pt idx="69">
                  <c:v>78.356260080748712</c:v>
                </c:pt>
                <c:pt idx="70">
                  <c:v>78.278155254719607</c:v>
                </c:pt>
                <c:pt idx="71">
                  <c:v>78.176902598949653</c:v>
                </c:pt>
                <c:pt idx="72">
                  <c:v>78.131597795285387</c:v>
                </c:pt>
                <c:pt idx="73">
                  <c:v>78.108874780494389</c:v>
                </c:pt>
                <c:pt idx="74">
                  <c:v>78.063286789741667</c:v>
                </c:pt>
                <c:pt idx="75">
                  <c:v>78.006034095772989</c:v>
                </c:pt>
                <c:pt idx="76">
                  <c:v>77.983049253310199</c:v>
                </c:pt>
                <c:pt idx="77">
                  <c:v>77.936935144362167</c:v>
                </c:pt>
                <c:pt idx="78">
                  <c:v>77.925376418445282</c:v>
                </c:pt>
                <c:pt idx="79">
                  <c:v>77.890627459622834</c:v>
                </c:pt>
                <c:pt idx="80">
                  <c:v>77.679814385150806</c:v>
                </c:pt>
                <c:pt idx="81">
                  <c:v>77.656142285950637</c:v>
                </c:pt>
                <c:pt idx="82">
                  <c:v>77.464942399640591</c:v>
                </c:pt>
                <c:pt idx="83">
                  <c:v>77.440812087076623</c:v>
                </c:pt>
                <c:pt idx="84">
                  <c:v>77.416630042127153</c:v>
                </c:pt>
                <c:pt idx="85">
                  <c:v>77.233598806989477</c:v>
                </c:pt>
                <c:pt idx="86">
                  <c:v>77.14716506307694</c:v>
                </c:pt>
                <c:pt idx="87">
                  <c:v>77.072554930405161</c:v>
                </c:pt>
                <c:pt idx="88">
                  <c:v>77.072554930405161</c:v>
                </c:pt>
                <c:pt idx="89">
                  <c:v>76.959721781734274</c:v>
                </c:pt>
                <c:pt idx="90">
                  <c:v>76.883880665796198</c:v>
                </c:pt>
                <c:pt idx="91">
                  <c:v>76.756363154933311</c:v>
                </c:pt>
                <c:pt idx="92">
                  <c:v>76.666260563302274</c:v>
                </c:pt>
                <c:pt idx="93">
                  <c:v>76.562426993291723</c:v>
                </c:pt>
                <c:pt idx="94">
                  <c:v>76.536324048602836</c:v>
                </c:pt>
                <c:pt idx="95">
                  <c:v>76.391712143793626</c:v>
                </c:pt>
                <c:pt idx="96">
                  <c:v>76.245306633291605</c:v>
                </c:pt>
                <c:pt idx="97">
                  <c:v>76.13768419621924</c:v>
                </c:pt>
                <c:pt idx="98">
                  <c:v>76.137684196219226</c:v>
                </c:pt>
                <c:pt idx="99">
                  <c:v>76.137684196219226</c:v>
                </c:pt>
                <c:pt idx="100">
                  <c:v>76.029082137696406</c:v>
                </c:pt>
                <c:pt idx="101">
                  <c:v>75.836630767642703</c:v>
                </c:pt>
                <c:pt idx="102">
                  <c:v>75.725264722487879</c:v>
                </c:pt>
                <c:pt idx="103">
                  <c:v>75.669195856286592</c:v>
                </c:pt>
                <c:pt idx="104">
                  <c:v>75.612867378948707</c:v>
                </c:pt>
                <c:pt idx="105">
                  <c:v>75.470898485254224</c:v>
                </c:pt>
                <c:pt idx="106">
                  <c:v>75.312811258627349</c:v>
                </c:pt>
                <c:pt idx="107">
                  <c:v>75.240277826746109</c:v>
                </c:pt>
                <c:pt idx="108">
                  <c:v>75.181943479131562</c:v>
                </c:pt>
                <c:pt idx="109">
                  <c:v>75.093924741987735</c:v>
                </c:pt>
                <c:pt idx="110">
                  <c:v>75.064446259276352</c:v>
                </c:pt>
                <c:pt idx="111">
                  <c:v>74.99044385617114</c:v>
                </c:pt>
                <c:pt idx="112">
                  <c:v>74.871122031512783</c:v>
                </c:pt>
                <c:pt idx="113">
                  <c:v>74.720359015586936</c:v>
                </c:pt>
                <c:pt idx="114">
                  <c:v>74.644297079035724</c:v>
                </c:pt>
                <c:pt idx="115">
                  <c:v>74.00288749861177</c:v>
                </c:pt>
                <c:pt idx="116">
                  <c:v>74.00288749861177</c:v>
                </c:pt>
                <c:pt idx="117">
                  <c:v>73.873931968402388</c:v>
                </c:pt>
                <c:pt idx="118">
                  <c:v>73.841492941307934</c:v>
                </c:pt>
                <c:pt idx="119">
                  <c:v>73.760041848821132</c:v>
                </c:pt>
                <c:pt idx="120">
                  <c:v>73.661628473915158</c:v>
                </c:pt>
                <c:pt idx="121">
                  <c:v>73.545875764386793</c:v>
                </c:pt>
                <c:pt idx="122">
                  <c:v>73.44584630509587</c:v>
                </c:pt>
                <c:pt idx="123">
                  <c:v>73.226499256566996</c:v>
                </c:pt>
                <c:pt idx="124">
                  <c:v>73.072508595457506</c:v>
                </c:pt>
                <c:pt idx="125">
                  <c:v>72.899316945162667</c:v>
                </c:pt>
                <c:pt idx="126">
                  <c:v>72.829414875095111</c:v>
                </c:pt>
                <c:pt idx="127">
                  <c:v>72.706214616072245</c:v>
                </c:pt>
                <c:pt idx="128">
                  <c:v>72.474424803041586</c:v>
                </c:pt>
                <c:pt idx="129">
                  <c:v>72.384223151437297</c:v>
                </c:pt>
                <c:pt idx="130">
                  <c:v>72.202034596049558</c:v>
                </c:pt>
                <c:pt idx="131">
                  <c:v>71.905479470322319</c:v>
                </c:pt>
                <c:pt idx="132">
                  <c:v>71.754816393838226</c:v>
                </c:pt>
                <c:pt idx="133">
                  <c:v>71.659828622930092</c:v>
                </c:pt>
                <c:pt idx="134">
                  <c:v>71.467923455084701</c:v>
                </c:pt>
                <c:pt idx="135">
                  <c:v>71.312517871975373</c:v>
                </c:pt>
                <c:pt idx="136">
                  <c:v>71.155410123358749</c:v>
                </c:pt>
                <c:pt idx="137">
                  <c:v>70.916495258079209</c:v>
                </c:pt>
                <c:pt idx="138">
                  <c:v>70.673589554420303</c:v>
                </c:pt>
                <c:pt idx="139">
                  <c:v>70.488730756839274</c:v>
                </c:pt>
                <c:pt idx="140">
                  <c:v>70.468046930851287</c:v>
                </c:pt>
                <c:pt idx="141">
                  <c:v>70.259602761190862</c:v>
                </c:pt>
                <c:pt idx="142">
                  <c:v>70.217560327400733</c:v>
                </c:pt>
                <c:pt idx="143">
                  <c:v>69.98418555614127</c:v>
                </c:pt>
                <c:pt idx="144">
                  <c:v>69.703619551618516</c:v>
                </c:pt>
                <c:pt idx="145">
                  <c:v>69.572350842733144</c:v>
                </c:pt>
                <c:pt idx="146">
                  <c:v>69.261588292796787</c:v>
                </c:pt>
                <c:pt idx="147">
                  <c:v>69.261588292796787</c:v>
                </c:pt>
                <c:pt idx="148">
                  <c:v>68.967284832594373</c:v>
                </c:pt>
                <c:pt idx="149">
                  <c:v>68.921506439097783</c:v>
                </c:pt>
                <c:pt idx="150">
                  <c:v>68.713821114064658</c:v>
                </c:pt>
                <c:pt idx="151">
                  <c:v>68.526867745260617</c:v>
                </c:pt>
                <c:pt idx="152">
                  <c:v>68.266128424889658</c:v>
                </c:pt>
                <c:pt idx="153">
                  <c:v>68.242210464432688</c:v>
                </c:pt>
                <c:pt idx="154">
                  <c:v>68.049560957854979</c:v>
                </c:pt>
                <c:pt idx="155">
                  <c:v>67.78081940387527</c:v>
                </c:pt>
                <c:pt idx="156">
                  <c:v>67.557554012226859</c:v>
                </c:pt>
                <c:pt idx="157">
                  <c:v>67.331172758144803</c:v>
                </c:pt>
                <c:pt idx="158">
                  <c:v>67.101609956432796</c:v>
                </c:pt>
                <c:pt idx="159">
                  <c:v>66.868798062557971</c:v>
                </c:pt>
                <c:pt idx="160">
                  <c:v>66.76426509331273</c:v>
                </c:pt>
                <c:pt idx="161">
                  <c:v>66.63266760639226</c:v>
                </c:pt>
                <c:pt idx="162">
                  <c:v>66.606222954873289</c:v>
                </c:pt>
                <c:pt idx="163">
                  <c:v>66.258588382261081</c:v>
                </c:pt>
                <c:pt idx="164">
                  <c:v>66.041038701461986</c:v>
                </c:pt>
                <c:pt idx="165">
                  <c:v>65.876026498647548</c:v>
                </c:pt>
                <c:pt idx="166">
                  <c:v>65.792917566448565</c:v>
                </c:pt>
                <c:pt idx="167">
                  <c:v>65.62547928665829</c:v>
                </c:pt>
                <c:pt idx="168">
                  <c:v>65.541143950669763</c:v>
                </c:pt>
                <c:pt idx="169">
                  <c:v>65.484690116155235</c:v>
                </c:pt>
                <c:pt idx="170">
                  <c:v>65.31421327318526</c:v>
                </c:pt>
                <c:pt idx="171">
                  <c:v>65.084273852732053</c:v>
                </c:pt>
                <c:pt idx="172">
                  <c:v>64.733591121377984</c:v>
                </c:pt>
                <c:pt idx="173">
                  <c:v>64.615126219788706</c:v>
                </c:pt>
                <c:pt idx="174">
                  <c:v>64.58538553345997</c:v>
                </c:pt>
                <c:pt idx="175">
                  <c:v>64.495862754680743</c:v>
                </c:pt>
                <c:pt idx="176">
                  <c:v>64.405886228860098</c:v>
                </c:pt>
                <c:pt idx="177">
                  <c:v>64.22455806687158</c:v>
                </c:pt>
                <c:pt idx="178">
                  <c:v>64.102642743955428</c:v>
                </c:pt>
                <c:pt idx="179">
                  <c:v>63.763050620065698</c:v>
                </c:pt>
                <c:pt idx="180">
                  <c:v>63.543580958313861</c:v>
                </c:pt>
                <c:pt idx="181">
                  <c:v>63.416971991178862</c:v>
                </c:pt>
                <c:pt idx="182">
                  <c:v>63.385182224230519</c:v>
                </c:pt>
                <c:pt idx="183">
                  <c:v>63.225401036848261</c:v>
                </c:pt>
                <c:pt idx="184">
                  <c:v>63.096568515826171</c:v>
                </c:pt>
                <c:pt idx="185">
                  <c:v>62.770503101309437</c:v>
                </c:pt>
                <c:pt idx="186">
                  <c:v>62.737579369992389</c:v>
                </c:pt>
                <c:pt idx="187">
                  <c:v>62.538807589039635</c:v>
                </c:pt>
                <c:pt idx="188">
                  <c:v>62.505472601398836</c:v>
                </c:pt>
                <c:pt idx="189">
                  <c:v>62.472078234382508</c:v>
                </c:pt>
                <c:pt idx="190">
                  <c:v>62.405110726458361</c:v>
                </c:pt>
                <c:pt idx="191">
                  <c:v>62.202766465132129</c:v>
                </c:pt>
                <c:pt idx="192">
                  <c:v>62.168830469212963</c:v>
                </c:pt>
                <c:pt idx="193">
                  <c:v>61.860641937761372</c:v>
                </c:pt>
                <c:pt idx="194">
                  <c:v>61.860641937761365</c:v>
                </c:pt>
                <c:pt idx="195">
                  <c:v>61.58245044585059</c:v>
                </c:pt>
                <c:pt idx="196">
                  <c:v>61.193243566836756</c:v>
                </c:pt>
                <c:pt idx="197">
                  <c:v>61.157469717362048</c:v>
                </c:pt>
                <c:pt idx="198">
                  <c:v>61.121629851076797</c:v>
                </c:pt>
                <c:pt idx="199">
                  <c:v>61.085723785071742</c:v>
                </c:pt>
                <c:pt idx="200">
                  <c:v>60.686334882158647</c:v>
                </c:pt>
                <c:pt idx="201">
                  <c:v>60.427881815961982</c:v>
                </c:pt>
                <c:pt idx="202">
                  <c:v>60.35341274769943</c:v>
                </c:pt>
                <c:pt idx="203">
                  <c:v>60.128314313291298</c:v>
                </c:pt>
                <c:pt idx="204">
                  <c:v>59.631723160052886</c:v>
                </c:pt>
                <c:pt idx="205">
                  <c:v>59.476427705860843</c:v>
                </c:pt>
                <c:pt idx="206">
                  <c:v>59.201766107012141</c:v>
                </c:pt>
                <c:pt idx="207">
                  <c:v>59.201766107012141</c:v>
                </c:pt>
                <c:pt idx="208">
                  <c:v>58.883272507269865</c:v>
                </c:pt>
                <c:pt idx="209">
                  <c:v>58.883272507269865</c:v>
                </c:pt>
                <c:pt idx="210">
                  <c:v>58.600483405058078</c:v>
                </c:pt>
                <c:pt idx="211">
                  <c:v>58.478093774019982</c:v>
                </c:pt>
                <c:pt idx="212">
                  <c:v>58.023072784873179</c:v>
                </c:pt>
                <c:pt idx="213">
                  <c:v>58.023072784873179</c:v>
                </c:pt>
                <c:pt idx="214">
                  <c:v>57.939268102777049</c:v>
                </c:pt>
                <c:pt idx="215">
                  <c:v>57.643298015641655</c:v>
                </c:pt>
                <c:pt idx="216">
                  <c:v>57.472294555804524</c:v>
                </c:pt>
                <c:pt idx="217">
                  <c:v>56.994835575333255</c:v>
                </c:pt>
                <c:pt idx="218">
                  <c:v>56.994835575333255</c:v>
                </c:pt>
                <c:pt idx="219">
                  <c:v>56.818545163868897</c:v>
                </c:pt>
                <c:pt idx="220">
                  <c:v>56.506533991205423</c:v>
                </c:pt>
                <c:pt idx="221">
                  <c:v>56.280893979953916</c:v>
                </c:pt>
                <c:pt idx="222">
                  <c:v>56.098689282960677</c:v>
                </c:pt>
                <c:pt idx="223">
                  <c:v>56.098689282960677</c:v>
                </c:pt>
                <c:pt idx="224">
                  <c:v>55.776149793236641</c:v>
                </c:pt>
                <c:pt idx="225">
                  <c:v>55.589704673370022</c:v>
                </c:pt>
                <c:pt idx="226">
                  <c:v>55.354425819576605</c:v>
                </c:pt>
                <c:pt idx="227">
                  <c:v>54.924581184877731</c:v>
                </c:pt>
                <c:pt idx="228">
                  <c:v>54.779454377642814</c:v>
                </c:pt>
                <c:pt idx="229">
                  <c:v>54.63339003854518</c:v>
                </c:pt>
                <c:pt idx="230">
                  <c:v>54.189480093065725</c:v>
                </c:pt>
                <c:pt idx="231">
                  <c:v>54.089651114646209</c:v>
                </c:pt>
                <c:pt idx="232">
                  <c:v>53.787536467130217</c:v>
                </c:pt>
                <c:pt idx="233">
                  <c:v>53.634983164242165</c:v>
                </c:pt>
                <c:pt idx="234">
                  <c:v>53.481419329196946</c:v>
                </c:pt>
                <c:pt idx="235">
                  <c:v>53.32683488779103</c:v>
                </c:pt>
                <c:pt idx="236">
                  <c:v>53.223206554319589</c:v>
                </c:pt>
                <c:pt idx="237">
                  <c:v>52.698084824535776</c:v>
                </c:pt>
                <c:pt idx="238">
                  <c:v>52.644923464227098</c:v>
                </c:pt>
                <c:pt idx="239">
                  <c:v>52.484719998195708</c:v>
                </c:pt>
                <c:pt idx="240">
                  <c:v>52.323428907646672</c:v>
                </c:pt>
                <c:pt idx="241">
                  <c:v>52.161039078998151</c:v>
                </c:pt>
                <c:pt idx="242">
                  <c:v>51.942790665845472</c:v>
                </c:pt>
                <c:pt idx="243">
                  <c:v>51.556025661661565</c:v>
                </c:pt>
                <c:pt idx="244">
                  <c:v>51.444375302496034</c:v>
                </c:pt>
                <c:pt idx="245">
                  <c:v>51.444375302496034</c:v>
                </c:pt>
                <c:pt idx="246">
                  <c:v>51.388356907173659</c:v>
                </c:pt>
                <c:pt idx="247">
                  <c:v>51.275931450773612</c:v>
                </c:pt>
                <c:pt idx="248">
                  <c:v>50.935513169845592</c:v>
                </c:pt>
                <c:pt idx="249">
                  <c:v>50.357454228421986</c:v>
                </c:pt>
                <c:pt idx="250">
                  <c:v>50.29889829908705</c:v>
                </c:pt>
                <c:pt idx="251">
                  <c:v>50.063286638697292</c:v>
                </c:pt>
                <c:pt idx="252">
                  <c:v>49.765611960227972</c:v>
                </c:pt>
                <c:pt idx="253">
                  <c:v>49.645546021654461</c:v>
                </c:pt>
                <c:pt idx="254">
                  <c:v>49.220757309166288</c:v>
                </c:pt>
                <c:pt idx="255">
                  <c:v>48.663953800043863</c:v>
                </c:pt>
                <c:pt idx="256">
                  <c:v>48.475629142312108</c:v>
                </c:pt>
                <c:pt idx="257">
                  <c:v>48.412546830235812</c:v>
                </c:pt>
                <c:pt idx="258">
                  <c:v>48.285917671027754</c:v>
                </c:pt>
                <c:pt idx="259">
                  <c:v>48.2223696822237</c:v>
                </c:pt>
                <c:pt idx="260">
                  <c:v>47.966608214576809</c:v>
                </c:pt>
                <c:pt idx="261">
                  <c:v>47.902272558668606</c:v>
                </c:pt>
                <c:pt idx="262">
                  <c:v>47.708307478468058</c:v>
                </c:pt>
                <c:pt idx="263">
                  <c:v>47.44742946943051</c:v>
                </c:pt>
                <c:pt idx="264">
                  <c:v>47.381802742326244</c:v>
                </c:pt>
                <c:pt idx="265">
                  <c:v>47.183935420792686</c:v>
                </c:pt>
                <c:pt idx="266">
                  <c:v>47.183935420792686</c:v>
                </c:pt>
                <c:pt idx="267">
                  <c:v>47.117648535354796</c:v>
                </c:pt>
                <c:pt idx="268">
                  <c:v>47.051195053909375</c:v>
                </c:pt>
                <c:pt idx="269">
                  <c:v>46.984574347618199</c:v>
                </c:pt>
                <c:pt idx="270">
                  <c:v>46.984574347618199</c:v>
                </c:pt>
                <c:pt idx="271">
                  <c:v>46.850828729281766</c:v>
                </c:pt>
                <c:pt idx="272">
                  <c:v>46.850828729281766</c:v>
                </c:pt>
                <c:pt idx="273">
                  <c:v>46.783702543635869</c:v>
                </c:pt>
                <c:pt idx="274">
                  <c:v>46.78370254363584</c:v>
                </c:pt>
                <c:pt idx="275">
                  <c:v>46.581302771368442</c:v>
                </c:pt>
                <c:pt idx="276">
                  <c:v>46.513493614968638</c:v>
                </c:pt>
                <c:pt idx="277">
                  <c:v>46.513493614968638</c:v>
                </c:pt>
                <c:pt idx="278">
                  <c:v>46.513493614968638</c:v>
                </c:pt>
                <c:pt idx="279">
                  <c:v>46.513493614968638</c:v>
                </c:pt>
                <c:pt idx="280">
                  <c:v>46.377357530097477</c:v>
                </c:pt>
                <c:pt idx="281">
                  <c:v>46.309029282091778</c:v>
                </c:pt>
                <c:pt idx="282">
                  <c:v>46.171849050818864</c:v>
                </c:pt>
                <c:pt idx="283">
                  <c:v>46.171849050818864</c:v>
                </c:pt>
                <c:pt idx="284">
                  <c:v>46.171849050818864</c:v>
                </c:pt>
                <c:pt idx="285">
                  <c:v>46.102995727698314</c:v>
                </c:pt>
                <c:pt idx="286">
                  <c:v>46.102995727698314</c:v>
                </c:pt>
                <c:pt idx="287">
                  <c:v>46.102995727698314</c:v>
                </c:pt>
                <c:pt idx="288">
                  <c:v>45.964759291082103</c:v>
                </c:pt>
                <c:pt idx="289">
                  <c:v>45.686148134780488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1B-4467-BCAD-1398DBDA814E}"/>
            </c:ext>
          </c:extLst>
        </c:ser>
        <c:ser>
          <c:idx val="0"/>
          <c:order val="1"/>
          <c:tx>
            <c:v>Control (300W/m2)</c:v>
          </c:tx>
          <c:spPr>
            <a:ln w="19050" cap="rnd">
              <a:noFill/>
              <a:prstDash val="dash"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Control!$A$3:$A$13</c:f>
              <c:numCache>
                <c:formatCode>General</c:formatCode>
                <c:ptCount val="11"/>
                <c:pt idx="0">
                  <c:v>0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296</c:v>
                </c:pt>
              </c:numCache>
            </c:numRef>
          </c:xVal>
          <c:yVal>
            <c:numRef>
              <c:f>Control!$O$3:$O$13</c:f>
              <c:numCache>
                <c:formatCode>0</c:formatCode>
                <c:ptCount val="11"/>
                <c:pt idx="0">
                  <c:v>80</c:v>
                </c:pt>
                <c:pt idx="1">
                  <c:v>79.259259259259252</c:v>
                </c:pt>
                <c:pt idx="2">
                  <c:v>78.461538461538467</c:v>
                </c:pt>
                <c:pt idx="3">
                  <c:v>78.461538461538467</c:v>
                </c:pt>
                <c:pt idx="4">
                  <c:v>78.461538461538467</c:v>
                </c:pt>
                <c:pt idx="5">
                  <c:v>77.599999999999994</c:v>
                </c:pt>
                <c:pt idx="6">
                  <c:v>75.65217391304347</c:v>
                </c:pt>
                <c:pt idx="7">
                  <c:v>73.333333333333329</c:v>
                </c:pt>
                <c:pt idx="8">
                  <c:v>72</c:v>
                </c:pt>
                <c:pt idx="9">
                  <c:v>68.888888888888872</c:v>
                </c:pt>
                <c:pt idx="10">
                  <c:v>67.058823529411754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D1B-4467-BCAD-1398DBDA814E}"/>
            </c:ext>
          </c:extLst>
        </c:ser>
        <c:ser>
          <c:idx val="4"/>
          <c:order val="2"/>
          <c:tx>
            <c:v>Sample (75W/m2)</c:v>
          </c:tx>
          <c:spPr>
            <a:ln w="254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'0.5ms-O-0°C-5mm-2'!$P$2:$P$217</c:f>
              <c:numCache>
                <c:formatCode>General</c:formatCode>
                <c:ptCount val="2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</c:numCache>
            </c:numRef>
          </c:xVal>
          <c:yVal>
            <c:numRef>
              <c:f>'0.5ms-O-0°C-5mm-2'!$Q$2:$Q$217</c:f>
              <c:numCache>
                <c:formatCode>General</c:formatCode>
                <c:ptCount val="216"/>
                <c:pt idx="0">
                  <c:v>80</c:v>
                </c:pt>
                <c:pt idx="1">
                  <c:v>80</c:v>
                </c:pt>
                <c:pt idx="2">
                  <c:v>79.939977491559333</c:v>
                </c:pt>
                <c:pt idx="3">
                  <c:v>79.939977491559333</c:v>
                </c:pt>
                <c:pt idx="4">
                  <c:v>79.919889848541743</c:v>
                </c:pt>
                <c:pt idx="5">
                  <c:v>79.90983093299937</c:v>
                </c:pt>
                <c:pt idx="6">
                  <c:v>79.8896828381597</c:v>
                </c:pt>
                <c:pt idx="7">
                  <c:v>79.879593628496167</c:v>
                </c:pt>
                <c:pt idx="8">
                  <c:v>79.869494290375201</c:v>
                </c:pt>
                <c:pt idx="9">
                  <c:v>79.859384808537342</c:v>
                </c:pt>
                <c:pt idx="10">
                  <c:v>79.818845137753172</c:v>
                </c:pt>
                <c:pt idx="11">
                  <c:v>79.747506627951012</c:v>
                </c:pt>
                <c:pt idx="12">
                  <c:v>79.706514864010117</c:v>
                </c:pt>
                <c:pt idx="13">
                  <c:v>79.675661978968705</c:v>
                </c:pt>
                <c:pt idx="14">
                  <c:v>79.665356825960203</c:v>
                </c:pt>
                <c:pt idx="15">
                  <c:v>79.540874888407089</c:v>
                </c:pt>
                <c:pt idx="16">
                  <c:v>79.509515902414094</c:v>
                </c:pt>
                <c:pt idx="17">
                  <c:v>79.467554076539088</c:v>
                </c:pt>
                <c:pt idx="18">
                  <c:v>79.393705844572892</c:v>
                </c:pt>
                <c:pt idx="19">
                  <c:v>79.351267859441364</c:v>
                </c:pt>
                <c:pt idx="20">
                  <c:v>79.329983249581232</c:v>
                </c:pt>
                <c:pt idx="21">
                  <c:v>79.24440419200414</c:v>
                </c:pt>
                <c:pt idx="22">
                  <c:v>79.168939098818342</c:v>
                </c:pt>
                <c:pt idx="23">
                  <c:v>79.114698606952217</c:v>
                </c:pt>
                <c:pt idx="24">
                  <c:v>79.092923237325692</c:v>
                </c:pt>
                <c:pt idx="25">
                  <c:v>79.049235993208825</c:v>
                </c:pt>
                <c:pt idx="26">
                  <c:v>78.95026899357039</c:v>
                </c:pt>
                <c:pt idx="27">
                  <c:v>78.92814921844213</c:v>
                </c:pt>
                <c:pt idx="28">
                  <c:v>78.783229731516997</c:v>
                </c:pt>
                <c:pt idx="29">
                  <c:v>78.659039510442994</c:v>
                </c:pt>
                <c:pt idx="30">
                  <c:v>78.613518197573654</c:v>
                </c:pt>
                <c:pt idx="31">
                  <c:v>78.556342734928492</c:v>
                </c:pt>
                <c:pt idx="32">
                  <c:v>78.533386859360363</c:v>
                </c:pt>
                <c:pt idx="33">
                  <c:v>78.533386859360363</c:v>
                </c:pt>
                <c:pt idx="34">
                  <c:v>78.382967255086911</c:v>
                </c:pt>
                <c:pt idx="35">
                  <c:v>78.312829525483295</c:v>
                </c:pt>
                <c:pt idx="36">
                  <c:v>78.265817639886194</c:v>
                </c:pt>
                <c:pt idx="37">
                  <c:v>78.206765385137885</c:v>
                </c:pt>
                <c:pt idx="38">
                  <c:v>78.063722138657184</c:v>
                </c:pt>
                <c:pt idx="39">
                  <c:v>78.015622858709051</c:v>
                </c:pt>
                <c:pt idx="40">
                  <c:v>77.967312182392519</c:v>
                </c:pt>
                <c:pt idx="41">
                  <c:v>77.93093960654835</c:v>
                </c:pt>
                <c:pt idx="42">
                  <c:v>77.882255618364809</c:v>
                </c:pt>
                <c:pt idx="43">
                  <c:v>77.710157009865227</c:v>
                </c:pt>
                <c:pt idx="44">
                  <c:v>77.672929714683363</c:v>
                </c:pt>
                <c:pt idx="45">
                  <c:v>77.610607117934407</c:v>
                </c:pt>
                <c:pt idx="46">
                  <c:v>77.522768670309645</c:v>
                </c:pt>
                <c:pt idx="47">
                  <c:v>77.497545237761258</c:v>
                </c:pt>
                <c:pt idx="48">
                  <c:v>77.383335683067813</c:v>
                </c:pt>
                <c:pt idx="49">
                  <c:v>77.357798165137609</c:v>
                </c:pt>
                <c:pt idx="50">
                  <c:v>77.24216200879556</c:v>
                </c:pt>
                <c:pt idx="51">
                  <c:v>77.151402934054971</c:v>
                </c:pt>
                <c:pt idx="52">
                  <c:v>77.112284206020831</c:v>
                </c:pt>
                <c:pt idx="53">
                  <c:v>77.033643521832502</c:v>
                </c:pt>
                <c:pt idx="54">
                  <c:v>76.90136789056875</c:v>
                </c:pt>
                <c:pt idx="55">
                  <c:v>76.888056476012096</c:v>
                </c:pt>
                <c:pt idx="56">
                  <c:v>76.727114463948936</c:v>
                </c:pt>
                <c:pt idx="57">
                  <c:v>76.659391823075808</c:v>
                </c:pt>
                <c:pt idx="58">
                  <c:v>76.591273894644686</c:v>
                </c:pt>
                <c:pt idx="59">
                  <c:v>76.453838250403635</c:v>
                </c:pt>
                <c:pt idx="60">
                  <c:v>76.272740718828572</c:v>
                </c:pt>
                <c:pt idx="61">
                  <c:v>76.258694686991262</c:v>
                </c:pt>
                <c:pt idx="62">
                  <c:v>76.159904889285173</c:v>
                </c:pt>
                <c:pt idx="63">
                  <c:v>75.988624457416549</c:v>
                </c:pt>
                <c:pt idx="64">
                  <c:v>75.930982745686421</c:v>
                </c:pt>
                <c:pt idx="65">
                  <c:v>75.800271534168047</c:v>
                </c:pt>
                <c:pt idx="66">
                  <c:v>75.756385068762285</c:v>
                </c:pt>
                <c:pt idx="67">
                  <c:v>75.653361663378362</c:v>
                </c:pt>
                <c:pt idx="68">
                  <c:v>75.549458923944528</c:v>
                </c:pt>
                <c:pt idx="69">
                  <c:v>75.414559386973181</c:v>
                </c:pt>
                <c:pt idx="70">
                  <c:v>75.399478607575517</c:v>
                </c:pt>
                <c:pt idx="71">
                  <c:v>75.323796339024767</c:v>
                </c:pt>
                <c:pt idx="72">
                  <c:v>75.186388244392887</c:v>
                </c:pt>
                <c:pt idx="73">
                  <c:v>75.109387121799841</c:v>
                </c:pt>
                <c:pt idx="74">
                  <c:v>74.985186340246372</c:v>
                </c:pt>
                <c:pt idx="75">
                  <c:v>74.906929454090402</c:v>
                </c:pt>
                <c:pt idx="76">
                  <c:v>74.843970519052831</c:v>
                </c:pt>
                <c:pt idx="77">
                  <c:v>74.764826175869118</c:v>
                </c:pt>
                <c:pt idx="78">
                  <c:v>74.621104255655752</c:v>
                </c:pt>
                <c:pt idx="79">
                  <c:v>74.475735879077163</c:v>
                </c:pt>
                <c:pt idx="80">
                  <c:v>74.377894904967263</c:v>
                </c:pt>
                <c:pt idx="81">
                  <c:v>74.345114345114339</c:v>
                </c:pt>
                <c:pt idx="82">
                  <c:v>74.246267458661094</c:v>
                </c:pt>
                <c:pt idx="83">
                  <c:v>74.179945276034118</c:v>
                </c:pt>
                <c:pt idx="84">
                  <c:v>74.179945276034118</c:v>
                </c:pt>
                <c:pt idx="85">
                  <c:v>74.046270829962793</c:v>
                </c:pt>
                <c:pt idx="86">
                  <c:v>73.995785378505431</c:v>
                </c:pt>
                <c:pt idx="87">
                  <c:v>73.860192276356528</c:v>
                </c:pt>
                <c:pt idx="88">
                  <c:v>73.740383041414304</c:v>
                </c:pt>
                <c:pt idx="89">
                  <c:v>73.619470481828643</c:v>
                </c:pt>
                <c:pt idx="90">
                  <c:v>73.532420392674467</c:v>
                </c:pt>
                <c:pt idx="91">
                  <c:v>73.409580639814351</c:v>
                </c:pt>
                <c:pt idx="92">
                  <c:v>73.39193896168517</c:v>
                </c:pt>
                <c:pt idx="93">
                  <c:v>73.356585284836399</c:v>
                </c:pt>
                <c:pt idx="94">
                  <c:v>73.232104121475047</c:v>
                </c:pt>
                <c:pt idx="95">
                  <c:v>73.178398261160339</c:v>
                </c:pt>
                <c:pt idx="96">
                  <c:v>72.961402325973367</c:v>
                </c:pt>
                <c:pt idx="97">
                  <c:v>72.906603614254337</c:v>
                </c:pt>
                <c:pt idx="98">
                  <c:v>72.869947573143918</c:v>
                </c:pt>
                <c:pt idx="99">
                  <c:v>72.814777156414166</c:v>
                </c:pt>
                <c:pt idx="100">
                  <c:v>72.703760421984001</c:v>
                </c:pt>
                <c:pt idx="101">
                  <c:v>72.629244156287314</c:v>
                </c:pt>
                <c:pt idx="102">
                  <c:v>72.327065723650165</c:v>
                </c:pt>
                <c:pt idx="103">
                  <c:v>72.192754376841734</c:v>
                </c:pt>
                <c:pt idx="104">
                  <c:v>72.154139906266266</c:v>
                </c:pt>
                <c:pt idx="105">
                  <c:v>72.037650339898903</c:v>
                </c:pt>
                <c:pt idx="106">
                  <c:v>72.037650339898903</c:v>
                </c:pt>
                <c:pt idx="107">
                  <c:v>72.037650339898903</c:v>
                </c:pt>
                <c:pt idx="108">
                  <c:v>71.702240254013049</c:v>
                </c:pt>
                <c:pt idx="109">
                  <c:v>71.662250485779893</c:v>
                </c:pt>
                <c:pt idx="110">
                  <c:v>71.622147532283748</c:v>
                </c:pt>
                <c:pt idx="111">
                  <c:v>71.480888888888884</c:v>
                </c:pt>
                <c:pt idx="112">
                  <c:v>71.480888888888884</c:v>
                </c:pt>
                <c:pt idx="113">
                  <c:v>71.480888888888884</c:v>
                </c:pt>
                <c:pt idx="114">
                  <c:v>71.358685948937691</c:v>
                </c:pt>
                <c:pt idx="115">
                  <c:v>71.358685948937691</c:v>
                </c:pt>
                <c:pt idx="116">
                  <c:v>71.090286538114981</c:v>
                </c:pt>
                <c:pt idx="117">
                  <c:v>71.006687149828295</c:v>
                </c:pt>
                <c:pt idx="118">
                  <c:v>70.964705882352945</c:v>
                </c:pt>
                <c:pt idx="119">
                  <c:v>70.880377563986201</c:v>
                </c:pt>
                <c:pt idx="120">
                  <c:v>70.581331377223549</c:v>
                </c:pt>
                <c:pt idx="121">
                  <c:v>70.581331377223549</c:v>
                </c:pt>
                <c:pt idx="122">
                  <c:v>70.516449182135645</c:v>
                </c:pt>
                <c:pt idx="123">
                  <c:v>70.342022555000923</c:v>
                </c:pt>
                <c:pt idx="124">
                  <c:v>70.187697454004834</c:v>
                </c:pt>
                <c:pt idx="125">
                  <c:v>70.09878844361603</c:v>
                </c:pt>
                <c:pt idx="126">
                  <c:v>69.919369960622532</c:v>
                </c:pt>
                <c:pt idx="127">
                  <c:v>69.874178403755877</c:v>
                </c:pt>
                <c:pt idx="128">
                  <c:v>69.646168401135284</c:v>
                </c:pt>
                <c:pt idx="129">
                  <c:v>69.553995065477324</c:v>
                </c:pt>
                <c:pt idx="130">
                  <c:v>69.461260232248236</c:v>
                </c:pt>
                <c:pt idx="131">
                  <c:v>69.437988188226328</c:v>
                </c:pt>
                <c:pt idx="132">
                  <c:v>69.321093899407145</c:v>
                </c:pt>
                <c:pt idx="133">
                  <c:v>69.321093899407145</c:v>
                </c:pt>
                <c:pt idx="134">
                  <c:v>69.250527122867538</c:v>
                </c:pt>
                <c:pt idx="135">
                  <c:v>69.084602042782805</c:v>
                </c:pt>
                <c:pt idx="136">
                  <c:v>69.084602042782805</c:v>
                </c:pt>
                <c:pt idx="137">
                  <c:v>69.036865469986481</c:v>
                </c:pt>
                <c:pt idx="138">
                  <c:v>68.868620221230344</c:v>
                </c:pt>
                <c:pt idx="139">
                  <c:v>68.575905974534777</c:v>
                </c:pt>
                <c:pt idx="140">
                  <c:v>68.501865305321033</c:v>
                </c:pt>
                <c:pt idx="141">
                  <c:v>68.402599960606665</c:v>
                </c:pt>
                <c:pt idx="142">
                  <c:v>68.202180376610499</c:v>
                </c:pt>
                <c:pt idx="143">
                  <c:v>68.101014118114932</c:v>
                </c:pt>
                <c:pt idx="144">
                  <c:v>68.075621890547254</c:v>
                </c:pt>
                <c:pt idx="145">
                  <c:v>67.948051948051955</c:v>
                </c:pt>
                <c:pt idx="146">
                  <c:v>67.922415516896621</c:v>
                </c:pt>
                <c:pt idx="147">
                  <c:v>67.741805751055693</c:v>
                </c:pt>
                <c:pt idx="148">
                  <c:v>67.663777464220914</c:v>
                </c:pt>
                <c:pt idx="149">
                  <c:v>67.400934769355828</c:v>
                </c:pt>
                <c:pt idx="150">
                  <c:v>67.374415293878371</c:v>
                </c:pt>
                <c:pt idx="151">
                  <c:v>67.187563919001832</c:v>
                </c:pt>
                <c:pt idx="152">
                  <c:v>67.133784060643308</c:v>
                </c:pt>
                <c:pt idx="153">
                  <c:v>67.106827968013121</c:v>
                </c:pt>
                <c:pt idx="154">
                  <c:v>66.807366025243127</c:v>
                </c:pt>
                <c:pt idx="155">
                  <c:v>66.724745903339553</c:v>
                </c:pt>
                <c:pt idx="156">
                  <c:v>66.724745903339553</c:v>
                </c:pt>
                <c:pt idx="157">
                  <c:v>66.669436941616453</c:v>
                </c:pt>
                <c:pt idx="158">
                  <c:v>66.613943808532781</c:v>
                </c:pt>
                <c:pt idx="159">
                  <c:v>66.530356770290012</c:v>
                </c:pt>
                <c:pt idx="160">
                  <c:v>66.41825413439399</c:v>
                </c:pt>
                <c:pt idx="161">
                  <c:v>66.39011104127384</c:v>
                </c:pt>
                <c:pt idx="162">
                  <c:v>66.305398025624868</c:v>
                </c:pt>
                <c:pt idx="163">
                  <c:v>66.305398025624868</c:v>
                </c:pt>
                <c:pt idx="164">
                  <c:v>66.277065377338673</c:v>
                </c:pt>
                <c:pt idx="165">
                  <c:v>66.220256896188673</c:v>
                </c:pt>
                <c:pt idx="166">
                  <c:v>66.220256896188673</c:v>
                </c:pt>
                <c:pt idx="167">
                  <c:v>66.106063807310377</c:v>
                </c:pt>
                <c:pt idx="168">
                  <c:v>66.07739479805457</c:v>
                </c:pt>
                <c:pt idx="169">
                  <c:v>66.019911035797506</c:v>
                </c:pt>
                <c:pt idx="170">
                  <c:v>65.962232123912585</c:v>
                </c:pt>
                <c:pt idx="171">
                  <c:v>65.933319176045885</c:v>
                </c:pt>
                <c:pt idx="172">
                  <c:v>65.78801450202603</c:v>
                </c:pt>
                <c:pt idx="173">
                  <c:v>65.729544969023721</c:v>
                </c:pt>
                <c:pt idx="174">
                  <c:v>65.729544969023721</c:v>
                </c:pt>
                <c:pt idx="175">
                  <c:v>65.641464981794826</c:v>
                </c:pt>
                <c:pt idx="176">
                  <c:v>65.641464981794826</c:v>
                </c:pt>
                <c:pt idx="177">
                  <c:v>65.641464981794826</c:v>
                </c:pt>
                <c:pt idx="178">
                  <c:v>65.404356264826404</c:v>
                </c:pt>
                <c:pt idx="179">
                  <c:v>65.314594594594595</c:v>
                </c:pt>
                <c:pt idx="180">
                  <c:v>65.284570439298861</c:v>
                </c:pt>
                <c:pt idx="181">
                  <c:v>65.224365922393247</c:v>
                </c:pt>
                <c:pt idx="182">
                  <c:v>65.042492917847028</c:v>
                </c:pt>
                <c:pt idx="183">
                  <c:v>65.011995637949852</c:v>
                </c:pt>
                <c:pt idx="184">
                  <c:v>64.858707557502754</c:v>
                </c:pt>
                <c:pt idx="185">
                  <c:v>64.797015580425736</c:v>
                </c:pt>
                <c:pt idx="186">
                  <c:v>64.797015580425736</c:v>
                </c:pt>
                <c:pt idx="187">
                  <c:v>64.641833810888258</c:v>
                </c:pt>
                <c:pt idx="188">
                  <c:v>64.610633134789325</c:v>
                </c:pt>
                <c:pt idx="189">
                  <c:v>64.422266577955213</c:v>
                </c:pt>
                <c:pt idx="190">
                  <c:v>64.390677025527211</c:v>
                </c:pt>
                <c:pt idx="191">
                  <c:v>64.359031326371934</c:v>
                </c:pt>
                <c:pt idx="192">
                  <c:v>64.327329330664895</c:v>
                </c:pt>
                <c:pt idx="193">
                  <c:v>64.327329330664895</c:v>
                </c:pt>
                <c:pt idx="194">
                  <c:v>64.199955367105559</c:v>
                </c:pt>
                <c:pt idx="195">
                  <c:v>64.03945303743555</c:v>
                </c:pt>
                <c:pt idx="196">
                  <c:v>63.942458979545982</c:v>
                </c:pt>
                <c:pt idx="197">
                  <c:v>63.910011248593932</c:v>
                </c:pt>
                <c:pt idx="198">
                  <c:v>63.844940274960571</c:v>
                </c:pt>
                <c:pt idx="199">
                  <c:v>63.714091834426611</c:v>
                </c:pt>
                <c:pt idx="200">
                  <c:v>63.714091834426611</c:v>
                </c:pt>
                <c:pt idx="201">
                  <c:v>63.615332274892275</c:v>
                </c:pt>
                <c:pt idx="202">
                  <c:v>63.582292849035206</c:v>
                </c:pt>
                <c:pt idx="203">
                  <c:v>63.549193365144298</c:v>
                </c:pt>
                <c:pt idx="204">
                  <c:v>63.549193365144298</c:v>
                </c:pt>
                <c:pt idx="205">
                  <c:v>63.516033659313173</c:v>
                </c:pt>
                <c:pt idx="206">
                  <c:v>63.482813567038477</c:v>
                </c:pt>
                <c:pt idx="207">
                  <c:v>63.482813567038477</c:v>
                </c:pt>
                <c:pt idx="208">
                  <c:v>63.416191562143688</c:v>
                </c:pt>
                <c:pt idx="209">
                  <c:v>63.282215609979417</c:v>
                </c:pt>
                <c:pt idx="210">
                  <c:v>63.113359392963908</c:v>
                </c:pt>
                <c:pt idx="211">
                  <c:v>63.045381248560247</c:v>
                </c:pt>
                <c:pt idx="212">
                  <c:v>62.977152088622205</c:v>
                </c:pt>
                <c:pt idx="213">
                  <c:v>62.908670520231212</c:v>
                </c:pt>
                <c:pt idx="214">
                  <c:v>62.839935140143623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1B-4467-BCAD-1398DBDA814E}"/>
            </c:ext>
          </c:extLst>
        </c:ser>
        <c:ser>
          <c:idx val="1"/>
          <c:order val="3"/>
          <c:tx>
            <c:v>Control (75W/m2)</c:v>
          </c:tx>
          <c:spPr>
            <a:ln w="25400" cap="rnd">
              <a:noFill/>
              <a:prstDash val="dash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Control!$A$3:$A$13</c:f>
              <c:numCache>
                <c:formatCode>General</c:formatCode>
                <c:ptCount val="11"/>
                <c:pt idx="0">
                  <c:v>0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296</c:v>
                </c:pt>
              </c:numCache>
            </c:numRef>
          </c:xVal>
          <c:yVal>
            <c:numRef>
              <c:f>Control!$T$3:$T$12</c:f>
              <c:numCache>
                <c:formatCode>0</c:formatCode>
                <c:ptCount val="10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1B-4467-BCAD-1398DBDA8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505983"/>
        <c:axId val="1789869359"/>
      </c:scatterChart>
      <c:valAx>
        <c:axId val="1782505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Time (min)</a:t>
                </a:r>
              </a:p>
            </c:rich>
          </c:tx>
          <c:layout>
            <c:manualLayout>
              <c:xMode val="edge"/>
              <c:yMode val="edge"/>
              <c:x val="0.35046366766828241"/>
              <c:y val="0.908391608391608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869359"/>
        <c:crosses val="autoZero"/>
        <c:crossBetween val="midCat"/>
      </c:valAx>
      <c:valAx>
        <c:axId val="1789869359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Moisture content (%wt)</a:t>
                </a:r>
              </a:p>
            </c:rich>
          </c:tx>
          <c:layout>
            <c:manualLayout>
              <c:xMode val="edge"/>
              <c:yMode val="edge"/>
              <c:x val="8.356545961002786E-3"/>
              <c:y val="0.130726281592423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505983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278731734085203"/>
          <c:y val="0.13511184650188127"/>
          <c:w val="0.21496501576277857"/>
          <c:h val="0.615187200496023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72072214700495"/>
          <c:y val="5.74594312403943E-2"/>
          <c:w val="0.61154936064746779"/>
          <c:h val="0.75404115588610765"/>
        </c:manualLayout>
      </c:layout>
      <c:scatterChart>
        <c:scatterStyle val="lineMarker"/>
        <c:varyColors val="0"/>
        <c:ser>
          <c:idx val="0"/>
          <c:order val="0"/>
          <c:tx>
            <c:v>Sample (1000W/m2)</c:v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'0.5ms-S-0°C-5mm-1'!$S$2:$S$329</c:f>
              <c:numCache>
                <c:formatCode>General</c:formatCode>
                <c:ptCount val="3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</c:numCache>
            </c:numRef>
          </c:xVal>
          <c:yVal>
            <c:numRef>
              <c:f>'0.5ms-S-0°C-5mm-1'!$U$2:$U$329</c:f>
              <c:numCache>
                <c:formatCode>General</c:formatCode>
                <c:ptCount val="328"/>
                <c:pt idx="0">
                  <c:v>4</c:v>
                </c:pt>
                <c:pt idx="1">
                  <c:v>3.9914539775325073</c:v>
                </c:pt>
                <c:pt idx="2">
                  <c:v>3.9914539775325073</c:v>
                </c:pt>
                <c:pt idx="3">
                  <c:v>3.9850444606818871</c:v>
                </c:pt>
                <c:pt idx="4">
                  <c:v>3.9829079550650133</c:v>
                </c:pt>
                <c:pt idx="5">
                  <c:v>3.9786349438312669</c:v>
                </c:pt>
                <c:pt idx="6">
                  <c:v>3.9700889213637742</c:v>
                </c:pt>
                <c:pt idx="7">
                  <c:v>3.9658159101300279</c:v>
                </c:pt>
                <c:pt idx="8">
                  <c:v>3.9658159101300279</c:v>
                </c:pt>
                <c:pt idx="9">
                  <c:v>3.9658159101300279</c:v>
                </c:pt>
                <c:pt idx="10">
                  <c:v>3.963679404513154</c:v>
                </c:pt>
                <c:pt idx="11">
                  <c:v>3.963679404513154</c:v>
                </c:pt>
                <c:pt idx="12">
                  <c:v>3.9572698876625347</c:v>
                </c:pt>
                <c:pt idx="13">
                  <c:v>3.9551333820456613</c:v>
                </c:pt>
                <c:pt idx="14">
                  <c:v>3.9551333820456613</c:v>
                </c:pt>
                <c:pt idx="15">
                  <c:v>3.9551333820456613</c:v>
                </c:pt>
                <c:pt idx="16">
                  <c:v>3.9529968764287884</c:v>
                </c:pt>
                <c:pt idx="17">
                  <c:v>3.950860370811915</c:v>
                </c:pt>
                <c:pt idx="18">
                  <c:v>3.950860370811915</c:v>
                </c:pt>
                <c:pt idx="19">
                  <c:v>3.9444508539612948</c:v>
                </c:pt>
                <c:pt idx="20">
                  <c:v>3.9316318202600553</c:v>
                </c:pt>
                <c:pt idx="21">
                  <c:v>3.9316318202600553</c:v>
                </c:pt>
                <c:pt idx="22">
                  <c:v>3.9230857977925626</c:v>
                </c:pt>
                <c:pt idx="23">
                  <c:v>3.9124032697081961</c:v>
                </c:pt>
                <c:pt idx="24">
                  <c:v>3.9017207416238295</c:v>
                </c:pt>
                <c:pt idx="25">
                  <c:v>3.8974477303900832</c:v>
                </c:pt>
                <c:pt idx="26">
                  <c:v>3.8846286966888437</c:v>
                </c:pt>
                <c:pt idx="27">
                  <c:v>3.8846286966888437</c:v>
                </c:pt>
                <c:pt idx="28">
                  <c:v>3.8654001461369845</c:v>
                </c:pt>
                <c:pt idx="29">
                  <c:v>3.8632636405201106</c:v>
                </c:pt>
                <c:pt idx="30">
                  <c:v>3.839762078734505</c:v>
                </c:pt>
                <c:pt idx="31">
                  <c:v>3.8205335281826458</c:v>
                </c:pt>
                <c:pt idx="32">
                  <c:v>3.818397022565772</c:v>
                </c:pt>
                <c:pt idx="33">
                  <c:v>3.816260516948899</c:v>
                </c:pt>
                <c:pt idx="34">
                  <c:v>3.7948954607801664</c:v>
                </c:pt>
                <c:pt idx="35">
                  <c:v>3.7884859439295471</c:v>
                </c:pt>
                <c:pt idx="36">
                  <c:v>3.7884859439295471</c:v>
                </c:pt>
                <c:pt idx="37">
                  <c:v>3.7799399214620535</c:v>
                </c:pt>
                <c:pt idx="38">
                  <c:v>3.7500288428258273</c:v>
                </c:pt>
                <c:pt idx="39">
                  <c:v>3.7478923372089548</c:v>
                </c:pt>
                <c:pt idx="40">
                  <c:v>3.7030257192546157</c:v>
                </c:pt>
                <c:pt idx="41">
                  <c:v>3.634657539514671</c:v>
                </c:pt>
                <c:pt idx="42">
                  <c:v>3.606882966495319</c:v>
                </c:pt>
                <c:pt idx="43">
                  <c:v>3.606882966495319</c:v>
                </c:pt>
                <c:pt idx="44">
                  <c:v>3.5769718878590933</c:v>
                </c:pt>
                <c:pt idx="45">
                  <c:v>3.5321052699047542</c:v>
                </c:pt>
                <c:pt idx="46">
                  <c:v>3.5256957530541349</c:v>
                </c:pt>
                <c:pt idx="47">
                  <c:v>3.5150132249697683</c:v>
                </c:pt>
                <c:pt idx="48">
                  <c:v>3.4915116631841627</c:v>
                </c:pt>
                <c:pt idx="49">
                  <c:v>3.4551910676973168</c:v>
                </c:pt>
                <c:pt idx="50">
                  <c:v>3.4445085396129502</c:v>
                </c:pt>
                <c:pt idx="51">
                  <c:v>3.4167339665935978</c:v>
                </c:pt>
                <c:pt idx="52">
                  <c:v>3.401778427275485</c:v>
                </c:pt>
                <c:pt idx="53">
                  <c:v>3.3462292812367807</c:v>
                </c:pt>
                <c:pt idx="54">
                  <c:v>3.3099086857499347</c:v>
                </c:pt>
                <c:pt idx="55">
                  <c:v>3.2906801351980755</c:v>
                </c:pt>
                <c:pt idx="56">
                  <c:v>3.2757245958799626</c:v>
                </c:pt>
                <c:pt idx="57">
                  <c:v>3.2607690565618497</c:v>
                </c:pt>
                <c:pt idx="58">
                  <c:v>3.2522230340943565</c:v>
                </c:pt>
                <c:pt idx="59">
                  <c:v>3.2308579779256235</c:v>
                </c:pt>
                <c:pt idx="60">
                  <c:v>3.2009468992893986</c:v>
                </c:pt>
                <c:pt idx="61">
                  <c:v>3.1795818431206655</c:v>
                </c:pt>
                <c:pt idx="62">
                  <c:v>3.1731723262700453</c:v>
                </c:pt>
                <c:pt idx="63">
                  <c:v>3.1624897981856792</c:v>
                </c:pt>
                <c:pt idx="64">
                  <c:v>3.1197596858482139</c:v>
                </c:pt>
                <c:pt idx="65">
                  <c:v>3.0471184948745229</c:v>
                </c:pt>
                <c:pt idx="66">
                  <c:v>3.0471184948745229</c:v>
                </c:pt>
                <c:pt idx="67">
                  <c:v>3.0278899443226632</c:v>
                </c:pt>
                <c:pt idx="68">
                  <c:v>3.0150709106214242</c:v>
                </c:pt>
                <c:pt idx="69">
                  <c:v>2.9937058544526911</c:v>
                </c:pt>
                <c:pt idx="70">
                  <c:v>2.9915693488358182</c:v>
                </c:pt>
                <c:pt idx="71">
                  <c:v>2.9381567084139868</c:v>
                </c:pt>
                <c:pt idx="72">
                  <c:v>2.8804710567584086</c:v>
                </c:pt>
                <c:pt idx="73">
                  <c:v>2.8697885286740421</c:v>
                </c:pt>
                <c:pt idx="74">
                  <c:v>2.8377409444209425</c:v>
                </c:pt>
                <c:pt idx="75">
                  <c:v>2.8270584163365768</c:v>
                </c:pt>
                <c:pt idx="76">
                  <c:v>2.8142393826353369</c:v>
                </c:pt>
                <c:pt idx="77">
                  <c:v>2.7843283039991107</c:v>
                </c:pt>
                <c:pt idx="78">
                  <c:v>2.7565537309797588</c:v>
                </c:pt>
                <c:pt idx="79">
                  <c:v>2.7116871130254196</c:v>
                </c:pt>
                <c:pt idx="80">
                  <c:v>2.7095506074085471</c:v>
                </c:pt>
                <c:pt idx="81">
                  <c:v>2.6817760343891939</c:v>
                </c:pt>
                <c:pt idx="82">
                  <c:v>2.651864955752969</c:v>
                </c:pt>
                <c:pt idx="83">
                  <c:v>2.6390459220517286</c:v>
                </c:pt>
                <c:pt idx="84">
                  <c:v>2.6304998995842359</c:v>
                </c:pt>
                <c:pt idx="85">
                  <c:v>2.6219538771167432</c:v>
                </c:pt>
                <c:pt idx="86">
                  <c:v>2.6048618321817565</c:v>
                </c:pt>
                <c:pt idx="87">
                  <c:v>2.5706777423117844</c:v>
                </c:pt>
                <c:pt idx="88">
                  <c:v>2.5664047310780376</c:v>
                </c:pt>
                <c:pt idx="89">
                  <c:v>2.542903169292432</c:v>
                </c:pt>
                <c:pt idx="90">
                  <c:v>2.5215381131236989</c:v>
                </c:pt>
                <c:pt idx="91">
                  <c:v>2.4937635401043465</c:v>
                </c:pt>
                <c:pt idx="92">
                  <c:v>2.4873540232537268</c:v>
                </c:pt>
                <c:pt idx="93">
                  <c:v>2.4723984839356143</c:v>
                </c:pt>
                <c:pt idx="94">
                  <c:v>2.4617159558512478</c:v>
                </c:pt>
                <c:pt idx="95">
                  <c:v>2.4595794502343744</c:v>
                </c:pt>
                <c:pt idx="96">
                  <c:v>2.4382143940656422</c:v>
                </c:pt>
                <c:pt idx="97">
                  <c:v>2.431804877215022</c:v>
                </c:pt>
                <c:pt idx="98">
                  <c:v>2.418985843513783</c:v>
                </c:pt>
                <c:pt idx="99">
                  <c:v>2.3954842817281761</c:v>
                </c:pt>
                <c:pt idx="100">
                  <c:v>2.3890747648775568</c:v>
                </c:pt>
                <c:pt idx="101">
                  <c:v>2.3848017536438104</c:v>
                </c:pt>
                <c:pt idx="102">
                  <c:v>2.3634366974750773</c:v>
                </c:pt>
                <c:pt idx="103">
                  <c:v>2.3399351356894718</c:v>
                </c:pt>
                <c:pt idx="104">
                  <c:v>2.3356621244557254</c:v>
                </c:pt>
                <c:pt idx="105">
                  <c:v>2.310024057053246</c:v>
                </c:pt>
                <c:pt idx="106">
                  <c:v>2.3014780345857528</c:v>
                </c:pt>
                <c:pt idx="107">
                  <c:v>2.2694304503326537</c:v>
                </c:pt>
                <c:pt idx="108">
                  <c:v>2.2437923829301747</c:v>
                </c:pt>
                <c:pt idx="109">
                  <c:v>2.2160178099108219</c:v>
                </c:pt>
                <c:pt idx="110">
                  <c:v>2.1903797425083433</c:v>
                </c:pt>
                <c:pt idx="111">
                  <c:v>2.1604686638721171</c:v>
                </c:pt>
                <c:pt idx="112">
                  <c:v>2.149786135787751</c:v>
                </c:pt>
                <c:pt idx="113">
                  <c:v>2.1220115627683986</c:v>
                </c:pt>
                <c:pt idx="114">
                  <c:v>2.1070560234502858</c:v>
                </c:pt>
                <c:pt idx="115">
                  <c:v>2.0921004841321729</c:v>
                </c:pt>
                <c:pt idx="116">
                  <c:v>2.0814179560478063</c:v>
                </c:pt>
                <c:pt idx="117">
                  <c:v>2.0750084391971861</c:v>
                </c:pt>
                <c:pt idx="118">
                  <c:v>2.0664624167296934</c:v>
                </c:pt>
                <c:pt idx="119">
                  <c:v>2.0664624167296934</c:v>
                </c:pt>
                <c:pt idx="120">
                  <c:v>2.053643383028454</c:v>
                </c:pt>
                <c:pt idx="121">
                  <c:v>2.0472338661778338</c:v>
                </c:pt>
                <c:pt idx="122">
                  <c:v>2.0344148324765947</c:v>
                </c:pt>
                <c:pt idx="123">
                  <c:v>2.0045037538403689</c:v>
                </c:pt>
                <c:pt idx="124">
                  <c:v>2.0045037538403689</c:v>
                </c:pt>
                <c:pt idx="125">
                  <c:v>1.9767291808210166</c:v>
                </c:pt>
                <c:pt idx="126">
                  <c:v>1.96604665273665</c:v>
                </c:pt>
                <c:pt idx="127">
                  <c:v>1.9532276190354099</c:v>
                </c:pt>
                <c:pt idx="128">
                  <c:v>1.9532276190354099</c:v>
                </c:pt>
                <c:pt idx="129">
                  <c:v>1.9254530460160577</c:v>
                </c:pt>
                <c:pt idx="130">
                  <c:v>1.9169070235485648</c:v>
                </c:pt>
                <c:pt idx="131">
                  <c:v>1.8998149786135783</c:v>
                </c:pt>
                <c:pt idx="132">
                  <c:v>1.886995944912339</c:v>
                </c:pt>
                <c:pt idx="133">
                  <c:v>1.8528118550423667</c:v>
                </c:pt>
                <c:pt idx="134">
                  <c:v>1.8442658325748738</c:v>
                </c:pt>
                <c:pt idx="135">
                  <c:v>1.8335833044905072</c:v>
                </c:pt>
                <c:pt idx="136">
                  <c:v>1.8314467988736345</c:v>
                </c:pt>
                <c:pt idx="137">
                  <c:v>1.7780341584518027</c:v>
                </c:pt>
                <c:pt idx="138">
                  <c:v>1.7588056078999434</c:v>
                </c:pt>
                <c:pt idx="139">
                  <c:v>1.7417135629649569</c:v>
                </c:pt>
                <c:pt idx="140">
                  <c:v>1.7395770573480833</c:v>
                </c:pt>
                <c:pt idx="141">
                  <c:v>1.7310310348805904</c:v>
                </c:pt>
                <c:pt idx="142">
                  <c:v>1.7267580236468438</c:v>
                </c:pt>
                <c:pt idx="143">
                  <c:v>1.7032564618612382</c:v>
                </c:pt>
                <c:pt idx="144">
                  <c:v>1.6968469450106183</c:v>
                </c:pt>
                <c:pt idx="145">
                  <c:v>1.6583898439068996</c:v>
                </c:pt>
                <c:pt idx="146">
                  <c:v>1.6434343045887865</c:v>
                </c:pt>
                <c:pt idx="147">
                  <c:v>1.6284787652706736</c:v>
                </c:pt>
                <c:pt idx="148">
                  <c:v>1.6177962371863079</c:v>
                </c:pt>
                <c:pt idx="149">
                  <c:v>1.6156597315694343</c:v>
                </c:pt>
                <c:pt idx="150">
                  <c:v>1.6007041922513214</c:v>
                </c:pt>
                <c:pt idx="151">
                  <c:v>1.5878851585500819</c:v>
                </c:pt>
                <c:pt idx="152">
                  <c:v>1.5836121473163356</c:v>
                </c:pt>
                <c:pt idx="153">
                  <c:v>1.5344725181282504</c:v>
                </c:pt>
                <c:pt idx="154">
                  <c:v>1.5216534844270102</c:v>
                </c:pt>
                <c:pt idx="155">
                  <c:v>1.5173804731932639</c:v>
                </c:pt>
                <c:pt idx="156">
                  <c:v>1.5131074619595175</c:v>
                </c:pt>
                <c:pt idx="157">
                  <c:v>1.5109709563426446</c:v>
                </c:pt>
                <c:pt idx="158">
                  <c:v>1.4426027766026999</c:v>
                </c:pt>
                <c:pt idx="159">
                  <c:v>1.4340567541352063</c:v>
                </c:pt>
                <c:pt idx="160">
                  <c:v>1.4297837429014599</c:v>
                </c:pt>
                <c:pt idx="161">
                  <c:v>1.4126916979664741</c:v>
                </c:pt>
                <c:pt idx="162">
                  <c:v>1.3870536305639947</c:v>
                </c:pt>
                <c:pt idx="163">
                  <c:v>1.3763711024796281</c:v>
                </c:pt>
                <c:pt idx="164">
                  <c:v>1.3678250800121352</c:v>
                </c:pt>
                <c:pt idx="165">
                  <c:v>1.3614155631615152</c:v>
                </c:pt>
                <c:pt idx="166">
                  <c:v>1.3357774957590367</c:v>
                </c:pt>
                <c:pt idx="167">
                  <c:v>1.3144124395903036</c:v>
                </c:pt>
                <c:pt idx="168">
                  <c:v>1.2780918441034586</c:v>
                </c:pt>
                <c:pt idx="169">
                  <c:v>1.2631363047853457</c:v>
                </c:pt>
                <c:pt idx="170">
                  <c:v>1.2524537767009791</c:v>
                </c:pt>
                <c:pt idx="171">
                  <c:v>1.2332252261491197</c:v>
                </c:pt>
                <c:pt idx="172">
                  <c:v>1.2075871587466402</c:v>
                </c:pt>
                <c:pt idx="173">
                  <c:v>1.188358608194781</c:v>
                </c:pt>
                <c:pt idx="174">
                  <c:v>1.1819490913441608</c:v>
                </c:pt>
                <c:pt idx="175">
                  <c:v>1.1734030688766679</c:v>
                </c:pt>
                <c:pt idx="176">
                  <c:v>1.158447529558555</c:v>
                </c:pt>
                <c:pt idx="177">
                  <c:v>1.152038012707935</c:v>
                </c:pt>
                <c:pt idx="178">
                  <c:v>1.1434919902404421</c:v>
                </c:pt>
                <c:pt idx="179">
                  <c:v>1.1349459677729492</c:v>
                </c:pt>
                <c:pt idx="180">
                  <c:v>1.1263999453054563</c:v>
                </c:pt>
                <c:pt idx="181">
                  <c:v>1.1135809116042164</c:v>
                </c:pt>
                <c:pt idx="182">
                  <c:v>1.1135809116042164</c:v>
                </c:pt>
                <c:pt idx="183">
                  <c:v>1.1114444059873434</c:v>
                </c:pt>
                <c:pt idx="184">
                  <c:v>1.085806338584864</c:v>
                </c:pt>
                <c:pt idx="185">
                  <c:v>1.0751238105004983</c:v>
                </c:pt>
                <c:pt idx="186">
                  <c:v>1.0601682711823854</c:v>
                </c:pt>
                <c:pt idx="187">
                  <c:v>1.040939720630526</c:v>
                </c:pt>
                <c:pt idx="188">
                  <c:v>1.0366667093967787</c:v>
                </c:pt>
                <c:pt idx="189">
                  <c:v>1.0195746644617931</c:v>
                </c:pt>
                <c:pt idx="190">
                  <c:v>1.0110286419943002</c:v>
                </c:pt>
                <c:pt idx="191">
                  <c:v>0.99820960829306005</c:v>
                </c:pt>
                <c:pt idx="192">
                  <c:v>0.98325406897494716</c:v>
                </c:pt>
                <c:pt idx="193">
                  <c:v>0.95120648472184843</c:v>
                </c:pt>
                <c:pt idx="194">
                  <c:v>0.94479696787122835</c:v>
                </c:pt>
                <c:pt idx="195">
                  <c:v>0.92129540608562255</c:v>
                </c:pt>
                <c:pt idx="196">
                  <c:v>0.90847637238438328</c:v>
                </c:pt>
                <c:pt idx="197">
                  <c:v>0.90847637238438328</c:v>
                </c:pt>
                <c:pt idx="198">
                  <c:v>0.88711131621565031</c:v>
                </c:pt>
                <c:pt idx="199">
                  <c:v>0.88497481059877747</c:v>
                </c:pt>
                <c:pt idx="200">
                  <c:v>0.88070179936503101</c:v>
                </c:pt>
                <c:pt idx="201">
                  <c:v>0.87001927128066447</c:v>
                </c:pt>
                <c:pt idx="202">
                  <c:v>0.84865421511193151</c:v>
                </c:pt>
                <c:pt idx="203">
                  <c:v>0.83369867579381862</c:v>
                </c:pt>
                <c:pt idx="204">
                  <c:v>0.82301614770945208</c:v>
                </c:pt>
                <c:pt idx="205">
                  <c:v>0.81660663085883278</c:v>
                </c:pt>
                <c:pt idx="206">
                  <c:v>0.79951458592384628</c:v>
                </c:pt>
                <c:pt idx="207">
                  <c:v>0.79310506907322698</c:v>
                </c:pt>
                <c:pt idx="208">
                  <c:v>0.78242254098886055</c:v>
                </c:pt>
                <c:pt idx="209">
                  <c:v>0.75892097920325474</c:v>
                </c:pt>
                <c:pt idx="210">
                  <c:v>0.7482384511188882</c:v>
                </c:pt>
                <c:pt idx="211">
                  <c:v>0.73541941741764894</c:v>
                </c:pt>
                <c:pt idx="212">
                  <c:v>0.72900990056702886</c:v>
                </c:pt>
                <c:pt idx="213">
                  <c:v>0.70337183316454965</c:v>
                </c:pt>
                <c:pt idx="214">
                  <c:v>0.69696231631392958</c:v>
                </c:pt>
                <c:pt idx="215">
                  <c:v>0.68841629384643666</c:v>
                </c:pt>
                <c:pt idx="216">
                  <c:v>0.6798702713789434</c:v>
                </c:pt>
                <c:pt idx="217">
                  <c:v>0.64782268712584468</c:v>
                </c:pt>
                <c:pt idx="218">
                  <c:v>0.64782268712584468</c:v>
                </c:pt>
                <c:pt idx="219">
                  <c:v>0.64141317027522471</c:v>
                </c:pt>
                <c:pt idx="220">
                  <c:v>0.64141317027522471</c:v>
                </c:pt>
                <c:pt idx="221">
                  <c:v>0.63927666465835142</c:v>
                </c:pt>
                <c:pt idx="222">
                  <c:v>0.62859413657398533</c:v>
                </c:pt>
                <c:pt idx="223">
                  <c:v>0.62432112534023854</c:v>
                </c:pt>
                <c:pt idx="224">
                  <c:v>0.62004811410649208</c:v>
                </c:pt>
                <c:pt idx="225">
                  <c:v>0.6029560691715059</c:v>
                </c:pt>
                <c:pt idx="226">
                  <c:v>0.58372751861964656</c:v>
                </c:pt>
                <c:pt idx="227">
                  <c:v>0.57090848491840684</c:v>
                </c:pt>
                <c:pt idx="228">
                  <c:v>0.56449896806778721</c:v>
                </c:pt>
                <c:pt idx="229">
                  <c:v>0.56236246245091392</c:v>
                </c:pt>
                <c:pt idx="230">
                  <c:v>0.55808945121716758</c:v>
                </c:pt>
                <c:pt idx="231">
                  <c:v>0.54954342874967421</c:v>
                </c:pt>
                <c:pt idx="232">
                  <c:v>0.5409974062821814</c:v>
                </c:pt>
                <c:pt idx="233">
                  <c:v>0.53672439504843461</c:v>
                </c:pt>
                <c:pt idx="234">
                  <c:v>0.52176885573032206</c:v>
                </c:pt>
                <c:pt idx="235">
                  <c:v>0.50894982202908234</c:v>
                </c:pt>
                <c:pt idx="236">
                  <c:v>0.50894982202908234</c:v>
                </c:pt>
                <c:pt idx="237">
                  <c:v>0.47690223777598323</c:v>
                </c:pt>
                <c:pt idx="238">
                  <c:v>0.47690223777598323</c:v>
                </c:pt>
                <c:pt idx="239">
                  <c:v>0.47476573215911</c:v>
                </c:pt>
                <c:pt idx="240">
                  <c:v>0.47262922654223677</c:v>
                </c:pt>
                <c:pt idx="241">
                  <c:v>0.46621970969161675</c:v>
                </c:pt>
                <c:pt idx="242">
                  <c:v>0.46408320407474352</c:v>
                </c:pt>
                <c:pt idx="243">
                  <c:v>0.46194669845787029</c:v>
                </c:pt>
                <c:pt idx="244">
                  <c:v>0.44912766475663057</c:v>
                </c:pt>
                <c:pt idx="245">
                  <c:v>0.44699115913975734</c:v>
                </c:pt>
                <c:pt idx="246">
                  <c:v>0.44485465352288417</c:v>
                </c:pt>
                <c:pt idx="247">
                  <c:v>0.44271814790601094</c:v>
                </c:pt>
                <c:pt idx="248">
                  <c:v>0.44271814790601094</c:v>
                </c:pt>
                <c:pt idx="249">
                  <c:v>0.44058164228913771</c:v>
                </c:pt>
                <c:pt idx="250">
                  <c:v>0.44058164228913771</c:v>
                </c:pt>
                <c:pt idx="251">
                  <c:v>0.43630863105539125</c:v>
                </c:pt>
                <c:pt idx="252">
                  <c:v>0.43417212543851802</c:v>
                </c:pt>
                <c:pt idx="253">
                  <c:v>0.42989911420477123</c:v>
                </c:pt>
                <c:pt idx="254">
                  <c:v>0.41280706926978505</c:v>
                </c:pt>
                <c:pt idx="255">
                  <c:v>0.41067056365291182</c:v>
                </c:pt>
                <c:pt idx="256">
                  <c:v>0.41067056365291182</c:v>
                </c:pt>
                <c:pt idx="257">
                  <c:v>0.40426104680229219</c:v>
                </c:pt>
                <c:pt idx="258">
                  <c:v>0.39357851871792571</c:v>
                </c:pt>
                <c:pt idx="259">
                  <c:v>0.38289599063355956</c:v>
                </c:pt>
                <c:pt idx="260">
                  <c:v>0.35512141761420696</c:v>
                </c:pt>
                <c:pt idx="261">
                  <c:v>0.3508484063804605</c:v>
                </c:pt>
                <c:pt idx="262">
                  <c:v>0.34016587829609402</c:v>
                </c:pt>
                <c:pt idx="263">
                  <c:v>0.33802937267922079</c:v>
                </c:pt>
                <c:pt idx="264">
                  <c:v>0.33589286706234756</c:v>
                </c:pt>
                <c:pt idx="265">
                  <c:v>0.31880082212736144</c:v>
                </c:pt>
                <c:pt idx="266">
                  <c:v>0.31666431651048821</c:v>
                </c:pt>
                <c:pt idx="267">
                  <c:v>0.30811829404299534</c:v>
                </c:pt>
                <c:pt idx="268">
                  <c:v>0.3038452828092485</c:v>
                </c:pt>
                <c:pt idx="269">
                  <c:v>0.3038452828092485</c:v>
                </c:pt>
                <c:pt idx="270">
                  <c:v>0.30170877719237527</c:v>
                </c:pt>
                <c:pt idx="271">
                  <c:v>0.29529926034175563</c:v>
                </c:pt>
                <c:pt idx="272">
                  <c:v>0.28461673225738915</c:v>
                </c:pt>
                <c:pt idx="273">
                  <c:v>0.28248022664051592</c:v>
                </c:pt>
                <c:pt idx="274">
                  <c:v>0.27179769855614977</c:v>
                </c:pt>
                <c:pt idx="275">
                  <c:v>0.26325167608865652</c:v>
                </c:pt>
                <c:pt idx="276">
                  <c:v>0.25897866485491011</c:v>
                </c:pt>
                <c:pt idx="277">
                  <c:v>0.24188661991992394</c:v>
                </c:pt>
                <c:pt idx="278">
                  <c:v>0.23547710306930389</c:v>
                </c:pt>
                <c:pt idx="279">
                  <c:v>0.22265806936806457</c:v>
                </c:pt>
                <c:pt idx="280">
                  <c:v>0.21411204690057131</c:v>
                </c:pt>
                <c:pt idx="281">
                  <c:v>0.21197554128369808</c:v>
                </c:pt>
                <c:pt idx="282">
                  <c:v>0.20983903566682485</c:v>
                </c:pt>
                <c:pt idx="283">
                  <c:v>0.20342951881620519</c:v>
                </c:pt>
                <c:pt idx="284">
                  <c:v>0.20342951881620519</c:v>
                </c:pt>
                <c:pt idx="285">
                  <c:v>0.18847397949809228</c:v>
                </c:pt>
                <c:pt idx="286">
                  <c:v>0.18206446264747222</c:v>
                </c:pt>
                <c:pt idx="287">
                  <c:v>0.17351844017997933</c:v>
                </c:pt>
                <c:pt idx="288">
                  <c:v>0.15428988962811996</c:v>
                </c:pt>
                <c:pt idx="289">
                  <c:v>0.15001687839437353</c:v>
                </c:pt>
                <c:pt idx="290">
                  <c:v>0.13933435031000704</c:v>
                </c:pt>
                <c:pt idx="291">
                  <c:v>0.13292483345938738</c:v>
                </c:pt>
                <c:pt idx="292">
                  <c:v>0.13078832784251415</c:v>
                </c:pt>
                <c:pt idx="293">
                  <c:v>0.12865182222564056</c:v>
                </c:pt>
                <c:pt idx="294">
                  <c:v>0.11796929414127444</c:v>
                </c:pt>
                <c:pt idx="295">
                  <c:v>0.11583278852440122</c:v>
                </c:pt>
                <c:pt idx="296">
                  <c:v>0.11369628290752801</c:v>
                </c:pt>
                <c:pt idx="297">
                  <c:v>0.1115597772906544</c:v>
                </c:pt>
                <c:pt idx="298">
                  <c:v>0.10942327167378117</c:v>
                </c:pt>
                <c:pt idx="299">
                  <c:v>0.10515026044003474</c:v>
                </c:pt>
                <c:pt idx="300">
                  <c:v>9.8740743589415078E-2</c:v>
                </c:pt>
                <c:pt idx="301">
                  <c:v>9.874074358941469E-2</c:v>
                </c:pt>
                <c:pt idx="302">
                  <c:v>9.874074358941469E-2</c:v>
                </c:pt>
                <c:pt idx="303">
                  <c:v>9.874074358941469E-2</c:v>
                </c:pt>
                <c:pt idx="304">
                  <c:v>9.6604237972541848E-2</c:v>
                </c:pt>
                <c:pt idx="305">
                  <c:v>9.6604237972541848E-2</c:v>
                </c:pt>
                <c:pt idx="306">
                  <c:v>9.6604237972541473E-2</c:v>
                </c:pt>
                <c:pt idx="307">
                  <c:v>9.6604237972541473E-2</c:v>
                </c:pt>
                <c:pt idx="308">
                  <c:v>9.6604237972541473E-2</c:v>
                </c:pt>
                <c:pt idx="309">
                  <c:v>9.4467732355668632E-2</c:v>
                </c:pt>
                <c:pt idx="310">
                  <c:v>9.4467732355668632E-2</c:v>
                </c:pt>
                <c:pt idx="311">
                  <c:v>9.4467732355668632E-2</c:v>
                </c:pt>
                <c:pt idx="312">
                  <c:v>9.4467732355668632E-2</c:v>
                </c:pt>
                <c:pt idx="313">
                  <c:v>9.2331226738795028E-2</c:v>
                </c:pt>
                <c:pt idx="314">
                  <c:v>9.0194721121921811E-2</c:v>
                </c:pt>
                <c:pt idx="315">
                  <c:v>8.3785204271302149E-2</c:v>
                </c:pt>
                <c:pt idx="316">
                  <c:v>8.3785204271302149E-2</c:v>
                </c:pt>
                <c:pt idx="317">
                  <c:v>8.3785204271302149E-2</c:v>
                </c:pt>
                <c:pt idx="318">
                  <c:v>8.1648698654428919E-2</c:v>
                </c:pt>
                <c:pt idx="319">
                  <c:v>7.7375687420682474E-2</c:v>
                </c:pt>
                <c:pt idx="320">
                  <c:v>7.7375687420682099E-2</c:v>
                </c:pt>
                <c:pt idx="321">
                  <c:v>7.5239181803808883E-2</c:v>
                </c:pt>
                <c:pt idx="322">
                  <c:v>7.5239181803808883E-2</c:v>
                </c:pt>
                <c:pt idx="323">
                  <c:v>6.6693159336315991E-2</c:v>
                </c:pt>
                <c:pt idx="324">
                  <c:v>6.6693159336315991E-2</c:v>
                </c:pt>
                <c:pt idx="325">
                  <c:v>6.2420148102569552E-2</c:v>
                </c:pt>
                <c:pt idx="326">
                  <c:v>5.8147136868823106E-2</c:v>
                </c:pt>
                <c:pt idx="327">
                  <c:v>4.7464608784456623E-2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A5-437B-B3A1-71A81D1009D5}"/>
            </c:ext>
          </c:extLst>
        </c:ser>
        <c:ser>
          <c:idx val="2"/>
          <c:order val="1"/>
          <c:tx>
            <c:v>Control (1000W/m2)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xVal>
            <c:numRef>
              <c:f>Control!$A$3:$A$13</c:f>
              <c:numCache>
                <c:formatCode>General</c:formatCode>
                <c:ptCount val="11"/>
                <c:pt idx="0">
                  <c:v>0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296</c:v>
                </c:pt>
              </c:numCache>
            </c:numRef>
          </c:xVal>
          <c:yVal>
            <c:numRef>
              <c:f>Control!$F$3:$F$13</c:f>
              <c:numCache>
                <c:formatCode>General</c:formatCode>
                <c:ptCount val="11"/>
                <c:pt idx="0">
                  <c:v>4.0000000000000009</c:v>
                </c:pt>
                <c:pt idx="1">
                  <c:v>3.8214285714285698</c:v>
                </c:pt>
                <c:pt idx="2">
                  <c:v>3.642857142857145</c:v>
                </c:pt>
                <c:pt idx="3">
                  <c:v>3.4642857142857126</c:v>
                </c:pt>
                <c:pt idx="4">
                  <c:v>2.928571428571427</c:v>
                </c:pt>
                <c:pt idx="5">
                  <c:v>2.5714285714285712</c:v>
                </c:pt>
                <c:pt idx="6">
                  <c:v>2.2142857142857117</c:v>
                </c:pt>
                <c:pt idx="7">
                  <c:v>1.8571428571428563</c:v>
                </c:pt>
                <c:pt idx="8">
                  <c:v>1.6785714285714282</c:v>
                </c:pt>
                <c:pt idx="9">
                  <c:v>1.6785714285714282</c:v>
                </c:pt>
                <c:pt idx="10">
                  <c:v>1.6785714285714282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A5-437B-B3A1-71A81D1009D5}"/>
            </c:ext>
          </c:extLst>
        </c:ser>
        <c:ser>
          <c:idx val="1"/>
          <c:order val="2"/>
          <c:tx>
            <c:v>Sample (800W/m2)</c:v>
          </c:tx>
          <c:spPr>
            <a:ln w="19050" cap="rnd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'0.5ms-S-0°C-5mm-2'!$O$2:$O$370</c:f>
              <c:numCache>
                <c:formatCode>General</c:formatCode>
                <c:ptCount val="3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</c:numCache>
            </c:numRef>
          </c:xVal>
          <c:yVal>
            <c:numRef>
              <c:f>'0.5ms-S-0°C-5mm-2'!$Q$2:$Q$370</c:f>
              <c:numCache>
                <c:formatCode>General</c:formatCode>
                <c:ptCount val="369"/>
                <c:pt idx="0">
                  <c:v>4</c:v>
                </c:pt>
                <c:pt idx="1">
                  <c:v>3.9886424038125186</c:v>
                </c:pt>
                <c:pt idx="2">
                  <c:v>3.9863708845750216</c:v>
                </c:pt>
                <c:pt idx="3">
                  <c:v>3.9863708845750216</c:v>
                </c:pt>
                <c:pt idx="4">
                  <c:v>3.9681987306750508</c:v>
                </c:pt>
                <c:pt idx="5">
                  <c:v>3.9681987306750508</c:v>
                </c:pt>
                <c:pt idx="6">
                  <c:v>3.9545696152500716</c:v>
                </c:pt>
                <c:pt idx="7">
                  <c:v>3.9522980960125755</c:v>
                </c:pt>
                <c:pt idx="8">
                  <c:v>3.9522980960125751</c:v>
                </c:pt>
                <c:pt idx="9">
                  <c:v>3.9477550575375822</c:v>
                </c:pt>
                <c:pt idx="10">
                  <c:v>3.9477550575375822</c:v>
                </c:pt>
                <c:pt idx="11">
                  <c:v>3.9432120190625892</c:v>
                </c:pt>
                <c:pt idx="12">
                  <c:v>3.9363974613501007</c:v>
                </c:pt>
                <c:pt idx="13">
                  <c:v>3.9341259421126038</c:v>
                </c:pt>
                <c:pt idx="14">
                  <c:v>3.9250398651626184</c:v>
                </c:pt>
                <c:pt idx="15">
                  <c:v>3.9227683459251215</c:v>
                </c:pt>
                <c:pt idx="16">
                  <c:v>3.913682268975136</c:v>
                </c:pt>
                <c:pt idx="17">
                  <c:v>3.9000531535501572</c:v>
                </c:pt>
                <c:pt idx="18">
                  <c:v>3.8977816343126612</c:v>
                </c:pt>
                <c:pt idx="19">
                  <c:v>3.8977816343126612</c:v>
                </c:pt>
                <c:pt idx="20">
                  <c:v>3.8909670766001723</c:v>
                </c:pt>
                <c:pt idx="21">
                  <c:v>3.8886955573626758</c:v>
                </c:pt>
                <c:pt idx="22">
                  <c:v>3.881880999650186</c:v>
                </c:pt>
                <c:pt idx="23">
                  <c:v>3.881880999650186</c:v>
                </c:pt>
                <c:pt idx="24">
                  <c:v>3.8796094804126899</c:v>
                </c:pt>
                <c:pt idx="25">
                  <c:v>3.8773379611751935</c:v>
                </c:pt>
                <c:pt idx="26">
                  <c:v>3.8591658072752222</c:v>
                </c:pt>
                <c:pt idx="27">
                  <c:v>3.8546227688002288</c:v>
                </c:pt>
                <c:pt idx="28">
                  <c:v>3.8500797303252359</c:v>
                </c:pt>
                <c:pt idx="29">
                  <c:v>3.8478082110877403</c:v>
                </c:pt>
                <c:pt idx="30">
                  <c:v>3.8455366918502443</c:v>
                </c:pt>
                <c:pt idx="31">
                  <c:v>3.829636057187769</c:v>
                </c:pt>
                <c:pt idx="32">
                  <c:v>3.8228214994752796</c:v>
                </c:pt>
                <c:pt idx="33">
                  <c:v>3.8205499802377827</c:v>
                </c:pt>
                <c:pt idx="34">
                  <c:v>3.8091923840503004</c:v>
                </c:pt>
                <c:pt idx="35">
                  <c:v>3.8023778263378119</c:v>
                </c:pt>
                <c:pt idx="36">
                  <c:v>3.7864771916753366</c:v>
                </c:pt>
                <c:pt idx="37">
                  <c:v>3.7864771916753366</c:v>
                </c:pt>
                <c:pt idx="38">
                  <c:v>3.7842056724378401</c:v>
                </c:pt>
                <c:pt idx="39">
                  <c:v>3.7796626339628472</c:v>
                </c:pt>
                <c:pt idx="40">
                  <c:v>3.7751195954878547</c:v>
                </c:pt>
                <c:pt idx="41">
                  <c:v>3.7728480762503587</c:v>
                </c:pt>
                <c:pt idx="42">
                  <c:v>3.7705765570128609</c:v>
                </c:pt>
                <c:pt idx="43">
                  <c:v>3.7569474415878834</c:v>
                </c:pt>
                <c:pt idx="44">
                  <c:v>3.7569474415878825</c:v>
                </c:pt>
                <c:pt idx="45">
                  <c:v>3.7183316145504439</c:v>
                </c:pt>
                <c:pt idx="46">
                  <c:v>3.7137885760754514</c:v>
                </c:pt>
                <c:pt idx="47">
                  <c:v>3.7115170568379545</c:v>
                </c:pt>
                <c:pt idx="48">
                  <c:v>3.7001594606504722</c:v>
                </c:pt>
                <c:pt idx="49">
                  <c:v>3.7001594606504722</c:v>
                </c:pt>
                <c:pt idx="50">
                  <c:v>3.6956164221754801</c:v>
                </c:pt>
                <c:pt idx="51">
                  <c:v>3.6910733837004868</c:v>
                </c:pt>
                <c:pt idx="52">
                  <c:v>3.6819873067505013</c:v>
                </c:pt>
                <c:pt idx="53">
                  <c:v>3.6797157875130044</c:v>
                </c:pt>
                <c:pt idx="54">
                  <c:v>3.6660866720880261</c:v>
                </c:pt>
                <c:pt idx="55">
                  <c:v>3.6456429989505583</c:v>
                </c:pt>
                <c:pt idx="56">
                  <c:v>3.6388284412380689</c:v>
                </c:pt>
                <c:pt idx="57">
                  <c:v>3.6388284412380689</c:v>
                </c:pt>
                <c:pt idx="58">
                  <c:v>3.6342854027630769</c:v>
                </c:pt>
                <c:pt idx="59">
                  <c:v>3.6320138835255795</c:v>
                </c:pt>
                <c:pt idx="60">
                  <c:v>3.6320138835255795</c:v>
                </c:pt>
                <c:pt idx="61">
                  <c:v>3.6183847681006021</c:v>
                </c:pt>
                <c:pt idx="62">
                  <c:v>3.6161132488631051</c:v>
                </c:pt>
                <c:pt idx="63">
                  <c:v>3.6115702103881118</c:v>
                </c:pt>
                <c:pt idx="64">
                  <c:v>3.6024841334381259</c:v>
                </c:pt>
                <c:pt idx="65">
                  <c:v>3.5933980564881405</c:v>
                </c:pt>
                <c:pt idx="66">
                  <c:v>3.586583498775652</c:v>
                </c:pt>
                <c:pt idx="67">
                  <c:v>3.5774974218256657</c:v>
                </c:pt>
                <c:pt idx="68">
                  <c:v>3.5752259025881687</c:v>
                </c:pt>
                <c:pt idx="69">
                  <c:v>3.5729543833506727</c:v>
                </c:pt>
                <c:pt idx="70">
                  <c:v>3.5706828641131767</c:v>
                </c:pt>
                <c:pt idx="71">
                  <c:v>3.5684113448756802</c:v>
                </c:pt>
                <c:pt idx="72">
                  <c:v>3.5684113448756802</c:v>
                </c:pt>
                <c:pt idx="73">
                  <c:v>3.5684113448756802</c:v>
                </c:pt>
                <c:pt idx="74">
                  <c:v>3.5661398256381833</c:v>
                </c:pt>
                <c:pt idx="75">
                  <c:v>3.5388815947882266</c:v>
                </c:pt>
                <c:pt idx="76">
                  <c:v>3.5343385563132341</c:v>
                </c:pt>
                <c:pt idx="77">
                  <c:v>3.5320670370757372</c:v>
                </c:pt>
                <c:pt idx="78">
                  <c:v>3.5320670370757372</c:v>
                </c:pt>
                <c:pt idx="79">
                  <c:v>3.5297955178382403</c:v>
                </c:pt>
                <c:pt idx="80">
                  <c:v>3.5297955178382403</c:v>
                </c:pt>
                <c:pt idx="81">
                  <c:v>3.5275239986007447</c:v>
                </c:pt>
                <c:pt idx="82">
                  <c:v>3.5252524793632487</c:v>
                </c:pt>
                <c:pt idx="83">
                  <c:v>3.5229809601257518</c:v>
                </c:pt>
                <c:pt idx="84">
                  <c:v>3.5184379216507589</c:v>
                </c:pt>
                <c:pt idx="85">
                  <c:v>3.5161664024132624</c:v>
                </c:pt>
                <c:pt idx="86">
                  <c:v>3.5116233639382695</c:v>
                </c:pt>
                <c:pt idx="87">
                  <c:v>3.5116233639382695</c:v>
                </c:pt>
                <c:pt idx="88">
                  <c:v>3.5070803254632765</c:v>
                </c:pt>
                <c:pt idx="89">
                  <c:v>3.4843651330883132</c:v>
                </c:pt>
                <c:pt idx="90">
                  <c:v>3.4798220946133194</c:v>
                </c:pt>
                <c:pt idx="91">
                  <c:v>3.4730075369008309</c:v>
                </c:pt>
                <c:pt idx="92">
                  <c:v>3.4684644984258379</c:v>
                </c:pt>
                <c:pt idx="93">
                  <c:v>3.4412062675758808</c:v>
                </c:pt>
                <c:pt idx="94">
                  <c:v>3.423034113675909</c:v>
                </c:pt>
                <c:pt idx="95">
                  <c:v>3.4139480367259232</c:v>
                </c:pt>
                <c:pt idx="96">
                  <c:v>3.4048619597759378</c:v>
                </c:pt>
                <c:pt idx="97">
                  <c:v>3.4048619597759378</c:v>
                </c:pt>
                <c:pt idx="98">
                  <c:v>3.3957758828259523</c:v>
                </c:pt>
                <c:pt idx="99">
                  <c:v>3.3798752481634775</c:v>
                </c:pt>
                <c:pt idx="100">
                  <c:v>3.3730606904509877</c:v>
                </c:pt>
                <c:pt idx="101">
                  <c:v>3.3253587864635628</c:v>
                </c:pt>
                <c:pt idx="102">
                  <c:v>3.3117296710385844</c:v>
                </c:pt>
                <c:pt idx="103">
                  <c:v>3.2662992862886564</c:v>
                </c:pt>
                <c:pt idx="104">
                  <c:v>3.2662992862886564</c:v>
                </c:pt>
                <c:pt idx="105">
                  <c:v>3.2526701708636772</c:v>
                </c:pt>
                <c:pt idx="106">
                  <c:v>3.1890676322137779</c:v>
                </c:pt>
                <c:pt idx="107">
                  <c:v>3.186796112976281</c:v>
                </c:pt>
                <c:pt idx="108">
                  <c:v>3.1845245937387849</c:v>
                </c:pt>
                <c:pt idx="109">
                  <c:v>3.141365728226353</c:v>
                </c:pt>
                <c:pt idx="110">
                  <c:v>3.1254650935638777</c:v>
                </c:pt>
                <c:pt idx="111">
                  <c:v>3.1072929396639069</c:v>
                </c:pt>
                <c:pt idx="112">
                  <c:v>3.0255182471140349</c:v>
                </c:pt>
                <c:pt idx="113">
                  <c:v>3.0141606509265535</c:v>
                </c:pt>
                <c:pt idx="114">
                  <c:v>3.0141606509265535</c:v>
                </c:pt>
                <c:pt idx="115">
                  <c:v>2.9982600162640782</c:v>
                </c:pt>
                <c:pt idx="116">
                  <c:v>2.9869024200765963</c:v>
                </c:pt>
                <c:pt idx="117">
                  <c:v>2.9528296315141502</c:v>
                </c:pt>
                <c:pt idx="118">
                  <c:v>2.9278429199016887</c:v>
                </c:pt>
                <c:pt idx="119">
                  <c:v>2.9119422852392138</c:v>
                </c:pt>
                <c:pt idx="120">
                  <c:v>2.8778694966767677</c:v>
                </c:pt>
                <c:pt idx="121">
                  <c:v>2.8710549389642783</c:v>
                </c:pt>
                <c:pt idx="122">
                  <c:v>2.8528827850643075</c:v>
                </c:pt>
                <c:pt idx="123">
                  <c:v>2.8369821504018322</c:v>
                </c:pt>
                <c:pt idx="124">
                  <c:v>2.8347106311643353</c:v>
                </c:pt>
                <c:pt idx="125">
                  <c:v>2.8188099965018605</c:v>
                </c:pt>
                <c:pt idx="126">
                  <c:v>2.8142669580268675</c:v>
                </c:pt>
                <c:pt idx="127">
                  <c:v>2.8097239195518751</c:v>
                </c:pt>
                <c:pt idx="128">
                  <c:v>2.7870087271769113</c:v>
                </c:pt>
                <c:pt idx="129">
                  <c:v>2.773379611751932</c:v>
                </c:pt>
                <c:pt idx="130">
                  <c:v>2.7506644193769683</c:v>
                </c:pt>
                <c:pt idx="131">
                  <c:v>2.7324922654769965</c:v>
                </c:pt>
                <c:pt idx="132">
                  <c:v>2.7097770731020328</c:v>
                </c:pt>
                <c:pt idx="133">
                  <c:v>2.7097770731020328</c:v>
                </c:pt>
                <c:pt idx="134">
                  <c:v>2.7029625153895434</c:v>
                </c:pt>
                <c:pt idx="135">
                  <c:v>2.689333399964565</c:v>
                </c:pt>
                <c:pt idx="136">
                  <c:v>2.6825188422520756</c:v>
                </c:pt>
                <c:pt idx="137">
                  <c:v>2.6620751691146078</c:v>
                </c:pt>
                <c:pt idx="138">
                  <c:v>2.6598036498771109</c:v>
                </c:pt>
                <c:pt idx="139">
                  <c:v>2.6507175729271255</c:v>
                </c:pt>
                <c:pt idx="140">
                  <c:v>2.6143732651271829</c:v>
                </c:pt>
                <c:pt idx="141">
                  <c:v>2.60983022665219</c:v>
                </c:pt>
                <c:pt idx="142">
                  <c:v>2.6030156689397006</c:v>
                </c:pt>
                <c:pt idx="143">
                  <c:v>2.6007441497022046</c:v>
                </c:pt>
                <c:pt idx="144">
                  <c:v>2.5939295919897152</c:v>
                </c:pt>
                <c:pt idx="145">
                  <c:v>2.5803004765647368</c:v>
                </c:pt>
                <c:pt idx="146">
                  <c:v>2.5643998419022616</c:v>
                </c:pt>
                <c:pt idx="147">
                  <c:v>2.5416846495272973</c:v>
                </c:pt>
                <c:pt idx="148">
                  <c:v>2.5394131302898013</c:v>
                </c:pt>
                <c:pt idx="149">
                  <c:v>2.491711226302376</c:v>
                </c:pt>
                <c:pt idx="150">
                  <c:v>2.4689960339274117</c:v>
                </c:pt>
                <c:pt idx="151">
                  <c:v>2.4053934952775125</c:v>
                </c:pt>
                <c:pt idx="152">
                  <c:v>2.3963074183275261</c:v>
                </c:pt>
                <c:pt idx="153">
                  <c:v>2.3826783029025478</c:v>
                </c:pt>
                <c:pt idx="154">
                  <c:v>2.325890321965137</c:v>
                </c:pt>
                <c:pt idx="155">
                  <c:v>2.3168042450151516</c:v>
                </c:pt>
                <c:pt idx="156">
                  <c:v>2.3145327257776551</c:v>
                </c:pt>
                <c:pt idx="157">
                  <c:v>2.3054466488276693</c:v>
                </c:pt>
                <c:pt idx="158">
                  <c:v>2.2963605718776838</c:v>
                </c:pt>
                <c:pt idx="159">
                  <c:v>2.2850029756902015</c:v>
                </c:pt>
                <c:pt idx="160">
                  <c:v>2.2668308217902298</c:v>
                </c:pt>
                <c:pt idx="161">
                  <c:v>2.2350295524652806</c:v>
                </c:pt>
                <c:pt idx="162">
                  <c:v>2.164612456102891</c:v>
                </c:pt>
                <c:pt idx="163">
                  <c:v>2.1282681483029484</c:v>
                </c:pt>
                <c:pt idx="164">
                  <c:v>2.1123675136404731</c:v>
                </c:pt>
                <c:pt idx="165">
                  <c:v>2.1100959944029771</c:v>
                </c:pt>
                <c:pt idx="166">
                  <c:v>2.0964668789779983</c:v>
                </c:pt>
                <c:pt idx="167">
                  <c:v>2.0692086481280416</c:v>
                </c:pt>
                <c:pt idx="168">
                  <c:v>2.032864340328099</c:v>
                </c:pt>
                <c:pt idx="169">
                  <c:v>2.0056061094781414</c:v>
                </c:pt>
                <c:pt idx="170">
                  <c:v>1.996520032528156</c:v>
                </c:pt>
                <c:pt idx="171">
                  <c:v>1.9351890131157528</c:v>
                </c:pt>
                <c:pt idx="172">
                  <c:v>1.9238314169282704</c:v>
                </c:pt>
                <c:pt idx="173">
                  <c:v>1.9124738207407883</c:v>
                </c:pt>
                <c:pt idx="174">
                  <c:v>1.8965731860783133</c:v>
                </c:pt>
                <c:pt idx="175">
                  <c:v>1.8511428013283848</c:v>
                </c:pt>
                <c:pt idx="176">
                  <c:v>1.8488712820908881</c:v>
                </c:pt>
                <c:pt idx="177">
                  <c:v>1.8397852051409027</c:v>
                </c:pt>
                <c:pt idx="178">
                  <c:v>1.8306991281909171</c:v>
                </c:pt>
                <c:pt idx="179">
                  <c:v>1.7966263396284701</c:v>
                </c:pt>
                <c:pt idx="180">
                  <c:v>1.7852687434409886</c:v>
                </c:pt>
                <c:pt idx="181">
                  <c:v>1.7511959548785418</c:v>
                </c:pt>
                <c:pt idx="182">
                  <c:v>1.7398383586910595</c:v>
                </c:pt>
                <c:pt idx="183">
                  <c:v>1.7352953202160668</c:v>
                </c:pt>
                <c:pt idx="184">
                  <c:v>1.7307522817410741</c:v>
                </c:pt>
                <c:pt idx="185">
                  <c:v>1.696679493178628</c:v>
                </c:pt>
                <c:pt idx="186">
                  <c:v>1.6557921469036925</c:v>
                </c:pt>
                <c:pt idx="187">
                  <c:v>1.6467060699537071</c:v>
                </c:pt>
                <c:pt idx="188">
                  <c:v>1.6285339160537353</c:v>
                </c:pt>
                <c:pt idx="189">
                  <c:v>1.6262623968162384</c:v>
                </c:pt>
                <c:pt idx="190">
                  <c:v>1.617176319866253</c:v>
                </c:pt>
                <c:pt idx="191">
                  <c:v>1.5944611274912892</c:v>
                </c:pt>
                <c:pt idx="192">
                  <c:v>1.5831035313038069</c:v>
                </c:pt>
                <c:pt idx="193">
                  <c:v>1.5762889735913175</c:v>
                </c:pt>
                <c:pt idx="194">
                  <c:v>1.5036003579914319</c:v>
                </c:pt>
                <c:pt idx="195">
                  <c:v>1.4854282040914608</c:v>
                </c:pt>
                <c:pt idx="196">
                  <c:v>1.4717990886664818</c:v>
                </c:pt>
                <c:pt idx="197">
                  <c:v>1.4581699732415034</c:v>
                </c:pt>
                <c:pt idx="198">
                  <c:v>1.449083896291518</c:v>
                </c:pt>
                <c:pt idx="199">
                  <c:v>1.4422693385790284</c:v>
                </c:pt>
                <c:pt idx="200">
                  <c:v>1.4422693385790284</c:v>
                </c:pt>
                <c:pt idx="201">
                  <c:v>1.4059250307790858</c:v>
                </c:pt>
                <c:pt idx="202">
                  <c:v>1.4036535115415898</c:v>
                </c:pt>
                <c:pt idx="203">
                  <c:v>1.367309203741647</c:v>
                </c:pt>
                <c:pt idx="204">
                  <c:v>1.351408569079172</c:v>
                </c:pt>
                <c:pt idx="205">
                  <c:v>1.3218788189917179</c:v>
                </c:pt>
                <c:pt idx="206">
                  <c:v>1.3037066650917468</c:v>
                </c:pt>
                <c:pt idx="207">
                  <c:v>1.3014351458542501</c:v>
                </c:pt>
                <c:pt idx="208">
                  <c:v>1.2968921073792574</c:v>
                </c:pt>
                <c:pt idx="209">
                  <c:v>1.2719053957667967</c:v>
                </c:pt>
                <c:pt idx="210">
                  <c:v>1.2696338765293009</c:v>
                </c:pt>
                <c:pt idx="211">
                  <c:v>1.2605477995793146</c:v>
                </c:pt>
                <c:pt idx="212">
                  <c:v>1.2469186841543363</c:v>
                </c:pt>
                <c:pt idx="213">
                  <c:v>1.2287465302543645</c:v>
                </c:pt>
                <c:pt idx="214">
                  <c:v>1.2196604533043789</c:v>
                </c:pt>
                <c:pt idx="215">
                  <c:v>1.2151174148293862</c:v>
                </c:pt>
                <c:pt idx="216">
                  <c:v>1.2128458955918904</c:v>
                </c:pt>
                <c:pt idx="217">
                  <c:v>1.1651439916044652</c:v>
                </c:pt>
                <c:pt idx="218">
                  <c:v>1.1356142415170116</c:v>
                </c:pt>
                <c:pt idx="219">
                  <c:v>1.1356142415170116</c:v>
                </c:pt>
                <c:pt idx="220">
                  <c:v>1.1356142415170116</c:v>
                </c:pt>
                <c:pt idx="221">
                  <c:v>1.1310712030420187</c:v>
                </c:pt>
                <c:pt idx="222">
                  <c:v>1.1151705683795439</c:v>
                </c:pt>
                <c:pt idx="223">
                  <c:v>1.1015414529545651</c:v>
                </c:pt>
                <c:pt idx="224">
                  <c:v>1.0788262605796011</c:v>
                </c:pt>
                <c:pt idx="225">
                  <c:v>1.0720117028671119</c:v>
                </c:pt>
                <c:pt idx="226">
                  <c:v>1.0651971451546223</c:v>
                </c:pt>
                <c:pt idx="227">
                  <c:v>1.0538395489671404</c:v>
                </c:pt>
                <c:pt idx="228">
                  <c:v>1.0538395489671404</c:v>
                </c:pt>
                <c:pt idx="229">
                  <c:v>1.0379389143046653</c:v>
                </c:pt>
                <c:pt idx="230">
                  <c:v>1.0311243565921764</c:v>
                </c:pt>
                <c:pt idx="231">
                  <c:v>1.0265813181171832</c:v>
                </c:pt>
                <c:pt idx="232">
                  <c:v>1.0265813181171832</c:v>
                </c:pt>
                <c:pt idx="233">
                  <c:v>1.0243097988796868</c:v>
                </c:pt>
                <c:pt idx="234">
                  <c:v>1.003866125742219</c:v>
                </c:pt>
                <c:pt idx="235">
                  <c:v>1.0015946065047225</c:v>
                </c:pt>
                <c:pt idx="236">
                  <c:v>0.99705156802972994</c:v>
                </c:pt>
                <c:pt idx="237">
                  <c:v>0.98569397184224761</c:v>
                </c:pt>
                <c:pt idx="238">
                  <c:v>0.9629787794672835</c:v>
                </c:pt>
                <c:pt idx="239">
                  <c:v>0.94707814480480845</c:v>
                </c:pt>
                <c:pt idx="240">
                  <c:v>0.93572054861732623</c:v>
                </c:pt>
                <c:pt idx="241">
                  <c:v>0.92890599090483705</c:v>
                </c:pt>
                <c:pt idx="242">
                  <c:v>0.91073383700486565</c:v>
                </c:pt>
                <c:pt idx="243">
                  <c:v>0.90391927929237659</c:v>
                </c:pt>
                <c:pt idx="244">
                  <c:v>0.89256168310489425</c:v>
                </c:pt>
                <c:pt idx="245">
                  <c:v>0.86757497149243379</c:v>
                </c:pt>
                <c:pt idx="246">
                  <c:v>0.85621737530495146</c:v>
                </c:pt>
                <c:pt idx="247">
                  <c:v>0.84258825987997321</c:v>
                </c:pt>
                <c:pt idx="248">
                  <c:v>0.8357737021674837</c:v>
                </c:pt>
                <c:pt idx="249">
                  <c:v>0.80851547131752677</c:v>
                </c:pt>
                <c:pt idx="250">
                  <c:v>0.80397243284253406</c:v>
                </c:pt>
                <c:pt idx="251">
                  <c:v>0.80170091360503726</c:v>
                </c:pt>
                <c:pt idx="252">
                  <c:v>0.79261483665505184</c:v>
                </c:pt>
                <c:pt idx="253">
                  <c:v>0.78352875970506586</c:v>
                </c:pt>
                <c:pt idx="254">
                  <c:v>0.74945597114261986</c:v>
                </c:pt>
                <c:pt idx="255">
                  <c:v>0.74945597114261986</c:v>
                </c:pt>
                <c:pt idx="256">
                  <c:v>0.74264141343013035</c:v>
                </c:pt>
                <c:pt idx="257">
                  <c:v>0.74264141343013035</c:v>
                </c:pt>
                <c:pt idx="258">
                  <c:v>0.74036989419263399</c:v>
                </c:pt>
                <c:pt idx="259">
                  <c:v>0.7290122980051521</c:v>
                </c:pt>
                <c:pt idx="260">
                  <c:v>0.72446925953015895</c:v>
                </c:pt>
                <c:pt idx="261">
                  <c:v>0.71992622105516624</c:v>
                </c:pt>
                <c:pt idx="262">
                  <c:v>0.70175406715519484</c:v>
                </c:pt>
                <c:pt idx="263">
                  <c:v>0.68131039401772708</c:v>
                </c:pt>
                <c:pt idx="264">
                  <c:v>0.6676812785927484</c:v>
                </c:pt>
                <c:pt idx="265">
                  <c:v>0.66086672088025922</c:v>
                </c:pt>
                <c:pt idx="266">
                  <c:v>0.65859520164276286</c:v>
                </c:pt>
                <c:pt idx="267">
                  <c:v>0.65405216316777015</c:v>
                </c:pt>
                <c:pt idx="268">
                  <c:v>0.64496608621778428</c:v>
                </c:pt>
                <c:pt idx="269">
                  <c:v>0.63588000926779875</c:v>
                </c:pt>
                <c:pt idx="270">
                  <c:v>0.6313369707928056</c:v>
                </c:pt>
                <c:pt idx="271">
                  <c:v>0.615436336130331</c:v>
                </c:pt>
                <c:pt idx="272">
                  <c:v>0.60180722070535231</c:v>
                </c:pt>
                <c:pt idx="273">
                  <c:v>0.60180722070535231</c:v>
                </c:pt>
                <c:pt idx="274">
                  <c:v>0.56773443214290586</c:v>
                </c:pt>
                <c:pt idx="275">
                  <c:v>0.56773443214290586</c:v>
                </c:pt>
                <c:pt idx="276">
                  <c:v>0.56546291290540951</c:v>
                </c:pt>
                <c:pt idx="277">
                  <c:v>0.56319139366791315</c:v>
                </c:pt>
                <c:pt idx="278">
                  <c:v>0.55637683595542364</c:v>
                </c:pt>
                <c:pt idx="279">
                  <c:v>0.55410531671792729</c:v>
                </c:pt>
                <c:pt idx="280">
                  <c:v>0.55183379748043093</c:v>
                </c:pt>
                <c:pt idx="281">
                  <c:v>0.53820468205545224</c:v>
                </c:pt>
                <c:pt idx="282">
                  <c:v>0.53593316281795589</c:v>
                </c:pt>
                <c:pt idx="283">
                  <c:v>0.53366164358045953</c:v>
                </c:pt>
                <c:pt idx="284">
                  <c:v>0.53139012434296307</c:v>
                </c:pt>
                <c:pt idx="285">
                  <c:v>0.53139012434296307</c:v>
                </c:pt>
                <c:pt idx="286">
                  <c:v>0.52911860510546671</c:v>
                </c:pt>
                <c:pt idx="287">
                  <c:v>0.52911860510546671</c:v>
                </c:pt>
                <c:pt idx="288">
                  <c:v>0.524575566630474</c:v>
                </c:pt>
                <c:pt idx="289">
                  <c:v>0.52230404739297764</c:v>
                </c:pt>
                <c:pt idx="290">
                  <c:v>0.51776100891798449</c:v>
                </c:pt>
                <c:pt idx="291">
                  <c:v>0.49958885501801309</c:v>
                </c:pt>
                <c:pt idx="292">
                  <c:v>0.49731733578051668</c:v>
                </c:pt>
                <c:pt idx="293">
                  <c:v>0.49731733578051668</c:v>
                </c:pt>
                <c:pt idx="294">
                  <c:v>0.49050277806802756</c:v>
                </c:pt>
                <c:pt idx="295">
                  <c:v>0.47914518188054528</c:v>
                </c:pt>
                <c:pt idx="296">
                  <c:v>0.46778758569306345</c:v>
                </c:pt>
                <c:pt idx="297">
                  <c:v>0.43825783560560977</c:v>
                </c:pt>
                <c:pt idx="298">
                  <c:v>0.433714797130617</c:v>
                </c:pt>
                <c:pt idx="299">
                  <c:v>0.42235720094313473</c:v>
                </c:pt>
                <c:pt idx="300">
                  <c:v>0.42008568170563837</c:v>
                </c:pt>
                <c:pt idx="301">
                  <c:v>0.41781416246814201</c:v>
                </c:pt>
                <c:pt idx="302">
                  <c:v>0.39964200856817061</c:v>
                </c:pt>
                <c:pt idx="303">
                  <c:v>0.3973704893306742</c:v>
                </c:pt>
                <c:pt idx="304">
                  <c:v>0.38828441238068873</c:v>
                </c:pt>
                <c:pt idx="305">
                  <c:v>0.38374137390569557</c:v>
                </c:pt>
                <c:pt idx="306">
                  <c:v>0.38374137390569557</c:v>
                </c:pt>
                <c:pt idx="307">
                  <c:v>0.38146985466819922</c:v>
                </c:pt>
                <c:pt idx="308">
                  <c:v>0.37465529695571009</c:v>
                </c:pt>
                <c:pt idx="309">
                  <c:v>0.36329770076822782</c:v>
                </c:pt>
                <c:pt idx="310">
                  <c:v>0.36102618153073146</c:v>
                </c:pt>
                <c:pt idx="311">
                  <c:v>0.34966858534324957</c:v>
                </c:pt>
                <c:pt idx="312">
                  <c:v>0.34058250839326365</c:v>
                </c:pt>
                <c:pt idx="313">
                  <c:v>0.33603946991827094</c:v>
                </c:pt>
                <c:pt idx="314">
                  <c:v>0.31786731601829954</c:v>
                </c:pt>
                <c:pt idx="315">
                  <c:v>0.31105275830580997</c:v>
                </c:pt>
                <c:pt idx="316">
                  <c:v>0.29742364288083173</c:v>
                </c:pt>
                <c:pt idx="317">
                  <c:v>0.28833756593084586</c:v>
                </c:pt>
                <c:pt idx="318">
                  <c:v>0.28606604669334945</c:v>
                </c:pt>
                <c:pt idx="319">
                  <c:v>0.2837945274558531</c:v>
                </c:pt>
                <c:pt idx="320">
                  <c:v>0.27697996974336397</c:v>
                </c:pt>
                <c:pt idx="321">
                  <c:v>0.27697996974336397</c:v>
                </c:pt>
                <c:pt idx="322">
                  <c:v>0.26107933508088893</c:v>
                </c:pt>
                <c:pt idx="323">
                  <c:v>0.25426477736839942</c:v>
                </c:pt>
                <c:pt idx="324">
                  <c:v>0.24517870041841394</c:v>
                </c:pt>
                <c:pt idx="325">
                  <c:v>0.22473502728094616</c:v>
                </c:pt>
                <c:pt idx="326">
                  <c:v>0.22019198880595342</c:v>
                </c:pt>
                <c:pt idx="327">
                  <c:v>0.20883439261847114</c:v>
                </c:pt>
                <c:pt idx="328">
                  <c:v>0.20656287338097476</c:v>
                </c:pt>
                <c:pt idx="329">
                  <c:v>0.20201983490598202</c:v>
                </c:pt>
                <c:pt idx="330">
                  <c:v>0.19974831566848564</c:v>
                </c:pt>
                <c:pt idx="331">
                  <c:v>0.19747679643098887</c:v>
                </c:pt>
                <c:pt idx="332">
                  <c:v>0.19066223871849974</c:v>
                </c:pt>
                <c:pt idx="333">
                  <c:v>0.186119200243507</c:v>
                </c:pt>
                <c:pt idx="334">
                  <c:v>0.18384768100601062</c:v>
                </c:pt>
                <c:pt idx="335">
                  <c:v>0.18157616176851424</c:v>
                </c:pt>
                <c:pt idx="336">
                  <c:v>0.17930464253101747</c:v>
                </c:pt>
                <c:pt idx="337">
                  <c:v>0.17703312329352108</c:v>
                </c:pt>
                <c:pt idx="338">
                  <c:v>0.17249008481852834</c:v>
                </c:pt>
                <c:pt idx="339">
                  <c:v>0.17021856558103196</c:v>
                </c:pt>
                <c:pt idx="340">
                  <c:v>0.16567552710603922</c:v>
                </c:pt>
                <c:pt idx="341">
                  <c:v>0.16567552710603883</c:v>
                </c:pt>
                <c:pt idx="342">
                  <c:v>0.16567552710603883</c:v>
                </c:pt>
                <c:pt idx="343">
                  <c:v>0.16567552710603883</c:v>
                </c:pt>
                <c:pt idx="344">
                  <c:v>0.16340400786854284</c:v>
                </c:pt>
                <c:pt idx="345">
                  <c:v>0.16340400786854284</c:v>
                </c:pt>
                <c:pt idx="346">
                  <c:v>0.16340400786854245</c:v>
                </c:pt>
                <c:pt idx="347">
                  <c:v>0.16340400786854245</c:v>
                </c:pt>
                <c:pt idx="348">
                  <c:v>0.16340400786854245</c:v>
                </c:pt>
                <c:pt idx="349">
                  <c:v>0.16113248863104648</c:v>
                </c:pt>
                <c:pt idx="350">
                  <c:v>0.16113248863104648</c:v>
                </c:pt>
                <c:pt idx="351">
                  <c:v>0.16113248863104648</c:v>
                </c:pt>
                <c:pt idx="352">
                  <c:v>0.16113248863104648</c:v>
                </c:pt>
                <c:pt idx="353">
                  <c:v>0.15886096939354971</c:v>
                </c:pt>
                <c:pt idx="354">
                  <c:v>0.15658945015605333</c:v>
                </c:pt>
                <c:pt idx="355">
                  <c:v>0.14977489244356421</c:v>
                </c:pt>
                <c:pt idx="356">
                  <c:v>0.14977489244356421</c:v>
                </c:pt>
                <c:pt idx="357">
                  <c:v>0.14977489244356421</c:v>
                </c:pt>
                <c:pt idx="358">
                  <c:v>0.14750337320606782</c:v>
                </c:pt>
                <c:pt idx="359">
                  <c:v>0.14296033473107508</c:v>
                </c:pt>
                <c:pt idx="360">
                  <c:v>0.14296033473107467</c:v>
                </c:pt>
                <c:pt idx="361">
                  <c:v>0.14068881549357831</c:v>
                </c:pt>
                <c:pt idx="362">
                  <c:v>0.14068881549357831</c:v>
                </c:pt>
                <c:pt idx="363">
                  <c:v>0.13160273854359281</c:v>
                </c:pt>
                <c:pt idx="364">
                  <c:v>0.13160273854359281</c:v>
                </c:pt>
                <c:pt idx="365">
                  <c:v>0.12705970006860007</c:v>
                </c:pt>
                <c:pt idx="366">
                  <c:v>0.12251666159360732</c:v>
                </c:pt>
                <c:pt idx="367">
                  <c:v>0.11115906540612504</c:v>
                </c:pt>
                <c:pt idx="368">
                  <c:v>9.0715392268657269E-2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A5-437B-B3A1-71A81D1009D5}"/>
            </c:ext>
          </c:extLst>
        </c:ser>
        <c:ser>
          <c:idx val="3"/>
          <c:order val="3"/>
          <c:tx>
            <c:v>Control (800W/m2)</c:v>
          </c:tx>
          <c:spPr>
            <a:ln w="1905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xVal>
            <c:numRef>
              <c:f>Control!$A$3:$A$13</c:f>
              <c:numCache>
                <c:formatCode>General</c:formatCode>
                <c:ptCount val="11"/>
                <c:pt idx="0">
                  <c:v>0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296</c:v>
                </c:pt>
              </c:numCache>
            </c:numRef>
          </c:xVal>
          <c:yVal>
            <c:numRef>
              <c:f>Control!$K$3:$K$13</c:f>
              <c:numCache>
                <c:formatCode>General</c:formatCode>
                <c:ptCount val="11"/>
                <c:pt idx="0">
                  <c:v>4.0000000000000009</c:v>
                </c:pt>
                <c:pt idx="1">
                  <c:v>3.8214285714285698</c:v>
                </c:pt>
                <c:pt idx="2">
                  <c:v>3.8214285714285698</c:v>
                </c:pt>
                <c:pt idx="3">
                  <c:v>3.642857142857145</c:v>
                </c:pt>
                <c:pt idx="4">
                  <c:v>3.1071428571428563</c:v>
                </c:pt>
                <c:pt idx="5">
                  <c:v>2.7499999999999991</c:v>
                </c:pt>
                <c:pt idx="6">
                  <c:v>2.3928571428571423</c:v>
                </c:pt>
                <c:pt idx="7">
                  <c:v>1.6785714285714282</c:v>
                </c:pt>
                <c:pt idx="8">
                  <c:v>1.6785714285714282</c:v>
                </c:pt>
                <c:pt idx="9">
                  <c:v>1.4999999999999991</c:v>
                </c:pt>
                <c:pt idx="10">
                  <c:v>1.4999999999999991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0A5-437B-B3A1-71A81D100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505983"/>
        <c:axId val="1789869359"/>
      </c:scatterChart>
      <c:valAx>
        <c:axId val="1782505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Time (min)</a:t>
                </a:r>
              </a:p>
            </c:rich>
          </c:tx>
          <c:layout>
            <c:manualLayout>
              <c:xMode val="edge"/>
              <c:yMode val="edge"/>
              <c:x val="0.35046366766828241"/>
              <c:y val="0.908391608391608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869359"/>
        <c:crosses val="autoZero"/>
        <c:crossBetween val="midCat"/>
      </c:valAx>
      <c:valAx>
        <c:axId val="1789869359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Moisture content (g/g db)</a:t>
                </a:r>
              </a:p>
            </c:rich>
          </c:tx>
          <c:layout>
            <c:manualLayout>
              <c:xMode val="edge"/>
              <c:yMode val="edge"/>
              <c:x val="1.1137409780345896E-2"/>
              <c:y val="0.177155368441987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505983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556827570289809"/>
          <c:y val="0.11189731793594691"/>
          <c:w val="0.22886980757300945"/>
          <c:h val="0.656973351914704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15880542291261"/>
          <c:y val="5.74594312403943E-2"/>
          <c:w val="0.61711130249359991"/>
          <c:h val="0.75404115588610765"/>
        </c:manualLayout>
      </c:layout>
      <c:scatterChart>
        <c:scatterStyle val="lineMarker"/>
        <c:varyColors val="0"/>
        <c:ser>
          <c:idx val="2"/>
          <c:order val="0"/>
          <c:tx>
            <c:v>Sample (600W/m2)</c:v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'0.5ms-C-0°C-5mm'!$P$2:$P$303</c:f>
              <c:numCache>
                <c:formatCode>General</c:formatCode>
                <c:ptCount val="30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</c:numCache>
            </c:numRef>
          </c:xVal>
          <c:yVal>
            <c:numRef>
              <c:f>'0.5ms-C-0°C-5mm'!$R$2:$R$303</c:f>
              <c:numCache>
                <c:formatCode>General</c:formatCode>
                <c:ptCount val="302"/>
                <c:pt idx="0">
                  <c:v>4.0000000000000009</c:v>
                </c:pt>
                <c:pt idx="1">
                  <c:v>3.9561180799779319</c:v>
                </c:pt>
                <c:pt idx="2">
                  <c:v>3.9529836571192125</c:v>
                </c:pt>
                <c:pt idx="3">
                  <c:v>3.9467148114017752</c:v>
                </c:pt>
                <c:pt idx="4">
                  <c:v>3.9404459656843409</c:v>
                </c:pt>
                <c:pt idx="5">
                  <c:v>3.9404459656843409</c:v>
                </c:pt>
                <c:pt idx="6">
                  <c:v>3.9373115428256162</c:v>
                </c:pt>
                <c:pt idx="7">
                  <c:v>3.9373115428256162</c:v>
                </c:pt>
                <c:pt idx="8">
                  <c:v>3.9279082742494591</c:v>
                </c:pt>
                <c:pt idx="9">
                  <c:v>3.9247738513907411</c:v>
                </c:pt>
                <c:pt idx="10">
                  <c:v>3.9216394285320253</c:v>
                </c:pt>
                <c:pt idx="11">
                  <c:v>3.9091017370971475</c:v>
                </c:pt>
                <c:pt idx="12">
                  <c:v>3.8902951999448327</c:v>
                </c:pt>
                <c:pt idx="13">
                  <c:v>3.8902951999448327</c:v>
                </c:pt>
                <c:pt idx="14">
                  <c:v>3.8840263542273976</c:v>
                </c:pt>
                <c:pt idx="15">
                  <c:v>3.8777575085099572</c:v>
                </c:pt>
                <c:pt idx="16">
                  <c:v>3.8746230856512365</c:v>
                </c:pt>
                <c:pt idx="17">
                  <c:v>3.8683542399337996</c:v>
                </c:pt>
                <c:pt idx="18">
                  <c:v>3.8620853942163604</c:v>
                </c:pt>
                <c:pt idx="19">
                  <c:v>3.8495477027814835</c:v>
                </c:pt>
                <c:pt idx="20">
                  <c:v>3.8464132799227637</c:v>
                </c:pt>
                <c:pt idx="21">
                  <c:v>3.8276067427704525</c:v>
                </c:pt>
                <c:pt idx="22">
                  <c:v>3.8276067427704525</c:v>
                </c:pt>
                <c:pt idx="23">
                  <c:v>3.8150690513355778</c:v>
                </c:pt>
                <c:pt idx="24">
                  <c:v>3.8025313599007005</c:v>
                </c:pt>
                <c:pt idx="25">
                  <c:v>3.7993969370419802</c:v>
                </c:pt>
                <c:pt idx="26">
                  <c:v>3.7962625141832613</c:v>
                </c:pt>
                <c:pt idx="27">
                  <c:v>3.7899936684658235</c:v>
                </c:pt>
                <c:pt idx="28">
                  <c:v>3.7837248227483835</c:v>
                </c:pt>
                <c:pt idx="29">
                  <c:v>3.7429773255850396</c:v>
                </c:pt>
                <c:pt idx="30">
                  <c:v>3.7335740570088807</c:v>
                </c:pt>
                <c:pt idx="31">
                  <c:v>3.7084986741391281</c:v>
                </c:pt>
                <c:pt idx="32">
                  <c:v>3.6896921369868139</c:v>
                </c:pt>
                <c:pt idx="33">
                  <c:v>3.6802888684106581</c:v>
                </c:pt>
                <c:pt idx="34">
                  <c:v>3.6081971426601194</c:v>
                </c:pt>
                <c:pt idx="35">
                  <c:v>3.5549119540618976</c:v>
                </c:pt>
                <c:pt idx="36">
                  <c:v>3.551777531203181</c:v>
                </c:pt>
                <c:pt idx="37">
                  <c:v>3.5486431083444581</c:v>
                </c:pt>
                <c:pt idx="38">
                  <c:v>3.5329709940508605</c:v>
                </c:pt>
                <c:pt idx="39">
                  <c:v>3.5172988797572717</c:v>
                </c:pt>
                <c:pt idx="40">
                  <c:v>3.5078956111811155</c:v>
                </c:pt>
                <c:pt idx="41">
                  <c:v>3.5016267654636746</c:v>
                </c:pt>
                <c:pt idx="42">
                  <c:v>3.4796858054526427</c:v>
                </c:pt>
                <c:pt idx="43">
                  <c:v>3.4702825368764842</c:v>
                </c:pt>
                <c:pt idx="44">
                  <c:v>3.4702825368764842</c:v>
                </c:pt>
                <c:pt idx="45">
                  <c:v>3.426400616854417</c:v>
                </c:pt>
                <c:pt idx="46">
                  <c:v>3.4013252339846662</c:v>
                </c:pt>
                <c:pt idx="47">
                  <c:v>3.3543088911038796</c:v>
                </c:pt>
                <c:pt idx="48">
                  <c:v>3.3511744682451612</c:v>
                </c:pt>
                <c:pt idx="49">
                  <c:v>3.2728138967771851</c:v>
                </c:pt>
                <c:pt idx="50">
                  <c:v>3.2696794739184658</c:v>
                </c:pt>
                <c:pt idx="51">
                  <c:v>3.2163942853202436</c:v>
                </c:pt>
                <c:pt idx="52">
                  <c:v>3.2101254396028036</c:v>
                </c:pt>
                <c:pt idx="53">
                  <c:v>3.1787812110156155</c:v>
                </c:pt>
                <c:pt idx="54">
                  <c:v>3.1913189024504902</c:v>
                </c:pt>
                <c:pt idx="55">
                  <c:v>3.1474369824284261</c:v>
                </c:pt>
                <c:pt idx="56">
                  <c:v>3.138033713852264</c:v>
                </c:pt>
                <c:pt idx="57">
                  <c:v>3.1160927538412317</c:v>
                </c:pt>
                <c:pt idx="58">
                  <c:v>3.1035550624063575</c:v>
                </c:pt>
                <c:pt idx="59">
                  <c:v>3.0878829481127616</c:v>
                </c:pt>
                <c:pt idx="60">
                  <c:v>3.0847485252540428</c:v>
                </c:pt>
                <c:pt idx="61">
                  <c:v>3.0722108338191672</c:v>
                </c:pt>
                <c:pt idx="62">
                  <c:v>3.0534042966668524</c:v>
                </c:pt>
                <c:pt idx="63">
                  <c:v>3.034597759514539</c:v>
                </c:pt>
                <c:pt idx="64">
                  <c:v>3.0220600680796625</c:v>
                </c:pt>
                <c:pt idx="65">
                  <c:v>3.0220600680796625</c:v>
                </c:pt>
                <c:pt idx="66">
                  <c:v>3.0189256452209423</c:v>
                </c:pt>
                <c:pt idx="67">
                  <c:v>3.0189256452209423</c:v>
                </c:pt>
                <c:pt idx="68">
                  <c:v>3.0032535309273469</c:v>
                </c:pt>
                <c:pt idx="69">
                  <c:v>2.9969846852099087</c:v>
                </c:pt>
                <c:pt idx="70">
                  <c:v>2.9907158394924722</c:v>
                </c:pt>
                <c:pt idx="71">
                  <c:v>2.9907158394924722</c:v>
                </c:pt>
                <c:pt idx="72">
                  <c:v>2.981312570916316</c:v>
                </c:pt>
                <c:pt idx="73">
                  <c:v>2.9531027651878436</c:v>
                </c:pt>
                <c:pt idx="74">
                  <c:v>2.9499683423291265</c:v>
                </c:pt>
                <c:pt idx="75">
                  <c:v>2.9468339194704067</c:v>
                </c:pt>
                <c:pt idx="76">
                  <c:v>2.9342962280355298</c:v>
                </c:pt>
                <c:pt idx="77">
                  <c:v>2.9342962280355298</c:v>
                </c:pt>
                <c:pt idx="78">
                  <c:v>2.9342962280355298</c:v>
                </c:pt>
                <c:pt idx="79">
                  <c:v>2.9311618051768114</c:v>
                </c:pt>
                <c:pt idx="80">
                  <c:v>2.9311618051768114</c:v>
                </c:pt>
                <c:pt idx="81">
                  <c:v>2.9311618051768114</c:v>
                </c:pt>
                <c:pt idx="82">
                  <c:v>2.9311618051768114</c:v>
                </c:pt>
                <c:pt idx="83">
                  <c:v>2.9311618051768114</c:v>
                </c:pt>
                <c:pt idx="84">
                  <c:v>2.928027382318092</c:v>
                </c:pt>
                <c:pt idx="85">
                  <c:v>2.9248929594593731</c:v>
                </c:pt>
                <c:pt idx="86">
                  <c:v>2.9217585366006524</c:v>
                </c:pt>
                <c:pt idx="87">
                  <c:v>2.9217585366006524</c:v>
                </c:pt>
                <c:pt idx="88">
                  <c:v>2.9186241137419353</c:v>
                </c:pt>
                <c:pt idx="89">
                  <c:v>2.9186241137419353</c:v>
                </c:pt>
                <c:pt idx="90">
                  <c:v>2.9154896908832164</c:v>
                </c:pt>
                <c:pt idx="91">
                  <c:v>2.9123552680244966</c:v>
                </c:pt>
                <c:pt idx="92">
                  <c:v>2.9123552680244966</c:v>
                </c:pt>
                <c:pt idx="93">
                  <c:v>2.9123552680244966</c:v>
                </c:pt>
                <c:pt idx="94">
                  <c:v>2.9123552680244966</c:v>
                </c:pt>
                <c:pt idx="95">
                  <c:v>2.9123552680244966</c:v>
                </c:pt>
                <c:pt idx="96">
                  <c:v>2.9092208451657773</c:v>
                </c:pt>
                <c:pt idx="97">
                  <c:v>2.9060864223070588</c:v>
                </c:pt>
                <c:pt idx="98">
                  <c:v>2.9029519994483395</c:v>
                </c:pt>
                <c:pt idx="99">
                  <c:v>2.9029519994483395</c:v>
                </c:pt>
                <c:pt idx="100">
                  <c:v>2.8966831537309012</c:v>
                </c:pt>
                <c:pt idx="101">
                  <c:v>2.893548730872181</c:v>
                </c:pt>
                <c:pt idx="102">
                  <c:v>2.8841454622960248</c:v>
                </c:pt>
                <c:pt idx="103">
                  <c:v>2.8810110394373063</c:v>
                </c:pt>
                <c:pt idx="104">
                  <c:v>2.8810110394373063</c:v>
                </c:pt>
                <c:pt idx="105">
                  <c:v>2.862204502284992</c:v>
                </c:pt>
                <c:pt idx="106">
                  <c:v>2.859070079426274</c:v>
                </c:pt>
                <c:pt idx="107">
                  <c:v>2.8371291194152413</c:v>
                </c:pt>
                <c:pt idx="108">
                  <c:v>2.8308602736978021</c:v>
                </c:pt>
                <c:pt idx="109">
                  <c:v>2.8120537365454878</c:v>
                </c:pt>
                <c:pt idx="110">
                  <c:v>2.8120537365454878</c:v>
                </c:pt>
                <c:pt idx="111">
                  <c:v>2.7901127765344564</c:v>
                </c:pt>
                <c:pt idx="112">
                  <c:v>2.7681718165234215</c:v>
                </c:pt>
                <c:pt idx="113">
                  <c:v>2.7681718165234215</c:v>
                </c:pt>
                <c:pt idx="114">
                  <c:v>2.7180210507839169</c:v>
                </c:pt>
                <c:pt idx="115">
                  <c:v>2.7148866279251989</c:v>
                </c:pt>
                <c:pt idx="116">
                  <c:v>2.6898112450554459</c:v>
                </c:pt>
                <c:pt idx="117">
                  <c:v>2.6835423993380072</c:v>
                </c:pt>
                <c:pt idx="118">
                  <c:v>2.6678702850444136</c:v>
                </c:pt>
                <c:pt idx="119">
                  <c:v>2.6521981707508191</c:v>
                </c:pt>
                <c:pt idx="120">
                  <c:v>2.6365260564572233</c:v>
                </c:pt>
                <c:pt idx="121">
                  <c:v>2.6177195193049085</c:v>
                </c:pt>
                <c:pt idx="122">
                  <c:v>2.602047405011314</c:v>
                </c:pt>
                <c:pt idx="123">
                  <c:v>2.576972022141562</c:v>
                </c:pt>
                <c:pt idx="124">
                  <c:v>2.5581654849892486</c:v>
                </c:pt>
                <c:pt idx="125">
                  <c:v>2.5330901021194956</c:v>
                </c:pt>
                <c:pt idx="126">
                  <c:v>2.5236868335433389</c:v>
                </c:pt>
                <c:pt idx="127">
                  <c:v>2.4860737592387108</c:v>
                </c:pt>
                <c:pt idx="128">
                  <c:v>2.4798049135212725</c:v>
                </c:pt>
                <c:pt idx="129">
                  <c:v>2.457863953510238</c:v>
                </c:pt>
                <c:pt idx="130">
                  <c:v>2.4359229934992057</c:v>
                </c:pt>
                <c:pt idx="131">
                  <c:v>2.4327885706404864</c:v>
                </c:pt>
                <c:pt idx="132">
                  <c:v>2.4171164563468923</c:v>
                </c:pt>
                <c:pt idx="133">
                  <c:v>2.3983099191945789</c:v>
                </c:pt>
                <c:pt idx="134">
                  <c:v>2.363831267748667</c:v>
                </c:pt>
                <c:pt idx="135">
                  <c:v>2.3481591534550734</c:v>
                </c:pt>
                <c:pt idx="136">
                  <c:v>2.345024730596355</c:v>
                </c:pt>
                <c:pt idx="137">
                  <c:v>2.2886051191394126</c:v>
                </c:pt>
                <c:pt idx="138">
                  <c:v>2.279201850563255</c:v>
                </c:pt>
                <c:pt idx="139">
                  <c:v>2.2697985819870978</c:v>
                </c:pt>
                <c:pt idx="140">
                  <c:v>2.2635297362696605</c:v>
                </c:pt>
                <c:pt idx="141">
                  <c:v>2.2603953134109411</c:v>
                </c:pt>
                <c:pt idx="142">
                  <c:v>2.254126467693502</c:v>
                </c:pt>
                <c:pt idx="143">
                  <c:v>2.2509920448347827</c:v>
                </c:pt>
                <c:pt idx="144">
                  <c:v>2.2353199305411886</c:v>
                </c:pt>
                <c:pt idx="145">
                  <c:v>2.2290510848237495</c:v>
                </c:pt>
                <c:pt idx="146">
                  <c:v>2.2102445476714352</c:v>
                </c:pt>
                <c:pt idx="147">
                  <c:v>2.2008412790952789</c:v>
                </c:pt>
                <c:pt idx="148">
                  <c:v>2.1914380105191209</c:v>
                </c:pt>
                <c:pt idx="149">
                  <c:v>2.1914380105191209</c:v>
                </c:pt>
                <c:pt idx="150">
                  <c:v>2.185169164801684</c:v>
                </c:pt>
                <c:pt idx="151">
                  <c:v>2.185169164801684</c:v>
                </c:pt>
                <c:pt idx="152">
                  <c:v>2.1632282047906508</c:v>
                </c:pt>
                <c:pt idx="153">
                  <c:v>2.1600937819319319</c:v>
                </c:pt>
                <c:pt idx="154">
                  <c:v>2.1600937819319319</c:v>
                </c:pt>
                <c:pt idx="155">
                  <c:v>2.1538249362144923</c:v>
                </c:pt>
                <c:pt idx="156">
                  <c:v>2.1412872447796159</c:v>
                </c:pt>
                <c:pt idx="157">
                  <c:v>2.1224807076273038</c:v>
                </c:pt>
                <c:pt idx="158">
                  <c:v>2.1162118619098642</c:v>
                </c:pt>
                <c:pt idx="159">
                  <c:v>2.1130774390511458</c:v>
                </c:pt>
                <c:pt idx="160">
                  <c:v>2.1036741704749891</c:v>
                </c:pt>
                <c:pt idx="161">
                  <c:v>2.0817332104639568</c:v>
                </c:pt>
                <c:pt idx="162">
                  <c:v>2.078598787605237</c:v>
                </c:pt>
                <c:pt idx="163">
                  <c:v>2.0723299418877992</c:v>
                </c:pt>
                <c:pt idx="164">
                  <c:v>2.0472545590180475</c:v>
                </c:pt>
                <c:pt idx="165">
                  <c:v>2.0378512904418904</c:v>
                </c:pt>
                <c:pt idx="166">
                  <c:v>2.0284480218657324</c:v>
                </c:pt>
                <c:pt idx="167">
                  <c:v>2.0284480218657324</c:v>
                </c:pt>
                <c:pt idx="168">
                  <c:v>2.0159103304308572</c:v>
                </c:pt>
                <c:pt idx="169">
                  <c:v>2.0033726389959821</c:v>
                </c:pt>
                <c:pt idx="170">
                  <c:v>1.9908349475611045</c:v>
                </c:pt>
                <c:pt idx="171">
                  <c:v>1.9814316789849491</c:v>
                </c:pt>
                <c:pt idx="172">
                  <c:v>1.9720284104087906</c:v>
                </c:pt>
                <c:pt idx="173">
                  <c:v>1.9500874503977574</c:v>
                </c:pt>
                <c:pt idx="174">
                  <c:v>1.9281464903867234</c:v>
                </c:pt>
                <c:pt idx="175">
                  <c:v>1.9250120675280049</c:v>
                </c:pt>
                <c:pt idx="176">
                  <c:v>1.9156087989518482</c:v>
                </c:pt>
                <c:pt idx="177">
                  <c:v>1.9093399532344095</c:v>
                </c:pt>
                <c:pt idx="178">
                  <c:v>1.8779957246472192</c:v>
                </c:pt>
                <c:pt idx="179">
                  <c:v>1.8748613017885012</c:v>
                </c:pt>
                <c:pt idx="180">
                  <c:v>1.8654580332123436</c:v>
                </c:pt>
                <c:pt idx="181">
                  <c:v>1.8623236103536258</c:v>
                </c:pt>
                <c:pt idx="182">
                  <c:v>1.8403826503425922</c:v>
                </c:pt>
                <c:pt idx="183">
                  <c:v>1.8341138046251544</c:v>
                </c:pt>
                <c:pt idx="184">
                  <c:v>1.8247105360489961</c:v>
                </c:pt>
                <c:pt idx="185">
                  <c:v>1.809038421755401</c:v>
                </c:pt>
                <c:pt idx="186">
                  <c:v>1.8059039988966827</c:v>
                </c:pt>
                <c:pt idx="187">
                  <c:v>1.8027695760379636</c:v>
                </c:pt>
                <c:pt idx="188">
                  <c:v>1.7933663074618056</c:v>
                </c:pt>
                <c:pt idx="189">
                  <c:v>1.7870974617443689</c:v>
                </c:pt>
                <c:pt idx="190">
                  <c:v>1.7776941931682113</c:v>
                </c:pt>
                <c:pt idx="191">
                  <c:v>1.7682909245920542</c:v>
                </c:pt>
                <c:pt idx="192">
                  <c:v>1.7682909245920542</c:v>
                </c:pt>
                <c:pt idx="193">
                  <c:v>1.7651565017333348</c:v>
                </c:pt>
                <c:pt idx="194">
                  <c:v>1.746349964581021</c:v>
                </c:pt>
                <c:pt idx="195">
                  <c:v>1.7338122731461454</c:v>
                </c:pt>
                <c:pt idx="196">
                  <c:v>1.7087368902763929</c:v>
                </c:pt>
                <c:pt idx="197">
                  <c:v>1.6836615074066406</c:v>
                </c:pt>
                <c:pt idx="198">
                  <c:v>1.6648549702543256</c:v>
                </c:pt>
                <c:pt idx="199">
                  <c:v>1.6585861245368878</c:v>
                </c:pt>
                <c:pt idx="200">
                  <c:v>1.6523172788194502</c:v>
                </c:pt>
                <c:pt idx="201">
                  <c:v>1.6523172788194502</c:v>
                </c:pt>
                <c:pt idx="202">
                  <c:v>1.6303763188084166</c:v>
                </c:pt>
                <c:pt idx="203">
                  <c:v>1.595897667362508</c:v>
                </c:pt>
                <c:pt idx="204">
                  <c:v>1.577091130210194</c:v>
                </c:pt>
                <c:pt idx="205">
                  <c:v>1.5614190159165986</c:v>
                </c:pt>
                <c:pt idx="206">
                  <c:v>1.5426124787642848</c:v>
                </c:pt>
                <c:pt idx="207">
                  <c:v>1.5332092101881276</c:v>
                </c:pt>
                <c:pt idx="208">
                  <c:v>1.5081338273183746</c:v>
                </c:pt>
                <c:pt idx="209">
                  <c:v>1.5081338273183746</c:v>
                </c:pt>
                <c:pt idx="210">
                  <c:v>1.5049994044596571</c:v>
                </c:pt>
                <c:pt idx="211">
                  <c:v>1.4391765244265573</c:v>
                </c:pt>
                <c:pt idx="212">
                  <c:v>1.4391765244265573</c:v>
                </c:pt>
                <c:pt idx="213">
                  <c:v>1.4329076787091191</c:v>
                </c:pt>
                <c:pt idx="214">
                  <c:v>1.4141011415568052</c:v>
                </c:pt>
                <c:pt idx="215">
                  <c:v>1.3984290272632098</c:v>
                </c:pt>
                <c:pt idx="216">
                  <c:v>1.3796224901108955</c:v>
                </c:pt>
                <c:pt idx="217">
                  <c:v>1.373353644393458</c:v>
                </c:pt>
                <c:pt idx="218">
                  <c:v>1.3608159529585817</c:v>
                </c:pt>
                <c:pt idx="219">
                  <c:v>1.3420094158062676</c:v>
                </c:pt>
                <c:pt idx="220">
                  <c:v>1.3137996100777967</c:v>
                </c:pt>
                <c:pt idx="221">
                  <c:v>1.3043963415016389</c:v>
                </c:pt>
                <c:pt idx="222">
                  <c:v>1.2981274957842011</c:v>
                </c:pt>
                <c:pt idx="223">
                  <c:v>1.2761865357731681</c:v>
                </c:pt>
                <c:pt idx="224">
                  <c:v>1.2605144214795729</c:v>
                </c:pt>
                <c:pt idx="225">
                  <c:v>1.2385734614685395</c:v>
                </c:pt>
                <c:pt idx="226">
                  <c:v>1.2354390386098206</c:v>
                </c:pt>
                <c:pt idx="227">
                  <c:v>1.2197669243162252</c:v>
                </c:pt>
                <c:pt idx="228">
                  <c:v>1.2040948100226303</c:v>
                </c:pt>
                <c:pt idx="229">
                  <c:v>1.1915571185877543</c:v>
                </c:pt>
                <c:pt idx="230">
                  <c:v>1.1821538500115971</c:v>
                </c:pt>
                <c:pt idx="231">
                  <c:v>1.1633473128592831</c:v>
                </c:pt>
                <c:pt idx="232">
                  <c:v>1.1633473128592831</c:v>
                </c:pt>
                <c:pt idx="233">
                  <c:v>1.1257342385546549</c:v>
                </c:pt>
                <c:pt idx="234">
                  <c:v>1.1194653928372165</c:v>
                </c:pt>
                <c:pt idx="235">
                  <c:v>1.1037932785436215</c:v>
                </c:pt>
                <c:pt idx="236">
                  <c:v>1.0881211642500261</c:v>
                </c:pt>
                <c:pt idx="237">
                  <c:v>1.0787178956738694</c:v>
                </c:pt>
                <c:pt idx="238">
                  <c:v>1.0693146270977119</c:v>
                </c:pt>
                <c:pt idx="239">
                  <c:v>1.0661802042389932</c:v>
                </c:pt>
                <c:pt idx="240">
                  <c:v>1.0599113585215552</c:v>
                </c:pt>
                <c:pt idx="241">
                  <c:v>1.0505080899453982</c:v>
                </c:pt>
                <c:pt idx="242">
                  <c:v>1.0285671299343648</c:v>
                </c:pt>
                <c:pt idx="243">
                  <c:v>1.0034917470646127</c:v>
                </c:pt>
                <c:pt idx="244">
                  <c:v>0.99408847848845561</c:v>
                </c:pt>
                <c:pt idx="245">
                  <c:v>0.98155078705357923</c:v>
                </c:pt>
                <c:pt idx="246">
                  <c:v>0.97214751847742265</c:v>
                </c:pt>
                <c:pt idx="247">
                  <c:v>0.94707213560767056</c:v>
                </c:pt>
                <c:pt idx="248">
                  <c:v>0.94080328989023243</c:v>
                </c:pt>
                <c:pt idx="249">
                  <c:v>0.93140002131407496</c:v>
                </c:pt>
                <c:pt idx="250">
                  <c:v>0.92199675273791837</c:v>
                </c:pt>
                <c:pt idx="251">
                  <c:v>0.91259348416176089</c:v>
                </c:pt>
                <c:pt idx="252">
                  <c:v>0.89692136986816617</c:v>
                </c:pt>
                <c:pt idx="253">
                  <c:v>0.89378694700944716</c:v>
                </c:pt>
                <c:pt idx="254">
                  <c:v>0.87184598699841387</c:v>
                </c:pt>
                <c:pt idx="255">
                  <c:v>0.86557714128097574</c:v>
                </c:pt>
                <c:pt idx="256">
                  <c:v>0.85930829556353749</c:v>
                </c:pt>
                <c:pt idx="257">
                  <c:v>0.84050175841122376</c:v>
                </c:pt>
                <c:pt idx="258">
                  <c:v>0.83423291269378519</c:v>
                </c:pt>
                <c:pt idx="259">
                  <c:v>0.81542637554147146</c:v>
                </c:pt>
                <c:pt idx="260">
                  <c:v>0.81542637554147146</c:v>
                </c:pt>
                <c:pt idx="261">
                  <c:v>0.79661983838915706</c:v>
                </c:pt>
                <c:pt idx="262">
                  <c:v>0.79035099267171893</c:v>
                </c:pt>
                <c:pt idx="263">
                  <c:v>0.78721656981300037</c:v>
                </c:pt>
                <c:pt idx="264">
                  <c:v>0.78721656981300037</c:v>
                </c:pt>
                <c:pt idx="265">
                  <c:v>0.72452811263861938</c:v>
                </c:pt>
                <c:pt idx="266">
                  <c:v>0.69004946119271038</c:v>
                </c:pt>
                <c:pt idx="267">
                  <c:v>0.68064619261655368</c:v>
                </c:pt>
                <c:pt idx="268">
                  <c:v>0.66810850118167719</c:v>
                </c:pt>
                <c:pt idx="269">
                  <c:v>0.65870523260552027</c:v>
                </c:pt>
                <c:pt idx="270">
                  <c:v>0.63362984973576808</c:v>
                </c:pt>
                <c:pt idx="271">
                  <c:v>0.62736100401833028</c:v>
                </c:pt>
                <c:pt idx="272">
                  <c:v>0.61795773544217281</c:v>
                </c:pt>
                <c:pt idx="273">
                  <c:v>0.60855446686601578</c:v>
                </c:pt>
                <c:pt idx="274">
                  <c:v>0.59915119828985841</c:v>
                </c:pt>
                <c:pt idx="275">
                  <c:v>0.58347908399626369</c:v>
                </c:pt>
                <c:pt idx="276">
                  <c:v>0.58034466113754468</c:v>
                </c:pt>
                <c:pt idx="277">
                  <c:v>0.5584037011265115</c:v>
                </c:pt>
                <c:pt idx="278">
                  <c:v>0.55213485540907337</c:v>
                </c:pt>
                <c:pt idx="279">
                  <c:v>0.5458660096916349</c:v>
                </c:pt>
                <c:pt idx="280">
                  <c:v>0.52705947253932139</c:v>
                </c:pt>
                <c:pt idx="281">
                  <c:v>0.52079062682188293</c:v>
                </c:pt>
                <c:pt idx="282">
                  <c:v>0.50198408966956909</c:v>
                </c:pt>
                <c:pt idx="283">
                  <c:v>0.50198408966956909</c:v>
                </c:pt>
                <c:pt idx="284">
                  <c:v>0.50825293538700711</c:v>
                </c:pt>
                <c:pt idx="285">
                  <c:v>0.49884966681085025</c:v>
                </c:pt>
                <c:pt idx="286">
                  <c:v>0.49884966681085025</c:v>
                </c:pt>
                <c:pt idx="287">
                  <c:v>0.50198408966956909</c:v>
                </c:pt>
                <c:pt idx="288">
                  <c:v>0.49884966681085025</c:v>
                </c:pt>
                <c:pt idx="289">
                  <c:v>0.49884966681085025</c:v>
                </c:pt>
                <c:pt idx="290">
                  <c:v>0.49571524395213062</c:v>
                </c:pt>
                <c:pt idx="291">
                  <c:v>0.49258082109341167</c:v>
                </c:pt>
                <c:pt idx="292">
                  <c:v>0.48944639823469283</c:v>
                </c:pt>
                <c:pt idx="293">
                  <c:v>0.48944639823469283</c:v>
                </c:pt>
                <c:pt idx="294">
                  <c:v>0.48631197537597382</c:v>
                </c:pt>
                <c:pt idx="295">
                  <c:v>0.4831775525172548</c:v>
                </c:pt>
                <c:pt idx="296">
                  <c:v>0.48004312965853591</c:v>
                </c:pt>
                <c:pt idx="297">
                  <c:v>0.4831775525172548</c:v>
                </c:pt>
                <c:pt idx="298">
                  <c:v>0.48631197537597382</c:v>
                </c:pt>
                <c:pt idx="299">
                  <c:v>0.48631197537597382</c:v>
                </c:pt>
                <c:pt idx="300">
                  <c:v>0.4831775525172548</c:v>
                </c:pt>
                <c:pt idx="301">
                  <c:v>0.48004312965853591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CA-4B8E-AA03-1E4D6C7E9A19}"/>
            </c:ext>
          </c:extLst>
        </c:ser>
        <c:ser>
          <c:idx val="0"/>
          <c:order val="1"/>
          <c:tx>
            <c:v>Control (600W/m2)</c:v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Control!$A$3:$A$13</c:f>
              <c:numCache>
                <c:formatCode>General</c:formatCode>
                <c:ptCount val="11"/>
                <c:pt idx="0">
                  <c:v>0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296</c:v>
                </c:pt>
              </c:numCache>
            </c:numRef>
          </c:xVal>
          <c:yVal>
            <c:numRef>
              <c:f>Control!$P$3:$P$13</c:f>
              <c:numCache>
                <c:formatCode>General</c:formatCode>
                <c:ptCount val="11"/>
                <c:pt idx="0">
                  <c:v>4.0000000000000009</c:v>
                </c:pt>
                <c:pt idx="1">
                  <c:v>3.8214285714285698</c:v>
                </c:pt>
                <c:pt idx="2">
                  <c:v>3.642857142857145</c:v>
                </c:pt>
                <c:pt idx="3">
                  <c:v>3.642857142857145</c:v>
                </c:pt>
                <c:pt idx="4">
                  <c:v>3.642857142857145</c:v>
                </c:pt>
                <c:pt idx="5">
                  <c:v>3.4642857142857126</c:v>
                </c:pt>
                <c:pt idx="6">
                  <c:v>3.1071428571428563</c:v>
                </c:pt>
                <c:pt idx="7">
                  <c:v>2.7499999999999991</c:v>
                </c:pt>
                <c:pt idx="8">
                  <c:v>2.5714285714285712</c:v>
                </c:pt>
                <c:pt idx="9">
                  <c:v>2.2142857142857117</c:v>
                </c:pt>
                <c:pt idx="10">
                  <c:v>2.0357142857142843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CA-4B8E-AA03-1E4D6C7E9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505983"/>
        <c:axId val="1789869359"/>
      </c:scatterChart>
      <c:valAx>
        <c:axId val="1782505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Time (min)</a:t>
                </a:r>
              </a:p>
            </c:rich>
          </c:tx>
          <c:layout>
            <c:manualLayout>
              <c:xMode val="edge"/>
              <c:yMode val="edge"/>
              <c:x val="0.35046366766828241"/>
              <c:y val="0.908391608391608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869359"/>
        <c:crosses val="autoZero"/>
        <c:crossBetween val="midCat"/>
      </c:valAx>
      <c:valAx>
        <c:axId val="1789869359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Moisture content (g/g db)</a:t>
                </a:r>
              </a:p>
            </c:rich>
          </c:tx>
          <c:layout>
            <c:manualLayout>
              <c:xMode val="edge"/>
              <c:yMode val="edge"/>
              <c:x val="8.356545961002786E-3"/>
              <c:y val="0.130726281592423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505983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556827570289809"/>
          <c:y val="0.26975611218430068"/>
          <c:w val="0.2121840574007324"/>
          <c:h val="0.328486675957352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72072214700495"/>
          <c:y val="5.74594312403943E-2"/>
          <c:w val="0.61154936064746779"/>
          <c:h val="0.75404115588610765"/>
        </c:manualLayout>
      </c:layout>
      <c:scatterChart>
        <c:scatterStyle val="lineMarker"/>
        <c:varyColors val="0"/>
        <c:ser>
          <c:idx val="3"/>
          <c:order val="0"/>
          <c:tx>
            <c:v>Sample (300W/m2)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'0.5ms-O-0°C-5mm-1'!$P$2:$P$291</c:f>
              <c:numCache>
                <c:formatCode>General</c:formatCode>
                <c:ptCount val="2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</c:numCache>
            </c:numRef>
          </c:xVal>
          <c:yVal>
            <c:numRef>
              <c:f>'0.5ms-O-0°C-5mm-1'!$R$2:$R$291</c:f>
              <c:numCache>
                <c:formatCode>General</c:formatCode>
                <c:ptCount val="290"/>
                <c:pt idx="0">
                  <c:v>4</c:v>
                </c:pt>
                <c:pt idx="1">
                  <c:v>3.9833869696883388</c:v>
                </c:pt>
                <c:pt idx="2">
                  <c:v>3.9762670995547698</c:v>
                </c:pt>
                <c:pt idx="3">
                  <c:v>3.9738938095102481</c:v>
                </c:pt>
                <c:pt idx="4">
                  <c:v>3.9644006493321564</c:v>
                </c:pt>
                <c:pt idx="5">
                  <c:v>3.9572807791985865</c:v>
                </c:pt>
                <c:pt idx="6">
                  <c:v>3.9525341991095417</c:v>
                </c:pt>
                <c:pt idx="7">
                  <c:v>3.9525341991095408</c:v>
                </c:pt>
                <c:pt idx="8">
                  <c:v>3.9477876190204952</c:v>
                </c:pt>
                <c:pt idx="9">
                  <c:v>3.9454143289759718</c:v>
                </c:pt>
                <c:pt idx="10">
                  <c:v>3.9430410389314487</c:v>
                </c:pt>
                <c:pt idx="11">
                  <c:v>3.933547878753358</c:v>
                </c:pt>
                <c:pt idx="12">
                  <c:v>3.9264280086197898</c:v>
                </c:pt>
                <c:pt idx="13">
                  <c:v>3.9240547185752663</c:v>
                </c:pt>
                <c:pt idx="14">
                  <c:v>3.9003218181300361</c:v>
                </c:pt>
                <c:pt idx="15">
                  <c:v>3.8979485280855135</c:v>
                </c:pt>
                <c:pt idx="16">
                  <c:v>3.8979485280855135</c:v>
                </c:pt>
                <c:pt idx="17">
                  <c:v>3.8837087878183754</c:v>
                </c:pt>
                <c:pt idx="18">
                  <c:v>3.8765889176848081</c:v>
                </c:pt>
                <c:pt idx="19">
                  <c:v>3.8742156276402842</c:v>
                </c:pt>
                <c:pt idx="20">
                  <c:v>3.867095757506716</c:v>
                </c:pt>
                <c:pt idx="21">
                  <c:v>3.8647224674621943</c:v>
                </c:pt>
                <c:pt idx="22">
                  <c:v>3.8623491774176704</c:v>
                </c:pt>
                <c:pt idx="23">
                  <c:v>3.8599758873731478</c:v>
                </c:pt>
                <c:pt idx="24">
                  <c:v>3.8457361471060088</c:v>
                </c:pt>
                <c:pt idx="25">
                  <c:v>3.840989567016964</c:v>
                </c:pt>
                <c:pt idx="26">
                  <c:v>3.8338696968833959</c:v>
                </c:pt>
                <c:pt idx="27">
                  <c:v>3.833869696883395</c:v>
                </c:pt>
                <c:pt idx="28">
                  <c:v>3.8291231167943498</c:v>
                </c:pt>
                <c:pt idx="29">
                  <c:v>3.8267498267498268</c:v>
                </c:pt>
                <c:pt idx="30">
                  <c:v>3.8220032466607794</c:v>
                </c:pt>
                <c:pt idx="31">
                  <c:v>3.8148833765272121</c:v>
                </c:pt>
                <c:pt idx="32">
                  <c:v>3.8148833765272112</c:v>
                </c:pt>
                <c:pt idx="33">
                  <c:v>3.8148833765272112</c:v>
                </c:pt>
                <c:pt idx="34">
                  <c:v>3.8101367964381652</c:v>
                </c:pt>
                <c:pt idx="35">
                  <c:v>3.8006436362600748</c:v>
                </c:pt>
                <c:pt idx="36">
                  <c:v>3.7887771860374593</c:v>
                </c:pt>
                <c:pt idx="37">
                  <c:v>3.7816573159038902</c:v>
                </c:pt>
                <c:pt idx="38">
                  <c:v>3.7674175756367529</c:v>
                </c:pt>
                <c:pt idx="39">
                  <c:v>3.7650442855922304</c:v>
                </c:pt>
                <c:pt idx="40">
                  <c:v>3.7626709955477069</c:v>
                </c:pt>
                <c:pt idx="41">
                  <c:v>3.7626709955477069</c:v>
                </c:pt>
                <c:pt idx="42">
                  <c:v>3.7531778353696157</c:v>
                </c:pt>
                <c:pt idx="43">
                  <c:v>3.7508045453250931</c:v>
                </c:pt>
                <c:pt idx="44">
                  <c:v>3.743684675191524</c:v>
                </c:pt>
                <c:pt idx="45">
                  <c:v>3.7436846751915231</c:v>
                </c:pt>
                <c:pt idx="46">
                  <c:v>3.7413113851470019</c:v>
                </c:pt>
                <c:pt idx="47">
                  <c:v>3.7389380951024775</c:v>
                </c:pt>
                <c:pt idx="48">
                  <c:v>3.7294449349243868</c:v>
                </c:pt>
                <c:pt idx="49">
                  <c:v>3.7199517747462956</c:v>
                </c:pt>
                <c:pt idx="50">
                  <c:v>3.7128319046127265</c:v>
                </c:pt>
                <c:pt idx="51">
                  <c:v>3.710458614568203</c:v>
                </c:pt>
                <c:pt idx="52">
                  <c:v>3.70808532452368</c:v>
                </c:pt>
                <c:pt idx="53">
                  <c:v>3.7057120344791574</c:v>
                </c:pt>
                <c:pt idx="54">
                  <c:v>3.7057120344791565</c:v>
                </c:pt>
                <c:pt idx="55">
                  <c:v>3.7033387444346348</c:v>
                </c:pt>
                <c:pt idx="56">
                  <c:v>3.6938455842565419</c:v>
                </c:pt>
                <c:pt idx="57">
                  <c:v>3.6914722942120202</c:v>
                </c:pt>
                <c:pt idx="58">
                  <c:v>3.6890990041674967</c:v>
                </c:pt>
                <c:pt idx="59">
                  <c:v>3.6819791340339276</c:v>
                </c:pt>
                <c:pt idx="60">
                  <c:v>3.6819791340339276</c:v>
                </c:pt>
                <c:pt idx="61">
                  <c:v>3.6819791340339276</c:v>
                </c:pt>
                <c:pt idx="62">
                  <c:v>3.674859263900359</c:v>
                </c:pt>
                <c:pt idx="63">
                  <c:v>3.6653661037222682</c:v>
                </c:pt>
                <c:pt idx="64">
                  <c:v>3.6558729435441757</c:v>
                </c:pt>
                <c:pt idx="65">
                  <c:v>3.6368866231879919</c:v>
                </c:pt>
                <c:pt idx="66">
                  <c:v>3.6345133331434698</c:v>
                </c:pt>
                <c:pt idx="67">
                  <c:v>3.6297667530544229</c:v>
                </c:pt>
                <c:pt idx="68">
                  <c:v>3.6226468829208547</c:v>
                </c:pt>
                <c:pt idx="69">
                  <c:v>3.6202735928763325</c:v>
                </c:pt>
                <c:pt idx="70">
                  <c:v>3.6036605625646718</c:v>
                </c:pt>
                <c:pt idx="71">
                  <c:v>3.5823009521639655</c:v>
                </c:pt>
                <c:pt idx="72">
                  <c:v>3.5728077919858734</c:v>
                </c:pt>
                <c:pt idx="73">
                  <c:v>3.5680612118968273</c:v>
                </c:pt>
                <c:pt idx="74">
                  <c:v>3.558568051718737</c:v>
                </c:pt>
                <c:pt idx="75">
                  <c:v>3.5467016014961206</c:v>
                </c:pt>
                <c:pt idx="76">
                  <c:v>3.5419550214070754</c:v>
                </c:pt>
                <c:pt idx="77">
                  <c:v>3.5324618612289833</c:v>
                </c:pt>
                <c:pt idx="78">
                  <c:v>3.5300885711844607</c:v>
                </c:pt>
                <c:pt idx="79">
                  <c:v>3.5229687010508925</c:v>
                </c:pt>
                <c:pt idx="80">
                  <c:v>3.4802494802494794</c:v>
                </c:pt>
                <c:pt idx="81">
                  <c:v>3.4755029001604343</c:v>
                </c:pt>
                <c:pt idx="82">
                  <c:v>3.4375302594480668</c:v>
                </c:pt>
                <c:pt idx="83">
                  <c:v>3.4327836793590212</c:v>
                </c:pt>
                <c:pt idx="84">
                  <c:v>3.428037099269976</c:v>
                </c:pt>
                <c:pt idx="85">
                  <c:v>3.3924377486021311</c:v>
                </c:pt>
                <c:pt idx="86">
                  <c:v>3.3758247182904713</c:v>
                </c:pt>
                <c:pt idx="87">
                  <c:v>3.361584978023334</c:v>
                </c:pt>
                <c:pt idx="88">
                  <c:v>3.3615849780233331</c:v>
                </c:pt>
                <c:pt idx="89">
                  <c:v>3.3402253676226268</c:v>
                </c:pt>
                <c:pt idx="90">
                  <c:v>3.3259856273554895</c:v>
                </c:pt>
                <c:pt idx="91">
                  <c:v>3.3022527269102619</c:v>
                </c:pt>
                <c:pt idx="92">
                  <c:v>3.2856396965986003</c:v>
                </c:pt>
                <c:pt idx="93">
                  <c:v>3.2666533762424166</c:v>
                </c:pt>
                <c:pt idx="94">
                  <c:v>3.2619067961533701</c:v>
                </c:pt>
                <c:pt idx="95">
                  <c:v>3.235800605663619</c:v>
                </c:pt>
                <c:pt idx="96">
                  <c:v>3.2096944151738671</c:v>
                </c:pt>
                <c:pt idx="97">
                  <c:v>3.1907080948176834</c:v>
                </c:pt>
                <c:pt idx="98">
                  <c:v>3.1907080948176825</c:v>
                </c:pt>
                <c:pt idx="99">
                  <c:v>3.1907080948176825</c:v>
                </c:pt>
                <c:pt idx="100">
                  <c:v>3.1717217744615001</c:v>
                </c:pt>
                <c:pt idx="101">
                  <c:v>3.1384957138381782</c:v>
                </c:pt>
                <c:pt idx="102">
                  <c:v>3.1195093934819962</c:v>
                </c:pt>
                <c:pt idx="103">
                  <c:v>3.1100162333039041</c:v>
                </c:pt>
                <c:pt idx="104">
                  <c:v>3.1005230731258124</c:v>
                </c:pt>
                <c:pt idx="105">
                  <c:v>3.0767901726805835</c:v>
                </c:pt>
                <c:pt idx="106">
                  <c:v>3.0506839821908303</c:v>
                </c:pt>
                <c:pt idx="107">
                  <c:v>3.038817531968216</c:v>
                </c:pt>
                <c:pt idx="108">
                  <c:v>3.0293243717901248</c:v>
                </c:pt>
                <c:pt idx="109">
                  <c:v>3.0150846315229867</c:v>
                </c:pt>
                <c:pt idx="110">
                  <c:v>3.0103380514339411</c:v>
                </c:pt>
                <c:pt idx="111">
                  <c:v>2.9984716012113277</c:v>
                </c:pt>
                <c:pt idx="112">
                  <c:v>2.979485280855144</c:v>
                </c:pt>
                <c:pt idx="113">
                  <c:v>2.9557523804099137</c:v>
                </c:pt>
                <c:pt idx="114">
                  <c:v>2.9438859301872986</c:v>
                </c:pt>
                <c:pt idx="115">
                  <c:v>2.8465810383618591</c:v>
                </c:pt>
                <c:pt idx="116">
                  <c:v>2.8465810383618591</c:v>
                </c:pt>
                <c:pt idx="117">
                  <c:v>2.8275947180056771</c:v>
                </c:pt>
                <c:pt idx="118">
                  <c:v>2.8228481379166301</c:v>
                </c:pt>
                <c:pt idx="119">
                  <c:v>2.8109816876940164</c:v>
                </c:pt>
                <c:pt idx="120">
                  <c:v>2.7967419474268782</c:v>
                </c:pt>
                <c:pt idx="121">
                  <c:v>2.7801289171152188</c:v>
                </c:pt>
                <c:pt idx="122">
                  <c:v>2.7658891768480816</c:v>
                </c:pt>
                <c:pt idx="123">
                  <c:v>2.7350364062692827</c:v>
                </c:pt>
                <c:pt idx="124">
                  <c:v>2.7136767958685768</c:v>
                </c:pt>
                <c:pt idx="125">
                  <c:v>2.689943895423347</c:v>
                </c:pt>
                <c:pt idx="126">
                  <c:v>2.6804507352452558</c:v>
                </c:pt>
                <c:pt idx="127">
                  <c:v>2.6638377049335951</c:v>
                </c:pt>
                <c:pt idx="128">
                  <c:v>2.6329849343547975</c:v>
                </c:pt>
                <c:pt idx="129">
                  <c:v>2.6211184841321824</c:v>
                </c:pt>
                <c:pt idx="130">
                  <c:v>2.597385583686953</c:v>
                </c:pt>
                <c:pt idx="131">
                  <c:v>2.5594129429745873</c:v>
                </c:pt>
                <c:pt idx="132">
                  <c:v>2.5404266226184031</c:v>
                </c:pt>
                <c:pt idx="133">
                  <c:v>2.5285601723957885</c:v>
                </c:pt>
                <c:pt idx="134">
                  <c:v>2.5048272719505591</c:v>
                </c:pt>
                <c:pt idx="135">
                  <c:v>2.4858409515943762</c:v>
                </c:pt>
                <c:pt idx="136">
                  <c:v>2.466854631238192</c:v>
                </c:pt>
                <c:pt idx="137">
                  <c:v>2.4383751507039184</c:v>
                </c:pt>
                <c:pt idx="138">
                  <c:v>2.4098956701696435</c:v>
                </c:pt>
                <c:pt idx="139">
                  <c:v>2.3885360597689353</c:v>
                </c:pt>
                <c:pt idx="140">
                  <c:v>2.3861627697244137</c:v>
                </c:pt>
                <c:pt idx="141">
                  <c:v>2.3624298692791834</c:v>
                </c:pt>
                <c:pt idx="142">
                  <c:v>2.3576832891901387</c:v>
                </c:pt>
                <c:pt idx="143">
                  <c:v>2.3315770987003859</c:v>
                </c:pt>
                <c:pt idx="144">
                  <c:v>2.3007243281215879</c:v>
                </c:pt>
                <c:pt idx="145">
                  <c:v>2.2864845878544506</c:v>
                </c:pt>
                <c:pt idx="146">
                  <c:v>2.2532585272311296</c:v>
                </c:pt>
                <c:pt idx="147">
                  <c:v>2.2532585272311296</c:v>
                </c:pt>
                <c:pt idx="148">
                  <c:v>2.2224057566523312</c:v>
                </c:pt>
                <c:pt idx="149">
                  <c:v>2.2176591765632856</c:v>
                </c:pt>
                <c:pt idx="150">
                  <c:v>2.1962995661625793</c:v>
                </c:pt>
                <c:pt idx="151">
                  <c:v>2.1773132458063964</c:v>
                </c:pt>
                <c:pt idx="152">
                  <c:v>2.151207055316644</c:v>
                </c:pt>
                <c:pt idx="153">
                  <c:v>2.148833765272121</c:v>
                </c:pt>
                <c:pt idx="154">
                  <c:v>2.1298474449159381</c:v>
                </c:pt>
                <c:pt idx="155">
                  <c:v>2.1037412544261858</c:v>
                </c:pt>
                <c:pt idx="156">
                  <c:v>2.0823816440254799</c:v>
                </c:pt>
                <c:pt idx="157">
                  <c:v>2.0610220336247735</c:v>
                </c:pt>
                <c:pt idx="158">
                  <c:v>2.0396624232240663</c:v>
                </c:pt>
                <c:pt idx="159">
                  <c:v>2.01830281282336</c:v>
                </c:pt>
                <c:pt idx="160">
                  <c:v>2.0088096526452697</c:v>
                </c:pt>
                <c:pt idx="161">
                  <c:v>1.9969432024226554</c:v>
                </c:pt>
                <c:pt idx="162">
                  <c:v>1.9945699123781322</c:v>
                </c:pt>
                <c:pt idx="163">
                  <c:v>1.9637171417993329</c:v>
                </c:pt>
                <c:pt idx="164">
                  <c:v>1.9447308214431498</c:v>
                </c:pt>
                <c:pt idx="165">
                  <c:v>1.9304910811760134</c:v>
                </c:pt>
                <c:pt idx="166">
                  <c:v>1.9233712110424444</c:v>
                </c:pt>
                <c:pt idx="167">
                  <c:v>1.9091314707753055</c:v>
                </c:pt>
                <c:pt idx="168">
                  <c:v>1.9020116006417365</c:v>
                </c:pt>
                <c:pt idx="169">
                  <c:v>1.8972650205526915</c:v>
                </c:pt>
                <c:pt idx="170">
                  <c:v>1.8830252802855536</c:v>
                </c:pt>
                <c:pt idx="171">
                  <c:v>1.8640389599293705</c:v>
                </c:pt>
                <c:pt idx="172">
                  <c:v>1.8355594793950953</c:v>
                </c:pt>
                <c:pt idx="173">
                  <c:v>1.8260663192170039</c:v>
                </c:pt>
                <c:pt idx="174">
                  <c:v>1.8236930291724813</c:v>
                </c:pt>
                <c:pt idx="175">
                  <c:v>1.8165731590389131</c:v>
                </c:pt>
                <c:pt idx="176">
                  <c:v>1.8094532889053441</c:v>
                </c:pt>
                <c:pt idx="177">
                  <c:v>1.795213548638207</c:v>
                </c:pt>
                <c:pt idx="178">
                  <c:v>1.7857203884601147</c:v>
                </c:pt>
                <c:pt idx="179">
                  <c:v>1.7596141979703619</c:v>
                </c:pt>
                <c:pt idx="180">
                  <c:v>1.7430011676587012</c:v>
                </c:pt>
                <c:pt idx="181">
                  <c:v>1.7335080074806097</c:v>
                </c:pt>
                <c:pt idx="182">
                  <c:v>1.7311347174360874</c:v>
                </c:pt>
                <c:pt idx="183">
                  <c:v>1.7192682672134725</c:v>
                </c:pt>
                <c:pt idx="184">
                  <c:v>1.709775107035381</c:v>
                </c:pt>
                <c:pt idx="185">
                  <c:v>1.6860422065901515</c:v>
                </c:pt>
                <c:pt idx="186">
                  <c:v>1.6836689165456282</c:v>
                </c:pt>
                <c:pt idx="187">
                  <c:v>1.669429176278491</c:v>
                </c:pt>
                <c:pt idx="188">
                  <c:v>1.6670558862339677</c:v>
                </c:pt>
                <c:pt idx="189">
                  <c:v>1.6646825961894454</c:v>
                </c:pt>
                <c:pt idx="190">
                  <c:v>1.6599360161003995</c:v>
                </c:pt>
                <c:pt idx="191">
                  <c:v>1.6456962758332623</c:v>
                </c:pt>
                <c:pt idx="192">
                  <c:v>1.6433229857887399</c:v>
                </c:pt>
                <c:pt idx="193">
                  <c:v>1.6219633753880336</c:v>
                </c:pt>
                <c:pt idx="194">
                  <c:v>1.6219633753880327</c:v>
                </c:pt>
                <c:pt idx="195">
                  <c:v>1.6029770550318498</c:v>
                </c:pt>
                <c:pt idx="196">
                  <c:v>1.5768708645420979</c:v>
                </c:pt>
                <c:pt idx="197">
                  <c:v>1.5744975744975744</c:v>
                </c:pt>
                <c:pt idx="198">
                  <c:v>1.5721242844530521</c:v>
                </c:pt>
                <c:pt idx="199">
                  <c:v>1.5697509944085279</c:v>
                </c:pt>
                <c:pt idx="200">
                  <c:v>1.543644803918776</c:v>
                </c:pt>
                <c:pt idx="201">
                  <c:v>1.5270317736071164</c:v>
                </c:pt>
                <c:pt idx="202">
                  <c:v>1.5222851935180706</c:v>
                </c:pt>
                <c:pt idx="203">
                  <c:v>1.5080454532509318</c:v>
                </c:pt>
                <c:pt idx="204">
                  <c:v>1.4771926826721347</c:v>
                </c:pt>
                <c:pt idx="205">
                  <c:v>1.4676995224940423</c:v>
                </c:pt>
                <c:pt idx="206">
                  <c:v>1.4510864921823827</c:v>
                </c:pt>
                <c:pt idx="207">
                  <c:v>1.4510864921823827</c:v>
                </c:pt>
                <c:pt idx="208">
                  <c:v>1.4321001718261999</c:v>
                </c:pt>
                <c:pt idx="209">
                  <c:v>1.4321001718261999</c:v>
                </c:pt>
                <c:pt idx="210">
                  <c:v>1.4154871415145394</c:v>
                </c:pt>
                <c:pt idx="211">
                  <c:v>1.4083672713809694</c:v>
                </c:pt>
                <c:pt idx="212">
                  <c:v>1.3822610808912175</c:v>
                </c:pt>
                <c:pt idx="213">
                  <c:v>1.3822610808912175</c:v>
                </c:pt>
                <c:pt idx="214">
                  <c:v>1.3775145008021716</c:v>
                </c:pt>
                <c:pt idx="215">
                  <c:v>1.360901470490512</c:v>
                </c:pt>
                <c:pt idx="216">
                  <c:v>1.3514083103124206</c:v>
                </c:pt>
                <c:pt idx="217">
                  <c:v>1.3253021198226687</c:v>
                </c:pt>
                <c:pt idx="218">
                  <c:v>1.3253021198226687</c:v>
                </c:pt>
                <c:pt idx="219">
                  <c:v>1.3158089596445754</c:v>
                </c:pt>
                <c:pt idx="220">
                  <c:v>1.2991959293329149</c:v>
                </c:pt>
                <c:pt idx="221">
                  <c:v>1.2873294791103</c:v>
                </c:pt>
                <c:pt idx="222">
                  <c:v>1.2778363189322095</c:v>
                </c:pt>
                <c:pt idx="223">
                  <c:v>1.2778363189322095</c:v>
                </c:pt>
                <c:pt idx="224">
                  <c:v>1.261223288620549</c:v>
                </c:pt>
                <c:pt idx="225">
                  <c:v>1.2517301284424576</c:v>
                </c:pt>
                <c:pt idx="226">
                  <c:v>1.2398636782198427</c:v>
                </c:pt>
                <c:pt idx="227">
                  <c:v>1.2185040678191366</c:v>
                </c:pt>
                <c:pt idx="228">
                  <c:v>1.2113841976855684</c:v>
                </c:pt>
                <c:pt idx="229">
                  <c:v>1.2042643275519984</c:v>
                </c:pt>
                <c:pt idx="230">
                  <c:v>1.1829047171512921</c:v>
                </c:pt>
                <c:pt idx="231">
                  <c:v>1.1781581370622465</c:v>
                </c:pt>
                <c:pt idx="232">
                  <c:v>1.1639183967951083</c:v>
                </c:pt>
                <c:pt idx="233">
                  <c:v>1.1567985266615401</c:v>
                </c:pt>
                <c:pt idx="234">
                  <c:v>1.149678656527972</c:v>
                </c:pt>
                <c:pt idx="235">
                  <c:v>1.142558786394402</c:v>
                </c:pt>
                <c:pt idx="236">
                  <c:v>1.1378122063053573</c:v>
                </c:pt>
                <c:pt idx="237">
                  <c:v>1.1140793058601268</c:v>
                </c:pt>
                <c:pt idx="238">
                  <c:v>1.1117060158156042</c:v>
                </c:pt>
                <c:pt idx="239">
                  <c:v>1.1045861456820354</c:v>
                </c:pt>
                <c:pt idx="240">
                  <c:v>1.0974662755484663</c:v>
                </c:pt>
                <c:pt idx="241">
                  <c:v>1.0903464054148981</c:v>
                </c:pt>
                <c:pt idx="242">
                  <c:v>1.0808532452368067</c:v>
                </c:pt>
                <c:pt idx="243">
                  <c:v>1.0642402149251462</c:v>
                </c:pt>
                <c:pt idx="244">
                  <c:v>1.0594936348361013</c:v>
                </c:pt>
                <c:pt idx="245">
                  <c:v>1.0594936348361013</c:v>
                </c:pt>
                <c:pt idx="246">
                  <c:v>1.0571203447915771</c:v>
                </c:pt>
                <c:pt idx="247">
                  <c:v>1.0523737647025322</c:v>
                </c:pt>
                <c:pt idx="248">
                  <c:v>1.038134024435394</c:v>
                </c:pt>
                <c:pt idx="249">
                  <c:v>1.0144011239901654</c:v>
                </c:pt>
                <c:pt idx="250">
                  <c:v>1.012027833945643</c:v>
                </c:pt>
                <c:pt idx="251">
                  <c:v>1.0025346737675507</c:v>
                </c:pt>
                <c:pt idx="252">
                  <c:v>0.99066822354493667</c:v>
                </c:pt>
                <c:pt idx="253">
                  <c:v>0.98592164345589095</c:v>
                </c:pt>
                <c:pt idx="254">
                  <c:v>0.96930861314422967</c:v>
                </c:pt>
                <c:pt idx="255">
                  <c:v>0.94794900274352334</c:v>
                </c:pt>
                <c:pt idx="256">
                  <c:v>0.94082913260995438</c:v>
                </c:pt>
                <c:pt idx="257">
                  <c:v>0.93845584256543191</c:v>
                </c:pt>
                <c:pt idx="258">
                  <c:v>0.9337092624763853</c:v>
                </c:pt>
                <c:pt idx="259">
                  <c:v>0.93133597243186284</c:v>
                </c:pt>
                <c:pt idx="260">
                  <c:v>0.9218428122537714</c:v>
                </c:pt>
                <c:pt idx="261">
                  <c:v>0.91946952220924805</c:v>
                </c:pt>
                <c:pt idx="262">
                  <c:v>0.91234965207567909</c:v>
                </c:pt>
                <c:pt idx="263">
                  <c:v>0.90285649189758754</c:v>
                </c:pt>
                <c:pt idx="264">
                  <c:v>0.90048320185306507</c:v>
                </c:pt>
                <c:pt idx="265">
                  <c:v>0.89336333171949567</c:v>
                </c:pt>
                <c:pt idx="266">
                  <c:v>0.89336333171949567</c:v>
                </c:pt>
                <c:pt idx="267">
                  <c:v>0.89099004167497275</c:v>
                </c:pt>
                <c:pt idx="268">
                  <c:v>0.8886167516304504</c:v>
                </c:pt>
                <c:pt idx="269">
                  <c:v>0.88624346158592704</c:v>
                </c:pt>
                <c:pt idx="270">
                  <c:v>0.88624346158592704</c:v>
                </c:pt>
                <c:pt idx="271">
                  <c:v>0.88149688149688132</c:v>
                </c:pt>
                <c:pt idx="272">
                  <c:v>0.88149688149688132</c:v>
                </c:pt>
                <c:pt idx="273">
                  <c:v>0.87912359145235885</c:v>
                </c:pt>
                <c:pt idx="274">
                  <c:v>0.87912359145235808</c:v>
                </c:pt>
                <c:pt idx="275">
                  <c:v>0.87200372131878989</c:v>
                </c:pt>
                <c:pt idx="276">
                  <c:v>0.86963043127426654</c:v>
                </c:pt>
                <c:pt idx="277">
                  <c:v>0.86963043127426654</c:v>
                </c:pt>
                <c:pt idx="278">
                  <c:v>0.86963043127426654</c:v>
                </c:pt>
                <c:pt idx="279">
                  <c:v>0.86963043127426654</c:v>
                </c:pt>
                <c:pt idx="280">
                  <c:v>0.86488385118522082</c:v>
                </c:pt>
                <c:pt idx="281">
                  <c:v>0.86251056114069746</c:v>
                </c:pt>
                <c:pt idx="282">
                  <c:v>0.85776398105165175</c:v>
                </c:pt>
                <c:pt idx="283">
                  <c:v>0.85776398105165175</c:v>
                </c:pt>
                <c:pt idx="284">
                  <c:v>0.85776398105165175</c:v>
                </c:pt>
                <c:pt idx="285">
                  <c:v>0.85539069100712894</c:v>
                </c:pt>
                <c:pt idx="286">
                  <c:v>0.85539069100712894</c:v>
                </c:pt>
                <c:pt idx="287">
                  <c:v>0.85539069100712894</c:v>
                </c:pt>
                <c:pt idx="288">
                  <c:v>0.85064411091808356</c:v>
                </c:pt>
                <c:pt idx="289">
                  <c:v>0.84115095073999213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F0-4D78-8711-C798E92D5334}"/>
            </c:ext>
          </c:extLst>
        </c:ser>
        <c:ser>
          <c:idx val="0"/>
          <c:order val="1"/>
          <c:tx>
            <c:v>Control (300W/m2)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Control!$A$3:$A$13</c:f>
              <c:numCache>
                <c:formatCode>General</c:formatCode>
                <c:ptCount val="11"/>
                <c:pt idx="0">
                  <c:v>0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296</c:v>
                </c:pt>
              </c:numCache>
            </c:numRef>
          </c:xVal>
          <c:yVal>
            <c:numRef>
              <c:f>Control!$P$3:$P$13</c:f>
              <c:numCache>
                <c:formatCode>General</c:formatCode>
                <c:ptCount val="11"/>
                <c:pt idx="0">
                  <c:v>4.0000000000000009</c:v>
                </c:pt>
                <c:pt idx="1">
                  <c:v>3.8214285714285698</c:v>
                </c:pt>
                <c:pt idx="2">
                  <c:v>3.642857142857145</c:v>
                </c:pt>
                <c:pt idx="3">
                  <c:v>3.642857142857145</c:v>
                </c:pt>
                <c:pt idx="4">
                  <c:v>3.642857142857145</c:v>
                </c:pt>
                <c:pt idx="5">
                  <c:v>3.4642857142857126</c:v>
                </c:pt>
                <c:pt idx="6">
                  <c:v>3.1071428571428563</c:v>
                </c:pt>
                <c:pt idx="7">
                  <c:v>2.7499999999999991</c:v>
                </c:pt>
                <c:pt idx="8">
                  <c:v>2.5714285714285712</c:v>
                </c:pt>
                <c:pt idx="9">
                  <c:v>2.2142857142857117</c:v>
                </c:pt>
                <c:pt idx="10">
                  <c:v>2.0357142857142843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F0-4D78-8711-C798E92D5334}"/>
            </c:ext>
          </c:extLst>
        </c:ser>
        <c:ser>
          <c:idx val="4"/>
          <c:order val="2"/>
          <c:tx>
            <c:v>Sample (75W/m2)</c:v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'0.5ms-O-0°C-5mm-2'!$P$2:$P$217</c:f>
              <c:numCache>
                <c:formatCode>General</c:formatCode>
                <c:ptCount val="2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</c:numCache>
            </c:numRef>
          </c:xVal>
          <c:yVal>
            <c:numRef>
              <c:f>'0.5ms-O-0°C-5mm-2'!$R$2:$R$217</c:f>
              <c:numCache>
                <c:formatCode>General</c:formatCode>
                <c:ptCount val="216"/>
                <c:pt idx="0">
                  <c:v>4</c:v>
                </c:pt>
                <c:pt idx="1">
                  <c:v>4</c:v>
                </c:pt>
                <c:pt idx="2">
                  <c:v>3.9850392719112335</c:v>
                </c:pt>
                <c:pt idx="3">
                  <c:v>3.9850392719112335</c:v>
                </c:pt>
                <c:pt idx="4">
                  <c:v>3.9800523625483111</c:v>
                </c:pt>
                <c:pt idx="5">
                  <c:v>3.9775589078668494</c:v>
                </c:pt>
                <c:pt idx="6">
                  <c:v>3.9725719985039274</c:v>
                </c:pt>
                <c:pt idx="7">
                  <c:v>3.9700785438224666</c:v>
                </c:pt>
                <c:pt idx="8">
                  <c:v>3.9675850891410049</c:v>
                </c:pt>
                <c:pt idx="9">
                  <c:v>3.9650916344595446</c:v>
                </c:pt>
                <c:pt idx="10">
                  <c:v>3.9551178157336992</c:v>
                </c:pt>
                <c:pt idx="11">
                  <c:v>3.9376636329634707</c:v>
                </c:pt>
                <c:pt idx="12">
                  <c:v>3.9276898142376266</c:v>
                </c:pt>
                <c:pt idx="13">
                  <c:v>3.9202094501932425</c:v>
                </c:pt>
                <c:pt idx="14">
                  <c:v>3.9177159955117822</c:v>
                </c:pt>
                <c:pt idx="15">
                  <c:v>3.8877945393342479</c:v>
                </c:pt>
                <c:pt idx="16">
                  <c:v>3.8803141752898638</c:v>
                </c:pt>
                <c:pt idx="17">
                  <c:v>3.8703403565640198</c:v>
                </c:pt>
                <c:pt idx="18">
                  <c:v>3.8528861737937912</c:v>
                </c:pt>
                <c:pt idx="19">
                  <c:v>3.8429123550679467</c:v>
                </c:pt>
                <c:pt idx="20">
                  <c:v>3.8379254457050247</c:v>
                </c:pt>
                <c:pt idx="21">
                  <c:v>3.8179778082533349</c:v>
                </c:pt>
                <c:pt idx="22">
                  <c:v>3.8005236254831076</c:v>
                </c:pt>
                <c:pt idx="23">
                  <c:v>3.7880563520758015</c:v>
                </c:pt>
                <c:pt idx="24">
                  <c:v>3.7830694427128795</c:v>
                </c:pt>
                <c:pt idx="25">
                  <c:v>3.7730956239870341</c:v>
                </c:pt>
                <c:pt idx="26">
                  <c:v>3.7506545318538835</c:v>
                </c:pt>
                <c:pt idx="27">
                  <c:v>3.7456676224909615</c:v>
                </c:pt>
                <c:pt idx="28">
                  <c:v>3.7132527116319665</c:v>
                </c:pt>
                <c:pt idx="29">
                  <c:v>3.6858247101358939</c:v>
                </c:pt>
                <c:pt idx="30">
                  <c:v>3.6758508914100494</c:v>
                </c:pt>
                <c:pt idx="31">
                  <c:v>3.6633836180027433</c:v>
                </c:pt>
                <c:pt idx="32">
                  <c:v>3.6583967086398212</c:v>
                </c:pt>
                <c:pt idx="33">
                  <c:v>3.6583967086398212</c:v>
                </c:pt>
                <c:pt idx="34">
                  <c:v>3.6259817977808253</c:v>
                </c:pt>
                <c:pt idx="35">
                  <c:v>3.6110210696920588</c:v>
                </c:pt>
                <c:pt idx="36">
                  <c:v>3.6010472509662144</c:v>
                </c:pt>
                <c:pt idx="37">
                  <c:v>3.5885799775589082</c:v>
                </c:pt>
                <c:pt idx="38">
                  <c:v>3.558658521381374</c:v>
                </c:pt>
                <c:pt idx="39">
                  <c:v>3.5486847026555295</c:v>
                </c:pt>
                <c:pt idx="40">
                  <c:v>3.538710883929685</c:v>
                </c:pt>
                <c:pt idx="41">
                  <c:v>3.5312305198853013</c:v>
                </c:pt>
                <c:pt idx="42">
                  <c:v>3.5212567011594569</c:v>
                </c:pt>
                <c:pt idx="43">
                  <c:v>3.4863483356190006</c:v>
                </c:pt>
                <c:pt idx="44">
                  <c:v>3.4788679715746165</c:v>
                </c:pt>
                <c:pt idx="45">
                  <c:v>3.4664006981673117</c:v>
                </c:pt>
                <c:pt idx="46">
                  <c:v>3.4489465153970831</c:v>
                </c:pt>
                <c:pt idx="47">
                  <c:v>3.4439596060341602</c:v>
                </c:pt>
                <c:pt idx="48">
                  <c:v>3.4215185139010096</c:v>
                </c:pt>
                <c:pt idx="49">
                  <c:v>3.4165316045380876</c:v>
                </c:pt>
                <c:pt idx="50">
                  <c:v>3.394090512404937</c:v>
                </c:pt>
                <c:pt idx="51">
                  <c:v>3.3766363296347088</c:v>
                </c:pt>
                <c:pt idx="52">
                  <c:v>3.369155965590326</c:v>
                </c:pt>
                <c:pt idx="53">
                  <c:v>3.3541952375015582</c:v>
                </c:pt>
                <c:pt idx="54">
                  <c:v>3.3292606906869473</c:v>
                </c:pt>
                <c:pt idx="55">
                  <c:v>3.3267672360054856</c:v>
                </c:pt>
                <c:pt idx="56">
                  <c:v>3.2968457798279514</c:v>
                </c:pt>
                <c:pt idx="57">
                  <c:v>3.2843785064206465</c:v>
                </c:pt>
                <c:pt idx="58">
                  <c:v>3.2719112330133404</c:v>
                </c:pt>
                <c:pt idx="59">
                  <c:v>3.2469766861987281</c:v>
                </c:pt>
                <c:pt idx="60">
                  <c:v>3.2145617753397335</c:v>
                </c:pt>
                <c:pt idx="61">
                  <c:v>3.2120683206582719</c:v>
                </c:pt>
                <c:pt idx="62">
                  <c:v>3.1946141378880437</c:v>
                </c:pt>
                <c:pt idx="63">
                  <c:v>3.1646926817105103</c:v>
                </c:pt>
                <c:pt idx="64">
                  <c:v>3.1547188629846659</c:v>
                </c:pt>
                <c:pt idx="65">
                  <c:v>3.1322777708515144</c:v>
                </c:pt>
                <c:pt idx="66">
                  <c:v>3.1247974068071316</c:v>
                </c:pt>
                <c:pt idx="67">
                  <c:v>3.1073432240369034</c:v>
                </c:pt>
                <c:pt idx="68">
                  <c:v>3.0898890412666753</c:v>
                </c:pt>
                <c:pt idx="69">
                  <c:v>3.0674479491335247</c:v>
                </c:pt>
                <c:pt idx="70">
                  <c:v>3.064954494452063</c:v>
                </c:pt>
                <c:pt idx="71">
                  <c:v>3.0524872210447582</c:v>
                </c:pt>
                <c:pt idx="72">
                  <c:v>3.0300461289116076</c:v>
                </c:pt>
                <c:pt idx="73">
                  <c:v>3.0175788555043015</c:v>
                </c:pt>
                <c:pt idx="74">
                  <c:v>2.9976312180526117</c:v>
                </c:pt>
                <c:pt idx="75">
                  <c:v>2.985163944645306</c:v>
                </c:pt>
                <c:pt idx="76">
                  <c:v>2.9751901259194615</c:v>
                </c:pt>
                <c:pt idx="77">
                  <c:v>2.9627228525121554</c:v>
                </c:pt>
                <c:pt idx="78">
                  <c:v>2.9402817603790048</c:v>
                </c:pt>
                <c:pt idx="79">
                  <c:v>2.9178406682458546</c:v>
                </c:pt>
                <c:pt idx="80">
                  <c:v>2.9028799401570877</c:v>
                </c:pt>
                <c:pt idx="81">
                  <c:v>2.8978930307941657</c:v>
                </c:pt>
                <c:pt idx="82">
                  <c:v>2.8829323027053979</c:v>
                </c:pt>
                <c:pt idx="83">
                  <c:v>2.8729584839795534</c:v>
                </c:pt>
                <c:pt idx="84">
                  <c:v>2.8729584839795534</c:v>
                </c:pt>
                <c:pt idx="85">
                  <c:v>2.853010846527865</c:v>
                </c:pt>
                <c:pt idx="86">
                  <c:v>2.8455304824834808</c:v>
                </c:pt>
                <c:pt idx="87">
                  <c:v>2.8255828450317919</c:v>
                </c:pt>
                <c:pt idx="88">
                  <c:v>2.8081286622615638</c:v>
                </c:pt>
                <c:pt idx="89">
                  <c:v>2.7906744794913356</c:v>
                </c:pt>
                <c:pt idx="90">
                  <c:v>2.7782072060840295</c:v>
                </c:pt>
                <c:pt idx="91">
                  <c:v>2.7607530233138013</c:v>
                </c:pt>
                <c:pt idx="92">
                  <c:v>2.7582595686323397</c:v>
                </c:pt>
                <c:pt idx="93">
                  <c:v>2.7532726592694177</c:v>
                </c:pt>
                <c:pt idx="94">
                  <c:v>2.7358184764991895</c:v>
                </c:pt>
                <c:pt idx="95">
                  <c:v>2.7283381124548067</c:v>
                </c:pt>
                <c:pt idx="96">
                  <c:v>2.6984166562772725</c:v>
                </c:pt>
                <c:pt idx="97">
                  <c:v>2.6909362922328883</c:v>
                </c:pt>
                <c:pt idx="98">
                  <c:v>2.6859493828699663</c:v>
                </c:pt>
                <c:pt idx="99">
                  <c:v>2.6784690188255835</c:v>
                </c:pt>
                <c:pt idx="100">
                  <c:v>2.6635082907368157</c:v>
                </c:pt>
                <c:pt idx="101">
                  <c:v>2.6535344720109713</c:v>
                </c:pt>
                <c:pt idx="102">
                  <c:v>2.6136391971075925</c:v>
                </c:pt>
                <c:pt idx="103">
                  <c:v>2.5961850143373644</c:v>
                </c:pt>
                <c:pt idx="104">
                  <c:v>2.5911981049744424</c:v>
                </c:pt>
                <c:pt idx="105">
                  <c:v>2.5762373768856754</c:v>
                </c:pt>
                <c:pt idx="106">
                  <c:v>2.5762373768856754</c:v>
                </c:pt>
                <c:pt idx="107">
                  <c:v>2.5762373768856754</c:v>
                </c:pt>
                <c:pt idx="108">
                  <c:v>2.5338486473008355</c:v>
                </c:pt>
                <c:pt idx="109">
                  <c:v>2.528861737937913</c:v>
                </c:pt>
                <c:pt idx="110">
                  <c:v>2.523874828574991</c:v>
                </c:pt>
                <c:pt idx="111">
                  <c:v>2.5064206458047629</c:v>
                </c:pt>
                <c:pt idx="112">
                  <c:v>2.5064206458047629</c:v>
                </c:pt>
                <c:pt idx="113">
                  <c:v>2.5064206458047629</c:v>
                </c:pt>
                <c:pt idx="114">
                  <c:v>2.491459917715996</c:v>
                </c:pt>
                <c:pt idx="115">
                  <c:v>2.491459917715996</c:v>
                </c:pt>
                <c:pt idx="116">
                  <c:v>2.4590450068570013</c:v>
                </c:pt>
                <c:pt idx="117">
                  <c:v>2.449071188131156</c:v>
                </c:pt>
                <c:pt idx="118">
                  <c:v>2.4440842787682335</c:v>
                </c:pt>
                <c:pt idx="119">
                  <c:v>2.4341104600423891</c:v>
                </c:pt>
                <c:pt idx="120">
                  <c:v>2.3992020945019328</c:v>
                </c:pt>
                <c:pt idx="121">
                  <c:v>2.3992020945019328</c:v>
                </c:pt>
                <c:pt idx="122">
                  <c:v>2.39172173045755</c:v>
                </c:pt>
                <c:pt idx="123">
                  <c:v>2.3717740930058602</c:v>
                </c:pt>
                <c:pt idx="124">
                  <c:v>2.3543199102356316</c:v>
                </c:pt>
                <c:pt idx="125">
                  <c:v>2.3443460915097876</c:v>
                </c:pt>
                <c:pt idx="126">
                  <c:v>2.3243984540580978</c:v>
                </c:pt>
                <c:pt idx="127">
                  <c:v>2.3194115446951753</c:v>
                </c:pt>
                <c:pt idx="128">
                  <c:v>2.2944769978805644</c:v>
                </c:pt>
                <c:pt idx="129">
                  <c:v>2.2845031791547199</c:v>
                </c:pt>
                <c:pt idx="130">
                  <c:v>2.2745293604288745</c:v>
                </c:pt>
                <c:pt idx="131">
                  <c:v>2.2720359057474138</c:v>
                </c:pt>
                <c:pt idx="132">
                  <c:v>2.2595686323401076</c:v>
                </c:pt>
                <c:pt idx="133">
                  <c:v>2.2595686323401076</c:v>
                </c:pt>
                <c:pt idx="134">
                  <c:v>2.2520882682957239</c:v>
                </c:pt>
                <c:pt idx="135">
                  <c:v>2.2346340855254958</c:v>
                </c:pt>
                <c:pt idx="136">
                  <c:v>2.2346340855254958</c:v>
                </c:pt>
                <c:pt idx="137">
                  <c:v>2.2296471761625734</c:v>
                </c:pt>
                <c:pt idx="138">
                  <c:v>2.2121929933923452</c:v>
                </c:pt>
                <c:pt idx="139">
                  <c:v>2.1822715372148118</c:v>
                </c:pt>
                <c:pt idx="140">
                  <c:v>2.1747911731704281</c:v>
                </c:pt>
                <c:pt idx="141">
                  <c:v>2.1648173544445837</c:v>
                </c:pt>
                <c:pt idx="142">
                  <c:v>2.1448697169928939</c:v>
                </c:pt>
                <c:pt idx="143">
                  <c:v>2.1348958982670494</c:v>
                </c:pt>
                <c:pt idx="144">
                  <c:v>2.1324024435855882</c:v>
                </c:pt>
                <c:pt idx="145">
                  <c:v>2.1199351701782829</c:v>
                </c:pt>
                <c:pt idx="146">
                  <c:v>2.1174417154968213</c:v>
                </c:pt>
                <c:pt idx="147">
                  <c:v>2.0999875327265931</c:v>
                </c:pt>
                <c:pt idx="148">
                  <c:v>2.0925071686822094</c:v>
                </c:pt>
                <c:pt idx="149">
                  <c:v>2.067572621867598</c:v>
                </c:pt>
                <c:pt idx="150">
                  <c:v>2.0650791671861368</c:v>
                </c:pt>
                <c:pt idx="151">
                  <c:v>2.0476249844159082</c:v>
                </c:pt>
                <c:pt idx="152">
                  <c:v>2.0426380750529862</c:v>
                </c:pt>
                <c:pt idx="153">
                  <c:v>2.0401446203715254</c:v>
                </c:pt>
                <c:pt idx="154">
                  <c:v>2.0127166188754519</c:v>
                </c:pt>
                <c:pt idx="155">
                  <c:v>2.0052362548310692</c:v>
                </c:pt>
                <c:pt idx="156">
                  <c:v>2.0052362548310692</c:v>
                </c:pt>
                <c:pt idx="157">
                  <c:v>2.0002493454681467</c:v>
                </c:pt>
                <c:pt idx="158">
                  <c:v>1.9952624361052247</c:v>
                </c:pt>
                <c:pt idx="159">
                  <c:v>1.987782072060841</c:v>
                </c:pt>
                <c:pt idx="160">
                  <c:v>1.9778082533349965</c:v>
                </c:pt>
                <c:pt idx="161">
                  <c:v>1.9753147986535351</c:v>
                </c:pt>
                <c:pt idx="162">
                  <c:v>1.9678344346091512</c:v>
                </c:pt>
                <c:pt idx="163">
                  <c:v>1.9678344346091512</c:v>
                </c:pt>
                <c:pt idx="164">
                  <c:v>1.9653409799276906</c:v>
                </c:pt>
                <c:pt idx="165">
                  <c:v>1.9603540705647684</c:v>
                </c:pt>
                <c:pt idx="166">
                  <c:v>1.9603540705647684</c:v>
                </c:pt>
                <c:pt idx="167">
                  <c:v>1.9503802518389231</c:v>
                </c:pt>
                <c:pt idx="168">
                  <c:v>1.9478867971574625</c:v>
                </c:pt>
                <c:pt idx="169">
                  <c:v>1.9428998877945403</c:v>
                </c:pt>
                <c:pt idx="170">
                  <c:v>1.937912978431618</c:v>
                </c:pt>
                <c:pt idx="171">
                  <c:v>1.9354195237501564</c:v>
                </c:pt>
                <c:pt idx="172">
                  <c:v>1.9229522503428504</c:v>
                </c:pt>
                <c:pt idx="173">
                  <c:v>1.9179653409799282</c:v>
                </c:pt>
                <c:pt idx="174">
                  <c:v>1.9179653409799282</c:v>
                </c:pt>
                <c:pt idx="175">
                  <c:v>1.9104849769355452</c:v>
                </c:pt>
                <c:pt idx="176">
                  <c:v>1.9104849769355452</c:v>
                </c:pt>
                <c:pt idx="177">
                  <c:v>1.9104849769355452</c:v>
                </c:pt>
                <c:pt idx="178">
                  <c:v>1.8905373394838556</c:v>
                </c:pt>
                <c:pt idx="179">
                  <c:v>1.8830569754394717</c:v>
                </c:pt>
                <c:pt idx="180">
                  <c:v>1.8805635207580111</c:v>
                </c:pt>
                <c:pt idx="181">
                  <c:v>1.8755766113950889</c:v>
                </c:pt>
                <c:pt idx="182">
                  <c:v>1.8606158833063213</c:v>
                </c:pt>
                <c:pt idx="183">
                  <c:v>1.8581224286248605</c:v>
                </c:pt>
                <c:pt idx="184">
                  <c:v>1.8456551552175546</c:v>
                </c:pt>
                <c:pt idx="185">
                  <c:v>1.8406682458546324</c:v>
                </c:pt>
                <c:pt idx="186">
                  <c:v>1.8406682458546324</c:v>
                </c:pt>
                <c:pt idx="187">
                  <c:v>1.8282009724473265</c:v>
                </c:pt>
                <c:pt idx="188">
                  <c:v>1.8257075177658648</c:v>
                </c:pt>
                <c:pt idx="189">
                  <c:v>1.8107467896770981</c:v>
                </c:pt>
                <c:pt idx="190">
                  <c:v>1.8082533349956376</c:v>
                </c:pt>
                <c:pt idx="191">
                  <c:v>1.8057598803141759</c:v>
                </c:pt>
                <c:pt idx="192">
                  <c:v>1.8032664256327144</c:v>
                </c:pt>
                <c:pt idx="193">
                  <c:v>1.8032664256327144</c:v>
                </c:pt>
                <c:pt idx="194">
                  <c:v>1.79329260690687</c:v>
                </c:pt>
                <c:pt idx="195">
                  <c:v>1.7808253334995638</c:v>
                </c:pt>
                <c:pt idx="196">
                  <c:v>1.7733449694551811</c:v>
                </c:pt>
                <c:pt idx="197">
                  <c:v>1.7708515147737196</c:v>
                </c:pt>
                <c:pt idx="198">
                  <c:v>1.7658646054107974</c:v>
                </c:pt>
                <c:pt idx="199">
                  <c:v>1.7558907866849529</c:v>
                </c:pt>
                <c:pt idx="200">
                  <c:v>1.7558907866849529</c:v>
                </c:pt>
                <c:pt idx="201">
                  <c:v>1.748410422640569</c:v>
                </c:pt>
                <c:pt idx="202">
                  <c:v>1.7459169679591084</c:v>
                </c:pt>
                <c:pt idx="203">
                  <c:v>1.7434235132776468</c:v>
                </c:pt>
                <c:pt idx="204">
                  <c:v>1.7434235132776468</c:v>
                </c:pt>
                <c:pt idx="205">
                  <c:v>1.7409300585961853</c:v>
                </c:pt>
                <c:pt idx="206">
                  <c:v>1.7384366039147245</c:v>
                </c:pt>
                <c:pt idx="207">
                  <c:v>1.7384366039147245</c:v>
                </c:pt>
                <c:pt idx="208">
                  <c:v>1.7334496945518023</c:v>
                </c:pt>
                <c:pt idx="209">
                  <c:v>1.7234758758259578</c:v>
                </c:pt>
                <c:pt idx="210">
                  <c:v>1.7110086024186519</c:v>
                </c:pt>
                <c:pt idx="211">
                  <c:v>1.7060216930557297</c:v>
                </c:pt>
                <c:pt idx="212">
                  <c:v>1.7010347836928066</c:v>
                </c:pt>
                <c:pt idx="213">
                  <c:v>1.6960478743298844</c:v>
                </c:pt>
                <c:pt idx="214">
                  <c:v>1.6910609649669621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F0-4D78-8711-C798E92D5334}"/>
            </c:ext>
          </c:extLst>
        </c:ser>
        <c:ser>
          <c:idx val="1"/>
          <c:order val="3"/>
          <c:tx>
            <c:v>Control (75W/m2)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Control!$A$3:$A$13</c:f>
              <c:numCache>
                <c:formatCode>General</c:formatCode>
                <c:ptCount val="11"/>
                <c:pt idx="0">
                  <c:v>0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296</c:v>
                </c:pt>
              </c:numCache>
            </c:numRef>
          </c:xVal>
          <c:yVal>
            <c:numRef>
              <c:f>Control!$U$3:$U$12</c:f>
              <c:numCache>
                <c:formatCode>General</c:formatCode>
                <c:ptCount val="10"/>
                <c:pt idx="0">
                  <c:v>4.0000000000000009</c:v>
                </c:pt>
                <c:pt idx="1">
                  <c:v>4.0000000000000009</c:v>
                </c:pt>
                <c:pt idx="2">
                  <c:v>4.0000000000000009</c:v>
                </c:pt>
                <c:pt idx="3">
                  <c:v>4.0000000000000009</c:v>
                </c:pt>
                <c:pt idx="4">
                  <c:v>4.0000000000000009</c:v>
                </c:pt>
                <c:pt idx="5">
                  <c:v>4.0000000000000009</c:v>
                </c:pt>
                <c:pt idx="6">
                  <c:v>4.0000000000000009</c:v>
                </c:pt>
                <c:pt idx="7">
                  <c:v>4.0000000000000009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F0-4D78-8711-C798E92D5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2505983"/>
        <c:axId val="1789869359"/>
      </c:scatterChart>
      <c:valAx>
        <c:axId val="1782505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Time (min)</a:t>
                </a:r>
              </a:p>
            </c:rich>
          </c:tx>
          <c:layout>
            <c:manualLayout>
              <c:xMode val="edge"/>
              <c:yMode val="edge"/>
              <c:x val="0.35046366766828241"/>
              <c:y val="0.908391608391608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869359"/>
        <c:crosses val="autoZero"/>
        <c:crossBetween val="midCat"/>
      </c:valAx>
      <c:valAx>
        <c:axId val="1789869359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Moisture content (g/g db)</a:t>
                </a:r>
              </a:p>
            </c:rich>
          </c:tx>
          <c:layout>
            <c:manualLayout>
              <c:xMode val="edge"/>
              <c:yMode val="edge"/>
              <c:x val="8.3564514182997134E-3"/>
              <c:y val="0.13072631131011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505983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278731734085203"/>
          <c:y val="0.13511184650188127"/>
          <c:w val="0.21496501576277857"/>
          <c:h val="0.615187200496023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13" Type="http://schemas.openxmlformats.org/officeDocument/2006/relationships/chart" Target="../charts/chart21.xml"/><Relationship Id="rId18" Type="http://schemas.openxmlformats.org/officeDocument/2006/relationships/chart" Target="../charts/chart2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17" Type="http://schemas.openxmlformats.org/officeDocument/2006/relationships/chart" Target="../charts/chart25.xml"/><Relationship Id="rId2" Type="http://schemas.openxmlformats.org/officeDocument/2006/relationships/chart" Target="../charts/chart10.xml"/><Relationship Id="rId16" Type="http://schemas.openxmlformats.org/officeDocument/2006/relationships/chart" Target="../charts/chart24.xml"/><Relationship Id="rId20" Type="http://schemas.openxmlformats.org/officeDocument/2006/relationships/chart" Target="../charts/chart28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5" Type="http://schemas.openxmlformats.org/officeDocument/2006/relationships/chart" Target="../charts/chart23.xml"/><Relationship Id="rId10" Type="http://schemas.openxmlformats.org/officeDocument/2006/relationships/chart" Target="../charts/chart18.xml"/><Relationship Id="rId19" Type="http://schemas.openxmlformats.org/officeDocument/2006/relationships/chart" Target="../charts/chart27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Relationship Id="rId14" Type="http://schemas.openxmlformats.org/officeDocument/2006/relationships/chart" Target="../charts/chart2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5.xml"/><Relationship Id="rId13" Type="http://schemas.openxmlformats.org/officeDocument/2006/relationships/chart" Target="../charts/chart50.xml"/><Relationship Id="rId3" Type="http://schemas.openxmlformats.org/officeDocument/2006/relationships/chart" Target="../charts/chart40.xml"/><Relationship Id="rId7" Type="http://schemas.openxmlformats.org/officeDocument/2006/relationships/chart" Target="../charts/chart44.xml"/><Relationship Id="rId12" Type="http://schemas.openxmlformats.org/officeDocument/2006/relationships/chart" Target="../charts/chart49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6" Type="http://schemas.openxmlformats.org/officeDocument/2006/relationships/chart" Target="../charts/chart43.xml"/><Relationship Id="rId11" Type="http://schemas.openxmlformats.org/officeDocument/2006/relationships/chart" Target="../charts/chart48.xml"/><Relationship Id="rId5" Type="http://schemas.openxmlformats.org/officeDocument/2006/relationships/chart" Target="../charts/chart42.xml"/><Relationship Id="rId10" Type="http://schemas.openxmlformats.org/officeDocument/2006/relationships/chart" Target="../charts/chart47.xml"/><Relationship Id="rId4" Type="http://schemas.openxmlformats.org/officeDocument/2006/relationships/chart" Target="../charts/chart41.xml"/><Relationship Id="rId9" Type="http://schemas.openxmlformats.org/officeDocument/2006/relationships/chart" Target="../charts/chart46.xml"/><Relationship Id="rId14" Type="http://schemas.openxmlformats.org/officeDocument/2006/relationships/chart" Target="../charts/chart5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719136</xdr:colOff>
      <xdr:row>4</xdr:row>
      <xdr:rowOff>4762</xdr:rowOff>
    </xdr:from>
    <xdr:to>
      <xdr:col>10</xdr:col>
      <xdr:colOff>379450</xdr:colOff>
      <xdr:row>18</xdr:row>
      <xdr:rowOff>80962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4</xdr:row>
      <xdr:rowOff>161925</xdr:rowOff>
    </xdr:from>
    <xdr:to>
      <xdr:col>14</xdr:col>
      <xdr:colOff>47625</xdr:colOff>
      <xdr:row>19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28575</xdr:rowOff>
    </xdr:from>
    <xdr:to>
      <xdr:col>13</xdr:col>
      <xdr:colOff>381000</xdr:colOff>
      <xdr:row>17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5</xdr:row>
      <xdr:rowOff>109537</xdr:rowOff>
    </xdr:from>
    <xdr:to>
      <xdr:col>14</xdr:col>
      <xdr:colOff>495300</xdr:colOff>
      <xdr:row>19</xdr:row>
      <xdr:rowOff>185737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319087</xdr:colOff>
      <xdr:row>5</xdr:row>
      <xdr:rowOff>4762</xdr:rowOff>
    </xdr:from>
    <xdr:to>
      <xdr:col>12</xdr:col>
      <xdr:colOff>14287</xdr:colOff>
      <xdr:row>19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294759</xdr:colOff>
      <xdr:row>9</xdr:row>
      <xdr:rowOff>37842</xdr:rowOff>
    </xdr:from>
    <xdr:to>
      <xdr:col>15</xdr:col>
      <xdr:colOff>27030</xdr:colOff>
      <xdr:row>23</xdr:row>
      <xdr:rowOff>78002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2</xdr:row>
      <xdr:rowOff>133349</xdr:rowOff>
    </xdr:from>
    <xdr:to>
      <xdr:col>19</xdr:col>
      <xdr:colOff>447675</xdr:colOff>
      <xdr:row>23</xdr:row>
      <xdr:rowOff>66674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180975</xdr:colOff>
      <xdr:row>23</xdr:row>
      <xdr:rowOff>100011</xdr:rowOff>
    </xdr:from>
    <xdr:to>
      <xdr:col>19</xdr:col>
      <xdr:colOff>466725</xdr:colOff>
      <xdr:row>41</xdr:row>
      <xdr:rowOff>47624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548138</xdr:colOff>
      <xdr:row>13</xdr:row>
      <xdr:rowOff>83185</xdr:rowOff>
    </xdr:from>
    <xdr:to>
      <xdr:col>39</xdr:col>
      <xdr:colOff>259457</xdr:colOff>
      <xdr:row>27</xdr:row>
      <xdr:rowOff>187204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39</xdr:col>
      <xdr:colOff>445225</xdr:colOff>
      <xdr:row>28</xdr:row>
      <xdr:rowOff>95654</xdr:rowOff>
    </xdr:from>
    <xdr:to>
      <xdr:col>47</xdr:col>
      <xdr:colOff>83611</xdr:colOff>
      <xdr:row>43</xdr:row>
      <xdr:rowOff>30331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424462</xdr:colOff>
      <xdr:row>13</xdr:row>
      <xdr:rowOff>15850</xdr:rowOff>
    </xdr:from>
    <xdr:to>
      <xdr:col>47</xdr:col>
      <xdr:colOff>78937</xdr:colOff>
      <xdr:row>27</xdr:row>
      <xdr:rowOff>146114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519573</xdr:colOff>
      <xdr:row>43</xdr:row>
      <xdr:rowOff>57293</xdr:rowOff>
    </xdr:from>
    <xdr:to>
      <xdr:col>47</xdr:col>
      <xdr:colOff>197713</xdr:colOff>
      <xdr:row>57</xdr:row>
      <xdr:rowOff>133493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596333</xdr:colOff>
      <xdr:row>59</xdr:row>
      <xdr:rowOff>22900</xdr:rowOff>
    </xdr:from>
    <xdr:to>
      <xdr:col>47</xdr:col>
      <xdr:colOff>267633</xdr:colOff>
      <xdr:row>73</xdr:row>
      <xdr:rowOff>80773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39</xdr:col>
      <xdr:colOff>564263</xdr:colOff>
      <xdr:row>74</xdr:row>
      <xdr:rowOff>105312</xdr:rowOff>
    </xdr:from>
    <xdr:to>
      <xdr:col>47</xdr:col>
      <xdr:colOff>266417</xdr:colOff>
      <xdr:row>88</xdr:row>
      <xdr:rowOff>89548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606813</xdr:colOff>
      <xdr:row>92</xdr:row>
      <xdr:rowOff>155400</xdr:rowOff>
    </xdr:from>
    <xdr:to>
      <xdr:col>47</xdr:col>
      <xdr:colOff>262683</xdr:colOff>
      <xdr:row>107</xdr:row>
      <xdr:rowOff>133276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58</xdr:col>
      <xdr:colOff>61098</xdr:colOff>
      <xdr:row>55</xdr:row>
      <xdr:rowOff>59811</xdr:rowOff>
    </xdr:from>
    <xdr:to>
      <xdr:col>65</xdr:col>
      <xdr:colOff>362510</xdr:colOff>
      <xdr:row>69</xdr:row>
      <xdr:rowOff>81585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40</xdr:col>
      <xdr:colOff>279632</xdr:colOff>
      <xdr:row>113</xdr:row>
      <xdr:rowOff>78431</xdr:rowOff>
    </xdr:from>
    <xdr:to>
      <xdr:col>48</xdr:col>
      <xdr:colOff>63065</xdr:colOff>
      <xdr:row>128</xdr:row>
      <xdr:rowOff>64394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40</xdr:col>
      <xdr:colOff>458086</xdr:colOff>
      <xdr:row>156</xdr:row>
      <xdr:rowOff>161166</xdr:rowOff>
    </xdr:from>
    <xdr:to>
      <xdr:col>48</xdr:col>
      <xdr:colOff>236860</xdr:colOff>
      <xdr:row>171</xdr:row>
      <xdr:rowOff>139043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47</xdr:col>
      <xdr:colOff>454770</xdr:colOff>
      <xdr:row>13</xdr:row>
      <xdr:rowOff>19795</xdr:rowOff>
    </xdr:from>
    <xdr:to>
      <xdr:col>55</xdr:col>
      <xdr:colOff>510583</xdr:colOff>
      <xdr:row>29</xdr:row>
      <xdr:rowOff>42969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31</xdr:col>
      <xdr:colOff>370974</xdr:colOff>
      <xdr:row>201</xdr:row>
      <xdr:rowOff>34868</xdr:rowOff>
    </xdr:from>
    <xdr:to>
      <xdr:col>38</xdr:col>
      <xdr:colOff>564816</xdr:colOff>
      <xdr:row>216</xdr:row>
      <xdr:rowOff>20831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63</xdr:col>
      <xdr:colOff>399522</xdr:colOff>
      <xdr:row>13</xdr:row>
      <xdr:rowOff>146920</xdr:rowOff>
    </xdr:from>
    <xdr:to>
      <xdr:col>71</xdr:col>
      <xdr:colOff>365882</xdr:colOff>
      <xdr:row>28</xdr:row>
      <xdr:rowOff>115774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63</xdr:col>
      <xdr:colOff>599912</xdr:colOff>
      <xdr:row>30</xdr:row>
      <xdr:rowOff>25128</xdr:rowOff>
    </xdr:from>
    <xdr:to>
      <xdr:col>71</xdr:col>
      <xdr:colOff>224504</xdr:colOff>
      <xdr:row>44</xdr:row>
      <xdr:rowOff>113775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48</xdr:col>
      <xdr:colOff>546931</xdr:colOff>
      <xdr:row>30</xdr:row>
      <xdr:rowOff>4233</xdr:rowOff>
    </xdr:from>
    <xdr:to>
      <xdr:col>56</xdr:col>
      <xdr:colOff>309184</xdr:colOff>
      <xdr:row>43</xdr:row>
      <xdr:rowOff>194204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49</xdr:col>
      <xdr:colOff>225108</xdr:colOff>
      <xdr:row>48</xdr:row>
      <xdr:rowOff>117060</xdr:rowOff>
    </xdr:from>
    <xdr:to>
      <xdr:col>56</xdr:col>
      <xdr:colOff>535794</xdr:colOff>
      <xdr:row>62</xdr:row>
      <xdr:rowOff>101295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49</xdr:col>
      <xdr:colOff>376896</xdr:colOff>
      <xdr:row>64</xdr:row>
      <xdr:rowOff>83663</xdr:rowOff>
    </xdr:from>
    <xdr:to>
      <xdr:col>57</xdr:col>
      <xdr:colOff>74338</xdr:colOff>
      <xdr:row>79</xdr:row>
      <xdr:rowOff>20390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49</xdr:col>
      <xdr:colOff>439832</xdr:colOff>
      <xdr:row>79</xdr:row>
      <xdr:rowOff>174695</xdr:rowOff>
    </xdr:from>
    <xdr:to>
      <xdr:col>57</xdr:col>
      <xdr:colOff>97809</xdr:colOff>
      <xdr:row>93</xdr:row>
      <xdr:rowOff>126849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49</xdr:col>
      <xdr:colOff>603859</xdr:colOff>
      <xdr:row>96</xdr:row>
      <xdr:rowOff>176212</xdr:rowOff>
    </xdr:from>
    <xdr:to>
      <xdr:col>57</xdr:col>
      <xdr:colOff>307119</xdr:colOff>
      <xdr:row>111</xdr:row>
      <xdr:rowOff>171816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31</xdr:col>
      <xdr:colOff>578022</xdr:colOff>
      <xdr:row>27</xdr:row>
      <xdr:rowOff>161534</xdr:rowOff>
    </xdr:from>
    <xdr:to>
      <xdr:col>39</xdr:col>
      <xdr:colOff>243995</xdr:colOff>
      <xdr:row>41</xdr:row>
      <xdr:rowOff>164666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44339</xdr:colOff>
      <xdr:row>15</xdr:row>
      <xdr:rowOff>3055</xdr:rowOff>
    </xdr:from>
    <xdr:to>
      <xdr:col>34</xdr:col>
      <xdr:colOff>357679</xdr:colOff>
      <xdr:row>29</xdr:row>
      <xdr:rowOff>6186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591060</xdr:colOff>
      <xdr:row>0</xdr:row>
      <xdr:rowOff>147298</xdr:rowOff>
    </xdr:from>
    <xdr:to>
      <xdr:col>34</xdr:col>
      <xdr:colOff>257685</xdr:colOff>
      <xdr:row>14</xdr:row>
      <xdr:rowOff>19390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45377</xdr:colOff>
      <xdr:row>34</xdr:row>
      <xdr:rowOff>126491</xdr:rowOff>
    </xdr:from>
    <xdr:to>
      <xdr:col>35</xdr:col>
      <xdr:colOff>339674</xdr:colOff>
      <xdr:row>49</xdr:row>
      <xdr:rowOff>644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329322</xdr:colOff>
      <xdr:row>34</xdr:row>
      <xdr:rowOff>191361</xdr:rowOff>
    </xdr:from>
    <xdr:to>
      <xdr:col>27</xdr:col>
      <xdr:colOff>346744</xdr:colOff>
      <xdr:row>49</xdr:row>
      <xdr:rowOff>104964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556522</xdr:colOff>
      <xdr:row>34</xdr:row>
      <xdr:rowOff>13582</xdr:rowOff>
    </xdr:from>
    <xdr:to>
      <xdr:col>18</xdr:col>
      <xdr:colOff>527768</xdr:colOff>
      <xdr:row>47</xdr:row>
      <xdr:rowOff>191185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285750</xdr:colOff>
      <xdr:row>1</xdr:row>
      <xdr:rowOff>95250</xdr:rowOff>
    </xdr:from>
    <xdr:to>
      <xdr:col>20</xdr:col>
      <xdr:colOff>0</xdr:colOff>
      <xdr:row>19</xdr:row>
      <xdr:rowOff>47625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319086</xdr:colOff>
      <xdr:row>0</xdr:row>
      <xdr:rowOff>171450</xdr:rowOff>
    </xdr:from>
    <xdr:to>
      <xdr:col>14</xdr:col>
      <xdr:colOff>114299</xdr:colOff>
      <xdr:row>19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504825</xdr:colOff>
      <xdr:row>7</xdr:row>
      <xdr:rowOff>85725</xdr:rowOff>
    </xdr:from>
    <xdr:to>
      <xdr:col>14</xdr:col>
      <xdr:colOff>104775</xdr:colOff>
      <xdr:row>25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339725</xdr:colOff>
      <xdr:row>2</xdr:row>
      <xdr:rowOff>4762</xdr:rowOff>
    </xdr:from>
    <xdr:to>
      <xdr:col>30</xdr:col>
      <xdr:colOff>34925</xdr:colOff>
      <xdr:row>16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164179</xdr:colOff>
      <xdr:row>1</xdr:row>
      <xdr:rowOff>11213</xdr:rowOff>
    </xdr:from>
    <xdr:to>
      <xdr:col>7</xdr:col>
      <xdr:colOff>468979</xdr:colOff>
      <xdr:row>15</xdr:row>
      <xdr:rowOff>131863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129187</xdr:colOff>
      <xdr:row>16</xdr:row>
      <xdr:rowOff>130416</xdr:rowOff>
    </xdr:from>
    <xdr:to>
      <xdr:col>7</xdr:col>
      <xdr:colOff>384094</xdr:colOff>
      <xdr:row>30</xdr:row>
      <xdr:rowOff>156617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125319</xdr:colOff>
      <xdr:row>33</xdr:row>
      <xdr:rowOff>36047</xdr:rowOff>
    </xdr:from>
    <xdr:to>
      <xdr:col>7</xdr:col>
      <xdr:colOff>380226</xdr:colOff>
      <xdr:row>47</xdr:row>
      <xdr:rowOff>62249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82550</xdr:colOff>
      <xdr:row>48</xdr:row>
      <xdr:rowOff>87779</xdr:rowOff>
    </xdr:from>
    <xdr:to>
      <xdr:col>7</xdr:col>
      <xdr:colOff>337457</xdr:colOff>
      <xdr:row>62</xdr:row>
      <xdr:rowOff>113980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307975</xdr:colOff>
      <xdr:row>1</xdr:row>
      <xdr:rowOff>6350</xdr:rowOff>
    </xdr:from>
    <xdr:to>
      <xdr:col>16</xdr:col>
      <xdr:colOff>3175</xdr:colOff>
      <xdr:row>15</xdr:row>
      <xdr:rowOff>127000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266700</xdr:colOff>
      <xdr:row>16</xdr:row>
      <xdr:rowOff>155575</xdr:rowOff>
    </xdr:from>
    <xdr:to>
      <xdr:col>15</xdr:col>
      <xdr:colOff>521607</xdr:colOff>
      <xdr:row>30</xdr:row>
      <xdr:rowOff>181776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200025</xdr:colOff>
      <xdr:row>32</xdr:row>
      <xdr:rowOff>152400</xdr:rowOff>
    </xdr:from>
    <xdr:to>
      <xdr:col>15</xdr:col>
      <xdr:colOff>454932</xdr:colOff>
      <xdr:row>46</xdr:row>
      <xdr:rowOff>178602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92075</xdr:colOff>
      <xdr:row>48</xdr:row>
      <xdr:rowOff>63500</xdr:rowOff>
    </xdr:from>
    <xdr:to>
      <xdr:col>15</xdr:col>
      <xdr:colOff>346982</xdr:colOff>
      <xdr:row>62</xdr:row>
      <xdr:rowOff>89701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104588</xdr:colOff>
      <xdr:row>63</xdr:row>
      <xdr:rowOff>149411</xdr:rowOff>
    </xdr:from>
    <xdr:to>
      <xdr:col>7</xdr:col>
      <xdr:colOff>409388</xdr:colOff>
      <xdr:row>78</xdr:row>
      <xdr:rowOff>83296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123263</xdr:colOff>
      <xdr:row>79</xdr:row>
      <xdr:rowOff>134471</xdr:rowOff>
    </xdr:from>
    <xdr:to>
      <xdr:col>7</xdr:col>
      <xdr:colOff>428063</xdr:colOff>
      <xdr:row>94</xdr:row>
      <xdr:rowOff>68357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96</xdr:row>
      <xdr:rowOff>0</xdr:rowOff>
    </xdr:from>
    <xdr:to>
      <xdr:col>7</xdr:col>
      <xdr:colOff>304800</xdr:colOff>
      <xdr:row>110</xdr:row>
      <xdr:rowOff>120650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100852</xdr:colOff>
      <xdr:row>63</xdr:row>
      <xdr:rowOff>104588</xdr:rowOff>
    </xdr:from>
    <xdr:to>
      <xdr:col>15</xdr:col>
      <xdr:colOff>405653</xdr:colOff>
      <xdr:row>78</xdr:row>
      <xdr:rowOff>38473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29881</xdr:colOff>
      <xdr:row>80</xdr:row>
      <xdr:rowOff>7471</xdr:rowOff>
    </xdr:from>
    <xdr:to>
      <xdr:col>15</xdr:col>
      <xdr:colOff>334682</xdr:colOff>
      <xdr:row>94</xdr:row>
      <xdr:rowOff>128121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0</xdr:colOff>
      <xdr:row>96</xdr:row>
      <xdr:rowOff>0</xdr:rowOff>
    </xdr:from>
    <xdr:to>
      <xdr:col>15</xdr:col>
      <xdr:colOff>304801</xdr:colOff>
      <xdr:row>110</xdr:row>
      <xdr:rowOff>120650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H26"/>
  <sheetViews>
    <sheetView zoomScale="70" zoomScaleNormal="70" zoomScaleSheetLayoutView="90" zoomScalePageLayoutView="60" workbookViewId="0">
      <selection activeCell="E4" sqref="E4"/>
    </sheetView>
  </sheetViews>
  <sheetFormatPr defaultColWidth="9.1328125" defaultRowHeight="14.75" x14ac:dyDescent="0.75"/>
  <cols>
    <col min="1" max="1" width="9.1328125" style="1"/>
    <col min="2" max="2" width="24.54296875" style="1" bestFit="1" customWidth="1"/>
    <col min="3" max="3" width="23.40625" style="1" customWidth="1"/>
    <col min="4" max="5" width="20.40625" style="1" bestFit="1" customWidth="1"/>
    <col min="6" max="8" width="9.1328125" style="1"/>
    <col min="9" max="9" width="3" style="1" customWidth="1"/>
    <col min="10" max="16384" width="9.1328125" style="1"/>
  </cols>
  <sheetData>
    <row r="1" spans="2:8" ht="16.25" thickTop="1" thickBot="1" x14ac:dyDescent="0.9">
      <c r="B1" s="54" t="s">
        <v>0</v>
      </c>
      <c r="C1" s="54" t="s">
        <v>1</v>
      </c>
      <c r="D1" s="54" t="s">
        <v>2</v>
      </c>
      <c r="E1" s="54"/>
    </row>
    <row r="2" spans="2:8" ht="16.25" thickTop="1" thickBot="1" x14ac:dyDescent="0.9">
      <c r="B2" s="54"/>
      <c r="C2" s="54"/>
      <c r="D2" s="2">
        <v>1</v>
      </c>
      <c r="E2" s="2">
        <v>2</v>
      </c>
    </row>
    <row r="3" spans="2:8" ht="16.25" thickTop="1" thickBot="1" x14ac:dyDescent="0.9">
      <c r="B3" s="54" t="s">
        <v>3</v>
      </c>
      <c r="C3" s="3" t="s">
        <v>132</v>
      </c>
      <c r="D3" s="45" t="s">
        <v>87</v>
      </c>
      <c r="E3" s="46">
        <v>42746</v>
      </c>
    </row>
    <row r="4" spans="2:8" ht="16.25" thickTop="1" thickBot="1" x14ac:dyDescent="0.9">
      <c r="B4" s="54"/>
      <c r="C4" s="4" t="s">
        <v>134</v>
      </c>
      <c r="D4" s="47">
        <v>42804</v>
      </c>
      <c r="E4" s="53">
        <v>42835</v>
      </c>
    </row>
    <row r="5" spans="2:8" ht="16.25" thickTop="1" thickBot="1" x14ac:dyDescent="0.9">
      <c r="B5" s="54"/>
      <c r="C5" s="4" t="s">
        <v>135</v>
      </c>
      <c r="D5" s="47">
        <v>42777</v>
      </c>
      <c r="E5" s="48" t="s">
        <v>115</v>
      </c>
    </row>
    <row r="6" spans="2:8" ht="16.25" thickTop="1" thickBot="1" x14ac:dyDescent="0.9">
      <c r="B6" s="54" t="s">
        <v>4</v>
      </c>
      <c r="C6" s="4" t="s">
        <v>136</v>
      </c>
      <c r="D6" s="43" t="s">
        <v>86</v>
      </c>
      <c r="E6" s="49" t="s">
        <v>85</v>
      </c>
    </row>
    <row r="7" spans="2:8" ht="16.25" thickTop="1" thickBot="1" x14ac:dyDescent="0.9">
      <c r="B7" s="54"/>
      <c r="C7" s="4" t="s">
        <v>137</v>
      </c>
      <c r="D7" s="47">
        <v>42896</v>
      </c>
      <c r="E7" s="48">
        <v>42988</v>
      </c>
    </row>
    <row r="8" spans="2:8" ht="16.25" thickTop="1" thickBot="1" x14ac:dyDescent="0.9">
      <c r="B8" s="54" t="s">
        <v>5</v>
      </c>
      <c r="C8" s="4" t="s">
        <v>138</v>
      </c>
      <c r="D8" s="50" t="s">
        <v>90</v>
      </c>
      <c r="E8" s="49" t="s">
        <v>91</v>
      </c>
    </row>
    <row r="9" spans="2:8" ht="16.25" thickTop="1" thickBot="1" x14ac:dyDescent="0.9">
      <c r="B9" s="54"/>
      <c r="C9" s="4" t="s">
        <v>139</v>
      </c>
      <c r="D9" s="50" t="s">
        <v>92</v>
      </c>
      <c r="E9" s="52" t="s">
        <v>93</v>
      </c>
    </row>
    <row r="10" spans="2:8" ht="16.25" thickTop="1" thickBot="1" x14ac:dyDescent="0.9">
      <c r="B10" s="41" t="s">
        <v>6</v>
      </c>
      <c r="C10" s="4" t="s">
        <v>140</v>
      </c>
      <c r="D10" s="50" t="s">
        <v>27</v>
      </c>
      <c r="E10" s="49" t="s">
        <v>28</v>
      </c>
    </row>
    <row r="11" spans="2:8" s="23" customFormat="1" ht="16.25" thickTop="1" thickBot="1" x14ac:dyDescent="0.9">
      <c r="B11" s="44" t="s">
        <v>113</v>
      </c>
      <c r="C11" s="5" t="s">
        <v>141</v>
      </c>
      <c r="D11" s="49" t="s">
        <v>114</v>
      </c>
      <c r="E11" s="51" t="s">
        <v>116</v>
      </c>
    </row>
    <row r="12" spans="2:8" s="23" customFormat="1" x14ac:dyDescent="0.75">
      <c r="B12" s="26"/>
      <c r="C12" s="26"/>
      <c r="D12" s="26"/>
      <c r="E12" s="26"/>
    </row>
    <row r="13" spans="2:8" ht="15.5" thickBot="1" x14ac:dyDescent="0.9"/>
    <row r="14" spans="2:8" ht="16.25" thickTop="1" thickBot="1" x14ac:dyDescent="0.9">
      <c r="B14" s="55" t="s">
        <v>7</v>
      </c>
      <c r="C14" s="58" t="s">
        <v>4</v>
      </c>
      <c r="D14" s="54" t="s">
        <v>8</v>
      </c>
      <c r="E14" s="54"/>
      <c r="F14" s="54"/>
      <c r="G14" s="54"/>
      <c r="H14" s="54"/>
    </row>
    <row r="15" spans="2:8" ht="16.25" thickTop="1" thickBot="1" x14ac:dyDescent="0.9">
      <c r="B15" s="56"/>
      <c r="C15" s="58"/>
      <c r="D15" s="54" t="s">
        <v>10</v>
      </c>
      <c r="E15" s="54"/>
      <c r="F15" s="54"/>
      <c r="G15" s="54"/>
      <c r="H15" s="54"/>
    </row>
    <row r="16" spans="2:8" ht="16.25" thickTop="1" thickBot="1" x14ac:dyDescent="0.9">
      <c r="B16" s="56"/>
      <c r="C16" s="58"/>
      <c r="D16" s="54" t="s">
        <v>9</v>
      </c>
      <c r="E16" s="54"/>
      <c r="F16" s="54"/>
      <c r="G16" s="54"/>
      <c r="H16" s="54"/>
    </row>
    <row r="17" spans="2:8" s="42" customFormat="1" ht="16.25" thickTop="1" thickBot="1" x14ac:dyDescent="0.9">
      <c r="B17" s="56"/>
      <c r="C17" s="61" t="s">
        <v>122</v>
      </c>
      <c r="D17" s="59" t="s">
        <v>123</v>
      </c>
      <c r="E17" s="60"/>
      <c r="F17" s="60"/>
      <c r="G17" s="60"/>
      <c r="H17" s="58"/>
    </row>
    <row r="18" spans="2:8" s="42" customFormat="1" ht="16.25" thickTop="1" thickBot="1" x14ac:dyDescent="0.9">
      <c r="B18" s="56"/>
      <c r="C18" s="62"/>
      <c r="D18" s="59" t="s">
        <v>124</v>
      </c>
      <c r="E18" s="60"/>
      <c r="F18" s="60"/>
      <c r="G18" s="60"/>
      <c r="H18" s="58"/>
    </row>
    <row r="19" spans="2:8" s="42" customFormat="1" ht="16.25" thickTop="1" thickBot="1" x14ac:dyDescent="0.9">
      <c r="B19" s="56"/>
      <c r="C19" s="63"/>
      <c r="D19" s="59" t="s">
        <v>125</v>
      </c>
      <c r="E19" s="60"/>
      <c r="F19" s="60"/>
      <c r="G19" s="60"/>
      <c r="H19" s="58"/>
    </row>
    <row r="20" spans="2:8" s="42" customFormat="1" ht="16.25" thickTop="1" thickBot="1" x14ac:dyDescent="0.9">
      <c r="B20" s="56"/>
      <c r="C20" s="61" t="s">
        <v>5</v>
      </c>
      <c r="D20" s="59" t="s">
        <v>126</v>
      </c>
      <c r="E20" s="60"/>
      <c r="F20" s="60"/>
      <c r="G20" s="60"/>
      <c r="H20" s="58"/>
    </row>
    <row r="21" spans="2:8" s="42" customFormat="1" ht="16.25" thickTop="1" thickBot="1" x14ac:dyDescent="0.9">
      <c r="B21" s="56"/>
      <c r="C21" s="62"/>
      <c r="D21" s="59" t="s">
        <v>127</v>
      </c>
      <c r="E21" s="60"/>
      <c r="F21" s="60"/>
      <c r="G21" s="60"/>
      <c r="H21" s="58"/>
    </row>
    <row r="22" spans="2:8" ht="16.25" thickTop="1" thickBot="1" x14ac:dyDescent="0.9">
      <c r="B22" s="56"/>
      <c r="C22" s="63"/>
      <c r="D22" s="59" t="s">
        <v>128</v>
      </c>
      <c r="E22" s="60"/>
      <c r="F22" s="60"/>
      <c r="G22" s="60"/>
      <c r="H22" s="58"/>
    </row>
    <row r="23" spans="2:8" ht="16.25" thickTop="1" thickBot="1" x14ac:dyDescent="0.9">
      <c r="B23" s="56"/>
      <c r="C23" s="66" t="s">
        <v>6</v>
      </c>
      <c r="D23" s="59" t="s">
        <v>129</v>
      </c>
      <c r="E23" s="60"/>
      <c r="F23" s="60"/>
      <c r="G23" s="60"/>
      <c r="H23" s="58"/>
    </row>
    <row r="24" spans="2:8" s="42" customFormat="1" ht="16.25" thickTop="1" thickBot="1" x14ac:dyDescent="0.9">
      <c r="B24" s="56"/>
      <c r="C24" s="67"/>
      <c r="D24" s="59" t="s">
        <v>130</v>
      </c>
      <c r="E24" s="60"/>
      <c r="F24" s="60"/>
      <c r="G24" s="60"/>
      <c r="H24" s="58"/>
    </row>
    <row r="25" spans="2:8" s="42" customFormat="1" ht="16.25" thickTop="1" thickBot="1" x14ac:dyDescent="0.9">
      <c r="B25" s="56"/>
      <c r="C25" s="64" t="s">
        <v>113</v>
      </c>
      <c r="D25" s="54" t="s">
        <v>131</v>
      </c>
      <c r="E25" s="54"/>
      <c r="F25" s="54"/>
      <c r="G25" s="54"/>
      <c r="H25" s="54"/>
    </row>
    <row r="26" spans="2:8" ht="16.25" thickTop="1" thickBot="1" x14ac:dyDescent="0.9">
      <c r="B26" s="57"/>
      <c r="C26" s="65"/>
      <c r="D26" s="54" t="s">
        <v>133</v>
      </c>
      <c r="E26" s="54"/>
      <c r="F26" s="54"/>
      <c r="G26" s="54"/>
      <c r="H26" s="54"/>
    </row>
  </sheetData>
  <mergeCells count="25">
    <mergeCell ref="C23:C24"/>
    <mergeCell ref="D24:H24"/>
    <mergeCell ref="D16:H16"/>
    <mergeCell ref="D22:H22"/>
    <mergeCell ref="D26:H26"/>
    <mergeCell ref="B14:B26"/>
    <mergeCell ref="B8:B9"/>
    <mergeCell ref="C14:C16"/>
    <mergeCell ref="D14:H14"/>
    <mergeCell ref="D15:H15"/>
    <mergeCell ref="D23:H23"/>
    <mergeCell ref="C17:C19"/>
    <mergeCell ref="D17:H17"/>
    <mergeCell ref="D18:H18"/>
    <mergeCell ref="C25:C26"/>
    <mergeCell ref="D25:H25"/>
    <mergeCell ref="D19:H19"/>
    <mergeCell ref="D20:H20"/>
    <mergeCell ref="D21:H21"/>
    <mergeCell ref="C20:C22"/>
    <mergeCell ref="B1:B2"/>
    <mergeCell ref="C1:C2"/>
    <mergeCell ref="D1:E1"/>
    <mergeCell ref="B3:B5"/>
    <mergeCell ref="B6:B7"/>
  </mergeCells>
  <pageMargins left="0.7" right="0.7" top="0.75" bottom="0.75" header="0.3" footer="0.3"/>
  <pageSetup scale="90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0"/>
  <sheetViews>
    <sheetView workbookViewId="0"/>
  </sheetViews>
  <sheetFormatPr defaultRowHeight="14.75" x14ac:dyDescent="0.75"/>
  <sheetData>
    <row r="1" spans="1:11" x14ac:dyDescent="0.75">
      <c r="A1" t="s">
        <v>11</v>
      </c>
      <c r="B1" t="s">
        <v>12</v>
      </c>
      <c r="C1" t="s">
        <v>20</v>
      </c>
      <c r="D1" t="s">
        <v>21</v>
      </c>
      <c r="E1" t="s">
        <v>13</v>
      </c>
      <c r="F1" t="s">
        <v>14</v>
      </c>
      <c r="G1" t="s">
        <v>15</v>
      </c>
      <c r="H1" t="s">
        <v>22</v>
      </c>
      <c r="I1" t="s">
        <v>23</v>
      </c>
      <c r="J1" t="s">
        <v>24</v>
      </c>
      <c r="K1" t="s">
        <v>19</v>
      </c>
    </row>
    <row r="2" spans="1:11" x14ac:dyDescent="0.75">
      <c r="A2" t="s">
        <v>11</v>
      </c>
      <c r="B2" t="s">
        <v>12</v>
      </c>
      <c r="C2" t="s">
        <v>20</v>
      </c>
      <c r="D2" t="s">
        <v>21</v>
      </c>
      <c r="E2" t="s">
        <v>13</v>
      </c>
      <c r="F2" t="s">
        <v>14</v>
      </c>
      <c r="G2" t="s">
        <v>15</v>
      </c>
      <c r="H2" t="s">
        <v>22</v>
      </c>
      <c r="I2" t="s">
        <v>23</v>
      </c>
      <c r="J2" t="s">
        <v>24</v>
      </c>
      <c r="K2" t="s">
        <v>19</v>
      </c>
    </row>
    <row r="3" spans="1:11" x14ac:dyDescent="0.75">
      <c r="A3" t="s">
        <v>11</v>
      </c>
      <c r="B3" t="s">
        <v>12</v>
      </c>
      <c r="C3" t="s">
        <v>20</v>
      </c>
      <c r="D3" t="s">
        <v>21</v>
      </c>
      <c r="E3" t="s">
        <v>13</v>
      </c>
      <c r="F3" t="s">
        <v>14</v>
      </c>
      <c r="G3" t="s">
        <v>15</v>
      </c>
      <c r="H3" t="s">
        <v>22</v>
      </c>
      <c r="I3" t="s">
        <v>23</v>
      </c>
      <c r="J3" t="s">
        <v>24</v>
      </c>
      <c r="K3" t="s">
        <v>19</v>
      </c>
    </row>
    <row r="4" spans="1:11" x14ac:dyDescent="0.75">
      <c r="A4" s="7">
        <v>0.41266203703703702</v>
      </c>
      <c r="B4">
        <v>22.5</v>
      </c>
      <c r="C4">
        <v>24.87</v>
      </c>
      <c r="D4">
        <v>10</v>
      </c>
      <c r="E4">
        <v>27.21</v>
      </c>
      <c r="F4">
        <v>34.17</v>
      </c>
      <c r="G4">
        <v>34.799999999999997</v>
      </c>
      <c r="H4">
        <v>27.24</v>
      </c>
      <c r="I4">
        <v>20.94</v>
      </c>
      <c r="J4">
        <v>30.6</v>
      </c>
      <c r="K4">
        <v>964.19</v>
      </c>
    </row>
    <row r="5" spans="1:11" x14ac:dyDescent="0.75">
      <c r="A5" s="7">
        <v>0.41335648148148146</v>
      </c>
      <c r="B5">
        <v>22.72</v>
      </c>
      <c r="C5">
        <v>25.29</v>
      </c>
      <c r="D5">
        <v>10</v>
      </c>
      <c r="E5">
        <v>27.88</v>
      </c>
      <c r="F5">
        <v>36.71</v>
      </c>
      <c r="G5">
        <v>34.83</v>
      </c>
      <c r="H5">
        <v>28.12</v>
      </c>
      <c r="I5">
        <v>21.71</v>
      </c>
      <c r="J5">
        <v>31.89</v>
      </c>
      <c r="K5">
        <v>964.19</v>
      </c>
    </row>
    <row r="6" spans="1:11" x14ac:dyDescent="0.75">
      <c r="A6" s="7">
        <v>0.41405092592592596</v>
      </c>
      <c r="B6">
        <v>22.8</v>
      </c>
      <c r="C6">
        <v>25.72</v>
      </c>
      <c r="D6">
        <v>10</v>
      </c>
      <c r="E6">
        <v>28.33</v>
      </c>
      <c r="F6">
        <v>36.51</v>
      </c>
      <c r="G6">
        <v>35.08</v>
      </c>
      <c r="H6">
        <v>29</v>
      </c>
      <c r="I6">
        <v>20.74</v>
      </c>
      <c r="J6">
        <v>32.92</v>
      </c>
      <c r="K6">
        <v>966.93</v>
      </c>
    </row>
    <row r="7" spans="1:11" x14ac:dyDescent="0.75">
      <c r="A7" s="7">
        <v>0.41474537037037035</v>
      </c>
      <c r="B7">
        <v>22.94</v>
      </c>
      <c r="C7">
        <v>26.14</v>
      </c>
      <c r="D7">
        <v>10</v>
      </c>
      <c r="E7">
        <v>28.84</v>
      </c>
      <c r="F7">
        <v>35.92</v>
      </c>
      <c r="G7">
        <v>35.630000000000003</v>
      </c>
      <c r="H7">
        <v>29.78</v>
      </c>
      <c r="I7">
        <v>21.14</v>
      </c>
      <c r="J7">
        <v>33.81</v>
      </c>
      <c r="K7">
        <v>977.87</v>
      </c>
    </row>
    <row r="8" spans="1:11" x14ac:dyDescent="0.75">
      <c r="A8" s="7">
        <v>0.41543981481481485</v>
      </c>
      <c r="B8">
        <v>22.93</v>
      </c>
      <c r="C8">
        <v>26.53</v>
      </c>
      <c r="D8">
        <v>10</v>
      </c>
      <c r="E8">
        <v>29.23</v>
      </c>
      <c r="F8">
        <v>35.92</v>
      </c>
      <c r="G8">
        <v>36.19</v>
      </c>
      <c r="H8">
        <v>30.62</v>
      </c>
      <c r="I8">
        <v>20.98</v>
      </c>
      <c r="J8">
        <v>34.72</v>
      </c>
      <c r="K8">
        <v>992.9</v>
      </c>
    </row>
    <row r="9" spans="1:11" x14ac:dyDescent="0.75">
      <c r="A9" s="7">
        <v>0.41613425925925923</v>
      </c>
      <c r="B9">
        <v>22.99</v>
      </c>
      <c r="C9">
        <v>26.95</v>
      </c>
      <c r="D9">
        <v>10</v>
      </c>
      <c r="E9">
        <v>29.49</v>
      </c>
      <c r="F9">
        <v>35.32</v>
      </c>
      <c r="G9">
        <v>36.6</v>
      </c>
      <c r="H9">
        <v>31.37</v>
      </c>
      <c r="I9">
        <v>21.06</v>
      </c>
      <c r="J9">
        <v>35.56</v>
      </c>
      <c r="K9">
        <v>980.6</v>
      </c>
    </row>
    <row r="10" spans="1:11" x14ac:dyDescent="0.75">
      <c r="A10" s="7">
        <v>0.41682870370370373</v>
      </c>
      <c r="B10">
        <v>23.16</v>
      </c>
      <c r="C10">
        <v>27.36</v>
      </c>
      <c r="D10">
        <v>10</v>
      </c>
      <c r="E10">
        <v>29.84</v>
      </c>
      <c r="F10">
        <v>33.79</v>
      </c>
      <c r="G10">
        <v>36.79</v>
      </c>
      <c r="H10">
        <v>32.130000000000003</v>
      </c>
      <c r="I10">
        <v>21.75</v>
      </c>
      <c r="J10">
        <v>36.33</v>
      </c>
      <c r="K10">
        <v>977.87</v>
      </c>
    </row>
    <row r="11" spans="1:11" x14ac:dyDescent="0.75">
      <c r="A11" s="7">
        <v>0.41752314814814812</v>
      </c>
      <c r="B11">
        <v>23.37</v>
      </c>
      <c r="C11">
        <v>27.77</v>
      </c>
      <c r="D11">
        <v>10</v>
      </c>
      <c r="E11">
        <v>30.08</v>
      </c>
      <c r="F11">
        <v>32.840000000000003</v>
      </c>
      <c r="G11">
        <v>36.69</v>
      </c>
      <c r="H11">
        <v>32.79</v>
      </c>
      <c r="I11">
        <v>21.38</v>
      </c>
      <c r="J11">
        <v>36.950000000000003</v>
      </c>
      <c r="K11">
        <v>980.6</v>
      </c>
    </row>
    <row r="12" spans="1:11" x14ac:dyDescent="0.75">
      <c r="A12" s="7">
        <v>0.41821759259259261</v>
      </c>
      <c r="B12">
        <v>23.5</v>
      </c>
      <c r="C12">
        <v>28.13</v>
      </c>
      <c r="D12">
        <v>10</v>
      </c>
      <c r="E12">
        <v>30.23</v>
      </c>
      <c r="F12">
        <v>31.89</v>
      </c>
      <c r="G12">
        <v>37.04</v>
      </c>
      <c r="H12">
        <v>33.35</v>
      </c>
      <c r="I12">
        <v>22.07</v>
      </c>
      <c r="J12">
        <v>37.58</v>
      </c>
      <c r="K12">
        <v>987.43</v>
      </c>
    </row>
    <row r="13" spans="1:11" x14ac:dyDescent="0.75">
      <c r="A13" s="7">
        <v>0.418912037037037</v>
      </c>
      <c r="B13">
        <v>23.66</v>
      </c>
      <c r="C13">
        <v>28.46</v>
      </c>
      <c r="D13">
        <v>10</v>
      </c>
      <c r="E13">
        <v>29.79</v>
      </c>
      <c r="F13">
        <v>32.46</v>
      </c>
      <c r="G13">
        <v>36.71</v>
      </c>
      <c r="H13">
        <v>33.92</v>
      </c>
      <c r="I13">
        <v>21.63</v>
      </c>
      <c r="J13">
        <v>38.18</v>
      </c>
      <c r="K13">
        <v>987.43</v>
      </c>
    </row>
    <row r="14" spans="1:11" x14ac:dyDescent="0.75">
      <c r="A14" s="7">
        <v>0.4196064814814815</v>
      </c>
      <c r="B14">
        <v>23.11</v>
      </c>
      <c r="C14">
        <v>28.79</v>
      </c>
      <c r="D14">
        <v>10</v>
      </c>
      <c r="E14">
        <v>30.21</v>
      </c>
      <c r="F14">
        <v>36.119999999999997</v>
      </c>
      <c r="G14">
        <v>37.85</v>
      </c>
      <c r="H14">
        <v>34.35</v>
      </c>
      <c r="I14">
        <v>21.61</v>
      </c>
      <c r="J14">
        <v>38.72</v>
      </c>
      <c r="K14">
        <v>992.9</v>
      </c>
    </row>
    <row r="15" spans="1:11" x14ac:dyDescent="0.75">
      <c r="A15" s="7">
        <v>0.42030092592592588</v>
      </c>
      <c r="B15">
        <v>23.15</v>
      </c>
      <c r="C15">
        <v>29.13</v>
      </c>
      <c r="D15">
        <v>10</v>
      </c>
      <c r="E15">
        <v>30.37</v>
      </c>
      <c r="F15">
        <v>34.549999999999997</v>
      </c>
      <c r="G15">
        <v>37.17</v>
      </c>
      <c r="H15">
        <v>34.85</v>
      </c>
      <c r="I15">
        <v>21.76</v>
      </c>
      <c r="J15">
        <v>39.18</v>
      </c>
      <c r="K15">
        <v>994.27</v>
      </c>
    </row>
    <row r="16" spans="1:11" x14ac:dyDescent="0.75">
      <c r="A16" s="7">
        <v>0.42099537037037038</v>
      </c>
      <c r="B16">
        <v>23.41</v>
      </c>
      <c r="C16">
        <v>29.44</v>
      </c>
      <c r="D16">
        <v>10</v>
      </c>
      <c r="E16">
        <v>30.41</v>
      </c>
      <c r="F16">
        <v>32.08</v>
      </c>
      <c r="G16">
        <v>37.619999999999997</v>
      </c>
      <c r="H16">
        <v>35.18</v>
      </c>
      <c r="I16">
        <v>21.48</v>
      </c>
      <c r="J16">
        <v>39.409999999999997</v>
      </c>
      <c r="K16">
        <v>1001.11</v>
      </c>
    </row>
    <row r="17" spans="1:11" x14ac:dyDescent="0.75">
      <c r="A17" s="7">
        <v>0.42168981481481477</v>
      </c>
      <c r="B17">
        <v>23.54</v>
      </c>
      <c r="C17">
        <v>29.73</v>
      </c>
      <c r="D17">
        <v>10</v>
      </c>
      <c r="E17">
        <v>30.8</v>
      </c>
      <c r="F17">
        <v>35.520000000000003</v>
      </c>
      <c r="G17">
        <v>38.26</v>
      </c>
      <c r="H17">
        <v>35.61</v>
      </c>
      <c r="I17">
        <v>21.98</v>
      </c>
      <c r="J17">
        <v>39.880000000000003</v>
      </c>
      <c r="K17">
        <v>999.74</v>
      </c>
    </row>
    <row r="18" spans="1:11" x14ac:dyDescent="0.75">
      <c r="A18" s="7">
        <v>0.42238425925925926</v>
      </c>
      <c r="B18">
        <v>23.7</v>
      </c>
      <c r="C18">
        <v>29.99</v>
      </c>
      <c r="D18">
        <v>10</v>
      </c>
      <c r="E18">
        <v>30.97</v>
      </c>
      <c r="F18">
        <v>34.36</v>
      </c>
      <c r="G18">
        <v>36.79</v>
      </c>
      <c r="H18">
        <v>35.79</v>
      </c>
      <c r="I18">
        <v>20.89</v>
      </c>
      <c r="J18">
        <v>40</v>
      </c>
      <c r="K18">
        <v>1016.14</v>
      </c>
    </row>
    <row r="19" spans="1:11" x14ac:dyDescent="0.75">
      <c r="A19" s="7">
        <v>0.42307870370370365</v>
      </c>
      <c r="B19">
        <v>23.79</v>
      </c>
      <c r="C19">
        <v>30.18</v>
      </c>
      <c r="D19">
        <v>10</v>
      </c>
      <c r="E19">
        <v>30.95</v>
      </c>
      <c r="F19">
        <v>31.89</v>
      </c>
      <c r="G19">
        <v>37.67</v>
      </c>
      <c r="H19">
        <v>35.89</v>
      </c>
      <c r="I19">
        <v>20.29</v>
      </c>
      <c r="J19">
        <v>40.200000000000003</v>
      </c>
      <c r="K19">
        <v>1005.21</v>
      </c>
    </row>
    <row r="20" spans="1:11" x14ac:dyDescent="0.75">
      <c r="A20" s="7">
        <v>0.42377314814814815</v>
      </c>
      <c r="B20">
        <v>23.88</v>
      </c>
      <c r="C20">
        <v>30.36</v>
      </c>
      <c r="D20">
        <v>10</v>
      </c>
      <c r="E20">
        <v>31.16</v>
      </c>
      <c r="F20">
        <v>33.03</v>
      </c>
      <c r="G20">
        <v>38.909999999999997</v>
      </c>
      <c r="H20">
        <v>36.130000000000003</v>
      </c>
      <c r="I20">
        <v>21.11</v>
      </c>
      <c r="J20">
        <v>40.54</v>
      </c>
      <c r="K20">
        <v>1006.57</v>
      </c>
    </row>
    <row r="21" spans="1:11" x14ac:dyDescent="0.75">
      <c r="A21" s="7">
        <v>0.42446759259259265</v>
      </c>
      <c r="B21">
        <v>23.98</v>
      </c>
      <c r="C21">
        <v>30.55</v>
      </c>
      <c r="D21">
        <v>10</v>
      </c>
      <c r="E21">
        <v>30.79</v>
      </c>
      <c r="F21">
        <v>33.409999999999997</v>
      </c>
      <c r="G21">
        <v>38.119999999999997</v>
      </c>
      <c r="H21">
        <v>36.47</v>
      </c>
      <c r="I21">
        <v>21.31</v>
      </c>
      <c r="J21">
        <v>41</v>
      </c>
      <c r="K21">
        <v>1010.68</v>
      </c>
    </row>
    <row r="22" spans="1:11" x14ac:dyDescent="0.75">
      <c r="A22" s="7">
        <v>0.42516203703703703</v>
      </c>
      <c r="B22">
        <v>24.09</v>
      </c>
      <c r="C22">
        <v>30.75</v>
      </c>
      <c r="D22">
        <v>10</v>
      </c>
      <c r="E22">
        <v>30.89</v>
      </c>
      <c r="F22">
        <v>36.31</v>
      </c>
      <c r="G22">
        <v>38.409999999999997</v>
      </c>
      <c r="H22">
        <v>36.770000000000003</v>
      </c>
      <c r="I22">
        <v>20.9</v>
      </c>
      <c r="J22">
        <v>41.41</v>
      </c>
      <c r="K22">
        <v>1012.04</v>
      </c>
    </row>
    <row r="23" spans="1:11" x14ac:dyDescent="0.75">
      <c r="A23" s="7">
        <v>0.42585648148148153</v>
      </c>
      <c r="B23">
        <v>24.09</v>
      </c>
      <c r="C23">
        <v>30.95</v>
      </c>
      <c r="D23">
        <v>10</v>
      </c>
      <c r="E23">
        <v>31.12</v>
      </c>
      <c r="F23">
        <v>36.119999999999997</v>
      </c>
      <c r="G23">
        <v>38.090000000000003</v>
      </c>
      <c r="H23">
        <v>36.99</v>
      </c>
      <c r="I23">
        <v>21.56</v>
      </c>
      <c r="J23">
        <v>41.62</v>
      </c>
      <c r="K23">
        <v>1009.31</v>
      </c>
    </row>
    <row r="24" spans="1:11" x14ac:dyDescent="0.75">
      <c r="A24" s="7">
        <v>0.42655092592592592</v>
      </c>
      <c r="B24">
        <v>24.31</v>
      </c>
      <c r="C24">
        <v>31.11</v>
      </c>
      <c r="D24">
        <v>10</v>
      </c>
      <c r="E24">
        <v>31.22</v>
      </c>
      <c r="F24">
        <v>32.65</v>
      </c>
      <c r="G24">
        <v>38.130000000000003</v>
      </c>
      <c r="H24">
        <v>37.1</v>
      </c>
      <c r="I24">
        <v>20.86</v>
      </c>
      <c r="J24">
        <v>41.75</v>
      </c>
      <c r="K24">
        <v>1016.14</v>
      </c>
    </row>
    <row r="25" spans="1:11" x14ac:dyDescent="0.75">
      <c r="A25" s="7">
        <v>0.42724537037037041</v>
      </c>
      <c r="B25">
        <v>24.34</v>
      </c>
      <c r="C25">
        <v>31.27</v>
      </c>
      <c r="D25">
        <v>10</v>
      </c>
      <c r="E25">
        <v>31.24</v>
      </c>
      <c r="F25">
        <v>34.17</v>
      </c>
      <c r="G25">
        <v>39.340000000000003</v>
      </c>
      <c r="H25">
        <v>37.22</v>
      </c>
      <c r="I25">
        <v>21.58</v>
      </c>
      <c r="J25">
        <v>41.98</v>
      </c>
      <c r="K25">
        <v>1016.14</v>
      </c>
    </row>
    <row r="26" spans="1:11" x14ac:dyDescent="0.75">
      <c r="A26" s="7">
        <v>0.4279398148148148</v>
      </c>
      <c r="B26">
        <v>24.68</v>
      </c>
      <c r="C26">
        <v>31.45</v>
      </c>
      <c r="D26">
        <v>10</v>
      </c>
      <c r="E26">
        <v>31.52</v>
      </c>
      <c r="F26">
        <v>34.36</v>
      </c>
      <c r="G26">
        <v>38.659999999999997</v>
      </c>
      <c r="H26">
        <v>37.33</v>
      </c>
      <c r="I26">
        <v>21.19</v>
      </c>
      <c r="J26">
        <v>42.06</v>
      </c>
      <c r="K26">
        <v>1022.98</v>
      </c>
    </row>
    <row r="27" spans="1:11" x14ac:dyDescent="0.75">
      <c r="A27" s="7">
        <v>0.4286342592592593</v>
      </c>
      <c r="B27">
        <v>24.81</v>
      </c>
      <c r="C27">
        <v>31.6</v>
      </c>
      <c r="D27">
        <v>10</v>
      </c>
      <c r="E27">
        <v>31.57</v>
      </c>
      <c r="F27">
        <v>32.270000000000003</v>
      </c>
      <c r="G27">
        <v>38.21</v>
      </c>
      <c r="H27">
        <v>37.369999999999997</v>
      </c>
      <c r="I27">
        <v>21.2</v>
      </c>
      <c r="J27">
        <v>42.09</v>
      </c>
      <c r="K27">
        <v>1033.92</v>
      </c>
    </row>
    <row r="28" spans="1:11" x14ac:dyDescent="0.75">
      <c r="A28" s="7">
        <v>0.42932870370370368</v>
      </c>
      <c r="B28">
        <v>24.69</v>
      </c>
      <c r="C28">
        <v>31.74</v>
      </c>
      <c r="D28">
        <v>10</v>
      </c>
      <c r="E28">
        <v>31.6</v>
      </c>
      <c r="F28">
        <v>34.549999999999997</v>
      </c>
      <c r="G28">
        <v>39.26</v>
      </c>
      <c r="H28">
        <v>37.54</v>
      </c>
      <c r="I28">
        <v>22.2</v>
      </c>
      <c r="J28">
        <v>42.44</v>
      </c>
      <c r="K28">
        <v>1028.45</v>
      </c>
    </row>
    <row r="29" spans="1:11" x14ac:dyDescent="0.75">
      <c r="A29" s="7">
        <v>0.43002314814814818</v>
      </c>
      <c r="B29">
        <v>24.96</v>
      </c>
      <c r="C29">
        <v>31.9</v>
      </c>
      <c r="D29">
        <v>10</v>
      </c>
      <c r="E29">
        <v>31.8</v>
      </c>
      <c r="F29">
        <v>32.08</v>
      </c>
      <c r="G29">
        <v>38.72</v>
      </c>
      <c r="H29">
        <v>37.630000000000003</v>
      </c>
      <c r="I29">
        <v>21.49</v>
      </c>
      <c r="J29">
        <v>42.54</v>
      </c>
      <c r="K29">
        <v>1035.28</v>
      </c>
    </row>
    <row r="30" spans="1:11" x14ac:dyDescent="0.75">
      <c r="A30" s="7">
        <v>0.43071759259259257</v>
      </c>
      <c r="B30">
        <v>24.92</v>
      </c>
      <c r="C30">
        <v>32.03</v>
      </c>
      <c r="D30">
        <v>10</v>
      </c>
      <c r="E30">
        <v>31.88</v>
      </c>
      <c r="F30">
        <v>33.22</v>
      </c>
      <c r="G30">
        <v>39.69</v>
      </c>
      <c r="H30">
        <v>37.67</v>
      </c>
      <c r="I30">
        <v>20.100000000000001</v>
      </c>
      <c r="J30">
        <v>42.7</v>
      </c>
      <c r="K30">
        <v>1029.82</v>
      </c>
    </row>
    <row r="31" spans="1:11" x14ac:dyDescent="0.75">
      <c r="A31" s="7">
        <v>0.43141203703703707</v>
      </c>
      <c r="B31">
        <v>25.08</v>
      </c>
      <c r="C31">
        <v>32.14</v>
      </c>
      <c r="D31">
        <v>10</v>
      </c>
      <c r="E31">
        <v>31.85</v>
      </c>
      <c r="F31">
        <v>33.79</v>
      </c>
      <c r="G31">
        <v>38.46</v>
      </c>
      <c r="H31">
        <v>37.76</v>
      </c>
      <c r="I31">
        <v>21.46</v>
      </c>
      <c r="J31">
        <v>42.86</v>
      </c>
      <c r="K31">
        <v>1022.98</v>
      </c>
    </row>
    <row r="32" spans="1:11" x14ac:dyDescent="0.75">
      <c r="A32" s="7">
        <v>0.43210648148148145</v>
      </c>
      <c r="B32">
        <v>25.22</v>
      </c>
      <c r="C32">
        <v>32.25</v>
      </c>
      <c r="D32">
        <v>10</v>
      </c>
      <c r="E32">
        <v>31.88</v>
      </c>
      <c r="F32">
        <v>30.55</v>
      </c>
      <c r="G32">
        <v>39.65</v>
      </c>
      <c r="H32">
        <v>37.72</v>
      </c>
      <c r="I32">
        <v>22.27</v>
      </c>
      <c r="J32">
        <v>42.82</v>
      </c>
      <c r="K32">
        <v>1033.92</v>
      </c>
    </row>
    <row r="33" spans="1:11" x14ac:dyDescent="0.75">
      <c r="A33" s="7">
        <v>0.43280092592592595</v>
      </c>
      <c r="B33">
        <v>25.23</v>
      </c>
      <c r="C33">
        <v>32.340000000000003</v>
      </c>
      <c r="D33">
        <v>10</v>
      </c>
      <c r="E33">
        <v>31.74</v>
      </c>
      <c r="F33">
        <v>33.79</v>
      </c>
      <c r="G33">
        <v>38.79</v>
      </c>
      <c r="H33">
        <v>37.82</v>
      </c>
      <c r="I33">
        <v>21.42</v>
      </c>
      <c r="J33">
        <v>42.93</v>
      </c>
      <c r="K33">
        <v>1039.3900000000001</v>
      </c>
    </row>
    <row r="34" spans="1:11" x14ac:dyDescent="0.75">
      <c r="A34" s="7">
        <v>0.43349537037037034</v>
      </c>
      <c r="B34">
        <v>25.35</v>
      </c>
      <c r="C34">
        <v>32.4</v>
      </c>
      <c r="D34">
        <v>10</v>
      </c>
      <c r="E34">
        <v>31.58</v>
      </c>
      <c r="F34">
        <v>31.12</v>
      </c>
      <c r="G34">
        <v>39.47</v>
      </c>
      <c r="H34">
        <v>37.83</v>
      </c>
      <c r="I34">
        <v>21.91</v>
      </c>
      <c r="J34">
        <v>42.98</v>
      </c>
      <c r="K34">
        <v>1039.3900000000001</v>
      </c>
    </row>
    <row r="35" spans="1:11" x14ac:dyDescent="0.75">
      <c r="A35" s="7">
        <v>0.43418981481481483</v>
      </c>
      <c r="B35">
        <v>25.35</v>
      </c>
      <c r="C35">
        <v>32.49</v>
      </c>
      <c r="D35">
        <v>10</v>
      </c>
      <c r="E35">
        <v>31.79</v>
      </c>
      <c r="F35">
        <v>33.79</v>
      </c>
      <c r="G35">
        <v>39.75</v>
      </c>
      <c r="H35">
        <v>37.97</v>
      </c>
      <c r="I35">
        <v>22.47</v>
      </c>
      <c r="J35">
        <v>43.12</v>
      </c>
      <c r="K35">
        <v>1044.8499999999999</v>
      </c>
    </row>
    <row r="36" spans="1:11" x14ac:dyDescent="0.75">
      <c r="A36" s="7">
        <v>0.43488425925925928</v>
      </c>
      <c r="B36">
        <v>25.39</v>
      </c>
      <c r="C36">
        <v>32.58</v>
      </c>
      <c r="D36">
        <v>10</v>
      </c>
      <c r="E36">
        <v>31.66</v>
      </c>
      <c r="F36">
        <v>31.51</v>
      </c>
      <c r="G36">
        <v>39.78</v>
      </c>
      <c r="H36">
        <v>37.93</v>
      </c>
      <c r="I36">
        <v>21.02</v>
      </c>
      <c r="J36">
        <v>43.13</v>
      </c>
      <c r="K36">
        <v>1048.96</v>
      </c>
    </row>
    <row r="37" spans="1:11" x14ac:dyDescent="0.75">
      <c r="A37" s="7">
        <v>0.43557870370370372</v>
      </c>
      <c r="B37">
        <v>25.51</v>
      </c>
      <c r="C37">
        <v>32.65</v>
      </c>
      <c r="D37">
        <v>10</v>
      </c>
      <c r="E37">
        <v>31.72</v>
      </c>
      <c r="F37">
        <v>32.270000000000003</v>
      </c>
      <c r="G37">
        <v>39.9</v>
      </c>
      <c r="H37">
        <v>38.07</v>
      </c>
      <c r="I37">
        <v>21.68</v>
      </c>
      <c r="J37">
        <v>43.26</v>
      </c>
      <c r="K37">
        <v>1048.96</v>
      </c>
    </row>
    <row r="38" spans="1:11" x14ac:dyDescent="0.75">
      <c r="A38" s="7">
        <v>0.43627314814814816</v>
      </c>
      <c r="B38">
        <v>25.73</v>
      </c>
      <c r="C38">
        <v>32.700000000000003</v>
      </c>
      <c r="D38">
        <v>10</v>
      </c>
      <c r="E38">
        <v>31.74</v>
      </c>
      <c r="F38">
        <v>33.79</v>
      </c>
      <c r="G38">
        <v>38.58</v>
      </c>
      <c r="H38">
        <v>37.92</v>
      </c>
      <c r="I38">
        <v>21.99</v>
      </c>
      <c r="J38">
        <v>43.05</v>
      </c>
      <c r="K38">
        <v>1053.06</v>
      </c>
    </row>
    <row r="39" spans="1:11" x14ac:dyDescent="0.75">
      <c r="A39" s="7">
        <v>0.4369675925925926</v>
      </c>
      <c r="B39">
        <v>25.78</v>
      </c>
      <c r="C39">
        <v>32.770000000000003</v>
      </c>
      <c r="D39">
        <v>10</v>
      </c>
      <c r="E39">
        <v>31.68</v>
      </c>
      <c r="F39">
        <v>32.65</v>
      </c>
      <c r="G39">
        <v>39.29</v>
      </c>
      <c r="H39">
        <v>37.97</v>
      </c>
      <c r="I39">
        <v>21.7</v>
      </c>
      <c r="J39">
        <v>43.16</v>
      </c>
      <c r="K39">
        <v>1058.53</v>
      </c>
    </row>
    <row r="40" spans="1:11" x14ac:dyDescent="0.75">
      <c r="A40" s="7">
        <v>0.43766203703703704</v>
      </c>
      <c r="B40">
        <v>25.87</v>
      </c>
      <c r="C40">
        <v>32.83</v>
      </c>
      <c r="D40">
        <v>10</v>
      </c>
      <c r="E40">
        <v>31.56</v>
      </c>
      <c r="F40">
        <v>33.979999999999997</v>
      </c>
      <c r="G40">
        <v>40.29</v>
      </c>
      <c r="H40">
        <v>38.07</v>
      </c>
      <c r="I40">
        <v>21.79</v>
      </c>
      <c r="J40">
        <v>43.32</v>
      </c>
      <c r="K40">
        <v>1061.26</v>
      </c>
    </row>
    <row r="41" spans="1:11" x14ac:dyDescent="0.75">
      <c r="A41" s="7">
        <v>0.43835648148148149</v>
      </c>
      <c r="B41">
        <v>25.93</v>
      </c>
      <c r="C41">
        <v>32.880000000000003</v>
      </c>
      <c r="D41">
        <v>10</v>
      </c>
      <c r="E41">
        <v>31.62</v>
      </c>
      <c r="F41">
        <v>33.22</v>
      </c>
      <c r="G41">
        <v>39.630000000000003</v>
      </c>
      <c r="H41">
        <v>38.15</v>
      </c>
      <c r="I41">
        <v>21.61</v>
      </c>
      <c r="J41">
        <v>43.42</v>
      </c>
      <c r="K41">
        <v>1059.8900000000001</v>
      </c>
    </row>
    <row r="42" spans="1:11" x14ac:dyDescent="0.75">
      <c r="A42" s="7">
        <v>0.43905092592592593</v>
      </c>
      <c r="B42">
        <v>25.68</v>
      </c>
      <c r="C42">
        <v>32.97</v>
      </c>
      <c r="D42">
        <v>10</v>
      </c>
      <c r="E42">
        <v>31.51</v>
      </c>
      <c r="F42">
        <v>31.32</v>
      </c>
      <c r="G42">
        <v>40.14</v>
      </c>
      <c r="H42">
        <v>38.28</v>
      </c>
      <c r="I42">
        <v>22.04</v>
      </c>
      <c r="J42">
        <v>43.57</v>
      </c>
      <c r="K42">
        <v>1063.99</v>
      </c>
    </row>
    <row r="43" spans="1:11" x14ac:dyDescent="0.75">
      <c r="A43" s="7">
        <v>0.43974537037037037</v>
      </c>
      <c r="B43">
        <v>25.94</v>
      </c>
      <c r="C43">
        <v>33.06</v>
      </c>
      <c r="D43">
        <v>10</v>
      </c>
      <c r="E43">
        <v>31.71</v>
      </c>
      <c r="F43">
        <v>32.08</v>
      </c>
      <c r="G43">
        <v>40.49</v>
      </c>
      <c r="H43">
        <v>38.42</v>
      </c>
      <c r="I43">
        <v>21.86</v>
      </c>
      <c r="J43">
        <v>43.72</v>
      </c>
      <c r="K43">
        <v>1062.6300000000001</v>
      </c>
    </row>
    <row r="44" spans="1:11" x14ac:dyDescent="0.75">
      <c r="A44" s="7">
        <v>0.44043981481481481</v>
      </c>
      <c r="B44">
        <v>25.78</v>
      </c>
      <c r="C44">
        <v>33.18</v>
      </c>
      <c r="D44">
        <v>10</v>
      </c>
      <c r="E44">
        <v>31.7</v>
      </c>
      <c r="F44">
        <v>34.549999999999997</v>
      </c>
      <c r="G44">
        <v>41.24</v>
      </c>
      <c r="H44">
        <v>38.619999999999997</v>
      </c>
      <c r="I44">
        <v>23.24</v>
      </c>
      <c r="J44">
        <v>44.03</v>
      </c>
      <c r="K44">
        <v>1059.8900000000001</v>
      </c>
    </row>
    <row r="45" spans="1:11" x14ac:dyDescent="0.75">
      <c r="A45" s="7">
        <v>0.44113425925925925</v>
      </c>
      <c r="B45">
        <v>25.77</v>
      </c>
      <c r="C45">
        <v>33.33</v>
      </c>
      <c r="D45">
        <v>10</v>
      </c>
      <c r="E45">
        <v>31.55</v>
      </c>
      <c r="F45">
        <v>32.46</v>
      </c>
      <c r="G45">
        <v>41</v>
      </c>
      <c r="H45">
        <v>38.840000000000003</v>
      </c>
      <c r="I45">
        <v>22.96</v>
      </c>
      <c r="J45">
        <v>44.37</v>
      </c>
      <c r="K45">
        <v>1073.56</v>
      </c>
    </row>
    <row r="46" spans="1:11" x14ac:dyDescent="0.75">
      <c r="A46" s="7">
        <v>0.4418287037037037</v>
      </c>
      <c r="B46">
        <v>25.93</v>
      </c>
      <c r="C46">
        <v>33.479999999999997</v>
      </c>
      <c r="D46">
        <v>10</v>
      </c>
      <c r="E46">
        <v>31.51</v>
      </c>
      <c r="F46">
        <v>34.549999999999997</v>
      </c>
      <c r="G46">
        <v>39.19</v>
      </c>
      <c r="H46">
        <v>39.020000000000003</v>
      </c>
      <c r="I46">
        <v>22.57</v>
      </c>
      <c r="J46">
        <v>44.42</v>
      </c>
      <c r="K46">
        <v>1068.0899999999999</v>
      </c>
    </row>
    <row r="47" spans="1:11" x14ac:dyDescent="0.75">
      <c r="A47" s="7">
        <v>0.44252314814814814</v>
      </c>
      <c r="B47">
        <v>26.03</v>
      </c>
      <c r="C47">
        <v>33.590000000000003</v>
      </c>
      <c r="D47">
        <v>10</v>
      </c>
      <c r="E47">
        <v>31.41</v>
      </c>
      <c r="F47">
        <v>33.22</v>
      </c>
      <c r="G47">
        <v>40.340000000000003</v>
      </c>
      <c r="H47">
        <v>39.1</v>
      </c>
      <c r="I47">
        <v>22.97</v>
      </c>
      <c r="J47">
        <v>44.42</v>
      </c>
      <c r="K47">
        <v>1068.0899999999999</v>
      </c>
    </row>
    <row r="48" spans="1:11" x14ac:dyDescent="0.75">
      <c r="A48" s="7">
        <v>0.44321759259259258</v>
      </c>
      <c r="B48">
        <v>25.7</v>
      </c>
      <c r="C48">
        <v>33.729999999999997</v>
      </c>
      <c r="D48">
        <v>10</v>
      </c>
      <c r="E48">
        <v>31.79</v>
      </c>
      <c r="F48">
        <v>36.31</v>
      </c>
      <c r="G48">
        <v>40.79</v>
      </c>
      <c r="H48">
        <v>39.270000000000003</v>
      </c>
      <c r="I48">
        <v>22.94</v>
      </c>
      <c r="J48">
        <v>44.49</v>
      </c>
      <c r="K48">
        <v>1062.6300000000001</v>
      </c>
    </row>
    <row r="49" spans="1:11" x14ac:dyDescent="0.75">
      <c r="A49" s="7">
        <v>0.44391203703703702</v>
      </c>
      <c r="B49">
        <v>26.21</v>
      </c>
      <c r="C49">
        <v>33.85</v>
      </c>
      <c r="D49">
        <v>10</v>
      </c>
      <c r="E49">
        <v>32.07</v>
      </c>
      <c r="F49">
        <v>34.17</v>
      </c>
      <c r="G49">
        <v>40.130000000000003</v>
      </c>
      <c r="H49">
        <v>39.17</v>
      </c>
      <c r="I49">
        <v>22.25</v>
      </c>
      <c r="J49">
        <v>44.25</v>
      </c>
      <c r="K49">
        <v>1072.2</v>
      </c>
    </row>
    <row r="50" spans="1:11" x14ac:dyDescent="0.75">
      <c r="A50" s="7">
        <v>0.44460648148148146</v>
      </c>
      <c r="B50">
        <v>26.41</v>
      </c>
      <c r="C50">
        <v>33.92</v>
      </c>
      <c r="D50">
        <v>10</v>
      </c>
      <c r="E50">
        <v>32.130000000000003</v>
      </c>
      <c r="F50">
        <v>30.93</v>
      </c>
      <c r="G50">
        <v>39.950000000000003</v>
      </c>
      <c r="H50">
        <v>38.950000000000003</v>
      </c>
      <c r="I50">
        <v>22.55</v>
      </c>
      <c r="J50">
        <v>44.02</v>
      </c>
      <c r="K50">
        <v>1079.03</v>
      </c>
    </row>
    <row r="51" spans="1:11" x14ac:dyDescent="0.75">
      <c r="A51" s="7">
        <v>0.44530092592592596</v>
      </c>
      <c r="B51">
        <v>26.27</v>
      </c>
      <c r="C51">
        <v>33.979999999999997</v>
      </c>
      <c r="D51">
        <v>10</v>
      </c>
      <c r="E51">
        <v>31.9</v>
      </c>
      <c r="F51">
        <v>33.979999999999997</v>
      </c>
      <c r="G51">
        <v>40.54</v>
      </c>
      <c r="H51">
        <v>39.049999999999997</v>
      </c>
      <c r="I51">
        <v>22.07</v>
      </c>
      <c r="J51">
        <v>44.14</v>
      </c>
      <c r="K51">
        <v>1072.2</v>
      </c>
    </row>
    <row r="52" spans="1:11" x14ac:dyDescent="0.75">
      <c r="A52" s="7">
        <v>0.44599537037037035</v>
      </c>
      <c r="B52">
        <v>26.29</v>
      </c>
      <c r="C52">
        <v>34.020000000000003</v>
      </c>
      <c r="D52">
        <v>10</v>
      </c>
      <c r="E52">
        <v>31.53</v>
      </c>
      <c r="F52">
        <v>31.12</v>
      </c>
      <c r="G52">
        <v>39.57</v>
      </c>
      <c r="H52">
        <v>39</v>
      </c>
      <c r="I52">
        <v>22.54</v>
      </c>
      <c r="J52">
        <v>44.15</v>
      </c>
      <c r="K52">
        <v>1073.56</v>
      </c>
    </row>
    <row r="53" spans="1:11" x14ac:dyDescent="0.75">
      <c r="A53" s="7">
        <v>0.44668981481481485</v>
      </c>
      <c r="B53">
        <v>26.49</v>
      </c>
      <c r="C53">
        <v>34.04</v>
      </c>
      <c r="D53">
        <v>10</v>
      </c>
      <c r="E53">
        <v>31.52</v>
      </c>
      <c r="F53">
        <v>33.22</v>
      </c>
      <c r="G53">
        <v>39.72</v>
      </c>
      <c r="H53">
        <v>38.76</v>
      </c>
      <c r="I53">
        <v>22.52</v>
      </c>
      <c r="J53">
        <v>43.89</v>
      </c>
      <c r="K53">
        <v>1072.2</v>
      </c>
    </row>
    <row r="54" spans="1:11" x14ac:dyDescent="0.75">
      <c r="A54" s="7">
        <v>0.44738425925925923</v>
      </c>
      <c r="B54">
        <v>26.62</v>
      </c>
      <c r="C54">
        <v>34.03</v>
      </c>
      <c r="D54">
        <v>10</v>
      </c>
      <c r="E54">
        <v>31.58</v>
      </c>
      <c r="F54">
        <v>33.22</v>
      </c>
      <c r="G54">
        <v>40.58</v>
      </c>
      <c r="H54">
        <v>38.57</v>
      </c>
      <c r="I54">
        <v>22.68</v>
      </c>
      <c r="J54">
        <v>43.7</v>
      </c>
      <c r="K54">
        <v>1074.93</v>
      </c>
    </row>
    <row r="55" spans="1:11" x14ac:dyDescent="0.75">
      <c r="A55" s="7">
        <v>0.44807870370370373</v>
      </c>
      <c r="B55">
        <v>26.43</v>
      </c>
      <c r="C55">
        <v>34.07</v>
      </c>
      <c r="D55">
        <v>10</v>
      </c>
      <c r="E55">
        <v>31.73</v>
      </c>
      <c r="F55">
        <v>32.270000000000003</v>
      </c>
      <c r="G55">
        <v>40.83</v>
      </c>
      <c r="H55">
        <v>38.76</v>
      </c>
      <c r="I55">
        <v>22.87</v>
      </c>
      <c r="J55">
        <v>44</v>
      </c>
      <c r="K55">
        <v>1076.3</v>
      </c>
    </row>
    <row r="56" spans="1:11" x14ac:dyDescent="0.75">
      <c r="A56" s="7">
        <v>0.44877314814814812</v>
      </c>
      <c r="B56">
        <v>26.3</v>
      </c>
      <c r="C56">
        <v>34.15</v>
      </c>
      <c r="D56">
        <v>10</v>
      </c>
      <c r="E56">
        <v>31.61</v>
      </c>
      <c r="F56">
        <v>36.51</v>
      </c>
      <c r="G56">
        <v>41.77</v>
      </c>
      <c r="H56">
        <v>39.14</v>
      </c>
      <c r="I56">
        <v>23.5</v>
      </c>
      <c r="J56">
        <v>44.25</v>
      </c>
      <c r="K56">
        <v>1077.6600000000001</v>
      </c>
    </row>
    <row r="57" spans="1:11" x14ac:dyDescent="0.75">
      <c r="A57" s="7">
        <v>0.44946759259259261</v>
      </c>
      <c r="B57">
        <v>26.29</v>
      </c>
      <c r="C57">
        <v>34.29</v>
      </c>
      <c r="D57">
        <v>10</v>
      </c>
      <c r="E57">
        <v>31.58</v>
      </c>
      <c r="F57">
        <v>33.03</v>
      </c>
      <c r="G57">
        <v>41.13</v>
      </c>
      <c r="H57">
        <v>39.35</v>
      </c>
      <c r="I57">
        <v>22.85</v>
      </c>
      <c r="J57">
        <v>44.51</v>
      </c>
      <c r="K57">
        <v>1080.4000000000001</v>
      </c>
    </row>
    <row r="58" spans="1:11" x14ac:dyDescent="0.75">
      <c r="A58" s="7">
        <v>0.450162037037037</v>
      </c>
      <c r="B58">
        <v>26.37</v>
      </c>
      <c r="C58">
        <v>34.39</v>
      </c>
      <c r="D58">
        <v>10</v>
      </c>
      <c r="E58">
        <v>31.44</v>
      </c>
      <c r="F58">
        <v>33.409999999999997</v>
      </c>
      <c r="G58">
        <v>40.08</v>
      </c>
      <c r="H58">
        <v>39.450000000000003</v>
      </c>
      <c r="I58">
        <v>22.43</v>
      </c>
      <c r="J58">
        <v>44.64</v>
      </c>
      <c r="K58">
        <v>1083.1300000000001</v>
      </c>
    </row>
    <row r="59" spans="1:11" x14ac:dyDescent="0.75">
      <c r="A59" s="7">
        <v>0.4508564814814815</v>
      </c>
      <c r="B59">
        <v>26.44</v>
      </c>
      <c r="C59">
        <v>34.46</v>
      </c>
      <c r="D59">
        <v>10</v>
      </c>
      <c r="E59">
        <v>31.56</v>
      </c>
      <c r="F59">
        <v>33.979999999999997</v>
      </c>
      <c r="G59">
        <v>41.25</v>
      </c>
      <c r="H59">
        <v>39.5</v>
      </c>
      <c r="I59">
        <v>23.23</v>
      </c>
      <c r="J59">
        <v>44.61</v>
      </c>
      <c r="K59">
        <v>1079.03</v>
      </c>
    </row>
    <row r="60" spans="1:11" x14ac:dyDescent="0.75">
      <c r="A60" s="7">
        <v>0.45155092592592588</v>
      </c>
      <c r="B60">
        <v>26.54</v>
      </c>
      <c r="C60">
        <v>34.58</v>
      </c>
      <c r="D60">
        <v>10</v>
      </c>
      <c r="E60">
        <v>31.53</v>
      </c>
      <c r="F60">
        <v>33.979999999999997</v>
      </c>
      <c r="G60">
        <v>40.61</v>
      </c>
      <c r="H60">
        <v>39.6</v>
      </c>
      <c r="I60">
        <v>22.59</v>
      </c>
      <c r="J60">
        <v>44.66</v>
      </c>
      <c r="K60">
        <v>1085.8699999999999</v>
      </c>
    </row>
    <row r="61" spans="1:11" x14ac:dyDescent="0.75">
      <c r="A61" s="7">
        <v>0.45224537037037038</v>
      </c>
      <c r="B61">
        <v>26.66</v>
      </c>
      <c r="C61">
        <v>34.630000000000003</v>
      </c>
      <c r="D61">
        <v>10</v>
      </c>
      <c r="E61">
        <v>31.19</v>
      </c>
      <c r="F61">
        <v>31.7</v>
      </c>
      <c r="G61">
        <v>40.409999999999997</v>
      </c>
      <c r="H61">
        <v>39.76</v>
      </c>
      <c r="I61">
        <v>21.6</v>
      </c>
      <c r="J61">
        <v>44.83</v>
      </c>
      <c r="K61">
        <v>1089.97</v>
      </c>
    </row>
    <row r="62" spans="1:11" x14ac:dyDescent="0.75">
      <c r="A62" s="7">
        <v>0.45293981481481477</v>
      </c>
      <c r="B62">
        <v>26.67</v>
      </c>
      <c r="C62">
        <v>34.64</v>
      </c>
      <c r="D62">
        <v>10</v>
      </c>
      <c r="E62">
        <v>30.8</v>
      </c>
      <c r="F62">
        <v>33.409999999999997</v>
      </c>
      <c r="G62">
        <v>39.64</v>
      </c>
      <c r="H62">
        <v>39.729999999999997</v>
      </c>
      <c r="I62">
        <v>21.92</v>
      </c>
      <c r="J62">
        <v>44.84</v>
      </c>
      <c r="K62">
        <v>1091.3399999999999</v>
      </c>
    </row>
    <row r="63" spans="1:11" x14ac:dyDescent="0.75">
      <c r="A63" s="7">
        <v>0.45363425925925926</v>
      </c>
      <c r="B63">
        <v>26.69</v>
      </c>
      <c r="C63">
        <v>34.68</v>
      </c>
      <c r="D63">
        <v>10</v>
      </c>
      <c r="E63">
        <v>31.26</v>
      </c>
      <c r="F63">
        <v>34.549999999999997</v>
      </c>
      <c r="G63">
        <v>41.29</v>
      </c>
      <c r="H63">
        <v>39.65</v>
      </c>
      <c r="I63">
        <v>22.85</v>
      </c>
      <c r="J63">
        <v>44.69</v>
      </c>
      <c r="K63">
        <v>1095.44</v>
      </c>
    </row>
    <row r="64" spans="1:11" x14ac:dyDescent="0.75">
      <c r="A64" s="7">
        <v>0.45432870370370365</v>
      </c>
      <c r="B64">
        <v>26.67</v>
      </c>
      <c r="C64">
        <v>34.700000000000003</v>
      </c>
      <c r="D64">
        <v>10</v>
      </c>
      <c r="E64">
        <v>31.41</v>
      </c>
      <c r="F64">
        <v>36.119999999999997</v>
      </c>
      <c r="G64">
        <v>41.42</v>
      </c>
      <c r="H64">
        <v>39.72</v>
      </c>
      <c r="I64">
        <v>23</v>
      </c>
      <c r="J64">
        <v>44.85</v>
      </c>
      <c r="K64">
        <v>1105.01</v>
      </c>
    </row>
    <row r="65" spans="1:11" x14ac:dyDescent="0.75">
      <c r="A65" s="7">
        <v>0.45502314814814815</v>
      </c>
      <c r="B65">
        <v>26.04</v>
      </c>
      <c r="C65">
        <v>34.78</v>
      </c>
      <c r="D65">
        <v>10</v>
      </c>
      <c r="E65">
        <v>31.84</v>
      </c>
      <c r="F65">
        <v>34.74</v>
      </c>
      <c r="G65">
        <v>40.76</v>
      </c>
      <c r="H65">
        <v>39.79</v>
      </c>
      <c r="I65">
        <v>23.15</v>
      </c>
      <c r="J65">
        <v>44.79</v>
      </c>
      <c r="K65">
        <v>1100.9100000000001</v>
      </c>
    </row>
    <row r="66" spans="1:11" x14ac:dyDescent="0.75">
      <c r="A66" s="7">
        <v>0.45571759259259265</v>
      </c>
      <c r="B66">
        <v>27.28</v>
      </c>
      <c r="C66">
        <v>34.76</v>
      </c>
      <c r="D66">
        <v>10</v>
      </c>
      <c r="E66">
        <v>31.58</v>
      </c>
      <c r="F66">
        <v>31.89</v>
      </c>
      <c r="G66">
        <v>40.03</v>
      </c>
      <c r="H66">
        <v>39.520000000000003</v>
      </c>
      <c r="I66">
        <v>22.55</v>
      </c>
      <c r="J66">
        <v>44.45</v>
      </c>
      <c r="K66">
        <v>1105.01</v>
      </c>
    </row>
    <row r="67" spans="1:11" x14ac:dyDescent="0.75">
      <c r="A67" s="7">
        <v>0.45641203703703703</v>
      </c>
      <c r="B67">
        <v>27.1</v>
      </c>
      <c r="C67">
        <v>34.72</v>
      </c>
      <c r="D67">
        <v>10</v>
      </c>
      <c r="E67">
        <v>31.69</v>
      </c>
      <c r="F67">
        <v>33.979999999999997</v>
      </c>
      <c r="G67">
        <v>40.43</v>
      </c>
      <c r="H67">
        <v>39.35</v>
      </c>
      <c r="I67">
        <v>22.59</v>
      </c>
      <c r="J67">
        <v>44.32</v>
      </c>
      <c r="K67">
        <v>1109.1099999999999</v>
      </c>
    </row>
    <row r="68" spans="1:11" x14ac:dyDescent="0.75">
      <c r="A68" s="7">
        <v>0.45710648148148153</v>
      </c>
      <c r="B68">
        <v>27.2</v>
      </c>
      <c r="C68">
        <v>34.729999999999997</v>
      </c>
      <c r="D68">
        <v>10</v>
      </c>
      <c r="E68">
        <v>31.82</v>
      </c>
      <c r="F68">
        <v>31.51</v>
      </c>
      <c r="G68">
        <v>41.57</v>
      </c>
      <c r="H68">
        <v>39.36</v>
      </c>
      <c r="I68">
        <v>23.14</v>
      </c>
      <c r="J68">
        <v>44.41</v>
      </c>
      <c r="K68">
        <v>1106.3699999999999</v>
      </c>
    </row>
    <row r="69" spans="1:11" x14ac:dyDescent="0.75">
      <c r="A69" s="7">
        <v>0.45780092592592592</v>
      </c>
      <c r="B69">
        <v>27.39</v>
      </c>
      <c r="C69">
        <v>34.729999999999997</v>
      </c>
      <c r="D69">
        <v>10</v>
      </c>
      <c r="E69">
        <v>31.69</v>
      </c>
      <c r="F69">
        <v>31.51</v>
      </c>
      <c r="G69">
        <v>40.950000000000003</v>
      </c>
      <c r="H69">
        <v>39.380000000000003</v>
      </c>
      <c r="I69">
        <v>22.35</v>
      </c>
      <c r="J69">
        <v>44.48</v>
      </c>
      <c r="K69">
        <v>1106.3699999999999</v>
      </c>
    </row>
    <row r="70" spans="1:11" x14ac:dyDescent="0.75">
      <c r="A70" s="7">
        <v>0.45849537037037041</v>
      </c>
      <c r="B70">
        <v>27.13</v>
      </c>
      <c r="C70">
        <v>34.78</v>
      </c>
      <c r="D70">
        <v>10</v>
      </c>
      <c r="E70">
        <v>31.82</v>
      </c>
      <c r="F70">
        <v>30.93</v>
      </c>
      <c r="G70">
        <v>41.66</v>
      </c>
      <c r="H70">
        <v>39.5</v>
      </c>
      <c r="I70">
        <v>23.67</v>
      </c>
      <c r="J70">
        <v>44.68</v>
      </c>
      <c r="K70">
        <v>1105.01</v>
      </c>
    </row>
    <row r="71" spans="1:11" x14ac:dyDescent="0.75">
      <c r="A71" s="7">
        <v>0.4591898148148148</v>
      </c>
      <c r="B71">
        <v>26.95</v>
      </c>
      <c r="C71">
        <v>34.85</v>
      </c>
      <c r="D71">
        <v>10</v>
      </c>
      <c r="E71">
        <v>32</v>
      </c>
      <c r="F71">
        <v>31.32</v>
      </c>
      <c r="G71">
        <v>41.11</v>
      </c>
      <c r="H71">
        <v>39.409999999999997</v>
      </c>
      <c r="I71">
        <v>22.52</v>
      </c>
      <c r="J71">
        <v>44.6</v>
      </c>
      <c r="K71">
        <v>1106.3699999999999</v>
      </c>
    </row>
    <row r="72" spans="1:11" x14ac:dyDescent="0.75">
      <c r="A72" s="7">
        <v>0.4598842592592593</v>
      </c>
      <c r="B72">
        <v>27.1</v>
      </c>
      <c r="C72">
        <v>34.869999999999997</v>
      </c>
      <c r="D72">
        <v>10</v>
      </c>
      <c r="E72">
        <v>31.77</v>
      </c>
      <c r="F72">
        <v>34.17</v>
      </c>
      <c r="G72">
        <v>41.28</v>
      </c>
      <c r="H72">
        <v>39.46</v>
      </c>
      <c r="I72">
        <v>22.33</v>
      </c>
      <c r="J72">
        <v>44.69</v>
      </c>
      <c r="K72">
        <v>1106.3699999999999</v>
      </c>
    </row>
    <row r="73" spans="1:11" x14ac:dyDescent="0.75">
      <c r="A73" s="7">
        <v>0.46057870370370368</v>
      </c>
      <c r="B73">
        <v>26.9</v>
      </c>
      <c r="C73">
        <v>34.93</v>
      </c>
      <c r="D73">
        <v>10</v>
      </c>
      <c r="E73">
        <v>31.67</v>
      </c>
      <c r="F73">
        <v>35.92</v>
      </c>
      <c r="G73">
        <v>42.08</v>
      </c>
      <c r="H73">
        <v>39.61</v>
      </c>
      <c r="I73">
        <v>22.98</v>
      </c>
      <c r="J73">
        <v>44.95</v>
      </c>
      <c r="K73">
        <v>1109.1099999999999</v>
      </c>
    </row>
    <row r="74" spans="1:11" x14ac:dyDescent="0.75">
      <c r="A74" s="7">
        <v>0.46127314814814818</v>
      </c>
      <c r="B74">
        <v>26.67</v>
      </c>
      <c r="C74">
        <v>35.04</v>
      </c>
      <c r="D74">
        <v>10</v>
      </c>
      <c r="E74">
        <v>31.95</v>
      </c>
      <c r="F74">
        <v>33.03</v>
      </c>
      <c r="G74">
        <v>41.89</v>
      </c>
      <c r="H74">
        <v>39.79</v>
      </c>
      <c r="I74">
        <v>21.46</v>
      </c>
      <c r="J74">
        <v>45.09</v>
      </c>
      <c r="K74">
        <v>1107.74</v>
      </c>
    </row>
    <row r="75" spans="1:11" x14ac:dyDescent="0.75">
      <c r="A75" s="7">
        <v>0.46196759259259257</v>
      </c>
      <c r="B75">
        <v>26.89</v>
      </c>
      <c r="C75">
        <v>35.119999999999997</v>
      </c>
      <c r="D75">
        <v>10</v>
      </c>
      <c r="E75">
        <v>31.92</v>
      </c>
      <c r="F75">
        <v>30.74</v>
      </c>
      <c r="G75">
        <v>41.39</v>
      </c>
      <c r="H75">
        <v>39.72</v>
      </c>
      <c r="I75">
        <v>22.99</v>
      </c>
      <c r="J75">
        <v>45.02</v>
      </c>
      <c r="K75">
        <v>1107.74</v>
      </c>
    </row>
    <row r="76" spans="1:11" x14ac:dyDescent="0.75">
      <c r="A76" s="7">
        <v>0.46266203703703707</v>
      </c>
      <c r="B76">
        <v>28.18</v>
      </c>
      <c r="C76">
        <v>35.18</v>
      </c>
      <c r="D76">
        <v>10</v>
      </c>
      <c r="E76">
        <v>31.63</v>
      </c>
      <c r="F76">
        <v>31.32</v>
      </c>
      <c r="G76">
        <v>41.88</v>
      </c>
      <c r="H76">
        <v>39.94</v>
      </c>
      <c r="I76">
        <v>23.5</v>
      </c>
      <c r="J76">
        <v>45.17</v>
      </c>
      <c r="K76">
        <v>1109.1099999999999</v>
      </c>
    </row>
    <row r="77" spans="1:11" x14ac:dyDescent="0.75">
      <c r="A77" s="7">
        <v>0.46335648148148145</v>
      </c>
      <c r="B77">
        <v>27.75</v>
      </c>
      <c r="C77">
        <v>35.270000000000003</v>
      </c>
      <c r="D77">
        <v>10</v>
      </c>
      <c r="E77">
        <v>31.38</v>
      </c>
      <c r="F77">
        <v>34.93</v>
      </c>
      <c r="G77">
        <v>41.59</v>
      </c>
      <c r="H77">
        <v>40.17</v>
      </c>
      <c r="I77">
        <v>23.42</v>
      </c>
      <c r="J77">
        <v>45.29</v>
      </c>
      <c r="K77">
        <v>1111.8399999999999</v>
      </c>
    </row>
    <row r="78" spans="1:11" x14ac:dyDescent="0.75">
      <c r="A78" s="7">
        <v>0.46405092592592595</v>
      </c>
      <c r="B78">
        <v>27.72</v>
      </c>
      <c r="C78">
        <v>35.35</v>
      </c>
      <c r="D78">
        <v>10</v>
      </c>
      <c r="E78">
        <v>31.74</v>
      </c>
      <c r="F78">
        <v>33.22</v>
      </c>
      <c r="G78">
        <v>41.19</v>
      </c>
      <c r="H78">
        <v>39.99</v>
      </c>
      <c r="I78">
        <v>23.43</v>
      </c>
      <c r="J78">
        <v>45.06</v>
      </c>
      <c r="K78">
        <v>1114.58</v>
      </c>
    </row>
    <row r="79" spans="1:11" x14ac:dyDescent="0.75">
      <c r="A79" s="7">
        <v>0.46474537037037034</v>
      </c>
      <c r="B79">
        <v>27.41</v>
      </c>
      <c r="C79">
        <v>35.42</v>
      </c>
      <c r="D79">
        <v>10</v>
      </c>
      <c r="E79">
        <v>32.049999999999997</v>
      </c>
      <c r="F79">
        <v>35.32</v>
      </c>
      <c r="G79">
        <v>42.67</v>
      </c>
      <c r="H79">
        <v>40.04</v>
      </c>
      <c r="I79">
        <v>24.85</v>
      </c>
      <c r="J79">
        <v>45.24</v>
      </c>
      <c r="K79">
        <v>1113.21</v>
      </c>
    </row>
    <row r="80" spans="1:11" x14ac:dyDescent="0.75">
      <c r="A80" s="7">
        <v>0.46543981481481483</v>
      </c>
      <c r="B80">
        <v>27.24</v>
      </c>
      <c r="C80">
        <v>35.590000000000003</v>
      </c>
      <c r="D80">
        <v>10</v>
      </c>
      <c r="E80">
        <v>32.340000000000003</v>
      </c>
      <c r="F80">
        <v>34.93</v>
      </c>
      <c r="G80">
        <v>41.97</v>
      </c>
      <c r="H80">
        <v>40.200000000000003</v>
      </c>
      <c r="I80">
        <v>23.95</v>
      </c>
      <c r="J80">
        <v>45.43</v>
      </c>
      <c r="K80">
        <v>1117.31</v>
      </c>
    </row>
    <row r="81" spans="1:11" x14ac:dyDescent="0.75">
      <c r="A81" s="7">
        <v>0.46613425925925928</v>
      </c>
      <c r="B81">
        <v>26.99</v>
      </c>
      <c r="C81">
        <v>35.729999999999997</v>
      </c>
      <c r="D81">
        <v>10</v>
      </c>
      <c r="E81">
        <v>32.51</v>
      </c>
      <c r="F81">
        <v>31.89</v>
      </c>
      <c r="G81">
        <v>41.63</v>
      </c>
      <c r="H81">
        <v>39.909999999999997</v>
      </c>
      <c r="I81">
        <v>23.4</v>
      </c>
      <c r="J81">
        <v>45.11</v>
      </c>
      <c r="K81">
        <v>1120.05</v>
      </c>
    </row>
    <row r="82" spans="1:11" x14ac:dyDescent="0.75">
      <c r="A82" s="7">
        <v>0.46682870370370372</v>
      </c>
      <c r="B82">
        <v>27.17</v>
      </c>
      <c r="C82">
        <v>35.799999999999997</v>
      </c>
      <c r="D82">
        <v>10</v>
      </c>
      <c r="E82">
        <v>32.65</v>
      </c>
      <c r="F82">
        <v>32.65</v>
      </c>
      <c r="G82">
        <v>41.31</v>
      </c>
      <c r="H82">
        <v>39.979999999999997</v>
      </c>
      <c r="I82">
        <v>23.34</v>
      </c>
      <c r="J82">
        <v>45.05</v>
      </c>
      <c r="K82">
        <v>1117.31</v>
      </c>
    </row>
    <row r="83" spans="1:11" x14ac:dyDescent="0.75">
      <c r="A83" s="7">
        <v>0.46752314814814816</v>
      </c>
      <c r="B83">
        <v>27.37</v>
      </c>
      <c r="C83">
        <v>35.880000000000003</v>
      </c>
      <c r="D83">
        <v>10</v>
      </c>
      <c r="E83">
        <v>32.65</v>
      </c>
      <c r="F83">
        <v>30.36</v>
      </c>
      <c r="G83">
        <v>42.33</v>
      </c>
      <c r="H83">
        <v>40.1</v>
      </c>
      <c r="I83">
        <v>22.49</v>
      </c>
      <c r="J83">
        <v>45.22</v>
      </c>
      <c r="K83">
        <v>1113.21</v>
      </c>
    </row>
    <row r="84" spans="1:11" x14ac:dyDescent="0.75">
      <c r="A84" s="7">
        <v>0.4682175925925926</v>
      </c>
      <c r="B84">
        <v>26.77</v>
      </c>
      <c r="C84">
        <v>35.979999999999997</v>
      </c>
      <c r="D84">
        <v>10</v>
      </c>
      <c r="E84">
        <v>32.65</v>
      </c>
      <c r="F84">
        <v>30.74</v>
      </c>
      <c r="G84">
        <v>40.909999999999997</v>
      </c>
      <c r="H84">
        <v>40.11</v>
      </c>
      <c r="I84">
        <v>23.18</v>
      </c>
      <c r="J84">
        <v>45.21</v>
      </c>
      <c r="K84">
        <v>1122.78</v>
      </c>
    </row>
    <row r="85" spans="1:11" x14ac:dyDescent="0.75">
      <c r="A85" s="7">
        <v>0.46891203703703704</v>
      </c>
      <c r="B85">
        <v>27.35</v>
      </c>
      <c r="C85">
        <v>36.049999999999997</v>
      </c>
      <c r="D85">
        <v>10</v>
      </c>
      <c r="E85">
        <v>32.56</v>
      </c>
      <c r="F85">
        <v>32.46</v>
      </c>
      <c r="G85">
        <v>41.48</v>
      </c>
      <c r="H85">
        <v>39.99</v>
      </c>
      <c r="I85">
        <v>23.34</v>
      </c>
      <c r="J85">
        <v>45.14</v>
      </c>
      <c r="K85">
        <v>1121.4100000000001</v>
      </c>
    </row>
    <row r="86" spans="1:11" x14ac:dyDescent="0.75">
      <c r="A86" s="7">
        <v>0.46960648148148149</v>
      </c>
      <c r="B86">
        <v>27.23</v>
      </c>
      <c r="C86">
        <v>36.090000000000003</v>
      </c>
      <c r="D86">
        <v>10</v>
      </c>
      <c r="E86">
        <v>32.42</v>
      </c>
      <c r="F86">
        <v>33.22</v>
      </c>
      <c r="G86">
        <v>42.08</v>
      </c>
      <c r="H86">
        <v>40.14</v>
      </c>
      <c r="I86">
        <v>22.98</v>
      </c>
      <c r="J86">
        <v>45.27</v>
      </c>
      <c r="K86">
        <v>1126.8800000000001</v>
      </c>
    </row>
    <row r="87" spans="1:11" x14ac:dyDescent="0.75">
      <c r="A87" s="7">
        <v>0.47030092592592593</v>
      </c>
      <c r="B87">
        <v>27.36</v>
      </c>
      <c r="C87">
        <v>36.130000000000003</v>
      </c>
      <c r="D87">
        <v>10</v>
      </c>
      <c r="E87">
        <v>32.47</v>
      </c>
      <c r="F87">
        <v>31.89</v>
      </c>
      <c r="G87">
        <v>42.62</v>
      </c>
      <c r="H87">
        <v>40.229999999999997</v>
      </c>
      <c r="I87">
        <v>23.34</v>
      </c>
      <c r="J87">
        <v>45.38</v>
      </c>
      <c r="K87">
        <v>1122.78</v>
      </c>
    </row>
    <row r="88" spans="1:11" x14ac:dyDescent="0.75">
      <c r="A88" s="7">
        <v>0.47099537037037037</v>
      </c>
      <c r="B88">
        <v>27.1</v>
      </c>
      <c r="C88">
        <v>36.24</v>
      </c>
      <c r="D88">
        <v>10</v>
      </c>
      <c r="E88">
        <v>32.46</v>
      </c>
      <c r="F88">
        <v>30.93</v>
      </c>
      <c r="G88">
        <v>42.77</v>
      </c>
      <c r="H88">
        <v>40.450000000000003</v>
      </c>
      <c r="I88">
        <v>23.56</v>
      </c>
      <c r="J88">
        <v>45.71</v>
      </c>
      <c r="K88">
        <v>1114.58</v>
      </c>
    </row>
    <row r="89" spans="1:11" x14ac:dyDescent="0.75">
      <c r="A89" s="7">
        <v>0.47168981481481481</v>
      </c>
      <c r="B89">
        <v>27.05</v>
      </c>
      <c r="C89">
        <v>36.369999999999997</v>
      </c>
      <c r="D89">
        <v>10</v>
      </c>
      <c r="E89">
        <v>32.47</v>
      </c>
      <c r="F89">
        <v>32.08</v>
      </c>
      <c r="G89">
        <v>41.69</v>
      </c>
      <c r="H89">
        <v>40.49</v>
      </c>
      <c r="I89">
        <v>23.22</v>
      </c>
      <c r="J89">
        <v>45.75</v>
      </c>
      <c r="K89">
        <v>1130.98</v>
      </c>
    </row>
    <row r="90" spans="1:11" x14ac:dyDescent="0.75">
      <c r="A90" s="7">
        <v>0.47238425925925925</v>
      </c>
      <c r="B90">
        <v>27.22</v>
      </c>
      <c r="C90">
        <v>36.46</v>
      </c>
      <c r="D90">
        <v>10</v>
      </c>
      <c r="E90">
        <v>32.07</v>
      </c>
      <c r="F90">
        <v>29.62</v>
      </c>
      <c r="G90">
        <v>41.95</v>
      </c>
      <c r="H90">
        <v>40.83</v>
      </c>
      <c r="I90">
        <v>23.01</v>
      </c>
      <c r="J90">
        <v>45.83</v>
      </c>
      <c r="K90">
        <v>1122.78</v>
      </c>
    </row>
    <row r="91" spans="1:11" x14ac:dyDescent="0.75">
      <c r="A91" s="7">
        <v>0.4730787037037037</v>
      </c>
      <c r="B91">
        <v>27.24</v>
      </c>
      <c r="C91">
        <v>36.57</v>
      </c>
      <c r="D91">
        <v>10</v>
      </c>
      <c r="E91">
        <v>32.33</v>
      </c>
      <c r="F91">
        <v>32.840000000000003</v>
      </c>
      <c r="G91">
        <v>42.5</v>
      </c>
      <c r="H91">
        <v>40.950000000000003</v>
      </c>
      <c r="I91">
        <v>23.37</v>
      </c>
      <c r="J91">
        <v>45.92</v>
      </c>
      <c r="K91">
        <v>1125.51</v>
      </c>
    </row>
    <row r="92" spans="1:11" x14ac:dyDescent="0.75">
      <c r="A92" s="7">
        <v>0.47377314814814814</v>
      </c>
      <c r="B92">
        <v>27.77</v>
      </c>
      <c r="C92">
        <v>36.590000000000003</v>
      </c>
      <c r="D92">
        <v>10</v>
      </c>
      <c r="E92">
        <v>32.520000000000003</v>
      </c>
      <c r="F92">
        <v>29.8</v>
      </c>
      <c r="G92">
        <v>42.18</v>
      </c>
      <c r="H92">
        <v>40.700000000000003</v>
      </c>
      <c r="I92">
        <v>23.48</v>
      </c>
      <c r="J92">
        <v>45.68</v>
      </c>
      <c r="K92">
        <v>1124.1500000000001</v>
      </c>
    </row>
    <row r="93" spans="1:11" x14ac:dyDescent="0.75">
      <c r="A93" s="7">
        <v>0.47446759259259258</v>
      </c>
      <c r="B93">
        <v>27.47</v>
      </c>
      <c r="C93">
        <v>36.65</v>
      </c>
      <c r="D93">
        <v>10</v>
      </c>
      <c r="E93">
        <v>32.630000000000003</v>
      </c>
      <c r="F93">
        <v>33.409999999999997</v>
      </c>
      <c r="G93">
        <v>42.99</v>
      </c>
      <c r="H93">
        <v>40.9</v>
      </c>
      <c r="I93">
        <v>24.38</v>
      </c>
      <c r="J93">
        <v>45.81</v>
      </c>
      <c r="K93">
        <v>1125.51</v>
      </c>
    </row>
    <row r="94" spans="1:11" x14ac:dyDescent="0.75">
      <c r="A94" s="7">
        <v>0.47516203703703702</v>
      </c>
      <c r="B94">
        <v>27.62</v>
      </c>
      <c r="C94">
        <v>36.700000000000003</v>
      </c>
      <c r="D94">
        <v>10</v>
      </c>
      <c r="E94">
        <v>32.74</v>
      </c>
      <c r="F94">
        <v>32.270000000000003</v>
      </c>
      <c r="G94">
        <v>42.59</v>
      </c>
      <c r="H94">
        <v>40.869999999999997</v>
      </c>
      <c r="I94">
        <v>24.51</v>
      </c>
      <c r="J94">
        <v>45.84</v>
      </c>
      <c r="K94">
        <v>1126.8800000000001</v>
      </c>
    </row>
    <row r="95" spans="1:11" x14ac:dyDescent="0.75">
      <c r="A95" s="7">
        <v>0.47585648148148146</v>
      </c>
      <c r="B95">
        <v>27.52</v>
      </c>
      <c r="C95">
        <v>36.770000000000003</v>
      </c>
      <c r="D95">
        <v>10</v>
      </c>
      <c r="E95">
        <v>32.729999999999997</v>
      </c>
      <c r="F95">
        <v>31.32</v>
      </c>
      <c r="G95">
        <v>42.96</v>
      </c>
      <c r="H95">
        <v>41.01</v>
      </c>
      <c r="I95">
        <v>24.04</v>
      </c>
      <c r="J95">
        <v>46</v>
      </c>
      <c r="K95">
        <v>1126.8800000000001</v>
      </c>
    </row>
    <row r="96" spans="1:11" x14ac:dyDescent="0.75">
      <c r="A96" s="7">
        <v>0.47655092592592596</v>
      </c>
      <c r="B96">
        <v>27.53</v>
      </c>
      <c r="C96">
        <v>36.840000000000003</v>
      </c>
      <c r="D96">
        <v>10</v>
      </c>
      <c r="E96">
        <v>32.409999999999997</v>
      </c>
      <c r="F96">
        <v>29.62</v>
      </c>
      <c r="G96">
        <v>41.55</v>
      </c>
      <c r="H96">
        <v>41.14</v>
      </c>
      <c r="I96">
        <v>23.02</v>
      </c>
      <c r="J96">
        <v>46.06</v>
      </c>
      <c r="K96">
        <v>1129.6199999999999</v>
      </c>
    </row>
    <row r="97" spans="1:11" x14ac:dyDescent="0.75">
      <c r="A97" s="7">
        <v>0.47724537037037035</v>
      </c>
      <c r="B97">
        <v>27.82</v>
      </c>
      <c r="C97">
        <v>36.869999999999997</v>
      </c>
      <c r="D97">
        <v>10</v>
      </c>
      <c r="E97">
        <v>32.299999999999997</v>
      </c>
      <c r="F97">
        <v>32.65</v>
      </c>
      <c r="G97">
        <v>41.78</v>
      </c>
      <c r="H97">
        <v>41.11</v>
      </c>
      <c r="I97">
        <v>23.13</v>
      </c>
      <c r="J97">
        <v>46</v>
      </c>
      <c r="K97">
        <v>1130.98</v>
      </c>
    </row>
    <row r="98" spans="1:11" x14ac:dyDescent="0.75">
      <c r="A98" s="7">
        <v>0.47793981481481485</v>
      </c>
      <c r="B98">
        <v>27.64</v>
      </c>
      <c r="C98">
        <v>36.909999999999997</v>
      </c>
      <c r="D98">
        <v>10</v>
      </c>
      <c r="E98">
        <v>32.369999999999997</v>
      </c>
      <c r="F98">
        <v>30.55</v>
      </c>
      <c r="G98">
        <v>43.04</v>
      </c>
      <c r="H98">
        <v>41.13</v>
      </c>
      <c r="I98">
        <v>23.99</v>
      </c>
      <c r="J98">
        <v>46.06</v>
      </c>
      <c r="K98">
        <v>1140.55</v>
      </c>
    </row>
    <row r="99" spans="1:11" x14ac:dyDescent="0.75">
      <c r="A99" s="7">
        <v>0.47863425925925923</v>
      </c>
      <c r="B99">
        <v>27.55</v>
      </c>
      <c r="C99">
        <v>36.979999999999997</v>
      </c>
      <c r="D99">
        <v>10</v>
      </c>
      <c r="E99">
        <v>32.590000000000003</v>
      </c>
      <c r="F99">
        <v>32.270000000000003</v>
      </c>
      <c r="G99">
        <v>42.78</v>
      </c>
      <c r="H99">
        <v>41.13</v>
      </c>
      <c r="I99">
        <v>23.12</v>
      </c>
      <c r="J99">
        <v>46.09</v>
      </c>
      <c r="K99">
        <v>1135.08</v>
      </c>
    </row>
    <row r="100" spans="1:11" x14ac:dyDescent="0.75">
      <c r="A100" s="7">
        <v>0.47932870370370373</v>
      </c>
      <c r="B100">
        <v>27.48</v>
      </c>
      <c r="C100">
        <v>37.01</v>
      </c>
      <c r="D100">
        <v>10</v>
      </c>
      <c r="E100">
        <v>32.83</v>
      </c>
      <c r="F100">
        <v>33.979999999999997</v>
      </c>
      <c r="G100">
        <v>42.82</v>
      </c>
      <c r="H100">
        <v>41.1</v>
      </c>
      <c r="I100">
        <v>24.7</v>
      </c>
      <c r="J100">
        <v>46</v>
      </c>
      <c r="K100">
        <v>1133.72</v>
      </c>
    </row>
    <row r="101" spans="1:11" x14ac:dyDescent="0.75">
      <c r="A101" s="7">
        <v>0.48002314814814812</v>
      </c>
      <c r="B101">
        <v>27.37</v>
      </c>
      <c r="C101">
        <v>37.1</v>
      </c>
      <c r="D101">
        <v>10</v>
      </c>
      <c r="E101">
        <v>32.96</v>
      </c>
      <c r="F101">
        <v>33.6</v>
      </c>
      <c r="G101">
        <v>42.21</v>
      </c>
      <c r="H101">
        <v>41.25</v>
      </c>
      <c r="I101">
        <v>23.39</v>
      </c>
      <c r="J101">
        <v>46.11</v>
      </c>
      <c r="K101">
        <v>1130.98</v>
      </c>
    </row>
    <row r="102" spans="1:11" x14ac:dyDescent="0.75">
      <c r="A102" s="7">
        <v>0.48071759259259261</v>
      </c>
      <c r="B102">
        <v>27.53</v>
      </c>
      <c r="C102">
        <v>37.19</v>
      </c>
      <c r="D102">
        <v>10</v>
      </c>
      <c r="E102">
        <v>32.979999999999997</v>
      </c>
      <c r="F102">
        <v>30.74</v>
      </c>
      <c r="G102">
        <v>43.11</v>
      </c>
      <c r="H102">
        <v>41.19</v>
      </c>
      <c r="I102">
        <v>23.8</v>
      </c>
      <c r="J102">
        <v>46.2</v>
      </c>
      <c r="K102">
        <v>1137.82</v>
      </c>
    </row>
    <row r="103" spans="1:11" x14ac:dyDescent="0.75">
      <c r="A103" s="7">
        <v>0.481412037037037</v>
      </c>
      <c r="B103">
        <v>27.51</v>
      </c>
      <c r="C103">
        <v>37.25</v>
      </c>
      <c r="D103">
        <v>10</v>
      </c>
      <c r="E103">
        <v>32.93</v>
      </c>
      <c r="F103">
        <v>32.46</v>
      </c>
      <c r="G103">
        <v>42.54</v>
      </c>
      <c r="H103">
        <v>41.18</v>
      </c>
      <c r="I103">
        <v>24.18</v>
      </c>
      <c r="J103">
        <v>46.25</v>
      </c>
      <c r="K103">
        <v>1137.82</v>
      </c>
    </row>
    <row r="104" spans="1:11" x14ac:dyDescent="0.75">
      <c r="A104" s="7">
        <v>0.4821064814814815</v>
      </c>
      <c r="B104">
        <v>27.86</v>
      </c>
      <c r="C104">
        <v>37.26</v>
      </c>
      <c r="D104">
        <v>10</v>
      </c>
      <c r="E104">
        <v>33.19</v>
      </c>
      <c r="F104">
        <v>30.93</v>
      </c>
      <c r="G104">
        <v>41.73</v>
      </c>
      <c r="H104">
        <v>40.799999999999997</v>
      </c>
      <c r="I104">
        <v>23.39</v>
      </c>
      <c r="J104">
        <v>45.79</v>
      </c>
      <c r="K104">
        <v>1140.55</v>
      </c>
    </row>
    <row r="105" spans="1:11" x14ac:dyDescent="0.75">
      <c r="A105" s="7">
        <v>0.48280092592592588</v>
      </c>
      <c r="B105">
        <v>28.17</v>
      </c>
      <c r="C105">
        <v>37.229999999999997</v>
      </c>
      <c r="D105">
        <v>10</v>
      </c>
      <c r="E105">
        <v>32.75</v>
      </c>
      <c r="F105">
        <v>30.17</v>
      </c>
      <c r="G105">
        <v>42.12</v>
      </c>
      <c r="H105">
        <v>40.71</v>
      </c>
      <c r="I105">
        <v>22.47</v>
      </c>
      <c r="J105">
        <v>45.74</v>
      </c>
      <c r="K105">
        <v>1146.02</v>
      </c>
    </row>
    <row r="106" spans="1:11" x14ac:dyDescent="0.75">
      <c r="A106" s="7">
        <v>0.48349537037037038</v>
      </c>
      <c r="B106">
        <v>27.82</v>
      </c>
      <c r="C106">
        <v>37.229999999999997</v>
      </c>
      <c r="D106">
        <v>10</v>
      </c>
      <c r="E106">
        <v>32.82</v>
      </c>
      <c r="F106">
        <v>30.55</v>
      </c>
      <c r="G106">
        <v>43.16</v>
      </c>
      <c r="H106">
        <v>40.97</v>
      </c>
      <c r="I106">
        <v>23.11</v>
      </c>
      <c r="J106">
        <v>45.99</v>
      </c>
      <c r="K106">
        <v>1137.82</v>
      </c>
    </row>
    <row r="107" spans="1:11" x14ac:dyDescent="0.75">
      <c r="A107" s="7">
        <v>0.48418981481481477</v>
      </c>
      <c r="B107">
        <v>27.89</v>
      </c>
      <c r="C107">
        <v>37.17</v>
      </c>
      <c r="D107">
        <v>10</v>
      </c>
      <c r="E107">
        <v>32.56</v>
      </c>
      <c r="F107">
        <v>31.7</v>
      </c>
      <c r="G107">
        <v>42.29</v>
      </c>
      <c r="H107">
        <v>40.89</v>
      </c>
      <c r="I107">
        <v>22.46</v>
      </c>
      <c r="J107">
        <v>45.96</v>
      </c>
      <c r="K107">
        <v>1137.82</v>
      </c>
    </row>
    <row r="108" spans="1:11" x14ac:dyDescent="0.75">
      <c r="A108" s="7">
        <v>0.48488425925925926</v>
      </c>
      <c r="B108">
        <v>27.95</v>
      </c>
      <c r="C108">
        <v>37.11</v>
      </c>
      <c r="D108">
        <v>10</v>
      </c>
      <c r="E108">
        <v>32.67</v>
      </c>
      <c r="F108">
        <v>33.22</v>
      </c>
      <c r="G108">
        <v>42.96</v>
      </c>
      <c r="H108">
        <v>40.840000000000003</v>
      </c>
      <c r="I108">
        <v>23.26</v>
      </c>
      <c r="J108">
        <v>45.91</v>
      </c>
      <c r="K108">
        <v>1140.55</v>
      </c>
    </row>
    <row r="109" spans="1:11" x14ac:dyDescent="0.75">
      <c r="A109" s="7">
        <v>0.48557870370370365</v>
      </c>
      <c r="B109">
        <v>27.84</v>
      </c>
      <c r="C109">
        <v>37.11</v>
      </c>
      <c r="D109">
        <v>10</v>
      </c>
      <c r="E109">
        <v>32.979999999999997</v>
      </c>
      <c r="F109">
        <v>33.03</v>
      </c>
      <c r="G109">
        <v>42.37</v>
      </c>
      <c r="H109">
        <v>40.85</v>
      </c>
      <c r="I109">
        <v>24.03</v>
      </c>
      <c r="J109">
        <v>45.93</v>
      </c>
      <c r="K109">
        <v>1143.29</v>
      </c>
    </row>
    <row r="110" spans="1:11" x14ac:dyDescent="0.75">
      <c r="A110" s="7">
        <v>0.48627314814814815</v>
      </c>
      <c r="B110">
        <v>28.15</v>
      </c>
      <c r="C110">
        <v>37.01</v>
      </c>
      <c r="D110">
        <v>10</v>
      </c>
      <c r="E110">
        <v>32.93</v>
      </c>
      <c r="F110">
        <v>31.7</v>
      </c>
      <c r="G110">
        <v>41.83</v>
      </c>
      <c r="H110">
        <v>40.35</v>
      </c>
      <c r="I110">
        <v>23.29</v>
      </c>
      <c r="J110">
        <v>45.46</v>
      </c>
      <c r="K110">
        <v>1148.75</v>
      </c>
    </row>
    <row r="111" spans="1:11" x14ac:dyDescent="0.75">
      <c r="A111" s="7">
        <v>0.48696759259259265</v>
      </c>
      <c r="B111">
        <v>28.09</v>
      </c>
      <c r="C111">
        <v>36.909999999999997</v>
      </c>
      <c r="D111">
        <v>10</v>
      </c>
      <c r="E111">
        <v>32.799999999999997</v>
      </c>
      <c r="F111">
        <v>31.89</v>
      </c>
      <c r="G111">
        <v>41.5</v>
      </c>
      <c r="H111">
        <v>40.29</v>
      </c>
      <c r="I111">
        <v>23.18</v>
      </c>
      <c r="J111">
        <v>45.29</v>
      </c>
      <c r="K111">
        <v>1148.75</v>
      </c>
    </row>
    <row r="112" spans="1:11" x14ac:dyDescent="0.75">
      <c r="A112" s="7">
        <v>0.48766203703703703</v>
      </c>
      <c r="B112">
        <v>28.18</v>
      </c>
      <c r="C112">
        <v>36.82</v>
      </c>
      <c r="D112">
        <v>10</v>
      </c>
      <c r="E112">
        <v>32.770000000000003</v>
      </c>
      <c r="F112">
        <v>32.46</v>
      </c>
      <c r="G112">
        <v>42.29</v>
      </c>
      <c r="H112">
        <v>40.369999999999997</v>
      </c>
      <c r="I112">
        <v>23.22</v>
      </c>
      <c r="J112">
        <v>45.39</v>
      </c>
      <c r="K112">
        <v>1154.22</v>
      </c>
    </row>
    <row r="113" spans="1:11" x14ac:dyDescent="0.75">
      <c r="A113" s="7">
        <v>0.48835648148148153</v>
      </c>
      <c r="B113">
        <v>28.8</v>
      </c>
      <c r="C113">
        <v>36.659999999999997</v>
      </c>
      <c r="D113">
        <v>10</v>
      </c>
      <c r="E113">
        <v>32.67</v>
      </c>
      <c r="F113">
        <v>31.32</v>
      </c>
      <c r="G113">
        <v>40.9</v>
      </c>
      <c r="H113">
        <v>39.979999999999997</v>
      </c>
      <c r="I113">
        <v>22.95</v>
      </c>
      <c r="J113">
        <v>45.04</v>
      </c>
      <c r="K113">
        <v>1154.22</v>
      </c>
    </row>
    <row r="114" spans="1:11" x14ac:dyDescent="0.75">
      <c r="A114" s="7">
        <v>0.48905092592592592</v>
      </c>
      <c r="B114">
        <v>28.46</v>
      </c>
      <c r="C114">
        <v>36.56</v>
      </c>
      <c r="D114">
        <v>10</v>
      </c>
      <c r="E114">
        <v>32.54</v>
      </c>
      <c r="F114">
        <v>32.65</v>
      </c>
      <c r="G114">
        <v>43.07</v>
      </c>
      <c r="H114">
        <v>40.130000000000003</v>
      </c>
      <c r="I114">
        <v>22.74</v>
      </c>
      <c r="J114">
        <v>45.22</v>
      </c>
      <c r="K114">
        <v>1151.49</v>
      </c>
    </row>
    <row r="115" spans="1:11" x14ac:dyDescent="0.75">
      <c r="A115" s="7">
        <v>0.48974537037037041</v>
      </c>
      <c r="B115">
        <v>28.42</v>
      </c>
      <c r="C115">
        <v>36.54</v>
      </c>
      <c r="D115">
        <v>10</v>
      </c>
      <c r="E115">
        <v>32.35</v>
      </c>
      <c r="F115">
        <v>30.74</v>
      </c>
      <c r="G115">
        <v>42.25</v>
      </c>
      <c r="H115">
        <v>40.32</v>
      </c>
      <c r="I115">
        <v>22.67</v>
      </c>
      <c r="J115">
        <v>45.38</v>
      </c>
      <c r="K115">
        <v>1154.22</v>
      </c>
    </row>
    <row r="116" spans="1:11" x14ac:dyDescent="0.75">
      <c r="A116" s="7">
        <v>0.4904398148148148</v>
      </c>
      <c r="B116">
        <v>28.36</v>
      </c>
      <c r="C116">
        <v>36.46</v>
      </c>
      <c r="D116">
        <v>10</v>
      </c>
      <c r="E116">
        <v>32.19</v>
      </c>
      <c r="F116">
        <v>34.36</v>
      </c>
      <c r="G116">
        <v>42.65</v>
      </c>
      <c r="H116">
        <v>40.42</v>
      </c>
      <c r="I116">
        <v>24.15</v>
      </c>
      <c r="J116">
        <v>45.52</v>
      </c>
      <c r="K116">
        <v>1155.5899999999999</v>
      </c>
    </row>
    <row r="117" spans="1:11" x14ac:dyDescent="0.75">
      <c r="A117" s="7">
        <v>0.4911342592592593</v>
      </c>
      <c r="B117">
        <v>28.01</v>
      </c>
      <c r="C117">
        <v>36.47</v>
      </c>
      <c r="D117">
        <v>10</v>
      </c>
      <c r="E117">
        <v>32.14</v>
      </c>
      <c r="F117">
        <v>34.549999999999997</v>
      </c>
      <c r="G117">
        <v>42.72</v>
      </c>
      <c r="H117">
        <v>40.799999999999997</v>
      </c>
      <c r="I117">
        <v>24.55</v>
      </c>
      <c r="J117">
        <v>45.79</v>
      </c>
      <c r="K117">
        <v>1158.32</v>
      </c>
    </row>
    <row r="118" spans="1:11" x14ac:dyDescent="0.75">
      <c r="A118" s="7">
        <v>0.49182870370370368</v>
      </c>
      <c r="B118">
        <v>28.41</v>
      </c>
      <c r="C118">
        <v>36.46</v>
      </c>
      <c r="D118">
        <v>10</v>
      </c>
      <c r="E118">
        <v>32.39</v>
      </c>
      <c r="F118">
        <v>31.12</v>
      </c>
      <c r="G118">
        <v>42.21</v>
      </c>
      <c r="H118">
        <v>40.31</v>
      </c>
      <c r="I118">
        <v>23.97</v>
      </c>
      <c r="J118">
        <v>45.36</v>
      </c>
      <c r="K118">
        <v>1159.69</v>
      </c>
    </row>
    <row r="119" spans="1:11" x14ac:dyDescent="0.75">
      <c r="A119" s="7">
        <v>0.49252314814814818</v>
      </c>
      <c r="B119">
        <v>28.33</v>
      </c>
      <c r="C119">
        <v>36.44</v>
      </c>
      <c r="D119">
        <v>10</v>
      </c>
      <c r="E119">
        <v>32.44</v>
      </c>
      <c r="F119">
        <v>32.08</v>
      </c>
      <c r="G119">
        <v>42.14</v>
      </c>
      <c r="H119">
        <v>40.479999999999997</v>
      </c>
      <c r="I119">
        <v>23.21</v>
      </c>
      <c r="J119">
        <v>45.46</v>
      </c>
      <c r="K119">
        <v>1159.69</v>
      </c>
    </row>
    <row r="120" spans="1:11" x14ac:dyDescent="0.75">
      <c r="A120" s="7">
        <v>0.49321759259259257</v>
      </c>
      <c r="B120">
        <v>28.52</v>
      </c>
      <c r="C120">
        <v>36.4</v>
      </c>
      <c r="D120">
        <v>10</v>
      </c>
      <c r="E120">
        <v>32.159999999999997</v>
      </c>
      <c r="F120">
        <v>31.32</v>
      </c>
      <c r="G120">
        <v>42</v>
      </c>
      <c r="H120">
        <v>40.46</v>
      </c>
      <c r="I120">
        <v>23.52</v>
      </c>
      <c r="J120">
        <v>45.51</v>
      </c>
      <c r="K120">
        <v>1152.8599999999999</v>
      </c>
    </row>
    <row r="121" spans="1:11" x14ac:dyDescent="0.75">
      <c r="A121" s="7">
        <v>0.49391203703703707</v>
      </c>
      <c r="B121">
        <v>28.34</v>
      </c>
      <c r="C121">
        <v>36.4</v>
      </c>
      <c r="D121">
        <v>10</v>
      </c>
      <c r="E121">
        <v>31.99</v>
      </c>
      <c r="F121">
        <v>32.840000000000003</v>
      </c>
      <c r="G121">
        <v>42.66</v>
      </c>
      <c r="H121">
        <v>40.6</v>
      </c>
      <c r="I121">
        <v>22.98</v>
      </c>
      <c r="J121">
        <v>45.66</v>
      </c>
      <c r="K121">
        <v>1156.96</v>
      </c>
    </row>
    <row r="122" spans="1:11" x14ac:dyDescent="0.75">
      <c r="A122" s="7">
        <v>0.49460648148148145</v>
      </c>
      <c r="B122">
        <v>28.36</v>
      </c>
      <c r="C122">
        <v>36.380000000000003</v>
      </c>
      <c r="D122">
        <v>10</v>
      </c>
      <c r="E122">
        <v>32.020000000000003</v>
      </c>
      <c r="F122">
        <v>34.17</v>
      </c>
      <c r="G122">
        <v>42.76</v>
      </c>
      <c r="H122">
        <v>40.630000000000003</v>
      </c>
      <c r="I122">
        <v>24.51</v>
      </c>
      <c r="J122">
        <v>45.69</v>
      </c>
      <c r="K122">
        <v>1162.43</v>
      </c>
    </row>
    <row r="123" spans="1:11" x14ac:dyDescent="0.75">
      <c r="A123" s="7">
        <v>0.49530092592592595</v>
      </c>
      <c r="B123">
        <v>28.24</v>
      </c>
      <c r="C123">
        <v>36.35</v>
      </c>
      <c r="D123">
        <v>10</v>
      </c>
      <c r="E123">
        <v>31.97</v>
      </c>
      <c r="F123">
        <v>33.6</v>
      </c>
      <c r="G123">
        <v>42.39</v>
      </c>
      <c r="H123">
        <v>40.65</v>
      </c>
      <c r="I123">
        <v>24.76</v>
      </c>
      <c r="J123">
        <v>45.64</v>
      </c>
      <c r="K123">
        <v>1156.96</v>
      </c>
    </row>
    <row r="124" spans="1:11" x14ac:dyDescent="0.75">
      <c r="A124" s="7">
        <v>0.49599537037037034</v>
      </c>
      <c r="B124">
        <v>27.97</v>
      </c>
      <c r="C124">
        <v>36.380000000000003</v>
      </c>
      <c r="D124">
        <v>10</v>
      </c>
      <c r="E124">
        <v>32.200000000000003</v>
      </c>
      <c r="F124">
        <v>35.130000000000003</v>
      </c>
      <c r="G124">
        <v>42.42</v>
      </c>
      <c r="H124">
        <v>40.68</v>
      </c>
      <c r="I124">
        <v>23.65</v>
      </c>
      <c r="J124">
        <v>45.68</v>
      </c>
      <c r="K124">
        <v>1154.22</v>
      </c>
    </row>
    <row r="125" spans="1:11" x14ac:dyDescent="0.75">
      <c r="A125" s="7">
        <v>0.49668981481481483</v>
      </c>
      <c r="B125">
        <v>28.29</v>
      </c>
      <c r="C125">
        <v>36.380000000000003</v>
      </c>
      <c r="D125">
        <v>10</v>
      </c>
      <c r="E125">
        <v>32.200000000000003</v>
      </c>
      <c r="F125">
        <v>31.51</v>
      </c>
      <c r="G125">
        <v>41.97</v>
      </c>
      <c r="H125">
        <v>40.46</v>
      </c>
      <c r="I125">
        <v>22.56</v>
      </c>
      <c r="J125">
        <v>45.53</v>
      </c>
      <c r="K125">
        <v>1154.22</v>
      </c>
    </row>
    <row r="126" spans="1:11" x14ac:dyDescent="0.75">
      <c r="A126" s="7">
        <v>0.49738425925925928</v>
      </c>
      <c r="B126">
        <v>28.07</v>
      </c>
      <c r="C126">
        <v>36.369999999999997</v>
      </c>
      <c r="D126">
        <v>10</v>
      </c>
      <c r="E126">
        <v>32.31</v>
      </c>
      <c r="F126">
        <v>33.03</v>
      </c>
      <c r="G126">
        <v>42.6</v>
      </c>
      <c r="H126">
        <v>40.659999999999997</v>
      </c>
      <c r="I126">
        <v>24.43</v>
      </c>
      <c r="J126">
        <v>45.61</v>
      </c>
      <c r="K126">
        <v>1151.49</v>
      </c>
    </row>
    <row r="127" spans="1:11" x14ac:dyDescent="0.75">
      <c r="A127" s="7">
        <v>0.49807870370370372</v>
      </c>
      <c r="B127">
        <v>28.02</v>
      </c>
      <c r="C127">
        <v>36.380000000000003</v>
      </c>
      <c r="D127">
        <v>10</v>
      </c>
      <c r="E127">
        <v>32.270000000000003</v>
      </c>
      <c r="F127">
        <v>35.520000000000003</v>
      </c>
      <c r="G127">
        <v>42.88</v>
      </c>
      <c r="H127">
        <v>40.92</v>
      </c>
      <c r="I127">
        <v>24.55</v>
      </c>
      <c r="J127">
        <v>45.79</v>
      </c>
      <c r="K127">
        <v>1150.1199999999999</v>
      </c>
    </row>
    <row r="128" spans="1:11" x14ac:dyDescent="0.75">
      <c r="A128" s="7">
        <v>0.49877314814814816</v>
      </c>
      <c r="B128">
        <v>27.83</v>
      </c>
      <c r="C128">
        <v>36.44</v>
      </c>
      <c r="D128">
        <v>10</v>
      </c>
      <c r="E128">
        <v>32.18</v>
      </c>
      <c r="F128">
        <v>31.7</v>
      </c>
      <c r="G128">
        <v>43.24</v>
      </c>
      <c r="H128">
        <v>41.08</v>
      </c>
      <c r="I128">
        <v>23.59</v>
      </c>
      <c r="J128">
        <v>45.95</v>
      </c>
      <c r="K128">
        <v>1152.8599999999999</v>
      </c>
    </row>
    <row r="129" spans="1:11" x14ac:dyDescent="0.75">
      <c r="A129" s="7">
        <v>0.4994675925925926</v>
      </c>
      <c r="B129">
        <v>28.99</v>
      </c>
      <c r="C129">
        <v>36.53</v>
      </c>
      <c r="D129">
        <v>10</v>
      </c>
      <c r="E129">
        <v>32.08</v>
      </c>
      <c r="F129">
        <v>33.03</v>
      </c>
      <c r="G129">
        <v>41.94</v>
      </c>
      <c r="H129">
        <v>41.25</v>
      </c>
      <c r="I129">
        <v>22.63</v>
      </c>
      <c r="J129">
        <v>46.01</v>
      </c>
      <c r="K129">
        <v>1151.49</v>
      </c>
    </row>
    <row r="130" spans="1:11" x14ac:dyDescent="0.75">
      <c r="A130" s="7">
        <v>0.5001620370370371</v>
      </c>
      <c r="B130">
        <v>30.79</v>
      </c>
      <c r="C130">
        <v>36.619999999999997</v>
      </c>
      <c r="D130">
        <v>10</v>
      </c>
      <c r="E130">
        <v>32.35</v>
      </c>
      <c r="F130">
        <v>31.51</v>
      </c>
      <c r="G130">
        <v>42.18</v>
      </c>
      <c r="H130">
        <v>41.04</v>
      </c>
      <c r="I130">
        <v>24.05</v>
      </c>
      <c r="J130">
        <v>45.87</v>
      </c>
      <c r="K130">
        <v>448.79</v>
      </c>
    </row>
    <row r="131" spans="1:11" x14ac:dyDescent="0.75">
      <c r="A131" s="7">
        <v>0.50085648148148143</v>
      </c>
      <c r="B131">
        <v>30.84</v>
      </c>
      <c r="C131">
        <v>36.659999999999997</v>
      </c>
      <c r="D131">
        <v>10</v>
      </c>
      <c r="E131">
        <v>32.119999999999997</v>
      </c>
      <c r="F131">
        <v>30.17</v>
      </c>
      <c r="G131">
        <v>42.25</v>
      </c>
      <c r="H131">
        <v>40.93</v>
      </c>
      <c r="I131">
        <v>23.48</v>
      </c>
      <c r="J131">
        <v>45.8</v>
      </c>
      <c r="K131">
        <v>1150.1199999999999</v>
      </c>
    </row>
    <row r="132" spans="1:11" x14ac:dyDescent="0.75">
      <c r="A132" s="7">
        <v>0.50155092592592598</v>
      </c>
      <c r="B132">
        <v>30.74</v>
      </c>
      <c r="C132">
        <v>36.72</v>
      </c>
      <c r="D132">
        <v>10</v>
      </c>
      <c r="E132">
        <v>32.270000000000003</v>
      </c>
      <c r="F132">
        <v>32.08</v>
      </c>
      <c r="G132">
        <v>42.92</v>
      </c>
      <c r="H132">
        <v>41</v>
      </c>
      <c r="I132">
        <v>23.65</v>
      </c>
      <c r="J132">
        <v>45.79</v>
      </c>
      <c r="K132">
        <v>1148.75</v>
      </c>
    </row>
    <row r="133" spans="1:11" x14ac:dyDescent="0.75">
      <c r="A133" s="7">
        <v>0.50224537037037031</v>
      </c>
      <c r="B133">
        <v>29.24</v>
      </c>
      <c r="C133">
        <v>36.83</v>
      </c>
      <c r="D133">
        <v>10</v>
      </c>
      <c r="E133">
        <v>32.47</v>
      </c>
      <c r="F133">
        <v>32.46</v>
      </c>
      <c r="G133">
        <v>43.83</v>
      </c>
      <c r="H133">
        <v>41.29</v>
      </c>
      <c r="I133">
        <v>24.6</v>
      </c>
      <c r="J133">
        <v>46.02</v>
      </c>
      <c r="K133">
        <v>1147.3900000000001</v>
      </c>
    </row>
    <row r="134" spans="1:11" x14ac:dyDescent="0.75">
      <c r="A134" s="7">
        <v>0.50293981481481487</v>
      </c>
      <c r="B134">
        <v>29.21</v>
      </c>
      <c r="C134">
        <v>36.950000000000003</v>
      </c>
      <c r="D134">
        <v>10</v>
      </c>
      <c r="E134">
        <v>32.840000000000003</v>
      </c>
      <c r="F134">
        <v>33.79</v>
      </c>
      <c r="G134">
        <v>44.33</v>
      </c>
      <c r="H134">
        <v>41.58</v>
      </c>
      <c r="I134">
        <v>23.86</v>
      </c>
      <c r="J134">
        <v>46.29</v>
      </c>
      <c r="K134">
        <v>1148.75</v>
      </c>
    </row>
    <row r="135" spans="1:11" x14ac:dyDescent="0.75">
      <c r="A135" s="7">
        <v>0.5036342592592592</v>
      </c>
      <c r="B135">
        <v>29.31</v>
      </c>
      <c r="C135">
        <v>37.1</v>
      </c>
      <c r="D135">
        <v>10</v>
      </c>
      <c r="E135">
        <v>32.99</v>
      </c>
      <c r="F135">
        <v>30.55</v>
      </c>
      <c r="G135">
        <v>43.32</v>
      </c>
      <c r="H135">
        <v>41.82</v>
      </c>
      <c r="I135">
        <v>24.87</v>
      </c>
      <c r="J135">
        <v>46.43</v>
      </c>
      <c r="K135">
        <v>1148.75</v>
      </c>
    </row>
    <row r="136" spans="1:11" x14ac:dyDescent="0.75">
      <c r="A136" s="7">
        <v>0.50432870370370375</v>
      </c>
      <c r="B136">
        <v>29.46</v>
      </c>
      <c r="C136">
        <v>37.19</v>
      </c>
      <c r="D136">
        <v>10</v>
      </c>
      <c r="E136">
        <v>33.31</v>
      </c>
      <c r="F136">
        <v>29.25</v>
      </c>
      <c r="G136">
        <v>43.55</v>
      </c>
      <c r="H136">
        <v>41.34</v>
      </c>
      <c r="I136">
        <v>23.58</v>
      </c>
      <c r="J136">
        <v>46</v>
      </c>
      <c r="K136">
        <v>1151.49</v>
      </c>
    </row>
    <row r="137" spans="1:11" x14ac:dyDescent="0.75">
      <c r="A137" s="7">
        <v>0.50502314814814808</v>
      </c>
      <c r="B137">
        <v>29.44</v>
      </c>
      <c r="C137">
        <v>37.25</v>
      </c>
      <c r="D137">
        <v>10</v>
      </c>
      <c r="E137">
        <v>33.03</v>
      </c>
      <c r="F137">
        <v>31.12</v>
      </c>
      <c r="G137">
        <v>43.7</v>
      </c>
      <c r="H137">
        <v>41.69</v>
      </c>
      <c r="I137">
        <v>23.88</v>
      </c>
      <c r="J137">
        <v>46.36</v>
      </c>
      <c r="K137">
        <v>1148.75</v>
      </c>
    </row>
    <row r="138" spans="1:11" x14ac:dyDescent="0.75">
      <c r="A138" s="7">
        <v>0.50571759259259264</v>
      </c>
      <c r="B138">
        <v>29.46</v>
      </c>
      <c r="C138">
        <v>37.26</v>
      </c>
      <c r="D138">
        <v>10</v>
      </c>
      <c r="E138">
        <v>33.159999999999997</v>
      </c>
      <c r="F138">
        <v>29.98</v>
      </c>
      <c r="G138">
        <v>43.16</v>
      </c>
      <c r="H138">
        <v>41.22</v>
      </c>
      <c r="I138">
        <v>23.94</v>
      </c>
      <c r="J138">
        <v>45.87</v>
      </c>
      <c r="K138">
        <v>1155.5899999999999</v>
      </c>
    </row>
    <row r="139" spans="1:11" x14ac:dyDescent="0.75">
      <c r="A139" s="7">
        <v>0.50641203703703697</v>
      </c>
      <c r="B139">
        <v>29.58</v>
      </c>
      <c r="C139">
        <v>37.229999999999997</v>
      </c>
      <c r="D139">
        <v>10</v>
      </c>
      <c r="E139">
        <v>33.11</v>
      </c>
      <c r="F139">
        <v>29.07</v>
      </c>
      <c r="G139">
        <v>43.03</v>
      </c>
      <c r="H139">
        <v>40.85</v>
      </c>
      <c r="I139">
        <v>24.25</v>
      </c>
      <c r="J139">
        <v>45.57</v>
      </c>
      <c r="K139">
        <v>1151.49</v>
      </c>
    </row>
    <row r="140" spans="1:11" x14ac:dyDescent="0.75">
      <c r="A140" s="7">
        <v>0.50710648148148152</v>
      </c>
      <c r="B140">
        <v>29.29</v>
      </c>
      <c r="C140">
        <v>37.200000000000003</v>
      </c>
      <c r="D140">
        <v>10</v>
      </c>
      <c r="E140">
        <v>33.26</v>
      </c>
      <c r="F140">
        <v>28.33</v>
      </c>
      <c r="G140">
        <v>43.53</v>
      </c>
      <c r="H140">
        <v>41.33</v>
      </c>
      <c r="I140">
        <v>23.84</v>
      </c>
      <c r="J140">
        <v>45.94</v>
      </c>
      <c r="K140">
        <v>1150.1199999999999</v>
      </c>
    </row>
    <row r="141" spans="1:11" x14ac:dyDescent="0.75">
      <c r="A141" s="7">
        <v>0.50780092592592596</v>
      </c>
      <c r="B141">
        <v>29.27</v>
      </c>
      <c r="C141">
        <v>37.18</v>
      </c>
      <c r="D141">
        <v>10</v>
      </c>
      <c r="E141">
        <v>33.28</v>
      </c>
      <c r="F141">
        <v>28.7</v>
      </c>
      <c r="G141">
        <v>43.14</v>
      </c>
      <c r="H141">
        <v>41.09</v>
      </c>
      <c r="I141">
        <v>22.62</v>
      </c>
      <c r="J141">
        <v>45.73</v>
      </c>
      <c r="K141">
        <v>1147.3900000000001</v>
      </c>
    </row>
    <row r="142" spans="1:11" x14ac:dyDescent="0.75">
      <c r="A142" s="7">
        <v>0.5084953703703704</v>
      </c>
      <c r="B142">
        <v>29.08</v>
      </c>
      <c r="C142">
        <v>37.17</v>
      </c>
      <c r="D142">
        <v>10</v>
      </c>
      <c r="E142">
        <v>33.36</v>
      </c>
      <c r="F142">
        <v>28.88</v>
      </c>
      <c r="G142">
        <v>43.35</v>
      </c>
      <c r="H142">
        <v>41.33</v>
      </c>
      <c r="I142">
        <v>24.48</v>
      </c>
      <c r="J142">
        <v>45.84</v>
      </c>
      <c r="K142">
        <v>1156.96</v>
      </c>
    </row>
    <row r="143" spans="1:11" x14ac:dyDescent="0.75">
      <c r="A143" s="7">
        <v>0.50918981481481485</v>
      </c>
      <c r="B143">
        <v>29.28</v>
      </c>
      <c r="C143">
        <v>37.15</v>
      </c>
      <c r="D143">
        <v>10</v>
      </c>
      <c r="E143">
        <v>33.42</v>
      </c>
      <c r="F143">
        <v>29.8</v>
      </c>
      <c r="G143">
        <v>43.22</v>
      </c>
      <c r="H143">
        <v>41.05</v>
      </c>
      <c r="I143">
        <v>23.89</v>
      </c>
      <c r="J143">
        <v>45.6</v>
      </c>
      <c r="K143">
        <v>1151.49</v>
      </c>
    </row>
    <row r="144" spans="1:11" x14ac:dyDescent="0.75">
      <c r="A144" s="7">
        <v>0.50988425925925929</v>
      </c>
      <c r="B144">
        <v>29.23</v>
      </c>
      <c r="C144">
        <v>37.07</v>
      </c>
      <c r="D144">
        <v>10</v>
      </c>
      <c r="E144">
        <v>33.229999999999997</v>
      </c>
      <c r="F144">
        <v>29.25</v>
      </c>
      <c r="G144">
        <v>43.78</v>
      </c>
      <c r="H144">
        <v>41.2</v>
      </c>
      <c r="I144">
        <v>24.77</v>
      </c>
      <c r="J144">
        <v>45.66</v>
      </c>
      <c r="K144">
        <v>1147.3900000000001</v>
      </c>
    </row>
    <row r="145" spans="1:11" x14ac:dyDescent="0.75">
      <c r="A145" s="7">
        <v>0.51057870370370373</v>
      </c>
      <c r="B145">
        <v>29.06</v>
      </c>
      <c r="C145">
        <v>37.049999999999997</v>
      </c>
      <c r="D145">
        <v>10</v>
      </c>
      <c r="E145">
        <v>33.049999999999997</v>
      </c>
      <c r="F145">
        <v>29.25</v>
      </c>
      <c r="G145">
        <v>42.75</v>
      </c>
      <c r="H145">
        <v>41.49</v>
      </c>
      <c r="I145">
        <v>23.95</v>
      </c>
      <c r="J145">
        <v>45.79</v>
      </c>
      <c r="K145">
        <v>1155.5899999999999</v>
      </c>
    </row>
    <row r="146" spans="1:11" x14ac:dyDescent="0.75">
      <c r="A146" s="7">
        <v>0.51127314814814817</v>
      </c>
      <c r="B146">
        <v>29.18</v>
      </c>
      <c r="C146">
        <v>37.049999999999997</v>
      </c>
      <c r="D146">
        <v>10</v>
      </c>
      <c r="E146">
        <v>33.21</v>
      </c>
      <c r="F146">
        <v>30.55</v>
      </c>
      <c r="G146">
        <v>43.81</v>
      </c>
      <c r="H146">
        <v>41.43</v>
      </c>
      <c r="I146">
        <v>24.18</v>
      </c>
      <c r="J146">
        <v>45.91</v>
      </c>
      <c r="K146">
        <v>1151.49</v>
      </c>
    </row>
    <row r="147" spans="1:11" x14ac:dyDescent="0.75">
      <c r="A147" s="7">
        <v>0.51196759259259261</v>
      </c>
      <c r="B147">
        <v>29.3</v>
      </c>
      <c r="C147">
        <v>37.03</v>
      </c>
      <c r="D147">
        <v>10</v>
      </c>
      <c r="E147">
        <v>33.549999999999997</v>
      </c>
      <c r="F147">
        <v>29.43</v>
      </c>
      <c r="G147">
        <v>44.06</v>
      </c>
      <c r="H147">
        <v>41.41</v>
      </c>
      <c r="I147">
        <v>24.04</v>
      </c>
      <c r="J147">
        <v>45.9</v>
      </c>
      <c r="K147">
        <v>1143.29</v>
      </c>
    </row>
    <row r="148" spans="1:11" x14ac:dyDescent="0.75">
      <c r="A148" s="7">
        <v>0.51266203703703705</v>
      </c>
      <c r="B148">
        <v>29.17</v>
      </c>
      <c r="C148">
        <v>37.04</v>
      </c>
      <c r="D148">
        <v>10</v>
      </c>
      <c r="E148">
        <v>33.340000000000003</v>
      </c>
      <c r="F148">
        <v>29.98</v>
      </c>
      <c r="G148">
        <v>43.36</v>
      </c>
      <c r="H148">
        <v>41.67</v>
      </c>
      <c r="I148">
        <v>24.42</v>
      </c>
      <c r="J148">
        <v>46.03</v>
      </c>
      <c r="K148">
        <v>1143.29</v>
      </c>
    </row>
    <row r="149" spans="1:11" x14ac:dyDescent="0.75">
      <c r="A149" s="7">
        <v>0.5133564814814815</v>
      </c>
      <c r="B149">
        <v>29.06</v>
      </c>
      <c r="C149">
        <v>37.06</v>
      </c>
      <c r="D149">
        <v>10</v>
      </c>
      <c r="E149">
        <v>33.47</v>
      </c>
      <c r="F149">
        <v>29.07</v>
      </c>
      <c r="G149">
        <v>43.09</v>
      </c>
      <c r="H149">
        <v>41.45</v>
      </c>
      <c r="I149">
        <v>24.22</v>
      </c>
      <c r="J149">
        <v>45.9</v>
      </c>
      <c r="K149">
        <v>1143.29</v>
      </c>
    </row>
    <row r="150" spans="1:11" x14ac:dyDescent="0.75">
      <c r="A150" s="7">
        <v>0.51405092592592594</v>
      </c>
      <c r="B150">
        <v>29.04</v>
      </c>
      <c r="C150">
        <v>37.08</v>
      </c>
      <c r="D150">
        <v>10</v>
      </c>
      <c r="E150">
        <v>33.340000000000003</v>
      </c>
      <c r="F150">
        <v>30.74</v>
      </c>
      <c r="G150">
        <v>43.62</v>
      </c>
      <c r="H150">
        <v>41.63</v>
      </c>
      <c r="I150">
        <v>24.67</v>
      </c>
      <c r="J150">
        <v>46.07</v>
      </c>
      <c r="K150">
        <v>1141.92</v>
      </c>
    </row>
    <row r="151" spans="1:11" x14ac:dyDescent="0.75">
      <c r="A151" s="7">
        <v>0.51474537037037038</v>
      </c>
      <c r="B151">
        <v>28.71</v>
      </c>
      <c r="C151">
        <v>37.15</v>
      </c>
      <c r="D151">
        <v>10</v>
      </c>
      <c r="E151">
        <v>33.340000000000003</v>
      </c>
      <c r="F151">
        <v>29.62</v>
      </c>
      <c r="G151">
        <v>43.17</v>
      </c>
      <c r="H151">
        <v>41.6</v>
      </c>
      <c r="I151">
        <v>24.36</v>
      </c>
      <c r="J151">
        <v>46.06</v>
      </c>
      <c r="K151">
        <v>1144.6500000000001</v>
      </c>
    </row>
    <row r="152" spans="1:11" x14ac:dyDescent="0.75">
      <c r="A152" s="7">
        <v>0.51543981481481482</v>
      </c>
      <c r="B152">
        <v>28.68</v>
      </c>
      <c r="C152">
        <v>37.229999999999997</v>
      </c>
      <c r="D152">
        <v>10</v>
      </c>
      <c r="E152">
        <v>33.369999999999997</v>
      </c>
      <c r="F152">
        <v>28.7</v>
      </c>
      <c r="G152">
        <v>43.76</v>
      </c>
      <c r="H152">
        <v>41.89</v>
      </c>
      <c r="I152">
        <v>24.46</v>
      </c>
      <c r="J152">
        <v>46.16</v>
      </c>
      <c r="K152">
        <v>1139.18</v>
      </c>
    </row>
    <row r="153" spans="1:11" x14ac:dyDescent="0.75">
      <c r="A153" s="7">
        <v>0.51613425925925926</v>
      </c>
      <c r="B153">
        <v>28.73</v>
      </c>
      <c r="C153">
        <v>37.32</v>
      </c>
      <c r="D153">
        <v>10</v>
      </c>
      <c r="E153">
        <v>33.159999999999997</v>
      </c>
      <c r="F153">
        <v>31.89</v>
      </c>
      <c r="G153">
        <v>43.62</v>
      </c>
      <c r="H153">
        <v>41.92</v>
      </c>
      <c r="I153">
        <v>24.13</v>
      </c>
      <c r="J153">
        <v>46.19</v>
      </c>
      <c r="K153">
        <v>1137.82</v>
      </c>
    </row>
    <row r="154" spans="1:11" x14ac:dyDescent="0.75">
      <c r="A154" s="7">
        <v>0.51682870370370371</v>
      </c>
      <c r="B154">
        <v>28.71</v>
      </c>
      <c r="C154">
        <v>37.33</v>
      </c>
      <c r="D154">
        <v>10</v>
      </c>
      <c r="E154">
        <v>33.090000000000003</v>
      </c>
      <c r="F154">
        <v>30.74</v>
      </c>
      <c r="G154">
        <v>43.11</v>
      </c>
      <c r="H154">
        <v>41.78</v>
      </c>
      <c r="I154">
        <v>23.74</v>
      </c>
      <c r="J154">
        <v>46.09</v>
      </c>
      <c r="K154">
        <v>1143.29</v>
      </c>
    </row>
    <row r="155" spans="1:11" x14ac:dyDescent="0.75">
      <c r="A155" s="7">
        <v>0.51752314814814815</v>
      </c>
      <c r="B155">
        <v>28.64</v>
      </c>
      <c r="C155">
        <v>37.340000000000003</v>
      </c>
      <c r="D155">
        <v>10</v>
      </c>
      <c r="E155">
        <v>33.049999999999997</v>
      </c>
      <c r="F155">
        <v>29.25</v>
      </c>
      <c r="G155">
        <v>42.74</v>
      </c>
      <c r="H155">
        <v>41.97</v>
      </c>
      <c r="I155">
        <v>23.73</v>
      </c>
      <c r="J155">
        <v>46.18</v>
      </c>
      <c r="K155">
        <v>1146.02</v>
      </c>
    </row>
    <row r="156" spans="1:11" x14ac:dyDescent="0.75">
      <c r="A156" s="7">
        <v>0.51821759259259259</v>
      </c>
      <c r="B156">
        <v>28.3</v>
      </c>
      <c r="C156">
        <v>37.33</v>
      </c>
      <c r="D156">
        <v>10</v>
      </c>
      <c r="E156">
        <v>33.090000000000003</v>
      </c>
      <c r="F156">
        <v>29.62</v>
      </c>
      <c r="G156">
        <v>43.93</v>
      </c>
      <c r="H156">
        <v>42.09</v>
      </c>
      <c r="I156">
        <v>24.78</v>
      </c>
      <c r="J156">
        <v>46.33</v>
      </c>
      <c r="K156">
        <v>1139.18</v>
      </c>
    </row>
    <row r="157" spans="1:11" x14ac:dyDescent="0.75">
      <c r="A157" s="7">
        <v>0.51891203703703703</v>
      </c>
      <c r="B157">
        <v>28.4</v>
      </c>
      <c r="C157">
        <v>37.340000000000003</v>
      </c>
      <c r="D157">
        <v>10</v>
      </c>
      <c r="E157">
        <v>33.06</v>
      </c>
      <c r="F157">
        <v>30.55</v>
      </c>
      <c r="G157">
        <v>43.37</v>
      </c>
      <c r="H157">
        <v>42.01</v>
      </c>
      <c r="I157">
        <v>22.98</v>
      </c>
      <c r="J157">
        <v>46.19</v>
      </c>
      <c r="K157">
        <v>1146.02</v>
      </c>
    </row>
    <row r="158" spans="1:11" x14ac:dyDescent="0.75">
      <c r="A158" s="7">
        <v>0.51960648148148147</v>
      </c>
      <c r="B158">
        <v>28.13</v>
      </c>
      <c r="C158">
        <v>37.36</v>
      </c>
      <c r="D158">
        <v>10</v>
      </c>
      <c r="E158">
        <v>32.81</v>
      </c>
      <c r="F158">
        <v>30.17</v>
      </c>
      <c r="G158">
        <v>43.54</v>
      </c>
      <c r="H158">
        <v>42.37</v>
      </c>
      <c r="I158">
        <v>24.13</v>
      </c>
      <c r="J158">
        <v>46.43</v>
      </c>
      <c r="K158">
        <v>1141.92</v>
      </c>
    </row>
    <row r="159" spans="1:11" x14ac:dyDescent="0.75">
      <c r="A159" s="7">
        <v>0.52030092592592592</v>
      </c>
      <c r="B159">
        <v>27.94</v>
      </c>
      <c r="C159">
        <v>37.409999999999997</v>
      </c>
      <c r="D159">
        <v>10</v>
      </c>
      <c r="E159">
        <v>33.049999999999997</v>
      </c>
      <c r="F159">
        <v>30.55</v>
      </c>
      <c r="G159">
        <v>43.82</v>
      </c>
      <c r="H159">
        <v>42.53</v>
      </c>
      <c r="I159">
        <v>24.86</v>
      </c>
      <c r="J159">
        <v>46.5</v>
      </c>
      <c r="K159">
        <v>1140.55</v>
      </c>
    </row>
    <row r="160" spans="1:11" x14ac:dyDescent="0.75">
      <c r="A160" s="7">
        <v>0.52099537037037036</v>
      </c>
      <c r="B160">
        <v>27.89</v>
      </c>
      <c r="C160">
        <v>37.479999999999997</v>
      </c>
      <c r="D160">
        <v>10</v>
      </c>
      <c r="E160">
        <v>32.74</v>
      </c>
      <c r="F160">
        <v>29.43</v>
      </c>
      <c r="G160">
        <v>43.85</v>
      </c>
      <c r="H160">
        <v>42.65</v>
      </c>
      <c r="I160">
        <v>24.9</v>
      </c>
      <c r="J160">
        <v>46.58</v>
      </c>
      <c r="K160">
        <v>1135.08</v>
      </c>
    </row>
    <row r="161" spans="1:11" x14ac:dyDescent="0.75">
      <c r="A161" s="7">
        <v>0.5216898148148148</v>
      </c>
      <c r="B161">
        <v>27.47</v>
      </c>
      <c r="C161">
        <v>37.58</v>
      </c>
      <c r="D161">
        <v>10</v>
      </c>
      <c r="E161">
        <v>32.61</v>
      </c>
      <c r="F161">
        <v>30.55</v>
      </c>
      <c r="G161">
        <v>43.6</v>
      </c>
      <c r="H161">
        <v>43.08</v>
      </c>
      <c r="I161">
        <v>25.1</v>
      </c>
      <c r="J161">
        <v>46.78</v>
      </c>
      <c r="K161">
        <v>1136.45</v>
      </c>
    </row>
    <row r="162" spans="1:11" x14ac:dyDescent="0.75">
      <c r="A162" s="7">
        <v>0.52238425925925924</v>
      </c>
      <c r="B162">
        <v>27.7</v>
      </c>
      <c r="C162">
        <v>37.630000000000003</v>
      </c>
      <c r="D162">
        <v>10</v>
      </c>
      <c r="E162">
        <v>33</v>
      </c>
      <c r="F162">
        <v>29.62</v>
      </c>
      <c r="G162">
        <v>43.37</v>
      </c>
      <c r="H162">
        <v>42.38</v>
      </c>
      <c r="I162">
        <v>23.28</v>
      </c>
      <c r="J162">
        <v>46.4</v>
      </c>
      <c r="K162">
        <v>1135.08</v>
      </c>
    </row>
    <row r="163" spans="1:11" x14ac:dyDescent="0.75">
      <c r="A163" s="7">
        <v>0.52307870370370368</v>
      </c>
      <c r="B163">
        <v>27.41</v>
      </c>
      <c r="C163">
        <v>37.71</v>
      </c>
      <c r="D163">
        <v>10</v>
      </c>
      <c r="E163">
        <v>33.04</v>
      </c>
      <c r="F163">
        <v>30.36</v>
      </c>
      <c r="G163">
        <v>43.89</v>
      </c>
      <c r="H163">
        <v>42.75</v>
      </c>
      <c r="I163">
        <v>23.68</v>
      </c>
      <c r="J163">
        <v>46.6</v>
      </c>
      <c r="K163">
        <v>1140.55</v>
      </c>
    </row>
    <row r="164" spans="1:11" x14ac:dyDescent="0.75">
      <c r="A164" s="7">
        <v>0.52377314814814813</v>
      </c>
      <c r="B164">
        <v>27.38</v>
      </c>
      <c r="C164">
        <v>37.78</v>
      </c>
      <c r="D164">
        <v>10</v>
      </c>
      <c r="E164">
        <v>32.99</v>
      </c>
      <c r="F164">
        <v>28.88</v>
      </c>
      <c r="G164">
        <v>43.15</v>
      </c>
      <c r="H164">
        <v>42.82</v>
      </c>
      <c r="I164">
        <v>24.43</v>
      </c>
      <c r="J164">
        <v>46.6</v>
      </c>
      <c r="K164">
        <v>1135.08</v>
      </c>
    </row>
    <row r="165" spans="1:11" x14ac:dyDescent="0.75">
      <c r="A165" s="7">
        <v>0.52446759259259257</v>
      </c>
      <c r="B165">
        <v>27.19</v>
      </c>
      <c r="C165">
        <v>37.78</v>
      </c>
      <c r="D165">
        <v>10</v>
      </c>
      <c r="E165">
        <v>33.14</v>
      </c>
      <c r="F165">
        <v>30.74</v>
      </c>
      <c r="G165">
        <v>43.67</v>
      </c>
      <c r="H165">
        <v>42.68</v>
      </c>
      <c r="I165">
        <v>24.47</v>
      </c>
      <c r="J165">
        <v>46.39</v>
      </c>
      <c r="K165">
        <v>1135.08</v>
      </c>
    </row>
    <row r="166" spans="1:11" x14ac:dyDescent="0.75">
      <c r="A166" s="7">
        <v>0.52516203703703701</v>
      </c>
      <c r="B166">
        <v>27.21</v>
      </c>
      <c r="C166">
        <v>37.79</v>
      </c>
      <c r="D166">
        <v>10</v>
      </c>
      <c r="E166">
        <v>33.29</v>
      </c>
      <c r="F166">
        <v>29.43</v>
      </c>
      <c r="G166">
        <v>43.62</v>
      </c>
      <c r="H166">
        <v>42.33</v>
      </c>
      <c r="I166">
        <v>24.14</v>
      </c>
      <c r="J166">
        <v>46.27</v>
      </c>
      <c r="K166">
        <v>1133.72</v>
      </c>
    </row>
    <row r="167" spans="1:11" x14ac:dyDescent="0.75">
      <c r="A167" s="7">
        <v>0.52585648148148145</v>
      </c>
      <c r="B167">
        <v>27.3</v>
      </c>
      <c r="C167">
        <v>37.71</v>
      </c>
      <c r="D167">
        <v>10</v>
      </c>
      <c r="E167">
        <v>32.9</v>
      </c>
      <c r="F167">
        <v>31.12</v>
      </c>
      <c r="G167">
        <v>42.9</v>
      </c>
      <c r="H167">
        <v>42.36</v>
      </c>
      <c r="I167">
        <v>24.5</v>
      </c>
      <c r="J167">
        <v>46.15</v>
      </c>
      <c r="K167">
        <v>1141.92</v>
      </c>
    </row>
    <row r="168" spans="1:11" x14ac:dyDescent="0.75">
      <c r="A168" s="7">
        <v>0.52655092592592589</v>
      </c>
      <c r="B168">
        <v>27.13</v>
      </c>
      <c r="C168">
        <v>37.65</v>
      </c>
      <c r="D168">
        <v>10</v>
      </c>
      <c r="E168">
        <v>32.42</v>
      </c>
      <c r="F168">
        <v>30.93</v>
      </c>
      <c r="G168">
        <v>42.35</v>
      </c>
      <c r="H168">
        <v>42.17</v>
      </c>
      <c r="I168">
        <v>23.56</v>
      </c>
      <c r="J168">
        <v>45.95</v>
      </c>
      <c r="K168">
        <v>1136.45</v>
      </c>
    </row>
    <row r="169" spans="1:11" x14ac:dyDescent="0.75">
      <c r="A169" s="7">
        <v>0.52724537037037034</v>
      </c>
      <c r="B169">
        <v>27.01</v>
      </c>
      <c r="C169">
        <v>37.590000000000003</v>
      </c>
      <c r="D169">
        <v>10</v>
      </c>
      <c r="E169">
        <v>32.54</v>
      </c>
      <c r="F169">
        <v>32.840000000000003</v>
      </c>
      <c r="G169">
        <v>42.99</v>
      </c>
      <c r="H169">
        <v>42.38</v>
      </c>
      <c r="I169">
        <v>24.95</v>
      </c>
      <c r="J169">
        <v>46.03</v>
      </c>
      <c r="K169">
        <v>1128.25</v>
      </c>
    </row>
    <row r="170" spans="1:11" x14ac:dyDescent="0.75">
      <c r="A170" s="7">
        <v>0.52793981481481478</v>
      </c>
      <c r="B170">
        <v>26.88</v>
      </c>
      <c r="C170">
        <v>37.56</v>
      </c>
      <c r="D170">
        <v>10</v>
      </c>
      <c r="E170">
        <v>32.69</v>
      </c>
      <c r="F170">
        <v>30.74</v>
      </c>
      <c r="G170">
        <v>43.72</v>
      </c>
      <c r="H170">
        <v>42.34</v>
      </c>
      <c r="I170">
        <v>23.72</v>
      </c>
      <c r="J170">
        <v>46.12</v>
      </c>
      <c r="K170">
        <v>1130.98</v>
      </c>
    </row>
    <row r="171" spans="1:11" x14ac:dyDescent="0.75">
      <c r="A171" s="7">
        <v>0.52863425925925933</v>
      </c>
      <c r="B171">
        <v>26.85</v>
      </c>
      <c r="C171">
        <v>37.54</v>
      </c>
      <c r="D171">
        <v>10</v>
      </c>
      <c r="E171">
        <v>32.950000000000003</v>
      </c>
      <c r="F171">
        <v>30.17</v>
      </c>
      <c r="G171">
        <v>42.96</v>
      </c>
      <c r="H171">
        <v>41.76</v>
      </c>
      <c r="I171">
        <v>23.94</v>
      </c>
      <c r="J171">
        <v>45.64</v>
      </c>
      <c r="K171">
        <v>1137.82</v>
      </c>
    </row>
    <row r="172" spans="1:11" x14ac:dyDescent="0.75">
      <c r="A172" s="7">
        <v>0.52932870370370366</v>
      </c>
      <c r="B172">
        <v>26.44</v>
      </c>
      <c r="C172">
        <v>37.54</v>
      </c>
      <c r="D172">
        <v>10</v>
      </c>
      <c r="E172">
        <v>33.08</v>
      </c>
      <c r="F172">
        <v>30.36</v>
      </c>
      <c r="G172">
        <v>43.34</v>
      </c>
      <c r="H172">
        <v>42.13</v>
      </c>
      <c r="I172">
        <v>23.83</v>
      </c>
      <c r="J172">
        <v>45.77</v>
      </c>
      <c r="K172">
        <v>1124.1500000000001</v>
      </c>
    </row>
    <row r="173" spans="1:11" x14ac:dyDescent="0.75">
      <c r="A173" s="7">
        <v>0.53002314814814822</v>
      </c>
      <c r="B173">
        <v>26.68</v>
      </c>
      <c r="C173">
        <v>37.549999999999997</v>
      </c>
      <c r="D173">
        <v>10</v>
      </c>
      <c r="E173">
        <v>32.92</v>
      </c>
      <c r="F173">
        <v>31.32</v>
      </c>
      <c r="G173">
        <v>43.59</v>
      </c>
      <c r="H173">
        <v>42.28</v>
      </c>
      <c r="I173">
        <v>25.28</v>
      </c>
      <c r="J173">
        <v>45.88</v>
      </c>
      <c r="K173">
        <v>1125.51</v>
      </c>
    </row>
    <row r="174" spans="1:11" x14ac:dyDescent="0.75">
      <c r="A174" s="7">
        <v>0.53071759259259255</v>
      </c>
      <c r="B174">
        <v>26.64</v>
      </c>
      <c r="C174">
        <v>37.57</v>
      </c>
      <c r="D174">
        <v>10</v>
      </c>
      <c r="E174">
        <v>33.07</v>
      </c>
      <c r="F174">
        <v>29.62</v>
      </c>
      <c r="G174">
        <v>43.58</v>
      </c>
      <c r="H174">
        <v>42.47</v>
      </c>
      <c r="I174">
        <v>24.19</v>
      </c>
      <c r="J174">
        <v>45.94</v>
      </c>
      <c r="K174">
        <v>1125.51</v>
      </c>
    </row>
    <row r="175" spans="1:11" x14ac:dyDescent="0.75">
      <c r="A175" s="7">
        <v>0.5314120370370371</v>
      </c>
      <c r="B175">
        <v>26.61</v>
      </c>
      <c r="C175">
        <v>37.54</v>
      </c>
      <c r="D175">
        <v>10</v>
      </c>
      <c r="E175">
        <v>32.799999999999997</v>
      </c>
      <c r="F175">
        <v>31.12</v>
      </c>
      <c r="G175">
        <v>42.68</v>
      </c>
      <c r="H175">
        <v>42.15</v>
      </c>
      <c r="I175">
        <v>24.23</v>
      </c>
      <c r="J175">
        <v>45.67</v>
      </c>
      <c r="K175">
        <v>1122.78</v>
      </c>
    </row>
    <row r="176" spans="1:11" x14ac:dyDescent="0.75">
      <c r="A176" s="7">
        <v>0.53210648148148143</v>
      </c>
      <c r="B176">
        <v>26.63</v>
      </c>
      <c r="C176">
        <v>37.51</v>
      </c>
      <c r="D176">
        <v>10</v>
      </c>
      <c r="E176">
        <v>32.5</v>
      </c>
      <c r="F176">
        <v>32.65</v>
      </c>
      <c r="G176">
        <v>42.17</v>
      </c>
      <c r="H176">
        <v>41.92</v>
      </c>
      <c r="I176">
        <v>24.88</v>
      </c>
      <c r="J176">
        <v>45.38</v>
      </c>
      <c r="K176">
        <v>1125.51</v>
      </c>
    </row>
    <row r="177" spans="1:11" x14ac:dyDescent="0.75">
      <c r="A177" s="7">
        <v>0.53280092592592598</v>
      </c>
      <c r="B177">
        <v>26.43</v>
      </c>
      <c r="C177">
        <v>37.479999999999997</v>
      </c>
      <c r="D177">
        <v>10</v>
      </c>
      <c r="E177">
        <v>32.659999999999997</v>
      </c>
      <c r="F177">
        <v>32.46</v>
      </c>
      <c r="G177">
        <v>43.15</v>
      </c>
      <c r="H177">
        <v>42.1</v>
      </c>
      <c r="I177">
        <v>24.88</v>
      </c>
      <c r="J177">
        <v>45.54</v>
      </c>
      <c r="K177">
        <v>1126.8800000000001</v>
      </c>
    </row>
    <row r="178" spans="1:11" x14ac:dyDescent="0.75">
      <c r="A178" s="7">
        <v>0.53349537037037031</v>
      </c>
      <c r="B178">
        <v>26.69</v>
      </c>
      <c r="C178">
        <v>37.42</v>
      </c>
      <c r="D178">
        <v>10</v>
      </c>
      <c r="E178">
        <v>32.32</v>
      </c>
      <c r="F178">
        <v>31.51</v>
      </c>
      <c r="G178">
        <v>42.51</v>
      </c>
      <c r="H178">
        <v>42.21</v>
      </c>
      <c r="I178">
        <v>23.17</v>
      </c>
      <c r="J178">
        <v>45.57</v>
      </c>
      <c r="K178">
        <v>1129.6199999999999</v>
      </c>
    </row>
    <row r="179" spans="1:11" x14ac:dyDescent="0.75">
      <c r="A179" s="7">
        <v>0.53418981481481487</v>
      </c>
      <c r="B179">
        <v>26.69</v>
      </c>
      <c r="C179">
        <v>37.44</v>
      </c>
      <c r="D179">
        <v>10</v>
      </c>
      <c r="E179">
        <v>32.19</v>
      </c>
      <c r="F179">
        <v>31.89</v>
      </c>
      <c r="G179">
        <v>42.77</v>
      </c>
      <c r="H179">
        <v>42.49</v>
      </c>
      <c r="I179">
        <v>24.23</v>
      </c>
      <c r="J179">
        <v>45.79</v>
      </c>
      <c r="K179">
        <v>1125.51</v>
      </c>
    </row>
    <row r="180" spans="1:11" x14ac:dyDescent="0.75">
      <c r="A180" s="7">
        <v>0.5348842592592592</v>
      </c>
      <c r="B180">
        <v>26.68</v>
      </c>
      <c r="C180">
        <v>37.479999999999997</v>
      </c>
      <c r="D180">
        <v>10</v>
      </c>
      <c r="E180">
        <v>32.31</v>
      </c>
      <c r="F180">
        <v>33.79</v>
      </c>
      <c r="G180">
        <v>43.46</v>
      </c>
      <c r="H180">
        <v>42.58</v>
      </c>
      <c r="I180">
        <v>23.98</v>
      </c>
      <c r="J180">
        <v>46.12</v>
      </c>
      <c r="K180">
        <v>1128.25</v>
      </c>
    </row>
    <row r="181" spans="1:11" x14ac:dyDescent="0.75">
      <c r="A181" s="7">
        <v>0.53557870370370375</v>
      </c>
      <c r="B181">
        <v>26.78</v>
      </c>
      <c r="C181">
        <v>37.479999999999997</v>
      </c>
      <c r="D181">
        <v>10</v>
      </c>
      <c r="E181">
        <v>32.26</v>
      </c>
      <c r="F181">
        <v>31.12</v>
      </c>
      <c r="G181">
        <v>42.85</v>
      </c>
      <c r="H181">
        <v>42.5</v>
      </c>
      <c r="I181">
        <v>25.1</v>
      </c>
      <c r="J181">
        <v>46.06</v>
      </c>
      <c r="K181">
        <v>1111.8399999999999</v>
      </c>
    </row>
    <row r="182" spans="1:11" x14ac:dyDescent="0.75">
      <c r="A182" s="7">
        <v>0.53627314814814808</v>
      </c>
      <c r="B182">
        <v>26.92</v>
      </c>
      <c r="C182">
        <v>37.520000000000003</v>
      </c>
      <c r="D182">
        <v>10</v>
      </c>
      <c r="E182">
        <v>32.43</v>
      </c>
      <c r="F182">
        <v>32.270000000000003</v>
      </c>
      <c r="G182">
        <v>43.61</v>
      </c>
      <c r="H182">
        <v>42.84</v>
      </c>
      <c r="I182">
        <v>25.22</v>
      </c>
      <c r="J182">
        <v>46.39</v>
      </c>
      <c r="K182">
        <v>1114.58</v>
      </c>
    </row>
    <row r="183" spans="1:11" x14ac:dyDescent="0.75">
      <c r="A183" s="7">
        <v>0.53696759259259264</v>
      </c>
      <c r="B183">
        <v>26.76</v>
      </c>
      <c r="C183">
        <v>37.58</v>
      </c>
      <c r="D183">
        <v>10</v>
      </c>
      <c r="E183">
        <v>32.76</v>
      </c>
      <c r="F183">
        <v>31.7</v>
      </c>
      <c r="G183">
        <v>43.1</v>
      </c>
      <c r="H183">
        <v>42.57</v>
      </c>
      <c r="I183">
        <v>23.73</v>
      </c>
      <c r="J183">
        <v>46.26</v>
      </c>
      <c r="K183">
        <v>1113.21</v>
      </c>
    </row>
    <row r="184" spans="1:11" x14ac:dyDescent="0.75">
      <c r="A184" s="7">
        <v>0.53766203703703697</v>
      </c>
      <c r="B184">
        <v>26.63</v>
      </c>
      <c r="C184">
        <v>37.630000000000003</v>
      </c>
      <c r="D184">
        <v>10</v>
      </c>
      <c r="E184">
        <v>32.96</v>
      </c>
      <c r="F184">
        <v>31.51</v>
      </c>
      <c r="G184">
        <v>43.42</v>
      </c>
      <c r="H184">
        <v>42.77</v>
      </c>
      <c r="I184">
        <v>23.83</v>
      </c>
      <c r="J184">
        <v>46.54</v>
      </c>
      <c r="K184">
        <v>1111.8399999999999</v>
      </c>
    </row>
    <row r="185" spans="1:11" x14ac:dyDescent="0.75">
      <c r="A185" s="7">
        <v>0.53835648148148152</v>
      </c>
      <c r="B185">
        <v>26.55</v>
      </c>
      <c r="C185">
        <v>37.69</v>
      </c>
      <c r="D185">
        <v>10</v>
      </c>
      <c r="E185">
        <v>33.01</v>
      </c>
      <c r="F185">
        <v>31.12</v>
      </c>
      <c r="G185">
        <v>43.63</v>
      </c>
      <c r="H185">
        <v>43.02</v>
      </c>
      <c r="I185">
        <v>24.12</v>
      </c>
      <c r="J185">
        <v>46.73</v>
      </c>
      <c r="K185">
        <v>1111.8399999999999</v>
      </c>
    </row>
    <row r="186" spans="1:11" x14ac:dyDescent="0.75">
      <c r="A186" s="7">
        <v>0.53905092592592596</v>
      </c>
      <c r="B186">
        <v>26.36</v>
      </c>
      <c r="C186">
        <v>37.770000000000003</v>
      </c>
      <c r="D186">
        <v>10</v>
      </c>
      <c r="E186">
        <v>33.28</v>
      </c>
      <c r="F186">
        <v>30.36</v>
      </c>
      <c r="G186">
        <v>44.15</v>
      </c>
      <c r="H186">
        <v>43.19</v>
      </c>
      <c r="I186">
        <v>24.28</v>
      </c>
      <c r="J186">
        <v>46.96</v>
      </c>
      <c r="K186">
        <v>1114.58</v>
      </c>
    </row>
    <row r="187" spans="1:11" x14ac:dyDescent="0.75">
      <c r="A187" s="7">
        <v>0.5397453703703704</v>
      </c>
      <c r="B187">
        <v>26.42</v>
      </c>
      <c r="C187">
        <v>37.840000000000003</v>
      </c>
      <c r="D187">
        <v>10</v>
      </c>
      <c r="E187">
        <v>33.24</v>
      </c>
      <c r="F187">
        <v>31.12</v>
      </c>
      <c r="G187">
        <v>43.11</v>
      </c>
      <c r="H187">
        <v>42.85</v>
      </c>
      <c r="I187">
        <v>23.85</v>
      </c>
      <c r="J187">
        <v>46.78</v>
      </c>
      <c r="K187">
        <v>1122.78</v>
      </c>
    </row>
    <row r="188" spans="1:11" x14ac:dyDescent="0.75">
      <c r="A188" s="7">
        <v>0.54043981481481485</v>
      </c>
      <c r="B188">
        <v>26.47</v>
      </c>
      <c r="C188">
        <v>37.869999999999997</v>
      </c>
      <c r="D188">
        <v>10</v>
      </c>
      <c r="E188">
        <v>33.51</v>
      </c>
      <c r="F188">
        <v>29.07</v>
      </c>
      <c r="G188">
        <v>44.09</v>
      </c>
      <c r="H188">
        <v>42.74</v>
      </c>
      <c r="I188">
        <v>24.44</v>
      </c>
      <c r="J188">
        <v>46.66</v>
      </c>
      <c r="K188">
        <v>1113.21</v>
      </c>
    </row>
    <row r="189" spans="1:11" x14ac:dyDescent="0.75">
      <c r="A189" s="7">
        <v>0.54113425925925929</v>
      </c>
      <c r="B189">
        <v>26.31</v>
      </c>
      <c r="C189">
        <v>37.869999999999997</v>
      </c>
      <c r="D189">
        <v>10</v>
      </c>
      <c r="E189">
        <v>32.94</v>
      </c>
      <c r="F189">
        <v>28.88</v>
      </c>
      <c r="G189">
        <v>42.39</v>
      </c>
      <c r="H189">
        <v>42.93</v>
      </c>
      <c r="I189">
        <v>24.09</v>
      </c>
      <c r="J189">
        <v>46.86</v>
      </c>
      <c r="K189">
        <v>1114.58</v>
      </c>
    </row>
    <row r="190" spans="1:11" x14ac:dyDescent="0.75">
      <c r="A190" s="7">
        <v>0.54182870370370373</v>
      </c>
      <c r="B190">
        <v>26.2</v>
      </c>
      <c r="C190">
        <v>37.85</v>
      </c>
      <c r="D190">
        <v>10</v>
      </c>
      <c r="E190">
        <v>32.950000000000003</v>
      </c>
      <c r="F190">
        <v>29.98</v>
      </c>
      <c r="G190">
        <v>43.54</v>
      </c>
      <c r="H190">
        <v>42.93</v>
      </c>
      <c r="I190">
        <v>23.94</v>
      </c>
      <c r="J190">
        <v>47.01</v>
      </c>
      <c r="K190">
        <v>1111.8399999999999</v>
      </c>
    </row>
    <row r="191" spans="1:11" x14ac:dyDescent="0.75">
      <c r="A191" s="7">
        <v>0.54252314814814817</v>
      </c>
      <c r="B191">
        <v>26</v>
      </c>
      <c r="C191">
        <v>37.89</v>
      </c>
      <c r="D191">
        <v>10</v>
      </c>
      <c r="E191">
        <v>33.08</v>
      </c>
      <c r="F191">
        <v>31.51</v>
      </c>
      <c r="G191">
        <v>43.01</v>
      </c>
      <c r="H191">
        <v>42.83</v>
      </c>
      <c r="I191">
        <v>24.08</v>
      </c>
      <c r="J191">
        <v>47.07</v>
      </c>
      <c r="K191">
        <v>1099.54</v>
      </c>
    </row>
    <row r="192" spans="1:11" x14ac:dyDescent="0.75">
      <c r="A192" s="7">
        <v>0.54321759259259261</v>
      </c>
      <c r="B192">
        <v>25.83</v>
      </c>
      <c r="C192">
        <v>37.94</v>
      </c>
      <c r="D192">
        <v>10</v>
      </c>
      <c r="E192">
        <v>33.119999999999997</v>
      </c>
      <c r="F192">
        <v>30.55</v>
      </c>
      <c r="G192">
        <v>43.96</v>
      </c>
      <c r="H192">
        <v>43.35</v>
      </c>
      <c r="I192">
        <v>25.59</v>
      </c>
      <c r="J192">
        <v>47.35</v>
      </c>
      <c r="K192">
        <v>1098.17</v>
      </c>
    </row>
    <row r="193" spans="1:11" x14ac:dyDescent="0.75">
      <c r="A193" s="7">
        <v>0.54391203703703705</v>
      </c>
      <c r="B193">
        <v>26.07</v>
      </c>
      <c r="C193">
        <v>37.950000000000003</v>
      </c>
      <c r="D193">
        <v>10</v>
      </c>
      <c r="E193">
        <v>33.26</v>
      </c>
      <c r="F193">
        <v>29.8</v>
      </c>
      <c r="G193">
        <v>43.09</v>
      </c>
      <c r="H193">
        <v>42.85</v>
      </c>
      <c r="I193">
        <v>24.23</v>
      </c>
      <c r="J193">
        <v>46.99</v>
      </c>
      <c r="K193">
        <v>1102.27</v>
      </c>
    </row>
    <row r="194" spans="1:11" x14ac:dyDescent="0.75">
      <c r="A194" s="7">
        <v>0.5446064814814815</v>
      </c>
      <c r="B194">
        <v>25.65</v>
      </c>
      <c r="C194">
        <v>37.97</v>
      </c>
      <c r="D194">
        <v>10</v>
      </c>
      <c r="E194">
        <v>33.51</v>
      </c>
      <c r="F194">
        <v>29.43</v>
      </c>
      <c r="G194">
        <v>43.9</v>
      </c>
      <c r="H194">
        <v>43.02</v>
      </c>
      <c r="I194">
        <v>24.12</v>
      </c>
      <c r="J194">
        <v>47.18</v>
      </c>
      <c r="K194">
        <v>1096.8</v>
      </c>
    </row>
    <row r="195" spans="1:11" x14ac:dyDescent="0.75">
      <c r="A195" s="7">
        <v>0.54530092592592594</v>
      </c>
      <c r="B195">
        <v>26.37</v>
      </c>
      <c r="C195">
        <v>38.020000000000003</v>
      </c>
      <c r="D195">
        <v>10</v>
      </c>
      <c r="E195">
        <v>33.549999999999997</v>
      </c>
      <c r="F195">
        <v>29.98</v>
      </c>
      <c r="G195">
        <v>44.12</v>
      </c>
      <c r="H195">
        <v>43.04</v>
      </c>
      <c r="I195">
        <v>24.64</v>
      </c>
      <c r="J195">
        <v>47.25</v>
      </c>
      <c r="K195">
        <v>1096.8</v>
      </c>
    </row>
    <row r="196" spans="1:11" x14ac:dyDescent="0.75">
      <c r="A196" s="7">
        <v>0.54599537037037038</v>
      </c>
      <c r="B196">
        <v>26.53</v>
      </c>
      <c r="C196">
        <v>38.03</v>
      </c>
      <c r="D196">
        <v>10</v>
      </c>
      <c r="E196">
        <v>33.369999999999997</v>
      </c>
      <c r="F196">
        <v>29.43</v>
      </c>
      <c r="G196">
        <v>43.5</v>
      </c>
      <c r="H196">
        <v>43.11</v>
      </c>
      <c r="I196">
        <v>25.21</v>
      </c>
      <c r="J196">
        <v>47.31</v>
      </c>
      <c r="K196">
        <v>1092.7</v>
      </c>
    </row>
    <row r="197" spans="1:11" x14ac:dyDescent="0.75">
      <c r="A197" s="7">
        <v>0.54668981481481482</v>
      </c>
      <c r="B197">
        <v>26.51</v>
      </c>
      <c r="C197">
        <v>38.06</v>
      </c>
      <c r="D197">
        <v>10</v>
      </c>
      <c r="E197">
        <v>33.67</v>
      </c>
      <c r="F197">
        <v>31.12</v>
      </c>
      <c r="G197">
        <v>43.9</v>
      </c>
      <c r="H197">
        <v>43.09</v>
      </c>
      <c r="I197">
        <v>24.27</v>
      </c>
      <c r="J197">
        <v>47.32</v>
      </c>
      <c r="K197">
        <v>1092.7</v>
      </c>
    </row>
    <row r="198" spans="1:11" x14ac:dyDescent="0.75">
      <c r="A198" s="7">
        <v>0.54738425925925926</v>
      </c>
      <c r="B198">
        <v>26.39</v>
      </c>
      <c r="C198">
        <v>38.11</v>
      </c>
      <c r="D198">
        <v>10</v>
      </c>
      <c r="E198">
        <v>33.380000000000003</v>
      </c>
      <c r="F198">
        <v>30.17</v>
      </c>
      <c r="G198">
        <v>43.43</v>
      </c>
      <c r="H198">
        <v>43.43</v>
      </c>
      <c r="I198">
        <v>25.24</v>
      </c>
      <c r="J198">
        <v>47.67</v>
      </c>
      <c r="K198">
        <v>1088.5999999999999</v>
      </c>
    </row>
    <row r="199" spans="1:11" x14ac:dyDescent="0.75">
      <c r="A199" s="7">
        <v>0.54807870370370371</v>
      </c>
      <c r="B199">
        <v>26.23</v>
      </c>
      <c r="C199">
        <v>38.200000000000003</v>
      </c>
      <c r="D199">
        <v>10</v>
      </c>
      <c r="E199">
        <v>33.64</v>
      </c>
      <c r="F199">
        <v>29.8</v>
      </c>
      <c r="G199">
        <v>44.42</v>
      </c>
      <c r="H199">
        <v>43.47</v>
      </c>
      <c r="I199">
        <v>24.73</v>
      </c>
      <c r="J199">
        <v>47.75</v>
      </c>
      <c r="K199">
        <v>1092.7</v>
      </c>
    </row>
    <row r="200" spans="1:11" x14ac:dyDescent="0.75">
      <c r="A200" s="7">
        <v>0.54877314814814815</v>
      </c>
      <c r="B200">
        <v>26.16</v>
      </c>
      <c r="C200">
        <v>38.270000000000003</v>
      </c>
      <c r="D200">
        <v>10</v>
      </c>
      <c r="E200">
        <v>33.47</v>
      </c>
      <c r="F200">
        <v>29.07</v>
      </c>
      <c r="G200">
        <v>43.96</v>
      </c>
      <c r="H200">
        <v>43.26</v>
      </c>
      <c r="I200">
        <v>24.02</v>
      </c>
      <c r="J200">
        <v>47.62</v>
      </c>
      <c r="K200">
        <v>1081.77</v>
      </c>
    </row>
    <row r="201" spans="1:11" x14ac:dyDescent="0.75">
      <c r="A201" s="7">
        <v>0.54946759259259259</v>
      </c>
      <c r="B201">
        <v>26.09</v>
      </c>
      <c r="C201">
        <v>38.31</v>
      </c>
      <c r="D201">
        <v>10</v>
      </c>
      <c r="E201">
        <v>33.46</v>
      </c>
      <c r="F201">
        <v>31.12</v>
      </c>
      <c r="G201">
        <v>43.65</v>
      </c>
      <c r="H201">
        <v>43.34</v>
      </c>
      <c r="I201">
        <v>24.28</v>
      </c>
      <c r="J201">
        <v>47.64</v>
      </c>
      <c r="K201">
        <v>1083.1300000000001</v>
      </c>
    </row>
    <row r="202" spans="1:11" x14ac:dyDescent="0.75">
      <c r="A202" s="7">
        <v>0.55016203703703703</v>
      </c>
      <c r="B202">
        <v>26.01</v>
      </c>
      <c r="C202">
        <v>38.29</v>
      </c>
      <c r="D202">
        <v>10</v>
      </c>
      <c r="E202">
        <v>33.450000000000003</v>
      </c>
      <c r="F202">
        <v>29.62</v>
      </c>
      <c r="G202">
        <v>44.31</v>
      </c>
      <c r="H202">
        <v>43.32</v>
      </c>
      <c r="I202">
        <v>25.45</v>
      </c>
      <c r="J202">
        <v>47.59</v>
      </c>
      <c r="K202">
        <v>1084.5</v>
      </c>
    </row>
    <row r="203" spans="1:11" x14ac:dyDescent="0.75">
      <c r="A203" s="7">
        <v>0.55085648148148147</v>
      </c>
      <c r="B203">
        <v>25.94</v>
      </c>
      <c r="C203">
        <v>38.31</v>
      </c>
      <c r="D203">
        <v>10</v>
      </c>
      <c r="E203">
        <v>33.4</v>
      </c>
      <c r="F203">
        <v>31.12</v>
      </c>
      <c r="G203">
        <v>44.22</v>
      </c>
      <c r="H203">
        <v>43.18</v>
      </c>
      <c r="I203">
        <v>25.82</v>
      </c>
      <c r="J203">
        <v>47.59</v>
      </c>
      <c r="K203">
        <v>1088.5999999999999</v>
      </c>
    </row>
    <row r="204" spans="1:11" x14ac:dyDescent="0.75">
      <c r="A204" s="7">
        <v>0.55155092592592592</v>
      </c>
      <c r="B204">
        <v>25.59</v>
      </c>
      <c r="C204">
        <v>38.35</v>
      </c>
      <c r="D204">
        <v>10</v>
      </c>
      <c r="E204">
        <v>33.619999999999997</v>
      </c>
      <c r="F204">
        <v>30.36</v>
      </c>
      <c r="G204">
        <v>44.01</v>
      </c>
      <c r="H204">
        <v>43.3</v>
      </c>
      <c r="I204">
        <v>25.3</v>
      </c>
      <c r="J204">
        <v>47.56</v>
      </c>
      <c r="K204">
        <v>1080.4000000000001</v>
      </c>
    </row>
    <row r="205" spans="1:11" x14ac:dyDescent="0.75">
      <c r="A205" s="7">
        <v>0.55224537037037036</v>
      </c>
      <c r="B205">
        <v>25.75</v>
      </c>
      <c r="C205">
        <v>38.4</v>
      </c>
      <c r="D205">
        <v>10</v>
      </c>
      <c r="E205">
        <v>33.81</v>
      </c>
      <c r="F205">
        <v>28.7</v>
      </c>
      <c r="G205">
        <v>43.84</v>
      </c>
      <c r="H205">
        <v>42.98</v>
      </c>
      <c r="I205">
        <v>24.87</v>
      </c>
      <c r="J205">
        <v>47.47</v>
      </c>
      <c r="K205">
        <v>1070.83</v>
      </c>
    </row>
    <row r="206" spans="1:11" x14ac:dyDescent="0.75">
      <c r="A206" s="7">
        <v>0.5529398148148148</v>
      </c>
      <c r="B206">
        <v>25.7</v>
      </c>
      <c r="C206">
        <v>38.39</v>
      </c>
      <c r="D206">
        <v>10</v>
      </c>
      <c r="E206">
        <v>33.56</v>
      </c>
      <c r="F206">
        <v>29.25</v>
      </c>
      <c r="G206">
        <v>43.47</v>
      </c>
      <c r="H206">
        <v>42.89</v>
      </c>
      <c r="I206">
        <v>23.9</v>
      </c>
      <c r="J206">
        <v>47.44</v>
      </c>
      <c r="K206">
        <v>1084.5</v>
      </c>
    </row>
    <row r="207" spans="1:11" x14ac:dyDescent="0.75">
      <c r="A207" s="7">
        <v>0.55363425925925924</v>
      </c>
      <c r="B207">
        <v>25.54</v>
      </c>
      <c r="C207">
        <v>38.4</v>
      </c>
      <c r="D207">
        <v>10</v>
      </c>
      <c r="E207">
        <v>33.619999999999997</v>
      </c>
      <c r="F207">
        <v>28.51</v>
      </c>
      <c r="G207">
        <v>43.52</v>
      </c>
      <c r="H207">
        <v>42.74</v>
      </c>
      <c r="I207">
        <v>23.66</v>
      </c>
      <c r="J207">
        <v>47.36</v>
      </c>
      <c r="K207">
        <v>1077.6600000000001</v>
      </c>
    </row>
    <row r="208" spans="1:11" x14ac:dyDescent="0.75">
      <c r="A208" s="7">
        <v>0.55432870370370368</v>
      </c>
      <c r="B208">
        <v>25.55</v>
      </c>
      <c r="C208">
        <v>38.42</v>
      </c>
      <c r="D208">
        <v>10</v>
      </c>
      <c r="E208">
        <v>33.93</v>
      </c>
      <c r="F208">
        <v>29.43</v>
      </c>
      <c r="G208">
        <v>44.29</v>
      </c>
      <c r="H208">
        <v>42.86</v>
      </c>
      <c r="I208">
        <v>25.46</v>
      </c>
      <c r="J208">
        <v>47.51</v>
      </c>
      <c r="K208">
        <v>1076.3</v>
      </c>
    </row>
    <row r="209" spans="1:11" x14ac:dyDescent="0.75">
      <c r="A209" s="7">
        <v>0.55502314814814813</v>
      </c>
      <c r="B209">
        <v>25.53</v>
      </c>
      <c r="C209">
        <v>38.409999999999997</v>
      </c>
      <c r="D209">
        <v>10</v>
      </c>
      <c r="E209">
        <v>34.01</v>
      </c>
      <c r="F209">
        <v>29.62</v>
      </c>
      <c r="G209">
        <v>44.35</v>
      </c>
      <c r="H209">
        <v>42.93</v>
      </c>
      <c r="I209">
        <v>24.47</v>
      </c>
      <c r="J209">
        <v>47.41</v>
      </c>
      <c r="K209">
        <v>1072.2</v>
      </c>
    </row>
    <row r="210" spans="1:11" x14ac:dyDescent="0.75">
      <c r="A210" s="7">
        <v>0.55571759259259257</v>
      </c>
      <c r="B210">
        <v>25.51</v>
      </c>
      <c r="C210">
        <v>38.31</v>
      </c>
      <c r="D210">
        <v>10</v>
      </c>
      <c r="E210">
        <v>33.49</v>
      </c>
      <c r="F210">
        <v>28.33</v>
      </c>
      <c r="G210">
        <v>42.67</v>
      </c>
      <c r="H210">
        <v>42.5</v>
      </c>
      <c r="I210">
        <v>23.88</v>
      </c>
      <c r="J210">
        <v>47.07</v>
      </c>
      <c r="K210">
        <v>1072.2</v>
      </c>
    </row>
    <row r="211" spans="1:11" x14ac:dyDescent="0.75">
      <c r="A211" s="7">
        <v>0.55641203703703701</v>
      </c>
      <c r="B211">
        <v>25.4</v>
      </c>
      <c r="C211">
        <v>38.270000000000003</v>
      </c>
      <c r="D211">
        <v>10</v>
      </c>
      <c r="E211">
        <v>33.450000000000003</v>
      </c>
      <c r="F211">
        <v>28.7</v>
      </c>
      <c r="G211">
        <v>43.6</v>
      </c>
      <c r="H211">
        <v>42.63</v>
      </c>
      <c r="I211">
        <v>23.39</v>
      </c>
      <c r="J211">
        <v>47.25</v>
      </c>
      <c r="K211">
        <v>1068.0899999999999</v>
      </c>
    </row>
    <row r="212" spans="1:11" x14ac:dyDescent="0.75">
      <c r="A212" s="7">
        <v>0.55710648148148145</v>
      </c>
      <c r="B212">
        <v>25.25</v>
      </c>
      <c r="C212">
        <v>38.26</v>
      </c>
      <c r="D212">
        <v>10</v>
      </c>
      <c r="E212">
        <v>33.42</v>
      </c>
      <c r="F212">
        <v>29.07</v>
      </c>
      <c r="G212">
        <v>44.45</v>
      </c>
      <c r="H212">
        <v>42.96</v>
      </c>
      <c r="I212">
        <v>25.26</v>
      </c>
      <c r="J212">
        <v>47.53</v>
      </c>
      <c r="K212">
        <v>1069.46</v>
      </c>
    </row>
    <row r="213" spans="1:11" x14ac:dyDescent="0.75">
      <c r="A213" s="7">
        <v>0.55780092592592589</v>
      </c>
      <c r="B213">
        <v>25.23</v>
      </c>
      <c r="C213">
        <v>38.28</v>
      </c>
      <c r="D213">
        <v>10</v>
      </c>
      <c r="E213">
        <v>33.479999999999997</v>
      </c>
      <c r="F213">
        <v>27.96</v>
      </c>
      <c r="G213">
        <v>44.25</v>
      </c>
      <c r="H213">
        <v>43.03</v>
      </c>
      <c r="I213">
        <v>26.25</v>
      </c>
      <c r="J213">
        <v>47.48</v>
      </c>
      <c r="K213">
        <v>1065.3599999999999</v>
      </c>
    </row>
    <row r="214" spans="1:11" x14ac:dyDescent="0.75">
      <c r="A214" s="7">
        <v>0.55849537037037034</v>
      </c>
      <c r="B214">
        <v>25.18</v>
      </c>
      <c r="C214">
        <v>38.36</v>
      </c>
      <c r="D214">
        <v>10</v>
      </c>
      <c r="E214">
        <v>33.799999999999997</v>
      </c>
      <c r="F214">
        <v>29.62</v>
      </c>
      <c r="G214">
        <v>45.24</v>
      </c>
      <c r="H214">
        <v>43.34</v>
      </c>
      <c r="I214">
        <v>26.31</v>
      </c>
      <c r="J214">
        <v>47.87</v>
      </c>
      <c r="K214">
        <v>1063.99</v>
      </c>
    </row>
    <row r="215" spans="1:11" x14ac:dyDescent="0.75">
      <c r="A215" s="7">
        <v>0.55918981481481478</v>
      </c>
      <c r="B215">
        <v>24.96</v>
      </c>
      <c r="C215">
        <v>38.46</v>
      </c>
      <c r="D215">
        <v>10</v>
      </c>
      <c r="E215">
        <v>33.369999999999997</v>
      </c>
      <c r="F215">
        <v>27.78</v>
      </c>
      <c r="G215">
        <v>44.3</v>
      </c>
      <c r="H215">
        <v>43.53</v>
      </c>
      <c r="I215">
        <v>24.01</v>
      </c>
      <c r="J215">
        <v>47.9</v>
      </c>
      <c r="K215">
        <v>1063.99</v>
      </c>
    </row>
    <row r="216" spans="1:11" x14ac:dyDescent="0.75">
      <c r="A216" s="7">
        <v>0.55988425925925933</v>
      </c>
      <c r="B216">
        <v>24.98</v>
      </c>
      <c r="C216">
        <v>38.51</v>
      </c>
      <c r="D216">
        <v>10</v>
      </c>
      <c r="E216">
        <v>33.58</v>
      </c>
      <c r="F216">
        <v>28.7</v>
      </c>
      <c r="G216">
        <v>44.51</v>
      </c>
      <c r="H216">
        <v>43.23</v>
      </c>
      <c r="I216">
        <v>25.19</v>
      </c>
      <c r="J216">
        <v>47.76</v>
      </c>
      <c r="K216">
        <v>1053.06</v>
      </c>
    </row>
    <row r="217" spans="1:11" x14ac:dyDescent="0.75">
      <c r="A217" s="7">
        <v>0.56057870370370366</v>
      </c>
      <c r="B217">
        <v>24.87</v>
      </c>
      <c r="C217">
        <v>38.56</v>
      </c>
      <c r="D217">
        <v>10</v>
      </c>
      <c r="E217">
        <v>33.72</v>
      </c>
      <c r="F217">
        <v>28.7</v>
      </c>
      <c r="G217">
        <v>44.08</v>
      </c>
      <c r="H217">
        <v>42.89</v>
      </c>
      <c r="I217">
        <v>23.94</v>
      </c>
      <c r="J217">
        <v>47.67</v>
      </c>
      <c r="K217">
        <v>1047.5899999999999</v>
      </c>
    </row>
    <row r="218" spans="1:11" x14ac:dyDescent="0.75">
      <c r="A218" s="7">
        <v>0.56127314814814822</v>
      </c>
      <c r="B218">
        <v>24.84</v>
      </c>
      <c r="C218">
        <v>38.6</v>
      </c>
      <c r="D218">
        <v>10</v>
      </c>
      <c r="E218">
        <v>33.5</v>
      </c>
      <c r="F218">
        <v>29.43</v>
      </c>
      <c r="G218">
        <v>43.85</v>
      </c>
      <c r="H218">
        <v>43.06</v>
      </c>
      <c r="I218">
        <v>24.42</v>
      </c>
      <c r="J218">
        <v>47.73</v>
      </c>
      <c r="K218">
        <v>1040.75</v>
      </c>
    </row>
    <row r="219" spans="1:11" x14ac:dyDescent="0.75">
      <c r="A219" s="7">
        <v>0.56196759259259255</v>
      </c>
      <c r="B219">
        <v>24.8</v>
      </c>
      <c r="C219">
        <v>38.65</v>
      </c>
      <c r="D219">
        <v>10</v>
      </c>
      <c r="E219">
        <v>34.229999999999997</v>
      </c>
      <c r="F219">
        <v>29.43</v>
      </c>
      <c r="G219">
        <v>44.76</v>
      </c>
      <c r="H219">
        <v>42.92</v>
      </c>
      <c r="I219">
        <v>24.96</v>
      </c>
      <c r="J219">
        <v>47.76</v>
      </c>
      <c r="K219">
        <v>1039.3900000000001</v>
      </c>
    </row>
    <row r="220" spans="1:11" x14ac:dyDescent="0.75">
      <c r="A220" s="7">
        <v>0.5626620370370371</v>
      </c>
      <c r="B220">
        <v>24.81</v>
      </c>
      <c r="C220">
        <v>38.69</v>
      </c>
      <c r="D220">
        <v>10</v>
      </c>
      <c r="E220">
        <v>34.450000000000003</v>
      </c>
      <c r="F220">
        <v>29.62</v>
      </c>
      <c r="G220">
        <v>44.12</v>
      </c>
      <c r="H220">
        <v>42.75</v>
      </c>
      <c r="I220">
        <v>24.6</v>
      </c>
      <c r="J220">
        <v>47.66</v>
      </c>
      <c r="K220">
        <v>1042.1199999999999</v>
      </c>
    </row>
    <row r="221" spans="1:11" x14ac:dyDescent="0.75">
      <c r="A221" s="7">
        <v>0.56335648148148143</v>
      </c>
      <c r="B221">
        <v>24.65</v>
      </c>
      <c r="C221">
        <v>38.75</v>
      </c>
      <c r="D221">
        <v>10</v>
      </c>
      <c r="E221">
        <v>34.74</v>
      </c>
      <c r="F221">
        <v>28.15</v>
      </c>
      <c r="G221">
        <v>44.19</v>
      </c>
      <c r="H221">
        <v>42.55</v>
      </c>
      <c r="I221">
        <v>25.43</v>
      </c>
      <c r="J221">
        <v>47.64</v>
      </c>
      <c r="K221">
        <v>1054.42</v>
      </c>
    </row>
    <row r="222" spans="1:11" x14ac:dyDescent="0.75">
      <c r="A222" s="7">
        <v>0.56405092592592598</v>
      </c>
      <c r="B222">
        <v>24.62</v>
      </c>
      <c r="C222">
        <v>38.81</v>
      </c>
      <c r="D222">
        <v>10</v>
      </c>
      <c r="E222">
        <v>34.979999999999997</v>
      </c>
      <c r="F222">
        <v>27.78</v>
      </c>
      <c r="G222">
        <v>44.6</v>
      </c>
      <c r="H222">
        <v>42.62</v>
      </c>
      <c r="I222">
        <v>26.01</v>
      </c>
      <c r="J222">
        <v>47.78</v>
      </c>
      <c r="K222">
        <v>1062.6300000000001</v>
      </c>
    </row>
    <row r="223" spans="1:11" x14ac:dyDescent="0.75">
      <c r="A223" s="7">
        <v>0.56474537037037031</v>
      </c>
      <c r="B223">
        <v>24.6</v>
      </c>
      <c r="C223">
        <v>38.83</v>
      </c>
      <c r="D223">
        <v>10</v>
      </c>
      <c r="E223">
        <v>35.020000000000003</v>
      </c>
      <c r="F223">
        <v>25.95</v>
      </c>
      <c r="G223">
        <v>44.23</v>
      </c>
      <c r="H223">
        <v>42.41</v>
      </c>
      <c r="I223">
        <v>24.57</v>
      </c>
      <c r="J223">
        <v>47.7</v>
      </c>
      <c r="K223">
        <v>1072.2</v>
      </c>
    </row>
    <row r="224" spans="1:11" x14ac:dyDescent="0.75">
      <c r="A224" s="7">
        <v>0.56543981481481487</v>
      </c>
      <c r="B224">
        <v>24.57</v>
      </c>
      <c r="C224">
        <v>38.799999999999997</v>
      </c>
      <c r="D224">
        <v>10</v>
      </c>
      <c r="E224">
        <v>35.159999999999997</v>
      </c>
      <c r="F224">
        <v>26.68</v>
      </c>
      <c r="G224">
        <v>44.63</v>
      </c>
      <c r="H224">
        <v>42.01</v>
      </c>
      <c r="I224">
        <v>24.93</v>
      </c>
      <c r="J224">
        <v>47.45</v>
      </c>
      <c r="K224">
        <v>1066.73</v>
      </c>
    </row>
    <row r="225" spans="1:11" x14ac:dyDescent="0.75">
      <c r="A225" s="7">
        <v>0.5661342592592592</v>
      </c>
      <c r="B225">
        <v>24.54</v>
      </c>
      <c r="C225">
        <v>38.83</v>
      </c>
      <c r="D225">
        <v>10</v>
      </c>
      <c r="E225">
        <v>35.020000000000003</v>
      </c>
      <c r="F225">
        <v>26.68</v>
      </c>
      <c r="G225">
        <v>45.49</v>
      </c>
      <c r="H225">
        <v>42.31</v>
      </c>
      <c r="I225">
        <v>25.86</v>
      </c>
      <c r="J225">
        <v>47.72</v>
      </c>
      <c r="K225">
        <v>1069.46</v>
      </c>
    </row>
    <row r="226" spans="1:11" x14ac:dyDescent="0.75">
      <c r="A226" s="7">
        <v>0.56682870370370375</v>
      </c>
      <c r="B226">
        <v>24.55</v>
      </c>
      <c r="C226">
        <v>38.880000000000003</v>
      </c>
      <c r="D226">
        <v>10</v>
      </c>
      <c r="E226">
        <v>35.21</v>
      </c>
      <c r="F226">
        <v>26.86</v>
      </c>
      <c r="G226">
        <v>45.15</v>
      </c>
      <c r="H226">
        <v>42.45</v>
      </c>
      <c r="I226">
        <v>25.35</v>
      </c>
      <c r="J226">
        <v>47.91</v>
      </c>
      <c r="K226">
        <v>1066.73</v>
      </c>
    </row>
    <row r="227" spans="1:11" x14ac:dyDescent="0.75">
      <c r="A227" s="7">
        <v>0.56752314814814808</v>
      </c>
      <c r="B227">
        <v>24.48</v>
      </c>
      <c r="C227">
        <v>38.89</v>
      </c>
      <c r="D227">
        <v>10</v>
      </c>
      <c r="E227">
        <v>35.04</v>
      </c>
      <c r="F227">
        <v>25.95</v>
      </c>
      <c r="G227">
        <v>43.77</v>
      </c>
      <c r="H227">
        <v>42.02</v>
      </c>
      <c r="I227">
        <v>24.82</v>
      </c>
      <c r="J227">
        <v>47.7</v>
      </c>
      <c r="K227">
        <v>1057.1600000000001</v>
      </c>
    </row>
    <row r="228" spans="1:11" x14ac:dyDescent="0.75">
      <c r="A228" s="7">
        <v>0.56821759259259264</v>
      </c>
      <c r="B228">
        <v>24.38</v>
      </c>
      <c r="C228">
        <v>38.869999999999997</v>
      </c>
      <c r="D228">
        <v>10</v>
      </c>
      <c r="E228">
        <v>34.799999999999997</v>
      </c>
      <c r="F228">
        <v>26.31</v>
      </c>
      <c r="G228">
        <v>43.6</v>
      </c>
      <c r="H228">
        <v>41.71</v>
      </c>
      <c r="I228">
        <v>25.17</v>
      </c>
      <c r="J228">
        <v>47.55</v>
      </c>
      <c r="K228">
        <v>1038.02</v>
      </c>
    </row>
    <row r="229" spans="1:11" x14ac:dyDescent="0.75">
      <c r="A229" s="7">
        <v>0.56891203703703697</v>
      </c>
      <c r="B229">
        <v>24.32</v>
      </c>
      <c r="C229">
        <v>38.869999999999997</v>
      </c>
      <c r="D229">
        <v>10</v>
      </c>
      <c r="E229">
        <v>35.020000000000003</v>
      </c>
      <c r="F229">
        <v>25.03</v>
      </c>
      <c r="G229">
        <v>44.05</v>
      </c>
      <c r="H229">
        <v>41.76</v>
      </c>
      <c r="I229">
        <v>25.21</v>
      </c>
      <c r="J229">
        <v>47.52</v>
      </c>
      <c r="K229">
        <v>1027.08</v>
      </c>
    </row>
    <row r="230" spans="1:11" x14ac:dyDescent="0.75">
      <c r="A230" s="7">
        <v>0.56960648148148152</v>
      </c>
      <c r="B230">
        <v>24.36</v>
      </c>
      <c r="C230">
        <v>38.799999999999997</v>
      </c>
      <c r="D230">
        <v>10</v>
      </c>
      <c r="E230">
        <v>34.76</v>
      </c>
      <c r="F230">
        <v>26.5</v>
      </c>
      <c r="G230">
        <v>43.63</v>
      </c>
      <c r="H230">
        <v>41.54</v>
      </c>
      <c r="I230">
        <v>23.79</v>
      </c>
      <c r="J230">
        <v>47.4</v>
      </c>
      <c r="K230">
        <v>1028.45</v>
      </c>
    </row>
    <row r="231" spans="1:11" x14ac:dyDescent="0.75">
      <c r="A231" s="7">
        <v>0.57030092592592596</v>
      </c>
      <c r="B231">
        <v>24.56</v>
      </c>
      <c r="C231">
        <v>38.68</v>
      </c>
      <c r="D231">
        <v>10</v>
      </c>
      <c r="E231">
        <v>34.46</v>
      </c>
      <c r="F231">
        <v>27.05</v>
      </c>
      <c r="G231">
        <v>43.52</v>
      </c>
      <c r="H231">
        <v>41.18</v>
      </c>
      <c r="I231">
        <v>25.26</v>
      </c>
      <c r="J231">
        <v>47.03</v>
      </c>
      <c r="K231">
        <v>1031.18</v>
      </c>
    </row>
    <row r="232" spans="1:11" x14ac:dyDescent="0.75">
      <c r="A232" s="7">
        <v>0.5709953703703704</v>
      </c>
      <c r="B232">
        <v>24.3</v>
      </c>
      <c r="C232">
        <v>38.65</v>
      </c>
      <c r="D232">
        <v>10</v>
      </c>
      <c r="E232">
        <v>34.4</v>
      </c>
      <c r="F232">
        <v>28.15</v>
      </c>
      <c r="G232">
        <v>44.19</v>
      </c>
      <c r="H232">
        <v>41.53</v>
      </c>
      <c r="I232">
        <v>24.83</v>
      </c>
      <c r="J232">
        <v>47.39</v>
      </c>
      <c r="K232">
        <v>1029.82</v>
      </c>
    </row>
    <row r="233" spans="1:11" x14ac:dyDescent="0.75">
      <c r="A233" s="7">
        <v>0.57168981481481485</v>
      </c>
      <c r="B233">
        <v>24.18</v>
      </c>
      <c r="C233">
        <v>38.630000000000003</v>
      </c>
      <c r="D233">
        <v>10</v>
      </c>
      <c r="E233">
        <v>34.479999999999997</v>
      </c>
      <c r="F233">
        <v>29.07</v>
      </c>
      <c r="G233">
        <v>44.28</v>
      </c>
      <c r="H233">
        <v>41.67</v>
      </c>
      <c r="I233">
        <v>25.98</v>
      </c>
      <c r="J233">
        <v>47.55</v>
      </c>
      <c r="K233">
        <v>1032.55</v>
      </c>
    </row>
    <row r="234" spans="1:11" x14ac:dyDescent="0.75">
      <c r="A234" s="7">
        <v>0.57238425925925929</v>
      </c>
      <c r="B234">
        <v>24.21</v>
      </c>
      <c r="C234">
        <v>38.659999999999997</v>
      </c>
      <c r="D234">
        <v>10</v>
      </c>
      <c r="E234">
        <v>34.25</v>
      </c>
      <c r="F234">
        <v>27.96</v>
      </c>
      <c r="G234">
        <v>43.63</v>
      </c>
      <c r="H234">
        <v>41.92</v>
      </c>
      <c r="I234">
        <v>25.44</v>
      </c>
      <c r="J234">
        <v>47.67</v>
      </c>
      <c r="K234">
        <v>1031.18</v>
      </c>
    </row>
    <row r="235" spans="1:11" x14ac:dyDescent="0.75">
      <c r="A235" s="7">
        <v>0.57307870370370373</v>
      </c>
      <c r="B235">
        <v>24.22</v>
      </c>
      <c r="C235">
        <v>38.619999999999997</v>
      </c>
      <c r="D235">
        <v>10</v>
      </c>
      <c r="E235">
        <v>34.01</v>
      </c>
      <c r="F235">
        <v>29.25</v>
      </c>
      <c r="G235">
        <v>42.86</v>
      </c>
      <c r="H235">
        <v>41.64</v>
      </c>
      <c r="I235">
        <v>23.69</v>
      </c>
      <c r="J235">
        <v>47.38</v>
      </c>
      <c r="K235">
        <v>1010.68</v>
      </c>
    </row>
    <row r="236" spans="1:11" x14ac:dyDescent="0.75">
      <c r="A236" s="7">
        <v>0.57377314814814817</v>
      </c>
      <c r="B236">
        <v>24.24</v>
      </c>
      <c r="C236">
        <v>38.57</v>
      </c>
      <c r="D236">
        <v>10</v>
      </c>
      <c r="E236">
        <v>34.06</v>
      </c>
      <c r="F236">
        <v>29.98</v>
      </c>
      <c r="G236">
        <v>44.15</v>
      </c>
      <c r="H236">
        <v>41.76</v>
      </c>
      <c r="I236">
        <v>25.61</v>
      </c>
      <c r="J236">
        <v>47.49</v>
      </c>
      <c r="K236">
        <v>1009.31</v>
      </c>
    </row>
    <row r="237" spans="1:11" x14ac:dyDescent="0.75">
      <c r="A237" s="7">
        <v>0.57446759259259261</v>
      </c>
      <c r="B237">
        <v>24.16</v>
      </c>
      <c r="C237">
        <v>38.5</v>
      </c>
      <c r="D237">
        <v>10</v>
      </c>
      <c r="E237">
        <v>33.56</v>
      </c>
      <c r="F237">
        <v>29.25</v>
      </c>
      <c r="G237">
        <v>43.47</v>
      </c>
      <c r="H237">
        <v>41.85</v>
      </c>
      <c r="I237">
        <v>25.11</v>
      </c>
      <c r="J237">
        <v>47.48</v>
      </c>
      <c r="K237">
        <v>1005.21</v>
      </c>
    </row>
    <row r="238" spans="1:11" x14ac:dyDescent="0.75">
      <c r="A238" s="7">
        <v>0.57516203703703705</v>
      </c>
      <c r="B238">
        <v>23.93</v>
      </c>
      <c r="C238">
        <v>38.49</v>
      </c>
      <c r="D238">
        <v>10</v>
      </c>
      <c r="E238">
        <v>33.78</v>
      </c>
      <c r="F238">
        <v>29.8</v>
      </c>
      <c r="G238">
        <v>43.36</v>
      </c>
      <c r="H238">
        <v>41.63</v>
      </c>
      <c r="I238">
        <v>24.71</v>
      </c>
      <c r="J238">
        <v>47.46</v>
      </c>
      <c r="K238">
        <v>1002.47</v>
      </c>
    </row>
    <row r="239" spans="1:11" x14ac:dyDescent="0.75">
      <c r="A239" s="7">
        <v>0.5758564814814815</v>
      </c>
      <c r="B239">
        <v>24.09</v>
      </c>
      <c r="C239">
        <v>38.479999999999997</v>
      </c>
      <c r="D239">
        <v>10</v>
      </c>
      <c r="E239">
        <v>34.159999999999997</v>
      </c>
      <c r="F239">
        <v>29.98</v>
      </c>
      <c r="G239">
        <v>44.64</v>
      </c>
      <c r="H239">
        <v>41.71</v>
      </c>
      <c r="I239">
        <v>26.95</v>
      </c>
      <c r="J239">
        <v>47.5</v>
      </c>
      <c r="K239">
        <v>1003.84</v>
      </c>
    </row>
    <row r="240" spans="1:11" x14ac:dyDescent="0.75">
      <c r="A240" s="7">
        <v>0.57655092592592594</v>
      </c>
      <c r="B240">
        <v>23.95</v>
      </c>
      <c r="C240">
        <v>38.49</v>
      </c>
      <c r="D240">
        <v>10</v>
      </c>
      <c r="E240">
        <v>34.46</v>
      </c>
      <c r="F240">
        <v>28.15</v>
      </c>
      <c r="G240">
        <v>43.79</v>
      </c>
      <c r="H240">
        <v>41.34</v>
      </c>
      <c r="I240">
        <v>25.58</v>
      </c>
      <c r="J240">
        <v>47.25</v>
      </c>
      <c r="K240">
        <v>1017.51</v>
      </c>
    </row>
    <row r="241" spans="1:11" x14ac:dyDescent="0.75">
      <c r="A241" s="7">
        <v>0.57724537037037038</v>
      </c>
      <c r="B241">
        <v>24.17</v>
      </c>
      <c r="C241">
        <v>38.53</v>
      </c>
      <c r="D241">
        <v>10</v>
      </c>
      <c r="E241">
        <v>34.46</v>
      </c>
      <c r="F241">
        <v>27.23</v>
      </c>
      <c r="G241">
        <v>43.14</v>
      </c>
      <c r="H241">
        <v>41.39</v>
      </c>
      <c r="I241">
        <v>25.32</v>
      </c>
      <c r="J241">
        <v>47.35</v>
      </c>
      <c r="K241">
        <v>1014.78</v>
      </c>
    </row>
    <row r="242" spans="1:11" x14ac:dyDescent="0.75">
      <c r="A242" s="7">
        <v>0.57793981481481482</v>
      </c>
      <c r="B242">
        <v>24.14</v>
      </c>
      <c r="C242">
        <v>38.53</v>
      </c>
      <c r="D242">
        <v>10</v>
      </c>
      <c r="E242">
        <v>34.64</v>
      </c>
      <c r="F242">
        <v>26.5</v>
      </c>
      <c r="G242">
        <v>43.56</v>
      </c>
      <c r="H242">
        <v>41.23</v>
      </c>
      <c r="I242">
        <v>24.6</v>
      </c>
      <c r="J242">
        <v>47.32</v>
      </c>
      <c r="K242">
        <v>1012.04</v>
      </c>
    </row>
    <row r="243" spans="1:11" x14ac:dyDescent="0.75">
      <c r="A243" s="7">
        <v>0.57863425925925926</v>
      </c>
      <c r="B243">
        <v>23.45</v>
      </c>
      <c r="C243">
        <v>38.51</v>
      </c>
      <c r="D243">
        <v>10</v>
      </c>
      <c r="E243">
        <v>34.74</v>
      </c>
      <c r="F243">
        <v>27.23</v>
      </c>
      <c r="G243">
        <v>43.79</v>
      </c>
      <c r="H243">
        <v>41.18</v>
      </c>
      <c r="I243">
        <v>24.08</v>
      </c>
      <c r="J243">
        <v>47.23</v>
      </c>
      <c r="K243">
        <v>1006.57</v>
      </c>
    </row>
    <row r="244" spans="1:11" x14ac:dyDescent="0.75">
      <c r="A244" s="7">
        <v>0.57932870370370371</v>
      </c>
      <c r="B244">
        <v>23.42</v>
      </c>
      <c r="C244">
        <v>38.5</v>
      </c>
      <c r="D244">
        <v>10</v>
      </c>
      <c r="E244">
        <v>35.130000000000003</v>
      </c>
      <c r="F244">
        <v>26.86</v>
      </c>
      <c r="G244">
        <v>43.73</v>
      </c>
      <c r="H244">
        <v>40.950000000000003</v>
      </c>
      <c r="I244">
        <v>25.68</v>
      </c>
      <c r="J244">
        <v>47.05</v>
      </c>
      <c r="K244">
        <v>1001.11</v>
      </c>
    </row>
    <row r="245" spans="1:11" x14ac:dyDescent="0.75">
      <c r="A245" s="7">
        <v>0.58002314814814815</v>
      </c>
      <c r="B245">
        <v>23.35</v>
      </c>
      <c r="C245">
        <v>38.450000000000003</v>
      </c>
      <c r="D245">
        <v>10</v>
      </c>
      <c r="E245">
        <v>35.04</v>
      </c>
      <c r="F245">
        <v>25.76</v>
      </c>
      <c r="G245">
        <v>43.37</v>
      </c>
      <c r="H245">
        <v>40.65</v>
      </c>
      <c r="I245">
        <v>25.18</v>
      </c>
      <c r="J245">
        <v>46.78</v>
      </c>
      <c r="K245">
        <v>999.74</v>
      </c>
    </row>
    <row r="246" spans="1:11" x14ac:dyDescent="0.75">
      <c r="A246" s="7">
        <v>0.58071759259259259</v>
      </c>
      <c r="B246">
        <v>23.35</v>
      </c>
      <c r="C246">
        <v>38.43</v>
      </c>
      <c r="D246">
        <v>10</v>
      </c>
      <c r="E246">
        <v>35.32</v>
      </c>
      <c r="F246">
        <v>25.95</v>
      </c>
      <c r="G246">
        <v>43.94</v>
      </c>
      <c r="H246">
        <v>40.61</v>
      </c>
      <c r="I246">
        <v>25.82</v>
      </c>
      <c r="J246">
        <v>46.78</v>
      </c>
      <c r="K246">
        <v>1001.11</v>
      </c>
    </row>
    <row r="247" spans="1:11" x14ac:dyDescent="0.75">
      <c r="A247" s="7">
        <v>0.58141203703703703</v>
      </c>
      <c r="B247">
        <v>23.24</v>
      </c>
      <c r="C247">
        <v>38.46</v>
      </c>
      <c r="D247">
        <v>10</v>
      </c>
      <c r="E247">
        <v>35.51</v>
      </c>
      <c r="F247">
        <v>24.67</v>
      </c>
      <c r="G247">
        <v>44.15</v>
      </c>
      <c r="H247">
        <v>40.67</v>
      </c>
      <c r="I247">
        <v>25.45</v>
      </c>
      <c r="J247">
        <v>46.83</v>
      </c>
      <c r="K247">
        <v>997</v>
      </c>
    </row>
    <row r="248" spans="1:11" x14ac:dyDescent="0.75">
      <c r="A248" s="7">
        <v>0.58210648148148147</v>
      </c>
      <c r="B248">
        <v>23.1</v>
      </c>
      <c r="C248">
        <v>38.51</v>
      </c>
      <c r="D248">
        <v>10</v>
      </c>
      <c r="E248">
        <v>35.409999999999997</v>
      </c>
      <c r="F248">
        <v>25.58</v>
      </c>
      <c r="G248">
        <v>43.8</v>
      </c>
      <c r="H248">
        <v>40.74</v>
      </c>
      <c r="I248">
        <v>26.01</v>
      </c>
      <c r="J248">
        <v>47.01</v>
      </c>
      <c r="K248">
        <v>998.37</v>
      </c>
    </row>
    <row r="249" spans="1:11" x14ac:dyDescent="0.75">
      <c r="A249" s="7">
        <v>0.58280092592592592</v>
      </c>
      <c r="B249">
        <v>23.68</v>
      </c>
      <c r="C249">
        <v>38.54</v>
      </c>
      <c r="D249">
        <v>10</v>
      </c>
      <c r="E249">
        <v>35.24</v>
      </c>
      <c r="F249">
        <v>25.58</v>
      </c>
      <c r="G249">
        <v>43.97</v>
      </c>
      <c r="H249">
        <v>40.74</v>
      </c>
      <c r="I249">
        <v>25.82</v>
      </c>
      <c r="J249">
        <v>46.92</v>
      </c>
      <c r="K249">
        <v>994.27</v>
      </c>
    </row>
    <row r="250" spans="1:11" x14ac:dyDescent="0.75">
      <c r="A250" s="7">
        <v>0.58349537037037036</v>
      </c>
      <c r="B250">
        <v>23.47</v>
      </c>
      <c r="C250">
        <v>38.53</v>
      </c>
      <c r="D250">
        <v>10</v>
      </c>
      <c r="E250">
        <v>35.200000000000003</v>
      </c>
      <c r="F250">
        <v>26.5</v>
      </c>
      <c r="G250">
        <v>44.68</v>
      </c>
      <c r="H250">
        <v>40.74</v>
      </c>
      <c r="I250">
        <v>25.57</v>
      </c>
      <c r="J250">
        <v>46.9</v>
      </c>
      <c r="K250">
        <v>988.8</v>
      </c>
    </row>
    <row r="251" spans="1:11" x14ac:dyDescent="0.75">
      <c r="A251" s="7">
        <v>0.5841898148148148</v>
      </c>
      <c r="B251">
        <v>23.35</v>
      </c>
      <c r="C251">
        <v>38.53</v>
      </c>
      <c r="D251">
        <v>10</v>
      </c>
      <c r="E251">
        <v>34.92</v>
      </c>
      <c r="F251">
        <v>27.23</v>
      </c>
      <c r="G251">
        <v>43.72</v>
      </c>
      <c r="H251">
        <v>40.619999999999997</v>
      </c>
      <c r="I251">
        <v>25.58</v>
      </c>
      <c r="J251">
        <v>46.92</v>
      </c>
      <c r="K251">
        <v>1005.21</v>
      </c>
    </row>
    <row r="252" spans="1:11" x14ac:dyDescent="0.75">
      <c r="A252" s="7">
        <v>0.58488425925925924</v>
      </c>
      <c r="B252">
        <v>23.3</v>
      </c>
      <c r="C252">
        <v>38.520000000000003</v>
      </c>
      <c r="D252">
        <v>10</v>
      </c>
      <c r="E252">
        <v>35.04</v>
      </c>
      <c r="F252">
        <v>25.95</v>
      </c>
      <c r="G252">
        <v>43.38</v>
      </c>
      <c r="H252">
        <v>40.42</v>
      </c>
      <c r="I252">
        <v>23.47</v>
      </c>
      <c r="J252">
        <v>46.69</v>
      </c>
      <c r="K252">
        <v>999.74</v>
      </c>
    </row>
    <row r="253" spans="1:11" x14ac:dyDescent="0.75">
      <c r="A253" s="7">
        <v>0.58557870370370368</v>
      </c>
      <c r="B253">
        <v>23.07</v>
      </c>
      <c r="C253">
        <v>38.51</v>
      </c>
      <c r="D253">
        <v>10</v>
      </c>
      <c r="E253">
        <v>35.14</v>
      </c>
      <c r="F253">
        <v>27.23</v>
      </c>
      <c r="G253">
        <v>43.6</v>
      </c>
      <c r="H253">
        <v>40.299999999999997</v>
      </c>
      <c r="I253">
        <v>26.39</v>
      </c>
      <c r="J253">
        <v>46.54</v>
      </c>
      <c r="K253">
        <v>1001.11</v>
      </c>
    </row>
    <row r="254" spans="1:11" x14ac:dyDescent="0.75">
      <c r="A254" s="7">
        <v>0.58627314814814813</v>
      </c>
      <c r="B254">
        <v>23.04</v>
      </c>
      <c r="C254">
        <v>38.450000000000003</v>
      </c>
      <c r="D254">
        <v>10</v>
      </c>
      <c r="E254">
        <v>35.28</v>
      </c>
      <c r="F254">
        <v>26.68</v>
      </c>
      <c r="G254">
        <v>43.07</v>
      </c>
      <c r="H254">
        <v>40.11</v>
      </c>
      <c r="I254">
        <v>24.73</v>
      </c>
      <c r="J254">
        <v>46.4</v>
      </c>
      <c r="K254">
        <v>1002.47</v>
      </c>
    </row>
    <row r="255" spans="1:11" x14ac:dyDescent="0.75">
      <c r="A255" s="7">
        <v>0.58696759259259257</v>
      </c>
      <c r="B255">
        <v>23.14</v>
      </c>
      <c r="C255">
        <v>38.44</v>
      </c>
      <c r="D255">
        <v>10</v>
      </c>
      <c r="E255">
        <v>35.049999999999997</v>
      </c>
      <c r="F255">
        <v>26.68</v>
      </c>
      <c r="G255">
        <v>43.49</v>
      </c>
      <c r="H255">
        <v>40.369999999999997</v>
      </c>
      <c r="I255">
        <v>24.77</v>
      </c>
      <c r="J255">
        <v>46.67</v>
      </c>
      <c r="K255">
        <v>997</v>
      </c>
    </row>
    <row r="256" spans="1:11" x14ac:dyDescent="0.75">
      <c r="A256" s="7">
        <v>0.58766203703703701</v>
      </c>
      <c r="B256">
        <v>23.02</v>
      </c>
      <c r="C256">
        <v>38.39</v>
      </c>
      <c r="D256">
        <v>10</v>
      </c>
      <c r="E256">
        <v>34.69</v>
      </c>
      <c r="F256">
        <v>27.96</v>
      </c>
      <c r="G256">
        <v>43.78</v>
      </c>
      <c r="H256">
        <v>40.35</v>
      </c>
      <c r="I256">
        <v>25.88</v>
      </c>
      <c r="J256">
        <v>46.68</v>
      </c>
      <c r="K256">
        <v>983.33</v>
      </c>
    </row>
    <row r="257" spans="1:11" x14ac:dyDescent="0.75">
      <c r="A257" s="7">
        <v>0.58835648148148145</v>
      </c>
      <c r="B257">
        <v>22.99</v>
      </c>
      <c r="C257">
        <v>38.340000000000003</v>
      </c>
      <c r="D257">
        <v>10</v>
      </c>
      <c r="E257">
        <v>34.47</v>
      </c>
      <c r="F257">
        <v>27.78</v>
      </c>
      <c r="G257">
        <v>43.33</v>
      </c>
      <c r="H257">
        <v>40.33</v>
      </c>
      <c r="I257">
        <v>24.98</v>
      </c>
      <c r="J257">
        <v>46.62</v>
      </c>
      <c r="K257">
        <v>975.13</v>
      </c>
    </row>
    <row r="258" spans="1:11" x14ac:dyDescent="0.75">
      <c r="A258" s="7">
        <v>0.58905092592592589</v>
      </c>
      <c r="B258">
        <v>22.95</v>
      </c>
      <c r="C258">
        <v>38.31</v>
      </c>
      <c r="D258">
        <v>10</v>
      </c>
      <c r="E258">
        <v>34.58</v>
      </c>
      <c r="F258">
        <v>28.33</v>
      </c>
      <c r="G258">
        <v>43.99</v>
      </c>
      <c r="H258">
        <v>40.299999999999997</v>
      </c>
      <c r="I258">
        <v>25.19</v>
      </c>
      <c r="J258">
        <v>46.57</v>
      </c>
      <c r="K258">
        <v>984.7</v>
      </c>
    </row>
    <row r="259" spans="1:11" x14ac:dyDescent="0.75">
      <c r="A259" s="7">
        <v>0.58974537037037034</v>
      </c>
      <c r="B259">
        <v>22.82</v>
      </c>
      <c r="C259">
        <v>38.25</v>
      </c>
      <c r="D259">
        <v>10</v>
      </c>
      <c r="E259">
        <v>34.47</v>
      </c>
      <c r="F259">
        <v>27.6</v>
      </c>
      <c r="G259">
        <v>42.11</v>
      </c>
      <c r="H259">
        <v>40.06</v>
      </c>
      <c r="I259">
        <v>25.25</v>
      </c>
      <c r="J259">
        <v>46.2</v>
      </c>
      <c r="K259">
        <v>995.64</v>
      </c>
    </row>
    <row r="260" spans="1:11" x14ac:dyDescent="0.75">
      <c r="A260" s="7">
        <v>0.59043981481481478</v>
      </c>
      <c r="B260">
        <v>22.94</v>
      </c>
      <c r="C260">
        <v>38.119999999999997</v>
      </c>
      <c r="D260">
        <v>10</v>
      </c>
      <c r="E260">
        <v>34.49</v>
      </c>
      <c r="F260">
        <v>27.78</v>
      </c>
      <c r="G260">
        <v>42.77</v>
      </c>
      <c r="H260">
        <v>39.85</v>
      </c>
      <c r="I260">
        <v>25.52</v>
      </c>
      <c r="J260">
        <v>45.93</v>
      </c>
      <c r="K260">
        <v>997</v>
      </c>
    </row>
    <row r="261" spans="1:11" x14ac:dyDescent="0.75">
      <c r="A261" s="7">
        <v>0.59113425925925933</v>
      </c>
      <c r="B261">
        <v>22.73</v>
      </c>
      <c r="C261">
        <v>38.04</v>
      </c>
      <c r="D261">
        <v>10</v>
      </c>
      <c r="E261">
        <v>34.700000000000003</v>
      </c>
      <c r="F261">
        <v>27.6</v>
      </c>
      <c r="G261">
        <v>43.51</v>
      </c>
      <c r="H261">
        <v>39.799999999999997</v>
      </c>
      <c r="I261">
        <v>24.04</v>
      </c>
      <c r="J261">
        <v>46.02</v>
      </c>
      <c r="K261">
        <v>997</v>
      </c>
    </row>
    <row r="262" spans="1:11" x14ac:dyDescent="0.75">
      <c r="A262" s="7">
        <v>0.59182870370370366</v>
      </c>
      <c r="B262">
        <v>22.58</v>
      </c>
      <c r="C262">
        <v>37.99</v>
      </c>
      <c r="D262">
        <v>10</v>
      </c>
      <c r="E262">
        <v>34.520000000000003</v>
      </c>
      <c r="F262">
        <v>27.78</v>
      </c>
      <c r="G262">
        <v>43.21</v>
      </c>
      <c r="H262">
        <v>39.86</v>
      </c>
      <c r="I262">
        <v>24.73</v>
      </c>
      <c r="J262">
        <v>46.09</v>
      </c>
      <c r="K262">
        <v>981.97</v>
      </c>
    </row>
    <row r="263" spans="1:11" x14ac:dyDescent="0.75">
      <c r="A263" s="7">
        <v>0.59252314814814822</v>
      </c>
      <c r="B263">
        <v>22.73</v>
      </c>
      <c r="C263">
        <v>37.89</v>
      </c>
      <c r="D263">
        <v>10</v>
      </c>
      <c r="E263">
        <v>34.67</v>
      </c>
      <c r="F263">
        <v>27.96</v>
      </c>
      <c r="G263">
        <v>43.12</v>
      </c>
      <c r="H263">
        <v>39.520000000000003</v>
      </c>
      <c r="I263">
        <v>25.29</v>
      </c>
      <c r="J263">
        <v>45.74</v>
      </c>
      <c r="K263">
        <v>973.76</v>
      </c>
    </row>
    <row r="264" spans="1:11" x14ac:dyDescent="0.75">
      <c r="A264" s="7">
        <v>0.59321759259259255</v>
      </c>
      <c r="B264">
        <v>0</v>
      </c>
      <c r="C264">
        <v>37.86</v>
      </c>
      <c r="D264">
        <v>10</v>
      </c>
      <c r="E264">
        <v>34.78</v>
      </c>
      <c r="F264">
        <v>27.78</v>
      </c>
      <c r="G264">
        <v>43.57</v>
      </c>
      <c r="H264">
        <v>39.56</v>
      </c>
      <c r="I264">
        <v>25.88</v>
      </c>
      <c r="J264">
        <v>45.85</v>
      </c>
      <c r="K264">
        <v>971.03</v>
      </c>
    </row>
    <row r="265" spans="1:11" x14ac:dyDescent="0.75">
      <c r="A265" t="s">
        <v>11</v>
      </c>
      <c r="B265" t="s">
        <v>12</v>
      </c>
      <c r="C265" t="s">
        <v>20</v>
      </c>
      <c r="D265" t="s">
        <v>21</v>
      </c>
      <c r="E265" t="s">
        <v>13</v>
      </c>
      <c r="F265" t="s">
        <v>14</v>
      </c>
      <c r="G265" t="s">
        <v>15</v>
      </c>
      <c r="H265" t="s">
        <v>22</v>
      </c>
      <c r="I265" t="s">
        <v>23</v>
      </c>
      <c r="J265" t="s">
        <v>24</v>
      </c>
      <c r="K265" t="s">
        <v>19</v>
      </c>
    </row>
    <row r="266" spans="1:11" x14ac:dyDescent="0.75">
      <c r="A266" s="7">
        <v>0.59377314814814819</v>
      </c>
      <c r="B266">
        <v>0</v>
      </c>
      <c r="C266">
        <v>37.869999999999997</v>
      </c>
      <c r="D266">
        <v>10</v>
      </c>
      <c r="E266">
        <v>34.96</v>
      </c>
      <c r="F266">
        <v>27.6</v>
      </c>
      <c r="G266">
        <v>44.11</v>
      </c>
      <c r="H266">
        <v>39.79</v>
      </c>
      <c r="I266">
        <v>26.08</v>
      </c>
      <c r="J266">
        <v>46.07</v>
      </c>
      <c r="K266">
        <v>973.76</v>
      </c>
    </row>
    <row r="267" spans="1:11" x14ac:dyDescent="0.75">
      <c r="A267" s="7">
        <v>0.5939120370370371</v>
      </c>
      <c r="B267">
        <v>0</v>
      </c>
      <c r="C267">
        <v>37.880000000000003</v>
      </c>
      <c r="D267">
        <v>10</v>
      </c>
      <c r="E267">
        <v>35</v>
      </c>
      <c r="F267">
        <v>27.05</v>
      </c>
      <c r="G267">
        <v>43.36</v>
      </c>
      <c r="H267">
        <v>39.65</v>
      </c>
      <c r="I267">
        <v>24.61</v>
      </c>
      <c r="J267">
        <v>45.76</v>
      </c>
      <c r="K267">
        <v>971.03</v>
      </c>
    </row>
    <row r="268" spans="1:11" x14ac:dyDescent="0.75">
      <c r="A268" t="s">
        <v>11</v>
      </c>
      <c r="B268" t="s">
        <v>12</v>
      </c>
      <c r="C268" t="s">
        <v>20</v>
      </c>
      <c r="D268" t="s">
        <v>21</v>
      </c>
      <c r="E268" t="s">
        <v>13</v>
      </c>
      <c r="F268" t="s">
        <v>14</v>
      </c>
      <c r="G268" t="s">
        <v>15</v>
      </c>
      <c r="H268" t="s">
        <v>22</v>
      </c>
      <c r="I268" t="s">
        <v>23</v>
      </c>
      <c r="J268" t="s">
        <v>24</v>
      </c>
      <c r="K268" t="s">
        <v>19</v>
      </c>
    </row>
    <row r="269" spans="1:11" x14ac:dyDescent="0.75">
      <c r="A269" s="7">
        <v>0.59518518518518515</v>
      </c>
      <c r="B269">
        <v>23.65</v>
      </c>
      <c r="C269">
        <v>37.840000000000003</v>
      </c>
      <c r="D269">
        <v>10</v>
      </c>
      <c r="E269">
        <v>34.43</v>
      </c>
      <c r="F269">
        <v>28.15</v>
      </c>
      <c r="G269">
        <v>42.22</v>
      </c>
      <c r="H269">
        <v>39.69</v>
      </c>
      <c r="I269">
        <v>25.49</v>
      </c>
      <c r="J269">
        <v>45.54</v>
      </c>
      <c r="K269">
        <v>1007.94</v>
      </c>
    </row>
    <row r="270" spans="1:11" x14ac:dyDescent="0.75">
      <c r="A270" s="7">
        <v>0.5958796296296297</v>
      </c>
      <c r="B270">
        <v>23.55</v>
      </c>
      <c r="C270">
        <v>37.729999999999997</v>
      </c>
      <c r="D270">
        <v>10</v>
      </c>
      <c r="E270">
        <v>34.06</v>
      </c>
      <c r="F270">
        <v>27.78</v>
      </c>
      <c r="G270">
        <v>42.68</v>
      </c>
      <c r="H270">
        <v>39.93</v>
      </c>
      <c r="I270">
        <v>24.43</v>
      </c>
      <c r="J270">
        <v>45.87</v>
      </c>
      <c r="K270">
        <v>1025.71</v>
      </c>
    </row>
    <row r="271" spans="1:11" x14ac:dyDescent="0.75">
      <c r="A271" s="7">
        <v>0.59657407407407403</v>
      </c>
      <c r="B271">
        <v>23.26</v>
      </c>
      <c r="C271">
        <v>37.69</v>
      </c>
      <c r="D271">
        <v>10</v>
      </c>
      <c r="E271">
        <v>34.15</v>
      </c>
      <c r="F271">
        <v>29.07</v>
      </c>
      <c r="G271">
        <v>43.45</v>
      </c>
      <c r="H271">
        <v>40.15</v>
      </c>
      <c r="I271">
        <v>25.07</v>
      </c>
      <c r="J271">
        <v>45.96</v>
      </c>
      <c r="K271">
        <v>1051.69</v>
      </c>
    </row>
    <row r="272" spans="1:11" x14ac:dyDescent="0.75">
      <c r="A272" s="7">
        <v>0.59726851851851859</v>
      </c>
      <c r="B272">
        <v>22.99</v>
      </c>
      <c r="C272">
        <v>37.700000000000003</v>
      </c>
      <c r="D272">
        <v>10</v>
      </c>
      <c r="E272">
        <v>34.119999999999997</v>
      </c>
      <c r="F272">
        <v>28.7</v>
      </c>
      <c r="G272">
        <v>43.62</v>
      </c>
      <c r="H272">
        <v>40.53</v>
      </c>
      <c r="I272">
        <v>26.94</v>
      </c>
      <c r="J272">
        <v>46.22</v>
      </c>
      <c r="K272">
        <v>1062.6300000000001</v>
      </c>
    </row>
    <row r="273" spans="1:11" x14ac:dyDescent="0.75">
      <c r="A273" s="7">
        <v>0.59796296296296292</v>
      </c>
      <c r="B273">
        <v>22.89</v>
      </c>
      <c r="C273">
        <v>37.74</v>
      </c>
      <c r="D273">
        <v>10</v>
      </c>
      <c r="E273">
        <v>34.01</v>
      </c>
      <c r="F273">
        <v>28.88</v>
      </c>
      <c r="G273">
        <v>43.71</v>
      </c>
      <c r="H273">
        <v>40.869999999999997</v>
      </c>
      <c r="I273">
        <v>26.21</v>
      </c>
      <c r="J273">
        <v>46.52</v>
      </c>
      <c r="K273">
        <v>1057.1600000000001</v>
      </c>
    </row>
    <row r="274" spans="1:11" x14ac:dyDescent="0.75">
      <c r="A274" s="7">
        <v>0.59865740740740747</v>
      </c>
      <c r="B274">
        <v>22.6</v>
      </c>
      <c r="C274">
        <v>37.82</v>
      </c>
      <c r="D274">
        <v>10</v>
      </c>
      <c r="E274">
        <v>34.090000000000003</v>
      </c>
      <c r="F274">
        <v>28.88</v>
      </c>
      <c r="G274">
        <v>42.59</v>
      </c>
      <c r="H274">
        <v>41.14</v>
      </c>
      <c r="I274">
        <v>25.9</v>
      </c>
      <c r="J274">
        <v>46.48</v>
      </c>
      <c r="K274">
        <v>1055.79</v>
      </c>
    </row>
    <row r="275" spans="1:11" x14ac:dyDescent="0.75">
      <c r="A275" s="7">
        <v>0.5993518518518518</v>
      </c>
      <c r="B275">
        <v>22.56</v>
      </c>
      <c r="C275">
        <v>37.92</v>
      </c>
      <c r="D275">
        <v>10</v>
      </c>
      <c r="E275">
        <v>34.6</v>
      </c>
      <c r="F275">
        <v>28.51</v>
      </c>
      <c r="G275">
        <v>43.92</v>
      </c>
      <c r="H275">
        <v>41.24</v>
      </c>
      <c r="I275">
        <v>25.59</v>
      </c>
      <c r="J275">
        <v>46.43</v>
      </c>
      <c r="K275">
        <v>1065.3599999999999</v>
      </c>
    </row>
    <row r="276" spans="1:11" x14ac:dyDescent="0.75">
      <c r="A276" s="7">
        <v>0.60004629629629636</v>
      </c>
      <c r="B276">
        <v>22.29</v>
      </c>
      <c r="C276">
        <v>37.979999999999997</v>
      </c>
      <c r="D276">
        <v>10</v>
      </c>
      <c r="E276">
        <v>34.6</v>
      </c>
      <c r="F276">
        <v>28.51</v>
      </c>
      <c r="G276">
        <v>40.549999999999997</v>
      </c>
      <c r="H276">
        <v>41.25</v>
      </c>
      <c r="I276">
        <v>24.93</v>
      </c>
      <c r="J276">
        <v>45.44</v>
      </c>
      <c r="K276">
        <v>361.3</v>
      </c>
    </row>
    <row r="277" spans="1:11" x14ac:dyDescent="0.75">
      <c r="A277" s="7">
        <v>0.60074074074074069</v>
      </c>
      <c r="B277">
        <v>22.67</v>
      </c>
      <c r="C277">
        <v>37.9</v>
      </c>
      <c r="D277">
        <v>10</v>
      </c>
      <c r="E277">
        <v>33.770000000000003</v>
      </c>
      <c r="F277">
        <v>30.36</v>
      </c>
      <c r="G277">
        <v>39.44</v>
      </c>
      <c r="H277">
        <v>40.79</v>
      </c>
      <c r="I277">
        <v>24.24</v>
      </c>
      <c r="J277">
        <v>43.39</v>
      </c>
      <c r="K277">
        <v>329.85</v>
      </c>
    </row>
    <row r="278" spans="1:11" x14ac:dyDescent="0.75">
      <c r="A278" s="7">
        <v>0.60143518518518524</v>
      </c>
      <c r="B278">
        <v>23.13</v>
      </c>
      <c r="C278">
        <v>37.75</v>
      </c>
      <c r="D278">
        <v>10</v>
      </c>
      <c r="E278">
        <v>33.340000000000003</v>
      </c>
      <c r="F278">
        <v>30.55</v>
      </c>
      <c r="G278">
        <v>38.229999999999997</v>
      </c>
      <c r="H278">
        <v>40.03</v>
      </c>
      <c r="I278">
        <v>24.05</v>
      </c>
      <c r="J278">
        <v>41.89</v>
      </c>
      <c r="K278">
        <v>305.24</v>
      </c>
    </row>
    <row r="279" spans="1:11" x14ac:dyDescent="0.75">
      <c r="A279" s="7">
        <v>0.60212962962962957</v>
      </c>
      <c r="B279">
        <v>23.35</v>
      </c>
      <c r="C279">
        <v>37.520000000000003</v>
      </c>
      <c r="D279">
        <v>10</v>
      </c>
      <c r="E279">
        <v>32.96</v>
      </c>
      <c r="F279">
        <v>32.46</v>
      </c>
      <c r="G279">
        <v>38.200000000000003</v>
      </c>
      <c r="H279">
        <v>39.39</v>
      </c>
      <c r="I279">
        <v>25.3</v>
      </c>
      <c r="J279">
        <v>40.840000000000003</v>
      </c>
      <c r="K279">
        <v>272.43</v>
      </c>
    </row>
    <row r="280" spans="1:11" x14ac:dyDescent="0.75">
      <c r="A280" s="7">
        <v>0.60282407407407412</v>
      </c>
      <c r="B280">
        <v>23.71</v>
      </c>
      <c r="C280">
        <v>37.229999999999997</v>
      </c>
      <c r="D280">
        <v>10</v>
      </c>
      <c r="E280">
        <v>32.6</v>
      </c>
      <c r="F280">
        <v>32.65</v>
      </c>
      <c r="G280">
        <v>37.659999999999997</v>
      </c>
      <c r="H280">
        <v>38.479999999999997</v>
      </c>
      <c r="I280">
        <v>24.97</v>
      </c>
      <c r="J280">
        <v>39.74</v>
      </c>
      <c r="K280">
        <v>268.33</v>
      </c>
    </row>
    <row r="281" spans="1:11" x14ac:dyDescent="0.75">
      <c r="A281" s="7">
        <v>0.60351851851851845</v>
      </c>
      <c r="B281">
        <v>23.96</v>
      </c>
      <c r="C281">
        <v>36.92</v>
      </c>
      <c r="D281">
        <v>10</v>
      </c>
      <c r="E281">
        <v>32.130000000000003</v>
      </c>
      <c r="F281">
        <v>32.65</v>
      </c>
      <c r="G281">
        <v>37</v>
      </c>
      <c r="H281">
        <v>37.89</v>
      </c>
      <c r="I281">
        <v>24.37</v>
      </c>
      <c r="J281">
        <v>38.99</v>
      </c>
      <c r="K281">
        <v>273.8</v>
      </c>
    </row>
    <row r="282" spans="1:11" x14ac:dyDescent="0.75">
      <c r="A282" s="7">
        <v>0.60421296296296301</v>
      </c>
      <c r="B282">
        <v>24.3</v>
      </c>
      <c r="C282">
        <v>36.520000000000003</v>
      </c>
      <c r="D282">
        <v>10</v>
      </c>
      <c r="E282">
        <v>31.52</v>
      </c>
      <c r="F282">
        <v>33.409999999999997</v>
      </c>
      <c r="G282">
        <v>35.94</v>
      </c>
      <c r="H282">
        <v>37.01</v>
      </c>
      <c r="I282">
        <v>23.59</v>
      </c>
      <c r="J282">
        <v>37.93</v>
      </c>
      <c r="K282">
        <v>264.23</v>
      </c>
    </row>
    <row r="283" spans="1:11" x14ac:dyDescent="0.75">
      <c r="A283" s="7">
        <v>0.60490740740740734</v>
      </c>
      <c r="B283">
        <v>24.38</v>
      </c>
      <c r="C283">
        <v>36.14</v>
      </c>
      <c r="D283">
        <v>10</v>
      </c>
      <c r="E283">
        <v>30.84</v>
      </c>
      <c r="F283">
        <v>35.130000000000003</v>
      </c>
      <c r="G283">
        <v>36.08</v>
      </c>
      <c r="H283">
        <v>36.659999999999997</v>
      </c>
      <c r="I283">
        <v>23.33</v>
      </c>
      <c r="J283">
        <v>37.619999999999997</v>
      </c>
      <c r="K283">
        <v>245.09</v>
      </c>
    </row>
    <row r="284" spans="1:11" x14ac:dyDescent="0.75">
      <c r="A284" s="7">
        <v>0.60560185185185189</v>
      </c>
      <c r="B284">
        <v>24.52</v>
      </c>
      <c r="C284">
        <v>35.72</v>
      </c>
      <c r="D284">
        <v>10</v>
      </c>
      <c r="E284">
        <v>29.76</v>
      </c>
      <c r="F284">
        <v>37.89</v>
      </c>
      <c r="G284">
        <v>34.770000000000003</v>
      </c>
      <c r="H284">
        <v>36</v>
      </c>
      <c r="I284">
        <v>23.41</v>
      </c>
      <c r="J284">
        <v>36.979999999999997</v>
      </c>
      <c r="K284">
        <v>254.66</v>
      </c>
    </row>
    <row r="285" spans="1:11" x14ac:dyDescent="0.75">
      <c r="A285" s="7">
        <v>0.60629629629629633</v>
      </c>
      <c r="B285">
        <v>24.65</v>
      </c>
      <c r="C285">
        <v>35.340000000000003</v>
      </c>
      <c r="D285">
        <v>10</v>
      </c>
      <c r="E285">
        <v>29.13</v>
      </c>
      <c r="F285">
        <v>38.49</v>
      </c>
      <c r="G285">
        <v>35.19</v>
      </c>
      <c r="H285">
        <v>35.549999999999997</v>
      </c>
      <c r="I285">
        <v>24.22</v>
      </c>
      <c r="J285">
        <v>36.729999999999997</v>
      </c>
      <c r="K285">
        <v>317.55</v>
      </c>
    </row>
    <row r="286" spans="1:11" x14ac:dyDescent="0.75">
      <c r="A286" s="7">
        <v>0.60699074074074078</v>
      </c>
      <c r="B286">
        <v>24.64</v>
      </c>
      <c r="C286">
        <v>34.97</v>
      </c>
      <c r="D286">
        <v>10</v>
      </c>
      <c r="E286">
        <v>28.61</v>
      </c>
      <c r="F286">
        <v>39.479999999999997</v>
      </c>
      <c r="G286">
        <v>34.92</v>
      </c>
      <c r="H286">
        <v>35.159999999999997</v>
      </c>
      <c r="I286">
        <v>23.95</v>
      </c>
      <c r="J286">
        <v>36.409999999999997</v>
      </c>
      <c r="K286">
        <v>340.79</v>
      </c>
    </row>
    <row r="287" spans="1:11" x14ac:dyDescent="0.75">
      <c r="A287" s="7">
        <v>0.60768518518518522</v>
      </c>
      <c r="B287">
        <v>23.15</v>
      </c>
      <c r="C287">
        <v>34.68</v>
      </c>
      <c r="D287">
        <v>10</v>
      </c>
      <c r="E287">
        <v>28.73</v>
      </c>
      <c r="F287">
        <v>40.659999999999997</v>
      </c>
      <c r="G287">
        <v>36</v>
      </c>
      <c r="H287">
        <v>34.94</v>
      </c>
      <c r="I287">
        <v>24.35</v>
      </c>
      <c r="J287">
        <v>36.549999999999997</v>
      </c>
      <c r="K287">
        <v>525.35</v>
      </c>
    </row>
    <row r="288" spans="1:11" x14ac:dyDescent="0.75">
      <c r="A288" s="7">
        <v>0.60837962962962966</v>
      </c>
      <c r="B288">
        <v>22.85</v>
      </c>
      <c r="C288">
        <v>34.5</v>
      </c>
      <c r="D288">
        <v>10</v>
      </c>
      <c r="E288">
        <v>29.22</v>
      </c>
      <c r="F288">
        <v>37.5</v>
      </c>
      <c r="G288">
        <v>38.11</v>
      </c>
      <c r="H288">
        <v>35.17</v>
      </c>
      <c r="I288">
        <v>24.79</v>
      </c>
      <c r="J288">
        <v>38.090000000000003</v>
      </c>
      <c r="K288">
        <v>698.97</v>
      </c>
    </row>
    <row r="289" spans="1:11" x14ac:dyDescent="0.75">
      <c r="A289" s="7">
        <v>0.6090740740740741</v>
      </c>
      <c r="B289">
        <v>22.5</v>
      </c>
      <c r="C289">
        <v>34.47</v>
      </c>
      <c r="D289">
        <v>10</v>
      </c>
      <c r="E289">
        <v>30.03</v>
      </c>
      <c r="F289">
        <v>35.32</v>
      </c>
      <c r="G289">
        <v>39.409999999999997</v>
      </c>
      <c r="H289">
        <v>35.39</v>
      </c>
      <c r="I289">
        <v>25.46</v>
      </c>
      <c r="J289">
        <v>39.270000000000003</v>
      </c>
      <c r="K289">
        <v>971.03</v>
      </c>
    </row>
    <row r="290" spans="1:11" x14ac:dyDescent="0.75">
      <c r="A290" s="7">
        <v>0.60976851851851854</v>
      </c>
      <c r="B290">
        <v>22.38</v>
      </c>
      <c r="C290">
        <v>34.57</v>
      </c>
      <c r="D290">
        <v>10</v>
      </c>
      <c r="E290">
        <v>30.12</v>
      </c>
      <c r="F290">
        <v>35.520000000000003</v>
      </c>
      <c r="G290">
        <v>36.94</v>
      </c>
      <c r="H290">
        <v>35.43</v>
      </c>
      <c r="I290">
        <v>25.39</v>
      </c>
      <c r="J290">
        <v>38.97</v>
      </c>
      <c r="K290">
        <v>265.60000000000002</v>
      </c>
    </row>
    <row r="291" spans="1:11" x14ac:dyDescent="0.75">
      <c r="A291" s="7">
        <v>0.61046296296296299</v>
      </c>
      <c r="B291">
        <v>0</v>
      </c>
      <c r="C291">
        <v>0</v>
      </c>
      <c r="D291">
        <v>10</v>
      </c>
      <c r="E291">
        <v>0</v>
      </c>
      <c r="F291">
        <v>10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 x14ac:dyDescent="0.75">
      <c r="A292" s="7">
        <v>0.61115740740740743</v>
      </c>
      <c r="B292">
        <v>0</v>
      </c>
      <c r="C292">
        <v>0</v>
      </c>
      <c r="D292">
        <v>10</v>
      </c>
      <c r="E292">
        <v>0</v>
      </c>
      <c r="F292">
        <v>10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 x14ac:dyDescent="0.75">
      <c r="A293" t="s">
        <v>11</v>
      </c>
      <c r="B293" t="s">
        <v>12</v>
      </c>
      <c r="C293" t="s">
        <v>20</v>
      </c>
      <c r="D293" t="s">
        <v>21</v>
      </c>
      <c r="E293" t="s">
        <v>13</v>
      </c>
      <c r="F293" t="s">
        <v>14</v>
      </c>
      <c r="G293" t="s">
        <v>15</v>
      </c>
      <c r="H293" t="s">
        <v>22</v>
      </c>
      <c r="I293" t="s">
        <v>23</v>
      </c>
      <c r="J293" t="s">
        <v>24</v>
      </c>
      <c r="K293" t="s">
        <v>19</v>
      </c>
    </row>
    <row r="294" spans="1:11" x14ac:dyDescent="0.75">
      <c r="A294" s="7">
        <v>0.61143518518518525</v>
      </c>
      <c r="B294">
        <v>0</v>
      </c>
      <c r="C294">
        <v>0</v>
      </c>
      <c r="D294">
        <v>10</v>
      </c>
      <c r="E294">
        <v>0</v>
      </c>
      <c r="F294">
        <v>10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 x14ac:dyDescent="0.75">
      <c r="A295" t="s">
        <v>11</v>
      </c>
      <c r="B295" t="s">
        <v>12</v>
      </c>
      <c r="C295" t="s">
        <v>20</v>
      </c>
      <c r="D295" t="s">
        <v>21</v>
      </c>
      <c r="E295" t="s">
        <v>13</v>
      </c>
      <c r="F295" t="s">
        <v>14</v>
      </c>
      <c r="G295" t="s">
        <v>15</v>
      </c>
      <c r="H295" t="s">
        <v>22</v>
      </c>
      <c r="I295" t="s">
        <v>23</v>
      </c>
      <c r="J295" t="s">
        <v>24</v>
      </c>
      <c r="K295" t="s">
        <v>19</v>
      </c>
    </row>
    <row r="296" spans="1:11" x14ac:dyDescent="0.75">
      <c r="A296" t="s">
        <v>11</v>
      </c>
      <c r="B296" t="s">
        <v>12</v>
      </c>
      <c r="C296" t="s">
        <v>20</v>
      </c>
      <c r="D296" t="s">
        <v>21</v>
      </c>
      <c r="E296" t="s">
        <v>13</v>
      </c>
      <c r="F296" t="s">
        <v>14</v>
      </c>
      <c r="G296" t="s">
        <v>15</v>
      </c>
      <c r="H296" t="s">
        <v>22</v>
      </c>
      <c r="I296" t="s">
        <v>23</v>
      </c>
      <c r="J296" t="s">
        <v>24</v>
      </c>
      <c r="K296" t="s">
        <v>19</v>
      </c>
    </row>
    <row r="297" spans="1:11" x14ac:dyDescent="0.75">
      <c r="A297" s="7">
        <v>0.6130092592592592</v>
      </c>
      <c r="B297">
        <v>21.71</v>
      </c>
      <c r="C297">
        <v>34.64</v>
      </c>
      <c r="D297">
        <v>10</v>
      </c>
      <c r="E297">
        <v>30.96</v>
      </c>
      <c r="F297">
        <v>33.979999999999997</v>
      </c>
      <c r="G297">
        <v>39.03</v>
      </c>
      <c r="H297">
        <v>35.94</v>
      </c>
      <c r="I297">
        <v>25.74</v>
      </c>
      <c r="J297">
        <v>40.270000000000003</v>
      </c>
      <c r="K297">
        <v>887.64</v>
      </c>
    </row>
    <row r="298" spans="1:11" x14ac:dyDescent="0.75">
      <c r="A298" s="7">
        <v>0.61370370370370375</v>
      </c>
      <c r="B298">
        <v>21.44</v>
      </c>
      <c r="C298">
        <v>34.82</v>
      </c>
      <c r="D298">
        <v>10</v>
      </c>
      <c r="E298">
        <v>31.5</v>
      </c>
      <c r="F298">
        <v>31.7</v>
      </c>
      <c r="G298">
        <v>39.92</v>
      </c>
      <c r="H298">
        <v>36.15</v>
      </c>
      <c r="I298">
        <v>24.55</v>
      </c>
      <c r="J298">
        <v>40.69</v>
      </c>
      <c r="K298">
        <v>878.07</v>
      </c>
    </row>
    <row r="299" spans="1:11" x14ac:dyDescent="0.75">
      <c r="A299" s="7">
        <v>0.61439814814814808</v>
      </c>
      <c r="B299">
        <v>21.96</v>
      </c>
      <c r="C299">
        <v>34.979999999999997</v>
      </c>
      <c r="D299">
        <v>10</v>
      </c>
      <c r="E299">
        <v>30.97</v>
      </c>
      <c r="F299">
        <v>32.65</v>
      </c>
      <c r="G299">
        <v>35.880000000000003</v>
      </c>
      <c r="H299">
        <v>35.89</v>
      </c>
      <c r="I299">
        <v>23.98</v>
      </c>
      <c r="J299">
        <v>39.31</v>
      </c>
      <c r="K299">
        <v>215.01</v>
      </c>
    </row>
    <row r="300" spans="1:11" x14ac:dyDescent="0.75">
      <c r="A300" s="7">
        <v>0.61509259259259264</v>
      </c>
      <c r="B300">
        <v>21.8</v>
      </c>
      <c r="C300">
        <v>34.979999999999997</v>
      </c>
      <c r="D300">
        <v>10</v>
      </c>
      <c r="E300">
        <v>30.96</v>
      </c>
      <c r="F300">
        <v>33.79</v>
      </c>
      <c r="G300">
        <v>37.74</v>
      </c>
      <c r="H300">
        <v>35.700000000000003</v>
      </c>
      <c r="I300">
        <v>25.18</v>
      </c>
      <c r="J300">
        <v>39.159999999999997</v>
      </c>
      <c r="K300">
        <v>906.77</v>
      </c>
    </row>
    <row r="301" spans="1:11" x14ac:dyDescent="0.75">
      <c r="A301" s="7">
        <v>0.61578703703703697</v>
      </c>
      <c r="B301">
        <v>21.31</v>
      </c>
      <c r="C301">
        <v>35</v>
      </c>
      <c r="D301">
        <v>10</v>
      </c>
      <c r="E301">
        <v>31.35</v>
      </c>
      <c r="F301">
        <v>32.65</v>
      </c>
      <c r="G301">
        <v>38.619999999999997</v>
      </c>
      <c r="H301">
        <v>36.03</v>
      </c>
      <c r="I301">
        <v>24.37</v>
      </c>
      <c r="J301">
        <v>39.99</v>
      </c>
      <c r="K301">
        <v>935.48</v>
      </c>
    </row>
    <row r="302" spans="1:11" x14ac:dyDescent="0.75">
      <c r="A302" s="7">
        <v>0.61648148148148152</v>
      </c>
      <c r="B302">
        <v>21.29</v>
      </c>
      <c r="C302">
        <v>35.049999999999997</v>
      </c>
      <c r="D302">
        <v>10</v>
      </c>
      <c r="E302">
        <v>31.54</v>
      </c>
      <c r="F302">
        <v>32.270000000000003</v>
      </c>
      <c r="G302">
        <v>38.299999999999997</v>
      </c>
      <c r="H302">
        <v>36.22</v>
      </c>
      <c r="I302">
        <v>25.33</v>
      </c>
      <c r="J302">
        <v>40.14</v>
      </c>
      <c r="K302">
        <v>685.3</v>
      </c>
    </row>
    <row r="303" spans="1:11" x14ac:dyDescent="0.75">
      <c r="A303" s="7">
        <v>0.61717592592592596</v>
      </c>
      <c r="B303">
        <v>21.98</v>
      </c>
      <c r="C303">
        <v>35.1</v>
      </c>
      <c r="D303">
        <v>10</v>
      </c>
      <c r="E303">
        <v>31.32</v>
      </c>
      <c r="F303">
        <v>32.840000000000003</v>
      </c>
      <c r="G303">
        <v>35.72</v>
      </c>
      <c r="H303">
        <v>35.979999999999997</v>
      </c>
      <c r="I303">
        <v>24.84</v>
      </c>
      <c r="J303">
        <v>39.01</v>
      </c>
      <c r="K303">
        <v>272.43</v>
      </c>
    </row>
    <row r="304" spans="1:11" x14ac:dyDescent="0.75">
      <c r="A304" s="7">
        <v>0.6178703703703704</v>
      </c>
      <c r="B304">
        <v>21.91</v>
      </c>
      <c r="C304">
        <v>35.06</v>
      </c>
      <c r="D304">
        <v>10</v>
      </c>
      <c r="E304">
        <v>30.7</v>
      </c>
      <c r="F304">
        <v>33.79</v>
      </c>
      <c r="G304">
        <v>36.75</v>
      </c>
      <c r="H304">
        <v>36.020000000000003</v>
      </c>
      <c r="I304">
        <v>24.17</v>
      </c>
      <c r="J304">
        <v>38.97</v>
      </c>
      <c r="K304">
        <v>467.93</v>
      </c>
    </row>
    <row r="305" spans="1:11" x14ac:dyDescent="0.75">
      <c r="A305" s="7">
        <v>0.61856481481481485</v>
      </c>
      <c r="B305">
        <v>21.35</v>
      </c>
      <c r="C305">
        <v>35.01</v>
      </c>
      <c r="D305">
        <v>10</v>
      </c>
      <c r="E305">
        <v>30.85</v>
      </c>
      <c r="F305">
        <v>32.270000000000003</v>
      </c>
      <c r="G305">
        <v>38.76</v>
      </c>
      <c r="H305">
        <v>36.119999999999997</v>
      </c>
      <c r="I305">
        <v>25.75</v>
      </c>
      <c r="J305">
        <v>39.53</v>
      </c>
      <c r="K305">
        <v>936.85</v>
      </c>
    </row>
    <row r="306" spans="1:11" x14ac:dyDescent="0.75">
      <c r="A306" s="7">
        <v>0.61925925925925929</v>
      </c>
      <c r="B306">
        <v>20.74</v>
      </c>
      <c r="C306">
        <v>35.049999999999997</v>
      </c>
      <c r="D306">
        <v>10</v>
      </c>
      <c r="E306">
        <v>30.99</v>
      </c>
      <c r="F306">
        <v>33.03</v>
      </c>
      <c r="G306">
        <v>38.700000000000003</v>
      </c>
      <c r="H306">
        <v>36.340000000000003</v>
      </c>
      <c r="I306">
        <v>25.89</v>
      </c>
      <c r="J306">
        <v>40.159999999999997</v>
      </c>
      <c r="K306">
        <v>898.57</v>
      </c>
    </row>
    <row r="307" spans="1:11" x14ac:dyDescent="0.75">
      <c r="A307" s="7">
        <v>0.61995370370370373</v>
      </c>
      <c r="B307">
        <v>20.49</v>
      </c>
      <c r="C307">
        <v>35.14</v>
      </c>
      <c r="D307">
        <v>10</v>
      </c>
      <c r="E307">
        <v>31.52</v>
      </c>
      <c r="F307">
        <v>32.840000000000003</v>
      </c>
      <c r="G307">
        <v>39.5</v>
      </c>
      <c r="H307">
        <v>36.619999999999997</v>
      </c>
      <c r="I307">
        <v>26.03</v>
      </c>
      <c r="J307">
        <v>40.67</v>
      </c>
      <c r="K307">
        <v>895.84</v>
      </c>
    </row>
    <row r="308" spans="1:11" x14ac:dyDescent="0.75">
      <c r="A308" s="7">
        <v>0.62064814814814817</v>
      </c>
      <c r="B308">
        <v>20.48</v>
      </c>
      <c r="C308">
        <v>35.270000000000003</v>
      </c>
      <c r="D308">
        <v>10</v>
      </c>
      <c r="E308">
        <v>31.54</v>
      </c>
      <c r="F308">
        <v>31.51</v>
      </c>
      <c r="G308">
        <v>38.75</v>
      </c>
      <c r="H308">
        <v>36.78</v>
      </c>
      <c r="I308">
        <v>24.6</v>
      </c>
      <c r="J308">
        <v>40.78</v>
      </c>
      <c r="K308">
        <v>876.7</v>
      </c>
    </row>
    <row r="309" spans="1:11" x14ac:dyDescent="0.75">
      <c r="A309" s="7">
        <v>0.62134259259259261</v>
      </c>
      <c r="B309">
        <v>20.25</v>
      </c>
      <c r="C309">
        <v>35.4</v>
      </c>
      <c r="D309">
        <v>10</v>
      </c>
      <c r="E309">
        <v>32.270000000000003</v>
      </c>
      <c r="F309">
        <v>31.12</v>
      </c>
      <c r="G309">
        <v>39.79</v>
      </c>
      <c r="H309">
        <v>36.880000000000003</v>
      </c>
      <c r="I309">
        <v>27.78</v>
      </c>
      <c r="J309">
        <v>40.92</v>
      </c>
      <c r="K309">
        <v>857.56</v>
      </c>
    </row>
    <row r="310" spans="1:11" x14ac:dyDescent="0.75">
      <c r="A310" s="7">
        <v>0.62203703703703705</v>
      </c>
      <c r="B310">
        <v>20.68</v>
      </c>
      <c r="C310">
        <v>35.590000000000003</v>
      </c>
      <c r="D310">
        <v>10</v>
      </c>
      <c r="E310">
        <v>32.409999999999997</v>
      </c>
      <c r="F310">
        <v>29.62</v>
      </c>
      <c r="G310">
        <v>39.61</v>
      </c>
      <c r="H310">
        <v>37.03</v>
      </c>
      <c r="I310">
        <v>26.11</v>
      </c>
      <c r="J310">
        <v>41.01</v>
      </c>
      <c r="K310">
        <v>854.82</v>
      </c>
    </row>
    <row r="311" spans="1:11" x14ac:dyDescent="0.75">
      <c r="A311" s="7">
        <v>0.6227314814814815</v>
      </c>
      <c r="B311">
        <v>20.83</v>
      </c>
      <c r="C311">
        <v>35.71</v>
      </c>
      <c r="D311">
        <v>10</v>
      </c>
      <c r="E311">
        <v>32.64</v>
      </c>
      <c r="F311">
        <v>30.36</v>
      </c>
      <c r="G311">
        <v>37.86</v>
      </c>
      <c r="H311">
        <v>36.81</v>
      </c>
      <c r="I311">
        <v>23.59</v>
      </c>
      <c r="J311">
        <v>40.22</v>
      </c>
      <c r="K311">
        <v>555.42999999999995</v>
      </c>
    </row>
    <row r="312" spans="1:11" x14ac:dyDescent="0.75">
      <c r="A312" s="7">
        <v>0.62342592592592594</v>
      </c>
      <c r="B312">
        <v>21.81</v>
      </c>
      <c r="C312">
        <v>35.67</v>
      </c>
      <c r="D312">
        <v>10</v>
      </c>
      <c r="E312">
        <v>31.85</v>
      </c>
      <c r="F312">
        <v>31.89</v>
      </c>
      <c r="G312">
        <v>35.08</v>
      </c>
      <c r="H312">
        <v>36.08</v>
      </c>
      <c r="I312">
        <v>24.06</v>
      </c>
      <c r="J312">
        <v>38.119999999999997</v>
      </c>
      <c r="K312">
        <v>294.31</v>
      </c>
    </row>
    <row r="313" spans="1:11" x14ac:dyDescent="0.75">
      <c r="A313" s="7">
        <v>0.62412037037037038</v>
      </c>
      <c r="B313">
        <v>21.12</v>
      </c>
      <c r="C313">
        <v>35.57</v>
      </c>
      <c r="D313">
        <v>10</v>
      </c>
      <c r="E313">
        <v>31.62</v>
      </c>
      <c r="F313">
        <v>31.89</v>
      </c>
      <c r="G313">
        <v>38.119999999999997</v>
      </c>
      <c r="H313">
        <v>36.33</v>
      </c>
      <c r="I313">
        <v>25.25</v>
      </c>
      <c r="J313">
        <v>39.049999999999997</v>
      </c>
      <c r="K313">
        <v>854.82</v>
      </c>
    </row>
    <row r="314" spans="1:11" x14ac:dyDescent="0.75">
      <c r="A314" s="7">
        <v>0.62481481481481482</v>
      </c>
      <c r="B314">
        <v>20.77</v>
      </c>
      <c r="C314">
        <v>35.58</v>
      </c>
      <c r="D314">
        <v>10</v>
      </c>
      <c r="E314">
        <v>32.4</v>
      </c>
      <c r="F314">
        <v>30.74</v>
      </c>
      <c r="G314">
        <v>40.049999999999997</v>
      </c>
      <c r="H314">
        <v>36.79</v>
      </c>
      <c r="I314">
        <v>26.12</v>
      </c>
      <c r="J314">
        <v>39.75</v>
      </c>
      <c r="K314">
        <v>875.33</v>
      </c>
    </row>
    <row r="315" spans="1:11" x14ac:dyDescent="0.75">
      <c r="A315" s="7">
        <v>0.62550925925925926</v>
      </c>
      <c r="B315">
        <v>20.59</v>
      </c>
      <c r="C315">
        <v>35.630000000000003</v>
      </c>
      <c r="D315">
        <v>10</v>
      </c>
      <c r="E315">
        <v>32.15</v>
      </c>
      <c r="F315">
        <v>29.98</v>
      </c>
      <c r="G315">
        <v>39.18</v>
      </c>
      <c r="H315">
        <v>37.22</v>
      </c>
      <c r="I315">
        <v>26.01</v>
      </c>
      <c r="J315">
        <v>40.15</v>
      </c>
      <c r="K315">
        <v>897.21</v>
      </c>
    </row>
    <row r="316" spans="1:11" x14ac:dyDescent="0.75">
      <c r="A316" s="7">
        <v>0.62620370370370371</v>
      </c>
      <c r="B316">
        <v>20.73</v>
      </c>
      <c r="C316">
        <v>35.74</v>
      </c>
      <c r="D316">
        <v>10</v>
      </c>
      <c r="E316">
        <v>32.409999999999997</v>
      </c>
      <c r="F316">
        <v>31.32</v>
      </c>
      <c r="G316">
        <v>38.26</v>
      </c>
      <c r="H316">
        <v>37.15</v>
      </c>
      <c r="I316">
        <v>26.05</v>
      </c>
      <c r="J316">
        <v>39.61</v>
      </c>
      <c r="K316">
        <v>575.92999999999995</v>
      </c>
    </row>
    <row r="317" spans="1:11" x14ac:dyDescent="0.75">
      <c r="A317" s="7">
        <v>0.62689814814814815</v>
      </c>
      <c r="B317">
        <v>20.94</v>
      </c>
      <c r="C317">
        <v>35.76</v>
      </c>
      <c r="D317">
        <v>10</v>
      </c>
      <c r="E317">
        <v>32.380000000000003</v>
      </c>
      <c r="F317">
        <v>29.8</v>
      </c>
      <c r="G317">
        <v>38.479999999999997</v>
      </c>
      <c r="H317">
        <v>36.75</v>
      </c>
      <c r="I317">
        <v>25.39</v>
      </c>
      <c r="J317">
        <v>38.9</v>
      </c>
      <c r="K317">
        <v>734.52</v>
      </c>
    </row>
    <row r="318" spans="1:11" x14ac:dyDescent="0.75">
      <c r="A318" s="7">
        <v>0.62759259259259259</v>
      </c>
      <c r="B318">
        <v>21.49</v>
      </c>
      <c r="C318">
        <v>35.75</v>
      </c>
      <c r="D318">
        <v>10</v>
      </c>
      <c r="E318">
        <v>32.020000000000003</v>
      </c>
      <c r="F318">
        <v>31.12</v>
      </c>
      <c r="G318">
        <v>35.11</v>
      </c>
      <c r="H318">
        <v>36.21</v>
      </c>
      <c r="I318">
        <v>23.08</v>
      </c>
      <c r="J318">
        <v>37.65</v>
      </c>
      <c r="K318">
        <v>178.1</v>
      </c>
    </row>
    <row r="319" spans="1:11" x14ac:dyDescent="0.75">
      <c r="A319" s="7">
        <v>0.62828703703703703</v>
      </c>
      <c r="B319">
        <v>21.88</v>
      </c>
      <c r="C319">
        <v>35.54</v>
      </c>
      <c r="D319">
        <v>10</v>
      </c>
      <c r="E319">
        <v>31.39</v>
      </c>
      <c r="F319">
        <v>32.840000000000003</v>
      </c>
      <c r="G319">
        <v>33.92</v>
      </c>
      <c r="H319">
        <v>35.25</v>
      </c>
      <c r="I319">
        <v>22.11</v>
      </c>
      <c r="J319">
        <v>36.090000000000003</v>
      </c>
      <c r="K319">
        <v>154.86000000000001</v>
      </c>
    </row>
    <row r="320" spans="1:11" x14ac:dyDescent="0.75">
      <c r="A320" s="7">
        <v>0.62898148148148147</v>
      </c>
      <c r="B320">
        <v>22.11</v>
      </c>
      <c r="C320">
        <v>35.25</v>
      </c>
      <c r="D320">
        <v>10</v>
      </c>
      <c r="E320">
        <v>30.72</v>
      </c>
      <c r="F320">
        <v>35.130000000000003</v>
      </c>
      <c r="G320">
        <v>33.200000000000003</v>
      </c>
      <c r="H320">
        <v>34.57</v>
      </c>
      <c r="I320">
        <v>22.51</v>
      </c>
      <c r="J320">
        <v>35.21</v>
      </c>
      <c r="K320">
        <v>163.06</v>
      </c>
    </row>
    <row r="321" spans="1:11" x14ac:dyDescent="0.75">
      <c r="A321" s="7">
        <v>0.62967592592592592</v>
      </c>
      <c r="B321">
        <v>22.26</v>
      </c>
      <c r="C321">
        <v>34.93</v>
      </c>
      <c r="D321">
        <v>10</v>
      </c>
      <c r="E321">
        <v>30.28</v>
      </c>
      <c r="F321">
        <v>35.72</v>
      </c>
      <c r="G321">
        <v>33.450000000000003</v>
      </c>
      <c r="H321">
        <v>34.17</v>
      </c>
      <c r="I321">
        <v>23.31</v>
      </c>
      <c r="J321">
        <v>34.68</v>
      </c>
      <c r="K321">
        <v>198.61</v>
      </c>
    </row>
    <row r="322" spans="1:11" x14ac:dyDescent="0.75">
      <c r="A322" s="7">
        <v>0.63037037037037036</v>
      </c>
      <c r="B322">
        <v>21.64</v>
      </c>
      <c r="C322">
        <v>34.619999999999997</v>
      </c>
      <c r="D322">
        <v>10</v>
      </c>
      <c r="E322">
        <v>30.21</v>
      </c>
      <c r="F322">
        <v>35.32</v>
      </c>
      <c r="G322">
        <v>36.58</v>
      </c>
      <c r="H322">
        <v>34.31</v>
      </c>
      <c r="I322">
        <v>24.5</v>
      </c>
      <c r="J322">
        <v>35.6</v>
      </c>
      <c r="K322">
        <v>809.71</v>
      </c>
    </row>
    <row r="323" spans="1:11" x14ac:dyDescent="0.75">
      <c r="A323" s="7">
        <v>0.6310648148148148</v>
      </c>
      <c r="B323">
        <v>21.15</v>
      </c>
      <c r="C323">
        <v>34.479999999999997</v>
      </c>
      <c r="D323">
        <v>10</v>
      </c>
      <c r="E323">
        <v>30.86</v>
      </c>
      <c r="F323">
        <v>33.409999999999997</v>
      </c>
      <c r="G323">
        <v>38.4</v>
      </c>
      <c r="H323">
        <v>34.65</v>
      </c>
      <c r="I323">
        <v>26.11</v>
      </c>
      <c r="J323">
        <v>36.54</v>
      </c>
      <c r="K323">
        <v>802.87</v>
      </c>
    </row>
    <row r="324" spans="1:11" x14ac:dyDescent="0.75">
      <c r="A324" s="7">
        <v>0.63175925925925924</v>
      </c>
      <c r="B324">
        <v>20.99</v>
      </c>
      <c r="C324">
        <v>34.47</v>
      </c>
      <c r="D324">
        <v>10</v>
      </c>
      <c r="E324">
        <v>31.46</v>
      </c>
      <c r="F324">
        <v>31.7</v>
      </c>
      <c r="G324">
        <v>38.47</v>
      </c>
      <c r="H324">
        <v>34.97</v>
      </c>
      <c r="I324">
        <v>25.73</v>
      </c>
      <c r="J324">
        <v>37.14</v>
      </c>
      <c r="K324">
        <v>834.32</v>
      </c>
    </row>
    <row r="325" spans="1:11" x14ac:dyDescent="0.75">
      <c r="A325" s="7">
        <v>0.63245370370370368</v>
      </c>
      <c r="B325">
        <v>20.84</v>
      </c>
      <c r="C325">
        <v>34.53</v>
      </c>
      <c r="D325">
        <v>10</v>
      </c>
      <c r="E325">
        <v>31.79</v>
      </c>
      <c r="F325">
        <v>30.36</v>
      </c>
      <c r="G325">
        <v>38.81</v>
      </c>
      <c r="H325">
        <v>35.119999999999997</v>
      </c>
      <c r="I325">
        <v>25.92</v>
      </c>
      <c r="J325">
        <v>37.31</v>
      </c>
      <c r="K325">
        <v>826.12</v>
      </c>
    </row>
    <row r="326" spans="1:11" x14ac:dyDescent="0.75">
      <c r="A326" s="7">
        <v>0.63314814814814813</v>
      </c>
      <c r="B326">
        <v>20.83</v>
      </c>
      <c r="C326">
        <v>34.630000000000003</v>
      </c>
      <c r="D326">
        <v>10</v>
      </c>
      <c r="E326">
        <v>31.47</v>
      </c>
      <c r="F326">
        <v>31.89</v>
      </c>
      <c r="G326">
        <v>37.85</v>
      </c>
      <c r="H326">
        <v>35.28</v>
      </c>
      <c r="I326">
        <v>25.8</v>
      </c>
      <c r="J326">
        <v>37.520000000000003</v>
      </c>
      <c r="K326">
        <v>830.22</v>
      </c>
    </row>
    <row r="327" spans="1:11" x14ac:dyDescent="0.75">
      <c r="A327" s="7">
        <v>0.63384259259259257</v>
      </c>
      <c r="B327">
        <v>20.55</v>
      </c>
      <c r="C327">
        <v>34.79</v>
      </c>
      <c r="D327">
        <v>10</v>
      </c>
      <c r="E327">
        <v>32.119999999999997</v>
      </c>
      <c r="F327">
        <v>30.55</v>
      </c>
      <c r="G327">
        <v>38.630000000000003</v>
      </c>
      <c r="H327">
        <v>35.5</v>
      </c>
      <c r="I327">
        <v>26.19</v>
      </c>
      <c r="J327">
        <v>37.74</v>
      </c>
      <c r="K327">
        <v>831.58</v>
      </c>
    </row>
    <row r="328" spans="1:11" x14ac:dyDescent="0.75">
      <c r="A328" s="7">
        <v>0.63453703703703701</v>
      </c>
      <c r="B328">
        <v>20.59</v>
      </c>
      <c r="C328">
        <v>34.93</v>
      </c>
      <c r="D328">
        <v>10</v>
      </c>
      <c r="E328">
        <v>32.46</v>
      </c>
      <c r="F328">
        <v>30.36</v>
      </c>
      <c r="G328">
        <v>37.869999999999997</v>
      </c>
      <c r="H328">
        <v>35.46</v>
      </c>
      <c r="I328">
        <v>25.6</v>
      </c>
      <c r="J328">
        <v>37.51</v>
      </c>
      <c r="K328">
        <v>707.18</v>
      </c>
    </row>
    <row r="329" spans="1:11" x14ac:dyDescent="0.75">
      <c r="A329" s="7">
        <v>0.63523148148148145</v>
      </c>
      <c r="B329">
        <v>20.57</v>
      </c>
      <c r="C329">
        <v>35.04</v>
      </c>
      <c r="D329">
        <v>10</v>
      </c>
      <c r="E329">
        <v>32.5</v>
      </c>
      <c r="F329">
        <v>31.12</v>
      </c>
      <c r="G329">
        <v>37.22</v>
      </c>
      <c r="H329">
        <v>35.450000000000003</v>
      </c>
      <c r="I329">
        <v>25.17</v>
      </c>
      <c r="J329">
        <v>37.25</v>
      </c>
      <c r="K329">
        <v>723.58</v>
      </c>
    </row>
    <row r="330" spans="1:11" x14ac:dyDescent="0.75">
      <c r="A330" s="7">
        <v>0.63592592592592589</v>
      </c>
      <c r="B330">
        <v>20.399999999999999</v>
      </c>
      <c r="C330">
        <v>35.15</v>
      </c>
      <c r="D330">
        <v>10</v>
      </c>
      <c r="E330">
        <v>32.67</v>
      </c>
      <c r="F330">
        <v>30.17</v>
      </c>
      <c r="G330">
        <v>38.65</v>
      </c>
      <c r="H330">
        <v>35.86</v>
      </c>
      <c r="I330">
        <v>25.67</v>
      </c>
      <c r="J330">
        <v>37.81</v>
      </c>
      <c r="K330">
        <v>849.36</v>
      </c>
    </row>
    <row r="331" spans="1:11" x14ac:dyDescent="0.75">
      <c r="A331" s="7">
        <v>0.63662037037037034</v>
      </c>
      <c r="B331">
        <v>20.38</v>
      </c>
      <c r="C331">
        <v>35.299999999999997</v>
      </c>
      <c r="D331">
        <v>10</v>
      </c>
      <c r="E331">
        <v>32.659999999999997</v>
      </c>
      <c r="F331">
        <v>30.36</v>
      </c>
      <c r="G331">
        <v>36.450000000000003</v>
      </c>
      <c r="H331">
        <v>35.74</v>
      </c>
      <c r="I331">
        <v>23.82</v>
      </c>
      <c r="J331">
        <v>37.32</v>
      </c>
      <c r="K331">
        <v>316.18</v>
      </c>
    </row>
    <row r="332" spans="1:11" x14ac:dyDescent="0.75">
      <c r="A332" s="7">
        <v>0.63731481481481478</v>
      </c>
      <c r="B332">
        <v>20.67</v>
      </c>
      <c r="C332">
        <v>35.31</v>
      </c>
      <c r="D332">
        <v>10</v>
      </c>
      <c r="E332">
        <v>32.07</v>
      </c>
      <c r="F332">
        <v>32.270000000000003</v>
      </c>
      <c r="G332">
        <v>34.729999999999997</v>
      </c>
      <c r="H332">
        <v>35.22</v>
      </c>
      <c r="I332">
        <v>23.09</v>
      </c>
      <c r="J332">
        <v>36.340000000000003</v>
      </c>
      <c r="K332">
        <v>403.68</v>
      </c>
    </row>
    <row r="333" spans="1:11" x14ac:dyDescent="0.75">
      <c r="A333" s="7">
        <v>0.63800925925925933</v>
      </c>
      <c r="B333">
        <v>20.79</v>
      </c>
      <c r="C333">
        <v>35.25</v>
      </c>
      <c r="D333">
        <v>10</v>
      </c>
      <c r="E333">
        <v>31.85</v>
      </c>
      <c r="F333">
        <v>32.08</v>
      </c>
      <c r="G333">
        <v>36.65</v>
      </c>
      <c r="H333">
        <v>35.18</v>
      </c>
      <c r="I333">
        <v>25.36</v>
      </c>
      <c r="J333">
        <v>36.39</v>
      </c>
      <c r="K333">
        <v>663.43</v>
      </c>
    </row>
    <row r="334" spans="1:11" x14ac:dyDescent="0.75">
      <c r="A334" s="7">
        <v>0.63870370370370366</v>
      </c>
      <c r="B334">
        <v>20.51</v>
      </c>
      <c r="C334">
        <v>35.22</v>
      </c>
      <c r="D334">
        <v>10</v>
      </c>
      <c r="E334">
        <v>32.270000000000003</v>
      </c>
      <c r="F334">
        <v>30.55</v>
      </c>
      <c r="G334">
        <v>36.770000000000003</v>
      </c>
      <c r="H334">
        <v>35.21</v>
      </c>
      <c r="I334">
        <v>24.3</v>
      </c>
      <c r="J334">
        <v>36.39</v>
      </c>
      <c r="K334">
        <v>526.72</v>
      </c>
    </row>
    <row r="335" spans="1:11" x14ac:dyDescent="0.75">
      <c r="A335" s="7">
        <v>0.63939814814814822</v>
      </c>
      <c r="B335">
        <v>20.75</v>
      </c>
      <c r="C335">
        <v>35.14</v>
      </c>
      <c r="D335">
        <v>10</v>
      </c>
      <c r="E335">
        <v>31.58</v>
      </c>
      <c r="F335">
        <v>32.270000000000003</v>
      </c>
      <c r="G335">
        <v>34.369999999999997</v>
      </c>
      <c r="H335">
        <v>34.76</v>
      </c>
      <c r="I335">
        <v>22.91</v>
      </c>
      <c r="J335">
        <v>35.5</v>
      </c>
      <c r="K335">
        <v>220.48</v>
      </c>
    </row>
    <row r="336" spans="1:11" x14ac:dyDescent="0.75">
      <c r="A336" s="7">
        <v>0.64009259259259255</v>
      </c>
      <c r="B336">
        <v>20.95</v>
      </c>
      <c r="C336">
        <v>34.97</v>
      </c>
      <c r="D336">
        <v>10</v>
      </c>
      <c r="E336">
        <v>31.15</v>
      </c>
      <c r="F336">
        <v>33.409999999999997</v>
      </c>
      <c r="G336">
        <v>33.69</v>
      </c>
      <c r="H336">
        <v>34.26</v>
      </c>
      <c r="I336">
        <v>23.41</v>
      </c>
      <c r="J336">
        <v>34.72</v>
      </c>
      <c r="K336">
        <v>271.07</v>
      </c>
    </row>
    <row r="337" spans="1:11" x14ac:dyDescent="0.75">
      <c r="A337" s="7">
        <v>0.6407870370370371</v>
      </c>
      <c r="B337">
        <v>21.04</v>
      </c>
      <c r="C337">
        <v>34.75</v>
      </c>
      <c r="D337">
        <v>10</v>
      </c>
      <c r="E337">
        <v>30.57</v>
      </c>
      <c r="F337">
        <v>34.36</v>
      </c>
      <c r="G337">
        <v>34.46</v>
      </c>
      <c r="H337">
        <v>34.15</v>
      </c>
      <c r="I337">
        <v>22.84</v>
      </c>
      <c r="J337">
        <v>34.590000000000003</v>
      </c>
      <c r="K337">
        <v>344.89</v>
      </c>
    </row>
    <row r="338" spans="1:11" x14ac:dyDescent="0.75">
      <c r="A338" s="7">
        <v>0.64148148148148143</v>
      </c>
      <c r="B338">
        <v>21.44</v>
      </c>
      <c r="C338">
        <v>34.479999999999997</v>
      </c>
      <c r="D338">
        <v>10</v>
      </c>
      <c r="E338">
        <v>29.46</v>
      </c>
      <c r="F338">
        <v>37.1</v>
      </c>
      <c r="G338">
        <v>32.33</v>
      </c>
      <c r="H338">
        <v>33.82</v>
      </c>
      <c r="I338">
        <v>22.22</v>
      </c>
      <c r="J338">
        <v>34.14</v>
      </c>
      <c r="K338">
        <v>228.68</v>
      </c>
    </row>
    <row r="339" spans="1:11" x14ac:dyDescent="0.75">
      <c r="A339" s="7">
        <v>0.64217592592592598</v>
      </c>
      <c r="B339">
        <v>21.82</v>
      </c>
      <c r="C339">
        <v>34.17</v>
      </c>
      <c r="D339">
        <v>10</v>
      </c>
      <c r="E339">
        <v>28.88</v>
      </c>
      <c r="F339">
        <v>38.090000000000003</v>
      </c>
      <c r="G339">
        <v>32.15</v>
      </c>
      <c r="H339">
        <v>33.49</v>
      </c>
      <c r="I339">
        <v>22.98</v>
      </c>
      <c r="J339">
        <v>33.75</v>
      </c>
      <c r="K339">
        <v>246.46</v>
      </c>
    </row>
    <row r="340" spans="1:11" x14ac:dyDescent="0.75">
      <c r="A340" s="7">
        <v>0.64287037037037031</v>
      </c>
      <c r="B340">
        <v>21.86</v>
      </c>
      <c r="C340">
        <v>33.880000000000003</v>
      </c>
      <c r="D340">
        <v>10</v>
      </c>
      <c r="E340">
        <v>28.38</v>
      </c>
      <c r="F340">
        <v>39.479999999999997</v>
      </c>
      <c r="G340">
        <v>32.26</v>
      </c>
      <c r="H340">
        <v>33.24</v>
      </c>
      <c r="I340">
        <v>22.8</v>
      </c>
      <c r="J340">
        <v>33.6</v>
      </c>
      <c r="K340">
        <v>297.04000000000002</v>
      </c>
    </row>
    <row r="341" spans="1:11" x14ac:dyDescent="0.75">
      <c r="A341" s="7">
        <v>0.64356481481481487</v>
      </c>
      <c r="B341">
        <v>21.68</v>
      </c>
      <c r="C341">
        <v>33.61</v>
      </c>
      <c r="D341">
        <v>10</v>
      </c>
      <c r="E341">
        <v>28.42</v>
      </c>
      <c r="F341">
        <v>39.869999999999997</v>
      </c>
      <c r="G341">
        <v>33.950000000000003</v>
      </c>
      <c r="H341">
        <v>33.14</v>
      </c>
      <c r="I341">
        <v>24.88</v>
      </c>
      <c r="J341">
        <v>33.71</v>
      </c>
      <c r="K341">
        <v>631.98</v>
      </c>
    </row>
    <row r="342" spans="1:11" x14ac:dyDescent="0.75">
      <c r="A342" s="7">
        <v>0.6442592592592592</v>
      </c>
      <c r="B342">
        <v>0</v>
      </c>
      <c r="C342">
        <v>33.5</v>
      </c>
      <c r="D342">
        <v>10</v>
      </c>
      <c r="E342">
        <v>29.34</v>
      </c>
      <c r="F342">
        <v>36.909999999999997</v>
      </c>
      <c r="G342">
        <v>36.07</v>
      </c>
      <c r="H342">
        <v>33.56</v>
      </c>
      <c r="I342">
        <v>24.52</v>
      </c>
      <c r="J342">
        <v>34.47</v>
      </c>
      <c r="K342">
        <v>765.96</v>
      </c>
    </row>
    <row r="343" spans="1:11" x14ac:dyDescent="0.75">
      <c r="A343" t="s">
        <v>11</v>
      </c>
      <c r="B343" t="s">
        <v>12</v>
      </c>
      <c r="C343" t="s">
        <v>20</v>
      </c>
      <c r="D343" t="s">
        <v>21</v>
      </c>
      <c r="E343" t="s">
        <v>13</v>
      </c>
      <c r="F343" t="s">
        <v>14</v>
      </c>
      <c r="G343" t="s">
        <v>15</v>
      </c>
      <c r="H343" t="s">
        <v>22</v>
      </c>
      <c r="I343" t="s">
        <v>23</v>
      </c>
      <c r="J343" t="s">
        <v>24</v>
      </c>
      <c r="K343" t="s">
        <v>19</v>
      </c>
    </row>
    <row r="344" spans="1:11" x14ac:dyDescent="0.75">
      <c r="A344" t="s">
        <v>11</v>
      </c>
      <c r="B344" t="s">
        <v>12</v>
      </c>
      <c r="C344" t="s">
        <v>20</v>
      </c>
      <c r="D344" t="s">
        <v>21</v>
      </c>
      <c r="E344" t="s">
        <v>13</v>
      </c>
      <c r="F344" t="s">
        <v>14</v>
      </c>
      <c r="G344" t="s">
        <v>15</v>
      </c>
      <c r="H344" t="s">
        <v>22</v>
      </c>
      <c r="I344" t="s">
        <v>23</v>
      </c>
      <c r="J344" t="s">
        <v>24</v>
      </c>
      <c r="K344" t="s">
        <v>19</v>
      </c>
    </row>
    <row r="345" spans="1:11" x14ac:dyDescent="0.75">
      <c r="A345" s="7">
        <v>0.64684027777777775</v>
      </c>
      <c r="B345">
        <v>21.82</v>
      </c>
      <c r="C345">
        <v>33.11</v>
      </c>
      <c r="D345">
        <v>10</v>
      </c>
      <c r="E345">
        <v>27.77</v>
      </c>
      <c r="F345">
        <v>40.86</v>
      </c>
      <c r="G345">
        <v>32.32</v>
      </c>
      <c r="H345">
        <v>32.729999999999997</v>
      </c>
      <c r="I345">
        <v>23.37</v>
      </c>
      <c r="J345">
        <v>33.25</v>
      </c>
      <c r="K345">
        <v>216.38</v>
      </c>
    </row>
    <row r="346" spans="1:11" x14ac:dyDescent="0.75">
      <c r="A346" s="7">
        <v>0.64753472222222219</v>
      </c>
      <c r="B346">
        <v>20.98</v>
      </c>
      <c r="C346">
        <v>32.950000000000003</v>
      </c>
      <c r="D346">
        <v>10</v>
      </c>
      <c r="E346">
        <v>27.36</v>
      </c>
      <c r="F346">
        <v>41.65</v>
      </c>
      <c r="G346">
        <v>24.25</v>
      </c>
      <c r="H346">
        <v>22.75</v>
      </c>
      <c r="I346">
        <v>24.47</v>
      </c>
      <c r="J346">
        <v>23.91</v>
      </c>
      <c r="K346">
        <v>225.95</v>
      </c>
    </row>
    <row r="347" spans="1:11" x14ac:dyDescent="0.75">
      <c r="A347" s="7">
        <v>0.64822916666666663</v>
      </c>
      <c r="B347">
        <v>20.98</v>
      </c>
      <c r="C347">
        <v>32.81</v>
      </c>
      <c r="D347">
        <v>10</v>
      </c>
      <c r="E347">
        <v>27.28</v>
      </c>
      <c r="F347">
        <v>41.45</v>
      </c>
      <c r="G347">
        <v>17.55</v>
      </c>
      <c r="H347">
        <v>16.510000000000002</v>
      </c>
      <c r="I347">
        <v>27.36</v>
      </c>
      <c r="J347">
        <v>16.03</v>
      </c>
      <c r="K347">
        <v>283.37</v>
      </c>
    </row>
    <row r="348" spans="1:11" x14ac:dyDescent="0.75">
      <c r="A348" s="7">
        <v>0.64892361111111108</v>
      </c>
      <c r="B348">
        <v>7.8</v>
      </c>
      <c r="C348">
        <v>32.75</v>
      </c>
      <c r="D348">
        <v>10</v>
      </c>
      <c r="E348">
        <v>25.54</v>
      </c>
      <c r="F348">
        <v>68.92</v>
      </c>
      <c r="G348">
        <v>19.920000000000002</v>
      </c>
      <c r="H348">
        <v>21.63</v>
      </c>
      <c r="I348">
        <v>25.83</v>
      </c>
      <c r="J348">
        <v>21.4</v>
      </c>
      <c r="K348">
        <v>257.39</v>
      </c>
    </row>
    <row r="349" spans="1:11" x14ac:dyDescent="0.75">
      <c r="A349" s="7">
        <v>0.64961805555555563</v>
      </c>
      <c r="B349">
        <v>7.77</v>
      </c>
      <c r="C349">
        <v>32.770000000000003</v>
      </c>
      <c r="D349">
        <v>10</v>
      </c>
      <c r="E349">
        <v>26.14</v>
      </c>
      <c r="F349">
        <v>66.94</v>
      </c>
      <c r="G349">
        <v>21.12</v>
      </c>
      <c r="H349">
        <v>22.72</v>
      </c>
      <c r="I349">
        <v>26.21</v>
      </c>
      <c r="J349">
        <v>22.8</v>
      </c>
      <c r="K349">
        <v>265.60000000000002</v>
      </c>
    </row>
    <row r="350" spans="1:11" x14ac:dyDescent="0.75">
      <c r="A350" t="s">
        <v>11</v>
      </c>
      <c r="B350" t="s">
        <v>12</v>
      </c>
      <c r="C350" t="s">
        <v>20</v>
      </c>
      <c r="D350" t="s">
        <v>21</v>
      </c>
      <c r="E350" t="s">
        <v>13</v>
      </c>
      <c r="F350" t="s">
        <v>14</v>
      </c>
      <c r="G350" t="s">
        <v>15</v>
      </c>
      <c r="H350" t="s">
        <v>22</v>
      </c>
      <c r="I350" t="s">
        <v>23</v>
      </c>
      <c r="J350" t="s">
        <v>24</v>
      </c>
      <c r="K350" t="s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5"/>
  <sheetViews>
    <sheetView zoomScale="123" workbookViewId="0">
      <selection activeCell="C6" sqref="C6"/>
    </sheetView>
  </sheetViews>
  <sheetFormatPr defaultRowHeight="14.75" x14ac:dyDescent="0.75"/>
  <cols>
    <col min="2" max="2" width="8.26953125" bestFit="1" customWidth="1"/>
    <col min="3" max="3" width="13.1328125" customWidth="1"/>
    <col min="4" max="4" width="12.54296875" bestFit="1" customWidth="1"/>
    <col min="5" max="5" width="11.7265625" customWidth="1"/>
    <col min="9" max="9" width="14.40625" bestFit="1" customWidth="1"/>
  </cols>
  <sheetData>
    <row r="1" spans="1:9" s="6" customFormat="1" ht="29.5" x14ac:dyDescent="0.75">
      <c r="A1" s="6" t="s">
        <v>11</v>
      </c>
      <c r="B1" s="6" t="s">
        <v>12</v>
      </c>
      <c r="C1" s="6" t="s">
        <v>13</v>
      </c>
      <c r="D1" s="6" t="s">
        <v>14</v>
      </c>
      <c r="E1" s="6" t="s">
        <v>15</v>
      </c>
      <c r="F1" s="6" t="s">
        <v>16</v>
      </c>
      <c r="G1" s="6" t="s">
        <v>17</v>
      </c>
      <c r="H1" s="6" t="s">
        <v>18</v>
      </c>
      <c r="I1" s="6" t="s">
        <v>19</v>
      </c>
    </row>
    <row r="2" spans="1:9" x14ac:dyDescent="0.75">
      <c r="A2" s="7">
        <v>0.41266203703703702</v>
      </c>
      <c r="B2">
        <v>22.5</v>
      </c>
      <c r="C2">
        <v>27.21</v>
      </c>
      <c r="D2">
        <v>34.17</v>
      </c>
      <c r="E2">
        <v>34.799999999999997</v>
      </c>
      <c r="F2">
        <v>27.24</v>
      </c>
      <c r="G2">
        <v>20.94</v>
      </c>
      <c r="H2">
        <v>30.6</v>
      </c>
      <c r="I2">
        <v>964.19</v>
      </c>
    </row>
    <row r="3" spans="1:9" x14ac:dyDescent="0.75">
      <c r="A3" s="7">
        <v>0.41335648148148146</v>
      </c>
      <c r="B3">
        <v>22.72</v>
      </c>
      <c r="C3">
        <v>27.88</v>
      </c>
      <c r="D3">
        <v>36.71</v>
      </c>
      <c r="E3">
        <v>34.83</v>
      </c>
      <c r="F3">
        <v>28.12</v>
      </c>
      <c r="G3">
        <v>21.71</v>
      </c>
      <c r="H3">
        <v>31.89</v>
      </c>
      <c r="I3">
        <v>964.19</v>
      </c>
    </row>
    <row r="4" spans="1:9" x14ac:dyDescent="0.75">
      <c r="A4" s="7">
        <v>0.41405092592592596</v>
      </c>
      <c r="B4">
        <v>22.8</v>
      </c>
      <c r="C4">
        <v>28.33</v>
      </c>
      <c r="D4">
        <v>36.51</v>
      </c>
      <c r="E4">
        <v>35.08</v>
      </c>
      <c r="F4">
        <v>29</v>
      </c>
      <c r="G4">
        <v>20.74</v>
      </c>
      <c r="H4">
        <v>32.92</v>
      </c>
      <c r="I4">
        <v>966.93</v>
      </c>
    </row>
    <row r="5" spans="1:9" x14ac:dyDescent="0.75">
      <c r="A5" s="7">
        <v>0.41474537037037035</v>
      </c>
      <c r="B5">
        <v>22.94</v>
      </c>
      <c r="C5">
        <v>28.84</v>
      </c>
      <c r="D5">
        <v>35.92</v>
      </c>
      <c r="E5">
        <v>35.630000000000003</v>
      </c>
      <c r="F5">
        <v>29.78</v>
      </c>
      <c r="G5">
        <v>21.14</v>
      </c>
      <c r="H5">
        <v>33.81</v>
      </c>
      <c r="I5">
        <v>977.87</v>
      </c>
    </row>
    <row r="6" spans="1:9" x14ac:dyDescent="0.75">
      <c r="A6" s="7">
        <v>0.41543981481481485</v>
      </c>
      <c r="B6">
        <v>22.93</v>
      </c>
      <c r="C6">
        <v>29.23</v>
      </c>
      <c r="D6">
        <v>35.92</v>
      </c>
      <c r="E6">
        <v>36.19</v>
      </c>
      <c r="F6">
        <v>30.62</v>
      </c>
      <c r="G6">
        <v>20.98</v>
      </c>
      <c r="H6">
        <v>34.72</v>
      </c>
      <c r="I6">
        <v>992.9</v>
      </c>
    </row>
    <row r="7" spans="1:9" x14ac:dyDescent="0.75">
      <c r="A7" s="7">
        <v>0.41613425925925923</v>
      </c>
      <c r="B7">
        <v>22.99</v>
      </c>
      <c r="C7">
        <v>29.49</v>
      </c>
      <c r="D7">
        <v>35.32</v>
      </c>
      <c r="E7">
        <v>36.6</v>
      </c>
      <c r="F7">
        <v>31.37</v>
      </c>
      <c r="G7">
        <v>21.06</v>
      </c>
      <c r="H7">
        <v>35.56</v>
      </c>
      <c r="I7">
        <v>980.6</v>
      </c>
    </row>
    <row r="8" spans="1:9" x14ac:dyDescent="0.75">
      <c r="A8" s="7">
        <v>0.41682870370370373</v>
      </c>
      <c r="B8">
        <v>23.16</v>
      </c>
      <c r="C8">
        <v>29.84</v>
      </c>
      <c r="D8">
        <v>33.79</v>
      </c>
      <c r="E8">
        <v>36.79</v>
      </c>
      <c r="F8">
        <v>32.130000000000003</v>
      </c>
      <c r="G8">
        <v>21.75</v>
      </c>
      <c r="H8">
        <v>36.33</v>
      </c>
      <c r="I8">
        <v>977.87</v>
      </c>
    </row>
    <row r="9" spans="1:9" x14ac:dyDescent="0.75">
      <c r="A9" s="7">
        <v>0.41752314814814812</v>
      </c>
      <c r="B9">
        <v>23.37</v>
      </c>
      <c r="C9">
        <v>30.08</v>
      </c>
      <c r="D9">
        <v>32.840000000000003</v>
      </c>
      <c r="E9">
        <v>36.69</v>
      </c>
      <c r="F9">
        <v>32.79</v>
      </c>
      <c r="G9">
        <v>21.38</v>
      </c>
      <c r="H9">
        <v>36.950000000000003</v>
      </c>
      <c r="I9">
        <v>980.6</v>
      </c>
    </row>
    <row r="10" spans="1:9" x14ac:dyDescent="0.75">
      <c r="A10" s="7">
        <v>0.41821759259259261</v>
      </c>
      <c r="B10">
        <v>23.5</v>
      </c>
      <c r="C10">
        <v>30.23</v>
      </c>
      <c r="D10">
        <v>31.89</v>
      </c>
      <c r="E10">
        <v>37.04</v>
      </c>
      <c r="F10">
        <v>33.35</v>
      </c>
      <c r="G10">
        <v>22.07</v>
      </c>
      <c r="H10">
        <v>37.58</v>
      </c>
      <c r="I10">
        <v>987.43</v>
      </c>
    </row>
    <row r="11" spans="1:9" x14ac:dyDescent="0.75">
      <c r="A11" s="7">
        <v>0.418912037037037</v>
      </c>
      <c r="B11">
        <v>23.66</v>
      </c>
      <c r="C11">
        <v>29.79</v>
      </c>
      <c r="D11">
        <v>32.46</v>
      </c>
      <c r="E11">
        <v>36.71</v>
      </c>
      <c r="F11">
        <v>33.92</v>
      </c>
      <c r="G11">
        <v>21.63</v>
      </c>
      <c r="H11">
        <v>38.18</v>
      </c>
      <c r="I11">
        <v>987.43</v>
      </c>
    </row>
    <row r="12" spans="1:9" x14ac:dyDescent="0.75">
      <c r="A12" s="7">
        <v>0.4196064814814815</v>
      </c>
      <c r="B12">
        <v>23.11</v>
      </c>
      <c r="C12">
        <v>30.21</v>
      </c>
      <c r="D12">
        <v>36.119999999999997</v>
      </c>
      <c r="E12">
        <v>37.85</v>
      </c>
      <c r="F12">
        <v>34.35</v>
      </c>
      <c r="G12">
        <v>21.61</v>
      </c>
      <c r="H12">
        <v>38.72</v>
      </c>
      <c r="I12">
        <v>992.9</v>
      </c>
    </row>
    <row r="13" spans="1:9" x14ac:dyDescent="0.75">
      <c r="A13" s="7">
        <v>0.42030092592592588</v>
      </c>
      <c r="B13">
        <v>23.15</v>
      </c>
      <c r="C13">
        <v>30.37</v>
      </c>
      <c r="D13">
        <v>34.549999999999997</v>
      </c>
      <c r="E13">
        <v>37.17</v>
      </c>
      <c r="F13">
        <v>34.85</v>
      </c>
      <c r="G13">
        <v>21.76</v>
      </c>
      <c r="H13">
        <v>39.18</v>
      </c>
      <c r="I13">
        <v>994.27</v>
      </c>
    </row>
    <row r="14" spans="1:9" x14ac:dyDescent="0.75">
      <c r="A14" s="7">
        <v>0.42099537037037038</v>
      </c>
      <c r="B14">
        <v>23.41</v>
      </c>
      <c r="C14">
        <v>30.41</v>
      </c>
      <c r="D14">
        <v>32.08</v>
      </c>
      <c r="E14">
        <v>37.619999999999997</v>
      </c>
      <c r="F14">
        <v>35.18</v>
      </c>
      <c r="G14">
        <v>21.48</v>
      </c>
      <c r="H14">
        <v>39.409999999999997</v>
      </c>
      <c r="I14">
        <v>1001.11</v>
      </c>
    </row>
    <row r="15" spans="1:9" x14ac:dyDescent="0.75">
      <c r="A15" s="7">
        <v>0.42168981481481477</v>
      </c>
      <c r="B15">
        <v>23.54</v>
      </c>
      <c r="C15">
        <v>30.8</v>
      </c>
      <c r="D15">
        <v>35.520000000000003</v>
      </c>
      <c r="E15">
        <v>38.26</v>
      </c>
      <c r="F15">
        <v>35.61</v>
      </c>
      <c r="G15">
        <v>21.98</v>
      </c>
      <c r="H15">
        <v>39.880000000000003</v>
      </c>
      <c r="I15">
        <v>999.74</v>
      </c>
    </row>
    <row r="16" spans="1:9" x14ac:dyDescent="0.75">
      <c r="A16" s="7">
        <v>0.42238425925925926</v>
      </c>
      <c r="B16">
        <v>23.7</v>
      </c>
      <c r="C16">
        <v>30.97</v>
      </c>
      <c r="D16">
        <v>34.36</v>
      </c>
      <c r="E16">
        <v>36.79</v>
      </c>
      <c r="F16">
        <v>35.79</v>
      </c>
      <c r="G16">
        <v>20.89</v>
      </c>
      <c r="H16">
        <v>40</v>
      </c>
      <c r="I16">
        <v>1016.14</v>
      </c>
    </row>
    <row r="17" spans="1:9" x14ac:dyDescent="0.75">
      <c r="A17" s="7">
        <v>0.42307870370370365</v>
      </c>
      <c r="B17">
        <v>23.79</v>
      </c>
      <c r="C17">
        <v>30.95</v>
      </c>
      <c r="D17">
        <v>31.89</v>
      </c>
      <c r="E17">
        <v>37.67</v>
      </c>
      <c r="F17">
        <v>35.89</v>
      </c>
      <c r="G17">
        <v>20.29</v>
      </c>
      <c r="H17">
        <v>40.200000000000003</v>
      </c>
      <c r="I17">
        <v>1005.21</v>
      </c>
    </row>
    <row r="18" spans="1:9" x14ac:dyDescent="0.75">
      <c r="A18" s="7">
        <v>0.42377314814814815</v>
      </c>
      <c r="B18">
        <v>23.88</v>
      </c>
      <c r="C18">
        <v>31.16</v>
      </c>
      <c r="D18">
        <v>33.03</v>
      </c>
      <c r="E18">
        <v>38.909999999999997</v>
      </c>
      <c r="F18">
        <v>36.130000000000003</v>
      </c>
      <c r="G18">
        <v>21.11</v>
      </c>
      <c r="H18">
        <v>40.54</v>
      </c>
      <c r="I18">
        <v>1006.57</v>
      </c>
    </row>
    <row r="19" spans="1:9" x14ac:dyDescent="0.75">
      <c r="A19" s="7">
        <v>0.42446759259259265</v>
      </c>
      <c r="B19">
        <v>23.98</v>
      </c>
      <c r="C19">
        <v>30.79</v>
      </c>
      <c r="D19">
        <v>33.409999999999997</v>
      </c>
      <c r="E19">
        <v>38.119999999999997</v>
      </c>
      <c r="F19">
        <v>36.47</v>
      </c>
      <c r="G19">
        <v>21.31</v>
      </c>
      <c r="H19">
        <v>41</v>
      </c>
      <c r="I19">
        <v>1010.68</v>
      </c>
    </row>
    <row r="20" spans="1:9" x14ac:dyDescent="0.75">
      <c r="A20" s="7">
        <v>0.42516203703703703</v>
      </c>
      <c r="B20">
        <v>24.09</v>
      </c>
      <c r="C20">
        <v>30.89</v>
      </c>
      <c r="D20">
        <v>36.31</v>
      </c>
      <c r="E20">
        <v>38.409999999999997</v>
      </c>
      <c r="F20">
        <v>36.770000000000003</v>
      </c>
      <c r="G20">
        <v>20.9</v>
      </c>
      <c r="H20">
        <v>41.41</v>
      </c>
      <c r="I20">
        <v>1012.04</v>
      </c>
    </row>
    <row r="21" spans="1:9" x14ac:dyDescent="0.75">
      <c r="A21" s="7">
        <v>0.42585648148148153</v>
      </c>
      <c r="B21">
        <v>24.09</v>
      </c>
      <c r="C21">
        <v>31.12</v>
      </c>
      <c r="D21">
        <v>36.119999999999997</v>
      </c>
      <c r="E21">
        <v>38.090000000000003</v>
      </c>
      <c r="F21">
        <v>36.99</v>
      </c>
      <c r="G21">
        <v>21.56</v>
      </c>
      <c r="H21">
        <v>41.62</v>
      </c>
      <c r="I21">
        <v>1009.31</v>
      </c>
    </row>
    <row r="22" spans="1:9" x14ac:dyDescent="0.75">
      <c r="A22" s="7">
        <v>0.42655092592592592</v>
      </c>
      <c r="B22">
        <v>24.31</v>
      </c>
      <c r="C22">
        <v>31.22</v>
      </c>
      <c r="D22">
        <v>32.65</v>
      </c>
      <c r="E22">
        <v>38.130000000000003</v>
      </c>
      <c r="F22">
        <v>37.1</v>
      </c>
      <c r="G22">
        <v>20.86</v>
      </c>
      <c r="H22">
        <v>41.75</v>
      </c>
      <c r="I22">
        <v>1016.14</v>
      </c>
    </row>
    <row r="23" spans="1:9" x14ac:dyDescent="0.75">
      <c r="A23" s="7">
        <v>0.42724537037037041</v>
      </c>
      <c r="B23">
        <v>24.34</v>
      </c>
      <c r="C23">
        <v>31.24</v>
      </c>
      <c r="D23">
        <v>34.17</v>
      </c>
      <c r="E23">
        <v>39.340000000000003</v>
      </c>
      <c r="F23">
        <v>37.22</v>
      </c>
      <c r="G23">
        <v>21.58</v>
      </c>
      <c r="H23">
        <v>41.98</v>
      </c>
      <c r="I23">
        <v>1016.14</v>
      </c>
    </row>
    <row r="24" spans="1:9" x14ac:dyDescent="0.75">
      <c r="A24" s="7">
        <v>0.4279398148148148</v>
      </c>
      <c r="B24">
        <v>24.68</v>
      </c>
      <c r="C24">
        <v>31.52</v>
      </c>
      <c r="D24">
        <v>34.36</v>
      </c>
      <c r="E24">
        <v>38.659999999999997</v>
      </c>
      <c r="F24">
        <v>37.33</v>
      </c>
      <c r="G24">
        <v>21.19</v>
      </c>
      <c r="H24">
        <v>42.06</v>
      </c>
      <c r="I24">
        <v>1022.98</v>
      </c>
    </row>
    <row r="25" spans="1:9" x14ac:dyDescent="0.75">
      <c r="A25" s="7">
        <v>0.4286342592592593</v>
      </c>
      <c r="B25">
        <v>24.81</v>
      </c>
      <c r="C25">
        <v>31.57</v>
      </c>
      <c r="D25">
        <v>32.270000000000003</v>
      </c>
      <c r="E25">
        <v>38.21</v>
      </c>
      <c r="F25">
        <v>37.369999999999997</v>
      </c>
      <c r="G25">
        <v>21.2</v>
      </c>
      <c r="H25">
        <v>42.09</v>
      </c>
      <c r="I25">
        <v>1033.92</v>
      </c>
    </row>
    <row r="26" spans="1:9" x14ac:dyDescent="0.75">
      <c r="A26" s="7">
        <v>0.42932870370370368</v>
      </c>
      <c r="B26">
        <v>24.69</v>
      </c>
      <c r="C26">
        <v>31.6</v>
      </c>
      <c r="D26">
        <v>34.549999999999997</v>
      </c>
      <c r="E26">
        <v>39.26</v>
      </c>
      <c r="F26">
        <v>37.54</v>
      </c>
      <c r="G26">
        <v>22.2</v>
      </c>
      <c r="H26">
        <v>42.44</v>
      </c>
      <c r="I26">
        <v>1028.45</v>
      </c>
    </row>
    <row r="27" spans="1:9" x14ac:dyDescent="0.75">
      <c r="A27" s="7">
        <v>0.43002314814814818</v>
      </c>
      <c r="B27">
        <v>24.96</v>
      </c>
      <c r="C27">
        <v>31.8</v>
      </c>
      <c r="D27">
        <v>32.08</v>
      </c>
      <c r="E27">
        <v>38.72</v>
      </c>
      <c r="F27">
        <v>37.630000000000003</v>
      </c>
      <c r="G27">
        <v>21.49</v>
      </c>
      <c r="H27">
        <v>42.54</v>
      </c>
      <c r="I27">
        <v>1035.28</v>
      </c>
    </row>
    <row r="28" spans="1:9" x14ac:dyDescent="0.75">
      <c r="A28" s="7">
        <v>0.43071759259259257</v>
      </c>
      <c r="B28">
        <v>24.92</v>
      </c>
      <c r="C28">
        <v>31.88</v>
      </c>
      <c r="D28">
        <v>33.22</v>
      </c>
      <c r="E28">
        <v>39.69</v>
      </c>
      <c r="F28">
        <v>37.67</v>
      </c>
      <c r="G28">
        <v>20.100000000000001</v>
      </c>
      <c r="H28">
        <v>42.7</v>
      </c>
      <c r="I28">
        <v>1029.82</v>
      </c>
    </row>
    <row r="29" spans="1:9" x14ac:dyDescent="0.75">
      <c r="A29" s="7">
        <v>0.43141203703703707</v>
      </c>
      <c r="B29">
        <v>25.08</v>
      </c>
      <c r="C29">
        <v>31.85</v>
      </c>
      <c r="D29">
        <v>33.79</v>
      </c>
      <c r="E29">
        <v>38.46</v>
      </c>
      <c r="F29">
        <v>37.76</v>
      </c>
      <c r="G29">
        <v>21.46</v>
      </c>
      <c r="H29">
        <v>42.86</v>
      </c>
      <c r="I29">
        <v>1022.98</v>
      </c>
    </row>
    <row r="30" spans="1:9" x14ac:dyDescent="0.75">
      <c r="A30" s="7">
        <v>0.43210648148148145</v>
      </c>
      <c r="B30">
        <v>25.22</v>
      </c>
      <c r="C30">
        <v>31.88</v>
      </c>
      <c r="D30">
        <v>30.55</v>
      </c>
      <c r="E30">
        <v>39.65</v>
      </c>
      <c r="F30">
        <v>37.72</v>
      </c>
      <c r="G30">
        <v>22.27</v>
      </c>
      <c r="H30">
        <v>42.82</v>
      </c>
      <c r="I30">
        <v>1033.92</v>
      </c>
    </row>
    <row r="31" spans="1:9" x14ac:dyDescent="0.75">
      <c r="A31" s="7">
        <v>0.43280092592592595</v>
      </c>
      <c r="B31">
        <v>25.23</v>
      </c>
      <c r="C31">
        <v>31.74</v>
      </c>
      <c r="D31">
        <v>33.79</v>
      </c>
      <c r="E31">
        <v>38.79</v>
      </c>
      <c r="F31">
        <v>37.82</v>
      </c>
      <c r="G31">
        <v>21.42</v>
      </c>
      <c r="H31">
        <v>42.93</v>
      </c>
      <c r="I31">
        <v>1039.3900000000001</v>
      </c>
    </row>
    <row r="32" spans="1:9" x14ac:dyDescent="0.75">
      <c r="A32" s="7">
        <v>0.43349537037037034</v>
      </c>
      <c r="B32">
        <v>25.35</v>
      </c>
      <c r="C32">
        <v>31.58</v>
      </c>
      <c r="D32">
        <v>31.12</v>
      </c>
      <c r="E32">
        <v>39.47</v>
      </c>
      <c r="F32">
        <v>37.83</v>
      </c>
      <c r="G32">
        <v>21.91</v>
      </c>
      <c r="H32">
        <v>42.98</v>
      </c>
      <c r="I32">
        <v>1039.3900000000001</v>
      </c>
    </row>
    <row r="33" spans="1:9" x14ac:dyDescent="0.75">
      <c r="A33" s="7">
        <v>0.43418981481481483</v>
      </c>
      <c r="B33">
        <v>25.35</v>
      </c>
      <c r="C33">
        <v>31.79</v>
      </c>
      <c r="D33">
        <v>33.79</v>
      </c>
      <c r="E33">
        <v>39.75</v>
      </c>
      <c r="F33">
        <v>37.97</v>
      </c>
      <c r="G33">
        <v>22.47</v>
      </c>
      <c r="H33">
        <v>43.12</v>
      </c>
      <c r="I33">
        <v>1044.8499999999999</v>
      </c>
    </row>
    <row r="34" spans="1:9" x14ac:dyDescent="0.75">
      <c r="A34" s="7">
        <v>0.43488425925925928</v>
      </c>
      <c r="B34">
        <v>25.39</v>
      </c>
      <c r="C34">
        <v>31.66</v>
      </c>
      <c r="D34">
        <v>31.51</v>
      </c>
      <c r="E34">
        <v>39.78</v>
      </c>
      <c r="F34">
        <v>37.93</v>
      </c>
      <c r="G34">
        <v>21.02</v>
      </c>
      <c r="H34">
        <v>43.13</v>
      </c>
      <c r="I34">
        <v>1048.96</v>
      </c>
    </row>
    <row r="35" spans="1:9" x14ac:dyDescent="0.75">
      <c r="A35" s="7">
        <v>0.43557870370370372</v>
      </c>
      <c r="B35">
        <v>25.51</v>
      </c>
      <c r="C35">
        <v>31.72</v>
      </c>
      <c r="D35">
        <v>32.270000000000003</v>
      </c>
      <c r="E35">
        <v>39.9</v>
      </c>
      <c r="F35">
        <v>38.07</v>
      </c>
      <c r="G35">
        <v>21.68</v>
      </c>
      <c r="H35">
        <v>43.26</v>
      </c>
      <c r="I35">
        <v>1048.96</v>
      </c>
    </row>
    <row r="36" spans="1:9" x14ac:dyDescent="0.75">
      <c r="A36" s="7">
        <v>0.43627314814814816</v>
      </c>
      <c r="B36">
        <v>25.73</v>
      </c>
      <c r="C36">
        <v>31.74</v>
      </c>
      <c r="D36">
        <v>33.79</v>
      </c>
      <c r="E36">
        <v>38.58</v>
      </c>
      <c r="F36">
        <v>37.92</v>
      </c>
      <c r="G36">
        <v>21.99</v>
      </c>
      <c r="H36">
        <v>43.05</v>
      </c>
      <c r="I36">
        <v>1053.06</v>
      </c>
    </row>
    <row r="37" spans="1:9" x14ac:dyDescent="0.75">
      <c r="A37" s="7">
        <v>0.4369675925925926</v>
      </c>
      <c r="B37">
        <v>25.78</v>
      </c>
      <c r="C37">
        <v>31.68</v>
      </c>
      <c r="D37">
        <v>32.65</v>
      </c>
      <c r="E37">
        <v>39.29</v>
      </c>
      <c r="F37">
        <v>37.97</v>
      </c>
      <c r="G37">
        <v>21.7</v>
      </c>
      <c r="H37">
        <v>43.16</v>
      </c>
      <c r="I37">
        <v>1058.53</v>
      </c>
    </row>
    <row r="38" spans="1:9" x14ac:dyDescent="0.75">
      <c r="A38" s="7">
        <v>0.43766203703703704</v>
      </c>
      <c r="B38">
        <v>25.87</v>
      </c>
      <c r="C38">
        <v>31.56</v>
      </c>
      <c r="D38">
        <v>33.979999999999997</v>
      </c>
      <c r="E38">
        <v>40.29</v>
      </c>
      <c r="F38">
        <v>38.07</v>
      </c>
      <c r="G38">
        <v>21.79</v>
      </c>
      <c r="H38">
        <v>43.32</v>
      </c>
      <c r="I38">
        <v>1061.26</v>
      </c>
    </row>
    <row r="39" spans="1:9" x14ac:dyDescent="0.75">
      <c r="A39" s="7">
        <v>0.43835648148148149</v>
      </c>
      <c r="B39">
        <v>25.93</v>
      </c>
      <c r="C39">
        <v>31.62</v>
      </c>
      <c r="D39">
        <v>33.22</v>
      </c>
      <c r="E39">
        <v>39.630000000000003</v>
      </c>
      <c r="F39">
        <v>38.15</v>
      </c>
      <c r="G39">
        <v>21.61</v>
      </c>
      <c r="H39">
        <v>43.42</v>
      </c>
      <c r="I39">
        <v>1059.8900000000001</v>
      </c>
    </row>
    <row r="40" spans="1:9" x14ac:dyDescent="0.75">
      <c r="A40" s="7">
        <v>0.43905092592592593</v>
      </c>
      <c r="B40">
        <v>25.68</v>
      </c>
      <c r="C40">
        <v>31.51</v>
      </c>
      <c r="D40">
        <v>31.32</v>
      </c>
      <c r="E40">
        <v>40.14</v>
      </c>
      <c r="F40">
        <v>38.28</v>
      </c>
      <c r="G40">
        <v>22.04</v>
      </c>
      <c r="H40">
        <v>43.57</v>
      </c>
      <c r="I40">
        <v>1063.99</v>
      </c>
    </row>
    <row r="41" spans="1:9" x14ac:dyDescent="0.75">
      <c r="A41" s="7">
        <v>0.43974537037037037</v>
      </c>
      <c r="B41">
        <v>25.94</v>
      </c>
      <c r="C41">
        <v>31.71</v>
      </c>
      <c r="D41">
        <v>32.08</v>
      </c>
      <c r="E41">
        <v>40.49</v>
      </c>
      <c r="F41">
        <v>38.42</v>
      </c>
      <c r="G41">
        <v>21.86</v>
      </c>
      <c r="H41">
        <v>43.72</v>
      </c>
      <c r="I41">
        <v>1062.6300000000001</v>
      </c>
    </row>
    <row r="42" spans="1:9" x14ac:dyDescent="0.75">
      <c r="A42" s="7">
        <v>0.44043981481481481</v>
      </c>
      <c r="B42">
        <v>25.78</v>
      </c>
      <c r="C42">
        <v>31.7</v>
      </c>
      <c r="D42">
        <v>34.549999999999997</v>
      </c>
      <c r="E42">
        <v>41.24</v>
      </c>
      <c r="F42">
        <v>38.619999999999997</v>
      </c>
      <c r="G42">
        <v>23.24</v>
      </c>
      <c r="H42">
        <v>44.03</v>
      </c>
      <c r="I42">
        <v>1059.8900000000001</v>
      </c>
    </row>
    <row r="43" spans="1:9" x14ac:dyDescent="0.75">
      <c r="A43" s="7">
        <v>0.44113425925925925</v>
      </c>
      <c r="B43">
        <v>25.77</v>
      </c>
      <c r="C43">
        <v>31.55</v>
      </c>
      <c r="D43">
        <v>32.46</v>
      </c>
      <c r="E43">
        <v>41</v>
      </c>
      <c r="F43">
        <v>38.840000000000003</v>
      </c>
      <c r="G43">
        <v>22.96</v>
      </c>
      <c r="H43">
        <v>44.37</v>
      </c>
      <c r="I43">
        <v>1073.56</v>
      </c>
    </row>
    <row r="44" spans="1:9" x14ac:dyDescent="0.75">
      <c r="A44" s="7">
        <v>0.4418287037037037</v>
      </c>
      <c r="B44">
        <v>25.93</v>
      </c>
      <c r="C44">
        <v>31.51</v>
      </c>
      <c r="D44">
        <v>34.549999999999997</v>
      </c>
      <c r="E44">
        <v>39.19</v>
      </c>
      <c r="F44">
        <v>39.020000000000003</v>
      </c>
      <c r="G44">
        <v>22.57</v>
      </c>
      <c r="H44">
        <v>44.42</v>
      </c>
      <c r="I44">
        <v>1068.0899999999999</v>
      </c>
    </row>
    <row r="45" spans="1:9" x14ac:dyDescent="0.75">
      <c r="A45" s="7">
        <v>0.44252314814814814</v>
      </c>
      <c r="B45">
        <v>26.03</v>
      </c>
      <c r="C45">
        <v>31.41</v>
      </c>
      <c r="D45">
        <v>33.22</v>
      </c>
      <c r="E45">
        <v>40.340000000000003</v>
      </c>
      <c r="F45">
        <v>39.1</v>
      </c>
      <c r="G45">
        <v>22.97</v>
      </c>
      <c r="H45">
        <v>44.42</v>
      </c>
      <c r="I45">
        <v>1068.0899999999999</v>
      </c>
    </row>
    <row r="46" spans="1:9" x14ac:dyDescent="0.75">
      <c r="A46" s="7">
        <v>0.44321759259259258</v>
      </c>
      <c r="B46">
        <v>25.7</v>
      </c>
      <c r="C46">
        <v>31.79</v>
      </c>
      <c r="D46">
        <v>36.31</v>
      </c>
      <c r="E46">
        <v>40.79</v>
      </c>
      <c r="F46">
        <v>39.270000000000003</v>
      </c>
      <c r="G46">
        <v>22.94</v>
      </c>
      <c r="H46">
        <v>44.49</v>
      </c>
      <c r="I46">
        <v>1062.6300000000001</v>
      </c>
    </row>
    <row r="47" spans="1:9" x14ac:dyDescent="0.75">
      <c r="A47" s="7">
        <v>0.44391203703703702</v>
      </c>
      <c r="B47">
        <v>26.21</v>
      </c>
      <c r="C47">
        <v>32.07</v>
      </c>
      <c r="D47">
        <v>34.17</v>
      </c>
      <c r="E47">
        <v>40.130000000000003</v>
      </c>
      <c r="F47">
        <v>39.17</v>
      </c>
      <c r="G47">
        <v>22.25</v>
      </c>
      <c r="H47">
        <v>44.25</v>
      </c>
      <c r="I47">
        <v>1072.2</v>
      </c>
    </row>
    <row r="48" spans="1:9" x14ac:dyDescent="0.75">
      <c r="A48" s="7">
        <v>0.44460648148148146</v>
      </c>
      <c r="B48">
        <v>26.41</v>
      </c>
      <c r="C48">
        <v>32.130000000000003</v>
      </c>
      <c r="D48">
        <v>30.93</v>
      </c>
      <c r="E48">
        <v>39.950000000000003</v>
      </c>
      <c r="F48">
        <v>38.950000000000003</v>
      </c>
      <c r="G48">
        <v>22.55</v>
      </c>
      <c r="H48">
        <v>44.02</v>
      </c>
      <c r="I48">
        <v>1079.03</v>
      </c>
    </row>
    <row r="49" spans="1:9" x14ac:dyDescent="0.75">
      <c r="A49" s="7">
        <v>0.44530092592592596</v>
      </c>
      <c r="B49">
        <v>26.27</v>
      </c>
      <c r="C49">
        <v>31.9</v>
      </c>
      <c r="D49">
        <v>33.979999999999997</v>
      </c>
      <c r="E49">
        <v>40.54</v>
      </c>
      <c r="F49">
        <v>39.049999999999997</v>
      </c>
      <c r="G49">
        <v>22.07</v>
      </c>
      <c r="H49">
        <v>44.14</v>
      </c>
      <c r="I49">
        <v>1072.2</v>
      </c>
    </row>
    <row r="50" spans="1:9" x14ac:dyDescent="0.75">
      <c r="A50" s="7">
        <v>0.44599537037037035</v>
      </c>
      <c r="B50">
        <v>26.29</v>
      </c>
      <c r="C50">
        <v>31.53</v>
      </c>
      <c r="D50">
        <v>31.12</v>
      </c>
      <c r="E50">
        <v>39.57</v>
      </c>
      <c r="F50">
        <v>39</v>
      </c>
      <c r="G50">
        <v>22.54</v>
      </c>
      <c r="H50">
        <v>44.15</v>
      </c>
      <c r="I50">
        <v>1073.56</v>
      </c>
    </row>
    <row r="51" spans="1:9" x14ac:dyDescent="0.75">
      <c r="A51" s="7">
        <v>0.44668981481481485</v>
      </c>
      <c r="B51">
        <v>26.49</v>
      </c>
      <c r="C51">
        <v>31.52</v>
      </c>
      <c r="D51">
        <v>33.22</v>
      </c>
      <c r="E51">
        <v>39.72</v>
      </c>
      <c r="F51">
        <v>38.76</v>
      </c>
      <c r="G51">
        <v>22.52</v>
      </c>
      <c r="H51">
        <v>43.89</v>
      </c>
      <c r="I51">
        <v>1072.2</v>
      </c>
    </row>
    <row r="52" spans="1:9" x14ac:dyDescent="0.75">
      <c r="A52" s="7">
        <v>0.44738425925925923</v>
      </c>
      <c r="B52">
        <v>26.62</v>
      </c>
      <c r="C52">
        <v>31.58</v>
      </c>
      <c r="D52">
        <v>33.22</v>
      </c>
      <c r="E52">
        <v>40.58</v>
      </c>
      <c r="F52">
        <v>38.57</v>
      </c>
      <c r="G52">
        <v>22.68</v>
      </c>
      <c r="H52">
        <v>43.7</v>
      </c>
      <c r="I52">
        <v>1074.93</v>
      </c>
    </row>
    <row r="53" spans="1:9" x14ac:dyDescent="0.75">
      <c r="A53" s="7">
        <v>0.44807870370370373</v>
      </c>
      <c r="B53">
        <v>26.43</v>
      </c>
      <c r="C53">
        <v>31.73</v>
      </c>
      <c r="D53">
        <v>32.270000000000003</v>
      </c>
      <c r="E53">
        <v>40.83</v>
      </c>
      <c r="F53">
        <v>38.76</v>
      </c>
      <c r="G53">
        <v>22.87</v>
      </c>
      <c r="H53">
        <v>44</v>
      </c>
      <c r="I53">
        <v>1076.3</v>
      </c>
    </row>
    <row r="54" spans="1:9" x14ac:dyDescent="0.75">
      <c r="A54" s="7">
        <v>0.44877314814814812</v>
      </c>
      <c r="B54">
        <v>26.3</v>
      </c>
      <c r="C54">
        <v>31.61</v>
      </c>
      <c r="D54">
        <v>36.51</v>
      </c>
      <c r="E54">
        <v>41.77</v>
      </c>
      <c r="F54">
        <v>39.14</v>
      </c>
      <c r="G54">
        <v>23.5</v>
      </c>
      <c r="H54">
        <v>44.25</v>
      </c>
      <c r="I54">
        <v>1077.6600000000001</v>
      </c>
    </row>
    <row r="55" spans="1:9" x14ac:dyDescent="0.75">
      <c r="A55" s="7">
        <v>0.44946759259259261</v>
      </c>
      <c r="B55">
        <v>26.29</v>
      </c>
      <c r="C55">
        <v>31.58</v>
      </c>
      <c r="D55">
        <v>33.03</v>
      </c>
      <c r="E55">
        <v>41.13</v>
      </c>
      <c r="F55">
        <v>39.35</v>
      </c>
      <c r="G55">
        <v>22.85</v>
      </c>
      <c r="H55">
        <v>44.51</v>
      </c>
      <c r="I55">
        <v>1080.4000000000001</v>
      </c>
    </row>
    <row r="56" spans="1:9" x14ac:dyDescent="0.75">
      <c r="A56" s="7">
        <v>0.450162037037037</v>
      </c>
      <c r="B56">
        <v>26.37</v>
      </c>
      <c r="C56">
        <v>31.44</v>
      </c>
      <c r="D56">
        <v>33.409999999999997</v>
      </c>
      <c r="E56">
        <v>40.08</v>
      </c>
      <c r="F56">
        <v>39.450000000000003</v>
      </c>
      <c r="G56">
        <v>22.43</v>
      </c>
      <c r="H56">
        <v>44.64</v>
      </c>
      <c r="I56">
        <v>1083.1300000000001</v>
      </c>
    </row>
    <row r="57" spans="1:9" x14ac:dyDescent="0.75">
      <c r="A57" s="7">
        <v>0.4508564814814815</v>
      </c>
      <c r="B57">
        <v>26.44</v>
      </c>
      <c r="C57">
        <v>31.56</v>
      </c>
      <c r="D57">
        <v>33.979999999999997</v>
      </c>
      <c r="E57">
        <v>41.25</v>
      </c>
      <c r="F57">
        <v>39.5</v>
      </c>
      <c r="G57">
        <v>23.23</v>
      </c>
      <c r="H57">
        <v>44.61</v>
      </c>
      <c r="I57">
        <v>1079.03</v>
      </c>
    </row>
    <row r="58" spans="1:9" x14ac:dyDescent="0.75">
      <c r="A58" s="7">
        <v>0.45155092592592588</v>
      </c>
      <c r="B58">
        <v>26.54</v>
      </c>
      <c r="C58">
        <v>31.53</v>
      </c>
      <c r="D58">
        <v>33.979999999999997</v>
      </c>
      <c r="E58">
        <v>40.61</v>
      </c>
      <c r="F58">
        <v>39.6</v>
      </c>
      <c r="G58">
        <v>22.59</v>
      </c>
      <c r="H58">
        <v>44.66</v>
      </c>
      <c r="I58">
        <v>1085.8699999999999</v>
      </c>
    </row>
    <row r="59" spans="1:9" x14ac:dyDescent="0.75">
      <c r="A59" s="7">
        <v>0.45224537037037038</v>
      </c>
      <c r="B59">
        <v>26.66</v>
      </c>
      <c r="C59">
        <v>31.19</v>
      </c>
      <c r="D59">
        <v>31.7</v>
      </c>
      <c r="E59">
        <v>40.409999999999997</v>
      </c>
      <c r="F59">
        <v>39.76</v>
      </c>
      <c r="G59">
        <v>21.6</v>
      </c>
      <c r="H59">
        <v>44.83</v>
      </c>
      <c r="I59">
        <v>1089.97</v>
      </c>
    </row>
    <row r="60" spans="1:9" x14ac:dyDescent="0.75">
      <c r="A60" s="7">
        <v>0.45293981481481477</v>
      </c>
      <c r="B60">
        <v>26.67</v>
      </c>
      <c r="C60">
        <v>30.8</v>
      </c>
      <c r="D60">
        <v>33.409999999999997</v>
      </c>
      <c r="E60">
        <v>39.64</v>
      </c>
      <c r="F60">
        <v>39.729999999999997</v>
      </c>
      <c r="G60">
        <v>21.92</v>
      </c>
      <c r="H60">
        <v>44.84</v>
      </c>
      <c r="I60">
        <v>1091.3399999999999</v>
      </c>
    </row>
    <row r="61" spans="1:9" x14ac:dyDescent="0.75">
      <c r="A61" s="7">
        <v>0.45363425925925926</v>
      </c>
      <c r="B61">
        <v>26.69</v>
      </c>
      <c r="C61">
        <v>31.26</v>
      </c>
      <c r="D61">
        <v>34.549999999999997</v>
      </c>
      <c r="E61">
        <v>41.29</v>
      </c>
      <c r="F61">
        <v>39.65</v>
      </c>
      <c r="G61">
        <v>22.85</v>
      </c>
      <c r="H61">
        <v>44.69</v>
      </c>
      <c r="I61">
        <v>1095.44</v>
      </c>
    </row>
    <row r="62" spans="1:9" x14ac:dyDescent="0.75">
      <c r="A62" s="7">
        <v>0.45432870370370365</v>
      </c>
      <c r="B62">
        <v>26.67</v>
      </c>
      <c r="C62">
        <v>31.41</v>
      </c>
      <c r="D62">
        <v>36.119999999999997</v>
      </c>
      <c r="E62">
        <v>41.42</v>
      </c>
      <c r="F62">
        <v>39.72</v>
      </c>
      <c r="G62">
        <v>23</v>
      </c>
      <c r="H62">
        <v>44.85</v>
      </c>
      <c r="I62">
        <v>1105.01</v>
      </c>
    </row>
    <row r="63" spans="1:9" x14ac:dyDescent="0.75">
      <c r="A63" s="7">
        <v>0.45502314814814815</v>
      </c>
      <c r="B63">
        <v>26.04</v>
      </c>
      <c r="C63">
        <v>31.84</v>
      </c>
      <c r="D63">
        <v>34.74</v>
      </c>
      <c r="E63">
        <v>40.76</v>
      </c>
      <c r="F63">
        <v>39.79</v>
      </c>
      <c r="G63">
        <v>23.15</v>
      </c>
      <c r="H63">
        <v>44.79</v>
      </c>
      <c r="I63">
        <v>1100.9100000000001</v>
      </c>
    </row>
    <row r="64" spans="1:9" x14ac:dyDescent="0.75">
      <c r="A64" s="7">
        <v>0.45571759259259265</v>
      </c>
      <c r="B64">
        <v>27.28</v>
      </c>
      <c r="C64">
        <v>31.58</v>
      </c>
      <c r="D64">
        <v>31.89</v>
      </c>
      <c r="E64">
        <v>40.03</v>
      </c>
      <c r="F64">
        <v>39.520000000000003</v>
      </c>
      <c r="G64">
        <v>22.55</v>
      </c>
      <c r="H64">
        <v>44.45</v>
      </c>
      <c r="I64">
        <v>1105.01</v>
      </c>
    </row>
    <row r="65" spans="1:9" x14ac:dyDescent="0.75">
      <c r="A65" s="7">
        <v>0.45641203703703703</v>
      </c>
      <c r="B65">
        <v>27.1</v>
      </c>
      <c r="C65">
        <v>31.69</v>
      </c>
      <c r="D65">
        <v>33.979999999999997</v>
      </c>
      <c r="E65">
        <v>40.43</v>
      </c>
      <c r="F65">
        <v>39.35</v>
      </c>
      <c r="G65">
        <v>22.59</v>
      </c>
      <c r="H65">
        <v>44.32</v>
      </c>
      <c r="I65">
        <v>1109.1099999999999</v>
      </c>
    </row>
    <row r="66" spans="1:9" x14ac:dyDescent="0.75">
      <c r="A66" s="7">
        <v>0.45710648148148153</v>
      </c>
      <c r="B66">
        <v>27.2</v>
      </c>
      <c r="C66">
        <v>31.82</v>
      </c>
      <c r="D66">
        <v>31.51</v>
      </c>
      <c r="E66">
        <v>41.57</v>
      </c>
      <c r="F66">
        <v>39.36</v>
      </c>
      <c r="G66">
        <v>23.14</v>
      </c>
      <c r="H66">
        <v>44.41</v>
      </c>
      <c r="I66">
        <v>1106.3699999999999</v>
      </c>
    </row>
    <row r="67" spans="1:9" x14ac:dyDescent="0.75">
      <c r="A67" s="7">
        <v>0.45780092592592592</v>
      </c>
      <c r="B67">
        <v>27.39</v>
      </c>
      <c r="C67">
        <v>31.69</v>
      </c>
      <c r="D67">
        <v>31.51</v>
      </c>
      <c r="E67">
        <v>40.950000000000003</v>
      </c>
      <c r="F67">
        <v>39.380000000000003</v>
      </c>
      <c r="G67">
        <v>22.35</v>
      </c>
      <c r="H67">
        <v>44.48</v>
      </c>
      <c r="I67">
        <v>1106.3699999999999</v>
      </c>
    </row>
    <row r="68" spans="1:9" x14ac:dyDescent="0.75">
      <c r="A68" s="7">
        <v>0.45849537037037041</v>
      </c>
      <c r="B68">
        <v>27.13</v>
      </c>
      <c r="C68">
        <v>31.82</v>
      </c>
      <c r="D68">
        <v>30.93</v>
      </c>
      <c r="E68">
        <v>41.66</v>
      </c>
      <c r="F68">
        <v>39.5</v>
      </c>
      <c r="G68">
        <v>23.67</v>
      </c>
      <c r="H68">
        <v>44.68</v>
      </c>
      <c r="I68">
        <v>1105.01</v>
      </c>
    </row>
    <row r="69" spans="1:9" x14ac:dyDescent="0.75">
      <c r="A69" s="7">
        <v>0.4591898148148148</v>
      </c>
      <c r="B69">
        <v>26.95</v>
      </c>
      <c r="C69">
        <v>32</v>
      </c>
      <c r="D69">
        <v>31.32</v>
      </c>
      <c r="E69">
        <v>41.11</v>
      </c>
      <c r="F69">
        <v>39.409999999999997</v>
      </c>
      <c r="G69">
        <v>22.52</v>
      </c>
      <c r="H69">
        <v>44.6</v>
      </c>
      <c r="I69">
        <v>1106.3699999999999</v>
      </c>
    </row>
    <row r="70" spans="1:9" x14ac:dyDescent="0.75">
      <c r="A70" s="7">
        <v>0.4598842592592593</v>
      </c>
      <c r="B70">
        <v>27.1</v>
      </c>
      <c r="C70">
        <v>31.77</v>
      </c>
      <c r="D70">
        <v>34.17</v>
      </c>
      <c r="E70">
        <v>41.28</v>
      </c>
      <c r="F70">
        <v>39.46</v>
      </c>
      <c r="G70">
        <v>22.33</v>
      </c>
      <c r="H70">
        <v>44.69</v>
      </c>
      <c r="I70">
        <v>1106.3699999999999</v>
      </c>
    </row>
    <row r="71" spans="1:9" x14ac:dyDescent="0.75">
      <c r="A71" s="7">
        <v>0.46057870370370368</v>
      </c>
      <c r="B71">
        <v>26.9</v>
      </c>
      <c r="C71">
        <v>31.67</v>
      </c>
      <c r="D71">
        <v>35.92</v>
      </c>
      <c r="E71">
        <v>42.08</v>
      </c>
      <c r="F71">
        <v>39.61</v>
      </c>
      <c r="G71">
        <v>22.98</v>
      </c>
      <c r="H71">
        <v>44.95</v>
      </c>
      <c r="I71">
        <v>1109.1099999999999</v>
      </c>
    </row>
    <row r="72" spans="1:9" x14ac:dyDescent="0.75">
      <c r="A72" s="7">
        <v>0.46127314814814818</v>
      </c>
      <c r="B72">
        <v>26.67</v>
      </c>
      <c r="C72">
        <v>31.95</v>
      </c>
      <c r="D72">
        <v>33.03</v>
      </c>
      <c r="E72">
        <v>41.89</v>
      </c>
      <c r="F72">
        <v>39.79</v>
      </c>
      <c r="G72">
        <v>21.46</v>
      </c>
      <c r="H72">
        <v>45.09</v>
      </c>
      <c r="I72">
        <v>1107.74</v>
      </c>
    </row>
    <row r="73" spans="1:9" x14ac:dyDescent="0.75">
      <c r="A73" s="7">
        <v>0.46196759259259257</v>
      </c>
      <c r="B73">
        <v>26.89</v>
      </c>
      <c r="C73">
        <v>31.92</v>
      </c>
      <c r="D73">
        <v>30.74</v>
      </c>
      <c r="E73">
        <v>41.39</v>
      </c>
      <c r="F73">
        <v>39.72</v>
      </c>
      <c r="G73">
        <v>22.99</v>
      </c>
      <c r="H73">
        <v>45.02</v>
      </c>
      <c r="I73">
        <v>1107.74</v>
      </c>
    </row>
    <row r="74" spans="1:9" x14ac:dyDescent="0.75">
      <c r="A74" s="7">
        <v>0.46266203703703707</v>
      </c>
      <c r="B74">
        <v>28.18</v>
      </c>
      <c r="C74">
        <v>31.63</v>
      </c>
      <c r="D74">
        <v>31.32</v>
      </c>
      <c r="E74">
        <v>41.88</v>
      </c>
      <c r="F74">
        <v>39.94</v>
      </c>
      <c r="G74">
        <v>23.5</v>
      </c>
      <c r="H74">
        <v>45.17</v>
      </c>
      <c r="I74">
        <v>1109.1099999999999</v>
      </c>
    </row>
    <row r="75" spans="1:9" x14ac:dyDescent="0.75">
      <c r="A75" s="7">
        <v>0.46335648148148145</v>
      </c>
      <c r="B75">
        <v>27.75</v>
      </c>
      <c r="C75">
        <v>31.38</v>
      </c>
      <c r="D75">
        <v>34.93</v>
      </c>
      <c r="E75">
        <v>41.59</v>
      </c>
      <c r="F75">
        <v>40.17</v>
      </c>
      <c r="G75">
        <v>23.42</v>
      </c>
      <c r="H75">
        <v>45.29</v>
      </c>
      <c r="I75">
        <v>1111.8399999999999</v>
      </c>
    </row>
    <row r="76" spans="1:9" x14ac:dyDescent="0.75">
      <c r="A76" s="7">
        <v>0.46405092592592595</v>
      </c>
      <c r="B76">
        <v>27.72</v>
      </c>
      <c r="C76">
        <v>31.74</v>
      </c>
      <c r="D76">
        <v>33.22</v>
      </c>
      <c r="E76">
        <v>41.19</v>
      </c>
      <c r="F76">
        <v>39.99</v>
      </c>
      <c r="G76">
        <v>23.43</v>
      </c>
      <c r="H76">
        <v>45.06</v>
      </c>
      <c r="I76">
        <v>1114.58</v>
      </c>
    </row>
    <row r="77" spans="1:9" x14ac:dyDescent="0.75">
      <c r="A77" s="7">
        <v>0.46474537037037034</v>
      </c>
      <c r="B77">
        <v>27.41</v>
      </c>
      <c r="C77">
        <v>32.049999999999997</v>
      </c>
      <c r="D77">
        <v>35.32</v>
      </c>
      <c r="E77">
        <v>42.67</v>
      </c>
      <c r="F77">
        <v>40.04</v>
      </c>
      <c r="G77">
        <v>24.85</v>
      </c>
      <c r="H77">
        <v>45.24</v>
      </c>
      <c r="I77">
        <v>1113.21</v>
      </c>
    </row>
    <row r="78" spans="1:9" x14ac:dyDescent="0.75">
      <c r="A78" s="7">
        <v>0.46543981481481483</v>
      </c>
      <c r="B78">
        <v>27.24</v>
      </c>
      <c r="C78">
        <v>32.340000000000003</v>
      </c>
      <c r="D78">
        <v>34.93</v>
      </c>
      <c r="E78">
        <v>41.97</v>
      </c>
      <c r="F78">
        <v>40.200000000000003</v>
      </c>
      <c r="G78">
        <v>23.95</v>
      </c>
      <c r="H78">
        <v>45.43</v>
      </c>
      <c r="I78">
        <v>1117.31</v>
      </c>
    </row>
    <row r="79" spans="1:9" x14ac:dyDescent="0.75">
      <c r="A79" s="7">
        <v>0.46613425925925928</v>
      </c>
      <c r="B79">
        <v>26.99</v>
      </c>
      <c r="C79">
        <v>32.51</v>
      </c>
      <c r="D79">
        <v>31.89</v>
      </c>
      <c r="E79">
        <v>41.63</v>
      </c>
      <c r="F79">
        <v>39.909999999999997</v>
      </c>
      <c r="G79">
        <v>23.4</v>
      </c>
      <c r="H79">
        <v>45.11</v>
      </c>
      <c r="I79">
        <v>1120.05</v>
      </c>
    </row>
    <row r="80" spans="1:9" x14ac:dyDescent="0.75">
      <c r="A80" s="7">
        <v>0.46682870370370372</v>
      </c>
      <c r="B80">
        <v>27.17</v>
      </c>
      <c r="C80">
        <v>32.65</v>
      </c>
      <c r="D80">
        <v>32.65</v>
      </c>
      <c r="E80">
        <v>41.31</v>
      </c>
      <c r="F80">
        <v>39.979999999999997</v>
      </c>
      <c r="G80">
        <v>23.34</v>
      </c>
      <c r="H80">
        <v>45.05</v>
      </c>
      <c r="I80">
        <v>1117.31</v>
      </c>
    </row>
    <row r="81" spans="1:9" x14ac:dyDescent="0.75">
      <c r="A81" s="7">
        <v>0.46752314814814816</v>
      </c>
      <c r="B81">
        <v>27.37</v>
      </c>
      <c r="C81">
        <v>32.65</v>
      </c>
      <c r="D81">
        <v>30.36</v>
      </c>
      <c r="E81">
        <v>42.33</v>
      </c>
      <c r="F81">
        <v>40.1</v>
      </c>
      <c r="G81">
        <v>22.49</v>
      </c>
      <c r="H81">
        <v>45.22</v>
      </c>
      <c r="I81">
        <v>1113.21</v>
      </c>
    </row>
    <row r="82" spans="1:9" x14ac:dyDescent="0.75">
      <c r="A82" s="7">
        <v>0.4682175925925926</v>
      </c>
      <c r="B82">
        <v>26.77</v>
      </c>
      <c r="C82">
        <v>32.65</v>
      </c>
      <c r="D82">
        <v>30.74</v>
      </c>
      <c r="E82">
        <v>40.909999999999997</v>
      </c>
      <c r="F82">
        <v>40.11</v>
      </c>
      <c r="G82">
        <v>23.18</v>
      </c>
      <c r="H82">
        <v>45.21</v>
      </c>
      <c r="I82">
        <v>1122.78</v>
      </c>
    </row>
    <row r="83" spans="1:9" x14ac:dyDescent="0.75">
      <c r="A83" s="7">
        <v>0.46891203703703704</v>
      </c>
      <c r="B83">
        <v>27.35</v>
      </c>
      <c r="C83">
        <v>32.56</v>
      </c>
      <c r="D83">
        <v>32.46</v>
      </c>
      <c r="E83">
        <v>41.48</v>
      </c>
      <c r="F83">
        <v>39.99</v>
      </c>
      <c r="G83">
        <v>23.34</v>
      </c>
      <c r="H83">
        <v>45.14</v>
      </c>
      <c r="I83">
        <v>1121.4100000000001</v>
      </c>
    </row>
    <row r="84" spans="1:9" x14ac:dyDescent="0.75">
      <c r="A84" s="7">
        <v>0.46960648148148149</v>
      </c>
      <c r="B84">
        <v>27.23</v>
      </c>
      <c r="C84">
        <v>32.42</v>
      </c>
      <c r="D84">
        <v>33.22</v>
      </c>
      <c r="E84">
        <v>42.08</v>
      </c>
      <c r="F84">
        <v>40.14</v>
      </c>
      <c r="G84">
        <v>22.98</v>
      </c>
      <c r="H84">
        <v>45.27</v>
      </c>
      <c r="I84">
        <v>1126.8800000000001</v>
      </c>
    </row>
    <row r="85" spans="1:9" x14ac:dyDescent="0.75">
      <c r="A85" s="7">
        <v>0.47030092592592593</v>
      </c>
      <c r="B85">
        <v>27.36</v>
      </c>
      <c r="C85">
        <v>32.47</v>
      </c>
      <c r="D85">
        <v>31.89</v>
      </c>
      <c r="E85">
        <v>42.62</v>
      </c>
      <c r="F85">
        <v>40.229999999999997</v>
      </c>
      <c r="G85">
        <v>23.34</v>
      </c>
      <c r="H85">
        <v>45.38</v>
      </c>
      <c r="I85">
        <v>1122.78</v>
      </c>
    </row>
    <row r="86" spans="1:9" x14ac:dyDescent="0.75">
      <c r="A86" s="7">
        <v>0.47099537037037037</v>
      </c>
      <c r="B86">
        <v>27.1</v>
      </c>
      <c r="C86">
        <v>32.46</v>
      </c>
      <c r="D86">
        <v>30.93</v>
      </c>
      <c r="E86">
        <v>42.77</v>
      </c>
      <c r="F86">
        <v>40.450000000000003</v>
      </c>
      <c r="G86">
        <v>23.56</v>
      </c>
      <c r="H86">
        <v>45.71</v>
      </c>
      <c r="I86">
        <v>1114.58</v>
      </c>
    </row>
    <row r="87" spans="1:9" x14ac:dyDescent="0.75">
      <c r="A87" s="7">
        <v>0.47168981481481481</v>
      </c>
      <c r="B87">
        <v>27.05</v>
      </c>
      <c r="C87">
        <v>32.47</v>
      </c>
      <c r="D87">
        <v>32.08</v>
      </c>
      <c r="E87">
        <v>41.69</v>
      </c>
      <c r="F87">
        <v>40.49</v>
      </c>
      <c r="G87">
        <v>23.22</v>
      </c>
      <c r="H87">
        <v>45.75</v>
      </c>
      <c r="I87">
        <v>1130.98</v>
      </c>
    </row>
    <row r="88" spans="1:9" x14ac:dyDescent="0.75">
      <c r="A88" s="7">
        <v>0.47238425925925925</v>
      </c>
      <c r="B88">
        <v>27.22</v>
      </c>
      <c r="C88">
        <v>32.07</v>
      </c>
      <c r="D88">
        <v>29.62</v>
      </c>
      <c r="E88">
        <v>41.95</v>
      </c>
      <c r="F88">
        <v>40.83</v>
      </c>
      <c r="G88">
        <v>23.01</v>
      </c>
      <c r="H88">
        <v>45.83</v>
      </c>
      <c r="I88">
        <v>1122.78</v>
      </c>
    </row>
    <row r="89" spans="1:9" x14ac:dyDescent="0.75">
      <c r="A89" s="7">
        <v>0.4730787037037037</v>
      </c>
      <c r="B89">
        <v>27.24</v>
      </c>
      <c r="C89">
        <v>32.33</v>
      </c>
      <c r="D89">
        <v>32.840000000000003</v>
      </c>
      <c r="E89">
        <v>42.5</v>
      </c>
      <c r="F89">
        <v>40.950000000000003</v>
      </c>
      <c r="G89">
        <v>23.37</v>
      </c>
      <c r="H89">
        <v>45.92</v>
      </c>
      <c r="I89">
        <v>1125.51</v>
      </c>
    </row>
    <row r="90" spans="1:9" x14ac:dyDescent="0.75">
      <c r="A90" s="7">
        <v>0.47377314814814814</v>
      </c>
      <c r="B90">
        <v>27.77</v>
      </c>
      <c r="C90">
        <v>32.520000000000003</v>
      </c>
      <c r="D90">
        <v>29.8</v>
      </c>
      <c r="E90">
        <v>42.18</v>
      </c>
      <c r="F90">
        <v>40.700000000000003</v>
      </c>
      <c r="G90">
        <v>23.48</v>
      </c>
      <c r="H90">
        <v>45.68</v>
      </c>
      <c r="I90">
        <v>1124.1500000000001</v>
      </c>
    </row>
    <row r="91" spans="1:9" x14ac:dyDescent="0.75">
      <c r="A91" s="7">
        <v>0.47446759259259258</v>
      </c>
      <c r="B91">
        <v>27.47</v>
      </c>
      <c r="C91">
        <v>32.630000000000003</v>
      </c>
      <c r="D91">
        <v>33.409999999999997</v>
      </c>
      <c r="E91">
        <v>42.99</v>
      </c>
      <c r="F91">
        <v>40.9</v>
      </c>
      <c r="G91">
        <v>24.38</v>
      </c>
      <c r="H91">
        <v>45.81</v>
      </c>
      <c r="I91">
        <v>1125.51</v>
      </c>
    </row>
    <row r="92" spans="1:9" x14ac:dyDescent="0.75">
      <c r="A92" s="7">
        <v>0.47516203703703702</v>
      </c>
      <c r="B92">
        <v>27.62</v>
      </c>
      <c r="C92">
        <v>32.74</v>
      </c>
      <c r="D92">
        <v>32.270000000000003</v>
      </c>
      <c r="E92">
        <v>42.59</v>
      </c>
      <c r="F92">
        <v>40.869999999999997</v>
      </c>
      <c r="G92">
        <v>24.51</v>
      </c>
      <c r="H92">
        <v>45.84</v>
      </c>
      <c r="I92">
        <v>1126.8800000000001</v>
      </c>
    </row>
    <row r="93" spans="1:9" x14ac:dyDescent="0.75">
      <c r="A93" s="7">
        <v>0.47585648148148146</v>
      </c>
      <c r="B93">
        <v>27.52</v>
      </c>
      <c r="C93">
        <v>32.729999999999997</v>
      </c>
      <c r="D93">
        <v>31.32</v>
      </c>
      <c r="E93">
        <v>42.96</v>
      </c>
      <c r="F93">
        <v>41.01</v>
      </c>
      <c r="G93">
        <v>24.04</v>
      </c>
      <c r="H93">
        <v>46</v>
      </c>
      <c r="I93">
        <v>1126.8800000000001</v>
      </c>
    </row>
    <row r="94" spans="1:9" x14ac:dyDescent="0.75">
      <c r="A94" s="7">
        <v>0.47655092592592596</v>
      </c>
      <c r="B94">
        <v>27.53</v>
      </c>
      <c r="C94">
        <v>32.409999999999997</v>
      </c>
      <c r="D94">
        <v>29.62</v>
      </c>
      <c r="E94">
        <v>41.55</v>
      </c>
      <c r="F94">
        <v>41.14</v>
      </c>
      <c r="G94">
        <v>23.02</v>
      </c>
      <c r="H94">
        <v>46.06</v>
      </c>
      <c r="I94">
        <v>1129.6199999999999</v>
      </c>
    </row>
    <row r="95" spans="1:9" x14ac:dyDescent="0.75">
      <c r="A95" s="7">
        <v>0.47724537037037035</v>
      </c>
      <c r="B95">
        <v>27.82</v>
      </c>
      <c r="C95">
        <v>32.299999999999997</v>
      </c>
      <c r="D95">
        <v>32.65</v>
      </c>
      <c r="E95">
        <v>41.78</v>
      </c>
      <c r="F95">
        <v>41.11</v>
      </c>
      <c r="G95">
        <v>23.13</v>
      </c>
      <c r="H95">
        <v>46</v>
      </c>
      <c r="I95">
        <v>1130.98</v>
      </c>
    </row>
    <row r="96" spans="1:9" x14ac:dyDescent="0.75">
      <c r="A96" s="7">
        <v>0.47793981481481485</v>
      </c>
      <c r="B96">
        <v>27.64</v>
      </c>
      <c r="C96">
        <v>32.369999999999997</v>
      </c>
      <c r="D96">
        <v>30.55</v>
      </c>
      <c r="E96">
        <v>43.04</v>
      </c>
      <c r="F96">
        <v>41.13</v>
      </c>
      <c r="G96">
        <v>23.99</v>
      </c>
      <c r="H96">
        <v>46.06</v>
      </c>
      <c r="I96">
        <v>1140.55</v>
      </c>
    </row>
    <row r="97" spans="1:9" x14ac:dyDescent="0.75">
      <c r="A97" s="7">
        <v>0.47863425925925923</v>
      </c>
      <c r="B97">
        <v>27.55</v>
      </c>
      <c r="C97">
        <v>32.590000000000003</v>
      </c>
      <c r="D97">
        <v>32.270000000000003</v>
      </c>
      <c r="E97">
        <v>42.78</v>
      </c>
      <c r="F97">
        <v>41.13</v>
      </c>
      <c r="G97">
        <v>23.12</v>
      </c>
      <c r="H97">
        <v>46.09</v>
      </c>
      <c r="I97">
        <v>1135.08</v>
      </c>
    </row>
    <row r="98" spans="1:9" x14ac:dyDescent="0.75">
      <c r="A98" s="7">
        <v>0.47932870370370373</v>
      </c>
      <c r="B98">
        <v>27.48</v>
      </c>
      <c r="C98">
        <v>32.83</v>
      </c>
      <c r="D98">
        <v>33.979999999999997</v>
      </c>
      <c r="E98">
        <v>42.82</v>
      </c>
      <c r="F98">
        <v>41.1</v>
      </c>
      <c r="G98">
        <v>24.7</v>
      </c>
      <c r="H98">
        <v>46</v>
      </c>
      <c r="I98">
        <v>1133.72</v>
      </c>
    </row>
    <row r="99" spans="1:9" x14ac:dyDescent="0.75">
      <c r="A99" s="7">
        <v>0.48002314814814812</v>
      </c>
      <c r="B99">
        <v>27.37</v>
      </c>
      <c r="C99">
        <v>32.96</v>
      </c>
      <c r="D99">
        <v>33.6</v>
      </c>
      <c r="E99">
        <v>42.21</v>
      </c>
      <c r="F99">
        <v>41.25</v>
      </c>
      <c r="G99">
        <v>23.39</v>
      </c>
      <c r="H99">
        <v>46.11</v>
      </c>
      <c r="I99">
        <v>1130.98</v>
      </c>
    </row>
    <row r="100" spans="1:9" x14ac:dyDescent="0.75">
      <c r="A100" s="7">
        <v>0.48071759259259261</v>
      </c>
      <c r="B100">
        <v>27.53</v>
      </c>
      <c r="C100">
        <v>32.979999999999997</v>
      </c>
      <c r="D100">
        <v>30.74</v>
      </c>
      <c r="E100">
        <v>43.11</v>
      </c>
      <c r="F100">
        <v>41.19</v>
      </c>
      <c r="G100">
        <v>23.8</v>
      </c>
      <c r="H100">
        <v>46.2</v>
      </c>
      <c r="I100">
        <v>1137.82</v>
      </c>
    </row>
    <row r="101" spans="1:9" x14ac:dyDescent="0.75">
      <c r="A101" s="7">
        <v>0.481412037037037</v>
      </c>
      <c r="B101">
        <v>27.51</v>
      </c>
      <c r="C101">
        <v>32.93</v>
      </c>
      <c r="D101">
        <v>32.46</v>
      </c>
      <c r="E101">
        <v>42.54</v>
      </c>
      <c r="F101">
        <v>41.18</v>
      </c>
      <c r="G101">
        <v>24.18</v>
      </c>
      <c r="H101">
        <v>46.25</v>
      </c>
      <c r="I101">
        <v>1137.82</v>
      </c>
    </row>
    <row r="102" spans="1:9" x14ac:dyDescent="0.75">
      <c r="A102" s="7">
        <v>0.4821064814814815</v>
      </c>
      <c r="B102">
        <v>27.86</v>
      </c>
      <c r="C102">
        <v>33.19</v>
      </c>
      <c r="D102">
        <v>30.93</v>
      </c>
      <c r="E102">
        <v>41.73</v>
      </c>
      <c r="F102">
        <v>40.799999999999997</v>
      </c>
      <c r="G102">
        <v>23.39</v>
      </c>
      <c r="H102">
        <v>45.79</v>
      </c>
      <c r="I102">
        <v>1140.55</v>
      </c>
    </row>
    <row r="103" spans="1:9" x14ac:dyDescent="0.75">
      <c r="A103" s="7">
        <v>0.48280092592592588</v>
      </c>
      <c r="B103">
        <v>28.17</v>
      </c>
      <c r="C103">
        <v>32.75</v>
      </c>
      <c r="D103">
        <v>30.17</v>
      </c>
      <c r="E103">
        <v>42.12</v>
      </c>
      <c r="F103">
        <v>40.71</v>
      </c>
      <c r="G103">
        <v>22.47</v>
      </c>
      <c r="H103">
        <v>45.74</v>
      </c>
      <c r="I103">
        <v>1146.02</v>
      </c>
    </row>
    <row r="104" spans="1:9" x14ac:dyDescent="0.75">
      <c r="A104" s="7">
        <v>0.48349537037037038</v>
      </c>
      <c r="B104">
        <v>27.82</v>
      </c>
      <c r="C104">
        <v>32.82</v>
      </c>
      <c r="D104">
        <v>30.55</v>
      </c>
      <c r="E104">
        <v>43.16</v>
      </c>
      <c r="F104">
        <v>40.97</v>
      </c>
      <c r="G104">
        <v>23.11</v>
      </c>
      <c r="H104">
        <v>45.99</v>
      </c>
      <c r="I104">
        <v>1137.82</v>
      </c>
    </row>
    <row r="105" spans="1:9" x14ac:dyDescent="0.75">
      <c r="A105" s="7">
        <v>0.48418981481481477</v>
      </c>
      <c r="B105">
        <v>27.89</v>
      </c>
      <c r="C105">
        <v>32.56</v>
      </c>
      <c r="D105">
        <v>31.7</v>
      </c>
      <c r="E105">
        <v>42.29</v>
      </c>
      <c r="F105">
        <v>40.89</v>
      </c>
      <c r="G105">
        <v>22.46</v>
      </c>
      <c r="H105">
        <v>45.96</v>
      </c>
      <c r="I105">
        <v>1137.82</v>
      </c>
    </row>
    <row r="106" spans="1:9" x14ac:dyDescent="0.75">
      <c r="A106" s="7">
        <v>0.48488425925925926</v>
      </c>
      <c r="B106">
        <v>27.95</v>
      </c>
      <c r="C106">
        <v>32.67</v>
      </c>
      <c r="D106">
        <v>33.22</v>
      </c>
      <c r="E106">
        <v>42.96</v>
      </c>
      <c r="F106">
        <v>40.840000000000003</v>
      </c>
      <c r="G106">
        <v>23.26</v>
      </c>
      <c r="H106">
        <v>45.91</v>
      </c>
      <c r="I106">
        <v>1140.55</v>
      </c>
    </row>
    <row r="107" spans="1:9" x14ac:dyDescent="0.75">
      <c r="A107" s="7">
        <v>0.48557870370370365</v>
      </c>
      <c r="B107">
        <v>27.84</v>
      </c>
      <c r="C107">
        <v>32.979999999999997</v>
      </c>
      <c r="D107">
        <v>33.03</v>
      </c>
      <c r="E107">
        <v>42.37</v>
      </c>
      <c r="F107">
        <v>40.85</v>
      </c>
      <c r="G107">
        <v>24.03</v>
      </c>
      <c r="H107">
        <v>45.93</v>
      </c>
      <c r="I107">
        <v>1143.29</v>
      </c>
    </row>
    <row r="108" spans="1:9" x14ac:dyDescent="0.75">
      <c r="A108" s="7">
        <v>0.48627314814814815</v>
      </c>
      <c r="B108">
        <v>28.15</v>
      </c>
      <c r="C108">
        <v>32.93</v>
      </c>
      <c r="D108">
        <v>31.7</v>
      </c>
      <c r="E108">
        <v>41.83</v>
      </c>
      <c r="F108">
        <v>40.35</v>
      </c>
      <c r="G108">
        <v>23.29</v>
      </c>
      <c r="H108">
        <v>45.46</v>
      </c>
      <c r="I108">
        <v>1148.75</v>
      </c>
    </row>
    <row r="109" spans="1:9" x14ac:dyDescent="0.75">
      <c r="A109" s="7">
        <v>0.48696759259259265</v>
      </c>
      <c r="B109">
        <v>28.09</v>
      </c>
      <c r="C109">
        <v>32.799999999999997</v>
      </c>
      <c r="D109">
        <v>31.89</v>
      </c>
      <c r="E109">
        <v>41.5</v>
      </c>
      <c r="F109">
        <v>40.29</v>
      </c>
      <c r="G109">
        <v>23.18</v>
      </c>
      <c r="H109">
        <v>45.29</v>
      </c>
      <c r="I109">
        <v>1148.75</v>
      </c>
    </row>
    <row r="110" spans="1:9" x14ac:dyDescent="0.75">
      <c r="A110" s="7">
        <v>0.48766203703703703</v>
      </c>
      <c r="B110">
        <v>28.18</v>
      </c>
      <c r="C110">
        <v>32.770000000000003</v>
      </c>
      <c r="D110">
        <v>32.46</v>
      </c>
      <c r="E110">
        <v>42.29</v>
      </c>
      <c r="F110">
        <v>40.369999999999997</v>
      </c>
      <c r="G110">
        <v>23.22</v>
      </c>
      <c r="H110">
        <v>45.39</v>
      </c>
      <c r="I110">
        <v>1154.22</v>
      </c>
    </row>
    <row r="111" spans="1:9" x14ac:dyDescent="0.75">
      <c r="A111" s="7">
        <v>0.48835648148148153</v>
      </c>
      <c r="B111">
        <v>28.8</v>
      </c>
      <c r="C111">
        <v>32.67</v>
      </c>
      <c r="D111">
        <v>31.32</v>
      </c>
      <c r="E111">
        <v>40.9</v>
      </c>
      <c r="F111">
        <v>39.979999999999997</v>
      </c>
      <c r="G111">
        <v>22.95</v>
      </c>
      <c r="H111">
        <v>45.04</v>
      </c>
      <c r="I111">
        <v>1154.22</v>
      </c>
    </row>
    <row r="112" spans="1:9" x14ac:dyDescent="0.75">
      <c r="A112" s="7">
        <v>0.48905092592592592</v>
      </c>
      <c r="B112">
        <v>28.46</v>
      </c>
      <c r="C112">
        <v>32.54</v>
      </c>
      <c r="D112">
        <v>32.65</v>
      </c>
      <c r="E112">
        <v>43.07</v>
      </c>
      <c r="F112">
        <v>40.130000000000003</v>
      </c>
      <c r="G112">
        <v>22.74</v>
      </c>
      <c r="H112">
        <v>45.22</v>
      </c>
      <c r="I112">
        <v>1151.49</v>
      </c>
    </row>
    <row r="113" spans="1:9" x14ac:dyDescent="0.75">
      <c r="A113" s="7">
        <v>0.48974537037037041</v>
      </c>
      <c r="B113">
        <v>28.42</v>
      </c>
      <c r="C113">
        <v>32.35</v>
      </c>
      <c r="D113">
        <v>30.74</v>
      </c>
      <c r="E113">
        <v>42.25</v>
      </c>
      <c r="F113">
        <v>40.32</v>
      </c>
      <c r="G113">
        <v>22.67</v>
      </c>
      <c r="H113">
        <v>45.38</v>
      </c>
      <c r="I113">
        <v>1154.22</v>
      </c>
    </row>
    <row r="114" spans="1:9" x14ac:dyDescent="0.75">
      <c r="A114" s="7">
        <v>0.4904398148148148</v>
      </c>
      <c r="B114">
        <v>28.36</v>
      </c>
      <c r="C114">
        <v>32.19</v>
      </c>
      <c r="D114">
        <v>34.36</v>
      </c>
      <c r="E114">
        <v>42.65</v>
      </c>
      <c r="F114">
        <v>40.42</v>
      </c>
      <c r="G114">
        <v>24.15</v>
      </c>
      <c r="H114">
        <v>45.52</v>
      </c>
      <c r="I114">
        <v>1155.5899999999999</v>
      </c>
    </row>
    <row r="115" spans="1:9" x14ac:dyDescent="0.75">
      <c r="A115" s="7">
        <v>0.4911342592592593</v>
      </c>
      <c r="B115">
        <v>28.01</v>
      </c>
      <c r="C115">
        <v>32.14</v>
      </c>
      <c r="D115">
        <v>34.549999999999997</v>
      </c>
      <c r="E115">
        <v>42.72</v>
      </c>
      <c r="F115">
        <v>40.799999999999997</v>
      </c>
      <c r="G115">
        <v>24.55</v>
      </c>
      <c r="H115">
        <v>45.79</v>
      </c>
      <c r="I115">
        <v>1158.32</v>
      </c>
    </row>
    <row r="116" spans="1:9" x14ac:dyDescent="0.75">
      <c r="A116" s="7">
        <v>0.49182870370370368</v>
      </c>
      <c r="B116">
        <v>28.41</v>
      </c>
      <c r="C116">
        <v>32.39</v>
      </c>
      <c r="D116">
        <v>31.12</v>
      </c>
      <c r="E116">
        <v>42.21</v>
      </c>
      <c r="F116">
        <v>40.31</v>
      </c>
      <c r="G116">
        <v>23.97</v>
      </c>
      <c r="H116">
        <v>45.36</v>
      </c>
      <c r="I116">
        <v>1159.69</v>
      </c>
    </row>
    <row r="117" spans="1:9" x14ac:dyDescent="0.75">
      <c r="A117" s="7">
        <v>0.49252314814814818</v>
      </c>
      <c r="B117">
        <v>28.33</v>
      </c>
      <c r="C117">
        <v>32.44</v>
      </c>
      <c r="D117">
        <v>32.08</v>
      </c>
      <c r="E117">
        <v>42.14</v>
      </c>
      <c r="F117">
        <v>40.479999999999997</v>
      </c>
      <c r="G117">
        <v>23.21</v>
      </c>
      <c r="H117">
        <v>45.46</v>
      </c>
      <c r="I117">
        <v>1159.69</v>
      </c>
    </row>
    <row r="118" spans="1:9" x14ac:dyDescent="0.75">
      <c r="A118" s="7">
        <v>0.49321759259259257</v>
      </c>
      <c r="B118">
        <v>28.52</v>
      </c>
      <c r="C118">
        <v>32.159999999999997</v>
      </c>
      <c r="D118">
        <v>31.32</v>
      </c>
      <c r="E118">
        <v>42</v>
      </c>
      <c r="F118">
        <v>40.46</v>
      </c>
      <c r="G118">
        <v>23.52</v>
      </c>
      <c r="H118">
        <v>45.51</v>
      </c>
      <c r="I118">
        <v>1152.8599999999999</v>
      </c>
    </row>
    <row r="119" spans="1:9" x14ac:dyDescent="0.75">
      <c r="A119" s="7">
        <v>0.49391203703703707</v>
      </c>
      <c r="B119">
        <v>28.34</v>
      </c>
      <c r="C119">
        <v>31.99</v>
      </c>
      <c r="D119">
        <v>32.840000000000003</v>
      </c>
      <c r="E119">
        <v>42.66</v>
      </c>
      <c r="F119">
        <v>40.6</v>
      </c>
      <c r="G119">
        <v>22.98</v>
      </c>
      <c r="H119">
        <v>45.66</v>
      </c>
      <c r="I119">
        <v>1156.96</v>
      </c>
    </row>
    <row r="120" spans="1:9" x14ac:dyDescent="0.75">
      <c r="A120" s="7">
        <v>0.49460648148148145</v>
      </c>
      <c r="B120">
        <v>28.36</v>
      </c>
      <c r="C120">
        <v>32.020000000000003</v>
      </c>
      <c r="D120">
        <v>34.17</v>
      </c>
      <c r="E120">
        <v>42.76</v>
      </c>
      <c r="F120">
        <v>40.630000000000003</v>
      </c>
      <c r="G120">
        <v>24.51</v>
      </c>
      <c r="H120">
        <v>45.69</v>
      </c>
      <c r="I120">
        <v>1162.43</v>
      </c>
    </row>
    <row r="121" spans="1:9" x14ac:dyDescent="0.75">
      <c r="A121" s="7">
        <v>0.49530092592592595</v>
      </c>
      <c r="B121">
        <v>28.24</v>
      </c>
      <c r="C121">
        <v>31.97</v>
      </c>
      <c r="D121">
        <v>33.6</v>
      </c>
      <c r="E121">
        <v>42.39</v>
      </c>
      <c r="F121">
        <v>40.65</v>
      </c>
      <c r="G121">
        <v>24.76</v>
      </c>
      <c r="H121">
        <v>45.64</v>
      </c>
      <c r="I121">
        <v>1156.96</v>
      </c>
    </row>
    <row r="122" spans="1:9" x14ac:dyDescent="0.75">
      <c r="A122" s="7">
        <v>0.49599537037037034</v>
      </c>
      <c r="B122">
        <v>27.97</v>
      </c>
      <c r="C122">
        <v>32.200000000000003</v>
      </c>
      <c r="D122">
        <v>35.130000000000003</v>
      </c>
      <c r="E122">
        <v>42.42</v>
      </c>
      <c r="F122">
        <v>40.68</v>
      </c>
      <c r="G122">
        <v>23.65</v>
      </c>
      <c r="H122">
        <v>45.68</v>
      </c>
      <c r="I122">
        <v>1154.22</v>
      </c>
    </row>
    <row r="123" spans="1:9" x14ac:dyDescent="0.75">
      <c r="A123" s="7">
        <v>0.49668981481481483</v>
      </c>
      <c r="B123">
        <v>28.29</v>
      </c>
      <c r="C123">
        <v>32.200000000000003</v>
      </c>
      <c r="D123">
        <v>31.51</v>
      </c>
      <c r="E123">
        <v>41.97</v>
      </c>
      <c r="F123">
        <v>40.46</v>
      </c>
      <c r="G123">
        <v>22.56</v>
      </c>
      <c r="H123">
        <v>45.53</v>
      </c>
      <c r="I123">
        <v>1154.22</v>
      </c>
    </row>
    <row r="124" spans="1:9" x14ac:dyDescent="0.75">
      <c r="A124" s="7">
        <v>0.49738425925925928</v>
      </c>
      <c r="B124">
        <v>28.07</v>
      </c>
      <c r="C124">
        <v>32.31</v>
      </c>
      <c r="D124">
        <v>33.03</v>
      </c>
      <c r="E124">
        <v>42.6</v>
      </c>
      <c r="F124">
        <v>40.659999999999997</v>
      </c>
      <c r="G124">
        <v>24.43</v>
      </c>
      <c r="H124">
        <v>45.61</v>
      </c>
      <c r="I124">
        <v>1151.49</v>
      </c>
    </row>
    <row r="125" spans="1:9" x14ac:dyDescent="0.75">
      <c r="A125" s="7">
        <v>0.49807870370370372</v>
      </c>
      <c r="B125">
        <v>28.02</v>
      </c>
      <c r="C125">
        <v>32.270000000000003</v>
      </c>
      <c r="D125">
        <v>35.520000000000003</v>
      </c>
      <c r="E125">
        <v>42.88</v>
      </c>
      <c r="F125">
        <v>40.92</v>
      </c>
      <c r="G125">
        <v>24.55</v>
      </c>
      <c r="H125">
        <v>45.79</v>
      </c>
      <c r="I125">
        <v>1150.1199999999999</v>
      </c>
    </row>
    <row r="126" spans="1:9" x14ac:dyDescent="0.75">
      <c r="A126" s="7">
        <v>0.49877314814814816</v>
      </c>
      <c r="B126">
        <v>27.83</v>
      </c>
      <c r="C126">
        <v>32.18</v>
      </c>
      <c r="D126">
        <v>31.7</v>
      </c>
      <c r="E126">
        <v>43.24</v>
      </c>
      <c r="F126">
        <v>41.08</v>
      </c>
      <c r="G126">
        <v>23.59</v>
      </c>
      <c r="H126">
        <v>45.95</v>
      </c>
      <c r="I126">
        <v>1152.8599999999999</v>
      </c>
    </row>
    <row r="127" spans="1:9" x14ac:dyDescent="0.75">
      <c r="A127" s="7">
        <v>0.5001620370370371</v>
      </c>
      <c r="B127">
        <v>27.78</v>
      </c>
      <c r="C127">
        <v>32.35</v>
      </c>
      <c r="D127">
        <v>31.51</v>
      </c>
      <c r="E127">
        <v>42.18</v>
      </c>
      <c r="F127">
        <v>41.04</v>
      </c>
      <c r="G127">
        <v>24.05</v>
      </c>
      <c r="H127">
        <v>45.87</v>
      </c>
      <c r="I127">
        <v>448.79</v>
      </c>
    </row>
    <row r="128" spans="1:9" x14ac:dyDescent="0.75">
      <c r="A128" s="7">
        <v>0.50085648148148143</v>
      </c>
      <c r="B128">
        <v>27.83</v>
      </c>
      <c r="C128">
        <v>32.119999999999997</v>
      </c>
      <c r="D128">
        <v>30.17</v>
      </c>
      <c r="E128">
        <v>42.25</v>
      </c>
      <c r="F128">
        <v>40.93</v>
      </c>
      <c r="G128">
        <v>23.48</v>
      </c>
      <c r="H128">
        <v>45.8</v>
      </c>
      <c r="I128">
        <v>1150.1199999999999</v>
      </c>
    </row>
    <row r="129" spans="1:9" x14ac:dyDescent="0.75">
      <c r="A129" s="7">
        <v>0.50155092592592598</v>
      </c>
      <c r="B129">
        <v>27.729999999999997</v>
      </c>
      <c r="C129">
        <v>32.270000000000003</v>
      </c>
      <c r="D129">
        <v>32.08</v>
      </c>
      <c r="E129">
        <v>42.92</v>
      </c>
      <c r="F129">
        <v>41</v>
      </c>
      <c r="G129">
        <v>23.65</v>
      </c>
      <c r="H129">
        <v>45.79</v>
      </c>
      <c r="I129">
        <v>1148.75</v>
      </c>
    </row>
    <row r="130" spans="1:9" x14ac:dyDescent="0.75">
      <c r="A130" s="7">
        <v>0.50224537037037031</v>
      </c>
      <c r="B130">
        <v>26.229999999999997</v>
      </c>
      <c r="C130">
        <v>32.47</v>
      </c>
      <c r="D130">
        <v>32.46</v>
      </c>
      <c r="E130">
        <v>43.83</v>
      </c>
      <c r="F130">
        <v>41.29</v>
      </c>
      <c r="G130">
        <v>24.6</v>
      </c>
      <c r="H130">
        <v>46.02</v>
      </c>
      <c r="I130">
        <v>1147.3900000000001</v>
      </c>
    </row>
    <row r="131" spans="1:9" x14ac:dyDescent="0.75">
      <c r="A131" s="7">
        <v>0.50293981481481487</v>
      </c>
      <c r="B131">
        <v>26.200000000000003</v>
      </c>
      <c r="C131">
        <v>32.840000000000003</v>
      </c>
      <c r="D131">
        <v>33.79</v>
      </c>
      <c r="E131">
        <v>44.33</v>
      </c>
      <c r="F131">
        <v>41.58</v>
      </c>
      <c r="G131">
        <v>23.86</v>
      </c>
      <c r="H131">
        <v>46.29</v>
      </c>
      <c r="I131">
        <v>1148.75</v>
      </c>
    </row>
    <row r="132" spans="1:9" x14ac:dyDescent="0.75">
      <c r="A132" s="7">
        <v>0.5036342592592592</v>
      </c>
      <c r="B132">
        <v>26.299999999999997</v>
      </c>
      <c r="C132">
        <v>32.99</v>
      </c>
      <c r="D132">
        <v>30.55</v>
      </c>
      <c r="E132">
        <v>43.32</v>
      </c>
      <c r="F132">
        <v>41.82</v>
      </c>
      <c r="G132">
        <v>24.87</v>
      </c>
      <c r="H132">
        <v>46.43</v>
      </c>
      <c r="I132">
        <v>1148.75</v>
      </c>
    </row>
    <row r="133" spans="1:9" x14ac:dyDescent="0.75">
      <c r="A133" s="7">
        <v>0.50432870370370375</v>
      </c>
      <c r="B133">
        <v>26.450000000000003</v>
      </c>
      <c r="C133">
        <v>33.31</v>
      </c>
      <c r="D133">
        <v>29.25</v>
      </c>
      <c r="E133">
        <v>43.55</v>
      </c>
      <c r="F133">
        <v>41.34</v>
      </c>
      <c r="G133">
        <v>23.58</v>
      </c>
      <c r="H133">
        <v>46</v>
      </c>
      <c r="I133">
        <v>1151.49</v>
      </c>
    </row>
    <row r="134" spans="1:9" x14ac:dyDescent="0.75">
      <c r="A134" s="7">
        <v>0.50502314814814808</v>
      </c>
      <c r="B134">
        <v>26.43</v>
      </c>
      <c r="C134">
        <v>33.03</v>
      </c>
      <c r="D134">
        <v>31.12</v>
      </c>
      <c r="E134">
        <v>43.7</v>
      </c>
      <c r="F134">
        <v>41.69</v>
      </c>
      <c r="G134">
        <v>23.88</v>
      </c>
      <c r="H134">
        <v>46.36</v>
      </c>
      <c r="I134">
        <v>1148.75</v>
      </c>
    </row>
    <row r="135" spans="1:9" x14ac:dyDescent="0.75">
      <c r="A135" s="7">
        <v>0.50571759259259264</v>
      </c>
      <c r="B135">
        <v>26.450000000000003</v>
      </c>
      <c r="C135">
        <v>33.159999999999997</v>
      </c>
      <c r="D135">
        <v>29.98</v>
      </c>
      <c r="E135">
        <v>43.16</v>
      </c>
      <c r="F135">
        <v>41.22</v>
      </c>
      <c r="G135">
        <v>23.94</v>
      </c>
      <c r="H135">
        <v>45.87</v>
      </c>
      <c r="I135">
        <v>1155.5899999999999</v>
      </c>
    </row>
    <row r="136" spans="1:9" x14ac:dyDescent="0.75">
      <c r="A136" s="7">
        <v>0.50641203703703697</v>
      </c>
      <c r="B136">
        <v>26.57</v>
      </c>
      <c r="C136">
        <v>33.11</v>
      </c>
      <c r="D136">
        <v>29.07</v>
      </c>
      <c r="E136">
        <v>43.03</v>
      </c>
      <c r="F136">
        <v>40.85</v>
      </c>
      <c r="G136">
        <v>24.25</v>
      </c>
      <c r="H136">
        <v>45.57</v>
      </c>
      <c r="I136">
        <v>1151.49</v>
      </c>
    </row>
    <row r="137" spans="1:9" x14ac:dyDescent="0.75">
      <c r="A137" s="7">
        <v>0.50710648148148152</v>
      </c>
      <c r="B137">
        <v>26.28</v>
      </c>
      <c r="C137">
        <v>33.26</v>
      </c>
      <c r="D137">
        <v>28.33</v>
      </c>
      <c r="E137">
        <v>43.53</v>
      </c>
      <c r="F137">
        <v>41.33</v>
      </c>
      <c r="G137">
        <v>23.84</v>
      </c>
      <c r="H137">
        <v>45.94</v>
      </c>
      <c r="I137">
        <v>1150.1199999999999</v>
      </c>
    </row>
    <row r="138" spans="1:9" x14ac:dyDescent="0.75">
      <c r="A138" s="7">
        <v>0.50780092592592596</v>
      </c>
      <c r="B138">
        <v>26.259999999999998</v>
      </c>
      <c r="C138">
        <v>33.28</v>
      </c>
      <c r="D138">
        <v>28.7</v>
      </c>
      <c r="E138">
        <v>43.14</v>
      </c>
      <c r="F138">
        <v>41.09</v>
      </c>
      <c r="G138">
        <v>22.62</v>
      </c>
      <c r="H138">
        <v>45.73</v>
      </c>
      <c r="I138">
        <v>1147.3900000000001</v>
      </c>
    </row>
    <row r="139" spans="1:9" x14ac:dyDescent="0.75">
      <c r="A139" s="7">
        <v>0.5084953703703704</v>
      </c>
      <c r="B139">
        <v>26.07</v>
      </c>
      <c r="C139">
        <v>33.36</v>
      </c>
      <c r="D139">
        <v>28.88</v>
      </c>
      <c r="E139">
        <v>43.35</v>
      </c>
      <c r="F139">
        <v>41.33</v>
      </c>
      <c r="G139">
        <v>24.48</v>
      </c>
      <c r="H139">
        <v>45.84</v>
      </c>
      <c r="I139">
        <v>1156.96</v>
      </c>
    </row>
    <row r="140" spans="1:9" x14ac:dyDescent="0.75">
      <c r="A140" s="7">
        <v>0.50918981481481485</v>
      </c>
      <c r="B140">
        <v>26.270000000000003</v>
      </c>
      <c r="C140">
        <v>33.42</v>
      </c>
      <c r="D140">
        <v>29.8</v>
      </c>
      <c r="E140">
        <v>43.22</v>
      </c>
      <c r="F140">
        <v>41.05</v>
      </c>
      <c r="G140">
        <v>23.89</v>
      </c>
      <c r="H140">
        <v>45.6</v>
      </c>
      <c r="I140">
        <v>1151.49</v>
      </c>
    </row>
    <row r="141" spans="1:9" x14ac:dyDescent="0.75">
      <c r="A141" s="7">
        <v>0.50988425925925929</v>
      </c>
      <c r="B141">
        <v>26.22</v>
      </c>
      <c r="C141">
        <v>33.229999999999997</v>
      </c>
      <c r="D141">
        <v>29.25</v>
      </c>
      <c r="E141">
        <v>43.78</v>
      </c>
      <c r="F141">
        <v>41.2</v>
      </c>
      <c r="G141">
        <v>24.77</v>
      </c>
      <c r="H141">
        <v>45.66</v>
      </c>
      <c r="I141">
        <v>1147.3900000000001</v>
      </c>
    </row>
    <row r="142" spans="1:9" x14ac:dyDescent="0.75">
      <c r="A142" s="7">
        <v>0.51057870370370373</v>
      </c>
      <c r="B142">
        <v>26.049999999999997</v>
      </c>
      <c r="C142">
        <v>33.049999999999997</v>
      </c>
      <c r="D142">
        <v>29.25</v>
      </c>
      <c r="E142">
        <v>42.75</v>
      </c>
      <c r="F142">
        <v>41.49</v>
      </c>
      <c r="G142">
        <v>23.95</v>
      </c>
      <c r="H142">
        <v>45.79</v>
      </c>
      <c r="I142">
        <v>1155.5899999999999</v>
      </c>
    </row>
    <row r="143" spans="1:9" x14ac:dyDescent="0.75">
      <c r="A143" s="7">
        <v>0.51127314814814817</v>
      </c>
      <c r="B143">
        <v>26.17</v>
      </c>
      <c r="C143">
        <v>33.21</v>
      </c>
      <c r="D143">
        <v>30.55</v>
      </c>
      <c r="E143">
        <v>43.81</v>
      </c>
      <c r="F143">
        <v>41.43</v>
      </c>
      <c r="G143">
        <v>24.18</v>
      </c>
      <c r="H143">
        <v>45.91</v>
      </c>
      <c r="I143">
        <v>1151.49</v>
      </c>
    </row>
    <row r="144" spans="1:9" x14ac:dyDescent="0.75">
      <c r="A144" s="7">
        <v>0.51196759259259261</v>
      </c>
      <c r="B144">
        <v>26.29</v>
      </c>
      <c r="C144">
        <v>33.549999999999997</v>
      </c>
      <c r="D144">
        <v>29.43</v>
      </c>
      <c r="E144">
        <v>44.06</v>
      </c>
      <c r="F144">
        <v>41.41</v>
      </c>
      <c r="G144">
        <v>24.04</v>
      </c>
      <c r="H144">
        <v>45.9</v>
      </c>
      <c r="I144">
        <v>1143.29</v>
      </c>
    </row>
    <row r="145" spans="1:9" x14ac:dyDescent="0.75">
      <c r="A145" s="7">
        <v>0.51266203703703705</v>
      </c>
      <c r="B145">
        <v>26.160000000000004</v>
      </c>
      <c r="C145">
        <v>33.340000000000003</v>
      </c>
      <c r="D145">
        <v>29.98</v>
      </c>
      <c r="E145">
        <v>43.36</v>
      </c>
      <c r="F145">
        <v>41.67</v>
      </c>
      <c r="G145">
        <v>24.42</v>
      </c>
      <c r="H145">
        <v>46.03</v>
      </c>
      <c r="I145">
        <v>1143.29</v>
      </c>
    </row>
    <row r="146" spans="1:9" x14ac:dyDescent="0.75">
      <c r="A146" s="7">
        <v>0.5133564814814815</v>
      </c>
      <c r="B146">
        <v>26.049999999999997</v>
      </c>
      <c r="C146">
        <v>33.47</v>
      </c>
      <c r="D146">
        <v>29.07</v>
      </c>
      <c r="E146">
        <v>43.09</v>
      </c>
      <c r="F146">
        <v>41.45</v>
      </c>
      <c r="G146">
        <v>24.22</v>
      </c>
      <c r="H146">
        <v>45.9</v>
      </c>
      <c r="I146">
        <v>1143.29</v>
      </c>
    </row>
    <row r="147" spans="1:9" x14ac:dyDescent="0.75">
      <c r="A147" s="7">
        <v>0.51405092592592594</v>
      </c>
      <c r="B147">
        <v>26.03</v>
      </c>
      <c r="C147">
        <v>33.340000000000003</v>
      </c>
      <c r="D147">
        <v>30.74</v>
      </c>
      <c r="E147">
        <v>43.62</v>
      </c>
      <c r="F147">
        <v>41.63</v>
      </c>
      <c r="G147">
        <v>24.67</v>
      </c>
      <c r="H147">
        <v>46.07</v>
      </c>
      <c r="I147">
        <v>1141.92</v>
      </c>
    </row>
    <row r="148" spans="1:9" x14ac:dyDescent="0.75">
      <c r="A148" s="7">
        <v>0.51474537037037038</v>
      </c>
      <c r="B148">
        <v>25.700000000000003</v>
      </c>
      <c r="C148">
        <v>33.340000000000003</v>
      </c>
      <c r="D148">
        <v>29.62</v>
      </c>
      <c r="E148">
        <v>43.17</v>
      </c>
      <c r="F148">
        <v>41.6</v>
      </c>
      <c r="G148">
        <v>24.36</v>
      </c>
      <c r="H148">
        <v>46.06</v>
      </c>
      <c r="I148">
        <v>1144.6500000000001</v>
      </c>
    </row>
    <row r="149" spans="1:9" x14ac:dyDescent="0.75">
      <c r="A149" s="7">
        <v>0.51543981481481482</v>
      </c>
      <c r="B149">
        <v>25.67</v>
      </c>
      <c r="C149">
        <v>33.369999999999997</v>
      </c>
      <c r="D149">
        <v>28.7</v>
      </c>
      <c r="E149">
        <v>43.76</v>
      </c>
      <c r="F149">
        <v>41.89</v>
      </c>
      <c r="G149">
        <v>24.46</v>
      </c>
      <c r="H149">
        <v>46.16</v>
      </c>
      <c r="I149">
        <v>1139.18</v>
      </c>
    </row>
    <row r="150" spans="1:9" x14ac:dyDescent="0.75">
      <c r="A150" s="7">
        <v>0.51613425925925926</v>
      </c>
      <c r="B150">
        <v>25.72</v>
      </c>
      <c r="C150">
        <v>33.159999999999997</v>
      </c>
      <c r="D150">
        <v>31.89</v>
      </c>
      <c r="E150">
        <v>43.62</v>
      </c>
      <c r="F150">
        <v>41.92</v>
      </c>
      <c r="G150">
        <v>24.13</v>
      </c>
      <c r="H150">
        <v>46.19</v>
      </c>
      <c r="I150">
        <v>1137.82</v>
      </c>
    </row>
    <row r="151" spans="1:9" x14ac:dyDescent="0.75">
      <c r="A151" s="7">
        <v>0.51682870370370371</v>
      </c>
      <c r="B151">
        <v>25.700000000000003</v>
      </c>
      <c r="C151">
        <v>33.090000000000003</v>
      </c>
      <c r="D151">
        <v>30.74</v>
      </c>
      <c r="E151">
        <v>43.11</v>
      </c>
      <c r="F151">
        <v>41.78</v>
      </c>
      <c r="G151">
        <v>23.74</v>
      </c>
      <c r="H151">
        <v>46.09</v>
      </c>
      <c r="I151">
        <v>1143.29</v>
      </c>
    </row>
    <row r="152" spans="1:9" x14ac:dyDescent="0.75">
      <c r="A152" s="7">
        <v>0.51752314814814815</v>
      </c>
      <c r="B152">
        <v>25.630000000000003</v>
      </c>
      <c r="C152">
        <v>33.049999999999997</v>
      </c>
      <c r="D152">
        <v>29.25</v>
      </c>
      <c r="E152">
        <v>42.74</v>
      </c>
      <c r="F152">
        <v>41.97</v>
      </c>
      <c r="G152">
        <v>23.73</v>
      </c>
      <c r="H152">
        <v>46.18</v>
      </c>
      <c r="I152">
        <v>1146.02</v>
      </c>
    </row>
    <row r="153" spans="1:9" x14ac:dyDescent="0.75">
      <c r="A153" s="7">
        <v>0.51821759259259259</v>
      </c>
      <c r="B153">
        <v>25.29</v>
      </c>
      <c r="C153">
        <v>33.090000000000003</v>
      </c>
      <c r="D153">
        <v>29.62</v>
      </c>
      <c r="E153">
        <v>43.93</v>
      </c>
      <c r="F153">
        <v>42.09</v>
      </c>
      <c r="G153">
        <v>24.78</v>
      </c>
      <c r="H153">
        <v>46.33</v>
      </c>
      <c r="I153">
        <v>1139.18</v>
      </c>
    </row>
    <row r="154" spans="1:9" x14ac:dyDescent="0.75">
      <c r="A154" s="7">
        <v>0.51891203703703703</v>
      </c>
      <c r="B154">
        <v>25.39</v>
      </c>
      <c r="C154">
        <v>33.06</v>
      </c>
      <c r="D154">
        <v>30.55</v>
      </c>
      <c r="E154">
        <v>43.37</v>
      </c>
      <c r="F154">
        <v>42.01</v>
      </c>
      <c r="G154">
        <v>22.98</v>
      </c>
      <c r="H154">
        <v>46.19</v>
      </c>
      <c r="I154">
        <v>1146.02</v>
      </c>
    </row>
    <row r="155" spans="1:9" x14ac:dyDescent="0.75">
      <c r="A155" s="7">
        <v>0.51960648148148147</v>
      </c>
      <c r="B155">
        <v>25.119999999999997</v>
      </c>
      <c r="C155">
        <v>32.81</v>
      </c>
      <c r="D155">
        <v>30.17</v>
      </c>
      <c r="E155">
        <v>43.54</v>
      </c>
      <c r="F155">
        <v>42.37</v>
      </c>
      <c r="G155">
        <v>24.13</v>
      </c>
      <c r="H155">
        <v>46.43</v>
      </c>
      <c r="I155">
        <v>1141.92</v>
      </c>
    </row>
    <row r="156" spans="1:9" x14ac:dyDescent="0.75">
      <c r="A156" s="7">
        <v>0.52030092592592592</v>
      </c>
      <c r="B156">
        <v>24.93</v>
      </c>
      <c r="C156">
        <v>33.049999999999997</v>
      </c>
      <c r="D156">
        <v>30.55</v>
      </c>
      <c r="E156">
        <v>43.82</v>
      </c>
      <c r="F156">
        <v>42.53</v>
      </c>
      <c r="G156">
        <v>24.86</v>
      </c>
      <c r="H156">
        <v>46.5</v>
      </c>
      <c r="I156">
        <v>1140.55</v>
      </c>
    </row>
    <row r="157" spans="1:9" x14ac:dyDescent="0.75">
      <c r="A157" s="7">
        <v>0.52099537037037036</v>
      </c>
      <c r="B157">
        <v>24.880000000000003</v>
      </c>
      <c r="C157">
        <v>32.74</v>
      </c>
      <c r="D157">
        <v>29.43</v>
      </c>
      <c r="E157">
        <v>43.85</v>
      </c>
      <c r="F157">
        <v>42.65</v>
      </c>
      <c r="G157">
        <v>24.9</v>
      </c>
      <c r="H157">
        <v>46.58</v>
      </c>
      <c r="I157">
        <v>1135.08</v>
      </c>
    </row>
    <row r="158" spans="1:9" x14ac:dyDescent="0.75">
      <c r="A158" s="7">
        <v>0.5216898148148148</v>
      </c>
      <c r="B158">
        <v>24.46</v>
      </c>
      <c r="C158">
        <v>32.61</v>
      </c>
      <c r="D158">
        <v>30.55</v>
      </c>
      <c r="E158">
        <v>43.6</v>
      </c>
      <c r="F158">
        <v>43.08</v>
      </c>
      <c r="G158">
        <v>25.1</v>
      </c>
      <c r="H158">
        <v>46.78</v>
      </c>
      <c r="I158">
        <v>1136.45</v>
      </c>
    </row>
    <row r="159" spans="1:9" x14ac:dyDescent="0.75">
      <c r="A159" s="7">
        <v>0.52238425925925924</v>
      </c>
      <c r="B159">
        <v>24.689999999999998</v>
      </c>
      <c r="C159">
        <v>33</v>
      </c>
      <c r="D159">
        <v>29.62</v>
      </c>
      <c r="E159">
        <v>43.37</v>
      </c>
      <c r="F159">
        <v>42.38</v>
      </c>
      <c r="G159">
        <v>23.28</v>
      </c>
      <c r="H159">
        <v>46.4</v>
      </c>
      <c r="I159">
        <v>1135.08</v>
      </c>
    </row>
    <row r="160" spans="1:9" x14ac:dyDescent="0.75">
      <c r="A160" s="7">
        <v>0.52307870370370368</v>
      </c>
      <c r="B160">
        <v>24.4</v>
      </c>
      <c r="C160">
        <v>33.04</v>
      </c>
      <c r="D160">
        <v>30.36</v>
      </c>
      <c r="E160">
        <v>43.89</v>
      </c>
      <c r="F160">
        <v>42.75</v>
      </c>
      <c r="G160">
        <v>23.68</v>
      </c>
      <c r="H160">
        <v>46.6</v>
      </c>
      <c r="I160">
        <v>1140.55</v>
      </c>
    </row>
    <row r="161" spans="1:9" x14ac:dyDescent="0.75">
      <c r="A161" s="7">
        <v>0.52377314814814813</v>
      </c>
      <c r="B161">
        <v>24.369999999999997</v>
      </c>
      <c r="C161">
        <v>32.99</v>
      </c>
      <c r="D161">
        <v>28.88</v>
      </c>
      <c r="E161">
        <v>43.15</v>
      </c>
      <c r="F161">
        <v>42.82</v>
      </c>
      <c r="G161">
        <v>24.43</v>
      </c>
      <c r="H161">
        <v>46.6</v>
      </c>
      <c r="I161">
        <v>1135.08</v>
      </c>
    </row>
    <row r="162" spans="1:9" x14ac:dyDescent="0.75">
      <c r="A162" s="7">
        <v>0.52446759259259257</v>
      </c>
      <c r="B162">
        <v>24.18</v>
      </c>
      <c r="C162">
        <v>33.14</v>
      </c>
      <c r="D162">
        <v>30.74</v>
      </c>
      <c r="E162">
        <v>43.67</v>
      </c>
      <c r="F162">
        <v>42.68</v>
      </c>
      <c r="G162">
        <v>24.47</v>
      </c>
      <c r="H162">
        <v>46.39</v>
      </c>
      <c r="I162">
        <v>1135.08</v>
      </c>
    </row>
    <row r="163" spans="1:9" x14ac:dyDescent="0.75">
      <c r="A163" s="7">
        <v>0.52516203703703701</v>
      </c>
      <c r="B163">
        <v>24.200000000000003</v>
      </c>
      <c r="C163">
        <v>33.29</v>
      </c>
      <c r="D163">
        <v>29.43</v>
      </c>
      <c r="E163">
        <v>43.62</v>
      </c>
      <c r="F163">
        <v>42.33</v>
      </c>
      <c r="G163">
        <v>24.14</v>
      </c>
      <c r="H163">
        <v>46.27</v>
      </c>
      <c r="I163">
        <v>1133.72</v>
      </c>
    </row>
    <row r="164" spans="1:9" x14ac:dyDescent="0.75">
      <c r="A164" s="7">
        <v>0.52585648148148145</v>
      </c>
      <c r="B164">
        <v>24.29</v>
      </c>
      <c r="C164">
        <v>32.9</v>
      </c>
      <c r="D164">
        <v>31.12</v>
      </c>
      <c r="E164">
        <v>42.9</v>
      </c>
      <c r="F164">
        <v>42.36</v>
      </c>
      <c r="G164">
        <v>24.5</v>
      </c>
      <c r="H164">
        <v>46.15</v>
      </c>
      <c r="I164">
        <v>1141.92</v>
      </c>
    </row>
    <row r="165" spans="1:9" x14ac:dyDescent="0.75">
      <c r="A165" s="7">
        <v>0.52655092592592589</v>
      </c>
      <c r="B165">
        <v>24.119999999999997</v>
      </c>
      <c r="C165">
        <v>32.42</v>
      </c>
      <c r="D165">
        <v>30.93</v>
      </c>
      <c r="E165">
        <v>42.35</v>
      </c>
      <c r="F165">
        <v>42.17</v>
      </c>
      <c r="G165">
        <v>23.56</v>
      </c>
      <c r="H165">
        <v>45.95</v>
      </c>
      <c r="I165">
        <v>1136.45</v>
      </c>
    </row>
    <row r="166" spans="1:9" x14ac:dyDescent="0.75">
      <c r="A166" s="7">
        <v>0.52724537037037034</v>
      </c>
      <c r="B166">
        <v>24</v>
      </c>
      <c r="C166">
        <v>32.54</v>
      </c>
      <c r="D166">
        <v>32.840000000000003</v>
      </c>
      <c r="E166">
        <v>42.99</v>
      </c>
      <c r="F166">
        <v>42.38</v>
      </c>
      <c r="G166">
        <v>24.95</v>
      </c>
      <c r="H166">
        <v>46.03</v>
      </c>
      <c r="I166">
        <v>1128.25</v>
      </c>
    </row>
    <row r="167" spans="1:9" x14ac:dyDescent="0.75">
      <c r="A167" s="7">
        <v>0.52793981481481478</v>
      </c>
      <c r="B167">
        <v>23.869999999999997</v>
      </c>
      <c r="C167">
        <v>32.69</v>
      </c>
      <c r="D167">
        <v>30.74</v>
      </c>
      <c r="E167">
        <v>43.72</v>
      </c>
      <c r="F167">
        <v>42.34</v>
      </c>
      <c r="G167">
        <v>23.72</v>
      </c>
      <c r="H167">
        <v>46.12</v>
      </c>
      <c r="I167">
        <v>1130.98</v>
      </c>
    </row>
    <row r="168" spans="1:9" x14ac:dyDescent="0.75">
      <c r="A168" s="7">
        <v>0.52863425925925933</v>
      </c>
      <c r="B168">
        <v>23.840000000000003</v>
      </c>
      <c r="C168">
        <v>32.950000000000003</v>
      </c>
      <c r="D168">
        <v>30.17</v>
      </c>
      <c r="E168">
        <v>42.96</v>
      </c>
      <c r="F168">
        <v>41.76</v>
      </c>
      <c r="G168">
        <v>23.94</v>
      </c>
      <c r="H168">
        <v>45.64</v>
      </c>
      <c r="I168">
        <v>1137.82</v>
      </c>
    </row>
    <row r="169" spans="1:9" x14ac:dyDescent="0.75">
      <c r="A169" s="7">
        <v>0.52932870370370366</v>
      </c>
      <c r="B169">
        <v>23.43</v>
      </c>
      <c r="C169">
        <v>33.08</v>
      </c>
      <c r="D169">
        <v>30.36</v>
      </c>
      <c r="E169">
        <v>43.34</v>
      </c>
      <c r="F169">
        <v>42.13</v>
      </c>
      <c r="G169">
        <v>23.83</v>
      </c>
      <c r="H169">
        <v>45.77</v>
      </c>
      <c r="I169">
        <v>1124.1500000000001</v>
      </c>
    </row>
    <row r="170" spans="1:9" x14ac:dyDescent="0.75">
      <c r="A170" s="7">
        <v>0.53002314814814822</v>
      </c>
      <c r="B170">
        <v>23.67</v>
      </c>
      <c r="C170">
        <v>32.92</v>
      </c>
      <c r="D170">
        <v>31.32</v>
      </c>
      <c r="E170">
        <v>43.59</v>
      </c>
      <c r="F170">
        <v>42.28</v>
      </c>
      <c r="G170">
        <v>25.28</v>
      </c>
      <c r="H170">
        <v>45.88</v>
      </c>
      <c r="I170">
        <v>1125.51</v>
      </c>
    </row>
    <row r="171" spans="1:9" x14ac:dyDescent="0.75">
      <c r="A171" s="7">
        <v>0.53071759259259255</v>
      </c>
      <c r="B171">
        <v>23.630000000000003</v>
      </c>
      <c r="C171">
        <v>33.07</v>
      </c>
      <c r="D171">
        <v>29.62</v>
      </c>
      <c r="E171">
        <v>43.58</v>
      </c>
      <c r="F171">
        <v>42.47</v>
      </c>
      <c r="G171">
        <v>24.19</v>
      </c>
      <c r="H171">
        <v>45.94</v>
      </c>
      <c r="I171">
        <v>1125.51</v>
      </c>
    </row>
    <row r="172" spans="1:9" x14ac:dyDescent="0.75">
      <c r="A172" s="7">
        <v>0.5314120370370371</v>
      </c>
      <c r="B172">
        <v>23.6</v>
      </c>
      <c r="C172">
        <v>32.799999999999997</v>
      </c>
      <c r="D172">
        <v>31.12</v>
      </c>
      <c r="E172">
        <v>42.68</v>
      </c>
      <c r="F172">
        <v>42.15</v>
      </c>
      <c r="G172">
        <v>24.23</v>
      </c>
      <c r="H172">
        <v>45.67</v>
      </c>
      <c r="I172">
        <v>1122.78</v>
      </c>
    </row>
    <row r="173" spans="1:9" x14ac:dyDescent="0.75">
      <c r="A173" s="7">
        <v>0.53210648148148143</v>
      </c>
      <c r="B173">
        <v>23.619999999999997</v>
      </c>
      <c r="C173">
        <v>32.5</v>
      </c>
      <c r="D173">
        <v>32.65</v>
      </c>
      <c r="E173">
        <v>42.17</v>
      </c>
      <c r="F173">
        <v>41.92</v>
      </c>
      <c r="G173">
        <v>24.88</v>
      </c>
      <c r="H173">
        <v>45.38</v>
      </c>
      <c r="I173">
        <v>1125.51</v>
      </c>
    </row>
    <row r="174" spans="1:9" x14ac:dyDescent="0.75">
      <c r="A174" s="7">
        <v>0.53280092592592598</v>
      </c>
      <c r="B174">
        <v>23.42</v>
      </c>
      <c r="C174">
        <v>32.659999999999997</v>
      </c>
      <c r="D174">
        <v>32.46</v>
      </c>
      <c r="E174">
        <v>43.15</v>
      </c>
      <c r="F174">
        <v>42.1</v>
      </c>
      <c r="G174">
        <v>24.88</v>
      </c>
      <c r="H174">
        <v>45.54</v>
      </c>
      <c r="I174">
        <v>1126.8800000000001</v>
      </c>
    </row>
    <row r="175" spans="1:9" x14ac:dyDescent="0.75">
      <c r="A175" s="7">
        <v>0.53349537037037031</v>
      </c>
      <c r="B175">
        <v>23.68</v>
      </c>
      <c r="C175">
        <v>32.32</v>
      </c>
      <c r="D175">
        <v>31.51</v>
      </c>
      <c r="E175">
        <v>42.51</v>
      </c>
      <c r="F175">
        <v>42.21</v>
      </c>
      <c r="G175">
        <v>23.17</v>
      </c>
      <c r="H175">
        <v>45.57</v>
      </c>
      <c r="I175">
        <v>1129.6199999999999</v>
      </c>
    </row>
    <row r="176" spans="1:9" x14ac:dyDescent="0.75">
      <c r="A176" s="7">
        <v>0.53418981481481487</v>
      </c>
      <c r="B176">
        <v>23.68</v>
      </c>
      <c r="C176">
        <v>32.19</v>
      </c>
      <c r="D176">
        <v>31.89</v>
      </c>
      <c r="E176">
        <v>42.77</v>
      </c>
      <c r="F176">
        <v>42.49</v>
      </c>
      <c r="G176">
        <v>24.23</v>
      </c>
      <c r="H176">
        <v>45.79</v>
      </c>
      <c r="I176">
        <v>1125.51</v>
      </c>
    </row>
    <row r="177" spans="1:9" x14ac:dyDescent="0.75">
      <c r="A177" s="7">
        <v>0.5348842592592592</v>
      </c>
      <c r="B177">
        <v>23.67</v>
      </c>
      <c r="C177">
        <v>32.31</v>
      </c>
      <c r="D177">
        <v>33.79</v>
      </c>
      <c r="E177">
        <v>43.46</v>
      </c>
      <c r="F177">
        <v>42.58</v>
      </c>
      <c r="G177">
        <v>23.98</v>
      </c>
      <c r="H177">
        <v>46.12</v>
      </c>
      <c r="I177">
        <v>1128.25</v>
      </c>
    </row>
    <row r="178" spans="1:9" x14ac:dyDescent="0.75">
      <c r="A178" s="7">
        <v>0.53557870370370375</v>
      </c>
      <c r="B178">
        <v>23.770000000000003</v>
      </c>
      <c r="C178">
        <v>32.26</v>
      </c>
      <c r="D178">
        <v>31.12</v>
      </c>
      <c r="E178">
        <v>42.85</v>
      </c>
      <c r="F178">
        <v>42.5</v>
      </c>
      <c r="G178">
        <v>25.1</v>
      </c>
      <c r="H178">
        <v>46.06</v>
      </c>
      <c r="I178">
        <v>1111.8399999999999</v>
      </c>
    </row>
    <row r="179" spans="1:9" x14ac:dyDescent="0.75">
      <c r="A179" s="7">
        <v>0.53627314814814808</v>
      </c>
      <c r="B179">
        <v>23.910000000000004</v>
      </c>
      <c r="C179">
        <v>32.43</v>
      </c>
      <c r="D179">
        <v>32.270000000000003</v>
      </c>
      <c r="E179">
        <v>43.61</v>
      </c>
      <c r="F179">
        <v>42.84</v>
      </c>
      <c r="G179">
        <v>25.22</v>
      </c>
      <c r="H179">
        <v>46.39</v>
      </c>
      <c r="I179">
        <v>1114.58</v>
      </c>
    </row>
    <row r="180" spans="1:9" x14ac:dyDescent="0.75">
      <c r="A180" s="7">
        <v>0.53696759259259264</v>
      </c>
      <c r="B180">
        <v>23.75</v>
      </c>
      <c r="C180">
        <v>32.76</v>
      </c>
      <c r="D180">
        <v>31.7</v>
      </c>
      <c r="E180">
        <v>43.1</v>
      </c>
      <c r="F180">
        <v>42.57</v>
      </c>
      <c r="G180">
        <v>23.73</v>
      </c>
      <c r="H180">
        <v>46.26</v>
      </c>
      <c r="I180">
        <v>1113.21</v>
      </c>
    </row>
    <row r="181" spans="1:9" x14ac:dyDescent="0.75">
      <c r="A181" s="7">
        <v>0.53766203703703697</v>
      </c>
      <c r="B181">
        <v>23.619999999999997</v>
      </c>
      <c r="C181">
        <v>32.96</v>
      </c>
      <c r="D181">
        <v>31.51</v>
      </c>
      <c r="E181">
        <v>43.42</v>
      </c>
      <c r="F181">
        <v>42.77</v>
      </c>
      <c r="G181">
        <v>23.83</v>
      </c>
      <c r="H181">
        <v>46.54</v>
      </c>
      <c r="I181">
        <v>1111.8399999999999</v>
      </c>
    </row>
    <row r="182" spans="1:9" x14ac:dyDescent="0.75">
      <c r="A182" s="7">
        <v>0.53835648148148152</v>
      </c>
      <c r="B182">
        <v>23.54</v>
      </c>
      <c r="C182">
        <v>33.01</v>
      </c>
      <c r="D182">
        <v>31.12</v>
      </c>
      <c r="E182">
        <v>43.63</v>
      </c>
      <c r="F182">
        <v>43.02</v>
      </c>
      <c r="G182">
        <v>24.12</v>
      </c>
      <c r="H182">
        <v>46.73</v>
      </c>
      <c r="I182">
        <v>1111.8399999999999</v>
      </c>
    </row>
    <row r="183" spans="1:9" x14ac:dyDescent="0.75">
      <c r="A183" s="7">
        <v>0.53905092592592596</v>
      </c>
      <c r="B183">
        <v>23.35</v>
      </c>
      <c r="C183">
        <v>33.28</v>
      </c>
      <c r="D183">
        <v>30.36</v>
      </c>
      <c r="E183">
        <v>44.15</v>
      </c>
      <c r="F183">
        <v>43.19</v>
      </c>
      <c r="G183">
        <v>24.28</v>
      </c>
      <c r="H183">
        <v>46.96</v>
      </c>
      <c r="I183">
        <v>1114.58</v>
      </c>
    </row>
    <row r="184" spans="1:9" x14ac:dyDescent="0.75">
      <c r="A184" s="7">
        <v>0.5397453703703704</v>
      </c>
      <c r="B184">
        <v>23.410000000000004</v>
      </c>
      <c r="C184">
        <v>33.24</v>
      </c>
      <c r="D184">
        <v>31.12</v>
      </c>
      <c r="E184">
        <v>43.11</v>
      </c>
      <c r="F184">
        <v>42.85</v>
      </c>
      <c r="G184">
        <v>23.85</v>
      </c>
      <c r="H184">
        <v>46.78</v>
      </c>
      <c r="I184">
        <v>1122.78</v>
      </c>
    </row>
    <row r="185" spans="1:9" x14ac:dyDescent="0.75">
      <c r="A185" s="7">
        <v>0.54043981481481485</v>
      </c>
      <c r="B185">
        <v>23.46</v>
      </c>
      <c r="C185">
        <v>33.51</v>
      </c>
      <c r="D185">
        <v>29.07</v>
      </c>
      <c r="E185">
        <v>44.09</v>
      </c>
      <c r="F185">
        <v>42.74</v>
      </c>
      <c r="G185">
        <v>24.44</v>
      </c>
      <c r="H185">
        <v>46.66</v>
      </c>
      <c r="I185">
        <v>1113.21</v>
      </c>
    </row>
    <row r="186" spans="1:9" x14ac:dyDescent="0.75">
      <c r="A186" s="7">
        <v>0.54113425925925929</v>
      </c>
      <c r="B186">
        <v>23.299999999999997</v>
      </c>
      <c r="C186">
        <v>32.94</v>
      </c>
      <c r="D186">
        <v>28.88</v>
      </c>
      <c r="E186">
        <v>42.39</v>
      </c>
      <c r="F186">
        <v>42.93</v>
      </c>
      <c r="G186">
        <v>24.09</v>
      </c>
      <c r="H186">
        <v>46.86</v>
      </c>
      <c r="I186">
        <v>1114.58</v>
      </c>
    </row>
    <row r="187" spans="1:9" x14ac:dyDescent="0.75">
      <c r="A187" s="7">
        <v>0.54182870370370373</v>
      </c>
      <c r="B187">
        <v>23.189999999999998</v>
      </c>
      <c r="C187">
        <v>32.950000000000003</v>
      </c>
      <c r="D187">
        <v>29.98</v>
      </c>
      <c r="E187">
        <v>43.54</v>
      </c>
      <c r="F187">
        <v>42.93</v>
      </c>
      <c r="G187">
        <v>23.94</v>
      </c>
      <c r="H187">
        <v>47.01</v>
      </c>
      <c r="I187">
        <v>1111.8399999999999</v>
      </c>
    </row>
    <row r="188" spans="1:9" x14ac:dyDescent="0.75">
      <c r="A188" s="7">
        <v>0.54252314814814817</v>
      </c>
      <c r="B188">
        <v>22.990000000000002</v>
      </c>
      <c r="C188">
        <v>33.08</v>
      </c>
      <c r="D188">
        <v>31.51</v>
      </c>
      <c r="E188">
        <v>43.01</v>
      </c>
      <c r="F188">
        <v>42.83</v>
      </c>
      <c r="G188">
        <v>24.08</v>
      </c>
      <c r="H188">
        <v>47.07</v>
      </c>
      <c r="I188">
        <v>1099.54</v>
      </c>
    </row>
    <row r="189" spans="1:9" x14ac:dyDescent="0.75">
      <c r="A189" s="7">
        <v>0.54321759259259261</v>
      </c>
      <c r="B189">
        <v>22.82</v>
      </c>
      <c r="C189">
        <v>33.119999999999997</v>
      </c>
      <c r="D189">
        <v>30.55</v>
      </c>
      <c r="E189">
        <v>43.96</v>
      </c>
      <c r="F189">
        <v>43.35</v>
      </c>
      <c r="G189">
        <v>25.59</v>
      </c>
      <c r="H189">
        <v>47.35</v>
      </c>
      <c r="I189">
        <v>1098.17</v>
      </c>
    </row>
    <row r="190" spans="1:9" x14ac:dyDescent="0.75">
      <c r="A190" s="7">
        <v>0.54391203703703705</v>
      </c>
      <c r="B190">
        <v>23.060000000000002</v>
      </c>
      <c r="C190">
        <v>33.26</v>
      </c>
      <c r="D190">
        <v>29.8</v>
      </c>
      <c r="E190">
        <v>43.09</v>
      </c>
      <c r="F190">
        <v>42.85</v>
      </c>
      <c r="G190">
        <v>24.23</v>
      </c>
      <c r="H190">
        <v>46.99</v>
      </c>
      <c r="I190">
        <v>1102.27</v>
      </c>
    </row>
    <row r="191" spans="1:9" x14ac:dyDescent="0.75">
      <c r="A191" s="7">
        <v>0.5446064814814815</v>
      </c>
      <c r="B191">
        <v>22.64</v>
      </c>
      <c r="C191">
        <v>33.51</v>
      </c>
      <c r="D191">
        <v>29.43</v>
      </c>
      <c r="E191">
        <v>43.9</v>
      </c>
      <c r="F191">
        <v>43.02</v>
      </c>
      <c r="G191">
        <v>24.12</v>
      </c>
      <c r="H191">
        <v>47.18</v>
      </c>
      <c r="I191">
        <v>1096.8</v>
      </c>
    </row>
    <row r="192" spans="1:9" x14ac:dyDescent="0.75">
      <c r="A192" s="7">
        <v>0.54530092592592594</v>
      </c>
      <c r="B192">
        <v>23.36</v>
      </c>
      <c r="C192">
        <v>33.549999999999997</v>
      </c>
      <c r="D192">
        <v>29.98</v>
      </c>
      <c r="E192">
        <v>44.12</v>
      </c>
      <c r="F192">
        <v>43.04</v>
      </c>
      <c r="G192">
        <v>24.64</v>
      </c>
      <c r="H192">
        <v>47.25</v>
      </c>
      <c r="I192">
        <v>1096.8</v>
      </c>
    </row>
    <row r="193" spans="1:9" x14ac:dyDescent="0.75">
      <c r="A193" s="7">
        <v>0.54599537037037038</v>
      </c>
      <c r="B193">
        <v>23.520000000000003</v>
      </c>
      <c r="C193">
        <v>33.369999999999997</v>
      </c>
      <c r="D193">
        <v>29.43</v>
      </c>
      <c r="E193">
        <v>43.5</v>
      </c>
      <c r="F193">
        <v>43.11</v>
      </c>
      <c r="G193">
        <v>25.21</v>
      </c>
      <c r="H193">
        <v>47.31</v>
      </c>
      <c r="I193">
        <v>1092.7</v>
      </c>
    </row>
    <row r="194" spans="1:9" x14ac:dyDescent="0.75">
      <c r="A194" s="7">
        <v>0.54668981481481482</v>
      </c>
      <c r="B194">
        <v>23.5</v>
      </c>
      <c r="C194">
        <v>33.67</v>
      </c>
      <c r="D194">
        <v>31.12</v>
      </c>
      <c r="E194">
        <v>43.9</v>
      </c>
      <c r="F194">
        <v>43.09</v>
      </c>
      <c r="G194">
        <v>24.27</v>
      </c>
      <c r="H194">
        <v>47.32</v>
      </c>
      <c r="I194">
        <v>1092.7</v>
      </c>
    </row>
    <row r="195" spans="1:9" x14ac:dyDescent="0.75">
      <c r="A195" s="7">
        <v>0.54738425925925926</v>
      </c>
      <c r="B195">
        <v>23.380000000000003</v>
      </c>
      <c r="C195">
        <v>33.380000000000003</v>
      </c>
      <c r="D195">
        <v>30.17</v>
      </c>
      <c r="E195">
        <v>43.43</v>
      </c>
      <c r="F195">
        <v>43.43</v>
      </c>
      <c r="G195">
        <v>25.24</v>
      </c>
      <c r="H195">
        <v>47.67</v>
      </c>
      <c r="I195">
        <v>1088.5999999999999</v>
      </c>
    </row>
    <row r="196" spans="1:9" x14ac:dyDescent="0.75">
      <c r="A196" s="7">
        <v>0.54807870370370371</v>
      </c>
      <c r="B196">
        <v>23.22</v>
      </c>
      <c r="C196">
        <v>33.64</v>
      </c>
      <c r="D196">
        <v>29.8</v>
      </c>
      <c r="E196">
        <v>44.42</v>
      </c>
      <c r="F196">
        <v>43.47</v>
      </c>
      <c r="G196">
        <v>24.73</v>
      </c>
      <c r="H196">
        <v>47.75</v>
      </c>
      <c r="I196">
        <v>1092.7</v>
      </c>
    </row>
    <row r="197" spans="1:9" x14ac:dyDescent="0.75">
      <c r="A197" s="7">
        <v>0.54877314814814815</v>
      </c>
      <c r="B197">
        <v>23.15</v>
      </c>
      <c r="C197">
        <v>33.47</v>
      </c>
      <c r="D197">
        <v>29.07</v>
      </c>
      <c r="E197">
        <v>43.96</v>
      </c>
      <c r="F197">
        <v>43.26</v>
      </c>
      <c r="G197">
        <v>24.02</v>
      </c>
      <c r="H197">
        <v>47.62</v>
      </c>
      <c r="I197">
        <v>1081.77</v>
      </c>
    </row>
    <row r="198" spans="1:9" x14ac:dyDescent="0.75">
      <c r="A198" s="7">
        <v>0.54946759259259259</v>
      </c>
      <c r="B198">
        <v>23.08</v>
      </c>
      <c r="C198">
        <v>33.46</v>
      </c>
      <c r="D198">
        <v>31.12</v>
      </c>
      <c r="E198">
        <v>43.65</v>
      </c>
      <c r="F198">
        <v>43.34</v>
      </c>
      <c r="G198">
        <v>24.28</v>
      </c>
      <c r="H198">
        <v>47.64</v>
      </c>
      <c r="I198">
        <v>1083.1300000000001</v>
      </c>
    </row>
    <row r="199" spans="1:9" x14ac:dyDescent="0.75">
      <c r="A199" s="7">
        <v>0.55016203703703703</v>
      </c>
      <c r="B199">
        <v>23</v>
      </c>
      <c r="C199">
        <v>33.450000000000003</v>
      </c>
      <c r="D199">
        <v>29.62</v>
      </c>
      <c r="E199">
        <v>44.31</v>
      </c>
      <c r="F199">
        <v>43.32</v>
      </c>
      <c r="G199">
        <v>25.45</v>
      </c>
      <c r="H199">
        <v>47.59</v>
      </c>
      <c r="I199">
        <v>1084.5</v>
      </c>
    </row>
    <row r="200" spans="1:9" x14ac:dyDescent="0.75">
      <c r="A200" s="7">
        <v>0.55085648148148147</v>
      </c>
      <c r="B200">
        <v>22.93</v>
      </c>
      <c r="C200">
        <v>33.4</v>
      </c>
      <c r="D200">
        <v>31.12</v>
      </c>
      <c r="E200">
        <v>44.22</v>
      </c>
      <c r="F200">
        <v>43.18</v>
      </c>
      <c r="G200">
        <v>25.82</v>
      </c>
      <c r="H200">
        <v>47.59</v>
      </c>
      <c r="I200">
        <v>1088.5999999999999</v>
      </c>
    </row>
    <row r="201" spans="1:9" x14ac:dyDescent="0.75">
      <c r="A201" s="7">
        <v>0.55155092592592592</v>
      </c>
      <c r="B201">
        <v>22.58</v>
      </c>
      <c r="C201">
        <v>33.619999999999997</v>
      </c>
      <c r="D201">
        <v>30.36</v>
      </c>
      <c r="E201">
        <v>44.01</v>
      </c>
      <c r="F201">
        <v>43.3</v>
      </c>
      <c r="G201">
        <v>25.3</v>
      </c>
      <c r="H201">
        <v>47.56</v>
      </c>
      <c r="I201">
        <v>1080.4000000000001</v>
      </c>
    </row>
    <row r="202" spans="1:9" x14ac:dyDescent="0.75">
      <c r="A202" s="7">
        <v>0.55224537037037036</v>
      </c>
      <c r="B202">
        <v>22.740000000000002</v>
      </c>
      <c r="C202">
        <v>33.81</v>
      </c>
      <c r="D202">
        <v>28.7</v>
      </c>
      <c r="E202">
        <v>43.84</v>
      </c>
      <c r="F202">
        <v>42.98</v>
      </c>
      <c r="G202">
        <v>24.87</v>
      </c>
      <c r="H202">
        <v>47.47</v>
      </c>
      <c r="I202">
        <v>1070.83</v>
      </c>
    </row>
    <row r="203" spans="1:9" x14ac:dyDescent="0.75">
      <c r="A203" s="7">
        <v>0.5529398148148148</v>
      </c>
      <c r="B203">
        <v>22.689999999999998</v>
      </c>
      <c r="C203">
        <v>33.56</v>
      </c>
      <c r="D203">
        <v>29.25</v>
      </c>
      <c r="E203">
        <v>43.47</v>
      </c>
      <c r="F203">
        <v>42.89</v>
      </c>
      <c r="G203">
        <v>23.9</v>
      </c>
      <c r="H203">
        <v>47.44</v>
      </c>
      <c r="I203">
        <v>1084.5</v>
      </c>
    </row>
    <row r="204" spans="1:9" x14ac:dyDescent="0.75">
      <c r="A204" s="7">
        <v>0.55363425925925924</v>
      </c>
      <c r="B204">
        <v>22.53</v>
      </c>
      <c r="C204">
        <v>33.619999999999997</v>
      </c>
      <c r="D204">
        <v>28.51</v>
      </c>
      <c r="E204">
        <v>43.52</v>
      </c>
      <c r="F204">
        <v>42.74</v>
      </c>
      <c r="G204">
        <v>23.66</v>
      </c>
      <c r="H204">
        <v>47.36</v>
      </c>
      <c r="I204">
        <v>1077.6600000000001</v>
      </c>
    </row>
    <row r="205" spans="1:9" x14ac:dyDescent="0.75">
      <c r="A205" s="7">
        <v>0.55432870370370368</v>
      </c>
      <c r="B205">
        <v>22.54</v>
      </c>
      <c r="C205">
        <v>33.93</v>
      </c>
      <c r="D205">
        <v>29.43</v>
      </c>
      <c r="E205">
        <v>44.29</v>
      </c>
      <c r="F205">
        <v>42.86</v>
      </c>
      <c r="G205">
        <v>25.46</v>
      </c>
      <c r="H205">
        <v>47.51</v>
      </c>
      <c r="I205">
        <v>1076.3</v>
      </c>
    </row>
    <row r="206" spans="1:9" x14ac:dyDescent="0.75">
      <c r="A206" s="7">
        <v>0.55502314814814813</v>
      </c>
      <c r="B206">
        <v>22.520000000000003</v>
      </c>
      <c r="C206">
        <v>34.01</v>
      </c>
      <c r="D206">
        <v>29.62</v>
      </c>
      <c r="E206">
        <v>44.35</v>
      </c>
      <c r="F206">
        <v>42.93</v>
      </c>
      <c r="G206">
        <v>24.47</v>
      </c>
      <c r="H206">
        <v>47.41</v>
      </c>
      <c r="I206">
        <v>1072.2</v>
      </c>
    </row>
    <row r="207" spans="1:9" x14ac:dyDescent="0.75">
      <c r="A207" s="7">
        <v>0.55571759259259257</v>
      </c>
      <c r="B207">
        <v>22.5</v>
      </c>
      <c r="C207">
        <v>33.49</v>
      </c>
      <c r="D207">
        <v>28.33</v>
      </c>
      <c r="E207">
        <v>42.67</v>
      </c>
      <c r="F207">
        <v>42.5</v>
      </c>
      <c r="G207">
        <v>23.88</v>
      </c>
      <c r="H207">
        <v>47.07</v>
      </c>
      <c r="I207">
        <v>1072.2</v>
      </c>
    </row>
    <row r="208" spans="1:9" x14ac:dyDescent="0.75">
      <c r="A208" s="7">
        <v>0.55641203703703701</v>
      </c>
      <c r="B208">
        <v>22.39</v>
      </c>
      <c r="C208">
        <v>33.450000000000003</v>
      </c>
      <c r="D208">
        <v>28.7</v>
      </c>
      <c r="E208">
        <v>43.6</v>
      </c>
      <c r="F208">
        <v>42.63</v>
      </c>
      <c r="G208">
        <v>23.39</v>
      </c>
      <c r="H208">
        <v>47.25</v>
      </c>
      <c r="I208">
        <v>1068.0899999999999</v>
      </c>
    </row>
    <row r="209" spans="1:9" x14ac:dyDescent="0.75">
      <c r="A209" s="7">
        <v>0.55710648148148145</v>
      </c>
      <c r="B209">
        <v>22.240000000000002</v>
      </c>
      <c r="C209">
        <v>33.42</v>
      </c>
      <c r="D209">
        <v>29.07</v>
      </c>
      <c r="E209">
        <v>44.45</v>
      </c>
      <c r="F209">
        <v>42.96</v>
      </c>
      <c r="G209">
        <v>25.26</v>
      </c>
      <c r="H209">
        <v>47.53</v>
      </c>
      <c r="I209">
        <v>1069.46</v>
      </c>
    </row>
    <row r="210" spans="1:9" x14ac:dyDescent="0.75">
      <c r="A210" s="7">
        <v>0.55780092592592589</v>
      </c>
      <c r="B210">
        <v>22.22</v>
      </c>
      <c r="C210">
        <v>33.479999999999997</v>
      </c>
      <c r="D210">
        <v>27.96</v>
      </c>
      <c r="E210">
        <v>44.25</v>
      </c>
      <c r="F210">
        <v>43.03</v>
      </c>
      <c r="G210">
        <v>26.25</v>
      </c>
      <c r="H210">
        <v>47.48</v>
      </c>
      <c r="I210">
        <v>1065.3599999999999</v>
      </c>
    </row>
    <row r="211" spans="1:9" x14ac:dyDescent="0.75">
      <c r="A211" s="7">
        <v>0.55849537037037034</v>
      </c>
      <c r="B211">
        <v>22.17</v>
      </c>
      <c r="C211">
        <v>33.799999999999997</v>
      </c>
      <c r="D211">
        <v>29.62</v>
      </c>
      <c r="E211">
        <v>45.24</v>
      </c>
      <c r="F211">
        <v>43.34</v>
      </c>
      <c r="G211">
        <v>26.31</v>
      </c>
      <c r="H211">
        <v>47.87</v>
      </c>
      <c r="I211">
        <v>1063.99</v>
      </c>
    </row>
    <row r="212" spans="1:9" x14ac:dyDescent="0.75">
      <c r="A212" s="7">
        <v>0.55918981481481478</v>
      </c>
      <c r="B212">
        <v>21.950000000000003</v>
      </c>
      <c r="C212">
        <v>33.369999999999997</v>
      </c>
      <c r="D212">
        <v>27.78</v>
      </c>
      <c r="E212">
        <v>44.3</v>
      </c>
      <c r="F212">
        <v>43.53</v>
      </c>
      <c r="G212">
        <v>24.01</v>
      </c>
      <c r="H212">
        <v>47.9</v>
      </c>
      <c r="I212">
        <v>1063.99</v>
      </c>
    </row>
    <row r="213" spans="1:9" x14ac:dyDescent="0.75">
      <c r="A213" s="7">
        <v>0.55988425925925933</v>
      </c>
      <c r="B213">
        <v>21.97</v>
      </c>
      <c r="C213">
        <v>33.58</v>
      </c>
      <c r="D213">
        <v>28.7</v>
      </c>
      <c r="E213">
        <v>44.51</v>
      </c>
      <c r="F213">
        <v>43.23</v>
      </c>
      <c r="G213">
        <v>25.19</v>
      </c>
      <c r="H213">
        <v>47.76</v>
      </c>
      <c r="I213">
        <v>1053.06</v>
      </c>
    </row>
    <row r="214" spans="1:9" x14ac:dyDescent="0.75">
      <c r="A214" s="7">
        <v>0.56057870370370366</v>
      </c>
      <c r="B214">
        <v>21.86</v>
      </c>
      <c r="C214">
        <v>33.72</v>
      </c>
      <c r="D214">
        <v>28.7</v>
      </c>
      <c r="E214">
        <v>44.08</v>
      </c>
      <c r="F214">
        <v>42.89</v>
      </c>
      <c r="G214">
        <v>23.94</v>
      </c>
      <c r="H214">
        <v>47.67</v>
      </c>
      <c r="I214">
        <v>1047.5899999999999</v>
      </c>
    </row>
    <row r="215" spans="1:9" x14ac:dyDescent="0.75">
      <c r="A215" s="7">
        <v>0.56127314814814822</v>
      </c>
      <c r="B215">
        <v>21.83</v>
      </c>
      <c r="C215">
        <v>33.5</v>
      </c>
      <c r="D215">
        <v>29.43</v>
      </c>
      <c r="E215">
        <v>43.85</v>
      </c>
      <c r="F215">
        <v>43.06</v>
      </c>
      <c r="G215">
        <v>24.42</v>
      </c>
      <c r="H215">
        <v>47.73</v>
      </c>
      <c r="I215">
        <v>1040.75</v>
      </c>
    </row>
    <row r="216" spans="1:9" x14ac:dyDescent="0.75">
      <c r="A216" s="7">
        <v>0.56196759259259255</v>
      </c>
      <c r="B216">
        <v>21.79</v>
      </c>
      <c r="C216">
        <v>34.229999999999997</v>
      </c>
      <c r="D216">
        <v>29.43</v>
      </c>
      <c r="E216">
        <v>44.76</v>
      </c>
      <c r="F216">
        <v>42.92</v>
      </c>
      <c r="G216">
        <v>24.96</v>
      </c>
      <c r="H216">
        <v>47.76</v>
      </c>
      <c r="I216">
        <v>1039.3900000000001</v>
      </c>
    </row>
    <row r="217" spans="1:9" x14ac:dyDescent="0.75">
      <c r="A217" s="7">
        <v>0.5626620370370371</v>
      </c>
      <c r="B217">
        <v>21.799999999999997</v>
      </c>
      <c r="C217">
        <v>34.450000000000003</v>
      </c>
      <c r="D217">
        <v>29.62</v>
      </c>
      <c r="E217">
        <v>44.12</v>
      </c>
      <c r="F217">
        <v>42.75</v>
      </c>
      <c r="G217">
        <v>24.6</v>
      </c>
      <c r="H217">
        <v>47.66</v>
      </c>
      <c r="I217">
        <v>1042.1199999999999</v>
      </c>
    </row>
    <row r="218" spans="1:9" x14ac:dyDescent="0.75">
      <c r="A218" s="7">
        <v>0.56335648148148143</v>
      </c>
      <c r="B218">
        <v>21.64</v>
      </c>
      <c r="C218">
        <v>34.74</v>
      </c>
      <c r="D218">
        <v>28.15</v>
      </c>
      <c r="E218">
        <v>44.19</v>
      </c>
      <c r="F218">
        <v>42.55</v>
      </c>
      <c r="G218">
        <v>25.43</v>
      </c>
      <c r="H218">
        <v>47.64</v>
      </c>
      <c r="I218">
        <v>1054.42</v>
      </c>
    </row>
    <row r="219" spans="1:9" x14ac:dyDescent="0.75">
      <c r="A219" s="7">
        <v>0.56405092592592598</v>
      </c>
      <c r="B219">
        <v>21.61</v>
      </c>
      <c r="C219">
        <v>34.979999999999997</v>
      </c>
      <c r="D219">
        <v>27.78</v>
      </c>
      <c r="E219">
        <v>44.6</v>
      </c>
      <c r="F219">
        <v>42.62</v>
      </c>
      <c r="G219">
        <v>26.01</v>
      </c>
      <c r="H219">
        <v>47.78</v>
      </c>
      <c r="I219">
        <v>1062.6300000000001</v>
      </c>
    </row>
    <row r="220" spans="1:9" x14ac:dyDescent="0.75">
      <c r="A220" s="7">
        <v>0.56474537037037031</v>
      </c>
      <c r="B220">
        <v>21.590000000000003</v>
      </c>
      <c r="C220">
        <v>35.020000000000003</v>
      </c>
      <c r="D220">
        <v>25.95</v>
      </c>
      <c r="E220">
        <v>44.23</v>
      </c>
      <c r="F220">
        <v>42.41</v>
      </c>
      <c r="G220">
        <v>24.57</v>
      </c>
      <c r="H220">
        <v>47.7</v>
      </c>
      <c r="I220">
        <v>1072.2</v>
      </c>
    </row>
    <row r="221" spans="1:9" x14ac:dyDescent="0.75">
      <c r="A221" s="7">
        <v>0.56543981481481487</v>
      </c>
      <c r="B221">
        <v>21.560000000000002</v>
      </c>
      <c r="C221">
        <v>35.159999999999997</v>
      </c>
      <c r="D221">
        <v>26.68</v>
      </c>
      <c r="E221">
        <v>44.63</v>
      </c>
      <c r="F221">
        <v>42.01</v>
      </c>
      <c r="G221">
        <v>24.93</v>
      </c>
      <c r="H221">
        <v>47.45</v>
      </c>
      <c r="I221">
        <v>1066.73</v>
      </c>
    </row>
    <row r="222" spans="1:9" x14ac:dyDescent="0.75">
      <c r="A222" s="7">
        <v>0.5661342592592592</v>
      </c>
      <c r="B222">
        <v>21.53</v>
      </c>
      <c r="C222">
        <v>35.020000000000003</v>
      </c>
      <c r="D222">
        <v>26.68</v>
      </c>
      <c r="E222">
        <v>45.49</v>
      </c>
      <c r="F222">
        <v>42.31</v>
      </c>
      <c r="G222">
        <v>25.86</v>
      </c>
      <c r="H222">
        <v>47.72</v>
      </c>
      <c r="I222">
        <v>1069.46</v>
      </c>
    </row>
    <row r="223" spans="1:9" x14ac:dyDescent="0.75">
      <c r="A223" s="7">
        <v>0.56682870370370375</v>
      </c>
      <c r="B223">
        <v>21.54</v>
      </c>
      <c r="C223">
        <v>35.21</v>
      </c>
      <c r="D223">
        <v>26.86</v>
      </c>
      <c r="E223">
        <v>45.15</v>
      </c>
      <c r="F223">
        <v>42.45</v>
      </c>
      <c r="G223">
        <v>25.35</v>
      </c>
      <c r="H223">
        <v>47.91</v>
      </c>
      <c r="I223">
        <v>1066.73</v>
      </c>
    </row>
    <row r="224" spans="1:9" x14ac:dyDescent="0.75">
      <c r="A224" s="7">
        <v>0.56752314814814808</v>
      </c>
      <c r="B224">
        <v>21.47</v>
      </c>
      <c r="C224">
        <v>35.04</v>
      </c>
      <c r="D224">
        <v>25.95</v>
      </c>
      <c r="E224">
        <v>43.77</v>
      </c>
      <c r="F224">
        <v>42.02</v>
      </c>
      <c r="G224">
        <v>24.82</v>
      </c>
      <c r="H224">
        <v>47.7</v>
      </c>
      <c r="I224">
        <v>1057.1600000000001</v>
      </c>
    </row>
    <row r="225" spans="1:9" x14ac:dyDescent="0.75">
      <c r="A225" s="7">
        <v>0.56821759259259264</v>
      </c>
      <c r="B225">
        <v>21.369999999999997</v>
      </c>
      <c r="C225">
        <v>34.799999999999997</v>
      </c>
      <c r="D225">
        <v>26.31</v>
      </c>
      <c r="E225">
        <v>43.6</v>
      </c>
      <c r="F225">
        <v>41.71</v>
      </c>
      <c r="G225">
        <v>25.17</v>
      </c>
      <c r="H225">
        <v>47.55</v>
      </c>
      <c r="I225">
        <v>1038.02</v>
      </c>
    </row>
    <row r="226" spans="1:9" x14ac:dyDescent="0.75">
      <c r="A226" s="7">
        <v>0.56891203703703697</v>
      </c>
      <c r="B226">
        <v>21.310000000000002</v>
      </c>
      <c r="C226">
        <v>35.020000000000003</v>
      </c>
      <c r="D226">
        <v>25.03</v>
      </c>
      <c r="E226">
        <v>44.05</v>
      </c>
      <c r="F226">
        <v>41.76</v>
      </c>
      <c r="G226">
        <v>25.21</v>
      </c>
      <c r="H226">
        <v>47.52</v>
      </c>
      <c r="I226">
        <v>1027.08</v>
      </c>
    </row>
    <row r="227" spans="1:9" x14ac:dyDescent="0.75">
      <c r="A227" s="7">
        <v>0.56960648148148152</v>
      </c>
      <c r="B227">
        <v>21.35</v>
      </c>
      <c r="C227">
        <v>34.76</v>
      </c>
      <c r="D227">
        <v>26.5</v>
      </c>
      <c r="E227">
        <v>43.63</v>
      </c>
      <c r="F227">
        <v>41.54</v>
      </c>
      <c r="G227">
        <v>23.79</v>
      </c>
      <c r="H227">
        <v>47.4</v>
      </c>
      <c r="I227">
        <v>1028.45</v>
      </c>
    </row>
    <row r="228" spans="1:9" x14ac:dyDescent="0.75">
      <c r="A228" s="7">
        <v>0.57030092592592596</v>
      </c>
      <c r="B228">
        <v>21.549999999999997</v>
      </c>
      <c r="C228">
        <v>34.46</v>
      </c>
      <c r="D228">
        <v>27.05</v>
      </c>
      <c r="E228">
        <v>43.52</v>
      </c>
      <c r="F228">
        <v>41.18</v>
      </c>
      <c r="G228">
        <v>25.26</v>
      </c>
      <c r="H228">
        <v>47.03</v>
      </c>
      <c r="I228">
        <v>1031.18</v>
      </c>
    </row>
    <row r="229" spans="1:9" x14ac:dyDescent="0.75">
      <c r="A229" s="7">
        <v>0.5709953703703704</v>
      </c>
      <c r="B229">
        <v>21.29</v>
      </c>
      <c r="C229">
        <v>34.4</v>
      </c>
      <c r="D229">
        <v>28.15</v>
      </c>
      <c r="E229">
        <v>44.19</v>
      </c>
      <c r="F229">
        <v>41.53</v>
      </c>
      <c r="G229">
        <v>24.83</v>
      </c>
      <c r="H229">
        <v>47.39</v>
      </c>
      <c r="I229">
        <v>1029.82</v>
      </c>
    </row>
    <row r="230" spans="1:9" x14ac:dyDescent="0.75">
      <c r="A230" s="7">
        <v>0.57168981481481485</v>
      </c>
      <c r="B230">
        <v>21.17</v>
      </c>
      <c r="C230">
        <v>34.479999999999997</v>
      </c>
      <c r="D230">
        <v>29.07</v>
      </c>
      <c r="E230">
        <v>44.28</v>
      </c>
      <c r="F230">
        <v>41.67</v>
      </c>
      <c r="G230">
        <v>25.98</v>
      </c>
      <c r="H230">
        <v>47.55</v>
      </c>
      <c r="I230">
        <v>1032.55</v>
      </c>
    </row>
    <row r="231" spans="1:9" x14ac:dyDescent="0.75">
      <c r="A231" s="7">
        <v>0.57238425925925929</v>
      </c>
      <c r="B231">
        <v>21.200000000000003</v>
      </c>
      <c r="C231">
        <v>34.25</v>
      </c>
      <c r="D231">
        <v>27.96</v>
      </c>
      <c r="E231">
        <v>43.63</v>
      </c>
      <c r="F231">
        <v>41.92</v>
      </c>
      <c r="G231">
        <v>25.44</v>
      </c>
      <c r="H231">
        <v>47.67</v>
      </c>
      <c r="I231">
        <v>1031.18</v>
      </c>
    </row>
    <row r="232" spans="1:9" x14ac:dyDescent="0.75">
      <c r="A232" s="7">
        <v>0.57307870370370373</v>
      </c>
      <c r="B232">
        <v>21.21</v>
      </c>
      <c r="C232">
        <v>34.01</v>
      </c>
      <c r="D232">
        <v>29.25</v>
      </c>
      <c r="E232">
        <v>42.86</v>
      </c>
      <c r="F232">
        <v>41.64</v>
      </c>
      <c r="G232">
        <v>23.69</v>
      </c>
      <c r="H232">
        <v>47.38</v>
      </c>
      <c r="I232">
        <v>1010.68</v>
      </c>
    </row>
    <row r="233" spans="1:9" x14ac:dyDescent="0.75">
      <c r="A233" s="7">
        <v>0.57377314814814817</v>
      </c>
      <c r="B233">
        <v>21.229999999999997</v>
      </c>
      <c r="C233">
        <v>34.06</v>
      </c>
      <c r="D233">
        <v>29.98</v>
      </c>
      <c r="E233">
        <v>44.15</v>
      </c>
      <c r="F233">
        <v>41.76</v>
      </c>
      <c r="G233">
        <v>25.61</v>
      </c>
      <c r="H233">
        <v>47.49</v>
      </c>
      <c r="I233">
        <v>1009.31</v>
      </c>
    </row>
    <row r="234" spans="1:9" x14ac:dyDescent="0.75">
      <c r="A234" s="7">
        <v>0.57446759259259261</v>
      </c>
      <c r="B234">
        <v>21.15</v>
      </c>
      <c r="C234">
        <v>33.56</v>
      </c>
      <c r="D234">
        <v>29.25</v>
      </c>
      <c r="E234">
        <v>43.47</v>
      </c>
      <c r="F234">
        <v>41.85</v>
      </c>
      <c r="G234">
        <v>25.11</v>
      </c>
      <c r="H234">
        <v>47.48</v>
      </c>
      <c r="I234">
        <v>1005.21</v>
      </c>
    </row>
    <row r="235" spans="1:9" x14ac:dyDescent="0.75">
      <c r="A235" s="7">
        <v>0.57516203703703705</v>
      </c>
      <c r="B235">
        <v>20.92</v>
      </c>
      <c r="C235">
        <v>33.78</v>
      </c>
      <c r="D235">
        <v>29.8</v>
      </c>
      <c r="E235">
        <v>43.36</v>
      </c>
      <c r="F235">
        <v>41.63</v>
      </c>
      <c r="G235">
        <v>24.71</v>
      </c>
      <c r="H235">
        <v>47.46</v>
      </c>
      <c r="I235">
        <v>1002.47</v>
      </c>
    </row>
    <row r="236" spans="1:9" x14ac:dyDescent="0.75">
      <c r="A236" s="7">
        <v>0.5758564814814815</v>
      </c>
      <c r="B236">
        <v>21.08</v>
      </c>
      <c r="C236">
        <v>34.159999999999997</v>
      </c>
      <c r="D236">
        <v>29.98</v>
      </c>
      <c r="E236">
        <v>44.64</v>
      </c>
      <c r="F236">
        <v>41.71</v>
      </c>
      <c r="G236">
        <v>26.95</v>
      </c>
      <c r="H236">
        <v>47.5</v>
      </c>
      <c r="I236">
        <v>1003.84</v>
      </c>
    </row>
    <row r="237" spans="1:9" x14ac:dyDescent="0.75">
      <c r="A237" s="7">
        <v>0.57655092592592594</v>
      </c>
      <c r="B237">
        <v>20.939999999999998</v>
      </c>
      <c r="C237">
        <v>34.46</v>
      </c>
      <c r="D237">
        <v>28.15</v>
      </c>
      <c r="E237">
        <v>43.79</v>
      </c>
      <c r="F237">
        <v>41.34</v>
      </c>
      <c r="G237">
        <v>25.58</v>
      </c>
      <c r="H237">
        <v>47.25</v>
      </c>
      <c r="I237">
        <v>1017.51</v>
      </c>
    </row>
    <row r="238" spans="1:9" x14ac:dyDescent="0.75">
      <c r="A238" s="7">
        <v>0.57724537037037038</v>
      </c>
      <c r="B238">
        <v>21.160000000000004</v>
      </c>
      <c r="C238">
        <v>34.46</v>
      </c>
      <c r="D238">
        <v>27.23</v>
      </c>
      <c r="E238">
        <v>43.14</v>
      </c>
      <c r="F238">
        <v>41.39</v>
      </c>
      <c r="G238">
        <v>25.32</v>
      </c>
      <c r="H238">
        <v>47.35</v>
      </c>
      <c r="I238">
        <v>1014.78</v>
      </c>
    </row>
    <row r="239" spans="1:9" x14ac:dyDescent="0.75">
      <c r="A239" s="7">
        <v>0.57793981481481482</v>
      </c>
      <c r="B239">
        <v>21.130000000000003</v>
      </c>
      <c r="C239">
        <v>34.64</v>
      </c>
      <c r="D239">
        <v>26.5</v>
      </c>
      <c r="E239">
        <v>43.56</v>
      </c>
      <c r="F239">
        <v>41.23</v>
      </c>
      <c r="G239">
        <v>24.6</v>
      </c>
      <c r="H239">
        <v>47.32</v>
      </c>
      <c r="I239">
        <v>1012.04</v>
      </c>
    </row>
    <row r="240" spans="1:9" x14ac:dyDescent="0.75">
      <c r="A240" s="7">
        <v>0.57863425925925926</v>
      </c>
      <c r="B240">
        <v>20.439999999999998</v>
      </c>
      <c r="C240">
        <v>34.74</v>
      </c>
      <c r="D240">
        <v>27.23</v>
      </c>
      <c r="E240">
        <v>43.79</v>
      </c>
      <c r="F240">
        <v>41.18</v>
      </c>
      <c r="G240">
        <v>24.08</v>
      </c>
      <c r="H240">
        <v>47.23</v>
      </c>
      <c r="I240">
        <v>1006.57</v>
      </c>
    </row>
    <row r="241" spans="1:9" x14ac:dyDescent="0.75">
      <c r="A241" s="7">
        <v>0.57932870370370371</v>
      </c>
      <c r="B241">
        <v>20.410000000000004</v>
      </c>
      <c r="C241">
        <v>35.130000000000003</v>
      </c>
      <c r="D241">
        <v>26.86</v>
      </c>
      <c r="E241">
        <v>43.73</v>
      </c>
      <c r="F241">
        <v>40.950000000000003</v>
      </c>
      <c r="G241">
        <v>25.68</v>
      </c>
      <c r="H241">
        <v>47.05</v>
      </c>
      <c r="I241">
        <v>1001.11</v>
      </c>
    </row>
    <row r="242" spans="1:9" x14ac:dyDescent="0.75">
      <c r="A242" s="7">
        <v>0.58002314814814815</v>
      </c>
      <c r="B242">
        <v>20.340000000000003</v>
      </c>
      <c r="C242">
        <v>35.04</v>
      </c>
      <c r="D242">
        <v>25.76</v>
      </c>
      <c r="E242">
        <v>43.37</v>
      </c>
      <c r="F242">
        <v>40.65</v>
      </c>
      <c r="G242">
        <v>25.18</v>
      </c>
      <c r="H242">
        <v>46.78</v>
      </c>
      <c r="I242">
        <v>999.74</v>
      </c>
    </row>
    <row r="243" spans="1:9" x14ac:dyDescent="0.75">
      <c r="A243" s="7">
        <v>0.58071759259259259</v>
      </c>
      <c r="B243">
        <v>20.340000000000003</v>
      </c>
      <c r="C243">
        <v>35.32</v>
      </c>
      <c r="D243">
        <v>25.95</v>
      </c>
      <c r="E243">
        <v>43.94</v>
      </c>
      <c r="F243">
        <v>40.61</v>
      </c>
      <c r="G243">
        <v>25.82</v>
      </c>
      <c r="H243">
        <v>46.78</v>
      </c>
      <c r="I243">
        <v>1001.11</v>
      </c>
    </row>
    <row r="244" spans="1:9" x14ac:dyDescent="0.75">
      <c r="A244" s="7">
        <v>0.58141203703703703</v>
      </c>
      <c r="B244">
        <v>20.229999999999997</v>
      </c>
      <c r="C244">
        <v>35.51</v>
      </c>
      <c r="D244">
        <v>24.67</v>
      </c>
      <c r="E244">
        <v>44.15</v>
      </c>
      <c r="F244">
        <v>40.67</v>
      </c>
      <c r="G244">
        <v>25.45</v>
      </c>
      <c r="H244">
        <v>46.83</v>
      </c>
      <c r="I244">
        <v>997</v>
      </c>
    </row>
    <row r="245" spans="1:9" x14ac:dyDescent="0.75">
      <c r="A245" s="7">
        <v>0.58210648148148147</v>
      </c>
      <c r="B245">
        <v>20.090000000000003</v>
      </c>
      <c r="C245">
        <v>35.409999999999997</v>
      </c>
      <c r="D245">
        <v>25.58</v>
      </c>
      <c r="E245">
        <v>43.8</v>
      </c>
      <c r="F245">
        <v>40.74</v>
      </c>
      <c r="G245">
        <v>26.01</v>
      </c>
      <c r="H245">
        <v>47.01</v>
      </c>
      <c r="I245">
        <v>998.37</v>
      </c>
    </row>
    <row r="246" spans="1:9" x14ac:dyDescent="0.75">
      <c r="A246" s="7">
        <v>0.58280092592592592</v>
      </c>
      <c r="B246">
        <v>20.67</v>
      </c>
      <c r="C246">
        <v>35.24</v>
      </c>
      <c r="D246">
        <v>25.58</v>
      </c>
      <c r="E246">
        <v>43.97</v>
      </c>
      <c r="F246">
        <v>40.74</v>
      </c>
      <c r="G246">
        <v>25.82</v>
      </c>
      <c r="H246">
        <v>46.92</v>
      </c>
      <c r="I246">
        <v>994.27</v>
      </c>
    </row>
    <row r="247" spans="1:9" x14ac:dyDescent="0.75">
      <c r="A247" s="7">
        <v>0.58349537037037036</v>
      </c>
      <c r="B247">
        <v>20.46</v>
      </c>
      <c r="C247">
        <v>35.200000000000003</v>
      </c>
      <c r="D247">
        <v>26.5</v>
      </c>
      <c r="E247">
        <v>44.68</v>
      </c>
      <c r="F247">
        <v>40.74</v>
      </c>
      <c r="G247">
        <v>25.57</v>
      </c>
      <c r="H247">
        <v>46.9</v>
      </c>
      <c r="I247">
        <v>988.8</v>
      </c>
    </row>
    <row r="248" spans="1:9" x14ac:dyDescent="0.75">
      <c r="A248" s="7">
        <v>0.5841898148148148</v>
      </c>
      <c r="B248">
        <v>20.340000000000003</v>
      </c>
      <c r="C248">
        <v>34.92</v>
      </c>
      <c r="D248">
        <v>27.23</v>
      </c>
      <c r="E248">
        <v>43.72</v>
      </c>
      <c r="F248">
        <v>40.619999999999997</v>
      </c>
      <c r="G248">
        <v>25.58</v>
      </c>
      <c r="H248">
        <v>46.92</v>
      </c>
      <c r="I248">
        <v>1005.21</v>
      </c>
    </row>
    <row r="249" spans="1:9" x14ac:dyDescent="0.75">
      <c r="A249" s="7">
        <v>0.58488425925925924</v>
      </c>
      <c r="B249">
        <v>20.29</v>
      </c>
      <c r="C249">
        <v>35.04</v>
      </c>
      <c r="D249">
        <v>25.95</v>
      </c>
      <c r="E249">
        <v>43.38</v>
      </c>
      <c r="F249">
        <v>40.42</v>
      </c>
      <c r="G249">
        <v>23.47</v>
      </c>
      <c r="H249">
        <v>46.69</v>
      </c>
      <c r="I249">
        <v>999.74</v>
      </c>
    </row>
    <row r="250" spans="1:9" x14ac:dyDescent="0.75">
      <c r="A250" s="7">
        <v>0.58557870370370368</v>
      </c>
      <c r="B250">
        <v>20.060000000000002</v>
      </c>
      <c r="C250">
        <v>35.14</v>
      </c>
      <c r="D250">
        <v>27.23</v>
      </c>
      <c r="E250">
        <v>43.6</v>
      </c>
      <c r="F250">
        <v>40.299999999999997</v>
      </c>
      <c r="G250">
        <v>26.39</v>
      </c>
      <c r="H250">
        <v>46.54</v>
      </c>
      <c r="I250">
        <v>1001.11</v>
      </c>
    </row>
    <row r="251" spans="1:9" x14ac:dyDescent="0.75">
      <c r="A251" s="7">
        <v>0.58627314814814813</v>
      </c>
      <c r="B251">
        <v>20.03</v>
      </c>
      <c r="C251">
        <v>35.28</v>
      </c>
      <c r="D251">
        <v>26.68</v>
      </c>
      <c r="E251">
        <v>43.07</v>
      </c>
      <c r="F251">
        <v>40.11</v>
      </c>
      <c r="G251">
        <v>24.73</v>
      </c>
      <c r="H251">
        <v>46.4</v>
      </c>
      <c r="I251">
        <v>1002.47</v>
      </c>
    </row>
    <row r="252" spans="1:9" x14ac:dyDescent="0.75">
      <c r="A252" s="7">
        <v>0.58696759259259257</v>
      </c>
      <c r="B252">
        <v>20.130000000000003</v>
      </c>
      <c r="C252">
        <v>35.049999999999997</v>
      </c>
      <c r="D252">
        <v>26.68</v>
      </c>
      <c r="E252">
        <v>43.49</v>
      </c>
      <c r="F252">
        <v>40.369999999999997</v>
      </c>
      <c r="G252">
        <v>24.77</v>
      </c>
      <c r="H252">
        <v>46.67</v>
      </c>
      <c r="I252">
        <v>997</v>
      </c>
    </row>
    <row r="253" spans="1:9" x14ac:dyDescent="0.75">
      <c r="A253" s="7">
        <v>0.58766203703703701</v>
      </c>
      <c r="B253">
        <v>20.009999999999998</v>
      </c>
      <c r="C253">
        <v>34.69</v>
      </c>
      <c r="D253">
        <v>27.96</v>
      </c>
      <c r="E253">
        <v>43.78</v>
      </c>
      <c r="F253">
        <v>40.35</v>
      </c>
      <c r="G253">
        <v>25.88</v>
      </c>
      <c r="H253">
        <v>46.68</v>
      </c>
      <c r="I253">
        <v>983.33</v>
      </c>
    </row>
    <row r="254" spans="1:9" x14ac:dyDescent="0.75">
      <c r="A254" s="7">
        <v>0.58835648148148145</v>
      </c>
      <c r="B254">
        <v>19.979999999999997</v>
      </c>
      <c r="C254">
        <v>34.47</v>
      </c>
      <c r="D254">
        <v>27.78</v>
      </c>
      <c r="E254">
        <v>43.33</v>
      </c>
      <c r="F254">
        <v>40.33</v>
      </c>
      <c r="G254">
        <v>24.98</v>
      </c>
      <c r="H254">
        <v>46.62</v>
      </c>
      <c r="I254">
        <v>975.13</v>
      </c>
    </row>
    <row r="255" spans="1:9" x14ac:dyDescent="0.75">
      <c r="A255" s="7">
        <v>0.58905092592592589</v>
      </c>
      <c r="B255">
        <v>19.939999999999998</v>
      </c>
      <c r="C255">
        <v>34.58</v>
      </c>
      <c r="D255">
        <v>28.33</v>
      </c>
      <c r="E255">
        <v>43.99</v>
      </c>
      <c r="F255">
        <v>40.299999999999997</v>
      </c>
      <c r="G255">
        <v>25.19</v>
      </c>
      <c r="H255">
        <v>46.57</v>
      </c>
      <c r="I255">
        <v>984.7</v>
      </c>
    </row>
    <row r="256" spans="1:9" x14ac:dyDescent="0.75">
      <c r="A256" s="7">
        <v>0.58974537037037034</v>
      </c>
      <c r="B256">
        <v>19.810000000000002</v>
      </c>
      <c r="C256">
        <v>34.47</v>
      </c>
      <c r="D256">
        <v>27.6</v>
      </c>
      <c r="E256">
        <v>42.11</v>
      </c>
      <c r="F256">
        <v>40.06</v>
      </c>
      <c r="G256">
        <v>25.25</v>
      </c>
      <c r="H256">
        <v>46.2</v>
      </c>
      <c r="I256">
        <v>995.64</v>
      </c>
    </row>
    <row r="257" spans="1:14" x14ac:dyDescent="0.75">
      <c r="A257" s="7">
        <v>0.59043981481481478</v>
      </c>
      <c r="B257">
        <v>19.93</v>
      </c>
      <c r="C257">
        <v>34.49</v>
      </c>
      <c r="D257">
        <v>27.78</v>
      </c>
      <c r="E257">
        <v>42.77</v>
      </c>
      <c r="F257">
        <v>39.85</v>
      </c>
      <c r="G257">
        <v>25.52</v>
      </c>
      <c r="H257">
        <v>45.93</v>
      </c>
      <c r="I257">
        <v>997</v>
      </c>
    </row>
    <row r="258" spans="1:14" x14ac:dyDescent="0.75">
      <c r="A258" s="7">
        <v>0.59113425925925933</v>
      </c>
      <c r="B258">
        <v>19.72</v>
      </c>
      <c r="C258">
        <v>34.700000000000003</v>
      </c>
      <c r="D258">
        <v>27.6</v>
      </c>
      <c r="E258">
        <v>43.51</v>
      </c>
      <c r="F258">
        <v>39.799999999999997</v>
      </c>
      <c r="G258">
        <v>24.04</v>
      </c>
      <c r="H258">
        <v>46.02</v>
      </c>
      <c r="I258">
        <v>997</v>
      </c>
    </row>
    <row r="259" spans="1:14" x14ac:dyDescent="0.75">
      <c r="A259" s="7">
        <v>0.59182870370370366</v>
      </c>
      <c r="B259">
        <v>19.57</v>
      </c>
      <c r="C259">
        <v>34.520000000000003</v>
      </c>
      <c r="D259">
        <v>27.78</v>
      </c>
      <c r="E259">
        <v>43.21</v>
      </c>
      <c r="F259">
        <v>39.86</v>
      </c>
      <c r="G259">
        <v>24.73</v>
      </c>
      <c r="H259">
        <v>46.09</v>
      </c>
      <c r="I259">
        <v>981.97</v>
      </c>
    </row>
    <row r="260" spans="1:14" x14ac:dyDescent="0.75">
      <c r="A260" s="7">
        <v>0.59252314814814822</v>
      </c>
      <c r="B260">
        <v>19.72</v>
      </c>
      <c r="C260">
        <v>34.67</v>
      </c>
      <c r="D260">
        <v>27.96</v>
      </c>
      <c r="E260">
        <v>43.12</v>
      </c>
      <c r="F260">
        <v>39.520000000000003</v>
      </c>
      <c r="G260">
        <v>25.29</v>
      </c>
      <c r="H260">
        <v>45.74</v>
      </c>
      <c r="I260">
        <v>973.76</v>
      </c>
    </row>
    <row r="261" spans="1:14" x14ac:dyDescent="0.75">
      <c r="A261" s="7">
        <v>0.59518518518518515</v>
      </c>
      <c r="B261">
        <v>20.64</v>
      </c>
      <c r="C261">
        <v>34.43</v>
      </c>
      <c r="D261">
        <v>28.15</v>
      </c>
      <c r="E261">
        <v>42.22</v>
      </c>
      <c r="F261">
        <v>39.69</v>
      </c>
      <c r="G261">
        <v>25.49</v>
      </c>
      <c r="H261">
        <v>45.54</v>
      </c>
      <c r="I261">
        <v>1007.94</v>
      </c>
    </row>
    <row r="262" spans="1:14" x14ac:dyDescent="0.75">
      <c r="A262" s="7">
        <v>0.5958796296296297</v>
      </c>
      <c r="B262">
        <v>20.54</v>
      </c>
      <c r="C262">
        <v>34.06</v>
      </c>
      <c r="D262">
        <v>27.78</v>
      </c>
      <c r="E262">
        <v>42.68</v>
      </c>
      <c r="F262">
        <v>39.93</v>
      </c>
      <c r="G262">
        <v>24.43</v>
      </c>
      <c r="H262">
        <v>45.87</v>
      </c>
      <c r="I262">
        <v>1025.71</v>
      </c>
    </row>
    <row r="263" spans="1:14" x14ac:dyDescent="0.75">
      <c r="A263" s="7">
        <v>0.59657407407407403</v>
      </c>
      <c r="B263">
        <v>20.25</v>
      </c>
      <c r="C263">
        <v>34.15</v>
      </c>
      <c r="D263">
        <v>29.07</v>
      </c>
      <c r="E263">
        <v>43.45</v>
      </c>
      <c r="F263">
        <v>40.15</v>
      </c>
      <c r="G263">
        <v>25.07</v>
      </c>
      <c r="H263">
        <v>45.96</v>
      </c>
      <c r="I263">
        <v>1051.69</v>
      </c>
    </row>
    <row r="264" spans="1:14" x14ac:dyDescent="0.75">
      <c r="A264" s="7">
        <v>0.59726851851851859</v>
      </c>
      <c r="B264">
        <v>19.979999999999997</v>
      </c>
      <c r="C264">
        <v>34.119999999999997</v>
      </c>
      <c r="D264">
        <v>28.7</v>
      </c>
      <c r="E264">
        <v>43.62</v>
      </c>
      <c r="F264">
        <v>40.53</v>
      </c>
      <c r="G264">
        <v>26.94</v>
      </c>
      <c r="H264">
        <v>46.22</v>
      </c>
      <c r="I264">
        <v>1062.6300000000001</v>
      </c>
    </row>
    <row r="265" spans="1:14" x14ac:dyDescent="0.75">
      <c r="A265" s="7">
        <v>0.59796296296296292</v>
      </c>
      <c r="B265">
        <v>19.880000000000003</v>
      </c>
      <c r="C265">
        <v>34.01</v>
      </c>
      <c r="D265">
        <v>28.88</v>
      </c>
      <c r="E265">
        <v>43.71</v>
      </c>
      <c r="F265">
        <v>40.869999999999997</v>
      </c>
      <c r="G265">
        <v>26.21</v>
      </c>
      <c r="H265">
        <v>46.52</v>
      </c>
      <c r="I265">
        <v>1057.1600000000001</v>
      </c>
    </row>
    <row r="266" spans="1:14" x14ac:dyDescent="0.75">
      <c r="A266" s="7">
        <v>0.59865740740740747</v>
      </c>
      <c r="B266">
        <v>19.590000000000003</v>
      </c>
      <c r="C266">
        <v>34.090000000000003</v>
      </c>
      <c r="D266">
        <v>28.88</v>
      </c>
      <c r="E266">
        <v>42.59</v>
      </c>
      <c r="F266">
        <v>41.14</v>
      </c>
      <c r="G266">
        <v>25.9</v>
      </c>
      <c r="H266">
        <v>46.48</v>
      </c>
      <c r="I266">
        <v>1055.79</v>
      </c>
    </row>
    <row r="267" spans="1:14" x14ac:dyDescent="0.75">
      <c r="A267" s="7">
        <v>0.5993518518518518</v>
      </c>
      <c r="B267">
        <v>19.549999999999997</v>
      </c>
      <c r="C267">
        <v>34.6</v>
      </c>
      <c r="D267">
        <v>28.51</v>
      </c>
      <c r="E267">
        <v>43.92</v>
      </c>
      <c r="F267">
        <v>41.24</v>
      </c>
      <c r="G267">
        <v>25.59</v>
      </c>
      <c r="H267">
        <v>46.43</v>
      </c>
      <c r="I267">
        <v>1065.3599999999999</v>
      </c>
    </row>
    <row r="268" spans="1:14" x14ac:dyDescent="0.75">
      <c r="A268" s="7">
        <v>0.60004629629629636</v>
      </c>
      <c r="B268">
        <v>19.28</v>
      </c>
      <c r="C268">
        <v>34.6</v>
      </c>
      <c r="D268">
        <v>28.51</v>
      </c>
      <c r="E268">
        <v>40.549999999999997</v>
      </c>
      <c r="F268">
        <v>41.25</v>
      </c>
      <c r="G268">
        <v>24.93</v>
      </c>
      <c r="H268">
        <v>45.44</v>
      </c>
      <c r="I268">
        <v>361.3</v>
      </c>
    </row>
    <row r="269" spans="1:14" x14ac:dyDescent="0.75">
      <c r="A269" s="7">
        <v>0.60421296296296301</v>
      </c>
      <c r="B269">
        <v>18.940000000000001</v>
      </c>
      <c r="C269">
        <v>31.52</v>
      </c>
      <c r="D269">
        <v>33.409999999999997</v>
      </c>
      <c r="E269">
        <v>35.94</v>
      </c>
      <c r="F269">
        <v>37.01</v>
      </c>
      <c r="G269">
        <v>23.59</v>
      </c>
      <c r="H269">
        <v>37.93</v>
      </c>
      <c r="I269">
        <v>264.23</v>
      </c>
    </row>
    <row r="270" spans="1:14" x14ac:dyDescent="0.75">
      <c r="A270" s="7">
        <v>0.60490740740740734</v>
      </c>
      <c r="B270">
        <v>19.02</v>
      </c>
      <c r="C270">
        <v>30.84</v>
      </c>
      <c r="D270">
        <v>35.130000000000003</v>
      </c>
      <c r="E270">
        <v>36.08</v>
      </c>
      <c r="F270">
        <v>36.659999999999997</v>
      </c>
      <c r="G270">
        <v>23.33</v>
      </c>
      <c r="H270">
        <v>37.619999999999997</v>
      </c>
      <c r="I270">
        <v>245.09</v>
      </c>
    </row>
    <row r="271" spans="1:14" x14ac:dyDescent="0.75">
      <c r="A271" s="7">
        <v>0.60560185185185189</v>
      </c>
      <c r="B271">
        <v>19.16</v>
      </c>
      <c r="C271">
        <v>29.76</v>
      </c>
      <c r="D271">
        <v>37.89</v>
      </c>
      <c r="E271">
        <v>34.770000000000003</v>
      </c>
      <c r="F271">
        <v>36</v>
      </c>
      <c r="G271">
        <v>23.41</v>
      </c>
      <c r="H271">
        <v>36.979999999999997</v>
      </c>
      <c r="I271">
        <v>254.66</v>
      </c>
    </row>
    <row r="272" spans="1:14" x14ac:dyDescent="0.75">
      <c r="A272" s="7">
        <v>0.60629629629629633</v>
      </c>
      <c r="B272">
        <v>19.29</v>
      </c>
      <c r="C272">
        <v>29.13</v>
      </c>
      <c r="D272">
        <v>38.49</v>
      </c>
      <c r="E272">
        <v>35.19</v>
      </c>
      <c r="F272">
        <v>35.549999999999997</v>
      </c>
      <c r="G272">
        <v>24.22</v>
      </c>
      <c r="H272">
        <v>36.729999999999997</v>
      </c>
      <c r="I272">
        <v>317.55</v>
      </c>
      <c r="N272">
        <v>5.3599999999999994</v>
      </c>
    </row>
    <row r="273" spans="1:9" x14ac:dyDescent="0.75">
      <c r="A273" s="7">
        <v>0.60699074074074078</v>
      </c>
      <c r="B273">
        <v>19.28</v>
      </c>
      <c r="C273">
        <v>28.61</v>
      </c>
      <c r="D273">
        <v>39.479999999999997</v>
      </c>
      <c r="E273">
        <v>34.92</v>
      </c>
      <c r="F273">
        <v>35.159999999999997</v>
      </c>
      <c r="G273">
        <v>23.95</v>
      </c>
      <c r="H273">
        <v>36.409999999999997</v>
      </c>
      <c r="I273">
        <v>340.79</v>
      </c>
    </row>
    <row r="274" spans="1:9" x14ac:dyDescent="0.75">
      <c r="A274" s="7">
        <v>0.60768518518518522</v>
      </c>
      <c r="B274">
        <v>17.79</v>
      </c>
      <c r="C274">
        <v>28.73</v>
      </c>
      <c r="D274">
        <v>40.659999999999997</v>
      </c>
      <c r="E274">
        <v>36</v>
      </c>
      <c r="F274">
        <v>34.94</v>
      </c>
      <c r="G274">
        <v>24.35</v>
      </c>
      <c r="H274">
        <v>36.549999999999997</v>
      </c>
      <c r="I274">
        <v>525.35</v>
      </c>
    </row>
    <row r="275" spans="1:9" x14ac:dyDescent="0.75">
      <c r="A275" s="7">
        <v>0.60837962962962966</v>
      </c>
      <c r="B275">
        <v>17.490000000000002</v>
      </c>
      <c r="C275">
        <v>29.22</v>
      </c>
      <c r="D275">
        <v>37.5</v>
      </c>
      <c r="E275">
        <v>38.11</v>
      </c>
      <c r="F275">
        <v>35.17</v>
      </c>
      <c r="G275">
        <v>24.79</v>
      </c>
      <c r="H275">
        <v>38.090000000000003</v>
      </c>
      <c r="I275">
        <v>698.97</v>
      </c>
    </row>
    <row r="276" spans="1:9" x14ac:dyDescent="0.75">
      <c r="A276" s="7">
        <v>0.6090740740740741</v>
      </c>
      <c r="B276">
        <v>17.14</v>
      </c>
      <c r="C276">
        <v>30.03</v>
      </c>
      <c r="D276">
        <v>35.32</v>
      </c>
      <c r="E276">
        <v>39.409999999999997</v>
      </c>
      <c r="F276">
        <v>35.39</v>
      </c>
      <c r="G276">
        <v>25.46</v>
      </c>
      <c r="H276">
        <v>39.270000000000003</v>
      </c>
      <c r="I276">
        <v>971.03</v>
      </c>
    </row>
    <row r="277" spans="1:9" x14ac:dyDescent="0.75">
      <c r="A277" s="7">
        <v>0.60976851851851854</v>
      </c>
      <c r="B277">
        <v>17.02</v>
      </c>
      <c r="C277">
        <v>30.12</v>
      </c>
      <c r="D277">
        <v>35.520000000000003</v>
      </c>
      <c r="E277">
        <v>36.94</v>
      </c>
      <c r="F277">
        <v>35.43</v>
      </c>
      <c r="G277">
        <v>25.39</v>
      </c>
      <c r="H277">
        <v>38.97</v>
      </c>
      <c r="I277">
        <v>265.60000000000002</v>
      </c>
    </row>
    <row r="278" spans="1:9" x14ac:dyDescent="0.75">
      <c r="A278" s="7">
        <v>0.6130092592592592</v>
      </c>
      <c r="B278">
        <v>16.350000000000001</v>
      </c>
      <c r="C278">
        <v>30.96</v>
      </c>
      <c r="D278">
        <v>33.979999999999997</v>
      </c>
      <c r="E278">
        <v>39.03</v>
      </c>
      <c r="F278">
        <v>35.94</v>
      </c>
      <c r="G278">
        <v>25.74</v>
      </c>
      <c r="H278">
        <v>40.270000000000003</v>
      </c>
      <c r="I278">
        <v>887.64</v>
      </c>
    </row>
    <row r="279" spans="1:9" x14ac:dyDescent="0.75">
      <c r="A279" s="7">
        <v>0.61370370370370375</v>
      </c>
      <c r="B279">
        <v>16.080000000000002</v>
      </c>
      <c r="C279">
        <v>31.5</v>
      </c>
      <c r="D279">
        <v>31.7</v>
      </c>
      <c r="E279">
        <v>39.92</v>
      </c>
      <c r="F279">
        <v>36.15</v>
      </c>
      <c r="G279">
        <v>24.55</v>
      </c>
      <c r="H279">
        <v>40.69</v>
      </c>
      <c r="I279">
        <v>878.07</v>
      </c>
    </row>
    <row r="280" spans="1:9" x14ac:dyDescent="0.75">
      <c r="A280" s="7">
        <v>0.61439814814814808</v>
      </c>
      <c r="B280">
        <v>16.600000000000001</v>
      </c>
      <c r="C280">
        <v>30.97</v>
      </c>
      <c r="D280">
        <v>32.65</v>
      </c>
      <c r="E280">
        <v>35.880000000000003</v>
      </c>
      <c r="F280">
        <v>35.89</v>
      </c>
      <c r="G280">
        <v>23.98</v>
      </c>
      <c r="H280">
        <v>39.31</v>
      </c>
      <c r="I280">
        <v>215.01</v>
      </c>
    </row>
    <row r="281" spans="1:9" x14ac:dyDescent="0.75">
      <c r="A281" s="7">
        <v>0.61509259259259264</v>
      </c>
      <c r="B281">
        <v>16.440000000000001</v>
      </c>
      <c r="C281">
        <v>30.96</v>
      </c>
      <c r="D281">
        <v>33.79</v>
      </c>
      <c r="E281">
        <v>37.74</v>
      </c>
      <c r="F281">
        <v>35.700000000000003</v>
      </c>
      <c r="G281">
        <v>25.18</v>
      </c>
      <c r="H281">
        <v>39.159999999999997</v>
      </c>
      <c r="I281">
        <v>906.77</v>
      </c>
    </row>
    <row r="282" spans="1:9" x14ac:dyDescent="0.75">
      <c r="A282" s="7">
        <v>0.61578703703703697</v>
      </c>
      <c r="B282">
        <v>15.95</v>
      </c>
      <c r="C282">
        <v>31.35</v>
      </c>
      <c r="D282">
        <v>32.65</v>
      </c>
      <c r="E282">
        <v>38.619999999999997</v>
      </c>
      <c r="F282">
        <v>36.03</v>
      </c>
      <c r="G282">
        <v>24.37</v>
      </c>
      <c r="H282">
        <v>39.99</v>
      </c>
      <c r="I282">
        <v>935.48</v>
      </c>
    </row>
    <row r="283" spans="1:9" x14ac:dyDescent="0.75">
      <c r="A283" s="7">
        <v>0.61648148148148152</v>
      </c>
      <c r="B283">
        <v>15.93</v>
      </c>
      <c r="C283">
        <v>31.54</v>
      </c>
      <c r="D283">
        <v>32.270000000000003</v>
      </c>
      <c r="E283">
        <v>38.299999999999997</v>
      </c>
      <c r="F283">
        <v>36.22</v>
      </c>
      <c r="G283">
        <v>25.33</v>
      </c>
      <c r="H283">
        <v>40.14</v>
      </c>
      <c r="I283">
        <v>685.3</v>
      </c>
    </row>
    <row r="284" spans="1:9" x14ac:dyDescent="0.75">
      <c r="A284" s="7">
        <v>0.61717592592592596</v>
      </c>
      <c r="B284">
        <v>16.62</v>
      </c>
      <c r="C284">
        <v>31.32</v>
      </c>
      <c r="D284">
        <v>32.840000000000003</v>
      </c>
      <c r="E284">
        <v>35.72</v>
      </c>
      <c r="F284">
        <v>35.979999999999997</v>
      </c>
      <c r="G284">
        <v>24.84</v>
      </c>
      <c r="H284">
        <v>39.01</v>
      </c>
      <c r="I284">
        <v>272.43</v>
      </c>
    </row>
    <row r="285" spans="1:9" x14ac:dyDescent="0.75">
      <c r="A285" s="7">
        <v>0.6178703703703704</v>
      </c>
      <c r="B285">
        <v>16.55</v>
      </c>
      <c r="C285">
        <v>30.7</v>
      </c>
      <c r="D285">
        <v>33.79</v>
      </c>
      <c r="E285">
        <v>36.75</v>
      </c>
      <c r="F285">
        <v>36.020000000000003</v>
      </c>
      <c r="G285">
        <v>24.17</v>
      </c>
      <c r="H285">
        <v>38.97</v>
      </c>
      <c r="I285">
        <v>467.93</v>
      </c>
    </row>
    <row r="286" spans="1:9" x14ac:dyDescent="0.75">
      <c r="A286" s="7">
        <v>0.61856481481481485</v>
      </c>
      <c r="B286">
        <v>15.990000000000002</v>
      </c>
      <c r="C286">
        <v>30.85</v>
      </c>
      <c r="D286">
        <v>32.270000000000003</v>
      </c>
      <c r="E286">
        <v>38.76</v>
      </c>
      <c r="F286">
        <v>36.119999999999997</v>
      </c>
      <c r="G286">
        <v>25.75</v>
      </c>
      <c r="H286">
        <v>39.53</v>
      </c>
      <c r="I286">
        <v>936.85</v>
      </c>
    </row>
    <row r="287" spans="1:9" x14ac:dyDescent="0.75">
      <c r="A287" s="7">
        <v>0.61925925925925929</v>
      </c>
      <c r="B287">
        <v>15.379999999999999</v>
      </c>
      <c r="C287">
        <v>30.99</v>
      </c>
      <c r="D287">
        <v>33.03</v>
      </c>
      <c r="E287">
        <v>38.700000000000003</v>
      </c>
      <c r="F287">
        <v>36.340000000000003</v>
      </c>
      <c r="G287">
        <v>25.89</v>
      </c>
      <c r="H287">
        <v>40.159999999999997</v>
      </c>
      <c r="I287">
        <v>898.57</v>
      </c>
    </row>
    <row r="288" spans="1:9" x14ac:dyDescent="0.75">
      <c r="A288" s="7">
        <v>0.61995370370370373</v>
      </c>
      <c r="B288">
        <v>15.129999999999999</v>
      </c>
      <c r="C288">
        <v>31.52</v>
      </c>
      <c r="D288">
        <v>32.840000000000003</v>
      </c>
      <c r="E288">
        <v>39.5</v>
      </c>
      <c r="F288">
        <v>36.619999999999997</v>
      </c>
      <c r="G288">
        <v>26.03</v>
      </c>
      <c r="H288">
        <v>40.67</v>
      </c>
      <c r="I288">
        <v>895.84</v>
      </c>
    </row>
    <row r="289" spans="1:9" x14ac:dyDescent="0.75">
      <c r="A289" s="7">
        <v>0.62064814814814817</v>
      </c>
      <c r="B289">
        <v>15.120000000000001</v>
      </c>
      <c r="C289">
        <v>31.54</v>
      </c>
      <c r="D289">
        <v>31.51</v>
      </c>
      <c r="E289">
        <v>38.75</v>
      </c>
      <c r="F289">
        <v>36.78</v>
      </c>
      <c r="G289">
        <v>24.6</v>
      </c>
      <c r="H289">
        <v>40.78</v>
      </c>
      <c r="I289">
        <v>876.7</v>
      </c>
    </row>
    <row r="290" spans="1:9" x14ac:dyDescent="0.75">
      <c r="A290" s="7">
        <v>0.62134259259259261</v>
      </c>
      <c r="B290">
        <v>14.89</v>
      </c>
      <c r="C290">
        <v>32.270000000000003</v>
      </c>
      <c r="D290">
        <v>31.12</v>
      </c>
      <c r="E290">
        <v>39.79</v>
      </c>
      <c r="F290">
        <v>36.880000000000003</v>
      </c>
      <c r="G290">
        <v>27.78</v>
      </c>
      <c r="H290">
        <v>40.92</v>
      </c>
      <c r="I290">
        <v>857.56</v>
      </c>
    </row>
    <row r="291" spans="1:9" x14ac:dyDescent="0.75">
      <c r="A291" s="7">
        <v>0.62203703703703705</v>
      </c>
      <c r="B291">
        <v>15.32</v>
      </c>
      <c r="C291">
        <v>32.409999999999997</v>
      </c>
      <c r="D291">
        <v>29.62</v>
      </c>
      <c r="E291">
        <v>39.61</v>
      </c>
      <c r="F291">
        <v>37.03</v>
      </c>
      <c r="G291">
        <v>26.11</v>
      </c>
      <c r="H291">
        <v>41.01</v>
      </c>
      <c r="I291">
        <v>854.82</v>
      </c>
    </row>
    <row r="292" spans="1:9" x14ac:dyDescent="0.75">
      <c r="A292" s="7">
        <v>0.6227314814814815</v>
      </c>
      <c r="B292">
        <v>15.469999999999999</v>
      </c>
      <c r="C292">
        <v>32.64</v>
      </c>
      <c r="D292">
        <v>30.36</v>
      </c>
      <c r="E292">
        <v>37.86</v>
      </c>
      <c r="F292">
        <v>36.81</v>
      </c>
      <c r="G292">
        <v>23.59</v>
      </c>
      <c r="H292">
        <v>40.22</v>
      </c>
      <c r="I292">
        <v>555.42999999999995</v>
      </c>
    </row>
    <row r="293" spans="1:9" x14ac:dyDescent="0.75">
      <c r="A293" s="7">
        <v>0.62342592592592594</v>
      </c>
      <c r="B293">
        <v>16.45</v>
      </c>
      <c r="C293">
        <v>31.85</v>
      </c>
      <c r="D293">
        <v>31.89</v>
      </c>
      <c r="E293">
        <v>35.08</v>
      </c>
      <c r="F293">
        <v>36.08</v>
      </c>
      <c r="G293">
        <v>24.06</v>
      </c>
      <c r="H293">
        <v>38.119999999999997</v>
      </c>
      <c r="I293">
        <v>294.31</v>
      </c>
    </row>
    <row r="294" spans="1:9" x14ac:dyDescent="0.75">
      <c r="A294" s="7">
        <v>0.62412037037037038</v>
      </c>
      <c r="B294">
        <v>15.760000000000002</v>
      </c>
      <c r="C294">
        <v>31.62</v>
      </c>
      <c r="D294">
        <v>31.89</v>
      </c>
      <c r="E294">
        <v>38.119999999999997</v>
      </c>
      <c r="F294">
        <v>36.33</v>
      </c>
      <c r="G294">
        <v>25.25</v>
      </c>
      <c r="H294">
        <v>39.049999999999997</v>
      </c>
      <c r="I294">
        <v>854.82</v>
      </c>
    </row>
    <row r="295" spans="1:9" x14ac:dyDescent="0.75">
      <c r="A295" s="7">
        <v>0.62481481481481482</v>
      </c>
      <c r="B295">
        <v>15.41</v>
      </c>
      <c r="C295">
        <v>32.4</v>
      </c>
      <c r="D295">
        <v>30.74</v>
      </c>
      <c r="E295">
        <v>40.049999999999997</v>
      </c>
      <c r="F295">
        <v>36.79</v>
      </c>
      <c r="G295">
        <v>26.12</v>
      </c>
      <c r="H295">
        <v>39.75</v>
      </c>
      <c r="I295">
        <v>875.33</v>
      </c>
    </row>
    <row r="296" spans="1:9" x14ac:dyDescent="0.75">
      <c r="A296" s="7">
        <v>0.62550925925925926</v>
      </c>
      <c r="B296">
        <v>15.23</v>
      </c>
      <c r="C296">
        <v>32.15</v>
      </c>
      <c r="D296">
        <v>29.98</v>
      </c>
      <c r="E296">
        <v>39.18</v>
      </c>
      <c r="F296">
        <v>37.22</v>
      </c>
      <c r="G296">
        <v>26.01</v>
      </c>
      <c r="H296">
        <v>40.15</v>
      </c>
      <c r="I296">
        <v>897.21</v>
      </c>
    </row>
    <row r="297" spans="1:9" x14ac:dyDescent="0.75">
      <c r="A297" s="7">
        <v>0.62620370370370371</v>
      </c>
      <c r="B297">
        <v>15.370000000000001</v>
      </c>
      <c r="C297">
        <v>32.409999999999997</v>
      </c>
      <c r="D297">
        <v>31.32</v>
      </c>
      <c r="E297">
        <v>38.26</v>
      </c>
      <c r="F297">
        <v>37.15</v>
      </c>
      <c r="G297">
        <v>26.05</v>
      </c>
      <c r="H297">
        <v>39.61</v>
      </c>
      <c r="I297">
        <v>575.92999999999995</v>
      </c>
    </row>
    <row r="298" spans="1:9" x14ac:dyDescent="0.75">
      <c r="A298" s="7">
        <v>0.62689814814814815</v>
      </c>
      <c r="B298">
        <v>15.580000000000002</v>
      </c>
      <c r="C298">
        <v>32.380000000000003</v>
      </c>
      <c r="D298">
        <v>29.8</v>
      </c>
      <c r="E298">
        <v>38.479999999999997</v>
      </c>
      <c r="F298">
        <v>36.75</v>
      </c>
      <c r="G298">
        <v>25.39</v>
      </c>
      <c r="H298">
        <v>38.9</v>
      </c>
      <c r="I298">
        <v>734.52</v>
      </c>
    </row>
    <row r="299" spans="1:9" x14ac:dyDescent="0.75">
      <c r="A299" s="7">
        <v>0.62759259259259259</v>
      </c>
      <c r="B299">
        <v>16.13</v>
      </c>
      <c r="C299">
        <v>32.020000000000003</v>
      </c>
      <c r="D299">
        <v>31.12</v>
      </c>
      <c r="E299">
        <v>35.11</v>
      </c>
      <c r="F299">
        <v>36.21</v>
      </c>
      <c r="G299">
        <v>23.08</v>
      </c>
      <c r="H299">
        <v>37.65</v>
      </c>
      <c r="I299">
        <v>178.1</v>
      </c>
    </row>
    <row r="300" spans="1:9" x14ac:dyDescent="0.75">
      <c r="A300" s="7">
        <v>0.62828703703703703</v>
      </c>
      <c r="B300">
        <v>16.52</v>
      </c>
      <c r="C300">
        <v>31.39</v>
      </c>
      <c r="D300">
        <v>32.840000000000003</v>
      </c>
      <c r="E300">
        <v>33.92</v>
      </c>
      <c r="F300">
        <v>35.25</v>
      </c>
      <c r="G300">
        <v>22.11</v>
      </c>
      <c r="H300">
        <v>36.090000000000003</v>
      </c>
      <c r="I300">
        <v>154.86000000000001</v>
      </c>
    </row>
    <row r="301" spans="1:9" x14ac:dyDescent="0.75">
      <c r="A301" s="7">
        <v>0.62898148148148147</v>
      </c>
      <c r="B301">
        <v>16.75</v>
      </c>
      <c r="C301">
        <v>30.72</v>
      </c>
      <c r="D301">
        <v>35.130000000000003</v>
      </c>
      <c r="E301">
        <v>33.200000000000003</v>
      </c>
      <c r="F301">
        <v>34.57</v>
      </c>
      <c r="G301">
        <v>22.51</v>
      </c>
      <c r="H301">
        <v>35.21</v>
      </c>
      <c r="I301">
        <v>163.06</v>
      </c>
    </row>
    <row r="302" spans="1:9" x14ac:dyDescent="0.75">
      <c r="A302" s="7">
        <v>0.62967592592592592</v>
      </c>
      <c r="B302">
        <v>16.900000000000002</v>
      </c>
      <c r="C302">
        <v>30.28</v>
      </c>
      <c r="D302">
        <v>35.72</v>
      </c>
      <c r="E302">
        <v>33.450000000000003</v>
      </c>
      <c r="F302">
        <v>34.17</v>
      </c>
      <c r="G302">
        <v>23.31</v>
      </c>
      <c r="H302">
        <v>34.68</v>
      </c>
      <c r="I302">
        <v>198.61</v>
      </c>
    </row>
    <row r="303" spans="1:9" x14ac:dyDescent="0.75">
      <c r="A303" s="7">
        <v>0.63037037037037036</v>
      </c>
      <c r="B303">
        <v>16.28</v>
      </c>
      <c r="C303">
        <v>30.21</v>
      </c>
      <c r="D303">
        <v>35.32</v>
      </c>
      <c r="E303">
        <v>36.58</v>
      </c>
      <c r="F303">
        <v>34.31</v>
      </c>
      <c r="G303">
        <v>24.5</v>
      </c>
      <c r="H303">
        <v>35.6</v>
      </c>
      <c r="I303">
        <v>809.71</v>
      </c>
    </row>
    <row r="304" spans="1:9" x14ac:dyDescent="0.75">
      <c r="A304" s="7">
        <v>0.6310648148148148</v>
      </c>
      <c r="B304">
        <v>15.79</v>
      </c>
      <c r="C304">
        <v>30.86</v>
      </c>
      <c r="D304">
        <v>33.409999999999997</v>
      </c>
      <c r="E304">
        <v>38.4</v>
      </c>
      <c r="F304">
        <v>34.65</v>
      </c>
      <c r="G304">
        <v>26.11</v>
      </c>
      <c r="H304">
        <v>36.54</v>
      </c>
      <c r="I304">
        <v>802.87</v>
      </c>
    </row>
    <row r="305" spans="1:9" x14ac:dyDescent="0.75">
      <c r="A305" s="7">
        <v>0.63175925925925924</v>
      </c>
      <c r="B305">
        <v>15.629999999999999</v>
      </c>
      <c r="C305">
        <v>31.46</v>
      </c>
      <c r="D305">
        <v>31.7</v>
      </c>
      <c r="E305">
        <v>38.47</v>
      </c>
      <c r="F305">
        <v>34.97</v>
      </c>
      <c r="G305">
        <v>25.73</v>
      </c>
      <c r="H305">
        <v>37.14</v>
      </c>
      <c r="I305">
        <v>834.32</v>
      </c>
    </row>
    <row r="306" spans="1:9" x14ac:dyDescent="0.75">
      <c r="A306" s="7">
        <v>0.63245370370370368</v>
      </c>
      <c r="B306">
        <v>15.48</v>
      </c>
      <c r="C306">
        <v>31.79</v>
      </c>
      <c r="D306">
        <v>30.36</v>
      </c>
      <c r="E306">
        <v>38.81</v>
      </c>
      <c r="F306">
        <v>35.119999999999997</v>
      </c>
      <c r="G306">
        <v>25.92</v>
      </c>
      <c r="H306">
        <v>37.31</v>
      </c>
      <c r="I306">
        <v>826.12</v>
      </c>
    </row>
    <row r="307" spans="1:9" x14ac:dyDescent="0.75">
      <c r="A307" s="7">
        <v>0.63314814814814813</v>
      </c>
      <c r="B307">
        <v>15.469999999999999</v>
      </c>
      <c r="C307">
        <v>31.47</v>
      </c>
      <c r="D307">
        <v>31.89</v>
      </c>
      <c r="E307">
        <v>37.85</v>
      </c>
      <c r="F307">
        <v>35.28</v>
      </c>
      <c r="G307">
        <v>25.8</v>
      </c>
      <c r="H307">
        <v>37.520000000000003</v>
      </c>
      <c r="I307">
        <v>830.22</v>
      </c>
    </row>
    <row r="308" spans="1:9" x14ac:dyDescent="0.75">
      <c r="A308" s="7">
        <v>0.63384259259259257</v>
      </c>
      <c r="B308">
        <v>15.190000000000001</v>
      </c>
      <c r="C308">
        <v>32.119999999999997</v>
      </c>
      <c r="D308">
        <v>30.55</v>
      </c>
      <c r="E308">
        <v>38.630000000000003</v>
      </c>
      <c r="F308">
        <v>35.5</v>
      </c>
      <c r="G308">
        <v>26.19</v>
      </c>
      <c r="H308">
        <v>37.74</v>
      </c>
      <c r="I308">
        <v>831.58</v>
      </c>
    </row>
    <row r="309" spans="1:9" x14ac:dyDescent="0.75">
      <c r="A309" s="7">
        <v>0.63453703703703701</v>
      </c>
      <c r="B309">
        <v>15.23</v>
      </c>
      <c r="C309">
        <v>32.46</v>
      </c>
      <c r="D309">
        <v>30.36</v>
      </c>
      <c r="E309">
        <v>37.869999999999997</v>
      </c>
      <c r="F309">
        <v>35.46</v>
      </c>
      <c r="G309">
        <v>25.6</v>
      </c>
      <c r="H309">
        <v>37.51</v>
      </c>
      <c r="I309">
        <v>707.18</v>
      </c>
    </row>
    <row r="310" spans="1:9" x14ac:dyDescent="0.75">
      <c r="A310" s="7">
        <v>0.63523148148148145</v>
      </c>
      <c r="B310">
        <v>15.21</v>
      </c>
      <c r="C310">
        <v>32.5</v>
      </c>
      <c r="D310">
        <v>31.12</v>
      </c>
      <c r="E310">
        <v>37.22</v>
      </c>
      <c r="F310">
        <v>35.450000000000003</v>
      </c>
      <c r="G310">
        <v>25.17</v>
      </c>
      <c r="H310">
        <v>37.25</v>
      </c>
      <c r="I310">
        <v>723.58</v>
      </c>
    </row>
    <row r="311" spans="1:9" x14ac:dyDescent="0.75">
      <c r="A311" s="7">
        <v>0.63592592592592589</v>
      </c>
      <c r="B311">
        <v>15.04</v>
      </c>
      <c r="C311">
        <v>32.67</v>
      </c>
      <c r="D311">
        <v>30.17</v>
      </c>
      <c r="E311">
        <v>38.65</v>
      </c>
      <c r="F311">
        <v>35.86</v>
      </c>
      <c r="G311">
        <v>25.67</v>
      </c>
      <c r="H311">
        <v>37.81</v>
      </c>
      <c r="I311">
        <v>849.36</v>
      </c>
    </row>
    <row r="312" spans="1:9" x14ac:dyDescent="0.75">
      <c r="A312" s="7">
        <v>0.63662037037037034</v>
      </c>
      <c r="B312">
        <v>15.02</v>
      </c>
      <c r="C312">
        <v>32.659999999999997</v>
      </c>
      <c r="D312">
        <v>30.36</v>
      </c>
      <c r="E312">
        <v>36.450000000000003</v>
      </c>
      <c r="F312">
        <v>35.74</v>
      </c>
      <c r="G312">
        <v>23.82</v>
      </c>
      <c r="H312">
        <v>37.32</v>
      </c>
      <c r="I312">
        <v>316.18</v>
      </c>
    </row>
    <row r="313" spans="1:9" x14ac:dyDescent="0.75">
      <c r="A313" s="7">
        <v>0.63731481481481478</v>
      </c>
      <c r="B313">
        <v>15.310000000000002</v>
      </c>
      <c r="C313">
        <v>32.07</v>
      </c>
      <c r="D313">
        <v>32.270000000000003</v>
      </c>
      <c r="E313">
        <v>34.729999999999997</v>
      </c>
      <c r="F313">
        <v>35.22</v>
      </c>
      <c r="G313">
        <v>23.09</v>
      </c>
      <c r="H313">
        <v>36.340000000000003</v>
      </c>
      <c r="I313">
        <v>403.68</v>
      </c>
    </row>
    <row r="314" spans="1:9" x14ac:dyDescent="0.75">
      <c r="A314" s="7">
        <v>0.63800925925925933</v>
      </c>
      <c r="B314">
        <v>15.43</v>
      </c>
      <c r="C314">
        <v>31.85</v>
      </c>
      <c r="D314">
        <v>32.08</v>
      </c>
      <c r="E314">
        <v>36.65</v>
      </c>
      <c r="F314">
        <v>35.18</v>
      </c>
      <c r="G314">
        <v>25.36</v>
      </c>
      <c r="H314">
        <v>36.39</v>
      </c>
      <c r="I314">
        <v>663.43</v>
      </c>
    </row>
    <row r="315" spans="1:9" x14ac:dyDescent="0.75">
      <c r="A315" s="7">
        <v>0.63870370370370366</v>
      </c>
      <c r="B315">
        <v>15.150000000000002</v>
      </c>
      <c r="C315">
        <v>32.270000000000003</v>
      </c>
      <c r="D315">
        <v>30.55</v>
      </c>
      <c r="E315">
        <v>36.770000000000003</v>
      </c>
      <c r="F315">
        <v>35.21</v>
      </c>
      <c r="G315">
        <v>24.3</v>
      </c>
      <c r="H315">
        <v>36.39</v>
      </c>
      <c r="I315">
        <v>526.72</v>
      </c>
    </row>
    <row r="316" spans="1:9" x14ac:dyDescent="0.75">
      <c r="A316" s="7">
        <v>0.63939814814814822</v>
      </c>
      <c r="B316">
        <v>15.39</v>
      </c>
      <c r="C316">
        <v>31.58</v>
      </c>
      <c r="D316">
        <v>32.270000000000003</v>
      </c>
      <c r="E316">
        <v>34.369999999999997</v>
      </c>
      <c r="F316">
        <v>34.76</v>
      </c>
      <c r="G316">
        <v>22.91</v>
      </c>
      <c r="H316">
        <v>35.5</v>
      </c>
      <c r="I316">
        <v>220.48</v>
      </c>
    </row>
    <row r="317" spans="1:9" x14ac:dyDescent="0.75">
      <c r="A317" s="7">
        <v>0.64009259259259255</v>
      </c>
      <c r="B317">
        <v>15.59</v>
      </c>
      <c r="C317">
        <v>31.15</v>
      </c>
      <c r="D317">
        <v>33.409999999999997</v>
      </c>
      <c r="E317">
        <v>33.69</v>
      </c>
      <c r="F317">
        <v>34.26</v>
      </c>
      <c r="G317">
        <v>23.41</v>
      </c>
      <c r="H317">
        <v>34.72</v>
      </c>
      <c r="I317">
        <v>271.07</v>
      </c>
    </row>
    <row r="318" spans="1:9" x14ac:dyDescent="0.75">
      <c r="A318" s="7">
        <v>0.6407870370370371</v>
      </c>
      <c r="B318">
        <v>15.68</v>
      </c>
      <c r="C318">
        <v>30.57</v>
      </c>
      <c r="D318">
        <v>34.36</v>
      </c>
      <c r="E318">
        <v>34.46</v>
      </c>
      <c r="F318">
        <v>34.15</v>
      </c>
      <c r="G318">
        <v>22.84</v>
      </c>
      <c r="H318">
        <v>34.590000000000003</v>
      </c>
      <c r="I318">
        <v>344.89</v>
      </c>
    </row>
    <row r="319" spans="1:9" x14ac:dyDescent="0.75">
      <c r="A319" s="7">
        <v>0.64148148148148143</v>
      </c>
      <c r="B319">
        <v>16.080000000000002</v>
      </c>
      <c r="C319">
        <v>29.46</v>
      </c>
      <c r="D319">
        <v>37.1</v>
      </c>
      <c r="E319">
        <v>32.33</v>
      </c>
      <c r="F319">
        <v>33.82</v>
      </c>
      <c r="G319">
        <v>22.22</v>
      </c>
      <c r="H319">
        <v>34.14</v>
      </c>
      <c r="I319">
        <v>228.68</v>
      </c>
    </row>
    <row r="320" spans="1:9" x14ac:dyDescent="0.75">
      <c r="A320" s="7">
        <v>0.64217592592592598</v>
      </c>
      <c r="B320">
        <v>16.46</v>
      </c>
      <c r="C320">
        <v>28.88</v>
      </c>
      <c r="D320">
        <v>38.090000000000003</v>
      </c>
      <c r="E320">
        <v>32.15</v>
      </c>
      <c r="F320">
        <v>33.49</v>
      </c>
      <c r="G320">
        <v>22.98</v>
      </c>
      <c r="H320">
        <v>33.75</v>
      </c>
      <c r="I320">
        <v>246.46</v>
      </c>
    </row>
    <row r="321" spans="1:9" x14ac:dyDescent="0.75">
      <c r="A321" s="7">
        <v>0.64287037037037031</v>
      </c>
      <c r="B321">
        <v>16.5</v>
      </c>
      <c r="C321">
        <v>28.38</v>
      </c>
      <c r="D321">
        <v>39.479999999999997</v>
      </c>
      <c r="E321">
        <v>32.26</v>
      </c>
      <c r="F321">
        <v>33.24</v>
      </c>
      <c r="G321">
        <v>22.8</v>
      </c>
      <c r="H321">
        <v>33.6</v>
      </c>
      <c r="I321">
        <v>297.04000000000002</v>
      </c>
    </row>
    <row r="322" spans="1:9" x14ac:dyDescent="0.75">
      <c r="A322" s="7">
        <v>0.64356481481481487</v>
      </c>
      <c r="B322">
        <v>16.32</v>
      </c>
      <c r="C322">
        <v>28.42</v>
      </c>
      <c r="D322">
        <v>39.869999999999997</v>
      </c>
      <c r="E322">
        <v>33.950000000000003</v>
      </c>
      <c r="F322">
        <v>33.14</v>
      </c>
      <c r="G322">
        <v>24.88</v>
      </c>
      <c r="H322">
        <v>33.71</v>
      </c>
      <c r="I322">
        <v>631.98</v>
      </c>
    </row>
    <row r="323" spans="1:9" x14ac:dyDescent="0.75">
      <c r="A323" s="7">
        <v>0.64684027777777775</v>
      </c>
      <c r="B323">
        <v>16.46</v>
      </c>
      <c r="C323">
        <v>27.77</v>
      </c>
      <c r="D323">
        <v>40.86</v>
      </c>
      <c r="E323">
        <v>32.32</v>
      </c>
      <c r="F323">
        <v>32.729999999999997</v>
      </c>
      <c r="G323">
        <v>23.37</v>
      </c>
      <c r="H323">
        <v>33.25</v>
      </c>
      <c r="I323">
        <v>216.38</v>
      </c>
    </row>
    <row r="324" spans="1:9" x14ac:dyDescent="0.75">
      <c r="A324" s="7">
        <v>0.64753472222222219</v>
      </c>
      <c r="B324">
        <v>15.620000000000001</v>
      </c>
      <c r="C324">
        <v>27.36</v>
      </c>
      <c r="D324">
        <v>41.65</v>
      </c>
      <c r="E324">
        <v>24.25</v>
      </c>
      <c r="F324">
        <v>22.75</v>
      </c>
      <c r="G324">
        <v>24.47</v>
      </c>
      <c r="H324">
        <v>23.91</v>
      </c>
      <c r="I324">
        <v>225.95</v>
      </c>
    </row>
    <row r="325" spans="1:9" x14ac:dyDescent="0.75">
      <c r="A325" s="7">
        <v>0.64822916666666663</v>
      </c>
      <c r="B325">
        <v>15.620000000000001</v>
      </c>
      <c r="C325">
        <v>27.28</v>
      </c>
      <c r="D325">
        <v>41.45</v>
      </c>
      <c r="E325">
        <v>17.55</v>
      </c>
      <c r="F325">
        <v>16.510000000000002</v>
      </c>
      <c r="G325">
        <v>27.36</v>
      </c>
      <c r="H325">
        <v>16.03</v>
      </c>
      <c r="I325">
        <v>283.37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"/>
  <sheetViews>
    <sheetView workbookViewId="0"/>
  </sheetViews>
  <sheetFormatPr defaultRowHeight="14.75" x14ac:dyDescent="0.75"/>
  <sheetData>
    <row r="1" spans="1:11" x14ac:dyDescent="0.75">
      <c r="A1" t="s">
        <v>11</v>
      </c>
      <c r="B1" t="s">
        <v>12</v>
      </c>
      <c r="C1" t="s">
        <v>20</v>
      </c>
      <c r="D1" t="s">
        <v>21</v>
      </c>
      <c r="E1" t="s">
        <v>13</v>
      </c>
      <c r="F1" t="s">
        <v>14</v>
      </c>
      <c r="G1" t="s">
        <v>15</v>
      </c>
      <c r="H1" t="s">
        <v>22</v>
      </c>
      <c r="I1" t="s">
        <v>23</v>
      </c>
      <c r="J1" t="s">
        <v>24</v>
      </c>
      <c r="K1" t="s">
        <v>19</v>
      </c>
    </row>
    <row r="2" spans="1:11" x14ac:dyDescent="0.75">
      <c r="A2" s="7">
        <v>0.53414351851851849</v>
      </c>
      <c r="B2">
        <v>46.57</v>
      </c>
      <c r="C2">
        <v>18.399999999999999</v>
      </c>
      <c r="D2">
        <v>10</v>
      </c>
      <c r="E2">
        <v>18.96</v>
      </c>
      <c r="F2">
        <v>78.28</v>
      </c>
      <c r="G2">
        <v>19.399999999999999</v>
      </c>
      <c r="H2">
        <v>25.32</v>
      </c>
      <c r="I2">
        <v>23.36</v>
      </c>
      <c r="J2">
        <v>18.62</v>
      </c>
      <c r="K2">
        <v>0</v>
      </c>
    </row>
    <row r="3" spans="1:11" x14ac:dyDescent="0.75">
      <c r="A3" s="7">
        <v>0.53483796296296293</v>
      </c>
      <c r="B3">
        <v>46.57</v>
      </c>
      <c r="C3">
        <v>18.399999999999999</v>
      </c>
      <c r="D3">
        <v>10</v>
      </c>
      <c r="E3">
        <v>18.96</v>
      </c>
      <c r="F3">
        <v>78.28</v>
      </c>
      <c r="G3">
        <v>19.399999999999999</v>
      </c>
      <c r="H3">
        <v>25.32</v>
      </c>
      <c r="I3">
        <v>23.36</v>
      </c>
      <c r="J3">
        <v>18.62</v>
      </c>
      <c r="K3">
        <v>0</v>
      </c>
    </row>
    <row r="4" spans="1:11" x14ac:dyDescent="0.75">
      <c r="A4" s="7">
        <v>0.53553240740740737</v>
      </c>
      <c r="B4">
        <v>46.57</v>
      </c>
      <c r="C4">
        <v>18.399999999999999</v>
      </c>
      <c r="D4">
        <v>10</v>
      </c>
      <c r="E4">
        <v>18.96</v>
      </c>
      <c r="F4">
        <v>78.28</v>
      </c>
      <c r="G4">
        <v>19.399999999999999</v>
      </c>
      <c r="H4">
        <v>25.32</v>
      </c>
      <c r="I4">
        <v>23.36</v>
      </c>
      <c r="J4">
        <v>18.62</v>
      </c>
      <c r="K4">
        <v>0</v>
      </c>
    </row>
    <row r="5" spans="1:11" x14ac:dyDescent="0.75">
      <c r="A5" s="7">
        <v>0.53622685185185182</v>
      </c>
      <c r="B5">
        <v>46.57</v>
      </c>
      <c r="C5">
        <v>18.399999999999999</v>
      </c>
      <c r="D5">
        <v>10</v>
      </c>
      <c r="E5">
        <v>18.96</v>
      </c>
      <c r="F5">
        <v>78.28</v>
      </c>
      <c r="G5">
        <v>19.399999999999999</v>
      </c>
      <c r="H5">
        <v>25.32</v>
      </c>
      <c r="I5">
        <v>23.36</v>
      </c>
      <c r="J5">
        <v>18.62</v>
      </c>
      <c r="K5">
        <v>0</v>
      </c>
    </row>
    <row r="6" spans="1:11" x14ac:dyDescent="0.75">
      <c r="A6" s="7">
        <v>0.53692129629629626</v>
      </c>
      <c r="B6">
        <v>46.57</v>
      </c>
      <c r="C6">
        <v>18.399999999999999</v>
      </c>
      <c r="D6">
        <v>10</v>
      </c>
      <c r="E6">
        <v>18.96</v>
      </c>
      <c r="F6">
        <v>78.28</v>
      </c>
      <c r="G6">
        <v>19.399999999999999</v>
      </c>
      <c r="H6">
        <v>25.32</v>
      </c>
      <c r="I6">
        <v>23.36</v>
      </c>
      <c r="J6">
        <v>18.62</v>
      </c>
      <c r="K6">
        <v>0</v>
      </c>
    </row>
    <row r="7" spans="1:11" x14ac:dyDescent="0.75">
      <c r="A7" t="s">
        <v>11</v>
      </c>
      <c r="B7" t="s">
        <v>12</v>
      </c>
      <c r="C7" t="s">
        <v>20</v>
      </c>
      <c r="D7" t="s">
        <v>21</v>
      </c>
      <c r="E7" t="s">
        <v>13</v>
      </c>
      <c r="F7" t="s">
        <v>14</v>
      </c>
      <c r="G7" t="s">
        <v>15</v>
      </c>
      <c r="H7" t="s">
        <v>22</v>
      </c>
      <c r="I7" t="s">
        <v>23</v>
      </c>
      <c r="J7" t="s">
        <v>24</v>
      </c>
      <c r="K7" t="s">
        <v>19</v>
      </c>
    </row>
    <row r="8" spans="1:11" x14ac:dyDescent="0.75">
      <c r="A8" s="7">
        <v>0.53761574074074081</v>
      </c>
      <c r="B8">
        <v>46.54</v>
      </c>
      <c r="C8">
        <v>19.170000000000002</v>
      </c>
      <c r="D8">
        <v>10</v>
      </c>
      <c r="E8">
        <v>19.010000000000002</v>
      </c>
      <c r="F8">
        <v>73.069999999999993</v>
      </c>
      <c r="G8">
        <v>18.86</v>
      </c>
      <c r="H8">
        <v>24.14</v>
      </c>
      <c r="I8">
        <v>22.71</v>
      </c>
      <c r="J8">
        <v>19.36</v>
      </c>
      <c r="K8">
        <v>4.4800000000000004</v>
      </c>
    </row>
    <row r="9" spans="1:11" x14ac:dyDescent="0.75">
      <c r="A9" s="7">
        <v>0.53831018518518514</v>
      </c>
      <c r="B9">
        <v>46.54</v>
      </c>
      <c r="C9">
        <v>19.34</v>
      </c>
      <c r="D9">
        <v>10</v>
      </c>
      <c r="E9">
        <v>19.05</v>
      </c>
      <c r="F9">
        <v>73.459999999999994</v>
      </c>
      <c r="G9">
        <v>18.82</v>
      </c>
      <c r="H9">
        <v>23.86</v>
      </c>
      <c r="I9">
        <v>22.52</v>
      </c>
      <c r="J9">
        <v>19.18</v>
      </c>
      <c r="K9">
        <v>4.4800000000000004</v>
      </c>
    </row>
    <row r="10" spans="1:11" x14ac:dyDescent="0.75">
      <c r="A10" s="7">
        <v>0.53900462962962969</v>
      </c>
      <c r="B10">
        <v>46.54</v>
      </c>
      <c r="C10">
        <v>19.510000000000002</v>
      </c>
      <c r="D10">
        <v>10</v>
      </c>
      <c r="E10">
        <v>19.09</v>
      </c>
      <c r="F10">
        <v>72.48</v>
      </c>
      <c r="G10">
        <v>18.809999999999999</v>
      </c>
      <c r="H10">
        <v>23.63</v>
      </c>
      <c r="I10">
        <v>22.36</v>
      </c>
      <c r="J10">
        <v>19.07</v>
      </c>
      <c r="K10">
        <v>5.84</v>
      </c>
    </row>
    <row r="11" spans="1:11" x14ac:dyDescent="0.75">
      <c r="A11" s="7">
        <v>0.53969907407407403</v>
      </c>
      <c r="B11">
        <v>46.54</v>
      </c>
      <c r="C11">
        <v>19.68</v>
      </c>
      <c r="D11">
        <v>10</v>
      </c>
      <c r="E11">
        <v>19.13</v>
      </c>
      <c r="F11">
        <v>71.69</v>
      </c>
      <c r="G11">
        <v>18.809999999999999</v>
      </c>
      <c r="H11">
        <v>23.42</v>
      </c>
      <c r="I11">
        <v>22.19</v>
      </c>
      <c r="J11">
        <v>19.03</v>
      </c>
      <c r="K11">
        <v>7.21</v>
      </c>
    </row>
    <row r="12" spans="1:11" x14ac:dyDescent="0.75">
      <c r="A12" s="7">
        <v>0.54039351851851858</v>
      </c>
      <c r="B12">
        <v>46.54</v>
      </c>
      <c r="C12">
        <v>19.850000000000001</v>
      </c>
      <c r="D12">
        <v>10</v>
      </c>
      <c r="E12">
        <v>19.18</v>
      </c>
      <c r="F12">
        <v>71.290000000000006</v>
      </c>
      <c r="G12">
        <v>18.829999999999998</v>
      </c>
      <c r="H12">
        <v>23.25</v>
      </c>
      <c r="I12">
        <v>22.09</v>
      </c>
      <c r="J12">
        <v>19.04</v>
      </c>
      <c r="K12">
        <v>1.74</v>
      </c>
    </row>
    <row r="13" spans="1:11" x14ac:dyDescent="0.75">
      <c r="A13" s="7">
        <v>0.54108796296296291</v>
      </c>
      <c r="B13">
        <v>46.54</v>
      </c>
      <c r="C13">
        <v>20.02</v>
      </c>
      <c r="D13">
        <v>10</v>
      </c>
      <c r="E13">
        <v>19.22</v>
      </c>
      <c r="F13">
        <v>71.09</v>
      </c>
      <c r="G13">
        <v>18.86</v>
      </c>
      <c r="H13">
        <v>23.08</v>
      </c>
      <c r="I13">
        <v>22</v>
      </c>
      <c r="J13">
        <v>19.04</v>
      </c>
      <c r="K13">
        <v>4.4800000000000004</v>
      </c>
    </row>
    <row r="14" spans="1:11" x14ac:dyDescent="0.75">
      <c r="A14" s="7">
        <v>0.54178240740740746</v>
      </c>
      <c r="B14">
        <v>46.54</v>
      </c>
      <c r="C14">
        <v>20.18</v>
      </c>
      <c r="D14">
        <v>10</v>
      </c>
      <c r="E14">
        <v>19.27</v>
      </c>
      <c r="F14">
        <v>70.7</v>
      </c>
      <c r="G14">
        <v>18.87</v>
      </c>
      <c r="H14">
        <v>22.88</v>
      </c>
      <c r="I14">
        <v>21.89</v>
      </c>
      <c r="J14">
        <v>19.05</v>
      </c>
      <c r="K14">
        <v>0</v>
      </c>
    </row>
    <row r="15" spans="1:11" x14ac:dyDescent="0.75">
      <c r="A15" s="7">
        <v>0.54247685185185179</v>
      </c>
      <c r="B15">
        <v>46.54</v>
      </c>
      <c r="C15">
        <v>20.34</v>
      </c>
      <c r="D15">
        <v>10</v>
      </c>
      <c r="E15">
        <v>19.309999999999999</v>
      </c>
      <c r="F15">
        <v>70.5</v>
      </c>
      <c r="G15">
        <v>18.91</v>
      </c>
      <c r="H15">
        <v>22.75</v>
      </c>
      <c r="I15">
        <v>21.81</v>
      </c>
      <c r="J15">
        <v>19.04</v>
      </c>
      <c r="K15">
        <v>16.78</v>
      </c>
    </row>
    <row r="16" spans="1:11" x14ac:dyDescent="0.75">
      <c r="A16" s="7">
        <v>0.54317129629629635</v>
      </c>
      <c r="B16">
        <v>46.54</v>
      </c>
      <c r="C16">
        <v>20.5</v>
      </c>
      <c r="D16">
        <v>10</v>
      </c>
      <c r="E16">
        <v>19.36</v>
      </c>
      <c r="F16">
        <v>69.91</v>
      </c>
      <c r="G16">
        <v>18.95</v>
      </c>
      <c r="H16">
        <v>22.59</v>
      </c>
      <c r="I16">
        <v>21.71</v>
      </c>
      <c r="J16">
        <v>19.05</v>
      </c>
      <c r="K16">
        <v>11.31</v>
      </c>
    </row>
    <row r="17" spans="1:11" x14ac:dyDescent="0.75">
      <c r="A17" s="7">
        <v>0.54386574074074068</v>
      </c>
      <c r="B17">
        <v>46.55</v>
      </c>
      <c r="C17">
        <v>20.66</v>
      </c>
      <c r="D17">
        <v>10</v>
      </c>
      <c r="E17">
        <v>19.399999999999999</v>
      </c>
      <c r="F17">
        <v>69.510000000000005</v>
      </c>
      <c r="G17">
        <v>18.97</v>
      </c>
      <c r="H17">
        <v>22.48</v>
      </c>
      <c r="I17">
        <v>21.62</v>
      </c>
      <c r="J17">
        <v>19.07</v>
      </c>
      <c r="K17">
        <v>0.38</v>
      </c>
    </row>
    <row r="18" spans="1:11" x14ac:dyDescent="0.75">
      <c r="A18" s="7">
        <v>0.54456018518518523</v>
      </c>
      <c r="B18">
        <v>46.55</v>
      </c>
      <c r="C18">
        <v>20.81</v>
      </c>
      <c r="D18">
        <v>10</v>
      </c>
      <c r="E18">
        <v>19.440000000000001</v>
      </c>
      <c r="F18">
        <v>68.72</v>
      </c>
      <c r="G18">
        <v>18.989999999999998</v>
      </c>
      <c r="H18">
        <v>22.35</v>
      </c>
      <c r="I18">
        <v>21.54</v>
      </c>
      <c r="J18">
        <v>19.11</v>
      </c>
      <c r="K18">
        <v>3.11</v>
      </c>
    </row>
    <row r="19" spans="1:11" x14ac:dyDescent="0.75">
      <c r="A19" s="7">
        <v>0.54525462962962956</v>
      </c>
      <c r="B19">
        <v>46.55</v>
      </c>
      <c r="C19">
        <v>20.95</v>
      </c>
      <c r="D19">
        <v>10</v>
      </c>
      <c r="E19">
        <v>19.48</v>
      </c>
      <c r="F19">
        <v>68.72</v>
      </c>
      <c r="G19">
        <v>19.02</v>
      </c>
      <c r="H19">
        <v>22.22</v>
      </c>
      <c r="I19">
        <v>21.47</v>
      </c>
      <c r="J19">
        <v>19.14</v>
      </c>
      <c r="K19">
        <v>3.11</v>
      </c>
    </row>
    <row r="20" spans="1:11" x14ac:dyDescent="0.75">
      <c r="A20" s="7">
        <v>0.54594907407407411</v>
      </c>
      <c r="B20">
        <v>46.55</v>
      </c>
      <c r="C20">
        <v>21.09</v>
      </c>
      <c r="D20">
        <v>10</v>
      </c>
      <c r="E20">
        <v>19.52</v>
      </c>
      <c r="F20">
        <v>68.13</v>
      </c>
      <c r="G20">
        <v>19.04</v>
      </c>
      <c r="H20">
        <v>22.13</v>
      </c>
      <c r="I20">
        <v>21.4</v>
      </c>
      <c r="J20">
        <v>19.18</v>
      </c>
      <c r="K20">
        <v>5.84</v>
      </c>
    </row>
    <row r="21" spans="1:11" x14ac:dyDescent="0.75">
      <c r="A21" s="7">
        <v>0.54664351851851845</v>
      </c>
      <c r="B21">
        <v>46.55</v>
      </c>
      <c r="C21">
        <v>21.23</v>
      </c>
      <c r="D21">
        <v>10</v>
      </c>
      <c r="E21">
        <v>19.559999999999999</v>
      </c>
      <c r="F21">
        <v>68.13</v>
      </c>
      <c r="G21">
        <v>19.09</v>
      </c>
      <c r="H21">
        <v>21.98</v>
      </c>
      <c r="I21">
        <v>21.33</v>
      </c>
      <c r="J21">
        <v>19.23</v>
      </c>
      <c r="K21">
        <v>5.84</v>
      </c>
    </row>
    <row r="22" spans="1:11" x14ac:dyDescent="0.75">
      <c r="A22" s="7">
        <v>0.547337962962963</v>
      </c>
      <c r="B22">
        <v>46.55</v>
      </c>
      <c r="C22">
        <v>21.37</v>
      </c>
      <c r="D22">
        <v>10</v>
      </c>
      <c r="E22">
        <v>19.600000000000001</v>
      </c>
      <c r="F22">
        <v>67.14</v>
      </c>
      <c r="G22">
        <v>19.09</v>
      </c>
      <c r="H22">
        <v>21.89</v>
      </c>
      <c r="I22">
        <v>21.26</v>
      </c>
      <c r="J22">
        <v>19.260000000000002</v>
      </c>
      <c r="K22">
        <v>3.11</v>
      </c>
    </row>
    <row r="23" spans="1:11" x14ac:dyDescent="0.75">
      <c r="A23" s="7">
        <v>0.54803240740740744</v>
      </c>
      <c r="B23">
        <v>46.55</v>
      </c>
      <c r="C23">
        <v>21.51</v>
      </c>
      <c r="D23">
        <v>10</v>
      </c>
      <c r="E23">
        <v>19.64</v>
      </c>
      <c r="F23">
        <v>67.14</v>
      </c>
      <c r="G23">
        <v>19.12</v>
      </c>
      <c r="H23">
        <v>21.78</v>
      </c>
      <c r="I23">
        <v>21.22</v>
      </c>
      <c r="J23">
        <v>19.260000000000002</v>
      </c>
      <c r="K23">
        <v>1.74</v>
      </c>
    </row>
    <row r="24" spans="1:11" x14ac:dyDescent="0.75">
      <c r="A24" s="7">
        <v>0.54872685185185188</v>
      </c>
      <c r="B24">
        <v>46.55</v>
      </c>
      <c r="C24">
        <v>21.65</v>
      </c>
      <c r="D24">
        <v>10</v>
      </c>
      <c r="E24">
        <v>19.68</v>
      </c>
      <c r="F24">
        <v>66.739999999999995</v>
      </c>
      <c r="G24">
        <v>19.18</v>
      </c>
      <c r="H24">
        <v>21.71</v>
      </c>
      <c r="I24">
        <v>21.12</v>
      </c>
      <c r="J24">
        <v>19.309999999999999</v>
      </c>
      <c r="K24">
        <v>3.11</v>
      </c>
    </row>
    <row r="25" spans="1:11" x14ac:dyDescent="0.75">
      <c r="A25" s="7">
        <v>0.54942129629629632</v>
      </c>
      <c r="B25">
        <v>46.55</v>
      </c>
      <c r="C25">
        <v>21.78</v>
      </c>
      <c r="D25">
        <v>10</v>
      </c>
      <c r="E25">
        <v>19.71</v>
      </c>
      <c r="F25">
        <v>65.95</v>
      </c>
      <c r="G25">
        <v>19.18</v>
      </c>
      <c r="H25">
        <v>21.62</v>
      </c>
      <c r="I25">
        <v>21.08</v>
      </c>
      <c r="J25">
        <v>19.350000000000001</v>
      </c>
      <c r="K25">
        <v>1.74</v>
      </c>
    </row>
    <row r="26" spans="1:11" x14ac:dyDescent="0.75">
      <c r="A26" s="7">
        <v>0.55011574074074077</v>
      </c>
      <c r="B26">
        <v>46.55</v>
      </c>
      <c r="C26">
        <v>21.91</v>
      </c>
      <c r="D26">
        <v>10</v>
      </c>
      <c r="E26">
        <v>19.75</v>
      </c>
      <c r="F26">
        <v>66.55</v>
      </c>
      <c r="G26">
        <v>19.22</v>
      </c>
      <c r="H26">
        <v>21.52</v>
      </c>
      <c r="I26">
        <v>21.02</v>
      </c>
      <c r="J26">
        <v>19.41</v>
      </c>
      <c r="K26">
        <v>1.74</v>
      </c>
    </row>
    <row r="27" spans="1:11" x14ac:dyDescent="0.75">
      <c r="A27" s="7">
        <v>0.55081018518518521</v>
      </c>
      <c r="B27">
        <v>46.55</v>
      </c>
      <c r="C27">
        <v>22.04</v>
      </c>
      <c r="D27">
        <v>10</v>
      </c>
      <c r="E27">
        <v>19.79</v>
      </c>
      <c r="F27">
        <v>66.349999999999994</v>
      </c>
      <c r="G27">
        <v>19.239999999999998</v>
      </c>
      <c r="H27">
        <v>21.46</v>
      </c>
      <c r="I27">
        <v>20.98</v>
      </c>
      <c r="J27">
        <v>19.46</v>
      </c>
      <c r="K27">
        <v>7.21</v>
      </c>
    </row>
    <row r="28" spans="1:11" x14ac:dyDescent="0.75">
      <c r="A28" s="7">
        <v>0.55150462962962965</v>
      </c>
      <c r="B28">
        <v>46.55</v>
      </c>
      <c r="C28">
        <v>22.17</v>
      </c>
      <c r="D28">
        <v>10</v>
      </c>
      <c r="E28">
        <v>19.829999999999998</v>
      </c>
      <c r="F28">
        <v>66.150000000000006</v>
      </c>
      <c r="G28">
        <v>19.27</v>
      </c>
      <c r="H28">
        <v>21.39</v>
      </c>
      <c r="I28">
        <v>20.92</v>
      </c>
      <c r="J28">
        <v>19.48</v>
      </c>
      <c r="K28">
        <v>3.11</v>
      </c>
    </row>
    <row r="29" spans="1:11" x14ac:dyDescent="0.75">
      <c r="A29" s="7">
        <v>0.55219907407407409</v>
      </c>
      <c r="B29">
        <v>46.55</v>
      </c>
      <c r="C29">
        <v>22.3</v>
      </c>
      <c r="D29">
        <v>10</v>
      </c>
      <c r="E29">
        <v>19.87</v>
      </c>
      <c r="F29">
        <v>65.95</v>
      </c>
      <c r="G29">
        <v>19.3</v>
      </c>
      <c r="H29">
        <v>21.31</v>
      </c>
      <c r="I29">
        <v>20.91</v>
      </c>
      <c r="J29">
        <v>19.510000000000002</v>
      </c>
      <c r="K29">
        <v>1.74</v>
      </c>
    </row>
    <row r="30" spans="1:11" x14ac:dyDescent="0.75">
      <c r="A30" s="7">
        <v>0.55289351851851853</v>
      </c>
      <c r="B30">
        <v>46.55</v>
      </c>
      <c r="C30">
        <v>22.41</v>
      </c>
      <c r="D30">
        <v>10</v>
      </c>
      <c r="E30">
        <v>19.91</v>
      </c>
      <c r="F30">
        <v>65.95</v>
      </c>
      <c r="G30">
        <v>19.34</v>
      </c>
      <c r="H30">
        <v>21.23</v>
      </c>
      <c r="I30">
        <v>20.83</v>
      </c>
      <c r="J30">
        <v>19.559999999999999</v>
      </c>
      <c r="K30">
        <v>11.31</v>
      </c>
    </row>
    <row r="31" spans="1:11" x14ac:dyDescent="0.75">
      <c r="A31" s="7">
        <v>0.55358796296296298</v>
      </c>
      <c r="B31">
        <v>46.55</v>
      </c>
      <c r="C31">
        <v>22.53</v>
      </c>
      <c r="D31">
        <v>10</v>
      </c>
      <c r="E31">
        <v>19.95</v>
      </c>
      <c r="F31">
        <v>65.36</v>
      </c>
      <c r="G31">
        <v>19.39</v>
      </c>
      <c r="H31">
        <v>21.16</v>
      </c>
      <c r="I31">
        <v>20.83</v>
      </c>
      <c r="J31">
        <v>19.59</v>
      </c>
      <c r="K31">
        <v>1.74</v>
      </c>
    </row>
    <row r="32" spans="1:11" x14ac:dyDescent="0.75">
      <c r="A32" s="7">
        <v>0.55428240740740742</v>
      </c>
      <c r="B32">
        <v>46.55</v>
      </c>
      <c r="C32">
        <v>22.64</v>
      </c>
      <c r="D32">
        <v>10</v>
      </c>
      <c r="E32">
        <v>19.989999999999998</v>
      </c>
      <c r="F32">
        <v>65.16</v>
      </c>
      <c r="G32">
        <v>19.43</v>
      </c>
      <c r="H32">
        <v>21.13</v>
      </c>
      <c r="I32">
        <v>20.8</v>
      </c>
      <c r="J32">
        <v>19.63</v>
      </c>
      <c r="K32">
        <v>1.74</v>
      </c>
    </row>
    <row r="33" spans="1:11" x14ac:dyDescent="0.75">
      <c r="A33" s="7">
        <v>0.55497685185185186</v>
      </c>
      <c r="B33">
        <v>46.55</v>
      </c>
      <c r="C33">
        <v>22.76</v>
      </c>
      <c r="D33">
        <v>10</v>
      </c>
      <c r="E33">
        <v>20.03</v>
      </c>
      <c r="F33">
        <v>65.36</v>
      </c>
      <c r="G33">
        <v>19.45</v>
      </c>
      <c r="H33">
        <v>21.06</v>
      </c>
      <c r="I33">
        <v>20.75</v>
      </c>
      <c r="J33">
        <v>19.63</v>
      </c>
      <c r="K33">
        <v>0.38</v>
      </c>
    </row>
    <row r="34" spans="1:11" x14ac:dyDescent="0.75">
      <c r="A34" s="7">
        <v>0.5556712962962963</v>
      </c>
      <c r="B34">
        <v>46.55</v>
      </c>
      <c r="C34">
        <v>22.87</v>
      </c>
      <c r="D34">
        <v>10</v>
      </c>
      <c r="E34">
        <v>20.07</v>
      </c>
      <c r="F34">
        <v>64.959999999999994</v>
      </c>
      <c r="G34">
        <v>19.5</v>
      </c>
      <c r="H34">
        <v>21</v>
      </c>
      <c r="I34">
        <v>20.73</v>
      </c>
      <c r="J34">
        <v>19.649999999999999</v>
      </c>
      <c r="K34">
        <v>1.74</v>
      </c>
    </row>
    <row r="35" spans="1:11" x14ac:dyDescent="0.75">
      <c r="A35" s="7">
        <v>0.55636574074074074</v>
      </c>
      <c r="B35">
        <v>46.55</v>
      </c>
      <c r="C35">
        <v>22.98</v>
      </c>
      <c r="D35">
        <v>10</v>
      </c>
      <c r="E35">
        <v>20.100000000000001</v>
      </c>
      <c r="F35">
        <v>64.55</v>
      </c>
      <c r="G35">
        <v>19.5</v>
      </c>
      <c r="H35">
        <v>20.96</v>
      </c>
      <c r="I35">
        <v>20.67</v>
      </c>
      <c r="J35">
        <v>19.66</v>
      </c>
      <c r="K35">
        <v>0.38</v>
      </c>
    </row>
    <row r="36" spans="1:11" x14ac:dyDescent="0.75">
      <c r="A36" s="7">
        <v>0.55706018518518519</v>
      </c>
      <c r="B36">
        <v>46.56</v>
      </c>
      <c r="C36">
        <v>23.08</v>
      </c>
      <c r="D36">
        <v>10</v>
      </c>
      <c r="E36">
        <v>20.13</v>
      </c>
      <c r="F36">
        <v>64.760000000000005</v>
      </c>
      <c r="G36">
        <v>19.55</v>
      </c>
      <c r="H36">
        <v>20.89</v>
      </c>
      <c r="I36">
        <v>20.67</v>
      </c>
      <c r="J36">
        <v>19.670000000000002</v>
      </c>
      <c r="K36">
        <v>0.38</v>
      </c>
    </row>
    <row r="37" spans="1:11" x14ac:dyDescent="0.75">
      <c r="A37" s="7">
        <v>0.55775462962962963</v>
      </c>
      <c r="B37">
        <v>46.55</v>
      </c>
      <c r="C37">
        <v>23.19</v>
      </c>
      <c r="D37">
        <v>10</v>
      </c>
      <c r="E37">
        <v>20.16</v>
      </c>
      <c r="F37">
        <v>64.349999999999994</v>
      </c>
      <c r="G37">
        <v>19.54</v>
      </c>
      <c r="H37">
        <v>20.84</v>
      </c>
      <c r="I37">
        <v>20.64</v>
      </c>
      <c r="J37">
        <v>19.68</v>
      </c>
      <c r="K37">
        <v>0.38</v>
      </c>
    </row>
    <row r="38" spans="1:11" x14ac:dyDescent="0.75">
      <c r="A38" s="7">
        <v>0.55844907407407407</v>
      </c>
      <c r="B38">
        <v>46.56</v>
      </c>
      <c r="C38">
        <v>23.28</v>
      </c>
      <c r="D38">
        <v>10</v>
      </c>
      <c r="E38">
        <v>20.190000000000001</v>
      </c>
      <c r="F38">
        <v>65.16</v>
      </c>
      <c r="G38">
        <v>19.59</v>
      </c>
      <c r="H38">
        <v>20.84</v>
      </c>
      <c r="I38">
        <v>20.63</v>
      </c>
      <c r="J38">
        <v>19.71</v>
      </c>
      <c r="K38">
        <v>8.58</v>
      </c>
    </row>
    <row r="39" spans="1:11" x14ac:dyDescent="0.75">
      <c r="A39" s="7">
        <v>0.55914351851851851</v>
      </c>
      <c r="B39">
        <v>46.56</v>
      </c>
      <c r="C39">
        <v>23.38</v>
      </c>
      <c r="D39">
        <v>10</v>
      </c>
      <c r="E39">
        <v>20.22</v>
      </c>
      <c r="F39">
        <v>64.14</v>
      </c>
      <c r="G39">
        <v>19.63</v>
      </c>
      <c r="H39">
        <v>20.78</v>
      </c>
      <c r="I39">
        <v>20.58</v>
      </c>
      <c r="J39">
        <v>19.72</v>
      </c>
      <c r="K39">
        <v>0</v>
      </c>
    </row>
    <row r="40" spans="1:11" x14ac:dyDescent="0.75">
      <c r="A40" s="7">
        <v>0.55983796296296295</v>
      </c>
      <c r="B40">
        <v>46.56</v>
      </c>
      <c r="C40">
        <v>23.47</v>
      </c>
      <c r="D40">
        <v>10</v>
      </c>
      <c r="E40">
        <v>20.25</v>
      </c>
      <c r="F40">
        <v>64.349999999999994</v>
      </c>
      <c r="G40">
        <v>19.649999999999999</v>
      </c>
      <c r="H40">
        <v>20.75</v>
      </c>
      <c r="I40">
        <v>20.56</v>
      </c>
      <c r="J40">
        <v>19.72</v>
      </c>
      <c r="K40">
        <v>0</v>
      </c>
    </row>
    <row r="41" spans="1:11" x14ac:dyDescent="0.75">
      <c r="A41" s="7">
        <v>0.5605324074074074</v>
      </c>
      <c r="B41">
        <v>46.56</v>
      </c>
      <c r="C41">
        <v>23.56</v>
      </c>
      <c r="D41">
        <v>10</v>
      </c>
      <c r="E41">
        <v>20.27</v>
      </c>
      <c r="F41">
        <v>64.349999999999994</v>
      </c>
      <c r="G41">
        <v>19.690000000000001</v>
      </c>
      <c r="H41">
        <v>20.71</v>
      </c>
      <c r="I41">
        <v>20.55</v>
      </c>
      <c r="J41">
        <v>19.760000000000002</v>
      </c>
      <c r="K41">
        <v>0.38</v>
      </c>
    </row>
    <row r="42" spans="1:11" x14ac:dyDescent="0.75">
      <c r="A42" s="7">
        <v>0.56122685185185184</v>
      </c>
      <c r="B42">
        <v>46.56</v>
      </c>
      <c r="C42">
        <v>23.65</v>
      </c>
      <c r="D42">
        <v>10</v>
      </c>
      <c r="E42">
        <v>20.3</v>
      </c>
      <c r="F42">
        <v>65.16</v>
      </c>
      <c r="G42">
        <v>19.690000000000001</v>
      </c>
      <c r="H42">
        <v>20.7</v>
      </c>
      <c r="I42">
        <v>20.53</v>
      </c>
      <c r="J42">
        <v>19.78</v>
      </c>
      <c r="K42">
        <v>11.31</v>
      </c>
    </row>
    <row r="43" spans="1:11" x14ac:dyDescent="0.75">
      <c r="A43" s="7">
        <v>0.56192129629629628</v>
      </c>
      <c r="B43">
        <v>46.56</v>
      </c>
      <c r="C43">
        <v>23.73</v>
      </c>
      <c r="D43">
        <v>10</v>
      </c>
      <c r="E43">
        <v>20.32</v>
      </c>
      <c r="F43">
        <v>64.349999999999994</v>
      </c>
      <c r="G43">
        <v>19.72</v>
      </c>
      <c r="H43">
        <v>20.65</v>
      </c>
      <c r="I43">
        <v>20.49</v>
      </c>
      <c r="J43">
        <v>19.8</v>
      </c>
      <c r="K43">
        <v>0.38</v>
      </c>
    </row>
    <row r="44" spans="1:11" x14ac:dyDescent="0.75">
      <c r="A44" s="7">
        <v>0.56261574074074072</v>
      </c>
      <c r="B44">
        <v>46.56</v>
      </c>
      <c r="C44">
        <v>23.82</v>
      </c>
      <c r="D44">
        <v>10</v>
      </c>
      <c r="E44">
        <v>20.34</v>
      </c>
      <c r="F44">
        <v>64.959999999999994</v>
      </c>
      <c r="G44">
        <v>19.73</v>
      </c>
      <c r="H44">
        <v>20.61</v>
      </c>
      <c r="I44">
        <v>20.5</v>
      </c>
      <c r="J44">
        <v>19.84</v>
      </c>
      <c r="K44">
        <v>0</v>
      </c>
    </row>
    <row r="45" spans="1:11" x14ac:dyDescent="0.75">
      <c r="A45" s="7">
        <v>0.56331018518518516</v>
      </c>
      <c r="B45">
        <v>46.56</v>
      </c>
      <c r="C45">
        <v>23.9</v>
      </c>
      <c r="D45">
        <v>10</v>
      </c>
      <c r="E45">
        <v>20.36</v>
      </c>
      <c r="F45">
        <v>64.14</v>
      </c>
      <c r="G45">
        <v>19.760000000000002</v>
      </c>
      <c r="H45">
        <v>20.58</v>
      </c>
      <c r="I45">
        <v>20.48</v>
      </c>
      <c r="J45">
        <v>19.86</v>
      </c>
      <c r="K45">
        <v>1.74</v>
      </c>
    </row>
    <row r="46" spans="1:11" x14ac:dyDescent="0.75">
      <c r="A46" s="7">
        <v>0.56400462962962961</v>
      </c>
      <c r="B46">
        <v>46.56</v>
      </c>
      <c r="C46">
        <v>23.97</v>
      </c>
      <c r="D46">
        <v>10</v>
      </c>
      <c r="E46">
        <v>20.38</v>
      </c>
      <c r="F46">
        <v>64.14</v>
      </c>
      <c r="G46">
        <v>19.78</v>
      </c>
      <c r="H46">
        <v>20.55</v>
      </c>
      <c r="I46">
        <v>20.48</v>
      </c>
      <c r="J46">
        <v>19.89</v>
      </c>
      <c r="K46">
        <v>0</v>
      </c>
    </row>
    <row r="47" spans="1:11" x14ac:dyDescent="0.75">
      <c r="A47" s="7">
        <v>0.56469907407407405</v>
      </c>
      <c r="B47">
        <v>46.56</v>
      </c>
      <c r="C47">
        <v>24.05</v>
      </c>
      <c r="D47">
        <v>10</v>
      </c>
      <c r="E47">
        <v>20.399999999999999</v>
      </c>
      <c r="F47">
        <v>63.94</v>
      </c>
      <c r="G47">
        <v>19.8</v>
      </c>
      <c r="H47">
        <v>20.57</v>
      </c>
      <c r="I47">
        <v>20.46</v>
      </c>
      <c r="J47">
        <v>19.899999999999999</v>
      </c>
      <c r="K47">
        <v>0</v>
      </c>
    </row>
    <row r="48" spans="1:11" x14ac:dyDescent="0.75">
      <c r="A48" s="7">
        <v>0.56539351851851849</v>
      </c>
      <c r="B48">
        <v>46.56</v>
      </c>
      <c r="C48">
        <v>24.13</v>
      </c>
      <c r="D48">
        <v>10</v>
      </c>
      <c r="E48">
        <v>20.420000000000002</v>
      </c>
      <c r="F48">
        <v>65.36</v>
      </c>
      <c r="G48">
        <v>19.82</v>
      </c>
      <c r="H48">
        <v>20.55</v>
      </c>
      <c r="I48">
        <v>20.45</v>
      </c>
      <c r="J48">
        <v>19.97</v>
      </c>
      <c r="K48">
        <v>1.74</v>
      </c>
    </row>
    <row r="49" spans="1:11" x14ac:dyDescent="0.75">
      <c r="A49" s="7">
        <v>0.56608796296296293</v>
      </c>
      <c r="B49">
        <v>46.56</v>
      </c>
      <c r="C49">
        <v>24.2</v>
      </c>
      <c r="D49">
        <v>10</v>
      </c>
      <c r="E49">
        <v>20.440000000000001</v>
      </c>
      <c r="F49">
        <v>63.73</v>
      </c>
      <c r="G49">
        <v>19.84</v>
      </c>
      <c r="H49">
        <v>20.5</v>
      </c>
      <c r="I49">
        <v>20.41</v>
      </c>
      <c r="J49">
        <v>19.96</v>
      </c>
      <c r="K49">
        <v>0</v>
      </c>
    </row>
    <row r="50" spans="1:11" x14ac:dyDescent="0.75">
      <c r="A50" s="7">
        <v>0.56678240740740737</v>
      </c>
      <c r="B50">
        <v>46.56</v>
      </c>
      <c r="C50">
        <v>24.28</v>
      </c>
      <c r="D50">
        <v>10</v>
      </c>
      <c r="E50">
        <v>20.46</v>
      </c>
      <c r="F50">
        <v>63.73</v>
      </c>
      <c r="G50">
        <v>19.899999999999999</v>
      </c>
      <c r="H50">
        <v>20.47</v>
      </c>
      <c r="I50">
        <v>20.420000000000002</v>
      </c>
      <c r="J50">
        <v>20</v>
      </c>
      <c r="K50">
        <v>0.38</v>
      </c>
    </row>
    <row r="51" spans="1:11" x14ac:dyDescent="0.75">
      <c r="A51" s="7">
        <v>0.56747685185185182</v>
      </c>
      <c r="B51">
        <v>46.56</v>
      </c>
      <c r="C51">
        <v>24.35</v>
      </c>
      <c r="D51">
        <v>10</v>
      </c>
      <c r="E51">
        <v>20.48</v>
      </c>
      <c r="F51">
        <v>63.52</v>
      </c>
      <c r="G51">
        <v>19.899999999999999</v>
      </c>
      <c r="H51">
        <v>20.45</v>
      </c>
      <c r="I51">
        <v>20.420000000000002</v>
      </c>
      <c r="J51">
        <v>20.04</v>
      </c>
      <c r="K51">
        <v>0</v>
      </c>
    </row>
    <row r="52" spans="1:11" x14ac:dyDescent="0.75">
      <c r="A52" s="7">
        <v>0.56817129629629626</v>
      </c>
      <c r="B52">
        <v>46.56</v>
      </c>
      <c r="C52">
        <v>24.42</v>
      </c>
      <c r="D52">
        <v>10</v>
      </c>
      <c r="E52">
        <v>20.5</v>
      </c>
      <c r="F52">
        <v>63.73</v>
      </c>
      <c r="G52">
        <v>19.93</v>
      </c>
      <c r="H52">
        <v>20.46</v>
      </c>
      <c r="I52">
        <v>20.41</v>
      </c>
      <c r="J52">
        <v>20.059999999999999</v>
      </c>
      <c r="K52">
        <v>7.21</v>
      </c>
    </row>
    <row r="53" spans="1:11" x14ac:dyDescent="0.75">
      <c r="A53" s="7">
        <v>0.56886574074074081</v>
      </c>
      <c r="B53">
        <v>46.56</v>
      </c>
      <c r="C53">
        <v>24.49</v>
      </c>
      <c r="D53">
        <v>10</v>
      </c>
      <c r="E53">
        <v>20.52</v>
      </c>
      <c r="F53">
        <v>64.14</v>
      </c>
      <c r="G53">
        <v>19.95</v>
      </c>
      <c r="H53">
        <v>20.420000000000002</v>
      </c>
      <c r="I53">
        <v>20.41</v>
      </c>
      <c r="J53">
        <v>20.059999999999999</v>
      </c>
      <c r="K53">
        <v>9.9499999999999993</v>
      </c>
    </row>
    <row r="54" spans="1:11" x14ac:dyDescent="0.75">
      <c r="A54" s="7">
        <v>0.56956018518518514</v>
      </c>
      <c r="B54">
        <v>46.56</v>
      </c>
      <c r="C54">
        <v>24.56</v>
      </c>
      <c r="D54">
        <v>10</v>
      </c>
      <c r="E54">
        <v>20.54</v>
      </c>
      <c r="F54">
        <v>63.52</v>
      </c>
      <c r="G54">
        <v>19.97</v>
      </c>
      <c r="H54">
        <v>20.399999999999999</v>
      </c>
      <c r="I54">
        <v>20.38</v>
      </c>
      <c r="J54">
        <v>20.11</v>
      </c>
      <c r="K54">
        <v>3.11</v>
      </c>
    </row>
    <row r="55" spans="1:11" x14ac:dyDescent="0.75">
      <c r="A55" s="7">
        <v>0.57025462962962969</v>
      </c>
      <c r="B55">
        <v>46.57</v>
      </c>
      <c r="C55">
        <v>24.63</v>
      </c>
      <c r="D55">
        <v>10</v>
      </c>
      <c r="E55">
        <v>20.56</v>
      </c>
      <c r="F55">
        <v>63.52</v>
      </c>
      <c r="G55">
        <v>20</v>
      </c>
      <c r="H55">
        <v>20.41</v>
      </c>
      <c r="I55">
        <v>20.39</v>
      </c>
      <c r="J55">
        <v>20.149999999999999</v>
      </c>
      <c r="K55">
        <v>0.38</v>
      </c>
    </row>
    <row r="56" spans="1:11" x14ac:dyDescent="0.75">
      <c r="A56" s="7">
        <v>0.57094907407407403</v>
      </c>
      <c r="B56">
        <v>46.57</v>
      </c>
      <c r="C56">
        <v>24.7</v>
      </c>
      <c r="D56">
        <v>10</v>
      </c>
      <c r="E56">
        <v>20.58</v>
      </c>
      <c r="F56">
        <v>63.52</v>
      </c>
      <c r="G56">
        <v>20.010000000000002</v>
      </c>
      <c r="H56">
        <v>20.38</v>
      </c>
      <c r="I56">
        <v>20.41</v>
      </c>
      <c r="J56">
        <v>20.190000000000001</v>
      </c>
      <c r="K56">
        <v>1.74</v>
      </c>
    </row>
    <row r="57" spans="1:11" x14ac:dyDescent="0.75">
      <c r="A57" s="7">
        <v>0.57164351851851858</v>
      </c>
      <c r="B57">
        <v>46.57</v>
      </c>
      <c r="C57">
        <v>24.77</v>
      </c>
      <c r="D57">
        <v>10</v>
      </c>
      <c r="E57">
        <v>20.6</v>
      </c>
      <c r="F57">
        <v>64.14</v>
      </c>
      <c r="G57">
        <v>20.03</v>
      </c>
      <c r="H57">
        <v>20.39</v>
      </c>
      <c r="I57">
        <v>20.38</v>
      </c>
      <c r="J57">
        <v>20.2</v>
      </c>
      <c r="K57">
        <v>0.38</v>
      </c>
    </row>
    <row r="58" spans="1:11" x14ac:dyDescent="0.75">
      <c r="A58" s="7">
        <v>0.57233796296296291</v>
      </c>
      <c r="B58">
        <v>46.57</v>
      </c>
      <c r="C58">
        <v>24.84</v>
      </c>
      <c r="D58">
        <v>10</v>
      </c>
      <c r="E58">
        <v>20.62</v>
      </c>
      <c r="F58">
        <v>63.32</v>
      </c>
      <c r="G58">
        <v>20.04</v>
      </c>
      <c r="H58">
        <v>20.36</v>
      </c>
      <c r="I58">
        <v>20.350000000000001</v>
      </c>
      <c r="J58">
        <v>20.239999999999998</v>
      </c>
      <c r="K58">
        <v>0.38</v>
      </c>
    </row>
    <row r="59" spans="1:11" x14ac:dyDescent="0.75">
      <c r="A59" s="7">
        <v>0.57303240740740746</v>
      </c>
      <c r="B59">
        <v>46.57</v>
      </c>
      <c r="C59">
        <v>24.91</v>
      </c>
      <c r="D59">
        <v>10</v>
      </c>
      <c r="E59">
        <v>20.64</v>
      </c>
      <c r="F59">
        <v>62.7</v>
      </c>
      <c r="G59">
        <v>20.059999999999999</v>
      </c>
      <c r="H59">
        <v>20.36</v>
      </c>
      <c r="I59">
        <v>20.350000000000001</v>
      </c>
      <c r="J59">
        <v>20.28</v>
      </c>
      <c r="K59">
        <v>0</v>
      </c>
    </row>
    <row r="60" spans="1:11" x14ac:dyDescent="0.75">
      <c r="A60" s="7">
        <v>0.57372685185185179</v>
      </c>
      <c r="B60">
        <v>46.57</v>
      </c>
      <c r="C60">
        <v>24.97</v>
      </c>
      <c r="D60">
        <v>10</v>
      </c>
      <c r="E60">
        <v>20.66</v>
      </c>
      <c r="F60">
        <v>62.7</v>
      </c>
      <c r="G60">
        <v>20.079999999999998</v>
      </c>
      <c r="H60">
        <v>20.34</v>
      </c>
      <c r="I60">
        <v>20.350000000000001</v>
      </c>
      <c r="J60">
        <v>20.309999999999999</v>
      </c>
      <c r="K60">
        <v>3.11</v>
      </c>
    </row>
    <row r="61" spans="1:11" x14ac:dyDescent="0.75">
      <c r="A61" s="7">
        <v>0.57442129629629635</v>
      </c>
      <c r="B61">
        <v>46.57</v>
      </c>
      <c r="C61">
        <v>25.03</v>
      </c>
      <c r="D61">
        <v>10</v>
      </c>
      <c r="E61">
        <v>20.68</v>
      </c>
      <c r="F61">
        <v>62.5</v>
      </c>
      <c r="G61">
        <v>20.11</v>
      </c>
      <c r="H61">
        <v>20.34</v>
      </c>
      <c r="I61">
        <v>20.37</v>
      </c>
      <c r="J61">
        <v>20.350000000000001</v>
      </c>
      <c r="K61">
        <v>0.38</v>
      </c>
    </row>
    <row r="62" spans="1:11" x14ac:dyDescent="0.75">
      <c r="A62" s="7">
        <v>0.57511574074074068</v>
      </c>
      <c r="B62">
        <v>46.57</v>
      </c>
      <c r="C62">
        <v>25.09</v>
      </c>
      <c r="D62">
        <v>10</v>
      </c>
      <c r="E62">
        <v>20.7</v>
      </c>
      <c r="F62">
        <v>62.7</v>
      </c>
      <c r="G62">
        <v>20.14</v>
      </c>
      <c r="H62">
        <v>20.350000000000001</v>
      </c>
      <c r="I62">
        <v>20.350000000000001</v>
      </c>
      <c r="J62">
        <v>20.32</v>
      </c>
      <c r="K62">
        <v>0</v>
      </c>
    </row>
    <row r="63" spans="1:11" x14ac:dyDescent="0.75">
      <c r="A63" s="7">
        <v>0.57581018518518523</v>
      </c>
      <c r="B63">
        <v>46.57</v>
      </c>
      <c r="C63">
        <v>25.15</v>
      </c>
      <c r="D63">
        <v>10</v>
      </c>
      <c r="E63">
        <v>20.72</v>
      </c>
      <c r="F63">
        <v>62.5</v>
      </c>
      <c r="G63">
        <v>20.14</v>
      </c>
      <c r="H63">
        <v>20.32</v>
      </c>
      <c r="I63">
        <v>20.36</v>
      </c>
      <c r="J63">
        <v>20.36</v>
      </c>
      <c r="K63">
        <v>0.38</v>
      </c>
    </row>
    <row r="64" spans="1:11" x14ac:dyDescent="0.75">
      <c r="A64" s="7">
        <v>0.57650462962962956</v>
      </c>
      <c r="B64">
        <v>46.57</v>
      </c>
      <c r="C64">
        <v>25.21</v>
      </c>
      <c r="D64">
        <v>10</v>
      </c>
      <c r="E64">
        <v>20.74</v>
      </c>
      <c r="F64">
        <v>62.29</v>
      </c>
      <c r="G64">
        <v>20.18</v>
      </c>
      <c r="H64">
        <v>20.32</v>
      </c>
      <c r="I64">
        <v>20.36</v>
      </c>
      <c r="J64">
        <v>20.38</v>
      </c>
      <c r="K64">
        <v>0</v>
      </c>
    </row>
    <row r="65" spans="1:11" x14ac:dyDescent="0.75">
      <c r="A65" s="7">
        <v>0.57719907407407411</v>
      </c>
      <c r="B65">
        <v>46.57</v>
      </c>
      <c r="C65">
        <v>25.27</v>
      </c>
      <c r="D65">
        <v>10</v>
      </c>
      <c r="E65">
        <v>20.76</v>
      </c>
      <c r="F65">
        <v>62.7</v>
      </c>
      <c r="G65">
        <v>20.2</v>
      </c>
      <c r="H65">
        <v>20.32</v>
      </c>
      <c r="I65">
        <v>20.37</v>
      </c>
      <c r="J65">
        <v>20.38</v>
      </c>
      <c r="K65">
        <v>3.11</v>
      </c>
    </row>
    <row r="66" spans="1:11" x14ac:dyDescent="0.75">
      <c r="A66" s="7">
        <v>0.57789351851851845</v>
      </c>
      <c r="B66">
        <v>46.57</v>
      </c>
      <c r="C66">
        <v>25.32</v>
      </c>
      <c r="D66">
        <v>10</v>
      </c>
      <c r="E66">
        <v>20.78</v>
      </c>
      <c r="F66">
        <v>62.5</v>
      </c>
      <c r="G66">
        <v>20.22</v>
      </c>
      <c r="H66">
        <v>20.3</v>
      </c>
      <c r="I66">
        <v>20.37</v>
      </c>
      <c r="J66">
        <v>20.37</v>
      </c>
      <c r="K66">
        <v>0</v>
      </c>
    </row>
    <row r="67" spans="1:11" x14ac:dyDescent="0.75">
      <c r="A67" s="7">
        <v>0.578587962962963</v>
      </c>
      <c r="B67">
        <v>46.57</v>
      </c>
      <c r="C67">
        <v>25.37</v>
      </c>
      <c r="D67">
        <v>10</v>
      </c>
      <c r="E67">
        <v>20.8</v>
      </c>
      <c r="F67">
        <v>61.88</v>
      </c>
      <c r="G67">
        <v>20.22</v>
      </c>
      <c r="H67">
        <v>20.29</v>
      </c>
      <c r="I67">
        <v>20.37</v>
      </c>
      <c r="J67">
        <v>20.399999999999999</v>
      </c>
      <c r="K67">
        <v>0</v>
      </c>
    </row>
    <row r="68" spans="1:11" x14ac:dyDescent="0.75">
      <c r="A68" s="7">
        <v>0.57928240740740744</v>
      </c>
      <c r="B68">
        <v>46.57</v>
      </c>
      <c r="C68">
        <v>25.43</v>
      </c>
      <c r="D68">
        <v>10</v>
      </c>
      <c r="E68">
        <v>20.81</v>
      </c>
      <c r="F68">
        <v>62.7</v>
      </c>
      <c r="G68">
        <v>20.260000000000002</v>
      </c>
      <c r="H68">
        <v>20.329999999999998</v>
      </c>
      <c r="I68">
        <v>20.38</v>
      </c>
      <c r="J68">
        <v>20.38</v>
      </c>
      <c r="K68">
        <v>0</v>
      </c>
    </row>
    <row r="69" spans="1:11" x14ac:dyDescent="0.75">
      <c r="A69" s="7">
        <v>0.57997685185185188</v>
      </c>
      <c r="B69">
        <v>46.57</v>
      </c>
      <c r="C69">
        <v>25.49</v>
      </c>
      <c r="D69">
        <v>10</v>
      </c>
      <c r="E69">
        <v>20.83</v>
      </c>
      <c r="F69">
        <v>62.29</v>
      </c>
      <c r="G69">
        <v>20.260000000000002</v>
      </c>
      <c r="H69">
        <v>20.3</v>
      </c>
      <c r="I69">
        <v>20.37</v>
      </c>
      <c r="J69">
        <v>20.41</v>
      </c>
      <c r="K69">
        <v>0</v>
      </c>
    </row>
    <row r="70" spans="1:11" x14ac:dyDescent="0.75">
      <c r="A70" s="7">
        <v>0.58067129629629632</v>
      </c>
      <c r="B70">
        <v>46.57</v>
      </c>
      <c r="C70">
        <v>25.54</v>
      </c>
      <c r="D70">
        <v>10</v>
      </c>
      <c r="E70">
        <v>20.84</v>
      </c>
      <c r="F70">
        <v>62.5</v>
      </c>
      <c r="G70">
        <v>20.3</v>
      </c>
      <c r="H70">
        <v>20.32</v>
      </c>
      <c r="I70">
        <v>20.38</v>
      </c>
      <c r="J70">
        <v>20.41</v>
      </c>
      <c r="K70">
        <v>0.38</v>
      </c>
    </row>
    <row r="71" spans="1:11" x14ac:dyDescent="0.75">
      <c r="A71" s="7">
        <v>0.58136574074074077</v>
      </c>
      <c r="B71">
        <v>46.58</v>
      </c>
      <c r="C71">
        <v>25.58</v>
      </c>
      <c r="D71">
        <v>10</v>
      </c>
      <c r="E71">
        <v>20.86</v>
      </c>
      <c r="F71">
        <v>62.08</v>
      </c>
      <c r="G71">
        <v>20.309999999999999</v>
      </c>
      <c r="H71">
        <v>20.309999999999999</v>
      </c>
      <c r="I71">
        <v>20.37</v>
      </c>
      <c r="J71">
        <v>20.41</v>
      </c>
      <c r="K71">
        <v>0</v>
      </c>
    </row>
    <row r="72" spans="1:11" x14ac:dyDescent="0.75">
      <c r="A72" s="7">
        <v>0.58206018518518521</v>
      </c>
      <c r="B72">
        <v>46.58</v>
      </c>
      <c r="C72">
        <v>25.62</v>
      </c>
      <c r="D72">
        <v>10</v>
      </c>
      <c r="E72">
        <v>20.87</v>
      </c>
      <c r="F72">
        <v>62.5</v>
      </c>
      <c r="G72">
        <v>20.3</v>
      </c>
      <c r="H72">
        <v>20.3</v>
      </c>
      <c r="I72">
        <v>20.37</v>
      </c>
      <c r="J72">
        <v>20.41</v>
      </c>
      <c r="K72">
        <v>0.38</v>
      </c>
    </row>
    <row r="73" spans="1:11" x14ac:dyDescent="0.75">
      <c r="A73" s="7">
        <v>0.58275462962962965</v>
      </c>
      <c r="B73">
        <v>46.58</v>
      </c>
      <c r="C73">
        <v>25.67</v>
      </c>
      <c r="D73">
        <v>10</v>
      </c>
      <c r="E73">
        <v>20.88</v>
      </c>
      <c r="F73">
        <v>62.29</v>
      </c>
      <c r="G73">
        <v>20.34</v>
      </c>
      <c r="H73">
        <v>20.3</v>
      </c>
      <c r="I73">
        <v>20.39</v>
      </c>
      <c r="J73">
        <v>20.43</v>
      </c>
      <c r="K7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0"/>
  <sheetViews>
    <sheetView workbookViewId="0">
      <selection activeCell="B1" sqref="B1"/>
    </sheetView>
  </sheetViews>
  <sheetFormatPr defaultRowHeight="14.75" x14ac:dyDescent="0.75"/>
  <cols>
    <col min="14" max="14" width="10.40625" bestFit="1" customWidth="1"/>
    <col min="16" max="16" width="11.40625" bestFit="1" customWidth="1"/>
  </cols>
  <sheetData>
    <row r="1" spans="1:16" x14ac:dyDescent="0.75">
      <c r="A1" t="s">
        <v>11</v>
      </c>
      <c r="B1" t="s">
        <v>12</v>
      </c>
      <c r="C1" t="s">
        <v>20</v>
      </c>
      <c r="D1" t="s">
        <v>21</v>
      </c>
      <c r="E1" t="s">
        <v>13</v>
      </c>
      <c r="F1" t="s">
        <v>14</v>
      </c>
      <c r="G1" t="s">
        <v>15</v>
      </c>
      <c r="H1" t="s">
        <v>22</v>
      </c>
      <c r="I1" t="s">
        <v>23</v>
      </c>
      <c r="J1" t="s">
        <v>24</v>
      </c>
      <c r="K1" t="s">
        <v>19</v>
      </c>
      <c r="N1" t="s">
        <v>25</v>
      </c>
      <c r="P1" t="s">
        <v>26</v>
      </c>
    </row>
    <row r="2" spans="1:16" x14ac:dyDescent="0.75">
      <c r="A2" s="7">
        <v>0.44604166666666667</v>
      </c>
      <c r="B2">
        <v>53.81</v>
      </c>
      <c r="C2">
        <v>27.07</v>
      </c>
      <c r="D2">
        <v>10</v>
      </c>
      <c r="E2">
        <v>25.22</v>
      </c>
      <c r="F2">
        <v>56.74</v>
      </c>
      <c r="G2">
        <v>27.7</v>
      </c>
      <c r="H2">
        <v>27.68</v>
      </c>
      <c r="I2">
        <v>22.42</v>
      </c>
      <c r="J2">
        <v>26.11</v>
      </c>
      <c r="K2">
        <v>640.19000000000005</v>
      </c>
      <c r="N2">
        <f>B2-53.81</f>
        <v>0</v>
      </c>
    </row>
    <row r="3" spans="1:16" x14ac:dyDescent="0.75">
      <c r="A3" s="7">
        <v>0.44881944444444444</v>
      </c>
      <c r="B3">
        <v>53.82</v>
      </c>
      <c r="C3">
        <v>27.33</v>
      </c>
      <c r="D3">
        <v>10</v>
      </c>
      <c r="E3">
        <v>25.22</v>
      </c>
      <c r="F3">
        <v>56.95</v>
      </c>
      <c r="G3">
        <v>28.54</v>
      </c>
      <c r="H3">
        <v>29.21</v>
      </c>
      <c r="I3">
        <v>22.53</v>
      </c>
      <c r="J3">
        <v>27.21</v>
      </c>
      <c r="K3">
        <v>847.99</v>
      </c>
      <c r="N3">
        <f t="shared" ref="N3:N66" si="0">B3-53.81</f>
        <v>9.9999999999980105E-3</v>
      </c>
      <c r="P3">
        <v>0</v>
      </c>
    </row>
    <row r="4" spans="1:16" x14ac:dyDescent="0.75">
      <c r="A4" s="7">
        <v>0.44743055555555555</v>
      </c>
      <c r="B4">
        <v>53.88</v>
      </c>
      <c r="C4">
        <v>27.18</v>
      </c>
      <c r="D4">
        <v>10</v>
      </c>
      <c r="E4">
        <v>25.12</v>
      </c>
      <c r="F4">
        <v>56.95</v>
      </c>
      <c r="G4">
        <v>27.83</v>
      </c>
      <c r="H4">
        <v>27.57</v>
      </c>
      <c r="I4">
        <v>22.44</v>
      </c>
      <c r="J4">
        <v>26.53</v>
      </c>
      <c r="K4">
        <v>858.93</v>
      </c>
      <c r="N4">
        <f t="shared" si="0"/>
        <v>7.0000000000000284E-2</v>
      </c>
      <c r="P4">
        <v>9.9999999999980105E-3</v>
      </c>
    </row>
    <row r="5" spans="1:16" x14ac:dyDescent="0.75">
      <c r="A5" s="7">
        <v>0.44673611111111106</v>
      </c>
      <c r="B5">
        <v>53.96</v>
      </c>
      <c r="C5">
        <v>27.14</v>
      </c>
      <c r="D5">
        <v>10</v>
      </c>
      <c r="E5">
        <v>25.26</v>
      </c>
      <c r="F5">
        <v>56.74</v>
      </c>
      <c r="G5">
        <v>28.79</v>
      </c>
      <c r="H5">
        <v>28.63</v>
      </c>
      <c r="I5">
        <v>22.64</v>
      </c>
      <c r="J5">
        <v>26.36</v>
      </c>
      <c r="K5">
        <v>627.88</v>
      </c>
      <c r="N5">
        <f t="shared" si="0"/>
        <v>0.14999999999999858</v>
      </c>
      <c r="P5">
        <v>7.0000000000000284E-2</v>
      </c>
    </row>
    <row r="6" spans="1:16" x14ac:dyDescent="0.75">
      <c r="A6" s="7">
        <v>0.44812500000000005</v>
      </c>
      <c r="B6">
        <v>54.03</v>
      </c>
      <c r="C6">
        <v>27.24</v>
      </c>
      <c r="D6">
        <v>10</v>
      </c>
      <c r="E6">
        <v>25.23</v>
      </c>
      <c r="F6">
        <v>56.95</v>
      </c>
      <c r="G6">
        <v>29.15</v>
      </c>
      <c r="H6">
        <v>28.59</v>
      </c>
      <c r="I6">
        <v>22.87</v>
      </c>
      <c r="J6">
        <v>27.09</v>
      </c>
      <c r="K6">
        <v>902.67</v>
      </c>
      <c r="N6">
        <f t="shared" si="0"/>
        <v>0.21999999999999886</v>
      </c>
      <c r="P6">
        <v>0.12999999999999545</v>
      </c>
    </row>
    <row r="7" spans="1:16" x14ac:dyDescent="0.75">
      <c r="A7" s="7">
        <v>0.45020833333333332</v>
      </c>
      <c r="B7">
        <v>54.17</v>
      </c>
      <c r="C7">
        <v>27.56</v>
      </c>
      <c r="D7">
        <v>10</v>
      </c>
      <c r="E7">
        <v>25.48</v>
      </c>
      <c r="F7">
        <v>56.33</v>
      </c>
      <c r="G7">
        <v>29.37</v>
      </c>
      <c r="H7">
        <v>29.45</v>
      </c>
      <c r="I7">
        <v>23.45</v>
      </c>
      <c r="J7">
        <v>28.09</v>
      </c>
      <c r="K7">
        <v>657.96</v>
      </c>
      <c r="N7">
        <f t="shared" si="0"/>
        <v>0.35999999999999943</v>
      </c>
      <c r="P7">
        <v>0.15999999999999659</v>
      </c>
    </row>
    <row r="8" spans="1:16" x14ac:dyDescent="0.75">
      <c r="A8" s="7">
        <v>0.44951388888888894</v>
      </c>
      <c r="B8">
        <v>54.23</v>
      </c>
      <c r="C8">
        <v>27.41</v>
      </c>
      <c r="D8">
        <v>10</v>
      </c>
      <c r="E8">
        <v>25.39</v>
      </c>
      <c r="F8">
        <v>55.51</v>
      </c>
      <c r="G8">
        <v>29.74</v>
      </c>
      <c r="H8">
        <v>30.11</v>
      </c>
      <c r="I8">
        <v>23.2</v>
      </c>
      <c r="J8">
        <v>27.58</v>
      </c>
      <c r="K8">
        <v>767.33</v>
      </c>
      <c r="N8">
        <f t="shared" si="0"/>
        <v>0.4199999999999946</v>
      </c>
      <c r="P8">
        <v>0.19999999999999574</v>
      </c>
    </row>
    <row r="9" spans="1:16" x14ac:dyDescent="0.75">
      <c r="A9" s="7">
        <v>0.45090277777777782</v>
      </c>
      <c r="B9">
        <v>54.34</v>
      </c>
      <c r="C9">
        <v>27.75</v>
      </c>
      <c r="D9">
        <v>10</v>
      </c>
      <c r="E9">
        <v>25.42</v>
      </c>
      <c r="F9">
        <v>55.92</v>
      </c>
      <c r="G9">
        <v>28.79</v>
      </c>
      <c r="H9">
        <v>28.19</v>
      </c>
      <c r="I9">
        <v>23.42</v>
      </c>
      <c r="J9">
        <v>28.44</v>
      </c>
      <c r="K9">
        <v>667.53</v>
      </c>
      <c r="N9">
        <f t="shared" si="0"/>
        <v>0.53000000000000114</v>
      </c>
      <c r="P9">
        <v>0.21000000000000085</v>
      </c>
    </row>
    <row r="10" spans="1:16" x14ac:dyDescent="0.75">
      <c r="A10" s="7">
        <v>0.45159722222222221</v>
      </c>
      <c r="B10">
        <v>54.37</v>
      </c>
      <c r="C10">
        <v>27.91</v>
      </c>
      <c r="D10">
        <v>10</v>
      </c>
      <c r="E10">
        <v>25.51</v>
      </c>
      <c r="F10">
        <v>56.53</v>
      </c>
      <c r="G10">
        <v>29.08</v>
      </c>
      <c r="H10">
        <v>29.05</v>
      </c>
      <c r="I10">
        <v>23.34</v>
      </c>
      <c r="J10">
        <v>28.25</v>
      </c>
      <c r="K10">
        <v>678.47</v>
      </c>
      <c r="N10">
        <f t="shared" si="0"/>
        <v>0.55999999999999517</v>
      </c>
      <c r="P10">
        <v>0.21999999999999886</v>
      </c>
    </row>
    <row r="11" spans="1:16" x14ac:dyDescent="0.75">
      <c r="A11" s="7">
        <v>0.4522916666666667</v>
      </c>
      <c r="B11">
        <v>54.44</v>
      </c>
      <c r="C11">
        <v>28.05</v>
      </c>
      <c r="D11">
        <v>10</v>
      </c>
      <c r="E11">
        <v>25.52</v>
      </c>
      <c r="F11">
        <v>56.12</v>
      </c>
      <c r="G11">
        <v>30.13</v>
      </c>
      <c r="H11">
        <v>30.41</v>
      </c>
      <c r="I11">
        <v>23.51</v>
      </c>
      <c r="J11">
        <v>29.07</v>
      </c>
      <c r="K11">
        <v>1038.02</v>
      </c>
      <c r="N11">
        <f t="shared" si="0"/>
        <v>0.62999999999999545</v>
      </c>
      <c r="P11">
        <v>0.25999999999999801</v>
      </c>
    </row>
    <row r="12" spans="1:16" x14ac:dyDescent="0.75">
      <c r="A12" s="7">
        <v>0.45298611111111109</v>
      </c>
      <c r="B12">
        <v>54.49</v>
      </c>
      <c r="C12">
        <v>28.22</v>
      </c>
      <c r="D12">
        <v>10</v>
      </c>
      <c r="E12">
        <v>25.87</v>
      </c>
      <c r="F12">
        <v>54.5</v>
      </c>
      <c r="G12">
        <v>30.35</v>
      </c>
      <c r="H12">
        <v>31.22</v>
      </c>
      <c r="I12">
        <v>23.24</v>
      </c>
      <c r="J12">
        <v>29.22</v>
      </c>
      <c r="K12">
        <v>865.76</v>
      </c>
      <c r="N12">
        <f t="shared" si="0"/>
        <v>0.67999999999999972</v>
      </c>
      <c r="P12">
        <v>0.28000000000000114</v>
      </c>
    </row>
    <row r="13" spans="1:16" x14ac:dyDescent="0.75">
      <c r="A13" s="7">
        <v>0.45368055555555559</v>
      </c>
      <c r="B13">
        <v>54.58</v>
      </c>
      <c r="C13">
        <v>28.37</v>
      </c>
      <c r="D13">
        <v>10</v>
      </c>
      <c r="E13">
        <v>26.09</v>
      </c>
      <c r="F13">
        <v>54.7</v>
      </c>
      <c r="G13">
        <v>30.95</v>
      </c>
      <c r="H13">
        <v>32.28</v>
      </c>
      <c r="I13">
        <v>23.6</v>
      </c>
      <c r="J13">
        <v>29.78</v>
      </c>
      <c r="K13">
        <v>1077.6600000000001</v>
      </c>
      <c r="N13">
        <f t="shared" si="0"/>
        <v>0.76999999999999602</v>
      </c>
      <c r="P13">
        <v>0.28999999999999915</v>
      </c>
    </row>
    <row r="14" spans="1:16" x14ac:dyDescent="0.75">
      <c r="A14" s="7">
        <v>0.45437499999999997</v>
      </c>
      <c r="B14">
        <v>54.64</v>
      </c>
      <c r="C14">
        <v>28.56</v>
      </c>
      <c r="D14">
        <v>10</v>
      </c>
      <c r="E14">
        <v>26.19</v>
      </c>
      <c r="F14">
        <v>54.5</v>
      </c>
      <c r="G14">
        <v>31.75</v>
      </c>
      <c r="H14">
        <v>32.82</v>
      </c>
      <c r="I14">
        <v>23.93</v>
      </c>
      <c r="J14">
        <v>30.45</v>
      </c>
      <c r="K14">
        <v>1141.92</v>
      </c>
      <c r="N14">
        <f t="shared" si="0"/>
        <v>0.82999999999999829</v>
      </c>
      <c r="P14">
        <v>0.32999999999999829</v>
      </c>
    </row>
    <row r="15" spans="1:16" x14ac:dyDescent="0.75">
      <c r="A15" s="7">
        <v>0.45506944444444447</v>
      </c>
      <c r="B15">
        <v>54.79</v>
      </c>
      <c r="C15">
        <v>28.79</v>
      </c>
      <c r="D15">
        <v>10</v>
      </c>
      <c r="E15">
        <v>26.51</v>
      </c>
      <c r="F15">
        <v>53.31</v>
      </c>
      <c r="G15">
        <v>31.91</v>
      </c>
      <c r="H15">
        <v>32.04</v>
      </c>
      <c r="I15">
        <v>23.84</v>
      </c>
      <c r="J15">
        <v>30.59</v>
      </c>
      <c r="K15">
        <v>817.91</v>
      </c>
      <c r="N15">
        <f t="shared" si="0"/>
        <v>0.97999999999999687</v>
      </c>
      <c r="P15">
        <v>0.33999999999999631</v>
      </c>
    </row>
    <row r="16" spans="1:16" x14ac:dyDescent="0.75">
      <c r="A16" s="7">
        <v>0.45576388888888886</v>
      </c>
      <c r="B16">
        <v>54.82</v>
      </c>
      <c r="C16">
        <v>28.98</v>
      </c>
      <c r="D16">
        <v>10</v>
      </c>
      <c r="E16">
        <v>26.57</v>
      </c>
      <c r="F16">
        <v>52.92</v>
      </c>
      <c r="G16">
        <v>31.69</v>
      </c>
      <c r="H16">
        <v>31.7</v>
      </c>
      <c r="I16">
        <v>23.96</v>
      </c>
      <c r="J16">
        <v>30.44</v>
      </c>
      <c r="K16">
        <v>812.44</v>
      </c>
      <c r="N16">
        <f t="shared" si="0"/>
        <v>1.009999999999998</v>
      </c>
      <c r="P16">
        <v>0.34999999999999432</v>
      </c>
    </row>
    <row r="17" spans="1:16" x14ac:dyDescent="0.75">
      <c r="A17" s="7">
        <v>0.45715277777777774</v>
      </c>
      <c r="B17">
        <v>54.88</v>
      </c>
      <c r="C17">
        <v>29.34</v>
      </c>
      <c r="D17">
        <v>10</v>
      </c>
      <c r="E17">
        <v>26.76</v>
      </c>
      <c r="F17">
        <v>51.93</v>
      </c>
      <c r="G17">
        <v>30.53</v>
      </c>
      <c r="H17">
        <v>30.71</v>
      </c>
      <c r="I17">
        <v>23.6</v>
      </c>
      <c r="J17">
        <v>30.29</v>
      </c>
      <c r="K17">
        <v>867.13</v>
      </c>
      <c r="N17">
        <f t="shared" si="0"/>
        <v>1.0700000000000003</v>
      </c>
      <c r="P17">
        <v>0.39999999999999858</v>
      </c>
    </row>
    <row r="18" spans="1:16" x14ac:dyDescent="0.75">
      <c r="A18" s="7">
        <v>0.45645833333333335</v>
      </c>
      <c r="B18">
        <v>54.91</v>
      </c>
      <c r="C18">
        <v>29.2</v>
      </c>
      <c r="D18">
        <v>10</v>
      </c>
      <c r="E18">
        <v>26.83</v>
      </c>
      <c r="F18">
        <v>52.52</v>
      </c>
      <c r="G18">
        <v>31.71</v>
      </c>
      <c r="H18">
        <v>32.42</v>
      </c>
      <c r="I18">
        <v>24</v>
      </c>
      <c r="J18">
        <v>30.83</v>
      </c>
      <c r="K18">
        <v>775.53</v>
      </c>
      <c r="N18">
        <f t="shared" si="0"/>
        <v>1.0999999999999943</v>
      </c>
      <c r="P18">
        <v>0.5</v>
      </c>
    </row>
    <row r="19" spans="1:16" x14ac:dyDescent="0.75">
      <c r="A19" s="7">
        <v>0.45854166666666668</v>
      </c>
      <c r="B19">
        <v>55.06</v>
      </c>
      <c r="C19">
        <v>29.59</v>
      </c>
      <c r="D19">
        <v>10</v>
      </c>
      <c r="E19">
        <v>27.36</v>
      </c>
      <c r="F19">
        <v>50.55</v>
      </c>
      <c r="G19">
        <v>33.71</v>
      </c>
      <c r="H19">
        <v>33.15</v>
      </c>
      <c r="I19">
        <v>23.92</v>
      </c>
      <c r="J19">
        <v>31</v>
      </c>
      <c r="K19">
        <v>1223.95</v>
      </c>
      <c r="N19">
        <f t="shared" si="0"/>
        <v>1.25</v>
      </c>
      <c r="P19">
        <v>0.53000000000000114</v>
      </c>
    </row>
    <row r="20" spans="1:16" x14ac:dyDescent="0.75">
      <c r="A20" s="7">
        <v>0.45784722222222224</v>
      </c>
      <c r="B20">
        <v>55.1</v>
      </c>
      <c r="C20">
        <v>29.46</v>
      </c>
      <c r="D20">
        <v>10</v>
      </c>
      <c r="E20">
        <v>27.02</v>
      </c>
      <c r="F20">
        <v>51.73</v>
      </c>
      <c r="G20">
        <v>31.99</v>
      </c>
      <c r="H20">
        <v>32.659999999999997</v>
      </c>
      <c r="I20">
        <v>23.85</v>
      </c>
      <c r="J20">
        <v>30.98</v>
      </c>
      <c r="K20">
        <v>919.08</v>
      </c>
      <c r="N20">
        <f t="shared" si="0"/>
        <v>1.2899999999999991</v>
      </c>
      <c r="P20">
        <v>0.57000000000000028</v>
      </c>
    </row>
    <row r="21" spans="1:16" x14ac:dyDescent="0.75">
      <c r="A21" s="7">
        <v>0.45923611111111112</v>
      </c>
      <c r="B21">
        <v>55.31</v>
      </c>
      <c r="C21">
        <v>29.72</v>
      </c>
      <c r="D21">
        <v>10</v>
      </c>
      <c r="E21">
        <v>27.36</v>
      </c>
      <c r="F21">
        <v>50.74</v>
      </c>
      <c r="G21">
        <v>33.4</v>
      </c>
      <c r="H21">
        <v>34.07</v>
      </c>
      <c r="I21">
        <v>24.15</v>
      </c>
      <c r="J21">
        <v>31.79</v>
      </c>
      <c r="K21">
        <v>981.97</v>
      </c>
      <c r="N21">
        <f t="shared" si="0"/>
        <v>1.5</v>
      </c>
      <c r="P21">
        <v>0.58999999999999631</v>
      </c>
    </row>
    <row r="22" spans="1:16" x14ac:dyDescent="0.75">
      <c r="A22" s="7">
        <v>0.45993055555555556</v>
      </c>
      <c r="B22">
        <v>55.37</v>
      </c>
      <c r="C22">
        <v>29.86</v>
      </c>
      <c r="D22">
        <v>10</v>
      </c>
      <c r="E22">
        <v>27.53</v>
      </c>
      <c r="F22">
        <v>50.35</v>
      </c>
      <c r="G22">
        <v>32.03</v>
      </c>
      <c r="H22">
        <v>32.630000000000003</v>
      </c>
      <c r="I22">
        <v>24.22</v>
      </c>
      <c r="J22">
        <v>31.3</v>
      </c>
      <c r="K22">
        <v>771.43</v>
      </c>
      <c r="N22">
        <f t="shared" si="0"/>
        <v>1.5599999999999952</v>
      </c>
      <c r="P22">
        <v>0.60999999999999943</v>
      </c>
    </row>
    <row r="23" spans="1:16" x14ac:dyDescent="0.75">
      <c r="A23" s="7">
        <v>0.46131944444444445</v>
      </c>
      <c r="B23">
        <v>55.41</v>
      </c>
      <c r="C23">
        <v>29.98</v>
      </c>
      <c r="D23">
        <v>10</v>
      </c>
      <c r="E23">
        <v>27.63</v>
      </c>
      <c r="F23">
        <v>49.75</v>
      </c>
      <c r="G23">
        <v>30.85</v>
      </c>
      <c r="H23">
        <v>30.29</v>
      </c>
      <c r="I23">
        <v>23.96</v>
      </c>
      <c r="J23">
        <v>30.93</v>
      </c>
      <c r="K23">
        <v>663.43</v>
      </c>
      <c r="N23">
        <f t="shared" si="0"/>
        <v>1.5999999999999943</v>
      </c>
      <c r="P23">
        <v>0.64999999999999858</v>
      </c>
    </row>
    <row r="24" spans="1:16" x14ac:dyDescent="0.75">
      <c r="A24" s="7">
        <v>0.46062500000000001</v>
      </c>
      <c r="B24">
        <v>55.48</v>
      </c>
      <c r="C24">
        <v>29.94</v>
      </c>
      <c r="D24">
        <v>10</v>
      </c>
      <c r="E24">
        <v>27.64</v>
      </c>
      <c r="F24">
        <v>49.95</v>
      </c>
      <c r="G24">
        <v>31.13</v>
      </c>
      <c r="H24">
        <v>31.48</v>
      </c>
      <c r="I24">
        <v>23.77</v>
      </c>
      <c r="J24">
        <v>30.7</v>
      </c>
      <c r="K24">
        <v>638.82000000000005</v>
      </c>
      <c r="N24">
        <f t="shared" si="0"/>
        <v>1.6699999999999946</v>
      </c>
      <c r="P24">
        <v>0.6699999999999946</v>
      </c>
    </row>
    <row r="25" spans="1:16" x14ac:dyDescent="0.75">
      <c r="A25" s="7">
        <v>0.46201388888888889</v>
      </c>
      <c r="B25">
        <v>55.61</v>
      </c>
      <c r="C25">
        <v>29.94</v>
      </c>
      <c r="D25">
        <v>10</v>
      </c>
      <c r="E25">
        <v>27.37</v>
      </c>
      <c r="F25">
        <v>51.14</v>
      </c>
      <c r="G25">
        <v>30.58</v>
      </c>
      <c r="H25">
        <v>30.95</v>
      </c>
      <c r="I25">
        <v>24.22</v>
      </c>
      <c r="J25">
        <v>30.86</v>
      </c>
      <c r="K25">
        <v>596.44000000000005</v>
      </c>
      <c r="N25">
        <f t="shared" si="0"/>
        <v>1.7999999999999972</v>
      </c>
      <c r="P25">
        <v>0.6699999999999946</v>
      </c>
    </row>
    <row r="26" spans="1:16" x14ac:dyDescent="0.75">
      <c r="A26" s="7">
        <v>0.4689699074074074</v>
      </c>
      <c r="B26">
        <v>55.94</v>
      </c>
      <c r="C26">
        <v>29.84</v>
      </c>
      <c r="D26">
        <v>10</v>
      </c>
      <c r="E26">
        <v>26.46</v>
      </c>
      <c r="F26">
        <v>54.7</v>
      </c>
      <c r="G26">
        <v>31.59</v>
      </c>
      <c r="H26">
        <v>31.45</v>
      </c>
      <c r="I26">
        <v>24.45</v>
      </c>
      <c r="J26">
        <v>30.67</v>
      </c>
      <c r="K26">
        <v>511.68</v>
      </c>
      <c r="N26">
        <f t="shared" si="0"/>
        <v>2.1299999999999955</v>
      </c>
      <c r="P26">
        <v>0.67999999999999972</v>
      </c>
    </row>
    <row r="27" spans="1:16" x14ac:dyDescent="0.75">
      <c r="A27" s="7">
        <v>0.46758101851851852</v>
      </c>
      <c r="B27">
        <v>55.97</v>
      </c>
      <c r="C27">
        <v>29.82</v>
      </c>
      <c r="D27">
        <v>10</v>
      </c>
      <c r="E27">
        <v>26.43</v>
      </c>
      <c r="F27">
        <v>54.1</v>
      </c>
      <c r="G27">
        <v>28.84</v>
      </c>
      <c r="H27">
        <v>29.34</v>
      </c>
      <c r="I27">
        <v>23.94</v>
      </c>
      <c r="J27">
        <v>30.19</v>
      </c>
      <c r="K27">
        <v>514.41</v>
      </c>
      <c r="N27">
        <f t="shared" si="0"/>
        <v>2.1599999999999966</v>
      </c>
      <c r="P27">
        <v>0.68999999999999773</v>
      </c>
    </row>
    <row r="28" spans="1:16" x14ac:dyDescent="0.75">
      <c r="A28" s="7">
        <v>0.46619212962962964</v>
      </c>
      <c r="B28">
        <v>56.01</v>
      </c>
      <c r="C28">
        <v>29.86</v>
      </c>
      <c r="D28">
        <v>10</v>
      </c>
      <c r="E28">
        <v>26.93</v>
      </c>
      <c r="F28">
        <v>52.72</v>
      </c>
      <c r="G28">
        <v>30.5</v>
      </c>
      <c r="H28">
        <v>31.58</v>
      </c>
      <c r="I28">
        <v>23.85</v>
      </c>
      <c r="J28">
        <v>30.17</v>
      </c>
      <c r="K28">
        <v>476.13</v>
      </c>
      <c r="N28">
        <f t="shared" si="0"/>
        <v>2.1999999999999957</v>
      </c>
      <c r="P28">
        <v>0.71000000000000085</v>
      </c>
    </row>
    <row r="29" spans="1:16" x14ac:dyDescent="0.75">
      <c r="A29" s="7">
        <v>0.4696643518518519</v>
      </c>
      <c r="B29">
        <v>56.02</v>
      </c>
      <c r="C29">
        <v>29.91</v>
      </c>
      <c r="D29">
        <v>10</v>
      </c>
      <c r="E29">
        <v>26.78</v>
      </c>
      <c r="F29">
        <v>53.91</v>
      </c>
      <c r="G29">
        <v>31.89</v>
      </c>
      <c r="H29">
        <v>32.22</v>
      </c>
      <c r="I29">
        <v>24.71</v>
      </c>
      <c r="J29">
        <v>30.67</v>
      </c>
      <c r="K29">
        <v>741.35</v>
      </c>
      <c r="N29">
        <f t="shared" si="0"/>
        <v>2.2100000000000009</v>
      </c>
      <c r="P29">
        <v>0.72999999999999687</v>
      </c>
    </row>
    <row r="30" spans="1:16" x14ac:dyDescent="0.75">
      <c r="A30" s="7">
        <v>0.46688657407407402</v>
      </c>
      <c r="B30">
        <v>56.03</v>
      </c>
      <c r="C30">
        <v>29.84</v>
      </c>
      <c r="D30">
        <v>10</v>
      </c>
      <c r="E30">
        <v>26.45</v>
      </c>
      <c r="F30">
        <v>54.5</v>
      </c>
      <c r="G30">
        <v>30.58</v>
      </c>
      <c r="H30">
        <v>30.72</v>
      </c>
      <c r="I30">
        <v>24.44</v>
      </c>
      <c r="J30">
        <v>30.82</v>
      </c>
      <c r="K30">
        <v>547.22</v>
      </c>
      <c r="N30">
        <f t="shared" si="0"/>
        <v>2.2199999999999989</v>
      </c>
      <c r="P30">
        <v>0.72999999999999687</v>
      </c>
    </row>
    <row r="31" spans="1:16" x14ac:dyDescent="0.75">
      <c r="A31" s="7">
        <v>0.46549768518518514</v>
      </c>
      <c r="B31">
        <v>56.07</v>
      </c>
      <c r="C31">
        <v>29.91</v>
      </c>
      <c r="D31">
        <v>10</v>
      </c>
      <c r="E31">
        <v>26.92</v>
      </c>
      <c r="F31">
        <v>52.13</v>
      </c>
      <c r="G31">
        <v>29.57</v>
      </c>
      <c r="H31">
        <v>30.43</v>
      </c>
      <c r="I31">
        <v>23.98</v>
      </c>
      <c r="J31">
        <v>30.4</v>
      </c>
      <c r="K31">
        <v>487.07</v>
      </c>
      <c r="N31">
        <f t="shared" si="0"/>
        <v>2.259999999999998</v>
      </c>
      <c r="P31">
        <v>0.72999999999999687</v>
      </c>
    </row>
    <row r="32" spans="1:16" x14ac:dyDescent="0.75">
      <c r="A32" s="7">
        <v>0.47105324074074079</v>
      </c>
      <c r="B32">
        <v>56.09</v>
      </c>
      <c r="C32">
        <v>30.03</v>
      </c>
      <c r="D32">
        <v>10</v>
      </c>
      <c r="E32">
        <v>26.8</v>
      </c>
      <c r="F32">
        <v>53.11</v>
      </c>
      <c r="G32">
        <v>29.44</v>
      </c>
      <c r="H32">
        <v>30</v>
      </c>
      <c r="I32">
        <v>24.12</v>
      </c>
      <c r="J32">
        <v>29.96</v>
      </c>
      <c r="K32">
        <v>432.39</v>
      </c>
      <c r="N32">
        <f t="shared" si="0"/>
        <v>2.2800000000000011</v>
      </c>
      <c r="P32">
        <v>0.73999999999999488</v>
      </c>
    </row>
    <row r="33" spans="1:16" x14ac:dyDescent="0.75">
      <c r="A33" s="7">
        <v>0.47035879629629629</v>
      </c>
      <c r="B33">
        <v>56.1</v>
      </c>
      <c r="C33">
        <v>29.99</v>
      </c>
      <c r="D33">
        <v>10</v>
      </c>
      <c r="E33">
        <v>26.93</v>
      </c>
      <c r="F33">
        <v>52.92</v>
      </c>
      <c r="G33">
        <v>31.58</v>
      </c>
      <c r="H33">
        <v>31.41</v>
      </c>
      <c r="I33">
        <v>24.81</v>
      </c>
      <c r="J33">
        <v>30.73</v>
      </c>
      <c r="K33">
        <v>492.54</v>
      </c>
      <c r="N33">
        <f t="shared" si="0"/>
        <v>2.2899999999999991</v>
      </c>
      <c r="P33">
        <v>0.73999999999999488</v>
      </c>
    </row>
    <row r="34" spans="1:16" x14ac:dyDescent="0.75">
      <c r="A34" s="7">
        <v>0.47174768518518517</v>
      </c>
      <c r="B34">
        <v>56.14</v>
      </c>
      <c r="C34">
        <v>30.01</v>
      </c>
      <c r="D34">
        <v>10</v>
      </c>
      <c r="E34">
        <v>26.82</v>
      </c>
      <c r="F34">
        <v>52.92</v>
      </c>
      <c r="G34">
        <v>29.79</v>
      </c>
      <c r="H34">
        <v>30.55</v>
      </c>
      <c r="I34">
        <v>24.05</v>
      </c>
      <c r="J34">
        <v>29.79</v>
      </c>
      <c r="K34">
        <v>428.28</v>
      </c>
      <c r="N34">
        <f t="shared" si="0"/>
        <v>2.3299999999999983</v>
      </c>
      <c r="P34">
        <v>0.76999999999999602</v>
      </c>
    </row>
    <row r="35" spans="1:16" x14ac:dyDescent="0.75">
      <c r="A35" s="7">
        <v>0.46827546296296302</v>
      </c>
      <c r="B35">
        <v>56.15</v>
      </c>
      <c r="C35">
        <v>29.8</v>
      </c>
      <c r="D35">
        <v>10</v>
      </c>
      <c r="E35">
        <v>26.41</v>
      </c>
      <c r="F35">
        <v>53.91</v>
      </c>
      <c r="G35">
        <v>30.16</v>
      </c>
      <c r="H35">
        <v>29.75</v>
      </c>
      <c r="I35">
        <v>24.33</v>
      </c>
      <c r="J35">
        <v>30.54</v>
      </c>
      <c r="K35">
        <v>508.94</v>
      </c>
      <c r="N35">
        <f t="shared" si="0"/>
        <v>2.3399999999999963</v>
      </c>
      <c r="P35">
        <v>0.78000000000000114</v>
      </c>
    </row>
    <row r="36" spans="1:16" x14ac:dyDescent="0.75">
      <c r="A36" s="7">
        <v>0.47313657407407406</v>
      </c>
      <c r="B36">
        <v>56.16</v>
      </c>
      <c r="C36">
        <v>29.87</v>
      </c>
      <c r="D36">
        <v>10</v>
      </c>
      <c r="E36">
        <v>26.53</v>
      </c>
      <c r="F36">
        <v>53.71</v>
      </c>
      <c r="G36">
        <v>30.2</v>
      </c>
      <c r="H36">
        <v>30.75</v>
      </c>
      <c r="I36">
        <v>24.29</v>
      </c>
      <c r="J36">
        <v>30.13</v>
      </c>
      <c r="K36">
        <v>477.5</v>
      </c>
      <c r="N36">
        <f t="shared" si="0"/>
        <v>2.3499999999999943</v>
      </c>
      <c r="P36">
        <v>0.82000000000000028</v>
      </c>
    </row>
    <row r="37" spans="1:16" x14ac:dyDescent="0.75">
      <c r="A37" s="7">
        <v>0.47244212962962967</v>
      </c>
      <c r="B37">
        <v>56.21</v>
      </c>
      <c r="C37">
        <v>29.92</v>
      </c>
      <c r="D37">
        <v>10</v>
      </c>
      <c r="E37">
        <v>26.59</v>
      </c>
      <c r="F37">
        <v>53.71</v>
      </c>
      <c r="G37">
        <v>30.3</v>
      </c>
      <c r="H37">
        <v>30.55</v>
      </c>
      <c r="I37">
        <v>24.4</v>
      </c>
      <c r="J37">
        <v>30.23</v>
      </c>
      <c r="K37">
        <v>570.46</v>
      </c>
      <c r="N37">
        <f t="shared" si="0"/>
        <v>2.3999999999999986</v>
      </c>
      <c r="P37">
        <v>0.82000000000000028</v>
      </c>
    </row>
    <row r="38" spans="1:16" x14ac:dyDescent="0.75">
      <c r="A38" s="7">
        <v>0.47660879629629632</v>
      </c>
      <c r="B38">
        <v>56.31</v>
      </c>
      <c r="C38">
        <v>30.11</v>
      </c>
      <c r="D38">
        <v>10</v>
      </c>
      <c r="E38">
        <v>26.64</v>
      </c>
      <c r="F38">
        <v>53.51</v>
      </c>
      <c r="G38">
        <v>31.38</v>
      </c>
      <c r="H38">
        <v>31.49</v>
      </c>
      <c r="I38">
        <v>24.57</v>
      </c>
      <c r="J38">
        <v>31.84</v>
      </c>
      <c r="K38">
        <v>722.21</v>
      </c>
      <c r="N38">
        <f t="shared" si="0"/>
        <v>2.5</v>
      </c>
      <c r="P38">
        <v>0.82999999999999829</v>
      </c>
    </row>
    <row r="39" spans="1:16" x14ac:dyDescent="0.75">
      <c r="A39" s="7">
        <v>0.47452546296296294</v>
      </c>
      <c r="B39">
        <v>56.34</v>
      </c>
      <c r="C39">
        <v>29.87</v>
      </c>
      <c r="D39">
        <v>10</v>
      </c>
      <c r="E39">
        <v>26.59</v>
      </c>
      <c r="F39">
        <v>53.11</v>
      </c>
      <c r="G39">
        <v>31.36</v>
      </c>
      <c r="H39">
        <v>31.11</v>
      </c>
      <c r="I39">
        <v>24.56</v>
      </c>
      <c r="J39">
        <v>30.86</v>
      </c>
      <c r="K39">
        <v>822.01</v>
      </c>
      <c r="N39">
        <f t="shared" si="0"/>
        <v>2.5300000000000011</v>
      </c>
      <c r="P39">
        <v>0.82999999999999829</v>
      </c>
    </row>
    <row r="40" spans="1:16" x14ac:dyDescent="0.75">
      <c r="A40" s="7">
        <v>0.47591435185185182</v>
      </c>
      <c r="B40">
        <v>56.38</v>
      </c>
      <c r="C40">
        <v>29.97</v>
      </c>
      <c r="D40">
        <v>10</v>
      </c>
      <c r="E40">
        <v>26.6</v>
      </c>
      <c r="F40">
        <v>53.11</v>
      </c>
      <c r="G40">
        <v>32.18</v>
      </c>
      <c r="H40">
        <v>31.11</v>
      </c>
      <c r="I40">
        <v>24.73</v>
      </c>
      <c r="J40">
        <v>31.88</v>
      </c>
      <c r="K40">
        <v>1044.8499999999999</v>
      </c>
      <c r="N40">
        <f t="shared" si="0"/>
        <v>2.5700000000000003</v>
      </c>
      <c r="P40">
        <v>0.86999999999999744</v>
      </c>
    </row>
    <row r="41" spans="1:16" x14ac:dyDescent="0.75">
      <c r="A41" s="7">
        <v>0.47730324074074071</v>
      </c>
      <c r="B41">
        <v>56.4</v>
      </c>
      <c r="C41">
        <v>30.22</v>
      </c>
      <c r="D41">
        <v>10</v>
      </c>
      <c r="E41">
        <v>26.91</v>
      </c>
      <c r="F41">
        <v>52.13</v>
      </c>
      <c r="G41">
        <v>31.4</v>
      </c>
      <c r="H41">
        <v>32.19</v>
      </c>
      <c r="I41">
        <v>24.72</v>
      </c>
      <c r="J41">
        <v>31.37</v>
      </c>
      <c r="K41">
        <v>577.29999999999995</v>
      </c>
      <c r="N41">
        <f t="shared" si="0"/>
        <v>2.5899999999999963</v>
      </c>
      <c r="P41">
        <v>0.89999999999999858</v>
      </c>
    </row>
    <row r="42" spans="1:16" x14ac:dyDescent="0.75">
      <c r="A42" s="7">
        <v>0.47383101851851855</v>
      </c>
      <c r="B42">
        <v>56.42</v>
      </c>
      <c r="C42">
        <v>29.84</v>
      </c>
      <c r="D42">
        <v>10</v>
      </c>
      <c r="E42">
        <v>26.52</v>
      </c>
      <c r="F42">
        <v>54.3</v>
      </c>
      <c r="G42">
        <v>31.19</v>
      </c>
      <c r="H42">
        <v>31.4</v>
      </c>
      <c r="I42">
        <v>24.53</v>
      </c>
      <c r="J42">
        <v>30.27</v>
      </c>
      <c r="K42">
        <v>776.9</v>
      </c>
      <c r="N42">
        <f t="shared" si="0"/>
        <v>2.6099999999999994</v>
      </c>
      <c r="P42">
        <v>0.89999999999999858</v>
      </c>
    </row>
    <row r="43" spans="1:16" x14ac:dyDescent="0.75">
      <c r="A43" s="7">
        <v>0.47938657407407409</v>
      </c>
      <c r="B43">
        <v>56.46</v>
      </c>
      <c r="C43">
        <v>30.45</v>
      </c>
      <c r="D43">
        <v>10</v>
      </c>
      <c r="E43">
        <v>26.69</v>
      </c>
      <c r="F43">
        <v>53.31</v>
      </c>
      <c r="G43">
        <v>31</v>
      </c>
      <c r="H43">
        <v>30.17</v>
      </c>
      <c r="I43">
        <v>24.54</v>
      </c>
      <c r="J43">
        <v>31.51</v>
      </c>
      <c r="K43">
        <v>856.19</v>
      </c>
      <c r="N43">
        <f t="shared" si="0"/>
        <v>2.6499999999999986</v>
      </c>
      <c r="P43">
        <v>0.89999999999999858</v>
      </c>
    </row>
    <row r="44" spans="1:16" x14ac:dyDescent="0.75">
      <c r="A44" s="7">
        <v>0.47799768518518521</v>
      </c>
      <c r="B44">
        <v>56.48</v>
      </c>
      <c r="C44">
        <v>30.33</v>
      </c>
      <c r="D44">
        <v>10</v>
      </c>
      <c r="E44">
        <v>27.06</v>
      </c>
      <c r="F44">
        <v>52.32</v>
      </c>
      <c r="G44">
        <v>32.340000000000003</v>
      </c>
      <c r="H44">
        <v>32.86</v>
      </c>
      <c r="I44">
        <v>24.91</v>
      </c>
      <c r="J44">
        <v>31.19</v>
      </c>
      <c r="K44">
        <v>662.06</v>
      </c>
      <c r="N44">
        <f t="shared" si="0"/>
        <v>2.6699999999999946</v>
      </c>
      <c r="P44">
        <v>0.89999999999999858</v>
      </c>
    </row>
    <row r="45" spans="1:16" x14ac:dyDescent="0.75">
      <c r="A45" s="7">
        <v>0.6762731481481481</v>
      </c>
      <c r="B45">
        <v>56.48</v>
      </c>
      <c r="C45">
        <v>26.6</v>
      </c>
      <c r="D45">
        <v>10</v>
      </c>
      <c r="E45">
        <v>22.38</v>
      </c>
      <c r="F45">
        <v>76</v>
      </c>
      <c r="G45">
        <v>23.09</v>
      </c>
      <c r="H45">
        <v>23.32</v>
      </c>
      <c r="I45">
        <v>23.04</v>
      </c>
      <c r="J45">
        <v>24.62</v>
      </c>
      <c r="K45">
        <v>14.05</v>
      </c>
      <c r="N45">
        <f t="shared" si="0"/>
        <v>2.6699999999999946</v>
      </c>
      <c r="P45">
        <v>0.93999999999999773</v>
      </c>
    </row>
    <row r="46" spans="1:16" x14ac:dyDescent="0.75">
      <c r="A46" s="7">
        <v>0.47869212962962965</v>
      </c>
      <c r="B46">
        <v>56.49</v>
      </c>
      <c r="C46">
        <v>30.39</v>
      </c>
      <c r="D46">
        <v>10</v>
      </c>
      <c r="E46">
        <v>26.99</v>
      </c>
      <c r="F46">
        <v>52.32</v>
      </c>
      <c r="G46">
        <v>30.78</v>
      </c>
      <c r="H46">
        <v>31.39</v>
      </c>
      <c r="I46">
        <v>24.36</v>
      </c>
      <c r="J46">
        <v>30.85</v>
      </c>
      <c r="K46">
        <v>555.42999999999995</v>
      </c>
      <c r="N46">
        <f t="shared" si="0"/>
        <v>2.6799999999999997</v>
      </c>
      <c r="P46">
        <v>0.94999999999999574</v>
      </c>
    </row>
    <row r="47" spans="1:16" x14ac:dyDescent="0.75">
      <c r="A47" s="7">
        <v>0.67557870370370365</v>
      </c>
      <c r="B47">
        <v>56.5</v>
      </c>
      <c r="C47">
        <v>26.61</v>
      </c>
      <c r="D47">
        <v>10</v>
      </c>
      <c r="E47">
        <v>22.43</v>
      </c>
      <c r="F47">
        <v>75.42</v>
      </c>
      <c r="G47">
        <v>23.33</v>
      </c>
      <c r="H47">
        <v>23.58</v>
      </c>
      <c r="I47">
        <v>23.2</v>
      </c>
      <c r="J47">
        <v>24.7</v>
      </c>
      <c r="K47">
        <v>18.149999999999999</v>
      </c>
      <c r="N47">
        <f t="shared" si="0"/>
        <v>2.6899999999999977</v>
      </c>
      <c r="P47">
        <v>0.96999999999999886</v>
      </c>
    </row>
    <row r="48" spans="1:16" x14ac:dyDescent="0.75">
      <c r="A48" s="7">
        <v>0.48008101851851853</v>
      </c>
      <c r="B48">
        <v>56.52</v>
      </c>
      <c r="C48">
        <v>30.5</v>
      </c>
      <c r="D48">
        <v>10</v>
      </c>
      <c r="E48">
        <v>26.76</v>
      </c>
      <c r="F48">
        <v>53.51</v>
      </c>
      <c r="G48">
        <v>31.63</v>
      </c>
      <c r="H48">
        <v>31.25</v>
      </c>
      <c r="I48">
        <v>24.95</v>
      </c>
      <c r="J48">
        <v>32.19</v>
      </c>
      <c r="K48">
        <v>812.44</v>
      </c>
      <c r="N48">
        <f t="shared" si="0"/>
        <v>2.7100000000000009</v>
      </c>
      <c r="P48">
        <v>0.97999999999999687</v>
      </c>
    </row>
    <row r="49" spans="1:16" x14ac:dyDescent="0.75">
      <c r="A49" s="7">
        <v>0.48146990740740742</v>
      </c>
      <c r="B49">
        <v>56.54</v>
      </c>
      <c r="C49">
        <v>30.7</v>
      </c>
      <c r="D49">
        <v>10</v>
      </c>
      <c r="E49">
        <v>27.29</v>
      </c>
      <c r="F49">
        <v>51.34</v>
      </c>
      <c r="G49">
        <v>31.87</v>
      </c>
      <c r="H49">
        <v>32.54</v>
      </c>
      <c r="I49">
        <v>24.76</v>
      </c>
      <c r="J49">
        <v>32.119999999999997</v>
      </c>
      <c r="K49">
        <v>761.86</v>
      </c>
      <c r="N49">
        <f t="shared" si="0"/>
        <v>2.7299999999999969</v>
      </c>
      <c r="P49">
        <v>1.0300000000000011</v>
      </c>
    </row>
    <row r="50" spans="1:16" x14ac:dyDescent="0.75">
      <c r="A50" s="7">
        <v>0.671412037037037</v>
      </c>
      <c r="B50">
        <v>56.54</v>
      </c>
      <c r="C50">
        <v>26.78</v>
      </c>
      <c r="D50">
        <v>10</v>
      </c>
      <c r="E50">
        <v>22.62</v>
      </c>
      <c r="F50">
        <v>74.06</v>
      </c>
      <c r="G50">
        <v>23.53</v>
      </c>
      <c r="H50">
        <v>23.65</v>
      </c>
      <c r="I50">
        <v>23.27</v>
      </c>
      <c r="J50">
        <v>24.95</v>
      </c>
      <c r="K50">
        <v>18.149999999999999</v>
      </c>
      <c r="N50">
        <f t="shared" si="0"/>
        <v>2.7299999999999969</v>
      </c>
      <c r="P50">
        <v>1.0300000000000011</v>
      </c>
    </row>
    <row r="51" spans="1:16" x14ac:dyDescent="0.75">
      <c r="A51" s="7">
        <v>0.67418981481481488</v>
      </c>
      <c r="B51">
        <v>56.54</v>
      </c>
      <c r="C51">
        <v>26.68</v>
      </c>
      <c r="D51">
        <v>10</v>
      </c>
      <c r="E51">
        <v>22.49</v>
      </c>
      <c r="F51">
        <v>75.23</v>
      </c>
      <c r="G51">
        <v>23.25</v>
      </c>
      <c r="H51">
        <v>23.41</v>
      </c>
      <c r="I51">
        <v>23.13</v>
      </c>
      <c r="J51">
        <v>24.69</v>
      </c>
      <c r="K51">
        <v>16.78</v>
      </c>
      <c r="N51">
        <f t="shared" si="0"/>
        <v>2.7299999999999969</v>
      </c>
      <c r="P51">
        <v>1.0499999999999972</v>
      </c>
    </row>
    <row r="52" spans="1:16" x14ac:dyDescent="0.75">
      <c r="A52" s="7">
        <v>0.67349537037037033</v>
      </c>
      <c r="B52">
        <v>56.55</v>
      </c>
      <c r="C52">
        <v>26.72</v>
      </c>
      <c r="D52">
        <v>10</v>
      </c>
      <c r="E52">
        <v>22.57</v>
      </c>
      <c r="F52">
        <v>74.650000000000006</v>
      </c>
      <c r="G52">
        <v>23.41</v>
      </c>
      <c r="H52">
        <v>23.51</v>
      </c>
      <c r="I52">
        <v>23.15</v>
      </c>
      <c r="J52">
        <v>24.82</v>
      </c>
      <c r="K52">
        <v>18.149999999999999</v>
      </c>
      <c r="N52">
        <f t="shared" si="0"/>
        <v>2.7399999999999949</v>
      </c>
      <c r="P52">
        <v>1.0599999999999952</v>
      </c>
    </row>
    <row r="53" spans="1:16" x14ac:dyDescent="0.75">
      <c r="A53" s="7">
        <v>0.67488425925925932</v>
      </c>
      <c r="B53">
        <v>56.55</v>
      </c>
      <c r="C53">
        <v>26.65</v>
      </c>
      <c r="D53">
        <v>10</v>
      </c>
      <c r="E53">
        <v>22.46</v>
      </c>
      <c r="F53">
        <v>75.040000000000006</v>
      </c>
      <c r="G53">
        <v>23.21</v>
      </c>
      <c r="H53">
        <v>23.44</v>
      </c>
      <c r="I53">
        <v>23.06</v>
      </c>
      <c r="J53">
        <v>24.65</v>
      </c>
      <c r="K53">
        <v>16.78</v>
      </c>
      <c r="N53">
        <f t="shared" si="0"/>
        <v>2.7399999999999949</v>
      </c>
      <c r="P53">
        <v>1.0799999999999983</v>
      </c>
    </row>
    <row r="54" spans="1:16" x14ac:dyDescent="0.75">
      <c r="A54" s="7">
        <v>0.67280092592592589</v>
      </c>
      <c r="B54">
        <v>56.58</v>
      </c>
      <c r="C54">
        <v>26.74</v>
      </c>
      <c r="D54">
        <v>10</v>
      </c>
      <c r="E54">
        <v>22.62</v>
      </c>
      <c r="F54">
        <v>74.45</v>
      </c>
      <c r="G54">
        <v>23.54</v>
      </c>
      <c r="H54">
        <v>23.78</v>
      </c>
      <c r="I54">
        <v>23.33</v>
      </c>
      <c r="J54">
        <v>24.82</v>
      </c>
      <c r="K54">
        <v>18.149999999999999</v>
      </c>
      <c r="N54">
        <f t="shared" si="0"/>
        <v>2.769999999999996</v>
      </c>
      <c r="P54">
        <v>1.0899999999999963</v>
      </c>
    </row>
    <row r="55" spans="1:16" x14ac:dyDescent="0.75">
      <c r="A55" s="7">
        <v>0.48077546296296297</v>
      </c>
      <c r="B55">
        <v>56.59</v>
      </c>
      <c r="C55">
        <v>30.59</v>
      </c>
      <c r="D55">
        <v>10</v>
      </c>
      <c r="E55">
        <v>26.99</v>
      </c>
      <c r="F55">
        <v>53.31</v>
      </c>
      <c r="G55">
        <v>32.51</v>
      </c>
      <c r="H55">
        <v>32.130000000000003</v>
      </c>
      <c r="I55">
        <v>25.02</v>
      </c>
      <c r="J55">
        <v>32.200000000000003</v>
      </c>
      <c r="K55">
        <v>884.9</v>
      </c>
      <c r="N55">
        <f t="shared" si="0"/>
        <v>2.7800000000000011</v>
      </c>
      <c r="P55">
        <v>1.0999999999999943</v>
      </c>
    </row>
    <row r="56" spans="1:16" x14ac:dyDescent="0.75">
      <c r="A56" s="7">
        <v>0.48216435185185186</v>
      </c>
      <c r="B56">
        <v>56.63</v>
      </c>
      <c r="C56">
        <v>30.77</v>
      </c>
      <c r="D56">
        <v>10</v>
      </c>
      <c r="E56">
        <v>27.38</v>
      </c>
      <c r="F56">
        <v>51.34</v>
      </c>
      <c r="G56">
        <v>31.43</v>
      </c>
      <c r="H56">
        <v>31.32</v>
      </c>
      <c r="I56">
        <v>24.78</v>
      </c>
      <c r="J56">
        <v>31.6</v>
      </c>
      <c r="K56">
        <v>640.19000000000005</v>
      </c>
      <c r="N56">
        <f t="shared" si="0"/>
        <v>2.8200000000000003</v>
      </c>
      <c r="P56">
        <v>1.1099999999999994</v>
      </c>
    </row>
    <row r="57" spans="1:16" x14ac:dyDescent="0.75">
      <c r="A57" s="7">
        <v>0.67002314814814812</v>
      </c>
      <c r="B57">
        <v>56.63</v>
      </c>
      <c r="C57">
        <v>26.81</v>
      </c>
      <c r="D57">
        <v>10</v>
      </c>
      <c r="E57">
        <v>22.61</v>
      </c>
      <c r="F57">
        <v>74.25</v>
      </c>
      <c r="G57">
        <v>23.69</v>
      </c>
      <c r="H57">
        <v>23.87</v>
      </c>
      <c r="I57">
        <v>23.49</v>
      </c>
      <c r="J57">
        <v>25.09</v>
      </c>
      <c r="K57">
        <v>20.88</v>
      </c>
      <c r="N57">
        <f t="shared" si="0"/>
        <v>2.8200000000000003</v>
      </c>
      <c r="P57">
        <v>1.1199999999999974</v>
      </c>
    </row>
    <row r="58" spans="1:16" x14ac:dyDescent="0.75">
      <c r="A58" s="7">
        <v>0.47521990740740744</v>
      </c>
      <c r="B58">
        <v>56.64</v>
      </c>
      <c r="C58">
        <v>29.9</v>
      </c>
      <c r="D58">
        <v>10</v>
      </c>
      <c r="E58">
        <v>26.63</v>
      </c>
      <c r="F58">
        <v>52.92</v>
      </c>
      <c r="G58">
        <v>31.62</v>
      </c>
      <c r="H58">
        <v>32.06</v>
      </c>
      <c r="I58">
        <v>24.29</v>
      </c>
      <c r="J58">
        <v>30.91</v>
      </c>
      <c r="K58">
        <v>946.42</v>
      </c>
      <c r="N58">
        <f t="shared" si="0"/>
        <v>2.8299999999999983</v>
      </c>
      <c r="P58">
        <v>1.1299999999999955</v>
      </c>
    </row>
    <row r="59" spans="1:16" x14ac:dyDescent="0.75">
      <c r="A59" s="7">
        <v>0.67210648148148155</v>
      </c>
      <c r="B59">
        <v>56.64</v>
      </c>
      <c r="C59">
        <v>26.75</v>
      </c>
      <c r="D59">
        <v>10</v>
      </c>
      <c r="E59">
        <v>22.61</v>
      </c>
      <c r="F59">
        <v>74.45</v>
      </c>
      <c r="G59">
        <v>23.51</v>
      </c>
      <c r="H59">
        <v>23.62</v>
      </c>
      <c r="I59">
        <v>23.24</v>
      </c>
      <c r="J59">
        <v>24.89</v>
      </c>
      <c r="K59">
        <v>19.52</v>
      </c>
      <c r="N59">
        <f t="shared" si="0"/>
        <v>2.8299999999999983</v>
      </c>
      <c r="P59">
        <v>1.1400000000000006</v>
      </c>
    </row>
    <row r="60" spans="1:16" x14ac:dyDescent="0.75">
      <c r="A60" s="7">
        <v>0.67071759259259256</v>
      </c>
      <c r="B60">
        <v>56.68</v>
      </c>
      <c r="C60">
        <v>26.8</v>
      </c>
      <c r="D60">
        <v>10</v>
      </c>
      <c r="E60">
        <v>22.65</v>
      </c>
      <c r="F60">
        <v>74.06</v>
      </c>
      <c r="G60">
        <v>23.77</v>
      </c>
      <c r="H60">
        <v>23.91</v>
      </c>
      <c r="I60">
        <v>23.4</v>
      </c>
      <c r="J60">
        <v>25.02</v>
      </c>
      <c r="K60">
        <v>19.52</v>
      </c>
      <c r="N60">
        <f t="shared" si="0"/>
        <v>2.8699999999999974</v>
      </c>
      <c r="P60">
        <v>1.1499999999999986</v>
      </c>
    </row>
    <row r="61" spans="1:16" x14ac:dyDescent="0.75">
      <c r="A61" s="7">
        <v>0.4828587962962963</v>
      </c>
      <c r="B61">
        <v>56.71</v>
      </c>
      <c r="C61">
        <v>30.8</v>
      </c>
      <c r="D61">
        <v>10</v>
      </c>
      <c r="E61">
        <v>27.32</v>
      </c>
      <c r="F61">
        <v>51.14</v>
      </c>
      <c r="G61">
        <v>31.05</v>
      </c>
      <c r="H61">
        <v>31.54</v>
      </c>
      <c r="I61">
        <v>24.97</v>
      </c>
      <c r="J61">
        <v>31.47</v>
      </c>
      <c r="K61">
        <v>488.44</v>
      </c>
      <c r="N61">
        <f t="shared" si="0"/>
        <v>2.8999999999999986</v>
      </c>
      <c r="P61">
        <v>1.1599999999999966</v>
      </c>
    </row>
    <row r="62" spans="1:16" x14ac:dyDescent="0.75">
      <c r="A62" s="7">
        <v>0.48355324074074074</v>
      </c>
      <c r="B62">
        <v>56.71</v>
      </c>
      <c r="C62">
        <v>30.8</v>
      </c>
      <c r="D62">
        <v>10</v>
      </c>
      <c r="E62">
        <v>27.41</v>
      </c>
      <c r="F62">
        <v>51.14</v>
      </c>
      <c r="G62">
        <v>31.06</v>
      </c>
      <c r="H62">
        <v>32.020000000000003</v>
      </c>
      <c r="I62">
        <v>24.83</v>
      </c>
      <c r="J62">
        <v>31.19</v>
      </c>
      <c r="K62">
        <v>499.37</v>
      </c>
      <c r="N62">
        <f t="shared" si="0"/>
        <v>2.8999999999999986</v>
      </c>
      <c r="P62">
        <v>1.1799999999999997</v>
      </c>
    </row>
    <row r="63" spans="1:16" x14ac:dyDescent="0.75">
      <c r="A63" s="7">
        <v>0.48771990740740739</v>
      </c>
      <c r="B63">
        <v>56.71</v>
      </c>
      <c r="C63">
        <v>30.88</v>
      </c>
      <c r="D63">
        <v>10</v>
      </c>
      <c r="E63">
        <v>27.16</v>
      </c>
      <c r="F63">
        <v>52.72</v>
      </c>
      <c r="G63">
        <v>31.14</v>
      </c>
      <c r="H63">
        <v>31.38</v>
      </c>
      <c r="I63">
        <v>24.74</v>
      </c>
      <c r="J63">
        <v>32.29</v>
      </c>
      <c r="K63">
        <v>637.45000000000005</v>
      </c>
      <c r="N63">
        <f t="shared" si="0"/>
        <v>2.8999999999999986</v>
      </c>
      <c r="P63">
        <v>1.2199999999999989</v>
      </c>
    </row>
    <row r="64" spans="1:16" x14ac:dyDescent="0.75">
      <c r="A64" s="7">
        <v>0.66932870370370379</v>
      </c>
      <c r="B64">
        <v>56.71</v>
      </c>
      <c r="C64">
        <v>26.82</v>
      </c>
      <c r="D64">
        <v>10</v>
      </c>
      <c r="E64">
        <v>22.61</v>
      </c>
      <c r="F64">
        <v>74.45</v>
      </c>
      <c r="G64">
        <v>23.52</v>
      </c>
      <c r="H64">
        <v>23.53</v>
      </c>
      <c r="I64">
        <v>23.31</v>
      </c>
      <c r="J64">
        <v>25.14</v>
      </c>
      <c r="K64">
        <v>22.25</v>
      </c>
      <c r="N64">
        <f t="shared" si="0"/>
        <v>2.8999999999999986</v>
      </c>
      <c r="P64">
        <v>1.2299999999999969</v>
      </c>
    </row>
    <row r="65" spans="1:16" x14ac:dyDescent="0.75">
      <c r="A65" s="7">
        <v>0.48424768518518518</v>
      </c>
      <c r="B65">
        <v>56.75</v>
      </c>
      <c r="C65">
        <v>30.8</v>
      </c>
      <c r="D65">
        <v>10</v>
      </c>
      <c r="E65">
        <v>27.46</v>
      </c>
      <c r="F65">
        <v>51.14</v>
      </c>
      <c r="G65">
        <v>31.62</v>
      </c>
      <c r="H65">
        <v>31.11</v>
      </c>
      <c r="I65">
        <v>25.1</v>
      </c>
      <c r="J65">
        <v>31.65</v>
      </c>
      <c r="K65">
        <v>573.20000000000005</v>
      </c>
      <c r="N65">
        <f t="shared" si="0"/>
        <v>2.9399999999999977</v>
      </c>
      <c r="P65">
        <v>1.2399999999999949</v>
      </c>
    </row>
    <row r="66" spans="1:16" x14ac:dyDescent="0.75">
      <c r="A66" s="7">
        <v>0.66863425925925923</v>
      </c>
      <c r="B66">
        <v>56.76</v>
      </c>
      <c r="C66">
        <v>26.84</v>
      </c>
      <c r="D66">
        <v>10</v>
      </c>
      <c r="E66">
        <v>22.71</v>
      </c>
      <c r="F66">
        <v>73.66</v>
      </c>
      <c r="G66">
        <v>23.58</v>
      </c>
      <c r="H66">
        <v>23.68</v>
      </c>
      <c r="I66">
        <v>23.36</v>
      </c>
      <c r="J66">
        <v>25.1</v>
      </c>
      <c r="K66">
        <v>22.25</v>
      </c>
      <c r="N66">
        <f t="shared" si="0"/>
        <v>2.9499999999999957</v>
      </c>
      <c r="P66">
        <v>1.2399999999999949</v>
      </c>
    </row>
    <row r="67" spans="1:16" x14ac:dyDescent="0.75">
      <c r="A67" s="7">
        <v>0.48563657407407407</v>
      </c>
      <c r="B67">
        <v>56.78</v>
      </c>
      <c r="C67">
        <v>30.81</v>
      </c>
      <c r="D67">
        <v>10</v>
      </c>
      <c r="E67">
        <v>27.24</v>
      </c>
      <c r="F67">
        <v>51.73</v>
      </c>
      <c r="G67">
        <v>31.7</v>
      </c>
      <c r="H67">
        <v>32.54</v>
      </c>
      <c r="I67">
        <v>24.64</v>
      </c>
      <c r="J67">
        <v>32.42</v>
      </c>
      <c r="K67">
        <v>914.98</v>
      </c>
      <c r="N67">
        <f t="shared" ref="N67:N130" si="1">B67-53.81</f>
        <v>2.9699999999999989</v>
      </c>
      <c r="P67">
        <v>1.259999999999998</v>
      </c>
    </row>
    <row r="68" spans="1:16" x14ac:dyDescent="0.75">
      <c r="A68" s="7">
        <v>0.66793981481481479</v>
      </c>
      <c r="B68">
        <v>56.79</v>
      </c>
      <c r="C68">
        <v>26.88</v>
      </c>
      <c r="D68">
        <v>10</v>
      </c>
      <c r="E68">
        <v>22.76</v>
      </c>
      <c r="F68">
        <v>74.06</v>
      </c>
      <c r="G68">
        <v>23.95</v>
      </c>
      <c r="H68">
        <v>24.09</v>
      </c>
      <c r="I68">
        <v>23.34</v>
      </c>
      <c r="J68">
        <v>25.21</v>
      </c>
      <c r="K68">
        <v>33.19</v>
      </c>
      <c r="N68">
        <f t="shared" si="1"/>
        <v>2.9799999999999969</v>
      </c>
      <c r="P68">
        <v>1.2800000000000011</v>
      </c>
    </row>
    <row r="69" spans="1:16" x14ac:dyDescent="0.75">
      <c r="A69" s="7">
        <v>0.48633101851851851</v>
      </c>
      <c r="B69">
        <v>56.84</v>
      </c>
      <c r="C69">
        <v>30.8</v>
      </c>
      <c r="D69">
        <v>10</v>
      </c>
      <c r="E69">
        <v>27.19</v>
      </c>
      <c r="F69">
        <v>51.73</v>
      </c>
      <c r="G69">
        <v>31.21</v>
      </c>
      <c r="H69">
        <v>30.89</v>
      </c>
      <c r="I69">
        <v>24.6</v>
      </c>
      <c r="J69">
        <v>32.28</v>
      </c>
      <c r="K69">
        <v>823.38</v>
      </c>
      <c r="N69">
        <f t="shared" si="1"/>
        <v>3.0300000000000011</v>
      </c>
      <c r="P69">
        <v>1.2899999999999991</v>
      </c>
    </row>
    <row r="70" spans="1:16" x14ac:dyDescent="0.75">
      <c r="A70" s="7">
        <v>0.66585648148148147</v>
      </c>
      <c r="B70">
        <v>56.84</v>
      </c>
      <c r="C70">
        <v>26.94</v>
      </c>
      <c r="D70">
        <v>10</v>
      </c>
      <c r="E70">
        <v>22.87</v>
      </c>
      <c r="F70">
        <v>74.06</v>
      </c>
      <c r="G70">
        <v>24.1</v>
      </c>
      <c r="H70">
        <v>24.25</v>
      </c>
      <c r="I70">
        <v>23.57</v>
      </c>
      <c r="J70">
        <v>25.37</v>
      </c>
      <c r="K70">
        <v>27.72</v>
      </c>
      <c r="N70">
        <f t="shared" si="1"/>
        <v>3.0300000000000011</v>
      </c>
      <c r="P70">
        <v>1.2899999999999991</v>
      </c>
    </row>
    <row r="71" spans="1:16" x14ac:dyDescent="0.75">
      <c r="A71" s="7">
        <v>0.66655092592592591</v>
      </c>
      <c r="B71">
        <v>56.86</v>
      </c>
      <c r="C71">
        <v>26.92</v>
      </c>
      <c r="D71">
        <v>10</v>
      </c>
      <c r="E71">
        <v>22.87</v>
      </c>
      <c r="F71">
        <v>73.459999999999994</v>
      </c>
      <c r="G71">
        <v>24.18</v>
      </c>
      <c r="H71">
        <v>24.19</v>
      </c>
      <c r="I71">
        <v>23.47</v>
      </c>
      <c r="J71">
        <v>25.35</v>
      </c>
      <c r="K71">
        <v>30.45</v>
      </c>
      <c r="N71">
        <f t="shared" si="1"/>
        <v>3.0499999999999972</v>
      </c>
      <c r="P71">
        <v>1.2999999999999972</v>
      </c>
    </row>
    <row r="72" spans="1:16" x14ac:dyDescent="0.75">
      <c r="A72" s="7">
        <v>0.66516203703703702</v>
      </c>
      <c r="B72">
        <v>56.87</v>
      </c>
      <c r="C72">
        <v>26.96</v>
      </c>
      <c r="D72">
        <v>10</v>
      </c>
      <c r="E72">
        <v>22.95</v>
      </c>
      <c r="F72">
        <v>73.27</v>
      </c>
      <c r="G72">
        <v>24.27</v>
      </c>
      <c r="H72">
        <v>24.48</v>
      </c>
      <c r="I72">
        <v>23.61</v>
      </c>
      <c r="J72">
        <v>25.37</v>
      </c>
      <c r="K72">
        <v>33.19</v>
      </c>
      <c r="N72">
        <f t="shared" si="1"/>
        <v>3.0599999999999952</v>
      </c>
      <c r="P72">
        <v>1.2999999999999972</v>
      </c>
    </row>
    <row r="73" spans="1:16" x14ac:dyDescent="0.75">
      <c r="A73" s="7">
        <v>0.66724537037037035</v>
      </c>
      <c r="B73">
        <v>56.89</v>
      </c>
      <c r="C73">
        <v>26.9</v>
      </c>
      <c r="D73">
        <v>10</v>
      </c>
      <c r="E73">
        <v>22.76</v>
      </c>
      <c r="F73">
        <v>73.069999999999993</v>
      </c>
      <c r="G73">
        <v>23.86</v>
      </c>
      <c r="H73">
        <v>23.88</v>
      </c>
      <c r="I73">
        <v>23.47</v>
      </c>
      <c r="J73">
        <v>25.18</v>
      </c>
      <c r="K73">
        <v>24.98</v>
      </c>
      <c r="N73">
        <f t="shared" si="1"/>
        <v>3.0799999999999983</v>
      </c>
      <c r="P73">
        <v>1.2999999999999972</v>
      </c>
    </row>
    <row r="74" spans="1:16" x14ac:dyDescent="0.75">
      <c r="A74" s="7">
        <v>0.6630787037037037</v>
      </c>
      <c r="B74">
        <v>56.9</v>
      </c>
      <c r="C74">
        <v>27.09</v>
      </c>
      <c r="D74">
        <v>10</v>
      </c>
      <c r="E74">
        <v>23.22</v>
      </c>
      <c r="F74">
        <v>72.08</v>
      </c>
      <c r="G74">
        <v>24.46</v>
      </c>
      <c r="H74">
        <v>24.57</v>
      </c>
      <c r="I74">
        <v>23.61</v>
      </c>
      <c r="J74">
        <v>25.58</v>
      </c>
      <c r="K74">
        <v>35.92</v>
      </c>
      <c r="N74">
        <f t="shared" si="1"/>
        <v>3.0899999999999963</v>
      </c>
      <c r="P74">
        <v>1.3099999999999952</v>
      </c>
    </row>
    <row r="75" spans="1:16" x14ac:dyDescent="0.75">
      <c r="A75" s="7">
        <v>0.48494212962962963</v>
      </c>
      <c r="B75">
        <v>56.91</v>
      </c>
      <c r="C75">
        <v>30.79</v>
      </c>
      <c r="D75">
        <v>10</v>
      </c>
      <c r="E75">
        <v>27.2</v>
      </c>
      <c r="F75">
        <v>52.13</v>
      </c>
      <c r="G75">
        <v>32.049999999999997</v>
      </c>
      <c r="H75">
        <v>32.15</v>
      </c>
      <c r="I75">
        <v>25.03</v>
      </c>
      <c r="J75">
        <v>32.090000000000003</v>
      </c>
      <c r="K75">
        <v>1074.93</v>
      </c>
      <c r="N75">
        <f t="shared" si="1"/>
        <v>3.0999999999999943</v>
      </c>
      <c r="P75">
        <v>1.3399999999999963</v>
      </c>
    </row>
    <row r="76" spans="1:16" x14ac:dyDescent="0.75">
      <c r="A76" s="7">
        <v>0.66377314814814814</v>
      </c>
      <c r="B76">
        <v>56.92</v>
      </c>
      <c r="C76">
        <v>27.04</v>
      </c>
      <c r="D76">
        <v>10</v>
      </c>
      <c r="E76">
        <v>23.13</v>
      </c>
      <c r="F76">
        <v>72.08</v>
      </c>
      <c r="G76">
        <v>24.38</v>
      </c>
      <c r="H76">
        <v>24.49</v>
      </c>
      <c r="I76">
        <v>23.62</v>
      </c>
      <c r="J76">
        <v>25.5</v>
      </c>
      <c r="K76">
        <v>34.549999999999997</v>
      </c>
      <c r="N76">
        <f t="shared" si="1"/>
        <v>3.1099999999999994</v>
      </c>
      <c r="P76">
        <v>1.3599999999999994</v>
      </c>
    </row>
    <row r="77" spans="1:16" x14ac:dyDescent="0.75">
      <c r="A77" s="7">
        <v>0.48702546296296295</v>
      </c>
      <c r="B77">
        <v>56.93</v>
      </c>
      <c r="C77">
        <v>30.83</v>
      </c>
      <c r="D77">
        <v>10</v>
      </c>
      <c r="E77">
        <v>27.06</v>
      </c>
      <c r="F77">
        <v>52.13</v>
      </c>
      <c r="G77">
        <v>32.43</v>
      </c>
      <c r="H77">
        <v>31.49</v>
      </c>
      <c r="I77">
        <v>25.12</v>
      </c>
      <c r="J77">
        <v>32.880000000000003</v>
      </c>
      <c r="K77">
        <v>905.41</v>
      </c>
      <c r="N77">
        <f t="shared" si="1"/>
        <v>3.1199999999999974</v>
      </c>
      <c r="P77">
        <v>1.3900000000000006</v>
      </c>
    </row>
    <row r="78" spans="1:16" x14ac:dyDescent="0.75">
      <c r="A78" s="7">
        <v>0.66238425925925926</v>
      </c>
      <c r="B78">
        <v>56.94</v>
      </c>
      <c r="C78">
        <v>27.17</v>
      </c>
      <c r="D78">
        <v>10</v>
      </c>
      <c r="E78">
        <v>23.31</v>
      </c>
      <c r="F78">
        <v>70.89</v>
      </c>
      <c r="G78">
        <v>24.46</v>
      </c>
      <c r="H78">
        <v>24.85</v>
      </c>
      <c r="I78">
        <v>23.41</v>
      </c>
      <c r="J78">
        <v>25.38</v>
      </c>
      <c r="K78">
        <v>40.020000000000003</v>
      </c>
      <c r="N78">
        <f t="shared" si="1"/>
        <v>3.1299999999999955</v>
      </c>
      <c r="P78">
        <v>1.3999999999999986</v>
      </c>
    </row>
    <row r="79" spans="1:16" x14ac:dyDescent="0.75">
      <c r="A79" s="7">
        <v>0.48910879629629633</v>
      </c>
      <c r="B79">
        <v>56.95</v>
      </c>
      <c r="C79">
        <v>30.87</v>
      </c>
      <c r="D79">
        <v>10</v>
      </c>
      <c r="E79">
        <v>26.94</v>
      </c>
      <c r="F79">
        <v>53.11</v>
      </c>
      <c r="G79">
        <v>30.63</v>
      </c>
      <c r="H79">
        <v>31.27</v>
      </c>
      <c r="I79">
        <v>24.56</v>
      </c>
      <c r="J79">
        <v>31.34</v>
      </c>
      <c r="K79">
        <v>473.4</v>
      </c>
      <c r="N79">
        <f t="shared" si="1"/>
        <v>3.1400000000000006</v>
      </c>
      <c r="P79">
        <v>1.4199999999999946</v>
      </c>
    </row>
    <row r="80" spans="1:16" x14ac:dyDescent="0.75">
      <c r="A80" s="7">
        <v>0.49535879629629626</v>
      </c>
      <c r="B80">
        <v>56.96</v>
      </c>
      <c r="C80">
        <v>30.37</v>
      </c>
      <c r="D80">
        <v>10</v>
      </c>
      <c r="E80">
        <v>26.82</v>
      </c>
      <c r="F80">
        <v>53.11</v>
      </c>
      <c r="G80">
        <v>30</v>
      </c>
      <c r="H80">
        <v>30.67</v>
      </c>
      <c r="I80">
        <v>24.31</v>
      </c>
      <c r="J80">
        <v>30.89</v>
      </c>
      <c r="K80">
        <v>549.96</v>
      </c>
      <c r="N80">
        <f t="shared" si="1"/>
        <v>3.1499999999999986</v>
      </c>
      <c r="P80">
        <v>1.4299999999999997</v>
      </c>
    </row>
    <row r="81" spans="1:16" x14ac:dyDescent="0.75">
      <c r="A81" s="7">
        <v>0.66446759259259258</v>
      </c>
      <c r="B81">
        <v>56.97</v>
      </c>
      <c r="C81">
        <v>26.98</v>
      </c>
      <c r="D81">
        <v>10</v>
      </c>
      <c r="E81">
        <v>22.99</v>
      </c>
      <c r="F81">
        <v>73.069999999999993</v>
      </c>
      <c r="G81">
        <v>24.08</v>
      </c>
      <c r="H81">
        <v>24.25</v>
      </c>
      <c r="I81">
        <v>23.48</v>
      </c>
      <c r="J81">
        <v>25.38</v>
      </c>
      <c r="K81">
        <v>31.82</v>
      </c>
      <c r="N81">
        <f t="shared" si="1"/>
        <v>3.1599999999999966</v>
      </c>
      <c r="P81">
        <v>1.4299999999999997</v>
      </c>
    </row>
    <row r="82" spans="1:16" x14ac:dyDescent="0.75">
      <c r="A82" s="7">
        <v>0.48841435185185184</v>
      </c>
      <c r="B82">
        <v>56.99</v>
      </c>
      <c r="C82">
        <v>30.91</v>
      </c>
      <c r="D82">
        <v>10</v>
      </c>
      <c r="E82">
        <v>26.9</v>
      </c>
      <c r="F82">
        <v>53.11</v>
      </c>
      <c r="G82">
        <v>30.76</v>
      </c>
      <c r="H82">
        <v>31.06</v>
      </c>
      <c r="I82">
        <v>24.7</v>
      </c>
      <c r="J82">
        <v>32.17</v>
      </c>
      <c r="K82">
        <v>448.79</v>
      </c>
      <c r="N82">
        <f t="shared" si="1"/>
        <v>3.1799999999999997</v>
      </c>
      <c r="P82">
        <v>1.4399999999999977</v>
      </c>
    </row>
    <row r="83" spans="1:16" x14ac:dyDescent="0.75">
      <c r="A83" s="7">
        <v>0.49049768518518522</v>
      </c>
      <c r="B83">
        <v>57.03</v>
      </c>
      <c r="C83">
        <v>30.71</v>
      </c>
      <c r="D83">
        <v>10</v>
      </c>
      <c r="E83">
        <v>26.84</v>
      </c>
      <c r="F83">
        <v>53.51</v>
      </c>
      <c r="G83">
        <v>31.14</v>
      </c>
      <c r="H83">
        <v>32.01</v>
      </c>
      <c r="I83">
        <v>24.58</v>
      </c>
      <c r="J83">
        <v>31.68</v>
      </c>
      <c r="K83">
        <v>555.42999999999995</v>
      </c>
      <c r="N83">
        <f t="shared" si="1"/>
        <v>3.2199999999999989</v>
      </c>
      <c r="P83">
        <v>1.4600000000000009</v>
      </c>
    </row>
    <row r="84" spans="1:16" x14ac:dyDescent="0.75">
      <c r="A84" s="7">
        <v>0.48980324074074072</v>
      </c>
      <c r="B84">
        <v>57.04</v>
      </c>
      <c r="C84">
        <v>30.8</v>
      </c>
      <c r="D84">
        <v>10</v>
      </c>
      <c r="E84">
        <v>26.68</v>
      </c>
      <c r="F84">
        <v>54.1</v>
      </c>
      <c r="G84">
        <v>30.11</v>
      </c>
      <c r="H84">
        <v>29.8</v>
      </c>
      <c r="I84">
        <v>24.44</v>
      </c>
      <c r="J84">
        <v>31.63</v>
      </c>
      <c r="K84">
        <v>463.83</v>
      </c>
      <c r="N84">
        <f t="shared" si="1"/>
        <v>3.2299999999999969</v>
      </c>
      <c r="P84">
        <v>1.4799999999999969</v>
      </c>
    </row>
    <row r="85" spans="1:16" x14ac:dyDescent="0.75">
      <c r="A85" s="7">
        <v>0.66030092592592593</v>
      </c>
      <c r="B85">
        <v>57.05</v>
      </c>
      <c r="C85">
        <v>27.53</v>
      </c>
      <c r="D85">
        <v>10</v>
      </c>
      <c r="E85">
        <v>23.48</v>
      </c>
      <c r="F85">
        <v>70.099999999999994</v>
      </c>
      <c r="G85">
        <v>24.72</v>
      </c>
      <c r="H85">
        <v>24.98</v>
      </c>
      <c r="I85">
        <v>23.53</v>
      </c>
      <c r="J85">
        <v>25.8</v>
      </c>
      <c r="K85">
        <v>46.86</v>
      </c>
      <c r="N85">
        <f t="shared" si="1"/>
        <v>3.2399999999999949</v>
      </c>
      <c r="P85">
        <v>1.509999999999998</v>
      </c>
    </row>
    <row r="86" spans="1:16" x14ac:dyDescent="0.75">
      <c r="A86" s="7">
        <v>0.66168981481481481</v>
      </c>
      <c r="B86">
        <v>57.05</v>
      </c>
      <c r="C86">
        <v>27.33</v>
      </c>
      <c r="D86">
        <v>10</v>
      </c>
      <c r="E86">
        <v>23.34</v>
      </c>
      <c r="F86">
        <v>70.3</v>
      </c>
      <c r="G86">
        <v>24.54</v>
      </c>
      <c r="H86">
        <v>24.85</v>
      </c>
      <c r="I86">
        <v>23.45</v>
      </c>
      <c r="J86">
        <v>25.67</v>
      </c>
      <c r="K86">
        <v>44.12</v>
      </c>
      <c r="N86">
        <f t="shared" si="1"/>
        <v>3.2399999999999949</v>
      </c>
      <c r="P86">
        <v>1.509999999999998</v>
      </c>
    </row>
    <row r="87" spans="1:16" x14ac:dyDescent="0.75">
      <c r="A87" s="7">
        <v>0.65960648148148149</v>
      </c>
      <c r="B87">
        <v>57.07</v>
      </c>
      <c r="C87">
        <v>27.63</v>
      </c>
      <c r="D87">
        <v>10</v>
      </c>
      <c r="E87">
        <v>23.49</v>
      </c>
      <c r="F87">
        <v>69.510000000000005</v>
      </c>
      <c r="G87">
        <v>24.69</v>
      </c>
      <c r="H87">
        <v>25.17</v>
      </c>
      <c r="I87">
        <v>23.63</v>
      </c>
      <c r="J87">
        <v>25.98</v>
      </c>
      <c r="K87">
        <v>50.96</v>
      </c>
      <c r="N87">
        <f t="shared" si="1"/>
        <v>3.259999999999998</v>
      </c>
      <c r="P87">
        <v>1.519999999999996</v>
      </c>
    </row>
    <row r="88" spans="1:16" x14ac:dyDescent="0.75">
      <c r="A88" s="7">
        <v>0.49466435185185187</v>
      </c>
      <c r="B88">
        <v>57.09</v>
      </c>
      <c r="C88">
        <v>30.45</v>
      </c>
      <c r="D88">
        <v>10</v>
      </c>
      <c r="E88">
        <v>26.73</v>
      </c>
      <c r="F88">
        <v>53.11</v>
      </c>
      <c r="G88">
        <v>30.38</v>
      </c>
      <c r="H88">
        <v>30.8</v>
      </c>
      <c r="I88">
        <v>24.57</v>
      </c>
      <c r="J88">
        <v>31.4</v>
      </c>
      <c r="K88">
        <v>547.22</v>
      </c>
      <c r="N88">
        <f t="shared" si="1"/>
        <v>3.2800000000000011</v>
      </c>
      <c r="P88">
        <v>1.5399999999999991</v>
      </c>
    </row>
    <row r="89" spans="1:16" x14ac:dyDescent="0.75">
      <c r="A89" s="7">
        <v>0.49258101851851849</v>
      </c>
      <c r="B89">
        <v>57.1</v>
      </c>
      <c r="C89">
        <v>30.51</v>
      </c>
      <c r="D89">
        <v>10</v>
      </c>
      <c r="E89">
        <v>26.46</v>
      </c>
      <c r="F89">
        <v>53.91</v>
      </c>
      <c r="G89">
        <v>30.62</v>
      </c>
      <c r="H89">
        <v>30.13</v>
      </c>
      <c r="I89">
        <v>24.46</v>
      </c>
      <c r="J89">
        <v>32.08</v>
      </c>
      <c r="K89">
        <v>841.15</v>
      </c>
      <c r="N89">
        <f t="shared" si="1"/>
        <v>3.2899999999999991</v>
      </c>
      <c r="P89">
        <v>1.5399999999999991</v>
      </c>
    </row>
    <row r="90" spans="1:16" x14ac:dyDescent="0.75">
      <c r="A90" s="7">
        <v>0.66099537037037037</v>
      </c>
      <c r="B90">
        <v>57.1</v>
      </c>
      <c r="C90">
        <v>27.43</v>
      </c>
      <c r="D90">
        <v>10</v>
      </c>
      <c r="E90">
        <v>23.43</v>
      </c>
      <c r="F90">
        <v>69.91</v>
      </c>
      <c r="G90">
        <v>24.76</v>
      </c>
      <c r="H90">
        <v>24.85</v>
      </c>
      <c r="I90">
        <v>23.66</v>
      </c>
      <c r="J90">
        <v>25.77</v>
      </c>
      <c r="K90">
        <v>49.59</v>
      </c>
      <c r="N90">
        <f t="shared" si="1"/>
        <v>3.2899999999999991</v>
      </c>
      <c r="P90">
        <v>1.5499999999999972</v>
      </c>
    </row>
    <row r="91" spans="1:16" x14ac:dyDescent="0.75">
      <c r="A91" s="7">
        <v>0.4918865740740741</v>
      </c>
      <c r="B91">
        <v>57.11</v>
      </c>
      <c r="C91">
        <v>30.54</v>
      </c>
      <c r="D91">
        <v>10</v>
      </c>
      <c r="E91">
        <v>26.37</v>
      </c>
      <c r="F91">
        <v>54.7</v>
      </c>
      <c r="G91">
        <v>30.87</v>
      </c>
      <c r="H91">
        <v>30.48</v>
      </c>
      <c r="I91">
        <v>24.66</v>
      </c>
      <c r="J91">
        <v>32.020000000000003</v>
      </c>
      <c r="K91">
        <v>704.44</v>
      </c>
      <c r="N91">
        <f t="shared" si="1"/>
        <v>3.2999999999999972</v>
      </c>
      <c r="P91">
        <v>1.5700000000000003</v>
      </c>
    </row>
    <row r="92" spans="1:16" x14ac:dyDescent="0.75">
      <c r="A92" s="7">
        <v>0.65752314814814816</v>
      </c>
      <c r="B92">
        <v>57.11</v>
      </c>
      <c r="C92">
        <v>27.87</v>
      </c>
      <c r="D92">
        <v>10</v>
      </c>
      <c r="E92">
        <v>23.8</v>
      </c>
      <c r="F92">
        <v>68.72</v>
      </c>
      <c r="G92">
        <v>25.16</v>
      </c>
      <c r="H92">
        <v>25.25</v>
      </c>
      <c r="I92">
        <v>23.92</v>
      </c>
      <c r="J92">
        <v>26.29</v>
      </c>
      <c r="K92">
        <v>59.16</v>
      </c>
      <c r="N92">
        <f t="shared" si="1"/>
        <v>3.2999999999999972</v>
      </c>
      <c r="P92">
        <v>1.5700000000000003</v>
      </c>
    </row>
    <row r="93" spans="1:16" x14ac:dyDescent="0.75">
      <c r="A93" s="7">
        <v>0.6582175925925926</v>
      </c>
      <c r="B93">
        <v>57.11</v>
      </c>
      <c r="C93">
        <v>27.78</v>
      </c>
      <c r="D93">
        <v>10</v>
      </c>
      <c r="E93">
        <v>23.71</v>
      </c>
      <c r="F93">
        <v>68.72</v>
      </c>
      <c r="G93">
        <v>25.01</v>
      </c>
      <c r="H93">
        <v>25.16</v>
      </c>
      <c r="I93">
        <v>23.82</v>
      </c>
      <c r="J93">
        <v>26.11</v>
      </c>
      <c r="K93">
        <v>61.9</v>
      </c>
      <c r="N93">
        <f t="shared" si="1"/>
        <v>3.2999999999999972</v>
      </c>
      <c r="P93">
        <v>1.5799999999999983</v>
      </c>
    </row>
    <row r="94" spans="1:16" x14ac:dyDescent="0.75">
      <c r="A94" s="7">
        <v>0.5002199074074074</v>
      </c>
      <c r="B94">
        <v>57.12</v>
      </c>
      <c r="C94">
        <v>30.86</v>
      </c>
      <c r="D94">
        <v>10</v>
      </c>
      <c r="E94">
        <v>27.52</v>
      </c>
      <c r="F94">
        <v>50.94</v>
      </c>
      <c r="G94">
        <v>32.74</v>
      </c>
      <c r="H94">
        <v>32.08</v>
      </c>
      <c r="I94">
        <v>25.29</v>
      </c>
      <c r="J94">
        <v>33.46</v>
      </c>
      <c r="K94">
        <v>1020.25</v>
      </c>
      <c r="N94">
        <f t="shared" si="1"/>
        <v>3.3099999999999952</v>
      </c>
      <c r="P94">
        <v>1.5999999999999943</v>
      </c>
    </row>
    <row r="95" spans="1:16" x14ac:dyDescent="0.75">
      <c r="A95" s="7">
        <v>0.65891203703703705</v>
      </c>
      <c r="B95">
        <v>57.15</v>
      </c>
      <c r="C95">
        <v>27.69</v>
      </c>
      <c r="D95">
        <v>10</v>
      </c>
      <c r="E95">
        <v>23.65</v>
      </c>
      <c r="F95">
        <v>70.099999999999994</v>
      </c>
      <c r="G95">
        <v>25.14</v>
      </c>
      <c r="H95">
        <v>25.31</v>
      </c>
      <c r="I95">
        <v>24</v>
      </c>
      <c r="J95">
        <v>26.23</v>
      </c>
      <c r="K95">
        <v>67.36</v>
      </c>
      <c r="N95">
        <f t="shared" si="1"/>
        <v>3.3399999999999963</v>
      </c>
      <c r="P95">
        <v>1.6199999999999974</v>
      </c>
    </row>
    <row r="96" spans="1:16" x14ac:dyDescent="0.75">
      <c r="A96" s="7">
        <v>0.4911921296296296</v>
      </c>
      <c r="B96">
        <v>57.17</v>
      </c>
      <c r="C96">
        <v>30.59</v>
      </c>
      <c r="D96">
        <v>10</v>
      </c>
      <c r="E96">
        <v>26.32</v>
      </c>
      <c r="F96">
        <v>55.71</v>
      </c>
      <c r="G96">
        <v>30.36</v>
      </c>
      <c r="H96">
        <v>30.78</v>
      </c>
      <c r="I96">
        <v>24.14</v>
      </c>
      <c r="J96">
        <v>31.6</v>
      </c>
      <c r="K96">
        <v>730.42</v>
      </c>
      <c r="N96">
        <f t="shared" si="1"/>
        <v>3.3599999999999994</v>
      </c>
      <c r="P96">
        <v>1.6199999999999974</v>
      </c>
    </row>
    <row r="97" spans="1:16" x14ac:dyDescent="0.75">
      <c r="A97" s="7">
        <v>0.49674768518518514</v>
      </c>
      <c r="B97">
        <v>57.2</v>
      </c>
      <c r="C97">
        <v>30.26</v>
      </c>
      <c r="D97">
        <v>10</v>
      </c>
      <c r="E97">
        <v>26.84</v>
      </c>
      <c r="F97">
        <v>52.92</v>
      </c>
      <c r="G97">
        <v>31.9</v>
      </c>
      <c r="H97">
        <v>32.58</v>
      </c>
      <c r="I97">
        <v>24.98</v>
      </c>
      <c r="J97">
        <v>31.82</v>
      </c>
      <c r="K97">
        <v>720.85</v>
      </c>
      <c r="N97">
        <f t="shared" si="1"/>
        <v>3.3900000000000006</v>
      </c>
      <c r="P97">
        <v>1.6400000000000006</v>
      </c>
    </row>
    <row r="98" spans="1:16" x14ac:dyDescent="0.75">
      <c r="A98" s="7">
        <v>0.49605324074074075</v>
      </c>
      <c r="B98">
        <v>57.21</v>
      </c>
      <c r="C98">
        <v>30.29</v>
      </c>
      <c r="D98">
        <v>10</v>
      </c>
      <c r="E98">
        <v>26.67</v>
      </c>
      <c r="F98">
        <v>53.91</v>
      </c>
      <c r="G98">
        <v>30.82</v>
      </c>
      <c r="H98">
        <v>30.91</v>
      </c>
      <c r="I98">
        <v>24.6</v>
      </c>
      <c r="J98">
        <v>30.84</v>
      </c>
      <c r="K98">
        <v>640.19000000000005</v>
      </c>
      <c r="N98">
        <f t="shared" si="1"/>
        <v>3.3999999999999986</v>
      </c>
      <c r="P98">
        <v>1.6499999999999986</v>
      </c>
    </row>
    <row r="99" spans="1:16" x14ac:dyDescent="0.75">
      <c r="A99" s="7">
        <v>0.65682870370370372</v>
      </c>
      <c r="B99">
        <v>57.23</v>
      </c>
      <c r="C99">
        <v>27.93</v>
      </c>
      <c r="D99">
        <v>10</v>
      </c>
      <c r="E99">
        <v>23.9</v>
      </c>
      <c r="F99">
        <v>68.13</v>
      </c>
      <c r="G99">
        <v>25.66</v>
      </c>
      <c r="H99">
        <v>25.9</v>
      </c>
      <c r="I99">
        <v>24.31</v>
      </c>
      <c r="J99">
        <v>26.5</v>
      </c>
      <c r="K99">
        <v>70.099999999999994</v>
      </c>
      <c r="N99">
        <f t="shared" si="1"/>
        <v>3.4199999999999946</v>
      </c>
      <c r="P99">
        <v>1.6599999999999966</v>
      </c>
    </row>
    <row r="100" spans="1:16" x14ac:dyDescent="0.75">
      <c r="A100" s="7">
        <v>0.49327546296296299</v>
      </c>
      <c r="B100">
        <v>57.24</v>
      </c>
      <c r="C100">
        <v>30.53</v>
      </c>
      <c r="D100">
        <v>10</v>
      </c>
      <c r="E100">
        <v>26.46</v>
      </c>
      <c r="F100">
        <v>54.3</v>
      </c>
      <c r="G100">
        <v>30.66</v>
      </c>
      <c r="H100">
        <v>30.41</v>
      </c>
      <c r="I100">
        <v>24.79</v>
      </c>
      <c r="J100">
        <v>32.159999999999997</v>
      </c>
      <c r="K100">
        <v>619.67999999999995</v>
      </c>
      <c r="N100">
        <f t="shared" si="1"/>
        <v>3.4299999999999997</v>
      </c>
      <c r="P100">
        <v>1.6899999999999977</v>
      </c>
    </row>
    <row r="101" spans="1:16" x14ac:dyDescent="0.75">
      <c r="A101" s="7">
        <v>0.49396990740740737</v>
      </c>
      <c r="B101">
        <v>57.24</v>
      </c>
      <c r="C101">
        <v>30.49</v>
      </c>
      <c r="D101">
        <v>10</v>
      </c>
      <c r="E101">
        <v>26.62</v>
      </c>
      <c r="F101">
        <v>54.1</v>
      </c>
      <c r="G101">
        <v>31.64</v>
      </c>
      <c r="H101">
        <v>31.42</v>
      </c>
      <c r="I101">
        <v>24.34</v>
      </c>
      <c r="J101">
        <v>31.62</v>
      </c>
      <c r="K101">
        <v>700.34</v>
      </c>
      <c r="N101">
        <f t="shared" si="1"/>
        <v>3.4299999999999997</v>
      </c>
      <c r="P101">
        <v>1.7100000000000009</v>
      </c>
    </row>
    <row r="102" spans="1:16" x14ac:dyDescent="0.75">
      <c r="A102" s="7">
        <v>0.49744212962962964</v>
      </c>
      <c r="B102">
        <v>57.25</v>
      </c>
      <c r="C102">
        <v>30.28</v>
      </c>
      <c r="D102">
        <v>10</v>
      </c>
      <c r="E102">
        <v>26.92</v>
      </c>
      <c r="F102">
        <v>53.31</v>
      </c>
      <c r="G102">
        <v>31.99</v>
      </c>
      <c r="H102">
        <v>31.93</v>
      </c>
      <c r="I102">
        <v>25</v>
      </c>
      <c r="J102">
        <v>31.6</v>
      </c>
      <c r="K102">
        <v>521.25</v>
      </c>
      <c r="N102">
        <f t="shared" si="1"/>
        <v>3.4399999999999977</v>
      </c>
      <c r="P102">
        <v>1.7100000000000009</v>
      </c>
    </row>
    <row r="103" spans="1:16" x14ac:dyDescent="0.75">
      <c r="A103" s="7">
        <v>0.65405092592592595</v>
      </c>
      <c r="B103">
        <v>57.27</v>
      </c>
      <c r="C103">
        <v>28.19</v>
      </c>
      <c r="D103">
        <v>10</v>
      </c>
      <c r="E103">
        <v>24.45</v>
      </c>
      <c r="F103">
        <v>66.55</v>
      </c>
      <c r="G103">
        <v>26.22</v>
      </c>
      <c r="H103">
        <v>26.67</v>
      </c>
      <c r="I103">
        <v>24.34</v>
      </c>
      <c r="J103">
        <v>26.7</v>
      </c>
      <c r="K103">
        <v>94.71</v>
      </c>
      <c r="N103">
        <f t="shared" si="1"/>
        <v>3.4600000000000009</v>
      </c>
      <c r="P103">
        <v>1.7299999999999969</v>
      </c>
    </row>
    <row r="104" spans="1:16" x14ac:dyDescent="0.75">
      <c r="A104" s="7">
        <v>0.65613425925925928</v>
      </c>
      <c r="B104">
        <v>57.29</v>
      </c>
      <c r="C104">
        <v>27.99</v>
      </c>
      <c r="D104">
        <v>10</v>
      </c>
      <c r="E104">
        <v>24.01</v>
      </c>
      <c r="F104">
        <v>68.72</v>
      </c>
      <c r="G104">
        <v>25.83</v>
      </c>
      <c r="H104">
        <v>26.08</v>
      </c>
      <c r="I104">
        <v>24.22</v>
      </c>
      <c r="J104">
        <v>26.38</v>
      </c>
      <c r="K104">
        <v>72.83</v>
      </c>
      <c r="N104">
        <f t="shared" si="1"/>
        <v>3.4799999999999969</v>
      </c>
      <c r="P104">
        <v>1.75</v>
      </c>
    </row>
    <row r="105" spans="1:16" x14ac:dyDescent="0.75">
      <c r="A105" s="7">
        <v>0.49813657407407402</v>
      </c>
      <c r="B105">
        <v>57.32</v>
      </c>
      <c r="C105">
        <v>30.36</v>
      </c>
      <c r="D105">
        <v>10</v>
      </c>
      <c r="E105">
        <v>27.15</v>
      </c>
      <c r="F105">
        <v>51.93</v>
      </c>
      <c r="G105">
        <v>33.94</v>
      </c>
      <c r="H105">
        <v>33.979999999999997</v>
      </c>
      <c r="I105">
        <v>25.49</v>
      </c>
      <c r="J105">
        <v>32.82</v>
      </c>
      <c r="K105">
        <v>1099.54</v>
      </c>
      <c r="N105">
        <f t="shared" si="1"/>
        <v>3.509999999999998</v>
      </c>
      <c r="P105">
        <v>1.759999999999998</v>
      </c>
    </row>
    <row r="106" spans="1:16" x14ac:dyDescent="0.75">
      <c r="A106" s="7">
        <v>0.50091435185185185</v>
      </c>
      <c r="B106">
        <v>57.32</v>
      </c>
      <c r="C106">
        <v>31</v>
      </c>
      <c r="D106">
        <v>10</v>
      </c>
      <c r="E106">
        <v>27.64</v>
      </c>
      <c r="F106">
        <v>50.94</v>
      </c>
      <c r="G106">
        <v>32.24</v>
      </c>
      <c r="H106">
        <v>33.18</v>
      </c>
      <c r="I106">
        <v>24.95</v>
      </c>
      <c r="J106">
        <v>33.049999999999997</v>
      </c>
      <c r="K106">
        <v>912.24</v>
      </c>
      <c r="N106">
        <f t="shared" si="1"/>
        <v>3.509999999999998</v>
      </c>
      <c r="P106">
        <v>1.769999999999996</v>
      </c>
    </row>
    <row r="107" spans="1:16" x14ac:dyDescent="0.75">
      <c r="A107" s="7">
        <v>0.65474537037037039</v>
      </c>
      <c r="B107">
        <v>57.33</v>
      </c>
      <c r="C107">
        <v>28.15</v>
      </c>
      <c r="D107">
        <v>10</v>
      </c>
      <c r="E107">
        <v>24.26</v>
      </c>
      <c r="F107">
        <v>66.739999999999995</v>
      </c>
      <c r="G107">
        <v>25.77</v>
      </c>
      <c r="H107">
        <v>25.75</v>
      </c>
      <c r="I107">
        <v>24.35</v>
      </c>
      <c r="J107">
        <v>26.72</v>
      </c>
      <c r="K107">
        <v>90.61</v>
      </c>
      <c r="N107">
        <f t="shared" si="1"/>
        <v>3.519999999999996</v>
      </c>
      <c r="P107">
        <v>1.7999999999999972</v>
      </c>
    </row>
    <row r="108" spans="1:16" x14ac:dyDescent="0.75">
      <c r="A108" s="7">
        <v>0.50369212962962961</v>
      </c>
      <c r="B108">
        <v>57.35</v>
      </c>
      <c r="C108">
        <v>31.32</v>
      </c>
      <c r="D108">
        <v>10</v>
      </c>
      <c r="E108">
        <v>28.03</v>
      </c>
      <c r="F108">
        <v>50.15</v>
      </c>
      <c r="G108">
        <v>33.6</v>
      </c>
      <c r="H108">
        <v>34.28</v>
      </c>
      <c r="I108">
        <v>25.48</v>
      </c>
      <c r="J108">
        <v>34.369999999999997</v>
      </c>
      <c r="K108">
        <v>1251.29</v>
      </c>
      <c r="N108">
        <f t="shared" si="1"/>
        <v>3.5399999999999991</v>
      </c>
      <c r="P108">
        <v>1.8099999999999952</v>
      </c>
    </row>
    <row r="109" spans="1:16" x14ac:dyDescent="0.75">
      <c r="A109" s="7">
        <v>0.65266203703703707</v>
      </c>
      <c r="B109">
        <v>57.35</v>
      </c>
      <c r="C109">
        <v>28.36</v>
      </c>
      <c r="D109">
        <v>10</v>
      </c>
      <c r="E109">
        <v>24.47</v>
      </c>
      <c r="F109">
        <v>66.739999999999995</v>
      </c>
      <c r="G109">
        <v>26.35</v>
      </c>
      <c r="H109">
        <v>26.65</v>
      </c>
      <c r="I109">
        <v>24.52</v>
      </c>
      <c r="J109">
        <v>26.98</v>
      </c>
      <c r="K109">
        <v>109.75</v>
      </c>
      <c r="N109">
        <f t="shared" si="1"/>
        <v>3.5399999999999991</v>
      </c>
      <c r="P109">
        <v>1.8200000000000003</v>
      </c>
    </row>
    <row r="110" spans="1:16" x14ac:dyDescent="0.75">
      <c r="A110" s="7">
        <v>0.49952546296296302</v>
      </c>
      <c r="B110">
        <v>57.36</v>
      </c>
      <c r="C110">
        <v>30.67</v>
      </c>
      <c r="D110">
        <v>10</v>
      </c>
      <c r="E110">
        <v>27.27</v>
      </c>
      <c r="F110">
        <v>51.34</v>
      </c>
      <c r="G110">
        <v>32.549999999999997</v>
      </c>
      <c r="H110">
        <v>32.520000000000003</v>
      </c>
      <c r="I110">
        <v>24.92</v>
      </c>
      <c r="J110">
        <v>33.49</v>
      </c>
      <c r="K110">
        <v>1196.5999999999999</v>
      </c>
      <c r="N110">
        <f t="shared" si="1"/>
        <v>3.5499999999999972</v>
      </c>
      <c r="P110">
        <v>1.8299999999999983</v>
      </c>
    </row>
    <row r="111" spans="1:16" x14ac:dyDescent="0.75">
      <c r="A111" s="7">
        <v>0.5050810185185185</v>
      </c>
      <c r="B111">
        <v>57.38</v>
      </c>
      <c r="C111">
        <v>31.48</v>
      </c>
      <c r="D111">
        <v>10</v>
      </c>
      <c r="E111">
        <v>27.96</v>
      </c>
      <c r="F111">
        <v>50.35</v>
      </c>
      <c r="G111">
        <v>32.619999999999997</v>
      </c>
      <c r="H111">
        <v>33.28</v>
      </c>
      <c r="I111">
        <v>25.49</v>
      </c>
      <c r="J111">
        <v>34.549999999999997</v>
      </c>
      <c r="K111">
        <v>943.69</v>
      </c>
      <c r="N111">
        <f t="shared" si="1"/>
        <v>3.5700000000000003</v>
      </c>
      <c r="P111">
        <v>1.8599999999999994</v>
      </c>
    </row>
    <row r="112" spans="1:16" x14ac:dyDescent="0.75">
      <c r="A112" s="7">
        <v>0.65543981481481484</v>
      </c>
      <c r="B112">
        <v>57.38</v>
      </c>
      <c r="C112">
        <v>28.07</v>
      </c>
      <c r="D112">
        <v>10</v>
      </c>
      <c r="E112">
        <v>24.01</v>
      </c>
      <c r="F112">
        <v>67.53</v>
      </c>
      <c r="G112">
        <v>25.6</v>
      </c>
      <c r="H112">
        <v>25.87</v>
      </c>
      <c r="I112">
        <v>24.19</v>
      </c>
      <c r="J112">
        <v>26.55</v>
      </c>
      <c r="K112">
        <v>78.3</v>
      </c>
      <c r="N112">
        <f t="shared" si="1"/>
        <v>3.5700000000000003</v>
      </c>
      <c r="P112">
        <v>1.8599999999999994</v>
      </c>
    </row>
    <row r="113" spans="1:16" x14ac:dyDescent="0.75">
      <c r="A113" s="7">
        <v>0.50160879629629629</v>
      </c>
      <c r="B113">
        <v>57.39</v>
      </c>
      <c r="C113">
        <v>31.09</v>
      </c>
      <c r="D113">
        <v>10</v>
      </c>
      <c r="E113">
        <v>27.62</v>
      </c>
      <c r="F113">
        <v>50.94</v>
      </c>
      <c r="G113">
        <v>33.25</v>
      </c>
      <c r="H113">
        <v>33.299999999999997</v>
      </c>
      <c r="I113">
        <v>25.34</v>
      </c>
      <c r="J113">
        <v>33.92</v>
      </c>
      <c r="K113">
        <v>1103.6400000000001</v>
      </c>
      <c r="N113">
        <f t="shared" si="1"/>
        <v>3.5799999999999983</v>
      </c>
      <c r="P113">
        <v>1.8799999999999955</v>
      </c>
    </row>
    <row r="114" spans="1:16" x14ac:dyDescent="0.75">
      <c r="A114" s="7">
        <v>0.49883101851851852</v>
      </c>
      <c r="B114">
        <v>57.41</v>
      </c>
      <c r="C114">
        <v>30.5</v>
      </c>
      <c r="D114">
        <v>10</v>
      </c>
      <c r="E114">
        <v>27.22</v>
      </c>
      <c r="F114">
        <v>51.53</v>
      </c>
      <c r="G114">
        <v>33.71</v>
      </c>
      <c r="H114">
        <v>33.909999999999997</v>
      </c>
      <c r="I114">
        <v>25.32</v>
      </c>
      <c r="J114">
        <v>33.39</v>
      </c>
      <c r="K114">
        <v>1170.6300000000001</v>
      </c>
      <c r="N114">
        <f t="shared" si="1"/>
        <v>3.5999999999999943</v>
      </c>
      <c r="P114">
        <v>1.8999999999999986</v>
      </c>
    </row>
    <row r="115" spans="1:16" x14ac:dyDescent="0.75">
      <c r="A115" s="7">
        <v>0.50230324074074073</v>
      </c>
      <c r="B115">
        <v>57.43</v>
      </c>
      <c r="C115">
        <v>31.16</v>
      </c>
      <c r="D115">
        <v>10</v>
      </c>
      <c r="E115">
        <v>27.79</v>
      </c>
      <c r="F115">
        <v>51.14</v>
      </c>
      <c r="G115">
        <v>34.28</v>
      </c>
      <c r="H115">
        <v>33.950000000000003</v>
      </c>
      <c r="I115">
        <v>25.58</v>
      </c>
      <c r="J115">
        <v>33.85</v>
      </c>
      <c r="K115">
        <v>1281.3699999999999</v>
      </c>
      <c r="N115">
        <f t="shared" si="1"/>
        <v>3.6199999999999974</v>
      </c>
      <c r="P115">
        <v>1.9199999999999946</v>
      </c>
    </row>
    <row r="116" spans="1:16" x14ac:dyDescent="0.75">
      <c r="A116" s="7">
        <v>0.65196759259259263</v>
      </c>
      <c r="B116">
        <v>57.43</v>
      </c>
      <c r="C116">
        <v>28.4</v>
      </c>
      <c r="D116">
        <v>10</v>
      </c>
      <c r="E116">
        <v>24.58</v>
      </c>
      <c r="F116">
        <v>65.56</v>
      </c>
      <c r="G116">
        <v>26.6</v>
      </c>
      <c r="H116">
        <v>27.02</v>
      </c>
      <c r="I116">
        <v>24.54</v>
      </c>
      <c r="J116">
        <v>26.93</v>
      </c>
      <c r="K116">
        <v>117.95</v>
      </c>
      <c r="N116">
        <f t="shared" si="1"/>
        <v>3.6199999999999974</v>
      </c>
      <c r="P116">
        <v>1.9699999999999989</v>
      </c>
    </row>
    <row r="117" spans="1:16" x14ac:dyDescent="0.75">
      <c r="A117" s="7">
        <v>0.65335648148148151</v>
      </c>
      <c r="B117">
        <v>57.45</v>
      </c>
      <c r="C117">
        <v>28.28</v>
      </c>
      <c r="D117">
        <v>10</v>
      </c>
      <c r="E117">
        <v>24.45</v>
      </c>
      <c r="F117">
        <v>65.95</v>
      </c>
      <c r="G117">
        <v>26.11</v>
      </c>
      <c r="H117">
        <v>26.53</v>
      </c>
      <c r="I117">
        <v>24.46</v>
      </c>
      <c r="J117">
        <v>26.93</v>
      </c>
      <c r="K117">
        <v>112.48</v>
      </c>
      <c r="N117">
        <f t="shared" si="1"/>
        <v>3.6400000000000006</v>
      </c>
      <c r="P117">
        <v>2</v>
      </c>
    </row>
    <row r="118" spans="1:16" x14ac:dyDescent="0.75">
      <c r="A118" s="7">
        <v>0.65127314814814818</v>
      </c>
      <c r="B118">
        <v>57.46</v>
      </c>
      <c r="C118">
        <v>28.46</v>
      </c>
      <c r="D118">
        <v>10</v>
      </c>
      <c r="E118">
        <v>24.65</v>
      </c>
      <c r="F118">
        <v>65.95</v>
      </c>
      <c r="G118">
        <v>26.53</v>
      </c>
      <c r="H118">
        <v>26.97</v>
      </c>
      <c r="I118">
        <v>24.61</v>
      </c>
      <c r="J118">
        <v>27</v>
      </c>
      <c r="K118">
        <v>131.62</v>
      </c>
      <c r="N118">
        <f t="shared" si="1"/>
        <v>3.6499999999999986</v>
      </c>
      <c r="P118">
        <v>2.009999999999998</v>
      </c>
    </row>
    <row r="119" spans="1:16" x14ac:dyDescent="0.75">
      <c r="A119" s="7">
        <v>0.65057870370370374</v>
      </c>
      <c r="B119">
        <v>57.47</v>
      </c>
      <c r="C119">
        <v>28.54</v>
      </c>
      <c r="D119">
        <v>10</v>
      </c>
      <c r="E119">
        <v>24.75</v>
      </c>
      <c r="F119">
        <v>64.959999999999994</v>
      </c>
      <c r="G119">
        <v>26.95</v>
      </c>
      <c r="H119">
        <v>27.51</v>
      </c>
      <c r="I119">
        <v>24.71</v>
      </c>
      <c r="J119">
        <v>27.09</v>
      </c>
      <c r="K119">
        <v>126.15</v>
      </c>
      <c r="N119">
        <f t="shared" si="1"/>
        <v>3.6599999999999966</v>
      </c>
      <c r="P119">
        <v>2.019999999999996</v>
      </c>
    </row>
    <row r="120" spans="1:16" x14ac:dyDescent="0.75">
      <c r="A120" s="7">
        <v>0.50438657407407406</v>
      </c>
      <c r="B120">
        <v>57.5</v>
      </c>
      <c r="C120">
        <v>31.41</v>
      </c>
      <c r="D120">
        <v>10</v>
      </c>
      <c r="E120">
        <v>28.19</v>
      </c>
      <c r="F120">
        <v>49.16</v>
      </c>
      <c r="G120">
        <v>33.18</v>
      </c>
      <c r="H120">
        <v>32.92</v>
      </c>
      <c r="I120">
        <v>25.36</v>
      </c>
      <c r="J120">
        <v>34.659999999999997</v>
      </c>
      <c r="K120">
        <v>1047.5899999999999</v>
      </c>
      <c r="N120">
        <f t="shared" si="1"/>
        <v>3.6899999999999977</v>
      </c>
      <c r="P120">
        <v>2.0300000000000011</v>
      </c>
    </row>
    <row r="121" spans="1:16" x14ac:dyDescent="0.75">
      <c r="A121" s="7">
        <v>0.50577546296296294</v>
      </c>
      <c r="B121">
        <v>57.52</v>
      </c>
      <c r="C121">
        <v>31.52</v>
      </c>
      <c r="D121">
        <v>10</v>
      </c>
      <c r="E121">
        <v>27.9</v>
      </c>
      <c r="F121">
        <v>50.15</v>
      </c>
      <c r="G121">
        <v>33.56</v>
      </c>
      <c r="H121">
        <v>33.200000000000003</v>
      </c>
      <c r="I121">
        <v>25.64</v>
      </c>
      <c r="J121">
        <v>35.200000000000003</v>
      </c>
      <c r="K121">
        <v>1166.53</v>
      </c>
      <c r="N121">
        <f t="shared" si="1"/>
        <v>3.7100000000000009</v>
      </c>
      <c r="P121">
        <v>2.0300000000000011</v>
      </c>
    </row>
    <row r="122" spans="1:16" x14ac:dyDescent="0.75">
      <c r="A122" s="7">
        <v>0.64988425925925919</v>
      </c>
      <c r="B122">
        <v>57.52</v>
      </c>
      <c r="C122">
        <v>28.63</v>
      </c>
      <c r="D122">
        <v>10</v>
      </c>
      <c r="E122">
        <v>24.78</v>
      </c>
      <c r="F122">
        <v>64.55</v>
      </c>
      <c r="G122">
        <v>27.02</v>
      </c>
      <c r="H122">
        <v>27.37</v>
      </c>
      <c r="I122">
        <v>24.9</v>
      </c>
      <c r="J122">
        <v>27.18</v>
      </c>
      <c r="K122">
        <v>128.88999999999999</v>
      </c>
      <c r="N122">
        <f t="shared" si="1"/>
        <v>3.7100000000000009</v>
      </c>
      <c r="P122">
        <v>2.0399999999999991</v>
      </c>
    </row>
    <row r="123" spans="1:16" x14ac:dyDescent="0.75">
      <c r="A123" s="7">
        <v>0.64780092592592597</v>
      </c>
      <c r="B123">
        <v>57.54</v>
      </c>
      <c r="C123">
        <v>28.84</v>
      </c>
      <c r="D123">
        <v>10</v>
      </c>
      <c r="E123">
        <v>25.09</v>
      </c>
      <c r="F123">
        <v>63.11</v>
      </c>
      <c r="G123">
        <v>27.01</v>
      </c>
      <c r="H123">
        <v>27.7</v>
      </c>
      <c r="I123">
        <v>24.64</v>
      </c>
      <c r="J123">
        <v>27.02</v>
      </c>
      <c r="K123">
        <v>108.38</v>
      </c>
      <c r="N123">
        <f t="shared" si="1"/>
        <v>3.7299999999999969</v>
      </c>
      <c r="P123">
        <v>2.0499999999999972</v>
      </c>
    </row>
    <row r="124" spans="1:16" x14ac:dyDescent="0.75">
      <c r="A124" s="7">
        <v>0.64918981481481486</v>
      </c>
      <c r="B124">
        <v>57.56</v>
      </c>
      <c r="C124">
        <v>28.68</v>
      </c>
      <c r="D124">
        <v>10</v>
      </c>
      <c r="E124">
        <v>24.94</v>
      </c>
      <c r="F124">
        <v>64.55</v>
      </c>
      <c r="G124">
        <v>27.38</v>
      </c>
      <c r="H124">
        <v>27.53</v>
      </c>
      <c r="I124">
        <v>25</v>
      </c>
      <c r="J124">
        <v>27.2</v>
      </c>
      <c r="K124">
        <v>124.78</v>
      </c>
      <c r="N124">
        <f t="shared" si="1"/>
        <v>3.75</v>
      </c>
      <c r="P124">
        <v>2.0499999999999972</v>
      </c>
    </row>
    <row r="125" spans="1:16" x14ac:dyDescent="0.75">
      <c r="A125" s="7">
        <v>0.64849537037037031</v>
      </c>
      <c r="B125">
        <v>57.57</v>
      </c>
      <c r="C125">
        <v>28.76</v>
      </c>
      <c r="D125">
        <v>10</v>
      </c>
      <c r="E125">
        <v>24.94</v>
      </c>
      <c r="F125">
        <v>63.94</v>
      </c>
      <c r="G125">
        <v>27.13</v>
      </c>
      <c r="H125">
        <v>27.67</v>
      </c>
      <c r="I125">
        <v>24.9</v>
      </c>
      <c r="J125">
        <v>27.18</v>
      </c>
      <c r="K125">
        <v>119.32</v>
      </c>
      <c r="N125">
        <f t="shared" si="1"/>
        <v>3.759999999999998</v>
      </c>
      <c r="P125">
        <v>2.0599999999999952</v>
      </c>
    </row>
    <row r="126" spans="1:16" x14ac:dyDescent="0.75">
      <c r="A126" s="7">
        <v>0.50299768518518517</v>
      </c>
      <c r="B126">
        <v>57.58</v>
      </c>
      <c r="C126">
        <v>31.25</v>
      </c>
      <c r="D126">
        <v>10</v>
      </c>
      <c r="E126">
        <v>27.97</v>
      </c>
      <c r="F126">
        <v>49.75</v>
      </c>
      <c r="G126">
        <v>33.58</v>
      </c>
      <c r="H126">
        <v>33.380000000000003</v>
      </c>
      <c r="I126">
        <v>25.32</v>
      </c>
      <c r="J126">
        <v>33.99</v>
      </c>
      <c r="K126">
        <v>1264.96</v>
      </c>
      <c r="N126">
        <f t="shared" si="1"/>
        <v>3.769999999999996</v>
      </c>
      <c r="P126">
        <v>2.0599999999999952</v>
      </c>
    </row>
    <row r="127" spans="1:16" x14ac:dyDescent="0.75">
      <c r="A127" s="7">
        <v>0.50646990740740738</v>
      </c>
      <c r="B127">
        <v>57.61</v>
      </c>
      <c r="C127">
        <v>31.59</v>
      </c>
      <c r="D127">
        <v>10</v>
      </c>
      <c r="E127">
        <v>28.1</v>
      </c>
      <c r="F127">
        <v>49.95</v>
      </c>
      <c r="G127">
        <v>33.99</v>
      </c>
      <c r="H127">
        <v>34.340000000000003</v>
      </c>
      <c r="I127">
        <v>25.78</v>
      </c>
      <c r="J127">
        <v>34.64</v>
      </c>
      <c r="K127">
        <v>987.43</v>
      </c>
      <c r="N127">
        <f t="shared" si="1"/>
        <v>3.7999999999999972</v>
      </c>
      <c r="P127">
        <v>2.0799999999999983</v>
      </c>
    </row>
    <row r="128" spans="1:16" x14ac:dyDescent="0.75">
      <c r="A128" s="7">
        <v>0.64641203703703709</v>
      </c>
      <c r="B128">
        <v>57.62</v>
      </c>
      <c r="C128">
        <v>29.25</v>
      </c>
      <c r="D128">
        <v>10</v>
      </c>
      <c r="E128">
        <v>25.29</v>
      </c>
      <c r="F128">
        <v>62.5</v>
      </c>
      <c r="G128">
        <v>27.53</v>
      </c>
      <c r="H128">
        <v>28.2</v>
      </c>
      <c r="I128">
        <v>24.7</v>
      </c>
      <c r="J128">
        <v>27.12</v>
      </c>
      <c r="K128">
        <v>111.11</v>
      </c>
      <c r="N128">
        <f t="shared" si="1"/>
        <v>3.8099999999999952</v>
      </c>
      <c r="P128">
        <v>2.0799999999999983</v>
      </c>
    </row>
    <row r="129" spans="1:16" x14ac:dyDescent="0.75">
      <c r="A129" s="7">
        <v>0.64710648148148142</v>
      </c>
      <c r="B129">
        <v>57.63</v>
      </c>
      <c r="C129">
        <v>29</v>
      </c>
      <c r="D129">
        <v>10</v>
      </c>
      <c r="E129">
        <v>25.22</v>
      </c>
      <c r="F129">
        <v>62.5</v>
      </c>
      <c r="G129">
        <v>27.2</v>
      </c>
      <c r="H129">
        <v>27.53</v>
      </c>
      <c r="I129">
        <v>24.65</v>
      </c>
      <c r="J129">
        <v>26.93</v>
      </c>
      <c r="K129">
        <v>109.75</v>
      </c>
      <c r="N129">
        <f t="shared" si="1"/>
        <v>3.8200000000000003</v>
      </c>
      <c r="P129">
        <v>2.0799999999999983</v>
      </c>
    </row>
    <row r="130" spans="1:16" x14ac:dyDescent="0.75">
      <c r="A130" s="7">
        <v>0.50716435185185182</v>
      </c>
      <c r="B130">
        <v>57.64</v>
      </c>
      <c r="C130">
        <v>31.71</v>
      </c>
      <c r="D130">
        <v>10</v>
      </c>
      <c r="E130">
        <v>28.33</v>
      </c>
      <c r="F130">
        <v>49.16</v>
      </c>
      <c r="G130">
        <v>34.25</v>
      </c>
      <c r="H130">
        <v>34.36</v>
      </c>
      <c r="I130">
        <v>25.99</v>
      </c>
      <c r="J130">
        <v>34.92</v>
      </c>
      <c r="K130">
        <v>731.78</v>
      </c>
      <c r="N130">
        <f t="shared" si="1"/>
        <v>3.8299999999999983</v>
      </c>
      <c r="P130">
        <v>2.0899999999999963</v>
      </c>
    </row>
    <row r="131" spans="1:16" x14ac:dyDescent="0.75">
      <c r="A131" s="7">
        <v>0.50785879629629627</v>
      </c>
      <c r="B131">
        <v>57.67</v>
      </c>
      <c r="C131">
        <v>31.83</v>
      </c>
      <c r="D131">
        <v>10</v>
      </c>
      <c r="E131">
        <v>28.01</v>
      </c>
      <c r="F131">
        <v>50.15</v>
      </c>
      <c r="G131">
        <v>33.74</v>
      </c>
      <c r="H131">
        <v>33.090000000000003</v>
      </c>
      <c r="I131">
        <v>26.12</v>
      </c>
      <c r="J131">
        <v>35.1</v>
      </c>
      <c r="K131">
        <v>655.23</v>
      </c>
      <c r="N131">
        <f t="shared" ref="N131:N194" si="2">B131-53.81</f>
        <v>3.8599999999999994</v>
      </c>
      <c r="P131">
        <v>2.0899999999999963</v>
      </c>
    </row>
    <row r="132" spans="1:16" x14ac:dyDescent="0.75">
      <c r="A132" s="7">
        <v>0.64571759259259254</v>
      </c>
      <c r="B132">
        <v>57.67</v>
      </c>
      <c r="C132">
        <v>29.46</v>
      </c>
      <c r="D132">
        <v>10</v>
      </c>
      <c r="E132">
        <v>25.36</v>
      </c>
      <c r="F132">
        <v>61.67</v>
      </c>
      <c r="G132">
        <v>26.9</v>
      </c>
      <c r="H132">
        <v>27.26</v>
      </c>
      <c r="I132">
        <v>24.73</v>
      </c>
      <c r="J132">
        <v>27.37</v>
      </c>
      <c r="K132">
        <v>101.54</v>
      </c>
      <c r="N132">
        <f t="shared" si="2"/>
        <v>3.8599999999999994</v>
      </c>
      <c r="P132">
        <v>2.1199999999999974</v>
      </c>
    </row>
    <row r="133" spans="1:16" x14ac:dyDescent="0.75">
      <c r="A133" s="7">
        <v>0.50924768518518515</v>
      </c>
      <c r="B133">
        <v>57.69</v>
      </c>
      <c r="C133">
        <v>32.01</v>
      </c>
      <c r="D133">
        <v>10</v>
      </c>
      <c r="E133">
        <v>28.15</v>
      </c>
      <c r="F133">
        <v>50.15</v>
      </c>
      <c r="G133">
        <v>32.29</v>
      </c>
      <c r="H133">
        <v>33.08</v>
      </c>
      <c r="I133">
        <v>25.31</v>
      </c>
      <c r="J133">
        <v>33.950000000000003</v>
      </c>
      <c r="K133">
        <v>842.52</v>
      </c>
      <c r="N133">
        <f t="shared" si="2"/>
        <v>3.8799999999999955</v>
      </c>
      <c r="P133">
        <v>2.1199999999999974</v>
      </c>
    </row>
    <row r="134" spans="1:16" x14ac:dyDescent="0.75">
      <c r="A134" s="7">
        <v>0.50855324074074071</v>
      </c>
      <c r="B134">
        <v>57.71</v>
      </c>
      <c r="C134">
        <v>31.97</v>
      </c>
      <c r="D134">
        <v>10</v>
      </c>
      <c r="E134">
        <v>28.02</v>
      </c>
      <c r="F134">
        <v>50.35</v>
      </c>
      <c r="G134">
        <v>33.619999999999997</v>
      </c>
      <c r="H134">
        <v>33.28</v>
      </c>
      <c r="I134">
        <v>25.96</v>
      </c>
      <c r="J134">
        <v>34.92</v>
      </c>
      <c r="K134">
        <v>641.54999999999995</v>
      </c>
      <c r="N134">
        <f t="shared" si="2"/>
        <v>3.8999999999999986</v>
      </c>
      <c r="P134">
        <v>2.1199999999999974</v>
      </c>
    </row>
    <row r="135" spans="1:16" x14ac:dyDescent="0.75">
      <c r="A135" s="7">
        <v>0.51271990740740747</v>
      </c>
      <c r="B135">
        <v>57.73</v>
      </c>
      <c r="C135">
        <v>31.72</v>
      </c>
      <c r="D135">
        <v>10</v>
      </c>
      <c r="E135">
        <v>27.87</v>
      </c>
      <c r="F135">
        <v>50.35</v>
      </c>
      <c r="G135">
        <v>33.24</v>
      </c>
      <c r="H135">
        <v>32.880000000000003</v>
      </c>
      <c r="I135">
        <v>25.75</v>
      </c>
      <c r="J135">
        <v>34.08</v>
      </c>
      <c r="K135">
        <v>776.9</v>
      </c>
      <c r="N135">
        <f t="shared" si="2"/>
        <v>3.9199999999999946</v>
      </c>
      <c r="P135">
        <v>2.1299999999999955</v>
      </c>
    </row>
    <row r="136" spans="1:16" x14ac:dyDescent="0.75">
      <c r="A136" s="7">
        <v>0.51133101851851859</v>
      </c>
      <c r="B136">
        <v>57.78</v>
      </c>
      <c r="C136">
        <v>31.78</v>
      </c>
      <c r="D136">
        <v>10</v>
      </c>
      <c r="E136">
        <v>28.32</v>
      </c>
      <c r="F136">
        <v>48.37</v>
      </c>
      <c r="G136">
        <v>33.31</v>
      </c>
      <c r="H136">
        <v>34.119999999999997</v>
      </c>
      <c r="I136">
        <v>25.19</v>
      </c>
      <c r="J136">
        <v>33.74</v>
      </c>
      <c r="K136">
        <v>957.36</v>
      </c>
      <c r="N136">
        <f t="shared" si="2"/>
        <v>3.9699999999999989</v>
      </c>
      <c r="P136">
        <v>2.1499999999999986</v>
      </c>
    </row>
    <row r="137" spans="1:16" x14ac:dyDescent="0.75">
      <c r="A137" s="7">
        <v>0.64224537037037044</v>
      </c>
      <c r="B137">
        <v>57.81</v>
      </c>
      <c r="C137">
        <v>31.14</v>
      </c>
      <c r="D137">
        <v>10</v>
      </c>
      <c r="E137">
        <v>27.17</v>
      </c>
      <c r="F137">
        <v>55.3</v>
      </c>
      <c r="G137">
        <v>28.25</v>
      </c>
      <c r="H137">
        <v>28.95</v>
      </c>
      <c r="I137">
        <v>25.33</v>
      </c>
      <c r="J137">
        <v>28</v>
      </c>
      <c r="K137">
        <v>87.87</v>
      </c>
      <c r="N137">
        <f t="shared" si="2"/>
        <v>4</v>
      </c>
      <c r="P137">
        <v>2.1499999999999986</v>
      </c>
    </row>
    <row r="138" spans="1:16" x14ac:dyDescent="0.75">
      <c r="A138" s="7">
        <v>0.64155092592592589</v>
      </c>
      <c r="B138">
        <v>57.82</v>
      </c>
      <c r="C138">
        <v>31.4</v>
      </c>
      <c r="D138">
        <v>10</v>
      </c>
      <c r="E138">
        <v>27.56</v>
      </c>
      <c r="F138">
        <v>54.7</v>
      </c>
      <c r="G138">
        <v>28.22</v>
      </c>
      <c r="H138">
        <v>29.2</v>
      </c>
      <c r="I138">
        <v>25.34</v>
      </c>
      <c r="J138">
        <v>28.1</v>
      </c>
      <c r="K138">
        <v>96.07</v>
      </c>
      <c r="N138">
        <f t="shared" si="2"/>
        <v>4.009999999999998</v>
      </c>
      <c r="P138">
        <v>2.1499999999999986</v>
      </c>
    </row>
    <row r="139" spans="1:16" x14ac:dyDescent="0.75">
      <c r="A139" s="7">
        <v>0.63668981481481479</v>
      </c>
      <c r="B139">
        <v>57.83</v>
      </c>
      <c r="C139">
        <v>31.96</v>
      </c>
      <c r="D139">
        <v>10</v>
      </c>
      <c r="E139">
        <v>30.49</v>
      </c>
      <c r="F139">
        <v>45.8</v>
      </c>
      <c r="G139">
        <v>31.56</v>
      </c>
      <c r="H139">
        <v>32.69</v>
      </c>
      <c r="I139">
        <v>27</v>
      </c>
      <c r="J139">
        <v>28.87</v>
      </c>
      <c r="K139">
        <v>217.75</v>
      </c>
      <c r="N139">
        <f t="shared" si="2"/>
        <v>4.019999999999996</v>
      </c>
      <c r="P139">
        <v>2.1499999999999986</v>
      </c>
    </row>
    <row r="140" spans="1:16" x14ac:dyDescent="0.75">
      <c r="A140" s="7">
        <v>0.63877314814814812</v>
      </c>
      <c r="B140">
        <v>57.84</v>
      </c>
      <c r="C140">
        <v>32.18</v>
      </c>
      <c r="D140">
        <v>10</v>
      </c>
      <c r="E140">
        <v>30.27</v>
      </c>
      <c r="F140">
        <v>47.38</v>
      </c>
      <c r="G140">
        <v>32.409999999999997</v>
      </c>
      <c r="H140">
        <v>32.35</v>
      </c>
      <c r="I140">
        <v>27.78</v>
      </c>
      <c r="J140">
        <v>29</v>
      </c>
      <c r="K140">
        <v>288.83999999999997</v>
      </c>
      <c r="N140">
        <f t="shared" si="2"/>
        <v>4.0300000000000011</v>
      </c>
      <c r="P140">
        <v>2.1699999999999946</v>
      </c>
    </row>
    <row r="141" spans="1:16" x14ac:dyDescent="0.75">
      <c r="A141" s="7">
        <v>0.640162037037037</v>
      </c>
      <c r="B141">
        <v>57.84</v>
      </c>
      <c r="C141">
        <v>32.03</v>
      </c>
      <c r="D141">
        <v>10</v>
      </c>
      <c r="E141">
        <v>29</v>
      </c>
      <c r="F141">
        <v>50.15</v>
      </c>
      <c r="G141">
        <v>29.58</v>
      </c>
      <c r="H141">
        <v>30.38</v>
      </c>
      <c r="I141">
        <v>25.73</v>
      </c>
      <c r="J141">
        <v>28.48</v>
      </c>
      <c r="K141">
        <v>124.78</v>
      </c>
      <c r="N141">
        <f t="shared" si="2"/>
        <v>4.0300000000000011</v>
      </c>
      <c r="P141">
        <v>2.1699999999999946</v>
      </c>
    </row>
    <row r="142" spans="1:16" x14ac:dyDescent="0.75">
      <c r="A142" s="7">
        <v>0.63321759259259258</v>
      </c>
      <c r="B142">
        <v>57.85</v>
      </c>
      <c r="C142">
        <v>31.79</v>
      </c>
      <c r="D142">
        <v>10</v>
      </c>
      <c r="E142">
        <v>30.15</v>
      </c>
      <c r="F142">
        <v>45.41</v>
      </c>
      <c r="G142">
        <v>31.61</v>
      </c>
      <c r="H142">
        <v>31.86</v>
      </c>
      <c r="I142">
        <v>27.44</v>
      </c>
      <c r="J142">
        <v>29.28</v>
      </c>
      <c r="K142">
        <v>228.68</v>
      </c>
      <c r="N142">
        <f t="shared" si="2"/>
        <v>4.0399999999999991</v>
      </c>
      <c r="P142">
        <v>2.1699999999999946</v>
      </c>
    </row>
    <row r="143" spans="1:16" x14ac:dyDescent="0.75">
      <c r="A143" s="7">
        <v>0.63946759259259256</v>
      </c>
      <c r="B143">
        <v>57.86</v>
      </c>
      <c r="C143">
        <v>32.229999999999997</v>
      </c>
      <c r="D143">
        <v>10</v>
      </c>
      <c r="E143">
        <v>29.77</v>
      </c>
      <c r="F143">
        <v>48.17</v>
      </c>
      <c r="G143">
        <v>30.32</v>
      </c>
      <c r="H143">
        <v>30.43</v>
      </c>
      <c r="I143">
        <v>26.63</v>
      </c>
      <c r="J143">
        <v>29.24</v>
      </c>
      <c r="K143">
        <v>148.02000000000001</v>
      </c>
      <c r="N143">
        <f t="shared" si="2"/>
        <v>4.0499999999999972</v>
      </c>
      <c r="P143">
        <v>2.1799999999999997</v>
      </c>
    </row>
    <row r="144" spans="1:16" x14ac:dyDescent="0.75">
      <c r="A144" s="7">
        <v>0.64085648148148155</v>
      </c>
      <c r="B144">
        <v>57.86</v>
      </c>
      <c r="C144">
        <v>31.84</v>
      </c>
      <c r="D144">
        <v>10</v>
      </c>
      <c r="E144">
        <v>28.22</v>
      </c>
      <c r="F144">
        <v>52.72</v>
      </c>
      <c r="G144">
        <v>28.66</v>
      </c>
      <c r="H144">
        <v>29.05</v>
      </c>
      <c r="I144">
        <v>25.55</v>
      </c>
      <c r="J144">
        <v>28.47</v>
      </c>
      <c r="K144">
        <v>109.75</v>
      </c>
      <c r="N144">
        <f t="shared" si="2"/>
        <v>4.0499999999999972</v>
      </c>
      <c r="P144">
        <v>2.1899999999999977</v>
      </c>
    </row>
    <row r="145" spans="1:16" x14ac:dyDescent="0.75">
      <c r="A145" s="7">
        <v>0.51063657407407403</v>
      </c>
      <c r="B145">
        <v>57.87</v>
      </c>
      <c r="C145">
        <v>31.9</v>
      </c>
      <c r="D145">
        <v>10</v>
      </c>
      <c r="E145">
        <v>28.25</v>
      </c>
      <c r="F145">
        <v>48.96</v>
      </c>
      <c r="G145">
        <v>31.79</v>
      </c>
      <c r="H145">
        <v>32.25</v>
      </c>
      <c r="I145">
        <v>25.06</v>
      </c>
      <c r="J145">
        <v>33.369999999999997</v>
      </c>
      <c r="K145">
        <v>693.5</v>
      </c>
      <c r="N145">
        <f t="shared" si="2"/>
        <v>4.0599999999999952</v>
      </c>
      <c r="P145">
        <v>2.2100000000000009</v>
      </c>
    </row>
    <row r="146" spans="1:16" x14ac:dyDescent="0.75">
      <c r="A146" s="7">
        <v>0.63738425925925923</v>
      </c>
      <c r="B146">
        <v>57.87</v>
      </c>
      <c r="C146">
        <v>32.01</v>
      </c>
      <c r="D146">
        <v>10</v>
      </c>
      <c r="E146">
        <v>30.74</v>
      </c>
      <c r="F146">
        <v>45.41</v>
      </c>
      <c r="G146">
        <v>33.880000000000003</v>
      </c>
      <c r="H146">
        <v>33.89</v>
      </c>
      <c r="I146">
        <v>28.28</v>
      </c>
      <c r="J146">
        <v>29.13</v>
      </c>
      <c r="K146">
        <v>236.89</v>
      </c>
      <c r="N146">
        <f t="shared" si="2"/>
        <v>4.0599999999999952</v>
      </c>
      <c r="P146">
        <v>2.2100000000000009</v>
      </c>
    </row>
    <row r="147" spans="1:16" x14ac:dyDescent="0.75">
      <c r="A147" s="7">
        <v>0.5099421296296297</v>
      </c>
      <c r="B147">
        <v>57.89</v>
      </c>
      <c r="C147">
        <v>32</v>
      </c>
      <c r="D147">
        <v>10</v>
      </c>
      <c r="E147">
        <v>28.34</v>
      </c>
      <c r="F147">
        <v>49.56</v>
      </c>
      <c r="G147">
        <v>33.21</v>
      </c>
      <c r="H147">
        <v>34.22</v>
      </c>
      <c r="I147">
        <v>25.29</v>
      </c>
      <c r="J147">
        <v>33.729999999999997</v>
      </c>
      <c r="K147">
        <v>847.99</v>
      </c>
      <c r="N147">
        <f t="shared" si="2"/>
        <v>4.0799999999999983</v>
      </c>
      <c r="P147">
        <v>2.2199999999999989</v>
      </c>
    </row>
    <row r="148" spans="1:16" x14ac:dyDescent="0.75">
      <c r="A148" s="7">
        <v>0.51202546296296292</v>
      </c>
      <c r="B148">
        <v>57.89</v>
      </c>
      <c r="C148">
        <v>31.75</v>
      </c>
      <c r="D148">
        <v>10</v>
      </c>
      <c r="E148">
        <v>28.12</v>
      </c>
      <c r="F148">
        <v>49.16</v>
      </c>
      <c r="G148">
        <v>33</v>
      </c>
      <c r="H148">
        <v>32.619999999999997</v>
      </c>
      <c r="I148">
        <v>25.74</v>
      </c>
      <c r="J148">
        <v>33.97</v>
      </c>
      <c r="K148">
        <v>805.61</v>
      </c>
      <c r="N148">
        <f t="shared" si="2"/>
        <v>4.0799999999999983</v>
      </c>
      <c r="P148">
        <v>2.2299999999999969</v>
      </c>
    </row>
    <row r="149" spans="1:16" x14ac:dyDescent="0.75">
      <c r="A149" s="7">
        <v>0.51480324074074069</v>
      </c>
      <c r="B149">
        <v>57.89</v>
      </c>
      <c r="C149">
        <v>31.83</v>
      </c>
      <c r="D149">
        <v>10</v>
      </c>
      <c r="E149">
        <v>27.98</v>
      </c>
      <c r="F149">
        <v>50.15</v>
      </c>
      <c r="G149">
        <v>33.71</v>
      </c>
      <c r="H149">
        <v>33.29</v>
      </c>
      <c r="I149">
        <v>25.82</v>
      </c>
      <c r="J149">
        <v>34.22</v>
      </c>
      <c r="K149">
        <v>904.04</v>
      </c>
      <c r="N149">
        <f t="shared" si="2"/>
        <v>4.0799999999999983</v>
      </c>
      <c r="P149">
        <v>2.2299999999999969</v>
      </c>
    </row>
    <row r="150" spans="1:16" x14ac:dyDescent="0.75">
      <c r="A150" s="7">
        <v>0.52035879629629633</v>
      </c>
      <c r="B150">
        <v>57.9</v>
      </c>
      <c r="C150">
        <v>32.03</v>
      </c>
      <c r="D150">
        <v>10</v>
      </c>
      <c r="E150">
        <v>28.23</v>
      </c>
      <c r="F150">
        <v>48.57</v>
      </c>
      <c r="G150">
        <v>33.57</v>
      </c>
      <c r="H150">
        <v>33.22</v>
      </c>
      <c r="I150">
        <v>26.04</v>
      </c>
      <c r="J150">
        <v>34.03</v>
      </c>
      <c r="K150">
        <v>753.66</v>
      </c>
      <c r="N150">
        <f t="shared" si="2"/>
        <v>4.0899999999999963</v>
      </c>
      <c r="P150">
        <v>2.259999999999998</v>
      </c>
    </row>
    <row r="151" spans="1:16" x14ac:dyDescent="0.75">
      <c r="A151" s="7">
        <v>0.63599537037037035</v>
      </c>
      <c r="B151">
        <v>57.9</v>
      </c>
      <c r="C151">
        <v>32.020000000000003</v>
      </c>
      <c r="D151">
        <v>10</v>
      </c>
      <c r="E151">
        <v>30.55</v>
      </c>
      <c r="F151">
        <v>46.2</v>
      </c>
      <c r="G151">
        <v>33.54</v>
      </c>
      <c r="H151">
        <v>33.270000000000003</v>
      </c>
      <c r="I151">
        <v>28.59</v>
      </c>
      <c r="J151">
        <v>29.42</v>
      </c>
      <c r="K151">
        <v>243.72</v>
      </c>
      <c r="N151">
        <f t="shared" si="2"/>
        <v>4.0899999999999963</v>
      </c>
      <c r="P151">
        <v>2.2800000000000011</v>
      </c>
    </row>
    <row r="152" spans="1:16" x14ac:dyDescent="0.75">
      <c r="A152" s="7">
        <v>0.5134143518518518</v>
      </c>
      <c r="B152">
        <v>57.93</v>
      </c>
      <c r="C152">
        <v>31.73</v>
      </c>
      <c r="D152">
        <v>10</v>
      </c>
      <c r="E152">
        <v>27.61</v>
      </c>
      <c r="F152">
        <v>51.14</v>
      </c>
      <c r="G152">
        <v>32.19</v>
      </c>
      <c r="H152">
        <v>31.65</v>
      </c>
      <c r="I152">
        <v>25.58</v>
      </c>
      <c r="J152">
        <v>34.14</v>
      </c>
      <c r="K152">
        <v>759.13</v>
      </c>
      <c r="N152">
        <f t="shared" si="2"/>
        <v>4.1199999999999974</v>
      </c>
      <c r="P152">
        <v>2.2800000000000011</v>
      </c>
    </row>
    <row r="153" spans="1:16" x14ac:dyDescent="0.75">
      <c r="A153" s="7">
        <v>0.63530092592592591</v>
      </c>
      <c r="B153">
        <v>57.93</v>
      </c>
      <c r="C153">
        <v>31.93</v>
      </c>
      <c r="D153">
        <v>10</v>
      </c>
      <c r="E153">
        <v>30.36</v>
      </c>
      <c r="F153">
        <v>46.99</v>
      </c>
      <c r="G153">
        <v>33.57</v>
      </c>
      <c r="H153">
        <v>33.42</v>
      </c>
      <c r="I153">
        <v>27.88</v>
      </c>
      <c r="J153">
        <v>29.09</v>
      </c>
      <c r="K153">
        <v>220.48</v>
      </c>
      <c r="N153">
        <f t="shared" si="2"/>
        <v>4.1199999999999974</v>
      </c>
      <c r="P153">
        <v>2.2800000000000011</v>
      </c>
    </row>
    <row r="154" spans="1:16" x14ac:dyDescent="0.75">
      <c r="A154" s="7">
        <v>0.63807870370370368</v>
      </c>
      <c r="B154">
        <v>57.93</v>
      </c>
      <c r="C154">
        <v>32.11</v>
      </c>
      <c r="D154">
        <v>10</v>
      </c>
      <c r="E154">
        <v>30.5</v>
      </c>
      <c r="F154">
        <v>47.38</v>
      </c>
      <c r="G154">
        <v>32.78</v>
      </c>
      <c r="H154">
        <v>32.25</v>
      </c>
      <c r="I154">
        <v>28.55</v>
      </c>
      <c r="J154">
        <v>29.41</v>
      </c>
      <c r="K154">
        <v>275.17</v>
      </c>
      <c r="N154">
        <f t="shared" si="2"/>
        <v>4.1199999999999974</v>
      </c>
      <c r="P154">
        <v>2.2899999999999991</v>
      </c>
    </row>
    <row r="155" spans="1:16" x14ac:dyDescent="0.75">
      <c r="A155" s="7">
        <v>0.51410879629629636</v>
      </c>
      <c r="B155">
        <v>57.94</v>
      </c>
      <c r="C155">
        <v>31.8</v>
      </c>
      <c r="D155">
        <v>10</v>
      </c>
      <c r="E155">
        <v>27.68</v>
      </c>
      <c r="F155">
        <v>51.53</v>
      </c>
      <c r="G155">
        <v>33.229999999999997</v>
      </c>
      <c r="H155">
        <v>33.409999999999997</v>
      </c>
      <c r="I155">
        <v>25.65</v>
      </c>
      <c r="J155">
        <v>34.08</v>
      </c>
      <c r="K155">
        <v>761.86</v>
      </c>
      <c r="N155">
        <f t="shared" si="2"/>
        <v>4.1299999999999955</v>
      </c>
      <c r="P155">
        <v>2.2899999999999991</v>
      </c>
    </row>
    <row r="156" spans="1:16" x14ac:dyDescent="0.75">
      <c r="A156" s="7">
        <v>0.51549768518518524</v>
      </c>
      <c r="B156">
        <v>57.96</v>
      </c>
      <c r="C156">
        <v>31.81</v>
      </c>
      <c r="D156">
        <v>10</v>
      </c>
      <c r="E156">
        <v>28.16</v>
      </c>
      <c r="F156">
        <v>49.56</v>
      </c>
      <c r="G156">
        <v>33.51</v>
      </c>
      <c r="H156">
        <v>33.33</v>
      </c>
      <c r="I156">
        <v>25.35</v>
      </c>
      <c r="J156">
        <v>33.65</v>
      </c>
      <c r="K156">
        <v>886.27</v>
      </c>
      <c r="N156">
        <f t="shared" si="2"/>
        <v>4.1499999999999986</v>
      </c>
      <c r="P156">
        <v>2.2899999999999991</v>
      </c>
    </row>
    <row r="157" spans="1:16" x14ac:dyDescent="0.75">
      <c r="A157" s="7">
        <v>0.6318287037037037</v>
      </c>
      <c r="B157">
        <v>57.96</v>
      </c>
      <c r="C157">
        <v>31.66</v>
      </c>
      <c r="D157">
        <v>10</v>
      </c>
      <c r="E157">
        <v>30.22</v>
      </c>
      <c r="F157">
        <v>46.39</v>
      </c>
      <c r="G157">
        <v>32.049999999999997</v>
      </c>
      <c r="H157">
        <v>32.51</v>
      </c>
      <c r="I157">
        <v>27.98</v>
      </c>
      <c r="J157">
        <v>29.18</v>
      </c>
      <c r="K157">
        <v>280.64</v>
      </c>
      <c r="N157">
        <f t="shared" si="2"/>
        <v>4.1499999999999986</v>
      </c>
      <c r="P157">
        <v>2.2899999999999991</v>
      </c>
    </row>
    <row r="158" spans="1:16" x14ac:dyDescent="0.75">
      <c r="A158" s="7">
        <v>0.63391203703703702</v>
      </c>
      <c r="B158">
        <v>57.96</v>
      </c>
      <c r="C158">
        <v>31.78</v>
      </c>
      <c r="D158">
        <v>10</v>
      </c>
      <c r="E158">
        <v>29.99</v>
      </c>
      <c r="F158">
        <v>47.38</v>
      </c>
      <c r="G158">
        <v>32.049999999999997</v>
      </c>
      <c r="H158">
        <v>32.89</v>
      </c>
      <c r="I158">
        <v>27.73</v>
      </c>
      <c r="J158">
        <v>29.16</v>
      </c>
      <c r="K158">
        <v>220.48</v>
      </c>
      <c r="N158">
        <f t="shared" si="2"/>
        <v>4.1499999999999986</v>
      </c>
      <c r="P158">
        <v>2.2999999999999972</v>
      </c>
    </row>
    <row r="159" spans="1:16" x14ac:dyDescent="0.75">
      <c r="A159" s="7">
        <v>0.63460648148148147</v>
      </c>
      <c r="B159">
        <v>57.96</v>
      </c>
      <c r="C159">
        <v>31.81</v>
      </c>
      <c r="D159">
        <v>10</v>
      </c>
      <c r="E159">
        <v>30.02</v>
      </c>
      <c r="F159">
        <v>46.99</v>
      </c>
      <c r="G159">
        <v>31.93</v>
      </c>
      <c r="H159">
        <v>31.3</v>
      </c>
      <c r="I159">
        <v>28.14</v>
      </c>
      <c r="J159">
        <v>29.34</v>
      </c>
      <c r="K159">
        <v>220.48</v>
      </c>
      <c r="N159">
        <f t="shared" si="2"/>
        <v>4.1499999999999986</v>
      </c>
      <c r="P159">
        <v>2.3099999999999952</v>
      </c>
    </row>
    <row r="160" spans="1:16" x14ac:dyDescent="0.75">
      <c r="A160" s="7">
        <v>0.51619212962962957</v>
      </c>
      <c r="B160">
        <v>57.98</v>
      </c>
      <c r="C160">
        <v>31.84</v>
      </c>
      <c r="D160">
        <v>10</v>
      </c>
      <c r="E160">
        <v>28.44</v>
      </c>
      <c r="F160">
        <v>49.56</v>
      </c>
      <c r="G160">
        <v>34.700000000000003</v>
      </c>
      <c r="H160">
        <v>35.74</v>
      </c>
      <c r="I160">
        <v>26.14</v>
      </c>
      <c r="J160">
        <v>34.57</v>
      </c>
      <c r="K160">
        <v>1072.2</v>
      </c>
      <c r="N160">
        <f t="shared" si="2"/>
        <v>4.1699999999999946</v>
      </c>
      <c r="P160">
        <v>2.3099999999999952</v>
      </c>
    </row>
    <row r="161" spans="1:16" x14ac:dyDescent="0.75">
      <c r="A161" s="7">
        <v>0.51758101851851845</v>
      </c>
      <c r="B161">
        <v>57.98</v>
      </c>
      <c r="C161">
        <v>31.94</v>
      </c>
      <c r="D161">
        <v>10</v>
      </c>
      <c r="E161">
        <v>28.66</v>
      </c>
      <c r="F161">
        <v>47.58</v>
      </c>
      <c r="G161">
        <v>32.17</v>
      </c>
      <c r="H161">
        <v>31.84</v>
      </c>
      <c r="I161">
        <v>25.44</v>
      </c>
      <c r="J161">
        <v>33.47</v>
      </c>
      <c r="K161">
        <v>521.25</v>
      </c>
      <c r="N161">
        <f t="shared" si="2"/>
        <v>4.1699999999999946</v>
      </c>
      <c r="P161">
        <v>2.3299999999999983</v>
      </c>
    </row>
    <row r="162" spans="1:16" x14ac:dyDescent="0.75">
      <c r="A162" s="7">
        <v>0.63252314814814814</v>
      </c>
      <c r="B162">
        <v>57.98</v>
      </c>
      <c r="C162">
        <v>31.76</v>
      </c>
      <c r="D162">
        <v>10</v>
      </c>
      <c r="E162">
        <v>30.29</v>
      </c>
      <c r="F162">
        <v>46.39</v>
      </c>
      <c r="G162">
        <v>33.24</v>
      </c>
      <c r="H162">
        <v>32.270000000000003</v>
      </c>
      <c r="I162">
        <v>29.02</v>
      </c>
      <c r="J162">
        <v>29.73</v>
      </c>
      <c r="K162">
        <v>264.23</v>
      </c>
      <c r="N162">
        <f t="shared" si="2"/>
        <v>4.1699999999999946</v>
      </c>
      <c r="P162">
        <v>2.3299999999999983</v>
      </c>
    </row>
    <row r="163" spans="1:16" x14ac:dyDescent="0.75">
      <c r="A163" s="7">
        <v>0.62974537037037037</v>
      </c>
      <c r="B163">
        <v>57.99</v>
      </c>
      <c r="C163">
        <v>31.64</v>
      </c>
      <c r="D163">
        <v>10</v>
      </c>
      <c r="E163">
        <v>29.8</v>
      </c>
      <c r="F163">
        <v>47.78</v>
      </c>
      <c r="G163">
        <v>32.130000000000003</v>
      </c>
      <c r="H163">
        <v>32.799999999999997</v>
      </c>
      <c r="I163">
        <v>27.29</v>
      </c>
      <c r="J163">
        <v>29.16</v>
      </c>
      <c r="K163">
        <v>353.09</v>
      </c>
      <c r="N163">
        <f t="shared" si="2"/>
        <v>4.18</v>
      </c>
      <c r="P163">
        <v>2.3499999999999943</v>
      </c>
    </row>
    <row r="164" spans="1:16" x14ac:dyDescent="0.75">
      <c r="A164" s="7">
        <v>0.63113425925925926</v>
      </c>
      <c r="B164">
        <v>58</v>
      </c>
      <c r="C164">
        <v>31.64</v>
      </c>
      <c r="D164">
        <v>10</v>
      </c>
      <c r="E164">
        <v>30.13</v>
      </c>
      <c r="F164">
        <v>46.99</v>
      </c>
      <c r="G164">
        <v>32.299999999999997</v>
      </c>
      <c r="H164">
        <v>32.69</v>
      </c>
      <c r="I164">
        <v>27.73</v>
      </c>
      <c r="J164">
        <v>29.11</v>
      </c>
      <c r="K164">
        <v>333.95</v>
      </c>
      <c r="N164">
        <f t="shared" si="2"/>
        <v>4.1899999999999977</v>
      </c>
      <c r="P164">
        <v>2.3499999999999943</v>
      </c>
    </row>
    <row r="165" spans="1:16" x14ac:dyDescent="0.75">
      <c r="A165" s="7">
        <v>0.51827546296296301</v>
      </c>
      <c r="B165">
        <v>58.02</v>
      </c>
      <c r="C165">
        <v>31.92</v>
      </c>
      <c r="D165">
        <v>10</v>
      </c>
      <c r="E165">
        <v>28.54</v>
      </c>
      <c r="F165">
        <v>47.78</v>
      </c>
      <c r="G165">
        <v>32.020000000000003</v>
      </c>
      <c r="H165">
        <v>32.51</v>
      </c>
      <c r="I165">
        <v>25.6</v>
      </c>
      <c r="J165">
        <v>33.32</v>
      </c>
      <c r="K165">
        <v>556.79</v>
      </c>
      <c r="N165">
        <f t="shared" si="2"/>
        <v>4.2100000000000009</v>
      </c>
      <c r="P165">
        <v>2.3499999999999943</v>
      </c>
    </row>
    <row r="166" spans="1:16" x14ac:dyDescent="0.75">
      <c r="A166" s="7">
        <v>0.62349537037037039</v>
      </c>
      <c r="B166">
        <v>58.02</v>
      </c>
      <c r="C166">
        <v>32.049999999999997</v>
      </c>
      <c r="D166">
        <v>10</v>
      </c>
      <c r="E166">
        <v>28.97</v>
      </c>
      <c r="F166">
        <v>49.75</v>
      </c>
      <c r="G166">
        <v>30.88</v>
      </c>
      <c r="H166">
        <v>32.159999999999997</v>
      </c>
      <c r="I166">
        <v>27.1</v>
      </c>
      <c r="J166">
        <v>29.31</v>
      </c>
      <c r="K166">
        <v>484.34</v>
      </c>
      <c r="N166">
        <f t="shared" si="2"/>
        <v>4.2100000000000009</v>
      </c>
      <c r="P166">
        <v>2.3599999999999994</v>
      </c>
    </row>
    <row r="167" spans="1:16" x14ac:dyDescent="0.75">
      <c r="A167" s="7">
        <v>0.62835648148148149</v>
      </c>
      <c r="B167">
        <v>58.03</v>
      </c>
      <c r="C167">
        <v>31.76</v>
      </c>
      <c r="D167">
        <v>10</v>
      </c>
      <c r="E167">
        <v>29.4</v>
      </c>
      <c r="F167">
        <v>49.16</v>
      </c>
      <c r="G167">
        <v>31.54</v>
      </c>
      <c r="H167">
        <v>31.53</v>
      </c>
      <c r="I167">
        <v>27.9</v>
      </c>
      <c r="J167">
        <v>29.44</v>
      </c>
      <c r="K167">
        <v>414.61</v>
      </c>
      <c r="N167">
        <f t="shared" si="2"/>
        <v>4.2199999999999989</v>
      </c>
      <c r="P167">
        <v>2.3599999999999994</v>
      </c>
    </row>
    <row r="168" spans="1:16" x14ac:dyDescent="0.75">
      <c r="A168" s="7">
        <v>0.52105324074074078</v>
      </c>
      <c r="B168">
        <v>58.04</v>
      </c>
      <c r="C168">
        <v>32.04</v>
      </c>
      <c r="D168">
        <v>10</v>
      </c>
      <c r="E168">
        <v>28.11</v>
      </c>
      <c r="F168">
        <v>49.36</v>
      </c>
      <c r="G168">
        <v>32.159999999999997</v>
      </c>
      <c r="H168">
        <v>31.71</v>
      </c>
      <c r="I168">
        <v>25.49</v>
      </c>
      <c r="J168">
        <v>33.549999999999997</v>
      </c>
      <c r="K168">
        <v>712.64</v>
      </c>
      <c r="N168">
        <f t="shared" si="2"/>
        <v>4.2299999999999969</v>
      </c>
      <c r="P168">
        <v>2.3599999999999994</v>
      </c>
    </row>
    <row r="169" spans="1:16" x14ac:dyDescent="0.75">
      <c r="A169" s="7">
        <v>0.62905092592592593</v>
      </c>
      <c r="B169">
        <v>58.04</v>
      </c>
      <c r="C169">
        <v>31.69</v>
      </c>
      <c r="D169">
        <v>10</v>
      </c>
      <c r="E169">
        <v>29.56</v>
      </c>
      <c r="F169">
        <v>49.16</v>
      </c>
      <c r="G169">
        <v>32.33</v>
      </c>
      <c r="H169">
        <v>32.99</v>
      </c>
      <c r="I169">
        <v>28.32</v>
      </c>
      <c r="J169">
        <v>29.42</v>
      </c>
      <c r="K169">
        <v>381.8</v>
      </c>
      <c r="N169">
        <f t="shared" si="2"/>
        <v>4.2299999999999969</v>
      </c>
      <c r="P169">
        <v>2.3699999999999974</v>
      </c>
    </row>
    <row r="170" spans="1:16" x14ac:dyDescent="0.75">
      <c r="A170" s="7">
        <v>0.51688657407407412</v>
      </c>
      <c r="B170">
        <v>58.07</v>
      </c>
      <c r="C170">
        <v>31.89</v>
      </c>
      <c r="D170">
        <v>10</v>
      </c>
      <c r="E170">
        <v>28.72</v>
      </c>
      <c r="F170">
        <v>47.58</v>
      </c>
      <c r="G170">
        <v>34.64</v>
      </c>
      <c r="H170">
        <v>34.950000000000003</v>
      </c>
      <c r="I170">
        <v>26.09</v>
      </c>
      <c r="J170">
        <v>34.46</v>
      </c>
      <c r="K170">
        <v>786.47</v>
      </c>
      <c r="N170">
        <f t="shared" si="2"/>
        <v>4.259999999999998</v>
      </c>
      <c r="P170">
        <v>2.3799999999999955</v>
      </c>
    </row>
    <row r="171" spans="1:16" x14ac:dyDescent="0.75">
      <c r="A171" s="7">
        <v>0.51966435185185189</v>
      </c>
      <c r="B171">
        <v>58.09</v>
      </c>
      <c r="C171">
        <v>31.93</v>
      </c>
      <c r="D171">
        <v>10</v>
      </c>
      <c r="E171">
        <v>28.22</v>
      </c>
      <c r="F171">
        <v>49.56</v>
      </c>
      <c r="G171">
        <v>34.28</v>
      </c>
      <c r="H171">
        <v>33.96</v>
      </c>
      <c r="I171">
        <v>26.38</v>
      </c>
      <c r="J171">
        <v>34.4</v>
      </c>
      <c r="K171">
        <v>666.16</v>
      </c>
      <c r="N171">
        <f t="shared" si="2"/>
        <v>4.2800000000000011</v>
      </c>
      <c r="P171">
        <v>2.3799999999999955</v>
      </c>
    </row>
    <row r="172" spans="1:16" x14ac:dyDescent="0.75">
      <c r="A172" s="7">
        <v>0.5380787037037037</v>
      </c>
      <c r="B172">
        <v>58.09</v>
      </c>
      <c r="C172">
        <v>32.58</v>
      </c>
      <c r="D172">
        <v>10</v>
      </c>
      <c r="E172">
        <v>29.49</v>
      </c>
      <c r="F172">
        <v>45.01</v>
      </c>
      <c r="G172">
        <v>34.93</v>
      </c>
      <c r="H172">
        <v>33.869999999999997</v>
      </c>
      <c r="I172">
        <v>26.4</v>
      </c>
      <c r="J172">
        <v>34.22</v>
      </c>
      <c r="K172">
        <v>1114.58</v>
      </c>
      <c r="N172">
        <f t="shared" si="2"/>
        <v>4.2800000000000011</v>
      </c>
      <c r="P172">
        <v>2.3900000000000006</v>
      </c>
    </row>
    <row r="173" spans="1:16" x14ac:dyDescent="0.75">
      <c r="A173" s="7">
        <v>0.60266203703703702</v>
      </c>
      <c r="B173">
        <v>58.09</v>
      </c>
      <c r="C173">
        <v>32.94</v>
      </c>
      <c r="D173">
        <v>10</v>
      </c>
      <c r="E173">
        <v>30.16</v>
      </c>
      <c r="F173">
        <v>46</v>
      </c>
      <c r="G173">
        <v>33.83</v>
      </c>
      <c r="H173">
        <v>33.22</v>
      </c>
      <c r="I173">
        <v>27.4</v>
      </c>
      <c r="J173">
        <v>30.25</v>
      </c>
      <c r="K173">
        <v>778.27</v>
      </c>
      <c r="N173">
        <f t="shared" si="2"/>
        <v>4.2800000000000011</v>
      </c>
      <c r="P173">
        <v>2.3999999999999986</v>
      </c>
    </row>
    <row r="174" spans="1:16" x14ac:dyDescent="0.75">
      <c r="A174" s="7">
        <v>0.51896990740740734</v>
      </c>
      <c r="B174">
        <v>58.1</v>
      </c>
      <c r="C174">
        <v>31.86</v>
      </c>
      <c r="D174">
        <v>10</v>
      </c>
      <c r="E174">
        <v>28.3</v>
      </c>
      <c r="F174">
        <v>49.56</v>
      </c>
      <c r="G174">
        <v>33.44</v>
      </c>
      <c r="H174">
        <v>33.270000000000003</v>
      </c>
      <c r="I174">
        <v>25.91</v>
      </c>
      <c r="J174">
        <v>34.31</v>
      </c>
      <c r="K174">
        <v>813.81</v>
      </c>
      <c r="N174">
        <f t="shared" si="2"/>
        <v>4.2899999999999991</v>
      </c>
      <c r="P174">
        <v>2.3999999999999986</v>
      </c>
    </row>
    <row r="175" spans="1:16" x14ac:dyDescent="0.75">
      <c r="A175" s="7">
        <v>0.52244212962962966</v>
      </c>
      <c r="B175">
        <v>58.1</v>
      </c>
      <c r="C175">
        <v>31.98</v>
      </c>
      <c r="D175">
        <v>10</v>
      </c>
      <c r="E175">
        <v>28.02</v>
      </c>
      <c r="F175">
        <v>49.56</v>
      </c>
      <c r="G175">
        <v>31.59</v>
      </c>
      <c r="H175">
        <v>31.4</v>
      </c>
      <c r="I175">
        <v>25.47</v>
      </c>
      <c r="J175">
        <v>33.54</v>
      </c>
      <c r="K175">
        <v>573.20000000000005</v>
      </c>
      <c r="N175">
        <f t="shared" si="2"/>
        <v>4.2899999999999991</v>
      </c>
      <c r="P175">
        <v>2.3999999999999986</v>
      </c>
    </row>
    <row r="176" spans="1:16" x14ac:dyDescent="0.75">
      <c r="A176" s="7">
        <v>0.60960648148148155</v>
      </c>
      <c r="B176">
        <v>58.1</v>
      </c>
      <c r="C176">
        <v>32.44</v>
      </c>
      <c r="D176">
        <v>10</v>
      </c>
      <c r="E176">
        <v>30.13</v>
      </c>
      <c r="F176">
        <v>47.38</v>
      </c>
      <c r="G176">
        <v>33.56</v>
      </c>
      <c r="H176">
        <v>33.630000000000003</v>
      </c>
      <c r="I176">
        <v>27.46</v>
      </c>
      <c r="J176">
        <v>29.58</v>
      </c>
      <c r="K176">
        <v>724.95</v>
      </c>
      <c r="N176">
        <f t="shared" si="2"/>
        <v>4.2899999999999991</v>
      </c>
      <c r="P176">
        <v>2.4099999999999966</v>
      </c>
    </row>
    <row r="177" spans="1:16" x14ac:dyDescent="0.75">
      <c r="A177" s="7">
        <v>0.63043981481481481</v>
      </c>
      <c r="B177">
        <v>58.1</v>
      </c>
      <c r="C177">
        <v>31.64</v>
      </c>
      <c r="D177">
        <v>10</v>
      </c>
      <c r="E177">
        <v>29.97</v>
      </c>
      <c r="F177">
        <v>47.18</v>
      </c>
      <c r="G177">
        <v>32.770000000000003</v>
      </c>
      <c r="H177">
        <v>33.590000000000003</v>
      </c>
      <c r="I177">
        <v>28.02</v>
      </c>
      <c r="J177">
        <v>29.12</v>
      </c>
      <c r="K177">
        <v>364.03</v>
      </c>
      <c r="N177">
        <f t="shared" si="2"/>
        <v>4.2899999999999991</v>
      </c>
      <c r="P177">
        <v>2.4099999999999966</v>
      </c>
    </row>
    <row r="178" spans="1:16" x14ac:dyDescent="0.75">
      <c r="A178" s="7">
        <v>0.62766203703703705</v>
      </c>
      <c r="B178">
        <v>58.11</v>
      </c>
      <c r="C178">
        <v>31.72</v>
      </c>
      <c r="D178">
        <v>10</v>
      </c>
      <c r="E178">
        <v>29.61</v>
      </c>
      <c r="F178">
        <v>47.98</v>
      </c>
      <c r="G178">
        <v>31.84</v>
      </c>
      <c r="H178">
        <v>32.08</v>
      </c>
      <c r="I178">
        <v>27.78</v>
      </c>
      <c r="J178">
        <v>29.55</v>
      </c>
      <c r="K178">
        <v>409.14</v>
      </c>
      <c r="N178">
        <f t="shared" si="2"/>
        <v>4.2999999999999972</v>
      </c>
      <c r="P178">
        <v>2.4199999999999946</v>
      </c>
    </row>
    <row r="179" spans="1:16" x14ac:dyDescent="0.75">
      <c r="A179" s="7">
        <v>0.62418981481481484</v>
      </c>
      <c r="B179">
        <v>58.12</v>
      </c>
      <c r="C179">
        <v>31.94</v>
      </c>
      <c r="D179">
        <v>10</v>
      </c>
      <c r="E179">
        <v>28.93</v>
      </c>
      <c r="F179">
        <v>50.15</v>
      </c>
      <c r="G179">
        <v>31.67</v>
      </c>
      <c r="H179">
        <v>31.65</v>
      </c>
      <c r="I179">
        <v>27.39</v>
      </c>
      <c r="J179">
        <v>29.46</v>
      </c>
      <c r="K179">
        <v>446.06</v>
      </c>
      <c r="N179">
        <f t="shared" si="2"/>
        <v>4.3099999999999952</v>
      </c>
      <c r="P179">
        <v>2.4399999999999977</v>
      </c>
    </row>
    <row r="180" spans="1:16" x14ac:dyDescent="0.75">
      <c r="A180" s="7">
        <v>0.6269675925925926</v>
      </c>
      <c r="B180">
        <v>58.12</v>
      </c>
      <c r="C180">
        <v>31.69</v>
      </c>
      <c r="D180">
        <v>10</v>
      </c>
      <c r="E180">
        <v>29.63</v>
      </c>
      <c r="F180">
        <v>48.17</v>
      </c>
      <c r="G180">
        <v>32.53</v>
      </c>
      <c r="H180">
        <v>33.369999999999997</v>
      </c>
      <c r="I180">
        <v>28.4</v>
      </c>
      <c r="J180">
        <v>29.6</v>
      </c>
      <c r="K180">
        <v>470.66</v>
      </c>
      <c r="N180">
        <f t="shared" si="2"/>
        <v>4.3099999999999952</v>
      </c>
      <c r="P180">
        <v>2.4499999999999957</v>
      </c>
    </row>
    <row r="181" spans="1:16" x14ac:dyDescent="0.75">
      <c r="A181" s="7">
        <v>0.44465277777777779</v>
      </c>
      <c r="B181">
        <v>58.14</v>
      </c>
      <c r="C181">
        <v>26.95</v>
      </c>
      <c r="D181">
        <v>10</v>
      </c>
      <c r="E181">
        <v>26.08</v>
      </c>
      <c r="F181">
        <v>52.32</v>
      </c>
      <c r="G181">
        <v>25.66</v>
      </c>
      <c r="H181">
        <v>29.86</v>
      </c>
      <c r="I181">
        <v>22.31</v>
      </c>
      <c r="J181">
        <v>25.87</v>
      </c>
      <c r="K181">
        <v>746.82</v>
      </c>
      <c r="N181">
        <f t="shared" si="2"/>
        <v>4.3299999999999983</v>
      </c>
      <c r="P181">
        <v>2.4499999999999957</v>
      </c>
    </row>
    <row r="182" spans="1:16" x14ac:dyDescent="0.75">
      <c r="A182" s="7">
        <v>0.61724537037037031</v>
      </c>
      <c r="B182">
        <v>58.14</v>
      </c>
      <c r="C182">
        <v>32.119999999999997</v>
      </c>
      <c r="D182">
        <v>10</v>
      </c>
      <c r="E182">
        <v>29.7</v>
      </c>
      <c r="F182">
        <v>47.98</v>
      </c>
      <c r="G182">
        <v>32.75</v>
      </c>
      <c r="H182">
        <v>32.65</v>
      </c>
      <c r="I182">
        <v>28.01</v>
      </c>
      <c r="J182">
        <v>29.48</v>
      </c>
      <c r="K182">
        <v>636.09</v>
      </c>
      <c r="N182">
        <f t="shared" si="2"/>
        <v>4.3299999999999983</v>
      </c>
      <c r="P182">
        <v>2.4600000000000009</v>
      </c>
    </row>
    <row r="183" spans="1:16" x14ac:dyDescent="0.75">
      <c r="A183" s="7">
        <v>0.52174768518518522</v>
      </c>
      <c r="B183">
        <v>58.16</v>
      </c>
      <c r="C183">
        <v>32</v>
      </c>
      <c r="D183">
        <v>10</v>
      </c>
      <c r="E183">
        <v>28.29</v>
      </c>
      <c r="F183">
        <v>48.96</v>
      </c>
      <c r="G183">
        <v>33.47</v>
      </c>
      <c r="H183">
        <v>33.4</v>
      </c>
      <c r="I183">
        <v>25.86</v>
      </c>
      <c r="J183">
        <v>33.520000000000003</v>
      </c>
      <c r="K183">
        <v>781</v>
      </c>
      <c r="N183">
        <f t="shared" si="2"/>
        <v>4.3499999999999943</v>
      </c>
      <c r="P183">
        <v>2.4699999999999989</v>
      </c>
    </row>
    <row r="184" spans="1:16" x14ac:dyDescent="0.75">
      <c r="A184" s="7">
        <v>0.5231365740740741</v>
      </c>
      <c r="B184">
        <v>58.16</v>
      </c>
      <c r="C184">
        <v>31.94</v>
      </c>
      <c r="D184">
        <v>10</v>
      </c>
      <c r="E184">
        <v>28.05</v>
      </c>
      <c r="F184">
        <v>48.57</v>
      </c>
      <c r="G184">
        <v>32.619999999999997</v>
      </c>
      <c r="H184">
        <v>32.51</v>
      </c>
      <c r="I184">
        <v>25.32</v>
      </c>
      <c r="J184">
        <v>33.15</v>
      </c>
      <c r="K184">
        <v>616.95000000000005</v>
      </c>
      <c r="N184">
        <f t="shared" si="2"/>
        <v>4.3499999999999943</v>
      </c>
      <c r="P184">
        <v>2.4799999999999969</v>
      </c>
    </row>
    <row r="185" spans="1:16" x14ac:dyDescent="0.75">
      <c r="A185" s="7">
        <v>0.60821759259259256</v>
      </c>
      <c r="B185">
        <v>58.16</v>
      </c>
      <c r="C185">
        <v>32.659999999999997</v>
      </c>
      <c r="D185">
        <v>10</v>
      </c>
      <c r="E185">
        <v>30.29</v>
      </c>
      <c r="F185">
        <v>46</v>
      </c>
      <c r="G185">
        <v>33.590000000000003</v>
      </c>
      <c r="H185">
        <v>32.96</v>
      </c>
      <c r="I185">
        <v>27.57</v>
      </c>
      <c r="J185">
        <v>29.9</v>
      </c>
      <c r="K185">
        <v>739.99</v>
      </c>
      <c r="N185">
        <f t="shared" si="2"/>
        <v>4.3499999999999943</v>
      </c>
      <c r="P185">
        <v>2.4799999999999969</v>
      </c>
    </row>
    <row r="186" spans="1:16" x14ac:dyDescent="0.75">
      <c r="A186" s="7">
        <v>0.53182870370370372</v>
      </c>
      <c r="B186">
        <v>58.17</v>
      </c>
      <c r="C186">
        <v>0</v>
      </c>
      <c r="D186">
        <v>10</v>
      </c>
      <c r="E186">
        <v>0</v>
      </c>
      <c r="F186">
        <v>10</v>
      </c>
      <c r="G186">
        <v>0</v>
      </c>
      <c r="H186">
        <v>0</v>
      </c>
      <c r="I186">
        <v>0</v>
      </c>
      <c r="J186">
        <v>0</v>
      </c>
      <c r="K186">
        <v>0</v>
      </c>
      <c r="N186">
        <f t="shared" si="2"/>
        <v>4.3599999999999994</v>
      </c>
      <c r="P186">
        <v>2.5</v>
      </c>
    </row>
    <row r="187" spans="1:16" x14ac:dyDescent="0.75">
      <c r="A187" s="7">
        <v>0.5332175925925926</v>
      </c>
      <c r="B187">
        <v>58.17</v>
      </c>
      <c r="C187">
        <v>0</v>
      </c>
      <c r="D187">
        <v>10</v>
      </c>
      <c r="E187">
        <v>0</v>
      </c>
      <c r="F187">
        <v>10</v>
      </c>
      <c r="G187">
        <v>0</v>
      </c>
      <c r="H187">
        <v>0</v>
      </c>
      <c r="I187">
        <v>0</v>
      </c>
      <c r="J187">
        <v>0</v>
      </c>
      <c r="K187">
        <v>0</v>
      </c>
      <c r="N187">
        <f t="shared" si="2"/>
        <v>4.3599999999999994</v>
      </c>
      <c r="P187">
        <v>2.509999999999998</v>
      </c>
    </row>
    <row r="188" spans="1:16" x14ac:dyDescent="0.75">
      <c r="A188" s="7">
        <v>0.62557870370370372</v>
      </c>
      <c r="B188">
        <v>58.17</v>
      </c>
      <c r="C188">
        <v>31.77</v>
      </c>
      <c r="D188">
        <v>10</v>
      </c>
      <c r="E188">
        <v>29.03</v>
      </c>
      <c r="F188">
        <v>49.75</v>
      </c>
      <c r="G188">
        <v>31.46</v>
      </c>
      <c r="H188">
        <v>32.159999999999997</v>
      </c>
      <c r="I188">
        <v>27.53</v>
      </c>
      <c r="J188">
        <v>29.31</v>
      </c>
      <c r="K188">
        <v>403.68</v>
      </c>
      <c r="N188">
        <f t="shared" si="2"/>
        <v>4.3599999999999994</v>
      </c>
      <c r="P188">
        <v>2.5399999999999991</v>
      </c>
    </row>
    <row r="189" spans="1:16" x14ac:dyDescent="0.75">
      <c r="A189" s="7">
        <v>0.56168981481481484</v>
      </c>
      <c r="B189">
        <v>58.18</v>
      </c>
      <c r="C189">
        <v>32.51</v>
      </c>
      <c r="D189">
        <v>10</v>
      </c>
      <c r="E189">
        <v>29.06</v>
      </c>
      <c r="F189">
        <v>47.18</v>
      </c>
      <c r="G189">
        <v>34.22</v>
      </c>
      <c r="H189">
        <v>33.979999999999997</v>
      </c>
      <c r="I189">
        <v>26.33</v>
      </c>
      <c r="J189">
        <v>32.630000000000003</v>
      </c>
      <c r="K189">
        <v>822.01</v>
      </c>
      <c r="N189">
        <f t="shared" si="2"/>
        <v>4.3699999999999974</v>
      </c>
      <c r="P189">
        <v>2.5399999999999991</v>
      </c>
    </row>
    <row r="190" spans="1:16" x14ac:dyDescent="0.75">
      <c r="A190" s="7">
        <v>0.62071759259259263</v>
      </c>
      <c r="B190">
        <v>58.19</v>
      </c>
      <c r="C190">
        <v>32.31</v>
      </c>
      <c r="D190">
        <v>10</v>
      </c>
      <c r="E190">
        <v>30.21</v>
      </c>
      <c r="F190">
        <v>46.59</v>
      </c>
      <c r="G190">
        <v>32.33</v>
      </c>
      <c r="H190">
        <v>33.01</v>
      </c>
      <c r="I190">
        <v>27.44</v>
      </c>
      <c r="J190">
        <v>29.54</v>
      </c>
      <c r="K190">
        <v>478.87</v>
      </c>
      <c r="N190">
        <f t="shared" si="2"/>
        <v>4.3799999999999955</v>
      </c>
      <c r="P190">
        <v>2.5399999999999991</v>
      </c>
    </row>
    <row r="191" spans="1:16" x14ac:dyDescent="0.75">
      <c r="A191" s="7">
        <v>0.62627314814814816</v>
      </c>
      <c r="B191">
        <v>58.19</v>
      </c>
      <c r="C191">
        <v>31.7</v>
      </c>
      <c r="D191">
        <v>10</v>
      </c>
      <c r="E191">
        <v>29.36</v>
      </c>
      <c r="F191">
        <v>48.96</v>
      </c>
      <c r="G191">
        <v>32.25</v>
      </c>
      <c r="H191">
        <v>32.89</v>
      </c>
      <c r="I191">
        <v>27.47</v>
      </c>
      <c r="J191">
        <v>29.19</v>
      </c>
      <c r="K191">
        <v>462.46</v>
      </c>
      <c r="N191">
        <f t="shared" si="2"/>
        <v>4.3799999999999955</v>
      </c>
      <c r="P191">
        <v>2.5399999999999991</v>
      </c>
    </row>
    <row r="192" spans="1:16" x14ac:dyDescent="0.75">
      <c r="A192" s="7">
        <v>0.62210648148148151</v>
      </c>
      <c r="B192">
        <v>58.2</v>
      </c>
      <c r="C192">
        <v>32.29</v>
      </c>
      <c r="D192">
        <v>10</v>
      </c>
      <c r="E192">
        <v>29.45</v>
      </c>
      <c r="F192">
        <v>49.16</v>
      </c>
      <c r="G192">
        <v>31.37</v>
      </c>
      <c r="H192">
        <v>32.130000000000003</v>
      </c>
      <c r="I192">
        <v>27.34</v>
      </c>
      <c r="J192">
        <v>29.52</v>
      </c>
      <c r="K192">
        <v>437.85</v>
      </c>
      <c r="N192">
        <f t="shared" si="2"/>
        <v>4.3900000000000006</v>
      </c>
      <c r="P192">
        <v>2.5399999999999991</v>
      </c>
    </row>
    <row r="193" spans="1:16" x14ac:dyDescent="0.75">
      <c r="A193" s="7">
        <v>0.52383101851851854</v>
      </c>
      <c r="B193">
        <v>58.21</v>
      </c>
      <c r="C193">
        <v>0</v>
      </c>
      <c r="D193">
        <v>10</v>
      </c>
      <c r="E193">
        <v>0</v>
      </c>
      <c r="F193">
        <v>10</v>
      </c>
      <c r="G193">
        <v>0</v>
      </c>
      <c r="H193">
        <v>0</v>
      </c>
      <c r="I193">
        <v>0</v>
      </c>
      <c r="J193">
        <v>0</v>
      </c>
      <c r="K193">
        <v>0</v>
      </c>
      <c r="N193">
        <f t="shared" si="2"/>
        <v>4.3999999999999986</v>
      </c>
      <c r="P193">
        <v>2.5499999999999972</v>
      </c>
    </row>
    <row r="194" spans="1:16" x14ac:dyDescent="0.75">
      <c r="A194" s="7">
        <v>0.52905092592592595</v>
      </c>
      <c r="B194">
        <v>58.21</v>
      </c>
      <c r="C194">
        <v>0</v>
      </c>
      <c r="D194">
        <v>10</v>
      </c>
      <c r="E194">
        <v>0</v>
      </c>
      <c r="F194">
        <v>10</v>
      </c>
      <c r="G194">
        <v>0</v>
      </c>
      <c r="H194">
        <v>0</v>
      </c>
      <c r="I194">
        <v>0</v>
      </c>
      <c r="J194">
        <v>0</v>
      </c>
      <c r="K194">
        <v>0</v>
      </c>
      <c r="N194">
        <f t="shared" si="2"/>
        <v>4.3999999999999986</v>
      </c>
      <c r="P194">
        <v>2.5499999999999972</v>
      </c>
    </row>
    <row r="195" spans="1:16" x14ac:dyDescent="0.75">
      <c r="A195" s="7">
        <v>0.62141203703703707</v>
      </c>
      <c r="B195">
        <v>58.21</v>
      </c>
      <c r="C195">
        <v>32.299999999999997</v>
      </c>
      <c r="D195">
        <v>10</v>
      </c>
      <c r="E195">
        <v>29.79</v>
      </c>
      <c r="F195">
        <v>47.38</v>
      </c>
      <c r="G195">
        <v>31.95</v>
      </c>
      <c r="H195">
        <v>32.1</v>
      </c>
      <c r="I195">
        <v>27.68</v>
      </c>
      <c r="J195">
        <v>29.7</v>
      </c>
      <c r="K195">
        <v>409.14</v>
      </c>
      <c r="N195">
        <f t="shared" ref="N195:N258" si="3">B195-53.81</f>
        <v>4.3999999999999986</v>
      </c>
      <c r="P195">
        <v>2.5599999999999952</v>
      </c>
    </row>
    <row r="196" spans="1:16" x14ac:dyDescent="0.75">
      <c r="A196" s="7">
        <v>0.62280092592592595</v>
      </c>
      <c r="B196">
        <v>58.22</v>
      </c>
      <c r="C196">
        <v>32.21</v>
      </c>
      <c r="D196">
        <v>10</v>
      </c>
      <c r="E196">
        <v>29.16</v>
      </c>
      <c r="F196">
        <v>49.16</v>
      </c>
      <c r="G196">
        <v>30.81</v>
      </c>
      <c r="H196">
        <v>30.72</v>
      </c>
      <c r="I196">
        <v>27.36</v>
      </c>
      <c r="J196">
        <v>29.66</v>
      </c>
      <c r="K196">
        <v>477.5</v>
      </c>
      <c r="N196">
        <f t="shared" si="3"/>
        <v>4.4099999999999966</v>
      </c>
      <c r="P196">
        <v>2.5599999999999952</v>
      </c>
    </row>
    <row r="197" spans="1:16" x14ac:dyDescent="0.75">
      <c r="A197" s="7">
        <v>0.62488425925925928</v>
      </c>
      <c r="B197">
        <v>58.22</v>
      </c>
      <c r="C197">
        <v>31.85</v>
      </c>
      <c r="D197">
        <v>10</v>
      </c>
      <c r="E197">
        <v>29</v>
      </c>
      <c r="F197">
        <v>49.56</v>
      </c>
      <c r="G197">
        <v>31.27</v>
      </c>
      <c r="H197">
        <v>31.99</v>
      </c>
      <c r="I197">
        <v>26.99</v>
      </c>
      <c r="J197">
        <v>29.34</v>
      </c>
      <c r="K197">
        <v>399.57</v>
      </c>
      <c r="N197">
        <f t="shared" si="3"/>
        <v>4.4099999999999966</v>
      </c>
      <c r="P197">
        <v>2.5799999999999983</v>
      </c>
    </row>
    <row r="198" spans="1:16" x14ac:dyDescent="0.75">
      <c r="A198" s="7">
        <v>0.53043981481481484</v>
      </c>
      <c r="B198">
        <v>58.23</v>
      </c>
      <c r="C198">
        <v>0</v>
      </c>
      <c r="D198">
        <v>10</v>
      </c>
      <c r="E198">
        <v>0</v>
      </c>
      <c r="F198">
        <v>10</v>
      </c>
      <c r="G198">
        <v>0</v>
      </c>
      <c r="H198">
        <v>0</v>
      </c>
      <c r="I198">
        <v>0</v>
      </c>
      <c r="J198">
        <v>0</v>
      </c>
      <c r="K198">
        <v>0</v>
      </c>
      <c r="N198">
        <f t="shared" si="3"/>
        <v>4.4199999999999946</v>
      </c>
      <c r="P198">
        <v>2.5899999999999963</v>
      </c>
    </row>
    <row r="199" spans="1:16" x14ac:dyDescent="0.75">
      <c r="A199" s="7">
        <v>0.61793981481481486</v>
      </c>
      <c r="B199">
        <v>58.25</v>
      </c>
      <c r="C199">
        <v>32.119999999999997</v>
      </c>
      <c r="D199">
        <v>10</v>
      </c>
      <c r="E199">
        <v>29.8</v>
      </c>
      <c r="F199">
        <v>47.18</v>
      </c>
      <c r="G199">
        <v>32.94</v>
      </c>
      <c r="H199">
        <v>32.909999999999997</v>
      </c>
      <c r="I199">
        <v>28.25</v>
      </c>
      <c r="J199">
        <v>29.66</v>
      </c>
      <c r="K199">
        <v>671.63</v>
      </c>
      <c r="N199">
        <f t="shared" si="3"/>
        <v>4.4399999999999977</v>
      </c>
      <c r="P199">
        <v>2.5899999999999963</v>
      </c>
    </row>
    <row r="200" spans="1:16" x14ac:dyDescent="0.75">
      <c r="A200" s="7">
        <v>0.61863425925925919</v>
      </c>
      <c r="B200">
        <v>58.26</v>
      </c>
      <c r="C200">
        <v>32.159999999999997</v>
      </c>
      <c r="D200">
        <v>10</v>
      </c>
      <c r="E200">
        <v>29.62</v>
      </c>
      <c r="F200">
        <v>48.17</v>
      </c>
      <c r="G200">
        <v>32.590000000000003</v>
      </c>
      <c r="H200">
        <v>31.6</v>
      </c>
      <c r="I200">
        <v>27.99</v>
      </c>
      <c r="J200">
        <v>29.83</v>
      </c>
      <c r="K200">
        <v>664.8</v>
      </c>
      <c r="N200">
        <f t="shared" si="3"/>
        <v>4.4499999999999957</v>
      </c>
      <c r="P200">
        <v>2.5899999999999963</v>
      </c>
    </row>
    <row r="201" spans="1:16" x14ac:dyDescent="0.75">
      <c r="A201" s="7">
        <v>0.61932870370370374</v>
      </c>
      <c r="B201">
        <v>58.26</v>
      </c>
      <c r="C201">
        <v>32.270000000000003</v>
      </c>
      <c r="D201">
        <v>10</v>
      </c>
      <c r="E201">
        <v>29.79</v>
      </c>
      <c r="F201">
        <v>47.98</v>
      </c>
      <c r="G201">
        <v>33.799999999999997</v>
      </c>
      <c r="H201">
        <v>33.130000000000003</v>
      </c>
      <c r="I201">
        <v>29.22</v>
      </c>
      <c r="J201">
        <v>30.4</v>
      </c>
      <c r="K201">
        <v>637.45000000000005</v>
      </c>
      <c r="N201">
        <f t="shared" si="3"/>
        <v>4.4499999999999957</v>
      </c>
      <c r="P201">
        <v>2.5899999999999963</v>
      </c>
    </row>
    <row r="202" spans="1:16" x14ac:dyDescent="0.75">
      <c r="A202" s="7">
        <v>0.61446759259259254</v>
      </c>
      <c r="B202">
        <v>58.27</v>
      </c>
      <c r="C202">
        <v>32.08</v>
      </c>
      <c r="D202">
        <v>10</v>
      </c>
      <c r="E202">
        <v>29.96</v>
      </c>
      <c r="F202">
        <v>47.38</v>
      </c>
      <c r="G202">
        <v>33.5</v>
      </c>
      <c r="H202">
        <v>33.380000000000003</v>
      </c>
      <c r="I202">
        <v>26.81</v>
      </c>
      <c r="J202">
        <v>29.29</v>
      </c>
      <c r="K202">
        <v>525.35</v>
      </c>
      <c r="N202">
        <f t="shared" si="3"/>
        <v>4.4600000000000009</v>
      </c>
      <c r="P202">
        <v>2.6099999999999994</v>
      </c>
    </row>
    <row r="203" spans="1:16" x14ac:dyDescent="0.75">
      <c r="A203" s="7">
        <v>0.52974537037037039</v>
      </c>
      <c r="B203">
        <v>58.28</v>
      </c>
      <c r="C203">
        <v>0</v>
      </c>
      <c r="D203">
        <v>10</v>
      </c>
      <c r="E203">
        <v>0</v>
      </c>
      <c r="F203">
        <v>10</v>
      </c>
      <c r="G203">
        <v>0</v>
      </c>
      <c r="H203">
        <v>0</v>
      </c>
      <c r="I203">
        <v>0</v>
      </c>
      <c r="J203">
        <v>0</v>
      </c>
      <c r="K203">
        <v>0</v>
      </c>
      <c r="N203">
        <f t="shared" si="3"/>
        <v>4.4699999999999989</v>
      </c>
      <c r="P203">
        <v>2.6099999999999994</v>
      </c>
    </row>
    <row r="204" spans="1:16" x14ac:dyDescent="0.75">
      <c r="A204" s="7">
        <v>0.53113425925925928</v>
      </c>
      <c r="B204">
        <v>58.29</v>
      </c>
      <c r="C204">
        <v>0</v>
      </c>
      <c r="D204">
        <v>10</v>
      </c>
      <c r="E204">
        <v>0</v>
      </c>
      <c r="F204">
        <v>10</v>
      </c>
      <c r="G204">
        <v>0</v>
      </c>
      <c r="H204">
        <v>0</v>
      </c>
      <c r="I204">
        <v>0</v>
      </c>
      <c r="J204">
        <v>0</v>
      </c>
      <c r="K204">
        <v>0</v>
      </c>
      <c r="N204">
        <f t="shared" si="3"/>
        <v>4.4799999999999969</v>
      </c>
      <c r="P204">
        <v>2.6299999999999955</v>
      </c>
    </row>
    <row r="205" spans="1:16" x14ac:dyDescent="0.75">
      <c r="A205" s="7">
        <v>0.61516203703703709</v>
      </c>
      <c r="B205">
        <v>58.29</v>
      </c>
      <c r="C205">
        <v>32.090000000000003</v>
      </c>
      <c r="D205">
        <v>10</v>
      </c>
      <c r="E205">
        <v>29.57</v>
      </c>
      <c r="F205">
        <v>48.17</v>
      </c>
      <c r="G205">
        <v>25.7</v>
      </c>
      <c r="H205">
        <v>30.21</v>
      </c>
      <c r="I205">
        <v>26.25</v>
      </c>
      <c r="J205">
        <v>29.65</v>
      </c>
      <c r="K205">
        <v>611.48</v>
      </c>
      <c r="N205">
        <f t="shared" si="3"/>
        <v>4.4799999999999969</v>
      </c>
      <c r="P205">
        <v>2.6299999999999955</v>
      </c>
    </row>
    <row r="206" spans="1:16" x14ac:dyDescent="0.75">
      <c r="A206" s="7">
        <v>0.53599537037037037</v>
      </c>
      <c r="B206">
        <v>58.31</v>
      </c>
      <c r="C206">
        <v>0</v>
      </c>
      <c r="D206">
        <v>10</v>
      </c>
      <c r="E206">
        <v>0</v>
      </c>
      <c r="F206">
        <v>10</v>
      </c>
      <c r="G206">
        <v>0</v>
      </c>
      <c r="H206">
        <v>0</v>
      </c>
      <c r="I206">
        <v>0</v>
      </c>
      <c r="J206">
        <v>0</v>
      </c>
      <c r="K206">
        <v>0</v>
      </c>
      <c r="N206">
        <f t="shared" si="3"/>
        <v>4.5</v>
      </c>
      <c r="P206">
        <v>2.6400000000000006</v>
      </c>
    </row>
    <row r="207" spans="1:16" x14ac:dyDescent="0.75">
      <c r="A207" s="7">
        <v>0.53391203703703705</v>
      </c>
      <c r="B207">
        <v>58.32</v>
      </c>
      <c r="C207">
        <v>0</v>
      </c>
      <c r="D207">
        <v>10</v>
      </c>
      <c r="E207">
        <v>0</v>
      </c>
      <c r="F207">
        <v>10</v>
      </c>
      <c r="G207">
        <v>0</v>
      </c>
      <c r="H207">
        <v>0</v>
      </c>
      <c r="I207">
        <v>0</v>
      </c>
      <c r="J207">
        <v>0</v>
      </c>
      <c r="K207">
        <v>0</v>
      </c>
      <c r="N207">
        <f t="shared" si="3"/>
        <v>4.509999999999998</v>
      </c>
      <c r="P207">
        <v>2.6499999999999986</v>
      </c>
    </row>
    <row r="208" spans="1:16" x14ac:dyDescent="0.75">
      <c r="A208" s="7">
        <v>0.53530092592592593</v>
      </c>
      <c r="B208">
        <v>58.35</v>
      </c>
      <c r="C208">
        <v>0</v>
      </c>
      <c r="D208">
        <v>10</v>
      </c>
      <c r="E208">
        <v>0</v>
      </c>
      <c r="F208">
        <v>10</v>
      </c>
      <c r="G208">
        <v>0</v>
      </c>
      <c r="H208">
        <v>0</v>
      </c>
      <c r="I208">
        <v>0</v>
      </c>
      <c r="J208">
        <v>0</v>
      </c>
      <c r="K208">
        <v>0</v>
      </c>
      <c r="N208">
        <f t="shared" si="3"/>
        <v>4.5399999999999991</v>
      </c>
      <c r="P208">
        <v>2.6499999999999986</v>
      </c>
    </row>
    <row r="209" spans="1:16" x14ac:dyDescent="0.75">
      <c r="A209" s="7">
        <v>0.53877314814814814</v>
      </c>
      <c r="B209">
        <v>58.35</v>
      </c>
      <c r="C209">
        <v>32.64</v>
      </c>
      <c r="D209">
        <v>10</v>
      </c>
      <c r="E209">
        <v>29.34</v>
      </c>
      <c r="F209">
        <v>44.61</v>
      </c>
      <c r="G209">
        <v>35.75</v>
      </c>
      <c r="H209">
        <v>35.380000000000003</v>
      </c>
      <c r="I209">
        <v>26.39</v>
      </c>
      <c r="J209">
        <v>34.61</v>
      </c>
      <c r="K209">
        <v>1129.6199999999999</v>
      </c>
      <c r="N209">
        <f t="shared" si="3"/>
        <v>4.5399999999999991</v>
      </c>
      <c r="P209">
        <v>2.6599999999999966</v>
      </c>
    </row>
    <row r="210" spans="1:16" x14ac:dyDescent="0.75">
      <c r="A210" s="7">
        <v>0.54849537037037044</v>
      </c>
      <c r="B210">
        <v>58.35</v>
      </c>
      <c r="C210">
        <v>32.770000000000003</v>
      </c>
      <c r="D210">
        <v>10</v>
      </c>
      <c r="E210">
        <v>28.59</v>
      </c>
      <c r="F210">
        <v>48.77</v>
      </c>
      <c r="G210">
        <v>32.14</v>
      </c>
      <c r="H210">
        <v>32.22</v>
      </c>
      <c r="I210">
        <v>25.79</v>
      </c>
      <c r="J210">
        <v>33.159999999999997</v>
      </c>
      <c r="K210">
        <v>686.67</v>
      </c>
      <c r="N210">
        <f t="shared" si="3"/>
        <v>4.5399999999999991</v>
      </c>
      <c r="P210">
        <v>2.6599999999999966</v>
      </c>
    </row>
    <row r="211" spans="1:16" x14ac:dyDescent="0.75">
      <c r="A211" s="7">
        <v>0.61168981481481477</v>
      </c>
      <c r="B211">
        <v>58.35</v>
      </c>
      <c r="C211">
        <v>32.520000000000003</v>
      </c>
      <c r="D211">
        <v>10</v>
      </c>
      <c r="E211">
        <v>30.36</v>
      </c>
      <c r="F211">
        <v>45.6</v>
      </c>
      <c r="G211">
        <v>34.03</v>
      </c>
      <c r="H211">
        <v>33.67</v>
      </c>
      <c r="I211">
        <v>27.75</v>
      </c>
      <c r="J211">
        <v>29.92</v>
      </c>
      <c r="K211">
        <v>641.54999999999995</v>
      </c>
      <c r="N211">
        <f t="shared" si="3"/>
        <v>4.5399999999999991</v>
      </c>
      <c r="P211">
        <v>2.6599999999999966</v>
      </c>
    </row>
    <row r="212" spans="1:16" x14ac:dyDescent="0.75">
      <c r="A212" s="7">
        <v>0.61655092592592597</v>
      </c>
      <c r="B212">
        <v>58.35</v>
      </c>
      <c r="C212">
        <v>32.119999999999997</v>
      </c>
      <c r="D212">
        <v>10</v>
      </c>
      <c r="E212">
        <v>29.53</v>
      </c>
      <c r="F212">
        <v>48.57</v>
      </c>
      <c r="G212">
        <v>33.82</v>
      </c>
      <c r="H212">
        <v>33.35</v>
      </c>
      <c r="I212">
        <v>28.85</v>
      </c>
      <c r="J212">
        <v>29.84</v>
      </c>
      <c r="K212">
        <v>645.66</v>
      </c>
      <c r="N212">
        <f t="shared" si="3"/>
        <v>4.5399999999999991</v>
      </c>
      <c r="P212">
        <v>2.6699999999999946</v>
      </c>
    </row>
    <row r="213" spans="1:16" x14ac:dyDescent="0.75">
      <c r="A213" s="7">
        <v>0.53252314814814816</v>
      </c>
      <c r="B213">
        <v>58.36</v>
      </c>
      <c r="C213">
        <v>0</v>
      </c>
      <c r="D213">
        <v>10</v>
      </c>
      <c r="E213">
        <v>0</v>
      </c>
      <c r="F213">
        <v>10</v>
      </c>
      <c r="G213">
        <v>0</v>
      </c>
      <c r="H213">
        <v>0</v>
      </c>
      <c r="I213">
        <v>0</v>
      </c>
      <c r="J213">
        <v>0</v>
      </c>
      <c r="K213">
        <v>0</v>
      </c>
      <c r="N213">
        <f t="shared" si="3"/>
        <v>4.5499999999999972</v>
      </c>
      <c r="P213">
        <v>2.6699999999999946</v>
      </c>
    </row>
    <row r="214" spans="1:16" x14ac:dyDescent="0.75">
      <c r="A214" s="7">
        <v>0.55613425925925919</v>
      </c>
      <c r="B214">
        <v>58.36</v>
      </c>
      <c r="C214">
        <v>32.29</v>
      </c>
      <c r="D214">
        <v>10</v>
      </c>
      <c r="E214">
        <v>28.56</v>
      </c>
      <c r="F214">
        <v>48.77</v>
      </c>
      <c r="G214">
        <v>32.32</v>
      </c>
      <c r="H214">
        <v>32.409999999999997</v>
      </c>
      <c r="I214">
        <v>25.65</v>
      </c>
      <c r="J214">
        <v>32.229999999999997</v>
      </c>
      <c r="K214">
        <v>633.35</v>
      </c>
      <c r="N214">
        <f t="shared" si="3"/>
        <v>4.5499999999999972</v>
      </c>
      <c r="P214">
        <v>2.6799999999999997</v>
      </c>
    </row>
    <row r="215" spans="1:16" x14ac:dyDescent="0.75">
      <c r="A215" s="7">
        <v>0.53668981481481481</v>
      </c>
      <c r="B215">
        <v>58.37</v>
      </c>
      <c r="C215">
        <v>0</v>
      </c>
      <c r="D215">
        <v>10</v>
      </c>
      <c r="E215">
        <v>0</v>
      </c>
      <c r="F215">
        <v>10</v>
      </c>
      <c r="G215">
        <v>0</v>
      </c>
      <c r="H215">
        <v>0</v>
      </c>
      <c r="I215">
        <v>0</v>
      </c>
      <c r="J215">
        <v>0</v>
      </c>
      <c r="K215">
        <v>0</v>
      </c>
      <c r="N215">
        <f t="shared" si="3"/>
        <v>4.5599999999999952</v>
      </c>
      <c r="P215">
        <v>2.6799999999999997</v>
      </c>
    </row>
    <row r="216" spans="1:16" x14ac:dyDescent="0.75">
      <c r="A216" s="7">
        <v>0.60752314814814812</v>
      </c>
      <c r="B216">
        <v>58.37</v>
      </c>
      <c r="C216">
        <v>32.81</v>
      </c>
      <c r="D216">
        <v>10</v>
      </c>
      <c r="E216">
        <v>30.44</v>
      </c>
      <c r="F216">
        <v>45.41</v>
      </c>
      <c r="G216">
        <v>33.630000000000003</v>
      </c>
      <c r="H216">
        <v>32.82</v>
      </c>
      <c r="I216">
        <v>27.87</v>
      </c>
      <c r="J216">
        <v>30.2</v>
      </c>
      <c r="K216">
        <v>746.82</v>
      </c>
      <c r="N216">
        <f t="shared" si="3"/>
        <v>4.5599999999999952</v>
      </c>
      <c r="P216">
        <v>2.6799999999999997</v>
      </c>
    </row>
    <row r="217" spans="1:16" x14ac:dyDescent="0.75">
      <c r="A217" s="7">
        <v>0.62002314814814818</v>
      </c>
      <c r="B217">
        <v>58.39</v>
      </c>
      <c r="C217">
        <v>32.36</v>
      </c>
      <c r="D217">
        <v>10</v>
      </c>
      <c r="E217">
        <v>29.94</v>
      </c>
      <c r="F217">
        <v>47.18</v>
      </c>
      <c r="G217">
        <v>32.26</v>
      </c>
      <c r="H217">
        <v>33.03</v>
      </c>
      <c r="I217">
        <v>27.54</v>
      </c>
      <c r="J217">
        <v>29.65</v>
      </c>
      <c r="K217">
        <v>606.01</v>
      </c>
      <c r="N217">
        <f t="shared" si="3"/>
        <v>4.5799999999999983</v>
      </c>
      <c r="P217">
        <v>2.6799999999999997</v>
      </c>
    </row>
    <row r="218" spans="1:16" x14ac:dyDescent="0.75">
      <c r="A218" s="7">
        <v>0.53460648148148149</v>
      </c>
      <c r="B218">
        <v>58.4</v>
      </c>
      <c r="C218">
        <v>0</v>
      </c>
      <c r="D218">
        <v>10</v>
      </c>
      <c r="E218">
        <v>0</v>
      </c>
      <c r="F218">
        <v>10</v>
      </c>
      <c r="G218">
        <v>0</v>
      </c>
      <c r="H218">
        <v>0</v>
      </c>
      <c r="I218">
        <v>0</v>
      </c>
      <c r="J218">
        <v>0</v>
      </c>
      <c r="K218">
        <v>0</v>
      </c>
      <c r="N218">
        <f t="shared" si="3"/>
        <v>4.5899999999999963</v>
      </c>
      <c r="P218">
        <v>2.6999999999999957</v>
      </c>
    </row>
    <row r="219" spans="1:16" x14ac:dyDescent="0.75">
      <c r="A219" s="7">
        <v>0.61099537037037044</v>
      </c>
      <c r="B219">
        <v>58.4</v>
      </c>
      <c r="C219">
        <v>32.47</v>
      </c>
      <c r="D219">
        <v>10</v>
      </c>
      <c r="E219">
        <v>30.47</v>
      </c>
      <c r="F219">
        <v>44.02</v>
      </c>
      <c r="G219">
        <v>35.159999999999997</v>
      </c>
      <c r="H219">
        <v>34.53</v>
      </c>
      <c r="I219">
        <v>28.78</v>
      </c>
      <c r="J219">
        <v>30.02</v>
      </c>
      <c r="K219">
        <v>694.87</v>
      </c>
      <c r="N219">
        <f t="shared" si="3"/>
        <v>4.5899999999999963</v>
      </c>
      <c r="P219">
        <v>2.6999999999999957</v>
      </c>
    </row>
    <row r="220" spans="1:16" x14ac:dyDescent="0.75">
      <c r="A220" s="7">
        <v>0.61238425925925932</v>
      </c>
      <c r="B220">
        <v>58.4</v>
      </c>
      <c r="C220">
        <v>32.49</v>
      </c>
      <c r="D220">
        <v>10</v>
      </c>
      <c r="E220">
        <v>30.21</v>
      </c>
      <c r="F220">
        <v>46.39</v>
      </c>
      <c r="G220">
        <v>33.86</v>
      </c>
      <c r="H220">
        <v>33.32</v>
      </c>
      <c r="I220">
        <v>27.92</v>
      </c>
      <c r="J220">
        <v>29.83</v>
      </c>
      <c r="K220">
        <v>604.64</v>
      </c>
      <c r="N220">
        <f t="shared" si="3"/>
        <v>4.5899999999999963</v>
      </c>
      <c r="P220">
        <v>2.6999999999999957</v>
      </c>
    </row>
    <row r="221" spans="1:16" x14ac:dyDescent="0.75">
      <c r="A221" s="7">
        <v>0.61377314814814821</v>
      </c>
      <c r="B221">
        <v>58.4</v>
      </c>
      <c r="C221">
        <v>32.17</v>
      </c>
      <c r="D221">
        <v>10</v>
      </c>
      <c r="E221">
        <v>29.77</v>
      </c>
      <c r="F221">
        <v>47.78</v>
      </c>
      <c r="G221">
        <v>33.53</v>
      </c>
      <c r="H221">
        <v>33.25</v>
      </c>
      <c r="I221">
        <v>27.81</v>
      </c>
      <c r="J221">
        <v>29.41</v>
      </c>
      <c r="K221">
        <v>581.4</v>
      </c>
      <c r="N221">
        <f t="shared" si="3"/>
        <v>4.5899999999999963</v>
      </c>
      <c r="P221">
        <v>2.6999999999999957</v>
      </c>
    </row>
    <row r="222" spans="1:16" x14ac:dyDescent="0.75">
      <c r="A222" s="7">
        <v>0.53738425925925926</v>
      </c>
      <c r="B222">
        <v>58.42</v>
      </c>
      <c r="C222">
        <v>32.64</v>
      </c>
      <c r="D222">
        <v>10</v>
      </c>
      <c r="E222">
        <v>29.34</v>
      </c>
      <c r="F222">
        <v>45.6</v>
      </c>
      <c r="G222">
        <v>33.75</v>
      </c>
      <c r="H222">
        <v>34.68</v>
      </c>
      <c r="I222">
        <v>25.99</v>
      </c>
      <c r="J222">
        <v>34.159999999999997</v>
      </c>
      <c r="K222">
        <v>908.14</v>
      </c>
      <c r="N222">
        <f t="shared" si="3"/>
        <v>4.6099999999999994</v>
      </c>
      <c r="P222">
        <v>2.7100000000000009</v>
      </c>
    </row>
    <row r="223" spans="1:16" x14ac:dyDescent="0.75">
      <c r="A223" s="7">
        <v>0.61307870370370365</v>
      </c>
      <c r="B223">
        <v>58.42</v>
      </c>
      <c r="C223">
        <v>32.340000000000003</v>
      </c>
      <c r="D223">
        <v>10</v>
      </c>
      <c r="E223">
        <v>29.81</v>
      </c>
      <c r="F223">
        <v>47.78</v>
      </c>
      <c r="G223">
        <v>32.64</v>
      </c>
      <c r="H223">
        <v>32.840000000000003</v>
      </c>
      <c r="I223">
        <v>27.41</v>
      </c>
      <c r="J223">
        <v>29.54</v>
      </c>
      <c r="K223">
        <v>573.20000000000005</v>
      </c>
      <c r="N223">
        <f t="shared" si="3"/>
        <v>4.6099999999999994</v>
      </c>
      <c r="P223">
        <v>2.7100000000000009</v>
      </c>
    </row>
    <row r="224" spans="1:16" x14ac:dyDescent="0.75">
      <c r="A224" s="7">
        <v>0.608912037037037</v>
      </c>
      <c r="B224">
        <v>58.44</v>
      </c>
      <c r="C224">
        <v>32.58</v>
      </c>
      <c r="D224">
        <v>10</v>
      </c>
      <c r="E224">
        <v>30.26</v>
      </c>
      <c r="F224">
        <v>46.2</v>
      </c>
      <c r="G224">
        <v>34.520000000000003</v>
      </c>
      <c r="H224">
        <v>34.71</v>
      </c>
      <c r="I224">
        <v>28.04</v>
      </c>
      <c r="J224">
        <v>29.89</v>
      </c>
      <c r="K224">
        <v>734.52</v>
      </c>
      <c r="N224">
        <f t="shared" si="3"/>
        <v>4.6299999999999955</v>
      </c>
      <c r="P224">
        <v>2.7100000000000009</v>
      </c>
    </row>
    <row r="225" spans="1:16" x14ac:dyDescent="0.75">
      <c r="A225" s="7">
        <v>0.61030092592592589</v>
      </c>
      <c r="B225">
        <v>58.44</v>
      </c>
      <c r="C225">
        <v>32.42</v>
      </c>
      <c r="D225">
        <v>10</v>
      </c>
      <c r="E225">
        <v>30.12</v>
      </c>
      <c r="F225">
        <v>46.99</v>
      </c>
      <c r="G225">
        <v>34.58</v>
      </c>
      <c r="H225">
        <v>33.85</v>
      </c>
      <c r="I225">
        <v>29.06</v>
      </c>
      <c r="J225">
        <v>30.23</v>
      </c>
      <c r="K225">
        <v>722.21</v>
      </c>
      <c r="N225">
        <f t="shared" si="3"/>
        <v>4.6299999999999955</v>
      </c>
      <c r="P225">
        <v>2.7199999999999989</v>
      </c>
    </row>
    <row r="226" spans="1:16" x14ac:dyDescent="0.75">
      <c r="A226" s="7">
        <v>0.54988425925925932</v>
      </c>
      <c r="B226">
        <v>58.45</v>
      </c>
      <c r="C226">
        <v>32.590000000000003</v>
      </c>
      <c r="D226">
        <v>10</v>
      </c>
      <c r="E226">
        <v>28.24</v>
      </c>
      <c r="F226">
        <v>49.75</v>
      </c>
      <c r="G226">
        <v>32.28</v>
      </c>
      <c r="H226">
        <v>31.46</v>
      </c>
      <c r="I226">
        <v>25.76</v>
      </c>
      <c r="J226">
        <v>33.369999999999997</v>
      </c>
      <c r="K226">
        <v>707.18</v>
      </c>
      <c r="N226">
        <f t="shared" si="3"/>
        <v>4.6400000000000006</v>
      </c>
      <c r="P226">
        <v>2.7199999999999989</v>
      </c>
    </row>
    <row r="227" spans="1:16" x14ac:dyDescent="0.75">
      <c r="A227" s="7">
        <v>0.55266203703703709</v>
      </c>
      <c r="B227">
        <v>58.46</v>
      </c>
      <c r="C227">
        <v>31.8</v>
      </c>
      <c r="D227">
        <v>10</v>
      </c>
      <c r="E227">
        <v>28.62</v>
      </c>
      <c r="F227">
        <v>48.77</v>
      </c>
      <c r="G227">
        <v>34.020000000000003</v>
      </c>
      <c r="H227">
        <v>33.24</v>
      </c>
      <c r="I227">
        <v>26.56</v>
      </c>
      <c r="J227">
        <v>33.64</v>
      </c>
      <c r="K227">
        <v>899.94</v>
      </c>
      <c r="N227">
        <f t="shared" si="3"/>
        <v>4.6499999999999986</v>
      </c>
      <c r="P227">
        <v>2.7199999999999989</v>
      </c>
    </row>
    <row r="228" spans="1:16" x14ac:dyDescent="0.75">
      <c r="A228" s="7">
        <v>0.55821759259259263</v>
      </c>
      <c r="B228">
        <v>58.46</v>
      </c>
      <c r="C228">
        <v>32.380000000000003</v>
      </c>
      <c r="D228">
        <v>10</v>
      </c>
      <c r="E228">
        <v>28.9</v>
      </c>
      <c r="F228">
        <v>47.58</v>
      </c>
      <c r="G228">
        <v>34.42</v>
      </c>
      <c r="H228">
        <v>34.86</v>
      </c>
      <c r="I228">
        <v>26.77</v>
      </c>
      <c r="J228">
        <v>33.33</v>
      </c>
      <c r="K228">
        <v>901.31</v>
      </c>
      <c r="N228">
        <f t="shared" si="3"/>
        <v>4.6499999999999986</v>
      </c>
      <c r="P228">
        <v>2.7299999999999969</v>
      </c>
    </row>
    <row r="229" spans="1:16" x14ac:dyDescent="0.75">
      <c r="A229" s="7">
        <v>0.53946759259259258</v>
      </c>
      <c r="B229">
        <v>58.47</v>
      </c>
      <c r="C229">
        <v>32.76</v>
      </c>
      <c r="D229">
        <v>10</v>
      </c>
      <c r="E229">
        <v>29.43</v>
      </c>
      <c r="F229">
        <v>45.8</v>
      </c>
      <c r="G229">
        <v>35.659999999999997</v>
      </c>
      <c r="H229">
        <v>34.729999999999997</v>
      </c>
      <c r="I229">
        <v>26.88</v>
      </c>
      <c r="J229">
        <v>35.08</v>
      </c>
      <c r="K229">
        <v>947.79</v>
      </c>
      <c r="N229">
        <f t="shared" si="3"/>
        <v>4.6599999999999966</v>
      </c>
      <c r="P229">
        <v>2.7299999999999969</v>
      </c>
    </row>
    <row r="230" spans="1:16" x14ac:dyDescent="0.75">
      <c r="A230" s="7">
        <v>0.55335648148148142</v>
      </c>
      <c r="B230">
        <v>58.47</v>
      </c>
      <c r="C230">
        <v>32.04</v>
      </c>
      <c r="D230">
        <v>10</v>
      </c>
      <c r="E230">
        <v>28.51</v>
      </c>
      <c r="F230">
        <v>48.57</v>
      </c>
      <c r="G230">
        <v>33.799999999999997</v>
      </c>
      <c r="H230">
        <v>32.590000000000003</v>
      </c>
      <c r="I230">
        <v>26.85</v>
      </c>
      <c r="J230">
        <v>34.020000000000003</v>
      </c>
      <c r="K230">
        <v>679.83</v>
      </c>
      <c r="N230">
        <f t="shared" si="3"/>
        <v>4.6599999999999966</v>
      </c>
      <c r="P230">
        <v>2.7299999999999969</v>
      </c>
    </row>
    <row r="231" spans="1:16" x14ac:dyDescent="0.75">
      <c r="A231" s="7">
        <v>0.60613425925925923</v>
      </c>
      <c r="B231">
        <v>58.47</v>
      </c>
      <c r="C231">
        <v>32.770000000000003</v>
      </c>
      <c r="D231">
        <v>10</v>
      </c>
      <c r="E231">
        <v>30.56</v>
      </c>
      <c r="F231">
        <v>44.81</v>
      </c>
      <c r="G231">
        <v>34.950000000000003</v>
      </c>
      <c r="H231">
        <v>34.64</v>
      </c>
      <c r="I231">
        <v>27.24</v>
      </c>
      <c r="J231">
        <v>29.84</v>
      </c>
      <c r="K231">
        <v>755.02</v>
      </c>
      <c r="N231">
        <f t="shared" si="3"/>
        <v>4.6599999999999966</v>
      </c>
      <c r="P231">
        <v>2.7399999999999949</v>
      </c>
    </row>
    <row r="232" spans="1:16" x14ac:dyDescent="0.75">
      <c r="A232" s="7">
        <v>0.55682870370370374</v>
      </c>
      <c r="B232">
        <v>58.48</v>
      </c>
      <c r="C232">
        <v>32.26</v>
      </c>
      <c r="D232">
        <v>10</v>
      </c>
      <c r="E232">
        <v>28.82</v>
      </c>
      <c r="F232">
        <v>47.98</v>
      </c>
      <c r="G232">
        <v>34.07</v>
      </c>
      <c r="H232">
        <v>34.61</v>
      </c>
      <c r="I232">
        <v>26.14</v>
      </c>
      <c r="J232">
        <v>32.82</v>
      </c>
      <c r="K232">
        <v>938.22</v>
      </c>
      <c r="N232">
        <f t="shared" si="3"/>
        <v>4.6699999999999946</v>
      </c>
      <c r="P232">
        <v>2.75</v>
      </c>
    </row>
    <row r="233" spans="1:16" x14ac:dyDescent="0.75">
      <c r="A233" s="7">
        <v>0.61585648148148142</v>
      </c>
      <c r="B233">
        <v>58.48</v>
      </c>
      <c r="C233">
        <v>32.08</v>
      </c>
      <c r="D233">
        <v>10</v>
      </c>
      <c r="E233">
        <v>29.27</v>
      </c>
      <c r="F233">
        <v>48.96</v>
      </c>
      <c r="G233">
        <v>31.56</v>
      </c>
      <c r="H233">
        <v>31.2</v>
      </c>
      <c r="I233">
        <v>25.85</v>
      </c>
      <c r="J233">
        <v>29.37</v>
      </c>
      <c r="K233">
        <v>540.39</v>
      </c>
      <c r="N233">
        <f t="shared" si="3"/>
        <v>4.6699999999999946</v>
      </c>
      <c r="P233">
        <v>2.75</v>
      </c>
    </row>
    <row r="234" spans="1:16" x14ac:dyDescent="0.75">
      <c r="A234" s="7">
        <v>0.55196759259259254</v>
      </c>
      <c r="B234">
        <v>58.49</v>
      </c>
      <c r="C234">
        <v>31.56</v>
      </c>
      <c r="D234">
        <v>10</v>
      </c>
      <c r="E234">
        <v>28.66</v>
      </c>
      <c r="F234">
        <v>48.77</v>
      </c>
      <c r="G234">
        <v>34.5</v>
      </c>
      <c r="H234">
        <v>34.299999999999997</v>
      </c>
      <c r="I234">
        <v>26.95</v>
      </c>
      <c r="J234">
        <v>33.770000000000003</v>
      </c>
      <c r="K234">
        <v>749.56</v>
      </c>
      <c r="N234">
        <f t="shared" si="3"/>
        <v>4.68</v>
      </c>
      <c r="P234">
        <v>2.75</v>
      </c>
    </row>
    <row r="235" spans="1:16" x14ac:dyDescent="0.75">
      <c r="A235" s="7">
        <v>0.55405092592592597</v>
      </c>
      <c r="B235">
        <v>58.49</v>
      </c>
      <c r="C235">
        <v>32.19</v>
      </c>
      <c r="D235">
        <v>10</v>
      </c>
      <c r="E235">
        <v>28.89</v>
      </c>
      <c r="F235">
        <v>47.38</v>
      </c>
      <c r="G235">
        <v>33.36</v>
      </c>
      <c r="H235">
        <v>34.07</v>
      </c>
      <c r="I235">
        <v>26.47</v>
      </c>
      <c r="J235">
        <v>32.979999999999997</v>
      </c>
      <c r="K235">
        <v>649.76</v>
      </c>
      <c r="N235">
        <f t="shared" si="3"/>
        <v>4.68</v>
      </c>
      <c r="P235">
        <v>2.75</v>
      </c>
    </row>
    <row r="236" spans="1:16" x14ac:dyDescent="0.75">
      <c r="A236" s="7">
        <v>0.55474537037037031</v>
      </c>
      <c r="B236">
        <v>58.49</v>
      </c>
      <c r="C236">
        <v>32.28</v>
      </c>
      <c r="D236">
        <v>10</v>
      </c>
      <c r="E236">
        <v>28.57</v>
      </c>
      <c r="F236">
        <v>48.57</v>
      </c>
      <c r="G236">
        <v>32.72</v>
      </c>
      <c r="H236">
        <v>32.01</v>
      </c>
      <c r="I236">
        <v>26.34</v>
      </c>
      <c r="J236">
        <v>33.44</v>
      </c>
      <c r="K236">
        <v>611.48</v>
      </c>
      <c r="N236">
        <f t="shared" si="3"/>
        <v>4.68</v>
      </c>
      <c r="P236">
        <v>2.759999999999998</v>
      </c>
    </row>
    <row r="237" spans="1:16" x14ac:dyDescent="0.75">
      <c r="A237" s="7">
        <v>0.55543981481481486</v>
      </c>
      <c r="B237">
        <v>58.49</v>
      </c>
      <c r="C237">
        <v>32.299999999999997</v>
      </c>
      <c r="D237">
        <v>10</v>
      </c>
      <c r="E237">
        <v>28.53</v>
      </c>
      <c r="F237">
        <v>49.16</v>
      </c>
      <c r="G237">
        <v>32.729999999999997</v>
      </c>
      <c r="H237">
        <v>32.82</v>
      </c>
      <c r="I237">
        <v>26.47</v>
      </c>
      <c r="J237">
        <v>33.07</v>
      </c>
      <c r="K237">
        <v>504.84</v>
      </c>
      <c r="N237">
        <f t="shared" si="3"/>
        <v>4.68</v>
      </c>
      <c r="P237">
        <v>2.769999999999996</v>
      </c>
    </row>
    <row r="238" spans="1:16" x14ac:dyDescent="0.75">
      <c r="A238" s="7">
        <v>0.55057870370370365</v>
      </c>
      <c r="B238">
        <v>58.51</v>
      </c>
      <c r="C238">
        <v>31.61</v>
      </c>
      <c r="D238">
        <v>10</v>
      </c>
      <c r="E238">
        <v>28.19</v>
      </c>
      <c r="F238">
        <v>50.55</v>
      </c>
      <c r="G238">
        <v>33.950000000000003</v>
      </c>
      <c r="H238">
        <v>33.53</v>
      </c>
      <c r="I238">
        <v>25.94</v>
      </c>
      <c r="J238">
        <v>33.47</v>
      </c>
      <c r="K238">
        <v>860.29</v>
      </c>
      <c r="N238">
        <f t="shared" si="3"/>
        <v>4.6999999999999957</v>
      </c>
      <c r="P238">
        <v>2.769999999999996</v>
      </c>
    </row>
    <row r="239" spans="1:16" x14ac:dyDescent="0.75">
      <c r="A239" s="7">
        <v>0.55960648148148151</v>
      </c>
      <c r="B239">
        <v>58.51</v>
      </c>
      <c r="C239">
        <v>32.46</v>
      </c>
      <c r="D239">
        <v>10</v>
      </c>
      <c r="E239">
        <v>29.3</v>
      </c>
      <c r="F239">
        <v>46.79</v>
      </c>
      <c r="G239">
        <v>34.130000000000003</v>
      </c>
      <c r="H239">
        <v>34.92</v>
      </c>
      <c r="I239">
        <v>26.57</v>
      </c>
      <c r="J239">
        <v>33.049999999999997</v>
      </c>
      <c r="K239">
        <v>719.48</v>
      </c>
      <c r="N239">
        <f t="shared" si="3"/>
        <v>4.6999999999999957</v>
      </c>
      <c r="P239">
        <v>2.7800000000000011</v>
      </c>
    </row>
    <row r="240" spans="1:16" x14ac:dyDescent="0.75">
      <c r="A240" s="7">
        <v>0.56030092592592595</v>
      </c>
      <c r="B240">
        <v>58.51</v>
      </c>
      <c r="C240">
        <v>32.5</v>
      </c>
      <c r="D240">
        <v>10</v>
      </c>
      <c r="E240">
        <v>28.94</v>
      </c>
      <c r="F240">
        <v>47.18</v>
      </c>
      <c r="G240">
        <v>33.07</v>
      </c>
      <c r="H240">
        <v>31.99</v>
      </c>
      <c r="I240">
        <v>26.43</v>
      </c>
      <c r="J240">
        <v>33.17</v>
      </c>
      <c r="K240">
        <v>652.49</v>
      </c>
      <c r="N240">
        <f t="shared" si="3"/>
        <v>4.6999999999999957</v>
      </c>
      <c r="P240">
        <v>2.7800000000000011</v>
      </c>
    </row>
    <row r="241" spans="1:16" x14ac:dyDescent="0.75">
      <c r="A241" s="7">
        <v>0.60682870370370368</v>
      </c>
      <c r="B241">
        <v>58.51</v>
      </c>
      <c r="C241">
        <v>32.78</v>
      </c>
      <c r="D241">
        <v>10</v>
      </c>
      <c r="E241">
        <v>30.61</v>
      </c>
      <c r="F241">
        <v>44.81</v>
      </c>
      <c r="G241">
        <v>35.5</v>
      </c>
      <c r="H241">
        <v>34.99</v>
      </c>
      <c r="I241">
        <v>28.65</v>
      </c>
      <c r="J241">
        <v>30.13</v>
      </c>
      <c r="K241">
        <v>748.19</v>
      </c>
      <c r="N241">
        <f t="shared" si="3"/>
        <v>4.6999999999999957</v>
      </c>
      <c r="P241">
        <v>2.7800000000000011</v>
      </c>
    </row>
    <row r="242" spans="1:16" x14ac:dyDescent="0.75">
      <c r="A242" s="7">
        <v>0.54085648148148147</v>
      </c>
      <c r="B242">
        <v>58.52</v>
      </c>
      <c r="C242">
        <v>32.89</v>
      </c>
      <c r="D242">
        <v>10</v>
      </c>
      <c r="E242">
        <v>29.4</v>
      </c>
      <c r="F242">
        <v>45.21</v>
      </c>
      <c r="G242">
        <v>34.82</v>
      </c>
      <c r="H242">
        <v>34.590000000000003</v>
      </c>
      <c r="I242">
        <v>26.29</v>
      </c>
      <c r="J242">
        <v>34.770000000000003</v>
      </c>
      <c r="K242">
        <v>1012.04</v>
      </c>
      <c r="N242">
        <f t="shared" si="3"/>
        <v>4.7100000000000009</v>
      </c>
      <c r="P242">
        <v>2.7800000000000011</v>
      </c>
    </row>
    <row r="243" spans="1:16" x14ac:dyDescent="0.75">
      <c r="A243" s="7">
        <v>0.54155092592592591</v>
      </c>
      <c r="B243">
        <v>58.52</v>
      </c>
      <c r="C243">
        <v>32.89</v>
      </c>
      <c r="D243">
        <v>10</v>
      </c>
      <c r="E243">
        <v>29.77</v>
      </c>
      <c r="F243">
        <v>44.81</v>
      </c>
      <c r="G243">
        <v>35.72</v>
      </c>
      <c r="H243">
        <v>36.85</v>
      </c>
      <c r="I243">
        <v>26.44</v>
      </c>
      <c r="J243">
        <v>34.53</v>
      </c>
      <c r="K243">
        <v>984.7</v>
      </c>
      <c r="N243">
        <f t="shared" si="3"/>
        <v>4.7100000000000009</v>
      </c>
      <c r="P243">
        <v>2.7800000000000011</v>
      </c>
    </row>
    <row r="244" spans="1:16" x14ac:dyDescent="0.75">
      <c r="A244" s="7">
        <v>0.55127314814814821</v>
      </c>
      <c r="B244">
        <v>58.52</v>
      </c>
      <c r="C244">
        <v>31.3</v>
      </c>
      <c r="D244">
        <v>10</v>
      </c>
      <c r="E244">
        <v>28.46</v>
      </c>
      <c r="F244">
        <v>49.36</v>
      </c>
      <c r="G244">
        <v>34.619999999999997</v>
      </c>
      <c r="H244">
        <v>33.880000000000003</v>
      </c>
      <c r="I244">
        <v>26.35</v>
      </c>
      <c r="J244">
        <v>33.72</v>
      </c>
      <c r="K244">
        <v>808.34</v>
      </c>
      <c r="N244">
        <f t="shared" si="3"/>
        <v>4.7100000000000009</v>
      </c>
      <c r="P244">
        <v>2.7800000000000011</v>
      </c>
    </row>
    <row r="245" spans="1:16" x14ac:dyDescent="0.75">
      <c r="A245" s="7">
        <v>0.54363425925925923</v>
      </c>
      <c r="B245">
        <v>58.53</v>
      </c>
      <c r="C245">
        <v>32.86</v>
      </c>
      <c r="D245">
        <v>10</v>
      </c>
      <c r="E245">
        <v>29.52</v>
      </c>
      <c r="F245">
        <v>45.01</v>
      </c>
      <c r="G245">
        <v>34.67</v>
      </c>
      <c r="H245">
        <v>35.28</v>
      </c>
      <c r="I245">
        <v>26.32</v>
      </c>
      <c r="J245">
        <v>33.909999999999997</v>
      </c>
      <c r="K245">
        <v>655.23</v>
      </c>
      <c r="N245">
        <f t="shared" si="3"/>
        <v>4.7199999999999989</v>
      </c>
      <c r="P245">
        <v>2.7899999999999991</v>
      </c>
    </row>
    <row r="246" spans="1:16" x14ac:dyDescent="0.75">
      <c r="A246" s="7">
        <v>0.56377314814814816</v>
      </c>
      <c r="B246">
        <v>58.53</v>
      </c>
      <c r="C246">
        <v>32.83</v>
      </c>
      <c r="D246">
        <v>10</v>
      </c>
      <c r="E246">
        <v>29.19</v>
      </c>
      <c r="F246">
        <v>47.18</v>
      </c>
      <c r="G246">
        <v>35.270000000000003</v>
      </c>
      <c r="H246">
        <v>34.65</v>
      </c>
      <c r="I246">
        <v>27.02</v>
      </c>
      <c r="J246">
        <v>33.5</v>
      </c>
      <c r="K246">
        <v>890.37</v>
      </c>
      <c r="N246">
        <f t="shared" si="3"/>
        <v>4.7199999999999989</v>
      </c>
      <c r="P246">
        <v>2.7999999999999972</v>
      </c>
    </row>
    <row r="247" spans="1:16" x14ac:dyDescent="0.75">
      <c r="A247" s="7">
        <v>0.56655092592592593</v>
      </c>
      <c r="B247">
        <v>58.53</v>
      </c>
      <c r="C247">
        <v>33.17</v>
      </c>
      <c r="D247">
        <v>10</v>
      </c>
      <c r="E247">
        <v>29.3</v>
      </c>
      <c r="F247">
        <v>46.79</v>
      </c>
      <c r="G247">
        <v>34.46</v>
      </c>
      <c r="H247">
        <v>34.380000000000003</v>
      </c>
      <c r="I247">
        <v>26.64</v>
      </c>
      <c r="J247">
        <v>33.57</v>
      </c>
      <c r="K247">
        <v>878.07</v>
      </c>
      <c r="N247">
        <f t="shared" si="3"/>
        <v>4.7199999999999989</v>
      </c>
      <c r="P247">
        <v>2.8099999999999952</v>
      </c>
    </row>
    <row r="248" spans="1:16" x14ac:dyDescent="0.75">
      <c r="A248" s="7">
        <v>0.56099537037037039</v>
      </c>
      <c r="B248">
        <v>58.54</v>
      </c>
      <c r="C248">
        <v>32.5</v>
      </c>
      <c r="D248">
        <v>10</v>
      </c>
      <c r="E248">
        <v>28.87</v>
      </c>
      <c r="F248">
        <v>47.38</v>
      </c>
      <c r="G248">
        <v>32.979999999999997</v>
      </c>
      <c r="H248">
        <v>32.99</v>
      </c>
      <c r="I248">
        <v>26.28</v>
      </c>
      <c r="J248">
        <v>32.869999999999997</v>
      </c>
      <c r="K248">
        <v>656.59</v>
      </c>
      <c r="N248">
        <f t="shared" si="3"/>
        <v>4.7299999999999969</v>
      </c>
      <c r="P248">
        <v>2.8099999999999952</v>
      </c>
    </row>
    <row r="249" spans="1:16" x14ac:dyDescent="0.75">
      <c r="A249" s="7">
        <v>0.56724537037037037</v>
      </c>
      <c r="B249">
        <v>58.54</v>
      </c>
      <c r="C249">
        <v>33.26</v>
      </c>
      <c r="D249">
        <v>10</v>
      </c>
      <c r="E249">
        <v>29.58</v>
      </c>
      <c r="F249">
        <v>46.39</v>
      </c>
      <c r="G249">
        <v>35.020000000000003</v>
      </c>
      <c r="H249">
        <v>35.049999999999997</v>
      </c>
      <c r="I249">
        <v>26.6</v>
      </c>
      <c r="J249">
        <v>33.57</v>
      </c>
      <c r="K249">
        <v>905.41</v>
      </c>
      <c r="N249">
        <f t="shared" si="3"/>
        <v>4.7299999999999969</v>
      </c>
      <c r="P249">
        <v>2.8200000000000003</v>
      </c>
    </row>
    <row r="250" spans="1:16" x14ac:dyDescent="0.75">
      <c r="A250" s="7">
        <v>0.5693287037037037</v>
      </c>
      <c r="B250">
        <v>58.54</v>
      </c>
      <c r="C250">
        <v>33.57</v>
      </c>
      <c r="D250">
        <v>10</v>
      </c>
      <c r="E250">
        <v>29.47</v>
      </c>
      <c r="F250">
        <v>46.2</v>
      </c>
      <c r="G250">
        <v>34.78</v>
      </c>
      <c r="H250">
        <v>34.35</v>
      </c>
      <c r="I250">
        <v>26.32</v>
      </c>
      <c r="J250">
        <v>33.409999999999997</v>
      </c>
      <c r="K250">
        <v>873.96</v>
      </c>
      <c r="N250">
        <f t="shared" si="3"/>
        <v>4.7299999999999969</v>
      </c>
      <c r="P250">
        <v>2.8200000000000003</v>
      </c>
    </row>
    <row r="251" spans="1:16" x14ac:dyDescent="0.75">
      <c r="A251" s="7">
        <v>0.56307870370370372</v>
      </c>
      <c r="B251">
        <v>58.55</v>
      </c>
      <c r="C251">
        <v>32.65</v>
      </c>
      <c r="D251">
        <v>10</v>
      </c>
      <c r="E251">
        <v>28.9</v>
      </c>
      <c r="F251">
        <v>47.58</v>
      </c>
      <c r="G251">
        <v>35.200000000000003</v>
      </c>
      <c r="H251">
        <v>33.799999999999997</v>
      </c>
      <c r="I251">
        <v>27.17</v>
      </c>
      <c r="J251">
        <v>33.57</v>
      </c>
      <c r="K251">
        <v>828.85</v>
      </c>
      <c r="N251">
        <f t="shared" si="3"/>
        <v>4.7399999999999949</v>
      </c>
      <c r="P251">
        <v>2.8200000000000003</v>
      </c>
    </row>
    <row r="252" spans="1:16" x14ac:dyDescent="0.75">
      <c r="A252" s="7">
        <v>0.56238425925925928</v>
      </c>
      <c r="B252">
        <v>58.56</v>
      </c>
      <c r="C252">
        <v>32.53</v>
      </c>
      <c r="D252">
        <v>10</v>
      </c>
      <c r="E252">
        <v>28.88</v>
      </c>
      <c r="F252">
        <v>48.37</v>
      </c>
      <c r="G252">
        <v>34.25</v>
      </c>
      <c r="H252">
        <v>34.11</v>
      </c>
      <c r="I252">
        <v>27.08</v>
      </c>
      <c r="J252">
        <v>33.19</v>
      </c>
      <c r="K252">
        <v>806.98</v>
      </c>
      <c r="N252">
        <f t="shared" si="3"/>
        <v>4.75</v>
      </c>
      <c r="P252">
        <v>2.8299999999999983</v>
      </c>
    </row>
    <row r="253" spans="1:16" x14ac:dyDescent="0.75">
      <c r="A253" s="7">
        <v>0.60196759259259258</v>
      </c>
      <c r="B253">
        <v>58.56</v>
      </c>
      <c r="C253">
        <v>32.96</v>
      </c>
      <c r="D253">
        <v>10</v>
      </c>
      <c r="E253">
        <v>30.35</v>
      </c>
      <c r="F253">
        <v>45.21</v>
      </c>
      <c r="G253">
        <v>33.67</v>
      </c>
      <c r="H253">
        <v>33.07</v>
      </c>
      <c r="I253">
        <v>27.5</v>
      </c>
      <c r="J253">
        <v>30.27</v>
      </c>
      <c r="K253">
        <v>782.37</v>
      </c>
      <c r="N253">
        <f t="shared" si="3"/>
        <v>4.75</v>
      </c>
      <c r="P253">
        <v>2.8399999999999963</v>
      </c>
    </row>
    <row r="254" spans="1:16" x14ac:dyDescent="0.75">
      <c r="A254" s="7">
        <v>0.60474537037037035</v>
      </c>
      <c r="B254">
        <v>58.56</v>
      </c>
      <c r="C254">
        <v>32.85</v>
      </c>
      <c r="D254">
        <v>10</v>
      </c>
      <c r="E254">
        <v>30.57</v>
      </c>
      <c r="F254">
        <v>45.01</v>
      </c>
      <c r="G254">
        <v>35.82</v>
      </c>
      <c r="H254">
        <v>34.729999999999997</v>
      </c>
      <c r="I254">
        <v>28.55</v>
      </c>
      <c r="J254">
        <v>30.34</v>
      </c>
      <c r="K254">
        <v>764.59</v>
      </c>
      <c r="N254">
        <f t="shared" si="3"/>
        <v>4.75</v>
      </c>
      <c r="P254">
        <v>2.8399999999999963</v>
      </c>
    </row>
    <row r="255" spans="1:16" x14ac:dyDescent="0.75">
      <c r="A255" s="7">
        <v>0.60543981481481479</v>
      </c>
      <c r="B255">
        <v>58.56</v>
      </c>
      <c r="C255">
        <v>32.92</v>
      </c>
      <c r="D255">
        <v>10</v>
      </c>
      <c r="E255">
        <v>30.66</v>
      </c>
      <c r="F255">
        <v>44.42</v>
      </c>
      <c r="G255">
        <v>33.9</v>
      </c>
      <c r="H255">
        <v>32.94</v>
      </c>
      <c r="I255">
        <v>27.91</v>
      </c>
      <c r="J255">
        <v>30.24</v>
      </c>
      <c r="K255">
        <v>768.7</v>
      </c>
      <c r="N255">
        <f t="shared" si="3"/>
        <v>4.75</v>
      </c>
      <c r="P255">
        <v>2.8499999999999943</v>
      </c>
    </row>
    <row r="256" spans="1:16" x14ac:dyDescent="0.75">
      <c r="A256" s="7">
        <v>0.57141203703703702</v>
      </c>
      <c r="B256">
        <v>58.57</v>
      </c>
      <c r="C256">
        <v>33.840000000000003</v>
      </c>
      <c r="D256">
        <v>10</v>
      </c>
      <c r="E256">
        <v>30.04</v>
      </c>
      <c r="F256">
        <v>45.01</v>
      </c>
      <c r="G256">
        <v>35.58</v>
      </c>
      <c r="H256">
        <v>34.5</v>
      </c>
      <c r="I256">
        <v>27.18</v>
      </c>
      <c r="J256">
        <v>33.81</v>
      </c>
      <c r="K256">
        <v>951.89</v>
      </c>
      <c r="N256">
        <f t="shared" si="3"/>
        <v>4.759999999999998</v>
      </c>
      <c r="P256">
        <v>2.8499999999999943</v>
      </c>
    </row>
    <row r="257" spans="1:16" x14ac:dyDescent="0.75">
      <c r="A257" s="7">
        <v>0.55752314814814818</v>
      </c>
      <c r="B257">
        <v>58.58</v>
      </c>
      <c r="C257">
        <v>32.299999999999997</v>
      </c>
      <c r="D257">
        <v>10</v>
      </c>
      <c r="E257">
        <v>28.72</v>
      </c>
      <c r="F257">
        <v>47.98</v>
      </c>
      <c r="G257">
        <v>33.64</v>
      </c>
      <c r="H257">
        <v>32.25</v>
      </c>
      <c r="I257">
        <v>26.73</v>
      </c>
      <c r="J257">
        <v>33.270000000000003</v>
      </c>
      <c r="K257">
        <v>681.2</v>
      </c>
      <c r="N257">
        <f t="shared" si="3"/>
        <v>4.769999999999996</v>
      </c>
      <c r="P257">
        <v>2.8699999999999974</v>
      </c>
    </row>
    <row r="258" spans="1:16" x14ac:dyDescent="0.75">
      <c r="A258" s="7">
        <v>0.55891203703703707</v>
      </c>
      <c r="B258">
        <v>58.58</v>
      </c>
      <c r="C258">
        <v>32.42</v>
      </c>
      <c r="D258">
        <v>10</v>
      </c>
      <c r="E258">
        <v>29.02</v>
      </c>
      <c r="F258">
        <v>47.18</v>
      </c>
      <c r="G258">
        <v>33.840000000000003</v>
      </c>
      <c r="H258">
        <v>34.18</v>
      </c>
      <c r="I258">
        <v>26.54</v>
      </c>
      <c r="J258">
        <v>33.08</v>
      </c>
      <c r="K258">
        <v>796.04</v>
      </c>
      <c r="N258">
        <f t="shared" si="3"/>
        <v>4.769999999999996</v>
      </c>
      <c r="P258">
        <v>2.8699999999999974</v>
      </c>
    </row>
    <row r="259" spans="1:16" x14ac:dyDescent="0.75">
      <c r="A259" s="7">
        <v>0.54224537037037035</v>
      </c>
      <c r="B259">
        <v>58.59</v>
      </c>
      <c r="C259">
        <v>32.909999999999997</v>
      </c>
      <c r="D259">
        <v>10</v>
      </c>
      <c r="E259">
        <v>29.31</v>
      </c>
      <c r="F259">
        <v>45.6</v>
      </c>
      <c r="G259">
        <v>33.14</v>
      </c>
      <c r="H259">
        <v>33.31</v>
      </c>
      <c r="I259">
        <v>25.9</v>
      </c>
      <c r="J259">
        <v>34.14</v>
      </c>
      <c r="K259">
        <v>781</v>
      </c>
      <c r="N259">
        <f t="shared" ref="N259:N320" si="4">B259-53.81</f>
        <v>4.7800000000000011</v>
      </c>
      <c r="P259">
        <v>2.8999999999999986</v>
      </c>
    </row>
    <row r="260" spans="1:16" x14ac:dyDescent="0.75">
      <c r="A260" s="7">
        <v>0.54293981481481479</v>
      </c>
      <c r="B260">
        <v>58.59</v>
      </c>
      <c r="C260">
        <v>32.880000000000003</v>
      </c>
      <c r="D260">
        <v>10</v>
      </c>
      <c r="E260">
        <v>29.39</v>
      </c>
      <c r="F260">
        <v>44.81</v>
      </c>
      <c r="G260">
        <v>33.78</v>
      </c>
      <c r="H260">
        <v>34.49</v>
      </c>
      <c r="I260">
        <v>26.27</v>
      </c>
      <c r="J260">
        <v>33.81</v>
      </c>
      <c r="K260">
        <v>608.74</v>
      </c>
      <c r="N260">
        <f t="shared" si="4"/>
        <v>4.7800000000000011</v>
      </c>
      <c r="P260">
        <v>2.8999999999999986</v>
      </c>
    </row>
    <row r="261" spans="1:16" x14ac:dyDescent="0.75">
      <c r="A261" s="7">
        <v>0.546412037037037</v>
      </c>
      <c r="B261">
        <v>58.59</v>
      </c>
      <c r="C261">
        <v>32.76</v>
      </c>
      <c r="D261">
        <v>10</v>
      </c>
      <c r="E261">
        <v>28.63</v>
      </c>
      <c r="F261">
        <v>48.77</v>
      </c>
      <c r="G261">
        <v>34.020000000000003</v>
      </c>
      <c r="H261">
        <v>33.130000000000003</v>
      </c>
      <c r="I261">
        <v>26.55</v>
      </c>
      <c r="J261">
        <v>34.26</v>
      </c>
      <c r="K261">
        <v>1062.6300000000001</v>
      </c>
      <c r="N261">
        <f t="shared" si="4"/>
        <v>4.7800000000000011</v>
      </c>
      <c r="P261">
        <v>2.8999999999999986</v>
      </c>
    </row>
    <row r="262" spans="1:16" x14ac:dyDescent="0.75">
      <c r="A262" s="7">
        <v>0.5644675925925926</v>
      </c>
      <c r="B262">
        <v>58.59</v>
      </c>
      <c r="C262">
        <v>32.93</v>
      </c>
      <c r="D262">
        <v>10</v>
      </c>
      <c r="E262">
        <v>29.16</v>
      </c>
      <c r="F262">
        <v>47.58</v>
      </c>
      <c r="G262">
        <v>33.89</v>
      </c>
      <c r="H262">
        <v>33.56</v>
      </c>
      <c r="I262">
        <v>26.66</v>
      </c>
      <c r="J262">
        <v>33.22</v>
      </c>
      <c r="K262">
        <v>842.52</v>
      </c>
      <c r="N262">
        <f t="shared" si="4"/>
        <v>4.7800000000000011</v>
      </c>
      <c r="P262">
        <v>2.8999999999999986</v>
      </c>
    </row>
    <row r="263" spans="1:16" x14ac:dyDescent="0.75">
      <c r="A263" s="7">
        <v>0.56585648148148149</v>
      </c>
      <c r="B263">
        <v>58.59</v>
      </c>
      <c r="C263">
        <v>33.08</v>
      </c>
      <c r="D263">
        <v>10</v>
      </c>
      <c r="E263">
        <v>29.16</v>
      </c>
      <c r="F263">
        <v>47.18</v>
      </c>
      <c r="G263">
        <v>34.89</v>
      </c>
      <c r="H263">
        <v>34.33</v>
      </c>
      <c r="I263">
        <v>26.74</v>
      </c>
      <c r="J263">
        <v>33.409999999999997</v>
      </c>
      <c r="K263">
        <v>883.53</v>
      </c>
      <c r="N263">
        <f t="shared" si="4"/>
        <v>4.7800000000000011</v>
      </c>
      <c r="P263">
        <v>2.8999999999999986</v>
      </c>
    </row>
    <row r="264" spans="1:16" x14ac:dyDescent="0.75">
      <c r="A264" s="7">
        <v>0.59293981481481484</v>
      </c>
      <c r="B264">
        <v>58.59</v>
      </c>
      <c r="C264">
        <v>33.56</v>
      </c>
      <c r="D264">
        <v>10</v>
      </c>
      <c r="E264">
        <v>30.68</v>
      </c>
      <c r="F264">
        <v>43.82</v>
      </c>
      <c r="G264">
        <v>34.74</v>
      </c>
      <c r="H264">
        <v>34.33</v>
      </c>
      <c r="I264">
        <v>26.52</v>
      </c>
      <c r="J264">
        <v>30.66</v>
      </c>
      <c r="K264">
        <v>845.25</v>
      </c>
      <c r="N264">
        <f t="shared" si="4"/>
        <v>4.7800000000000011</v>
      </c>
      <c r="P264">
        <v>2.8999999999999986</v>
      </c>
    </row>
    <row r="265" spans="1:16" x14ac:dyDescent="0.75">
      <c r="A265" s="7">
        <v>0.56793981481481481</v>
      </c>
      <c r="B265">
        <v>58.6</v>
      </c>
      <c r="C265">
        <v>33.369999999999997</v>
      </c>
      <c r="D265">
        <v>10</v>
      </c>
      <c r="E265">
        <v>29.31</v>
      </c>
      <c r="F265">
        <v>46.79</v>
      </c>
      <c r="G265">
        <v>34.01</v>
      </c>
      <c r="H265">
        <v>32.380000000000003</v>
      </c>
      <c r="I265">
        <v>27</v>
      </c>
      <c r="J265">
        <v>34.25</v>
      </c>
      <c r="K265">
        <v>886.27</v>
      </c>
      <c r="N265">
        <f t="shared" si="4"/>
        <v>4.7899999999999991</v>
      </c>
      <c r="P265">
        <v>2.8999999999999986</v>
      </c>
    </row>
    <row r="266" spans="1:16" x14ac:dyDescent="0.75">
      <c r="A266" s="7">
        <v>0.54780092592592589</v>
      </c>
      <c r="B266">
        <v>58.61</v>
      </c>
      <c r="C266">
        <v>32.79</v>
      </c>
      <c r="D266">
        <v>10</v>
      </c>
      <c r="E266">
        <v>28.78</v>
      </c>
      <c r="F266">
        <v>47.38</v>
      </c>
      <c r="G266">
        <v>33.340000000000003</v>
      </c>
      <c r="H266">
        <v>33.69</v>
      </c>
      <c r="I266">
        <v>26.16</v>
      </c>
      <c r="J266">
        <v>33.6</v>
      </c>
      <c r="K266">
        <v>712.64</v>
      </c>
      <c r="N266">
        <f t="shared" si="4"/>
        <v>4.7999999999999972</v>
      </c>
      <c r="P266">
        <v>2.8999999999999986</v>
      </c>
    </row>
    <row r="267" spans="1:16" x14ac:dyDescent="0.75">
      <c r="A267" s="7">
        <v>0.54432870370370368</v>
      </c>
      <c r="B267">
        <v>58.62</v>
      </c>
      <c r="C267">
        <v>32.83</v>
      </c>
      <c r="D267">
        <v>10</v>
      </c>
      <c r="E267">
        <v>28.98</v>
      </c>
      <c r="F267">
        <v>46.59</v>
      </c>
      <c r="G267">
        <v>33.49</v>
      </c>
      <c r="H267">
        <v>32.67</v>
      </c>
      <c r="I267">
        <v>26.78</v>
      </c>
      <c r="J267">
        <v>34.25</v>
      </c>
      <c r="K267">
        <v>577.29999999999995</v>
      </c>
      <c r="N267">
        <f t="shared" si="4"/>
        <v>4.8099999999999952</v>
      </c>
      <c r="P267">
        <v>2.8999999999999986</v>
      </c>
    </row>
    <row r="268" spans="1:16" x14ac:dyDescent="0.75">
      <c r="A268" s="7">
        <v>0.59780092592592593</v>
      </c>
      <c r="B268">
        <v>58.62</v>
      </c>
      <c r="C268">
        <v>32.979999999999997</v>
      </c>
      <c r="D268">
        <v>10</v>
      </c>
      <c r="E268">
        <v>30.4</v>
      </c>
      <c r="F268">
        <v>45.01</v>
      </c>
      <c r="G268">
        <v>34.950000000000003</v>
      </c>
      <c r="H268">
        <v>34.700000000000003</v>
      </c>
      <c r="I268">
        <v>27.5</v>
      </c>
      <c r="J268">
        <v>30.44</v>
      </c>
      <c r="K268">
        <v>812.44</v>
      </c>
      <c r="N268">
        <f t="shared" si="4"/>
        <v>4.8099999999999952</v>
      </c>
      <c r="P268">
        <v>2.8999999999999986</v>
      </c>
    </row>
    <row r="269" spans="1:16" x14ac:dyDescent="0.75">
      <c r="A269" s="7">
        <v>0.54502314814814812</v>
      </c>
      <c r="B269">
        <v>58.63</v>
      </c>
      <c r="C269">
        <v>32.81</v>
      </c>
      <c r="D269">
        <v>10</v>
      </c>
      <c r="E269">
        <v>28.93</v>
      </c>
      <c r="F269">
        <v>47.78</v>
      </c>
      <c r="G269">
        <v>33.92</v>
      </c>
      <c r="H269">
        <v>34.200000000000003</v>
      </c>
      <c r="I269">
        <v>26.19</v>
      </c>
      <c r="J269">
        <v>33.47</v>
      </c>
      <c r="K269">
        <v>914.98</v>
      </c>
      <c r="N269">
        <f t="shared" si="4"/>
        <v>4.82</v>
      </c>
      <c r="P269">
        <v>2.8999999999999986</v>
      </c>
    </row>
    <row r="270" spans="1:16" x14ac:dyDescent="0.75">
      <c r="A270" s="7">
        <v>0.56516203703703705</v>
      </c>
      <c r="B270">
        <v>58.63</v>
      </c>
      <c r="C270">
        <v>33.020000000000003</v>
      </c>
      <c r="D270">
        <v>10</v>
      </c>
      <c r="E270">
        <v>29.13</v>
      </c>
      <c r="F270">
        <v>48.37</v>
      </c>
      <c r="G270">
        <v>34.270000000000003</v>
      </c>
      <c r="H270">
        <v>33.53</v>
      </c>
      <c r="I270">
        <v>26.71</v>
      </c>
      <c r="J270">
        <v>33.46</v>
      </c>
      <c r="K270">
        <v>794.67</v>
      </c>
      <c r="N270">
        <f t="shared" si="4"/>
        <v>4.82</v>
      </c>
      <c r="P270">
        <v>2.8999999999999986</v>
      </c>
    </row>
    <row r="271" spans="1:16" x14ac:dyDescent="0.75">
      <c r="A271" s="7">
        <v>0.59988425925925926</v>
      </c>
      <c r="B271">
        <v>58.63</v>
      </c>
      <c r="C271">
        <v>33.07</v>
      </c>
      <c r="D271">
        <v>10</v>
      </c>
      <c r="E271">
        <v>30.14</v>
      </c>
      <c r="F271">
        <v>45.8</v>
      </c>
      <c r="G271">
        <v>34.299999999999997</v>
      </c>
      <c r="H271">
        <v>33.78</v>
      </c>
      <c r="I271">
        <v>27.47</v>
      </c>
      <c r="J271">
        <v>30.19</v>
      </c>
      <c r="K271">
        <v>796.04</v>
      </c>
      <c r="N271">
        <f t="shared" si="4"/>
        <v>4.82</v>
      </c>
      <c r="P271">
        <v>2.8999999999999986</v>
      </c>
    </row>
    <row r="272" spans="1:16" x14ac:dyDescent="0.75">
      <c r="A272" s="7">
        <v>0.54571759259259256</v>
      </c>
      <c r="B272">
        <v>58.64</v>
      </c>
      <c r="C272">
        <v>32.770000000000003</v>
      </c>
      <c r="D272">
        <v>10</v>
      </c>
      <c r="E272">
        <v>28.93</v>
      </c>
      <c r="F272">
        <v>47.38</v>
      </c>
      <c r="G272">
        <v>33.659999999999997</v>
      </c>
      <c r="H272">
        <v>32.869999999999997</v>
      </c>
      <c r="I272">
        <v>26.16</v>
      </c>
      <c r="J272">
        <v>34.15</v>
      </c>
      <c r="K272">
        <v>920.45</v>
      </c>
      <c r="N272">
        <f t="shared" si="4"/>
        <v>4.8299999999999983</v>
      </c>
      <c r="P272">
        <v>2.8999999999999986</v>
      </c>
    </row>
    <row r="273" spans="1:16" x14ac:dyDescent="0.75">
      <c r="A273" s="7">
        <v>0.54710648148148155</v>
      </c>
      <c r="B273">
        <v>58.65</v>
      </c>
      <c r="C273">
        <v>32.770000000000003</v>
      </c>
      <c r="D273">
        <v>10</v>
      </c>
      <c r="E273">
        <v>28.64</v>
      </c>
      <c r="F273">
        <v>49.16</v>
      </c>
      <c r="G273">
        <v>34.26</v>
      </c>
      <c r="H273">
        <v>34.090000000000003</v>
      </c>
      <c r="I273">
        <v>26.67</v>
      </c>
      <c r="J273">
        <v>34.36</v>
      </c>
      <c r="K273">
        <v>906.77</v>
      </c>
      <c r="N273">
        <f t="shared" si="4"/>
        <v>4.8399999999999963</v>
      </c>
      <c r="P273">
        <v>2.8999999999999986</v>
      </c>
    </row>
    <row r="274" spans="1:16" x14ac:dyDescent="0.75">
      <c r="A274" s="7">
        <v>0.60405092592592591</v>
      </c>
      <c r="B274">
        <v>58.65</v>
      </c>
      <c r="C274">
        <v>32.86</v>
      </c>
      <c r="D274">
        <v>10</v>
      </c>
      <c r="E274">
        <v>30.43</v>
      </c>
      <c r="F274">
        <v>44.81</v>
      </c>
      <c r="G274">
        <v>33.56</v>
      </c>
      <c r="H274">
        <v>34.119999999999997</v>
      </c>
      <c r="I274">
        <v>27.8</v>
      </c>
      <c r="J274">
        <v>30.12</v>
      </c>
      <c r="K274">
        <v>770.06</v>
      </c>
      <c r="N274">
        <f t="shared" si="4"/>
        <v>4.8399999999999963</v>
      </c>
      <c r="P274">
        <v>2.8999999999999986</v>
      </c>
    </row>
    <row r="275" spans="1:16" x14ac:dyDescent="0.75">
      <c r="A275" s="7">
        <v>0.54016203703703702</v>
      </c>
      <c r="B275">
        <v>58.66</v>
      </c>
      <c r="C275">
        <v>32.86</v>
      </c>
      <c r="D275">
        <v>10</v>
      </c>
      <c r="E275">
        <v>29.31</v>
      </c>
      <c r="F275">
        <v>46</v>
      </c>
      <c r="G275">
        <v>34.71</v>
      </c>
      <c r="H275">
        <v>34.99</v>
      </c>
      <c r="I275">
        <v>26.05</v>
      </c>
      <c r="J275">
        <v>34.11</v>
      </c>
      <c r="K275">
        <v>898.57</v>
      </c>
      <c r="N275">
        <f t="shared" si="4"/>
        <v>4.8499999999999943</v>
      </c>
      <c r="P275">
        <v>2.8999999999999986</v>
      </c>
    </row>
    <row r="276" spans="1:16" x14ac:dyDescent="0.75">
      <c r="A276" s="7">
        <v>0.54918981481481477</v>
      </c>
      <c r="B276">
        <v>58.66</v>
      </c>
      <c r="C276">
        <v>32.659999999999997</v>
      </c>
      <c r="D276">
        <v>10</v>
      </c>
      <c r="E276">
        <v>28.5</v>
      </c>
      <c r="F276">
        <v>49.56</v>
      </c>
      <c r="G276">
        <v>32.86</v>
      </c>
      <c r="H276">
        <v>32.369999999999997</v>
      </c>
      <c r="I276">
        <v>26.15</v>
      </c>
      <c r="J276">
        <v>33.520000000000003</v>
      </c>
      <c r="K276">
        <v>623.78</v>
      </c>
      <c r="N276">
        <f t="shared" si="4"/>
        <v>4.8499999999999943</v>
      </c>
      <c r="P276">
        <v>2.8999999999999986</v>
      </c>
    </row>
    <row r="277" spans="1:16" x14ac:dyDescent="0.75">
      <c r="A277" s="7">
        <v>0.57349537037037035</v>
      </c>
      <c r="B277">
        <v>58.68</v>
      </c>
      <c r="C277">
        <v>33.83</v>
      </c>
      <c r="D277">
        <v>10</v>
      </c>
      <c r="E277">
        <v>30.06</v>
      </c>
      <c r="F277">
        <v>45.01</v>
      </c>
      <c r="G277">
        <v>34.450000000000003</v>
      </c>
      <c r="H277">
        <v>34.619999999999997</v>
      </c>
      <c r="I277">
        <v>26.29</v>
      </c>
      <c r="J277">
        <v>33.119999999999997</v>
      </c>
      <c r="K277">
        <v>988.8</v>
      </c>
      <c r="N277">
        <f t="shared" si="4"/>
        <v>4.8699999999999974</v>
      </c>
      <c r="P277">
        <v>2.8999999999999986</v>
      </c>
    </row>
    <row r="278" spans="1:16" x14ac:dyDescent="0.75">
      <c r="A278" s="7">
        <v>0.59849537037037037</v>
      </c>
      <c r="B278">
        <v>58.68</v>
      </c>
      <c r="C278">
        <v>32.99</v>
      </c>
      <c r="D278">
        <v>10</v>
      </c>
      <c r="E278">
        <v>30.18</v>
      </c>
      <c r="F278">
        <v>46</v>
      </c>
      <c r="G278">
        <v>34.9</v>
      </c>
      <c r="H278">
        <v>34.08</v>
      </c>
      <c r="I278">
        <v>27.72</v>
      </c>
      <c r="J278">
        <v>30.57</v>
      </c>
      <c r="K278">
        <v>812.44</v>
      </c>
      <c r="N278">
        <f t="shared" si="4"/>
        <v>4.8699999999999974</v>
      </c>
      <c r="P278">
        <v>3.1499999999999986</v>
      </c>
    </row>
    <row r="279" spans="1:16" x14ac:dyDescent="0.75">
      <c r="A279" s="7">
        <v>0.57071759259259258</v>
      </c>
      <c r="B279">
        <v>58.69</v>
      </c>
      <c r="C279">
        <v>33.729999999999997</v>
      </c>
      <c r="D279">
        <v>10</v>
      </c>
      <c r="E279">
        <v>30.23</v>
      </c>
      <c r="F279">
        <v>44.61</v>
      </c>
      <c r="G279">
        <v>37.57</v>
      </c>
      <c r="H279">
        <v>36.15</v>
      </c>
      <c r="I279">
        <v>27.43</v>
      </c>
      <c r="J279">
        <v>33.76</v>
      </c>
      <c r="K279">
        <v>904.04</v>
      </c>
      <c r="N279">
        <f t="shared" si="4"/>
        <v>4.8799999999999955</v>
      </c>
      <c r="P279">
        <v>3.1599999999999966</v>
      </c>
    </row>
    <row r="280" spans="1:16" x14ac:dyDescent="0.75">
      <c r="A280" s="7">
        <v>0.57210648148148147</v>
      </c>
      <c r="B280">
        <v>58.69</v>
      </c>
      <c r="C280">
        <v>33.9</v>
      </c>
      <c r="D280">
        <v>10</v>
      </c>
      <c r="E280">
        <v>30.15</v>
      </c>
      <c r="F280">
        <v>44.22</v>
      </c>
      <c r="G280">
        <v>35.06</v>
      </c>
      <c r="H280">
        <v>35.22</v>
      </c>
      <c r="I280">
        <v>26.61</v>
      </c>
      <c r="J280">
        <v>33.24</v>
      </c>
      <c r="K280">
        <v>947.79</v>
      </c>
      <c r="N280">
        <f t="shared" si="4"/>
        <v>4.8799999999999955</v>
      </c>
      <c r="P280">
        <v>3.1799999999999997</v>
      </c>
    </row>
    <row r="281" spans="1:16" x14ac:dyDescent="0.75">
      <c r="A281" s="7">
        <v>0.60127314814814814</v>
      </c>
      <c r="B281">
        <v>58.69</v>
      </c>
      <c r="C281">
        <v>33</v>
      </c>
      <c r="D281">
        <v>10</v>
      </c>
      <c r="E281">
        <v>30.56</v>
      </c>
      <c r="F281">
        <v>44.61</v>
      </c>
      <c r="G281">
        <v>35.479999999999997</v>
      </c>
      <c r="H281">
        <v>34.880000000000003</v>
      </c>
      <c r="I281">
        <v>28.6</v>
      </c>
      <c r="J281">
        <v>30.58</v>
      </c>
      <c r="K281">
        <v>789.2</v>
      </c>
      <c r="N281">
        <f t="shared" si="4"/>
        <v>4.8799999999999955</v>
      </c>
      <c r="P281">
        <v>3.2199999999999989</v>
      </c>
    </row>
    <row r="282" spans="1:16" x14ac:dyDescent="0.75">
      <c r="A282" s="7">
        <v>0.5957175925925926</v>
      </c>
      <c r="B282">
        <v>58.7</v>
      </c>
      <c r="C282">
        <v>32.93</v>
      </c>
      <c r="D282">
        <v>10</v>
      </c>
      <c r="E282">
        <v>30.4</v>
      </c>
      <c r="F282">
        <v>44.61</v>
      </c>
      <c r="G282">
        <v>34.5</v>
      </c>
      <c r="H282">
        <v>34.83</v>
      </c>
      <c r="I282">
        <v>26.73</v>
      </c>
      <c r="J282">
        <v>30.4</v>
      </c>
      <c r="K282">
        <v>805.61</v>
      </c>
      <c r="N282">
        <f t="shared" si="4"/>
        <v>4.8900000000000006</v>
      </c>
      <c r="P282">
        <v>3.2299999999999969</v>
      </c>
    </row>
    <row r="283" spans="1:16" x14ac:dyDescent="0.75">
      <c r="A283" s="7">
        <v>0.57002314814814814</v>
      </c>
      <c r="B283">
        <v>58.71</v>
      </c>
      <c r="C283">
        <v>33.61</v>
      </c>
      <c r="D283">
        <v>10</v>
      </c>
      <c r="E283">
        <v>29.62</v>
      </c>
      <c r="F283">
        <v>47.18</v>
      </c>
      <c r="G283">
        <v>35</v>
      </c>
      <c r="H283">
        <v>35</v>
      </c>
      <c r="I283">
        <v>26.87</v>
      </c>
      <c r="J283">
        <v>33.74</v>
      </c>
      <c r="K283">
        <v>817.91</v>
      </c>
      <c r="N283">
        <f t="shared" si="4"/>
        <v>4.8999999999999986</v>
      </c>
      <c r="P283">
        <v>3.2399999999999949</v>
      </c>
    </row>
    <row r="284" spans="1:16" x14ac:dyDescent="0.75">
      <c r="A284" s="7">
        <v>0.57280092592592591</v>
      </c>
      <c r="B284">
        <v>58.71</v>
      </c>
      <c r="C284">
        <v>33.89</v>
      </c>
      <c r="D284">
        <v>10</v>
      </c>
      <c r="E284">
        <v>30.13</v>
      </c>
      <c r="F284">
        <v>44.22</v>
      </c>
      <c r="G284">
        <v>34.950000000000003</v>
      </c>
      <c r="H284">
        <v>34.64</v>
      </c>
      <c r="I284">
        <v>26.47</v>
      </c>
      <c r="J284">
        <v>33.47</v>
      </c>
      <c r="K284">
        <v>962.83</v>
      </c>
      <c r="N284">
        <f t="shared" si="4"/>
        <v>4.8999999999999986</v>
      </c>
      <c r="P284">
        <v>3.2399999999999949</v>
      </c>
    </row>
    <row r="285" spans="1:16" x14ac:dyDescent="0.75">
      <c r="A285" s="7">
        <v>0.58182870370370365</v>
      </c>
      <c r="B285">
        <v>58.71</v>
      </c>
      <c r="C285">
        <v>34.28</v>
      </c>
      <c r="D285">
        <v>10</v>
      </c>
      <c r="E285">
        <v>31.61</v>
      </c>
      <c r="F285">
        <v>40.46</v>
      </c>
      <c r="G285">
        <v>37.450000000000003</v>
      </c>
      <c r="H285">
        <v>36.479999999999997</v>
      </c>
      <c r="I285">
        <v>27.56</v>
      </c>
      <c r="J285">
        <v>32.700000000000003</v>
      </c>
      <c r="K285">
        <v>897.21</v>
      </c>
      <c r="N285">
        <f t="shared" si="4"/>
        <v>4.8999999999999986</v>
      </c>
      <c r="P285">
        <v>3.259999999999998</v>
      </c>
    </row>
    <row r="286" spans="1:16" x14ac:dyDescent="0.75">
      <c r="A286" s="7">
        <v>0.56863425925925926</v>
      </c>
      <c r="B286">
        <v>58.72</v>
      </c>
      <c r="C286">
        <v>33.47</v>
      </c>
      <c r="D286">
        <v>10</v>
      </c>
      <c r="E286">
        <v>29.25</v>
      </c>
      <c r="F286">
        <v>47.58</v>
      </c>
      <c r="G286">
        <v>35.65</v>
      </c>
      <c r="H286">
        <v>34.85</v>
      </c>
      <c r="I286">
        <v>27.24</v>
      </c>
      <c r="J286">
        <v>34.01</v>
      </c>
      <c r="K286">
        <v>873.96</v>
      </c>
      <c r="N286">
        <f t="shared" si="4"/>
        <v>4.9099999999999966</v>
      </c>
      <c r="P286">
        <v>3.2800000000000011</v>
      </c>
    </row>
    <row r="287" spans="1:16" x14ac:dyDescent="0.75">
      <c r="A287" s="7">
        <v>0.57418981481481479</v>
      </c>
      <c r="B287">
        <v>58.72</v>
      </c>
      <c r="C287">
        <v>33.83</v>
      </c>
      <c r="D287">
        <v>10</v>
      </c>
      <c r="E287">
        <v>30.42</v>
      </c>
      <c r="F287">
        <v>44.42</v>
      </c>
      <c r="G287">
        <v>36.799999999999997</v>
      </c>
      <c r="H287">
        <v>36.619999999999997</v>
      </c>
      <c r="I287">
        <v>26.7</v>
      </c>
      <c r="J287">
        <v>33.22</v>
      </c>
      <c r="K287">
        <v>988.8</v>
      </c>
      <c r="N287">
        <f t="shared" si="4"/>
        <v>4.9099999999999966</v>
      </c>
      <c r="P287">
        <v>3.2899999999999991</v>
      </c>
    </row>
    <row r="288" spans="1:16" x14ac:dyDescent="0.75">
      <c r="A288" s="7">
        <v>0.59502314814814816</v>
      </c>
      <c r="B288">
        <v>58.73</v>
      </c>
      <c r="C288">
        <v>33.19</v>
      </c>
      <c r="D288">
        <v>10</v>
      </c>
      <c r="E288">
        <v>30.54</v>
      </c>
      <c r="F288">
        <v>44.61</v>
      </c>
      <c r="G288">
        <v>34.46</v>
      </c>
      <c r="H288">
        <v>34.99</v>
      </c>
      <c r="I288">
        <v>26.6</v>
      </c>
      <c r="J288">
        <v>30.51</v>
      </c>
      <c r="K288">
        <v>824.75</v>
      </c>
      <c r="N288">
        <f t="shared" si="4"/>
        <v>4.9199999999999946</v>
      </c>
      <c r="P288">
        <v>3.2899999999999991</v>
      </c>
    </row>
    <row r="289" spans="1:16" x14ac:dyDescent="0.75">
      <c r="A289" s="7">
        <v>0.58530092592592597</v>
      </c>
      <c r="B289">
        <v>58.75</v>
      </c>
      <c r="C289">
        <v>34.57</v>
      </c>
      <c r="D289">
        <v>10</v>
      </c>
      <c r="E289">
        <v>30.45</v>
      </c>
      <c r="F289">
        <v>45.8</v>
      </c>
      <c r="G289">
        <v>35.86</v>
      </c>
      <c r="H289">
        <v>35.44</v>
      </c>
      <c r="I289">
        <v>26.81</v>
      </c>
      <c r="J289">
        <v>32.369999999999997</v>
      </c>
      <c r="K289">
        <v>863.03</v>
      </c>
      <c r="N289">
        <f t="shared" si="4"/>
        <v>4.9399999999999977</v>
      </c>
      <c r="P289">
        <v>3.2999999999999972</v>
      </c>
    </row>
    <row r="290" spans="1:16" x14ac:dyDescent="0.75">
      <c r="A290" s="7">
        <v>0.59918981481481481</v>
      </c>
      <c r="B290">
        <v>58.75</v>
      </c>
      <c r="C290">
        <v>33.04</v>
      </c>
      <c r="D290">
        <v>10</v>
      </c>
      <c r="E290">
        <v>30.16</v>
      </c>
      <c r="F290">
        <v>46.2</v>
      </c>
      <c r="G290">
        <v>34.549999999999997</v>
      </c>
      <c r="H290">
        <v>34.11</v>
      </c>
      <c r="I290">
        <v>27.86</v>
      </c>
      <c r="J290">
        <v>30.44</v>
      </c>
      <c r="K290">
        <v>797.41</v>
      </c>
      <c r="N290">
        <f t="shared" si="4"/>
        <v>4.9399999999999977</v>
      </c>
      <c r="P290">
        <v>3.2999999999999972</v>
      </c>
    </row>
    <row r="291" spans="1:16" x14ac:dyDescent="0.75">
      <c r="A291" s="7">
        <v>0.57557870370370368</v>
      </c>
      <c r="B291">
        <v>58.76</v>
      </c>
      <c r="C291">
        <v>33.97</v>
      </c>
      <c r="D291">
        <v>10</v>
      </c>
      <c r="E291">
        <v>30.46</v>
      </c>
      <c r="F291">
        <v>44.22</v>
      </c>
      <c r="G291">
        <v>36.9</v>
      </c>
      <c r="H291">
        <v>35.68</v>
      </c>
      <c r="I291">
        <v>27.36</v>
      </c>
      <c r="J291">
        <v>33.409999999999997</v>
      </c>
      <c r="K291">
        <v>949.16</v>
      </c>
      <c r="N291">
        <f t="shared" si="4"/>
        <v>4.9499999999999957</v>
      </c>
      <c r="P291">
        <v>3.2999999999999972</v>
      </c>
    </row>
    <row r="292" spans="1:16" x14ac:dyDescent="0.75">
      <c r="A292" s="7">
        <v>0.57696759259259256</v>
      </c>
      <c r="B292">
        <v>58.76</v>
      </c>
      <c r="C292">
        <v>33.99</v>
      </c>
      <c r="D292">
        <v>10</v>
      </c>
      <c r="E292">
        <v>30.43</v>
      </c>
      <c r="F292">
        <v>44.22</v>
      </c>
      <c r="G292">
        <v>34.61</v>
      </c>
      <c r="H292">
        <v>34.4</v>
      </c>
      <c r="I292">
        <v>26.68</v>
      </c>
      <c r="J292">
        <v>32.96</v>
      </c>
      <c r="K292">
        <v>920.45</v>
      </c>
      <c r="N292">
        <f t="shared" si="4"/>
        <v>4.9499999999999957</v>
      </c>
      <c r="P292">
        <v>3.3099999999999952</v>
      </c>
    </row>
    <row r="293" spans="1:16" x14ac:dyDescent="0.75">
      <c r="A293" s="7">
        <v>0.57627314814814812</v>
      </c>
      <c r="B293">
        <v>58.77</v>
      </c>
      <c r="C293">
        <v>34.04</v>
      </c>
      <c r="D293">
        <v>10</v>
      </c>
      <c r="E293">
        <v>30.59</v>
      </c>
      <c r="F293">
        <v>43.82</v>
      </c>
      <c r="G293">
        <v>36.35</v>
      </c>
      <c r="H293">
        <v>36.119999999999997</v>
      </c>
      <c r="I293">
        <v>27.08</v>
      </c>
      <c r="J293">
        <v>33.24</v>
      </c>
      <c r="K293">
        <v>951.89</v>
      </c>
      <c r="N293">
        <f t="shared" si="4"/>
        <v>4.9600000000000009</v>
      </c>
      <c r="P293">
        <v>3.3399999999999963</v>
      </c>
    </row>
    <row r="294" spans="1:16" x14ac:dyDescent="0.75">
      <c r="A294" s="7">
        <v>0.57835648148148155</v>
      </c>
      <c r="B294">
        <v>58.77</v>
      </c>
      <c r="C294">
        <v>34</v>
      </c>
      <c r="D294">
        <v>10</v>
      </c>
      <c r="E294">
        <v>30.47</v>
      </c>
      <c r="F294">
        <v>44.02</v>
      </c>
      <c r="G294">
        <v>35.47</v>
      </c>
      <c r="H294">
        <v>34.15</v>
      </c>
      <c r="I294">
        <v>26.96</v>
      </c>
      <c r="J294">
        <v>32.97</v>
      </c>
      <c r="K294">
        <v>919.08</v>
      </c>
      <c r="N294">
        <f t="shared" si="4"/>
        <v>4.9600000000000009</v>
      </c>
      <c r="P294">
        <v>3.3599999999999994</v>
      </c>
    </row>
    <row r="295" spans="1:16" x14ac:dyDescent="0.75">
      <c r="A295" s="7">
        <v>0.59710648148148149</v>
      </c>
      <c r="B295">
        <v>58.79</v>
      </c>
      <c r="C295">
        <v>32.92</v>
      </c>
      <c r="D295">
        <v>10</v>
      </c>
      <c r="E295">
        <v>30.18</v>
      </c>
      <c r="F295">
        <v>45.6</v>
      </c>
      <c r="G295">
        <v>35.67</v>
      </c>
      <c r="H295">
        <v>34.840000000000003</v>
      </c>
      <c r="I295">
        <v>27.91</v>
      </c>
      <c r="J295">
        <v>30.73</v>
      </c>
      <c r="K295">
        <v>817.91</v>
      </c>
      <c r="N295">
        <f t="shared" si="4"/>
        <v>4.9799999999999969</v>
      </c>
      <c r="P295">
        <v>3.3900000000000006</v>
      </c>
    </row>
    <row r="296" spans="1:16" x14ac:dyDescent="0.75">
      <c r="A296" s="7">
        <v>0.6005787037037037</v>
      </c>
      <c r="B296">
        <v>58.8</v>
      </c>
      <c r="C296">
        <v>33</v>
      </c>
      <c r="D296">
        <v>10</v>
      </c>
      <c r="E296">
        <v>30.37</v>
      </c>
      <c r="F296">
        <v>45.01</v>
      </c>
      <c r="G296">
        <v>35.36</v>
      </c>
      <c r="H296">
        <v>35.229999999999997</v>
      </c>
      <c r="I296">
        <v>28.08</v>
      </c>
      <c r="J296">
        <v>30.29</v>
      </c>
      <c r="K296">
        <v>793.3</v>
      </c>
      <c r="N296">
        <f t="shared" si="4"/>
        <v>4.9899999999999949</v>
      </c>
      <c r="P296">
        <v>3.3999999999999986</v>
      </c>
    </row>
    <row r="297" spans="1:16" x14ac:dyDescent="0.75">
      <c r="A297" s="7">
        <v>0.57488425925925923</v>
      </c>
      <c r="B297">
        <v>58.81</v>
      </c>
      <c r="C297">
        <v>33.869999999999997</v>
      </c>
      <c r="D297">
        <v>10</v>
      </c>
      <c r="E297">
        <v>30.19</v>
      </c>
      <c r="F297">
        <v>44.42</v>
      </c>
      <c r="G297">
        <v>36.01</v>
      </c>
      <c r="H297">
        <v>34.229999999999997</v>
      </c>
      <c r="I297">
        <v>26.93</v>
      </c>
      <c r="J297">
        <v>33.44</v>
      </c>
      <c r="K297">
        <v>981.97</v>
      </c>
      <c r="N297">
        <f t="shared" si="4"/>
        <v>5</v>
      </c>
      <c r="P297">
        <v>3.4199999999999946</v>
      </c>
    </row>
    <row r="298" spans="1:16" x14ac:dyDescent="0.75">
      <c r="A298" s="7">
        <v>0.59641203703703705</v>
      </c>
      <c r="B298">
        <v>58.81</v>
      </c>
      <c r="C298">
        <v>32.909999999999997</v>
      </c>
      <c r="D298">
        <v>10</v>
      </c>
      <c r="E298">
        <v>30.37</v>
      </c>
      <c r="F298">
        <v>44.42</v>
      </c>
      <c r="G298">
        <v>35.26</v>
      </c>
      <c r="H298">
        <v>33.97</v>
      </c>
      <c r="I298">
        <v>27.63</v>
      </c>
      <c r="J298">
        <v>30.74</v>
      </c>
      <c r="K298">
        <v>820.65</v>
      </c>
      <c r="N298">
        <f t="shared" si="4"/>
        <v>5</v>
      </c>
      <c r="P298">
        <v>3.4299999999999997</v>
      </c>
    </row>
    <row r="299" spans="1:16" x14ac:dyDescent="0.75">
      <c r="A299" s="7">
        <v>0.577662037037037</v>
      </c>
      <c r="B299">
        <v>58.82</v>
      </c>
      <c r="C299">
        <v>33.950000000000003</v>
      </c>
      <c r="D299">
        <v>10</v>
      </c>
      <c r="E299">
        <v>30.67</v>
      </c>
      <c r="F299">
        <v>43.43</v>
      </c>
      <c r="G299">
        <v>35.43</v>
      </c>
      <c r="H299">
        <v>34.61</v>
      </c>
      <c r="I299">
        <v>26.98</v>
      </c>
      <c r="J299">
        <v>32.909999999999997</v>
      </c>
      <c r="K299">
        <v>893.1</v>
      </c>
      <c r="N299">
        <f t="shared" si="4"/>
        <v>5.009999999999998</v>
      </c>
      <c r="P299">
        <v>3.4299999999999997</v>
      </c>
    </row>
    <row r="300" spans="1:16" x14ac:dyDescent="0.75">
      <c r="A300" s="7">
        <v>0.58252314814814821</v>
      </c>
      <c r="B300">
        <v>58.84</v>
      </c>
      <c r="C300">
        <v>34.32</v>
      </c>
      <c r="D300">
        <v>10</v>
      </c>
      <c r="E300">
        <v>31.05</v>
      </c>
      <c r="F300">
        <v>43.63</v>
      </c>
      <c r="G300">
        <v>35.21</v>
      </c>
      <c r="H300">
        <v>35.29</v>
      </c>
      <c r="I300">
        <v>27.1</v>
      </c>
      <c r="J300">
        <v>32.54</v>
      </c>
      <c r="K300">
        <v>897.21</v>
      </c>
      <c r="N300">
        <f t="shared" si="4"/>
        <v>5.0300000000000011</v>
      </c>
      <c r="P300">
        <v>3.4399999999999977</v>
      </c>
    </row>
    <row r="301" spans="1:16" x14ac:dyDescent="0.75">
      <c r="A301" s="7">
        <v>0.58321759259259254</v>
      </c>
      <c r="B301">
        <v>58.84</v>
      </c>
      <c r="C301">
        <v>34.409999999999997</v>
      </c>
      <c r="D301">
        <v>10</v>
      </c>
      <c r="E301">
        <v>31.08</v>
      </c>
      <c r="F301">
        <v>43.43</v>
      </c>
      <c r="G301">
        <v>37.42</v>
      </c>
      <c r="H301">
        <v>36.57</v>
      </c>
      <c r="I301">
        <v>27.99</v>
      </c>
      <c r="J301">
        <v>32.99</v>
      </c>
      <c r="K301">
        <v>868.5</v>
      </c>
      <c r="N301">
        <f t="shared" si="4"/>
        <v>5.0300000000000011</v>
      </c>
      <c r="P301">
        <v>3.4600000000000009</v>
      </c>
    </row>
    <row r="302" spans="1:16" x14ac:dyDescent="0.75">
      <c r="A302" s="7">
        <v>0.58807870370370374</v>
      </c>
      <c r="B302">
        <v>58.84</v>
      </c>
      <c r="C302">
        <v>34.76</v>
      </c>
      <c r="D302">
        <v>10</v>
      </c>
      <c r="E302">
        <v>30.89</v>
      </c>
      <c r="F302">
        <v>44.42</v>
      </c>
      <c r="G302">
        <v>37.04</v>
      </c>
      <c r="H302">
        <v>36.64</v>
      </c>
      <c r="I302">
        <v>27.35</v>
      </c>
      <c r="J302">
        <v>32.61</v>
      </c>
      <c r="K302">
        <v>845.25</v>
      </c>
      <c r="N302">
        <f t="shared" si="4"/>
        <v>5.0300000000000011</v>
      </c>
      <c r="P302">
        <v>3.4799999999999969</v>
      </c>
    </row>
    <row r="303" spans="1:16" x14ac:dyDescent="0.75">
      <c r="A303" s="7">
        <v>0.59363425925925928</v>
      </c>
      <c r="B303">
        <v>58.85</v>
      </c>
      <c r="C303">
        <v>33.43</v>
      </c>
      <c r="D303">
        <v>10</v>
      </c>
      <c r="E303">
        <v>30.5</v>
      </c>
      <c r="F303">
        <v>45.01</v>
      </c>
      <c r="G303">
        <v>34.89</v>
      </c>
      <c r="H303">
        <v>35.090000000000003</v>
      </c>
      <c r="I303">
        <v>26.51</v>
      </c>
      <c r="J303">
        <v>30.57</v>
      </c>
      <c r="K303">
        <v>838.42</v>
      </c>
      <c r="N303">
        <f t="shared" si="4"/>
        <v>5.0399999999999991</v>
      </c>
    </row>
    <row r="304" spans="1:16" x14ac:dyDescent="0.75">
      <c r="A304" s="7">
        <v>0.57905092592592589</v>
      </c>
      <c r="B304">
        <v>58.86</v>
      </c>
      <c r="C304">
        <v>34.04</v>
      </c>
      <c r="D304">
        <v>10</v>
      </c>
      <c r="E304">
        <v>30.66</v>
      </c>
      <c r="F304">
        <v>43.43</v>
      </c>
      <c r="G304">
        <v>36.5</v>
      </c>
      <c r="H304">
        <v>36.69</v>
      </c>
      <c r="I304">
        <v>27.38</v>
      </c>
      <c r="J304">
        <v>32.69</v>
      </c>
      <c r="K304">
        <v>917.71</v>
      </c>
      <c r="N304">
        <f t="shared" si="4"/>
        <v>5.0499999999999972</v>
      </c>
    </row>
    <row r="305" spans="1:14" x14ac:dyDescent="0.75">
      <c r="A305" s="7">
        <v>0.57974537037037044</v>
      </c>
      <c r="B305">
        <v>58.86</v>
      </c>
      <c r="C305">
        <v>34.06</v>
      </c>
      <c r="D305">
        <v>10</v>
      </c>
      <c r="E305">
        <v>31.15</v>
      </c>
      <c r="F305">
        <v>42.05</v>
      </c>
      <c r="G305">
        <v>37.08</v>
      </c>
      <c r="H305">
        <v>36.86</v>
      </c>
      <c r="I305">
        <v>27.26</v>
      </c>
      <c r="J305">
        <v>32.89</v>
      </c>
      <c r="K305">
        <v>909.51</v>
      </c>
      <c r="N305">
        <f t="shared" si="4"/>
        <v>5.0499999999999972</v>
      </c>
    </row>
    <row r="306" spans="1:14" x14ac:dyDescent="0.75">
      <c r="A306" s="7">
        <v>0.58043981481481477</v>
      </c>
      <c r="B306">
        <v>58.86</v>
      </c>
      <c r="C306">
        <v>34.08</v>
      </c>
      <c r="D306">
        <v>10</v>
      </c>
      <c r="E306">
        <v>31.25</v>
      </c>
      <c r="F306">
        <v>43.03</v>
      </c>
      <c r="G306">
        <v>36.799999999999997</v>
      </c>
      <c r="H306">
        <v>36.770000000000003</v>
      </c>
      <c r="I306">
        <v>27.5</v>
      </c>
      <c r="J306">
        <v>32.880000000000003</v>
      </c>
      <c r="K306">
        <v>910.88</v>
      </c>
      <c r="N306">
        <f t="shared" si="4"/>
        <v>5.0499999999999972</v>
      </c>
    </row>
    <row r="307" spans="1:14" x14ac:dyDescent="0.75">
      <c r="A307" s="7">
        <v>0.58113425925925932</v>
      </c>
      <c r="B307">
        <v>58.86</v>
      </c>
      <c r="C307">
        <v>34.130000000000003</v>
      </c>
      <c r="D307">
        <v>10</v>
      </c>
      <c r="E307">
        <v>31.51</v>
      </c>
      <c r="F307">
        <v>41.85</v>
      </c>
      <c r="G307">
        <v>37.090000000000003</v>
      </c>
      <c r="H307">
        <v>36.82</v>
      </c>
      <c r="I307">
        <v>27.8</v>
      </c>
      <c r="J307">
        <v>32.979999999999997</v>
      </c>
      <c r="K307">
        <v>908.14</v>
      </c>
      <c r="N307">
        <f t="shared" si="4"/>
        <v>5.0499999999999972</v>
      </c>
    </row>
    <row r="308" spans="1:14" x14ac:dyDescent="0.75">
      <c r="A308" s="7">
        <v>0.58460648148148142</v>
      </c>
      <c r="B308">
        <v>58.86</v>
      </c>
      <c r="C308">
        <v>34.53</v>
      </c>
      <c r="D308">
        <v>10</v>
      </c>
      <c r="E308">
        <v>30.56</v>
      </c>
      <c r="F308">
        <v>45.01</v>
      </c>
      <c r="G308">
        <v>34.93</v>
      </c>
      <c r="H308">
        <v>34.24</v>
      </c>
      <c r="I308">
        <v>27.21</v>
      </c>
      <c r="J308">
        <v>32.799999999999997</v>
      </c>
      <c r="K308">
        <v>869.86</v>
      </c>
      <c r="N308">
        <f t="shared" si="4"/>
        <v>5.0499999999999972</v>
      </c>
    </row>
    <row r="309" spans="1:14" x14ac:dyDescent="0.75">
      <c r="A309" s="7">
        <v>0.60335648148148147</v>
      </c>
      <c r="B309">
        <v>58.86</v>
      </c>
      <c r="C309">
        <v>32.840000000000003</v>
      </c>
      <c r="D309">
        <v>10</v>
      </c>
      <c r="E309">
        <v>30.31</v>
      </c>
      <c r="F309">
        <v>45.6</v>
      </c>
      <c r="G309">
        <v>35.08</v>
      </c>
      <c r="H309">
        <v>34.56</v>
      </c>
      <c r="I309">
        <v>28.07</v>
      </c>
      <c r="J309">
        <v>30.03</v>
      </c>
      <c r="K309">
        <v>774.16</v>
      </c>
      <c r="N309">
        <f t="shared" si="4"/>
        <v>5.0499999999999972</v>
      </c>
    </row>
    <row r="310" spans="1:14" x14ac:dyDescent="0.75">
      <c r="A310" s="7">
        <v>0.58391203703703709</v>
      </c>
      <c r="B310">
        <v>58.87</v>
      </c>
      <c r="C310">
        <v>34.520000000000003</v>
      </c>
      <c r="D310">
        <v>10</v>
      </c>
      <c r="E310">
        <v>31.17</v>
      </c>
      <c r="F310">
        <v>42.84</v>
      </c>
      <c r="G310">
        <v>36.67</v>
      </c>
      <c r="H310">
        <v>36.39</v>
      </c>
      <c r="I310">
        <v>27.16</v>
      </c>
      <c r="J310">
        <v>32.729999999999997</v>
      </c>
      <c r="K310">
        <v>860.29</v>
      </c>
      <c r="N310">
        <f t="shared" si="4"/>
        <v>5.0599999999999952</v>
      </c>
    </row>
    <row r="311" spans="1:14" x14ac:dyDescent="0.75">
      <c r="A311" s="7">
        <v>0.59085648148148151</v>
      </c>
      <c r="B311">
        <v>58.89</v>
      </c>
      <c r="C311">
        <v>34.21</v>
      </c>
      <c r="D311">
        <v>10</v>
      </c>
      <c r="E311">
        <v>30.9</v>
      </c>
      <c r="F311">
        <v>43.82</v>
      </c>
      <c r="G311">
        <v>35</v>
      </c>
      <c r="H311">
        <v>34.64</v>
      </c>
      <c r="I311">
        <v>26.54</v>
      </c>
      <c r="J311">
        <v>31.3</v>
      </c>
      <c r="K311">
        <v>847.99</v>
      </c>
      <c r="N311">
        <f t="shared" si="4"/>
        <v>5.0799999999999983</v>
      </c>
    </row>
    <row r="312" spans="1:14" x14ac:dyDescent="0.75">
      <c r="A312" s="7">
        <v>0.58599537037037031</v>
      </c>
      <c r="B312">
        <v>58.9</v>
      </c>
      <c r="C312">
        <v>34.58</v>
      </c>
      <c r="D312">
        <v>10</v>
      </c>
      <c r="E312">
        <v>30.47</v>
      </c>
      <c r="F312">
        <v>45.41</v>
      </c>
      <c r="G312">
        <v>35.33</v>
      </c>
      <c r="H312">
        <v>34.33</v>
      </c>
      <c r="I312">
        <v>26.95</v>
      </c>
      <c r="J312">
        <v>32.5</v>
      </c>
      <c r="K312">
        <v>856.19</v>
      </c>
      <c r="N312">
        <f t="shared" si="4"/>
        <v>5.0899999999999963</v>
      </c>
    </row>
    <row r="313" spans="1:14" x14ac:dyDescent="0.75">
      <c r="A313" s="7">
        <v>0.58738425925925919</v>
      </c>
      <c r="B313">
        <v>58.9</v>
      </c>
      <c r="C313">
        <v>34.729999999999997</v>
      </c>
      <c r="D313">
        <v>10</v>
      </c>
      <c r="E313">
        <v>30.73</v>
      </c>
      <c r="F313">
        <v>44.81</v>
      </c>
      <c r="G313">
        <v>35.950000000000003</v>
      </c>
      <c r="H313">
        <v>34.770000000000003</v>
      </c>
      <c r="I313">
        <v>27</v>
      </c>
      <c r="J313">
        <v>32.61</v>
      </c>
      <c r="K313">
        <v>850.72</v>
      </c>
      <c r="N313">
        <f t="shared" si="4"/>
        <v>5.0899999999999963</v>
      </c>
    </row>
    <row r="314" spans="1:14" x14ac:dyDescent="0.75">
      <c r="A314" s="7">
        <v>0.59016203703703707</v>
      </c>
      <c r="B314">
        <v>58.9</v>
      </c>
      <c r="C314">
        <v>34.4</v>
      </c>
      <c r="D314">
        <v>10</v>
      </c>
      <c r="E314">
        <v>31.13</v>
      </c>
      <c r="F314">
        <v>43.43</v>
      </c>
      <c r="G314">
        <v>35.799999999999997</v>
      </c>
      <c r="H314">
        <v>36.659999999999997</v>
      </c>
      <c r="I314">
        <v>26.76</v>
      </c>
      <c r="J314">
        <v>31.52</v>
      </c>
      <c r="K314">
        <v>857.56</v>
      </c>
      <c r="N314">
        <f t="shared" si="4"/>
        <v>5.0899999999999963</v>
      </c>
    </row>
    <row r="315" spans="1:14" x14ac:dyDescent="0.75">
      <c r="A315" s="7">
        <v>0.59224537037037039</v>
      </c>
      <c r="B315">
        <v>58.9</v>
      </c>
      <c r="C315">
        <v>33.74</v>
      </c>
      <c r="D315">
        <v>10</v>
      </c>
      <c r="E315">
        <v>30.75</v>
      </c>
      <c r="F315">
        <v>44.02</v>
      </c>
      <c r="G315">
        <v>35.68</v>
      </c>
      <c r="H315">
        <v>35.130000000000003</v>
      </c>
      <c r="I315">
        <v>26.86</v>
      </c>
      <c r="J315">
        <v>31.08</v>
      </c>
      <c r="K315">
        <v>845.25</v>
      </c>
      <c r="N315">
        <f t="shared" si="4"/>
        <v>5.0899999999999963</v>
      </c>
    </row>
    <row r="316" spans="1:14" x14ac:dyDescent="0.75">
      <c r="A316" s="7">
        <v>0.58946759259259263</v>
      </c>
      <c r="B316">
        <v>58.91</v>
      </c>
      <c r="C316">
        <v>34.549999999999997</v>
      </c>
      <c r="D316">
        <v>10</v>
      </c>
      <c r="E316">
        <v>30.98</v>
      </c>
      <c r="F316">
        <v>43.23</v>
      </c>
      <c r="G316">
        <v>35.24</v>
      </c>
      <c r="H316">
        <v>34.68</v>
      </c>
      <c r="I316">
        <v>27.06</v>
      </c>
      <c r="J316">
        <v>32.1</v>
      </c>
      <c r="K316">
        <v>839.79</v>
      </c>
      <c r="N316">
        <f t="shared" si="4"/>
        <v>5.0999999999999943</v>
      </c>
    </row>
    <row r="317" spans="1:14" x14ac:dyDescent="0.75">
      <c r="A317" s="7">
        <v>0.59155092592592595</v>
      </c>
      <c r="B317">
        <v>58.92</v>
      </c>
      <c r="C317">
        <v>33.909999999999997</v>
      </c>
      <c r="D317">
        <v>10</v>
      </c>
      <c r="E317">
        <v>30.59</v>
      </c>
      <c r="F317">
        <v>44.02</v>
      </c>
      <c r="G317">
        <v>34.64</v>
      </c>
      <c r="H317">
        <v>34.75</v>
      </c>
      <c r="I317">
        <v>26.34</v>
      </c>
      <c r="J317">
        <v>31</v>
      </c>
      <c r="K317">
        <v>845.25</v>
      </c>
      <c r="N317">
        <f t="shared" si="4"/>
        <v>5.1099999999999994</v>
      </c>
    </row>
    <row r="318" spans="1:14" x14ac:dyDescent="0.75">
      <c r="A318" s="7">
        <v>0.58668981481481486</v>
      </c>
      <c r="B318">
        <v>58.94</v>
      </c>
      <c r="C318">
        <v>34.67</v>
      </c>
      <c r="D318">
        <v>10</v>
      </c>
      <c r="E318">
        <v>30.72</v>
      </c>
      <c r="F318">
        <v>45.01</v>
      </c>
      <c r="G318">
        <v>37.03</v>
      </c>
      <c r="H318">
        <v>36.31</v>
      </c>
      <c r="I318">
        <v>27.7</v>
      </c>
      <c r="J318">
        <v>32.54</v>
      </c>
      <c r="K318">
        <v>863.03</v>
      </c>
      <c r="N318">
        <f t="shared" si="4"/>
        <v>5.1299999999999955</v>
      </c>
    </row>
    <row r="319" spans="1:14" x14ac:dyDescent="0.75">
      <c r="A319" s="7">
        <v>0.58877314814814818</v>
      </c>
      <c r="B319">
        <v>58.95</v>
      </c>
      <c r="C319">
        <v>34.75</v>
      </c>
      <c r="D319">
        <v>10</v>
      </c>
      <c r="E319">
        <v>30.94</v>
      </c>
      <c r="F319">
        <v>44.02</v>
      </c>
      <c r="G319">
        <v>34.21</v>
      </c>
      <c r="H319">
        <v>33.69</v>
      </c>
      <c r="I319">
        <v>26.88</v>
      </c>
      <c r="J319">
        <v>32</v>
      </c>
      <c r="K319">
        <v>845.25</v>
      </c>
      <c r="N319">
        <f t="shared" si="4"/>
        <v>5.1400000000000006</v>
      </c>
    </row>
    <row r="320" spans="1:14" x14ac:dyDescent="0.75">
      <c r="A320" s="7">
        <v>0.59432870370370372</v>
      </c>
      <c r="B320">
        <v>58.96</v>
      </c>
      <c r="C320">
        <v>33.4</v>
      </c>
      <c r="D320">
        <v>10</v>
      </c>
      <c r="E320">
        <v>30.77</v>
      </c>
      <c r="F320">
        <v>44.02</v>
      </c>
      <c r="G320">
        <v>35.770000000000003</v>
      </c>
      <c r="H320">
        <v>35.14</v>
      </c>
      <c r="I320">
        <v>27.23</v>
      </c>
      <c r="J320">
        <v>30.93</v>
      </c>
      <c r="K320">
        <v>830.22</v>
      </c>
      <c r="N320">
        <f t="shared" si="4"/>
        <v>5.1499999999999986</v>
      </c>
    </row>
  </sheetData>
  <sortState ref="A2:K343">
    <sortCondition ref="B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1"/>
  <sheetViews>
    <sheetView workbookViewId="0">
      <selection activeCell="A132" sqref="A132:XFD132"/>
    </sheetView>
  </sheetViews>
  <sheetFormatPr defaultRowHeight="14.75" x14ac:dyDescent="0.75"/>
  <sheetData>
    <row r="1" spans="1:11" x14ac:dyDescent="0.75">
      <c r="A1" t="s">
        <v>11</v>
      </c>
      <c r="B1" t="s">
        <v>12</v>
      </c>
      <c r="C1" t="s">
        <v>20</v>
      </c>
      <c r="D1" t="s">
        <v>21</v>
      </c>
      <c r="E1" t="s">
        <v>13</v>
      </c>
      <c r="F1" t="s">
        <v>14</v>
      </c>
      <c r="G1" t="s">
        <v>15</v>
      </c>
      <c r="H1" t="s">
        <v>22</v>
      </c>
      <c r="I1" t="s">
        <v>23</v>
      </c>
      <c r="J1" t="s">
        <v>24</v>
      </c>
      <c r="K1" t="s">
        <v>19</v>
      </c>
    </row>
    <row r="2" spans="1:11" x14ac:dyDescent="0.75">
      <c r="A2" s="7">
        <v>0.43916666666666665</v>
      </c>
      <c r="B2">
        <v>27.51</v>
      </c>
      <c r="C2">
        <v>26.12</v>
      </c>
      <c r="D2">
        <v>10</v>
      </c>
      <c r="E2">
        <v>26.31</v>
      </c>
      <c r="F2">
        <v>59.41</v>
      </c>
      <c r="G2">
        <v>22.23</v>
      </c>
      <c r="H2">
        <v>22.86</v>
      </c>
      <c r="I2">
        <v>22.82</v>
      </c>
      <c r="J2">
        <v>22.07</v>
      </c>
      <c r="K2">
        <v>175.37</v>
      </c>
    </row>
    <row r="3" spans="1:11" x14ac:dyDescent="0.75">
      <c r="A3" s="7">
        <v>0.43986111111111109</v>
      </c>
      <c r="B3">
        <v>27.89</v>
      </c>
      <c r="C3">
        <v>26.24</v>
      </c>
      <c r="D3">
        <v>10</v>
      </c>
      <c r="E3">
        <v>26.16</v>
      </c>
      <c r="F3">
        <v>60.03</v>
      </c>
      <c r="G3">
        <v>22.35</v>
      </c>
      <c r="H3">
        <v>19.940000000000001</v>
      </c>
      <c r="I3">
        <v>25.34</v>
      </c>
      <c r="J3">
        <v>22.76</v>
      </c>
      <c r="K3">
        <v>190.41</v>
      </c>
    </row>
    <row r="4" spans="1:11" x14ac:dyDescent="0.75">
      <c r="A4" s="7">
        <v>0.44055555555555559</v>
      </c>
      <c r="B4">
        <v>27.87</v>
      </c>
      <c r="C4">
        <v>26.36</v>
      </c>
      <c r="D4">
        <v>10</v>
      </c>
      <c r="E4">
        <v>26.01</v>
      </c>
      <c r="F4">
        <v>18.18</v>
      </c>
      <c r="G4">
        <v>24.72</v>
      </c>
      <c r="H4">
        <v>19.82</v>
      </c>
      <c r="I4">
        <v>19.87</v>
      </c>
      <c r="J4">
        <v>23.19</v>
      </c>
      <c r="K4">
        <v>194.51</v>
      </c>
    </row>
    <row r="5" spans="1:11" x14ac:dyDescent="0.75">
      <c r="A5" s="7">
        <v>0.44124999999999998</v>
      </c>
      <c r="B5">
        <v>27.84</v>
      </c>
      <c r="C5">
        <v>26.47</v>
      </c>
      <c r="D5">
        <v>10</v>
      </c>
      <c r="E5">
        <v>26.02</v>
      </c>
      <c r="F5">
        <v>17.32</v>
      </c>
      <c r="G5">
        <v>25.16</v>
      </c>
      <c r="H5">
        <v>19.7</v>
      </c>
      <c r="I5">
        <v>19.73</v>
      </c>
      <c r="J5">
        <v>23.01</v>
      </c>
      <c r="K5">
        <v>191.77</v>
      </c>
    </row>
    <row r="6" spans="1:11" x14ac:dyDescent="0.75">
      <c r="A6" s="7">
        <v>0.44194444444444447</v>
      </c>
      <c r="B6">
        <v>27.77</v>
      </c>
      <c r="C6">
        <v>26.59</v>
      </c>
      <c r="D6">
        <v>10</v>
      </c>
      <c r="E6">
        <v>26.06</v>
      </c>
      <c r="F6">
        <v>12.6</v>
      </c>
      <c r="G6">
        <v>25.48</v>
      </c>
      <c r="H6">
        <v>19.579999999999998</v>
      </c>
      <c r="I6">
        <v>19.64</v>
      </c>
      <c r="J6">
        <v>23.59</v>
      </c>
      <c r="K6">
        <v>205.44</v>
      </c>
    </row>
    <row r="7" spans="1:11" x14ac:dyDescent="0.75">
      <c r="A7" s="7">
        <v>0.44263888888888886</v>
      </c>
      <c r="B7">
        <v>27.53</v>
      </c>
      <c r="C7">
        <v>26.73</v>
      </c>
      <c r="D7">
        <v>10</v>
      </c>
      <c r="E7">
        <v>25.94</v>
      </c>
      <c r="F7">
        <v>12.11</v>
      </c>
      <c r="G7">
        <v>24.95</v>
      </c>
      <c r="H7">
        <v>19.36</v>
      </c>
      <c r="I7">
        <v>19.399999999999999</v>
      </c>
      <c r="J7">
        <v>23.99</v>
      </c>
      <c r="K7">
        <v>212.28</v>
      </c>
    </row>
    <row r="8" spans="1:11" x14ac:dyDescent="0.75">
      <c r="A8" s="7">
        <v>0.44333333333333336</v>
      </c>
      <c r="B8">
        <v>27.410000000000004</v>
      </c>
      <c r="C8">
        <v>26.89</v>
      </c>
      <c r="D8">
        <v>10</v>
      </c>
      <c r="E8">
        <v>25.71</v>
      </c>
      <c r="F8">
        <v>12.44</v>
      </c>
      <c r="G8">
        <v>24.99</v>
      </c>
      <c r="H8">
        <v>18.309999999999999</v>
      </c>
      <c r="I8">
        <v>18.440000000000001</v>
      </c>
      <c r="J8">
        <v>24.03</v>
      </c>
      <c r="K8">
        <v>220.48</v>
      </c>
    </row>
    <row r="9" spans="1:11" x14ac:dyDescent="0.75">
      <c r="A9" s="7">
        <v>0.44402777777777774</v>
      </c>
      <c r="B9">
        <v>27.11</v>
      </c>
      <c r="C9">
        <v>27.06</v>
      </c>
      <c r="D9">
        <v>10</v>
      </c>
      <c r="E9">
        <v>25.64</v>
      </c>
      <c r="F9">
        <v>12.77</v>
      </c>
      <c r="G9">
        <v>25.07</v>
      </c>
      <c r="H9">
        <v>17.899999999999999</v>
      </c>
      <c r="I9">
        <v>17.649999999999999</v>
      </c>
      <c r="J9">
        <v>24.18</v>
      </c>
      <c r="K9">
        <v>236.89</v>
      </c>
    </row>
    <row r="10" spans="1:11" x14ac:dyDescent="0.75">
      <c r="A10" s="7">
        <v>0.44472222222222224</v>
      </c>
      <c r="B10">
        <v>27.120000000000005</v>
      </c>
      <c r="C10">
        <v>27.24</v>
      </c>
      <c r="D10">
        <v>10</v>
      </c>
      <c r="E10">
        <v>25.66</v>
      </c>
      <c r="F10">
        <v>12.11</v>
      </c>
      <c r="G10">
        <v>25.14</v>
      </c>
      <c r="H10">
        <v>17.43</v>
      </c>
      <c r="I10">
        <v>17.27</v>
      </c>
      <c r="J10">
        <v>23.54</v>
      </c>
      <c r="K10">
        <v>243.72</v>
      </c>
    </row>
    <row r="11" spans="1:11" x14ac:dyDescent="0.75">
      <c r="A11" s="7">
        <v>0.44541666666666663</v>
      </c>
      <c r="B11">
        <v>27.070000000000004</v>
      </c>
      <c r="C11">
        <v>27.39</v>
      </c>
      <c r="D11">
        <v>10</v>
      </c>
      <c r="E11">
        <v>25.68</v>
      </c>
      <c r="F11">
        <v>14.76</v>
      </c>
      <c r="G11">
        <v>25.16</v>
      </c>
      <c r="H11">
        <v>17.12</v>
      </c>
      <c r="I11">
        <v>17.07</v>
      </c>
      <c r="J11">
        <v>23.42</v>
      </c>
      <c r="K11">
        <v>230.05</v>
      </c>
    </row>
    <row r="12" spans="1:11" x14ac:dyDescent="0.75">
      <c r="A12" s="7">
        <v>0.44611111111111112</v>
      </c>
      <c r="B12">
        <v>26.93</v>
      </c>
      <c r="C12">
        <v>27.54</v>
      </c>
      <c r="D12">
        <v>10</v>
      </c>
      <c r="E12">
        <v>25.7</v>
      </c>
      <c r="F12">
        <v>13.6</v>
      </c>
      <c r="G12">
        <v>25.21</v>
      </c>
      <c r="H12">
        <v>16.93</v>
      </c>
      <c r="I12">
        <v>16.940000000000001</v>
      </c>
      <c r="J12">
        <v>23.45</v>
      </c>
      <c r="K12">
        <v>227.32</v>
      </c>
    </row>
    <row r="13" spans="1:11" x14ac:dyDescent="0.75">
      <c r="A13" s="7">
        <v>0.44680555555555551</v>
      </c>
      <c r="B13">
        <v>26.830000000000005</v>
      </c>
      <c r="C13">
        <v>27.67</v>
      </c>
      <c r="D13">
        <v>10</v>
      </c>
      <c r="E13">
        <v>25.7</v>
      </c>
      <c r="F13">
        <v>12.94</v>
      </c>
      <c r="G13">
        <v>25.25</v>
      </c>
      <c r="H13">
        <v>16.77</v>
      </c>
      <c r="I13">
        <v>16.86</v>
      </c>
      <c r="J13">
        <v>23.51</v>
      </c>
      <c r="K13">
        <v>225.95</v>
      </c>
    </row>
    <row r="14" spans="1:11" x14ac:dyDescent="0.75">
      <c r="A14" s="7">
        <v>0.44750000000000001</v>
      </c>
      <c r="B14">
        <v>26.76</v>
      </c>
      <c r="C14">
        <v>27.78</v>
      </c>
      <c r="D14">
        <v>10</v>
      </c>
      <c r="E14">
        <v>25.71</v>
      </c>
      <c r="F14">
        <v>13.43</v>
      </c>
      <c r="G14">
        <v>25.33</v>
      </c>
      <c r="H14">
        <v>16.670000000000002</v>
      </c>
      <c r="I14">
        <v>16.850000000000001</v>
      </c>
      <c r="J14">
        <v>23.75</v>
      </c>
      <c r="K14">
        <v>231.42</v>
      </c>
    </row>
    <row r="15" spans="1:11" x14ac:dyDescent="0.75">
      <c r="A15" s="7">
        <v>0.4481944444444444</v>
      </c>
      <c r="B15">
        <v>26.6</v>
      </c>
      <c r="C15">
        <v>27.91</v>
      </c>
      <c r="D15">
        <v>10</v>
      </c>
      <c r="E15">
        <v>25.73</v>
      </c>
      <c r="F15">
        <v>13.6</v>
      </c>
      <c r="G15">
        <v>25.43</v>
      </c>
      <c r="H15">
        <v>16.71</v>
      </c>
      <c r="I15">
        <v>16.95</v>
      </c>
      <c r="J15">
        <v>24.31</v>
      </c>
      <c r="K15">
        <v>246.46</v>
      </c>
    </row>
    <row r="16" spans="1:11" x14ac:dyDescent="0.75">
      <c r="A16" s="7">
        <v>0.44888888888888889</v>
      </c>
      <c r="B16">
        <v>26.57</v>
      </c>
      <c r="C16">
        <v>28.05</v>
      </c>
      <c r="D16">
        <v>10</v>
      </c>
      <c r="E16">
        <v>25.79</v>
      </c>
      <c r="F16">
        <v>14.26</v>
      </c>
      <c r="G16">
        <v>25.57</v>
      </c>
      <c r="H16">
        <v>16.79</v>
      </c>
      <c r="I16">
        <v>17.079999999999998</v>
      </c>
      <c r="J16">
        <v>24.09</v>
      </c>
      <c r="K16">
        <v>260.13</v>
      </c>
    </row>
    <row r="17" spans="1:11" x14ac:dyDescent="0.75">
      <c r="A17" s="7">
        <v>0.44958333333333328</v>
      </c>
      <c r="B17">
        <v>26.52</v>
      </c>
      <c r="C17">
        <v>28.17</v>
      </c>
      <c r="D17">
        <v>10</v>
      </c>
      <c r="E17">
        <v>25.88</v>
      </c>
      <c r="F17">
        <v>13.6</v>
      </c>
      <c r="G17">
        <v>25.8</v>
      </c>
      <c r="H17">
        <v>16.89</v>
      </c>
      <c r="I17">
        <v>17.28</v>
      </c>
      <c r="J17">
        <v>23.96</v>
      </c>
      <c r="K17">
        <v>305.24</v>
      </c>
    </row>
    <row r="18" spans="1:11" x14ac:dyDescent="0.75">
      <c r="A18" s="7">
        <v>0.45027777777777778</v>
      </c>
      <c r="B18">
        <v>26.450000000000006</v>
      </c>
      <c r="C18">
        <v>28.31</v>
      </c>
      <c r="D18">
        <v>10</v>
      </c>
      <c r="E18">
        <v>25.99</v>
      </c>
      <c r="F18">
        <v>14.1</v>
      </c>
      <c r="G18">
        <v>25.98</v>
      </c>
      <c r="H18">
        <v>17.11</v>
      </c>
      <c r="I18">
        <v>17.57</v>
      </c>
      <c r="J18">
        <v>24.51</v>
      </c>
      <c r="K18">
        <v>327.12</v>
      </c>
    </row>
    <row r="19" spans="1:11" x14ac:dyDescent="0.75">
      <c r="A19" s="7">
        <v>0.45097222222222227</v>
      </c>
      <c r="B19">
        <v>26.31</v>
      </c>
      <c r="C19">
        <v>28.48</v>
      </c>
      <c r="D19">
        <v>10</v>
      </c>
      <c r="E19">
        <v>26.13</v>
      </c>
      <c r="F19">
        <v>14.76</v>
      </c>
      <c r="G19">
        <v>26.09</v>
      </c>
      <c r="H19">
        <v>17.34</v>
      </c>
      <c r="I19">
        <v>17.86</v>
      </c>
      <c r="J19">
        <v>24.48</v>
      </c>
      <c r="K19">
        <v>294.31</v>
      </c>
    </row>
    <row r="20" spans="1:11" x14ac:dyDescent="0.75">
      <c r="A20" s="7">
        <v>0.45166666666666666</v>
      </c>
      <c r="B20">
        <v>26.240000000000002</v>
      </c>
      <c r="C20">
        <v>28.66</v>
      </c>
      <c r="D20">
        <v>10</v>
      </c>
      <c r="E20">
        <v>26.27</v>
      </c>
      <c r="F20">
        <v>15.78</v>
      </c>
      <c r="G20">
        <v>26.2</v>
      </c>
      <c r="H20">
        <v>17.59</v>
      </c>
      <c r="I20">
        <v>18.12</v>
      </c>
      <c r="J20">
        <v>24.41</v>
      </c>
      <c r="K20">
        <v>288.83999999999997</v>
      </c>
    </row>
    <row r="21" spans="1:11" x14ac:dyDescent="0.75">
      <c r="A21" s="7">
        <v>0.45236111111111116</v>
      </c>
      <c r="B21">
        <v>26.08</v>
      </c>
      <c r="C21">
        <v>28.83</v>
      </c>
      <c r="D21">
        <v>10</v>
      </c>
      <c r="E21">
        <v>26.42</v>
      </c>
      <c r="F21">
        <v>15.27</v>
      </c>
      <c r="G21">
        <v>26.22</v>
      </c>
      <c r="H21">
        <v>17.82</v>
      </c>
      <c r="I21">
        <v>18.38</v>
      </c>
      <c r="J21">
        <v>24.05</v>
      </c>
      <c r="K21">
        <v>261.5</v>
      </c>
    </row>
    <row r="22" spans="1:11" x14ac:dyDescent="0.75">
      <c r="A22" s="7">
        <v>0.45305555555555554</v>
      </c>
      <c r="B22">
        <v>26.020000000000003</v>
      </c>
      <c r="C22">
        <v>28.97</v>
      </c>
      <c r="D22">
        <v>10</v>
      </c>
      <c r="E22">
        <v>26.51</v>
      </c>
      <c r="F22">
        <v>14.26</v>
      </c>
      <c r="G22">
        <v>26.18</v>
      </c>
      <c r="H22">
        <v>18.03</v>
      </c>
      <c r="I22">
        <v>18.559999999999999</v>
      </c>
      <c r="J22">
        <v>24.78</v>
      </c>
      <c r="K22">
        <v>239.62</v>
      </c>
    </row>
    <row r="23" spans="1:11" x14ac:dyDescent="0.75">
      <c r="A23" s="7">
        <v>0.45375000000000004</v>
      </c>
      <c r="B23">
        <v>25.890000000000004</v>
      </c>
      <c r="C23">
        <v>29.11</v>
      </c>
      <c r="D23">
        <v>10</v>
      </c>
      <c r="E23">
        <v>26.46</v>
      </c>
      <c r="F23">
        <v>11.78</v>
      </c>
      <c r="G23">
        <v>25.82</v>
      </c>
      <c r="H23">
        <v>18.04</v>
      </c>
      <c r="I23">
        <v>18.399999999999999</v>
      </c>
      <c r="J23">
        <v>24.48</v>
      </c>
      <c r="K23">
        <v>231.42</v>
      </c>
    </row>
    <row r="24" spans="1:11" x14ac:dyDescent="0.75">
      <c r="A24" s="7">
        <v>0.45444444444444443</v>
      </c>
      <c r="B24">
        <v>25.760000000000005</v>
      </c>
      <c r="C24">
        <v>29.24</v>
      </c>
      <c r="D24">
        <v>10</v>
      </c>
      <c r="E24">
        <v>26.31</v>
      </c>
      <c r="F24">
        <v>11.61</v>
      </c>
      <c r="G24">
        <v>25.6</v>
      </c>
      <c r="H24">
        <v>17.68</v>
      </c>
      <c r="I24">
        <v>17.899999999999999</v>
      </c>
      <c r="J24">
        <v>24.4</v>
      </c>
      <c r="K24">
        <v>228.68</v>
      </c>
    </row>
    <row r="25" spans="1:11" x14ac:dyDescent="0.75">
      <c r="A25" s="7">
        <v>0.45513888888888893</v>
      </c>
      <c r="B25">
        <v>25.490000000000002</v>
      </c>
      <c r="C25">
        <v>29.35</v>
      </c>
      <c r="D25">
        <v>10</v>
      </c>
      <c r="E25">
        <v>26.17</v>
      </c>
      <c r="F25">
        <v>10.78</v>
      </c>
      <c r="G25">
        <v>25.48</v>
      </c>
      <c r="H25">
        <v>17.14</v>
      </c>
      <c r="I25">
        <v>17.239999999999998</v>
      </c>
      <c r="J25">
        <v>24.23</v>
      </c>
      <c r="K25">
        <v>217.75</v>
      </c>
    </row>
    <row r="26" spans="1:11" x14ac:dyDescent="0.75">
      <c r="A26" s="7">
        <v>0.45583333333333331</v>
      </c>
      <c r="B26">
        <v>25.080000000000005</v>
      </c>
      <c r="C26">
        <v>29.45</v>
      </c>
      <c r="D26">
        <v>10</v>
      </c>
      <c r="E26">
        <v>26.06</v>
      </c>
      <c r="F26">
        <v>10.45</v>
      </c>
      <c r="G26">
        <v>25.43</v>
      </c>
      <c r="H26">
        <v>16.510000000000002</v>
      </c>
      <c r="I26">
        <v>16.59</v>
      </c>
      <c r="J26">
        <v>24.42</v>
      </c>
      <c r="K26">
        <v>206.81</v>
      </c>
    </row>
    <row r="27" spans="1:11" x14ac:dyDescent="0.75">
      <c r="A27" s="7">
        <v>0.45652777777777781</v>
      </c>
      <c r="B27">
        <v>25.430000000000003</v>
      </c>
      <c r="C27">
        <v>29.54</v>
      </c>
      <c r="D27">
        <v>10</v>
      </c>
      <c r="E27">
        <v>25.98</v>
      </c>
      <c r="F27">
        <v>10</v>
      </c>
      <c r="G27">
        <v>25.37</v>
      </c>
      <c r="H27">
        <v>15.98</v>
      </c>
      <c r="I27">
        <v>15.98</v>
      </c>
      <c r="J27">
        <v>23.71</v>
      </c>
      <c r="K27">
        <v>193.14</v>
      </c>
    </row>
    <row r="28" spans="1:11" x14ac:dyDescent="0.75">
      <c r="A28" s="7">
        <v>0.4572222222222222</v>
      </c>
      <c r="B28">
        <v>25.120000000000005</v>
      </c>
      <c r="C28">
        <v>29.57</v>
      </c>
      <c r="D28">
        <v>10</v>
      </c>
      <c r="E28">
        <v>25.9</v>
      </c>
      <c r="F28">
        <v>10</v>
      </c>
      <c r="G28">
        <v>25.36</v>
      </c>
      <c r="H28">
        <v>15.51</v>
      </c>
      <c r="I28">
        <v>15.48</v>
      </c>
      <c r="J28">
        <v>23.87</v>
      </c>
      <c r="K28">
        <v>180.84</v>
      </c>
    </row>
    <row r="29" spans="1:11" x14ac:dyDescent="0.75">
      <c r="A29" s="7">
        <v>0.45791666666666669</v>
      </c>
      <c r="B29">
        <v>25.09</v>
      </c>
      <c r="C29">
        <v>29.6</v>
      </c>
      <c r="D29">
        <v>10</v>
      </c>
      <c r="E29">
        <v>25.9</v>
      </c>
      <c r="F29">
        <v>10</v>
      </c>
      <c r="G29">
        <v>25.45</v>
      </c>
      <c r="H29">
        <v>15.39</v>
      </c>
      <c r="I29">
        <v>15.52</v>
      </c>
      <c r="J29">
        <v>23.86</v>
      </c>
      <c r="K29">
        <v>169.9</v>
      </c>
    </row>
    <row r="30" spans="1:11" x14ac:dyDescent="0.75">
      <c r="A30" s="7">
        <v>0.45861111111111108</v>
      </c>
      <c r="B30">
        <v>25.03</v>
      </c>
      <c r="C30">
        <v>29.6</v>
      </c>
      <c r="D30">
        <v>10</v>
      </c>
      <c r="E30">
        <v>25.86</v>
      </c>
      <c r="F30">
        <v>10</v>
      </c>
      <c r="G30">
        <v>25.37</v>
      </c>
      <c r="H30">
        <v>15.36</v>
      </c>
      <c r="I30">
        <v>15.47</v>
      </c>
      <c r="J30">
        <v>23.74</v>
      </c>
      <c r="K30">
        <v>171.27</v>
      </c>
    </row>
    <row r="31" spans="1:11" x14ac:dyDescent="0.75">
      <c r="A31" s="7">
        <v>0.45930555555555558</v>
      </c>
      <c r="B31">
        <v>25.01</v>
      </c>
      <c r="C31">
        <v>29.61</v>
      </c>
      <c r="D31">
        <v>10</v>
      </c>
      <c r="E31">
        <v>25.78</v>
      </c>
      <c r="F31">
        <v>10</v>
      </c>
      <c r="G31">
        <v>25.33</v>
      </c>
      <c r="H31">
        <v>15.29</v>
      </c>
      <c r="I31">
        <v>15.47</v>
      </c>
      <c r="J31">
        <v>23.79</v>
      </c>
      <c r="K31">
        <v>193.14</v>
      </c>
    </row>
    <row r="32" spans="1:11" x14ac:dyDescent="0.75">
      <c r="A32" s="7">
        <v>0.45999999999999996</v>
      </c>
      <c r="B32">
        <v>24.91</v>
      </c>
      <c r="C32">
        <v>29.61</v>
      </c>
      <c r="D32">
        <v>10</v>
      </c>
      <c r="E32">
        <v>25.7</v>
      </c>
      <c r="F32">
        <v>10</v>
      </c>
      <c r="G32">
        <v>25.3</v>
      </c>
      <c r="H32">
        <v>15.23</v>
      </c>
      <c r="I32">
        <v>15.45</v>
      </c>
      <c r="J32">
        <v>23.96</v>
      </c>
      <c r="K32">
        <v>228.68</v>
      </c>
    </row>
    <row r="33" spans="1:11" x14ac:dyDescent="0.75">
      <c r="A33" s="7">
        <v>0.46069444444444446</v>
      </c>
      <c r="B33">
        <v>24.91</v>
      </c>
      <c r="C33">
        <v>29.63</v>
      </c>
      <c r="D33">
        <v>10</v>
      </c>
      <c r="E33">
        <v>25.64</v>
      </c>
      <c r="F33">
        <v>10</v>
      </c>
      <c r="G33">
        <v>25.32</v>
      </c>
      <c r="H33">
        <v>15.22</v>
      </c>
      <c r="I33">
        <v>15.46</v>
      </c>
      <c r="J33">
        <v>24.4</v>
      </c>
      <c r="K33">
        <v>246.46</v>
      </c>
    </row>
    <row r="34" spans="1:11" x14ac:dyDescent="0.75">
      <c r="A34" s="7">
        <v>0.4613888888888889</v>
      </c>
      <c r="B34">
        <v>24.830000000000002</v>
      </c>
      <c r="C34">
        <v>29.67</v>
      </c>
      <c r="D34">
        <v>10</v>
      </c>
      <c r="E34">
        <v>25.61</v>
      </c>
      <c r="F34">
        <v>10</v>
      </c>
      <c r="G34">
        <v>25.32</v>
      </c>
      <c r="H34">
        <v>15.22</v>
      </c>
      <c r="I34">
        <v>15.5</v>
      </c>
      <c r="J34">
        <v>24.32</v>
      </c>
      <c r="K34">
        <v>262.86</v>
      </c>
    </row>
    <row r="35" spans="1:11" x14ac:dyDescent="0.75">
      <c r="A35" s="7">
        <v>0.46208333333333335</v>
      </c>
      <c r="B35">
        <v>24.820000000000004</v>
      </c>
      <c r="C35">
        <v>29.72</v>
      </c>
      <c r="D35">
        <v>10</v>
      </c>
      <c r="E35">
        <v>25.6</v>
      </c>
      <c r="F35">
        <v>10</v>
      </c>
      <c r="G35">
        <v>25.36</v>
      </c>
      <c r="H35">
        <v>15.23</v>
      </c>
      <c r="I35">
        <v>15.53</v>
      </c>
      <c r="J35">
        <v>24.36</v>
      </c>
      <c r="K35">
        <v>257.39</v>
      </c>
    </row>
    <row r="36" spans="1:11" x14ac:dyDescent="0.75">
      <c r="A36" s="7">
        <v>0.46277777777777779</v>
      </c>
      <c r="B36">
        <v>24.680000000000007</v>
      </c>
      <c r="C36">
        <v>29.79</v>
      </c>
      <c r="D36">
        <v>10</v>
      </c>
      <c r="E36">
        <v>25.6</v>
      </c>
      <c r="F36">
        <v>10</v>
      </c>
      <c r="G36">
        <v>25.36</v>
      </c>
      <c r="H36">
        <v>15.25</v>
      </c>
      <c r="I36">
        <v>15.55</v>
      </c>
      <c r="J36">
        <v>24.79</v>
      </c>
      <c r="K36">
        <v>243.72</v>
      </c>
    </row>
    <row r="37" spans="1:11" x14ac:dyDescent="0.75">
      <c r="A37" s="7">
        <v>0.46347222222222223</v>
      </c>
      <c r="B37">
        <v>24.630000000000003</v>
      </c>
      <c r="C37">
        <v>29.87</v>
      </c>
      <c r="D37">
        <v>10</v>
      </c>
      <c r="E37">
        <v>25.63</v>
      </c>
      <c r="F37">
        <v>10</v>
      </c>
      <c r="G37">
        <v>25.36</v>
      </c>
      <c r="H37">
        <v>15.27</v>
      </c>
      <c r="I37">
        <v>15.59</v>
      </c>
      <c r="J37">
        <v>24.52</v>
      </c>
      <c r="K37">
        <v>228.68</v>
      </c>
    </row>
    <row r="38" spans="1:11" x14ac:dyDescent="0.75">
      <c r="A38" s="7">
        <v>0.46416666666666667</v>
      </c>
      <c r="B38">
        <v>24.53</v>
      </c>
      <c r="C38">
        <v>29.96</v>
      </c>
      <c r="D38">
        <v>10</v>
      </c>
      <c r="E38">
        <v>25.66</v>
      </c>
      <c r="F38">
        <v>10</v>
      </c>
      <c r="G38">
        <v>25.45</v>
      </c>
      <c r="H38">
        <v>15.3</v>
      </c>
      <c r="I38">
        <v>15.58</v>
      </c>
      <c r="J38">
        <v>24.95</v>
      </c>
      <c r="K38">
        <v>256.02999999999997</v>
      </c>
    </row>
    <row r="39" spans="1:11" x14ac:dyDescent="0.75">
      <c r="A39" s="7">
        <v>0.46486111111111111</v>
      </c>
      <c r="B39">
        <v>24.48</v>
      </c>
      <c r="C39">
        <v>30.07</v>
      </c>
      <c r="D39">
        <v>10</v>
      </c>
      <c r="E39">
        <v>25.73</v>
      </c>
      <c r="F39">
        <v>10</v>
      </c>
      <c r="G39">
        <v>25.59</v>
      </c>
      <c r="H39">
        <v>15.3</v>
      </c>
      <c r="I39">
        <v>15.62</v>
      </c>
      <c r="J39">
        <v>24.81</v>
      </c>
      <c r="K39">
        <v>283.37</v>
      </c>
    </row>
    <row r="40" spans="1:11" x14ac:dyDescent="0.75">
      <c r="A40" s="7">
        <v>0.46555555555555556</v>
      </c>
      <c r="B40">
        <v>24.33</v>
      </c>
      <c r="C40">
        <v>30.2</v>
      </c>
      <c r="D40">
        <v>10</v>
      </c>
      <c r="E40">
        <v>25.83</v>
      </c>
      <c r="F40">
        <v>10</v>
      </c>
      <c r="G40">
        <v>25.71</v>
      </c>
      <c r="H40">
        <v>15.32</v>
      </c>
      <c r="I40">
        <v>15.65</v>
      </c>
      <c r="J40">
        <v>25.03</v>
      </c>
      <c r="K40">
        <v>331.22</v>
      </c>
    </row>
    <row r="41" spans="1:11" x14ac:dyDescent="0.75">
      <c r="A41" s="7">
        <v>0.46625</v>
      </c>
      <c r="B41">
        <v>24.210000000000004</v>
      </c>
      <c r="C41">
        <v>30.34</v>
      </c>
      <c r="D41">
        <v>10</v>
      </c>
      <c r="E41">
        <v>25.92</v>
      </c>
      <c r="F41">
        <v>10</v>
      </c>
      <c r="G41">
        <v>25.84</v>
      </c>
      <c r="H41">
        <v>15.38</v>
      </c>
      <c r="I41">
        <v>15.75</v>
      </c>
      <c r="J41">
        <v>24.88</v>
      </c>
      <c r="K41">
        <v>370.86</v>
      </c>
    </row>
    <row r="42" spans="1:11" x14ac:dyDescent="0.75">
      <c r="A42" s="7">
        <v>0.46694444444444444</v>
      </c>
      <c r="B42">
        <v>24.11</v>
      </c>
      <c r="C42">
        <v>30.47</v>
      </c>
      <c r="D42">
        <v>10</v>
      </c>
      <c r="E42">
        <v>26.01</v>
      </c>
      <c r="F42">
        <v>10</v>
      </c>
      <c r="G42">
        <v>25.9</v>
      </c>
      <c r="H42">
        <v>15.53</v>
      </c>
      <c r="I42">
        <v>15.92</v>
      </c>
      <c r="J42">
        <v>25.03</v>
      </c>
      <c r="K42">
        <v>381.8</v>
      </c>
    </row>
    <row r="43" spans="1:11" x14ac:dyDescent="0.75">
      <c r="A43" s="7">
        <v>0.46763888888888888</v>
      </c>
      <c r="B43">
        <v>24.200000000000003</v>
      </c>
      <c r="C43">
        <v>30.61</v>
      </c>
      <c r="D43">
        <v>10</v>
      </c>
      <c r="E43">
        <v>26.11</v>
      </c>
      <c r="F43">
        <v>10</v>
      </c>
      <c r="G43">
        <v>26.1</v>
      </c>
      <c r="H43">
        <v>15.64</v>
      </c>
      <c r="I43">
        <v>16.02</v>
      </c>
      <c r="J43">
        <v>25.41</v>
      </c>
      <c r="K43">
        <v>391.37</v>
      </c>
    </row>
    <row r="44" spans="1:11" x14ac:dyDescent="0.75">
      <c r="A44" s="7">
        <v>0.46833333333333332</v>
      </c>
      <c r="B44">
        <v>24.090000000000007</v>
      </c>
      <c r="C44">
        <v>30.75</v>
      </c>
      <c r="D44">
        <v>10</v>
      </c>
      <c r="E44">
        <v>26.24</v>
      </c>
      <c r="F44">
        <v>10</v>
      </c>
      <c r="G44">
        <v>26.22</v>
      </c>
      <c r="H44">
        <v>15.78</v>
      </c>
      <c r="I44">
        <v>16.23</v>
      </c>
      <c r="J44">
        <v>25.36</v>
      </c>
      <c r="K44">
        <v>398.21</v>
      </c>
    </row>
    <row r="45" spans="1:11" x14ac:dyDescent="0.75">
      <c r="A45" s="7">
        <v>0.46902777777777777</v>
      </c>
      <c r="B45">
        <v>24.040000000000006</v>
      </c>
      <c r="C45">
        <v>30.92</v>
      </c>
      <c r="D45">
        <v>10</v>
      </c>
      <c r="E45">
        <v>26.4</v>
      </c>
      <c r="F45">
        <v>10</v>
      </c>
      <c r="G45">
        <v>26.43</v>
      </c>
      <c r="H45">
        <v>15.92</v>
      </c>
      <c r="I45">
        <v>16.36</v>
      </c>
      <c r="J45">
        <v>25.26</v>
      </c>
      <c r="K45">
        <v>420.08</v>
      </c>
    </row>
    <row r="46" spans="1:11" x14ac:dyDescent="0.75">
      <c r="A46" s="7">
        <v>0.46972222222222221</v>
      </c>
      <c r="B46">
        <v>23.92</v>
      </c>
      <c r="C46">
        <v>31.09</v>
      </c>
      <c r="D46">
        <v>10</v>
      </c>
      <c r="E46">
        <v>26.56</v>
      </c>
      <c r="F46">
        <v>10</v>
      </c>
      <c r="G46">
        <v>26.57</v>
      </c>
      <c r="H46">
        <v>16.059999999999999</v>
      </c>
      <c r="I46">
        <v>16.559999999999999</v>
      </c>
      <c r="J46">
        <v>24.83</v>
      </c>
      <c r="K46">
        <v>417.35</v>
      </c>
    </row>
    <row r="47" spans="1:11" x14ac:dyDescent="0.75">
      <c r="A47" s="7">
        <v>0.47041666666666665</v>
      </c>
      <c r="B47">
        <v>23.830000000000002</v>
      </c>
      <c r="C47">
        <v>31.25</v>
      </c>
      <c r="D47">
        <v>10</v>
      </c>
      <c r="E47">
        <v>26.73</v>
      </c>
      <c r="F47">
        <v>10</v>
      </c>
      <c r="G47">
        <v>26.75</v>
      </c>
      <c r="H47">
        <v>16.239999999999998</v>
      </c>
      <c r="I47">
        <v>16.73</v>
      </c>
      <c r="J47">
        <v>25.02</v>
      </c>
      <c r="K47">
        <v>466.56</v>
      </c>
    </row>
    <row r="48" spans="1:11" x14ac:dyDescent="0.75">
      <c r="A48" s="7">
        <v>0.47111111111111109</v>
      </c>
      <c r="B48">
        <v>23.88</v>
      </c>
      <c r="C48">
        <v>31.4</v>
      </c>
      <c r="D48">
        <v>10</v>
      </c>
      <c r="E48">
        <v>26.9</v>
      </c>
      <c r="F48">
        <v>10</v>
      </c>
      <c r="G48">
        <v>27.08</v>
      </c>
      <c r="H48">
        <v>16.41</v>
      </c>
      <c r="I48">
        <v>16.96</v>
      </c>
      <c r="J48">
        <v>25.36</v>
      </c>
      <c r="K48">
        <v>558.16</v>
      </c>
    </row>
    <row r="49" spans="1:11" x14ac:dyDescent="0.75">
      <c r="A49" s="7">
        <v>0.47180555555555559</v>
      </c>
      <c r="B49">
        <v>23.770000000000003</v>
      </c>
      <c r="C49">
        <v>31.56</v>
      </c>
      <c r="D49">
        <v>10</v>
      </c>
      <c r="E49">
        <v>27.12</v>
      </c>
      <c r="F49">
        <v>10</v>
      </c>
      <c r="G49">
        <v>27.55</v>
      </c>
      <c r="H49">
        <v>16.72</v>
      </c>
      <c r="I49">
        <v>17.350000000000001</v>
      </c>
      <c r="J49">
        <v>25.42</v>
      </c>
      <c r="K49">
        <v>755.02</v>
      </c>
    </row>
    <row r="50" spans="1:11" x14ac:dyDescent="0.75">
      <c r="A50" s="7">
        <v>0.47249999999999998</v>
      </c>
      <c r="B50">
        <v>23.690000000000005</v>
      </c>
      <c r="C50">
        <v>31.77</v>
      </c>
      <c r="D50">
        <v>10</v>
      </c>
      <c r="E50">
        <v>27.37</v>
      </c>
      <c r="F50">
        <v>10</v>
      </c>
      <c r="G50">
        <v>27.6</v>
      </c>
      <c r="H50">
        <v>17.079999999999998</v>
      </c>
      <c r="I50">
        <v>17.760000000000002</v>
      </c>
      <c r="J50">
        <v>26.19</v>
      </c>
      <c r="K50">
        <v>604.64</v>
      </c>
    </row>
    <row r="51" spans="1:11" x14ac:dyDescent="0.75">
      <c r="A51" s="7">
        <v>0.47319444444444447</v>
      </c>
      <c r="B51">
        <v>23.560000000000002</v>
      </c>
      <c r="C51">
        <v>32.020000000000003</v>
      </c>
      <c r="D51">
        <v>10</v>
      </c>
      <c r="E51">
        <v>27.62</v>
      </c>
      <c r="F51">
        <v>10</v>
      </c>
      <c r="G51">
        <v>27.86</v>
      </c>
      <c r="H51">
        <v>17.3</v>
      </c>
      <c r="I51">
        <v>17.98</v>
      </c>
      <c r="J51">
        <v>26.36</v>
      </c>
      <c r="K51">
        <v>612.84</v>
      </c>
    </row>
    <row r="52" spans="1:11" x14ac:dyDescent="0.75">
      <c r="A52" s="7">
        <v>0.47388888888888886</v>
      </c>
      <c r="B52">
        <v>23.470000000000006</v>
      </c>
      <c r="C52">
        <v>32.270000000000003</v>
      </c>
      <c r="D52">
        <v>10</v>
      </c>
      <c r="E52">
        <v>27.9</v>
      </c>
      <c r="F52">
        <v>10</v>
      </c>
      <c r="G52">
        <v>28.36</v>
      </c>
      <c r="H52">
        <v>17.59</v>
      </c>
      <c r="I52">
        <v>18.3</v>
      </c>
      <c r="J52">
        <v>26</v>
      </c>
      <c r="K52">
        <v>783.73</v>
      </c>
    </row>
    <row r="53" spans="1:11" x14ac:dyDescent="0.75">
      <c r="A53" s="7">
        <v>0.47458333333333336</v>
      </c>
      <c r="B53">
        <v>23.470000000000006</v>
      </c>
      <c r="C53">
        <v>32.549999999999997</v>
      </c>
      <c r="D53">
        <v>10</v>
      </c>
      <c r="E53">
        <v>28.26</v>
      </c>
      <c r="F53">
        <v>10</v>
      </c>
      <c r="G53">
        <v>29.37</v>
      </c>
      <c r="H53">
        <v>18.13</v>
      </c>
      <c r="I53">
        <v>19.09</v>
      </c>
      <c r="J53">
        <v>27.18</v>
      </c>
      <c r="K53">
        <v>1290.93</v>
      </c>
    </row>
    <row r="54" spans="1:11" x14ac:dyDescent="0.75">
      <c r="A54" s="7">
        <v>0.47527777777777774</v>
      </c>
      <c r="B54">
        <v>23.310000000000002</v>
      </c>
      <c r="C54">
        <v>32.9</v>
      </c>
      <c r="D54">
        <v>10</v>
      </c>
      <c r="E54">
        <v>28.75</v>
      </c>
      <c r="F54">
        <v>10</v>
      </c>
      <c r="G54">
        <v>30.17</v>
      </c>
      <c r="H54">
        <v>19.03</v>
      </c>
      <c r="I54">
        <v>20.12</v>
      </c>
      <c r="J54">
        <v>27.47</v>
      </c>
      <c r="K54">
        <v>1494.64</v>
      </c>
    </row>
    <row r="55" spans="1:11" x14ac:dyDescent="0.75">
      <c r="A55" s="7">
        <v>0.47597222222222224</v>
      </c>
      <c r="B55">
        <v>23.16</v>
      </c>
      <c r="C55">
        <v>33.299999999999997</v>
      </c>
      <c r="D55">
        <v>10</v>
      </c>
      <c r="E55">
        <v>29.28</v>
      </c>
      <c r="F55">
        <v>10</v>
      </c>
      <c r="G55">
        <v>30.26</v>
      </c>
      <c r="H55">
        <v>19.84</v>
      </c>
      <c r="I55">
        <v>20.85</v>
      </c>
      <c r="J55">
        <v>27.41</v>
      </c>
      <c r="K55">
        <v>1192.5</v>
      </c>
    </row>
    <row r="56" spans="1:11" x14ac:dyDescent="0.75">
      <c r="A56" s="7">
        <v>0.47666666666666663</v>
      </c>
      <c r="B56">
        <v>23.03</v>
      </c>
      <c r="C56">
        <v>33.76</v>
      </c>
      <c r="D56">
        <v>10</v>
      </c>
      <c r="E56">
        <v>29.81</v>
      </c>
      <c r="F56">
        <v>10</v>
      </c>
      <c r="G56">
        <v>30.83</v>
      </c>
      <c r="H56">
        <v>20.329999999999998</v>
      </c>
      <c r="I56">
        <v>21.38</v>
      </c>
      <c r="J56">
        <v>25.78</v>
      </c>
      <c r="K56">
        <v>1334.68</v>
      </c>
    </row>
    <row r="57" spans="1:11" x14ac:dyDescent="0.75">
      <c r="A57" s="7">
        <v>0.47736111111111112</v>
      </c>
      <c r="B57">
        <v>23.02</v>
      </c>
      <c r="C57">
        <v>34.17</v>
      </c>
      <c r="D57">
        <v>10</v>
      </c>
      <c r="E57">
        <v>30.28</v>
      </c>
      <c r="F57">
        <v>10</v>
      </c>
      <c r="G57">
        <v>31.18</v>
      </c>
      <c r="H57">
        <v>20.78</v>
      </c>
      <c r="I57">
        <v>21.77</v>
      </c>
      <c r="J57">
        <v>27.05</v>
      </c>
      <c r="K57">
        <v>1400.3</v>
      </c>
    </row>
    <row r="58" spans="1:11" x14ac:dyDescent="0.75">
      <c r="A58" s="7">
        <v>0.47805555555555551</v>
      </c>
      <c r="B58">
        <v>22.970000000000002</v>
      </c>
      <c r="C58">
        <v>34.6</v>
      </c>
      <c r="D58">
        <v>10</v>
      </c>
      <c r="E58">
        <v>30.78</v>
      </c>
      <c r="F58">
        <v>10</v>
      </c>
      <c r="G58">
        <v>31.8</v>
      </c>
      <c r="H58">
        <v>21.29</v>
      </c>
      <c r="I58">
        <v>22.42</v>
      </c>
      <c r="J58">
        <v>27.36</v>
      </c>
      <c r="K58">
        <v>1457.72</v>
      </c>
    </row>
    <row r="59" spans="1:11" x14ac:dyDescent="0.75">
      <c r="A59" s="7">
        <v>0.47875000000000001</v>
      </c>
      <c r="B59">
        <v>22.92</v>
      </c>
      <c r="C59">
        <v>35.07</v>
      </c>
      <c r="D59">
        <v>10</v>
      </c>
      <c r="E59">
        <v>31.27</v>
      </c>
      <c r="F59">
        <v>10</v>
      </c>
      <c r="G59">
        <v>32.130000000000003</v>
      </c>
      <c r="H59">
        <v>21.8</v>
      </c>
      <c r="I59">
        <v>22.91</v>
      </c>
      <c r="J59">
        <v>27.95</v>
      </c>
      <c r="K59">
        <v>1400.3</v>
      </c>
    </row>
    <row r="60" spans="1:11" x14ac:dyDescent="0.75">
      <c r="A60" s="7">
        <v>0.4794444444444444</v>
      </c>
      <c r="B60">
        <v>22.76</v>
      </c>
      <c r="C60">
        <v>35.49</v>
      </c>
      <c r="D60">
        <v>10</v>
      </c>
      <c r="E60">
        <v>31.75</v>
      </c>
      <c r="F60">
        <v>10</v>
      </c>
      <c r="G60">
        <v>32.26</v>
      </c>
      <c r="H60">
        <v>22.15</v>
      </c>
      <c r="I60">
        <v>23.18</v>
      </c>
      <c r="J60">
        <v>27.95</v>
      </c>
      <c r="K60">
        <v>1321.01</v>
      </c>
    </row>
    <row r="61" spans="1:11" x14ac:dyDescent="0.75">
      <c r="A61" s="7">
        <v>0.48013888888888889</v>
      </c>
      <c r="B61">
        <v>22.78</v>
      </c>
      <c r="C61">
        <v>35.950000000000003</v>
      </c>
      <c r="D61">
        <v>10</v>
      </c>
      <c r="E61">
        <v>32.22</v>
      </c>
      <c r="F61">
        <v>10</v>
      </c>
      <c r="G61">
        <v>32.51</v>
      </c>
      <c r="H61">
        <v>22.41</v>
      </c>
      <c r="I61">
        <v>23.54</v>
      </c>
      <c r="J61">
        <v>27.14</v>
      </c>
      <c r="K61">
        <v>1221.21</v>
      </c>
    </row>
    <row r="62" spans="1:11" x14ac:dyDescent="0.75">
      <c r="A62" s="7">
        <v>0.48083333333333328</v>
      </c>
      <c r="B62">
        <v>22.75</v>
      </c>
      <c r="C62">
        <v>36.39</v>
      </c>
      <c r="D62">
        <v>10</v>
      </c>
      <c r="E62">
        <v>32.590000000000003</v>
      </c>
      <c r="F62">
        <v>10</v>
      </c>
      <c r="G62">
        <v>32.51</v>
      </c>
      <c r="H62">
        <v>22.55</v>
      </c>
      <c r="I62">
        <v>23.62</v>
      </c>
      <c r="J62">
        <v>27.65</v>
      </c>
      <c r="K62">
        <v>1012.04</v>
      </c>
    </row>
    <row r="63" spans="1:11" x14ac:dyDescent="0.75">
      <c r="A63" s="7">
        <v>0.48152777777777778</v>
      </c>
      <c r="B63">
        <v>22.770000000000003</v>
      </c>
      <c r="C63">
        <v>36.75</v>
      </c>
      <c r="D63">
        <v>10</v>
      </c>
      <c r="E63">
        <v>32.799999999999997</v>
      </c>
      <c r="F63">
        <v>10</v>
      </c>
      <c r="G63">
        <v>32.369999999999997</v>
      </c>
      <c r="H63">
        <v>22.3</v>
      </c>
      <c r="I63">
        <v>23.34</v>
      </c>
      <c r="J63">
        <v>27.91</v>
      </c>
      <c r="K63">
        <v>916.34</v>
      </c>
    </row>
    <row r="64" spans="1:11" x14ac:dyDescent="0.75">
      <c r="A64" s="7">
        <v>0.48222222222222227</v>
      </c>
      <c r="B64">
        <v>22.770000000000003</v>
      </c>
      <c r="C64">
        <v>37.049999999999997</v>
      </c>
      <c r="D64">
        <v>10</v>
      </c>
      <c r="E64">
        <v>32.94</v>
      </c>
      <c r="F64">
        <v>10</v>
      </c>
      <c r="G64">
        <v>32.369999999999997</v>
      </c>
      <c r="H64">
        <v>22.09</v>
      </c>
      <c r="I64">
        <v>23.1</v>
      </c>
      <c r="J64">
        <v>28.79</v>
      </c>
      <c r="K64">
        <v>820.65</v>
      </c>
    </row>
    <row r="65" spans="1:11" x14ac:dyDescent="0.75">
      <c r="A65" s="7">
        <v>0.48291666666666666</v>
      </c>
      <c r="B65">
        <v>22.700000000000003</v>
      </c>
      <c r="C65">
        <v>37.340000000000003</v>
      </c>
      <c r="D65">
        <v>10</v>
      </c>
      <c r="E65">
        <v>33.11</v>
      </c>
      <c r="F65">
        <v>10</v>
      </c>
      <c r="G65">
        <v>32.33</v>
      </c>
      <c r="H65">
        <v>22.07</v>
      </c>
      <c r="I65">
        <v>23.15</v>
      </c>
      <c r="J65">
        <v>28.57</v>
      </c>
      <c r="K65">
        <v>656.59</v>
      </c>
    </row>
    <row r="66" spans="1:11" x14ac:dyDescent="0.75">
      <c r="A66" s="7">
        <v>0.48361111111111116</v>
      </c>
      <c r="B66">
        <v>22.670000000000005</v>
      </c>
      <c r="C66">
        <v>37.58</v>
      </c>
      <c r="D66">
        <v>10</v>
      </c>
      <c r="E66">
        <v>33.21</v>
      </c>
      <c r="F66">
        <v>10</v>
      </c>
      <c r="G66">
        <v>32.9</v>
      </c>
      <c r="H66">
        <v>21.9</v>
      </c>
      <c r="I66">
        <v>23</v>
      </c>
      <c r="J66">
        <v>27.81</v>
      </c>
      <c r="K66">
        <v>1113.21</v>
      </c>
    </row>
    <row r="67" spans="1:11" x14ac:dyDescent="0.75">
      <c r="A67" s="7">
        <v>0.48430555555555554</v>
      </c>
      <c r="B67">
        <v>22.77</v>
      </c>
      <c r="C67">
        <v>37.79</v>
      </c>
      <c r="D67">
        <v>10</v>
      </c>
      <c r="E67">
        <v>33.29</v>
      </c>
      <c r="F67">
        <v>10</v>
      </c>
      <c r="G67">
        <v>32.590000000000003</v>
      </c>
      <c r="H67">
        <v>21.9</v>
      </c>
      <c r="I67">
        <v>22.95</v>
      </c>
      <c r="J67">
        <v>26.4</v>
      </c>
      <c r="K67">
        <v>782.37</v>
      </c>
    </row>
    <row r="68" spans="1:11" x14ac:dyDescent="0.75">
      <c r="A68" s="7">
        <v>0.48500000000000004</v>
      </c>
      <c r="B68">
        <v>22.640000000000004</v>
      </c>
      <c r="C68">
        <v>37.869999999999997</v>
      </c>
      <c r="D68">
        <v>10</v>
      </c>
      <c r="E68">
        <v>33.229999999999997</v>
      </c>
      <c r="F68">
        <v>10</v>
      </c>
      <c r="G68">
        <v>32.619999999999997</v>
      </c>
      <c r="H68">
        <v>21.83</v>
      </c>
      <c r="I68">
        <v>22.88</v>
      </c>
      <c r="J68">
        <v>26.59</v>
      </c>
      <c r="K68">
        <v>920.45</v>
      </c>
    </row>
    <row r="69" spans="1:11" x14ac:dyDescent="0.75">
      <c r="A69" s="7">
        <v>0.48569444444444443</v>
      </c>
      <c r="B69">
        <v>22.65</v>
      </c>
      <c r="C69">
        <v>37.9</v>
      </c>
      <c r="D69">
        <v>10</v>
      </c>
      <c r="E69">
        <v>33.18</v>
      </c>
      <c r="F69">
        <v>10</v>
      </c>
      <c r="G69">
        <v>33.19</v>
      </c>
      <c r="H69">
        <v>22.05</v>
      </c>
      <c r="I69">
        <v>23.21</v>
      </c>
      <c r="J69">
        <v>27.49</v>
      </c>
      <c r="K69">
        <v>1326.48</v>
      </c>
    </row>
    <row r="70" spans="1:11" x14ac:dyDescent="0.75">
      <c r="A70" s="7">
        <v>0.48638888888888893</v>
      </c>
      <c r="B70">
        <v>22.5</v>
      </c>
      <c r="C70">
        <v>38.020000000000003</v>
      </c>
      <c r="D70">
        <v>10</v>
      </c>
      <c r="E70">
        <v>33.21</v>
      </c>
      <c r="F70">
        <v>10</v>
      </c>
      <c r="G70">
        <v>33.130000000000003</v>
      </c>
      <c r="H70">
        <v>22.67</v>
      </c>
      <c r="I70">
        <v>23.91</v>
      </c>
      <c r="J70">
        <v>26.4</v>
      </c>
      <c r="K70">
        <v>1368.86</v>
      </c>
    </row>
    <row r="71" spans="1:11" x14ac:dyDescent="0.75">
      <c r="A71" s="7">
        <v>0.48708333333333331</v>
      </c>
      <c r="B71">
        <v>22.69</v>
      </c>
      <c r="C71">
        <v>38.130000000000003</v>
      </c>
      <c r="D71">
        <v>10</v>
      </c>
      <c r="E71">
        <v>33.25</v>
      </c>
      <c r="F71">
        <v>10</v>
      </c>
      <c r="G71">
        <v>32.43</v>
      </c>
      <c r="H71">
        <v>23.05</v>
      </c>
      <c r="I71">
        <v>24.09</v>
      </c>
      <c r="J71">
        <v>26.41</v>
      </c>
      <c r="K71">
        <v>597.80999999999995</v>
      </c>
    </row>
    <row r="72" spans="1:11" x14ac:dyDescent="0.75">
      <c r="A72" s="7">
        <v>0.48777777777777781</v>
      </c>
      <c r="B72">
        <v>22.510000000000005</v>
      </c>
      <c r="C72">
        <v>38.21</v>
      </c>
      <c r="D72">
        <v>10</v>
      </c>
      <c r="E72">
        <v>33.090000000000003</v>
      </c>
      <c r="F72">
        <v>10</v>
      </c>
      <c r="G72">
        <v>31.99</v>
      </c>
      <c r="H72">
        <v>22.43</v>
      </c>
      <c r="I72">
        <v>23.42</v>
      </c>
      <c r="J72">
        <v>26.31</v>
      </c>
      <c r="K72">
        <v>491.17</v>
      </c>
    </row>
    <row r="73" spans="1:11" x14ac:dyDescent="0.75">
      <c r="A73" s="7">
        <v>0.4884722222222222</v>
      </c>
      <c r="B73">
        <v>22.53</v>
      </c>
      <c r="C73">
        <v>38.18</v>
      </c>
      <c r="D73">
        <v>10</v>
      </c>
      <c r="E73">
        <v>32.869999999999997</v>
      </c>
      <c r="F73">
        <v>10</v>
      </c>
      <c r="G73">
        <v>31.84</v>
      </c>
      <c r="H73">
        <v>21.86</v>
      </c>
      <c r="I73">
        <v>22.88</v>
      </c>
      <c r="J73">
        <v>26.5</v>
      </c>
      <c r="K73">
        <v>507.58</v>
      </c>
    </row>
    <row r="74" spans="1:11" x14ac:dyDescent="0.75">
      <c r="A74" s="7">
        <v>0.48916666666666669</v>
      </c>
      <c r="B74">
        <v>22.630000000000003</v>
      </c>
      <c r="C74">
        <v>38.08</v>
      </c>
      <c r="D74">
        <v>10</v>
      </c>
      <c r="E74">
        <v>32.630000000000003</v>
      </c>
      <c r="F74">
        <v>10</v>
      </c>
      <c r="G74">
        <v>31.77</v>
      </c>
      <c r="H74">
        <v>21.47</v>
      </c>
      <c r="I74">
        <v>22.52</v>
      </c>
      <c r="J74">
        <v>26.66</v>
      </c>
      <c r="K74">
        <v>560.89</v>
      </c>
    </row>
    <row r="75" spans="1:11" x14ac:dyDescent="0.75">
      <c r="A75" s="7">
        <v>0.48986111111111108</v>
      </c>
      <c r="B75">
        <v>22.530000000000005</v>
      </c>
      <c r="C75">
        <v>37.97</v>
      </c>
      <c r="D75">
        <v>10</v>
      </c>
      <c r="E75">
        <v>32.380000000000003</v>
      </c>
      <c r="F75">
        <v>10</v>
      </c>
      <c r="G75">
        <v>31.61</v>
      </c>
      <c r="H75">
        <v>21.25</v>
      </c>
      <c r="I75">
        <v>22.31</v>
      </c>
      <c r="J75">
        <v>26.67</v>
      </c>
      <c r="K75">
        <v>571.83000000000004</v>
      </c>
    </row>
    <row r="76" spans="1:11" x14ac:dyDescent="0.75">
      <c r="A76" s="7">
        <v>0.49055555555555558</v>
      </c>
      <c r="B76">
        <v>22.62</v>
      </c>
      <c r="C76">
        <v>37.9</v>
      </c>
      <c r="D76">
        <v>10</v>
      </c>
      <c r="E76">
        <v>32.22</v>
      </c>
      <c r="F76">
        <v>10</v>
      </c>
      <c r="G76">
        <v>32.47</v>
      </c>
      <c r="H76">
        <v>21.28</v>
      </c>
      <c r="I76">
        <v>22.47</v>
      </c>
      <c r="J76">
        <v>27.48</v>
      </c>
      <c r="K76">
        <v>1286.83</v>
      </c>
    </row>
    <row r="77" spans="1:11" x14ac:dyDescent="0.75">
      <c r="A77" s="7">
        <v>0.49124999999999996</v>
      </c>
      <c r="B77">
        <v>22.37</v>
      </c>
      <c r="C77">
        <v>37.85</v>
      </c>
      <c r="D77">
        <v>10</v>
      </c>
      <c r="E77">
        <v>32.11</v>
      </c>
      <c r="F77">
        <v>10</v>
      </c>
      <c r="G77">
        <v>31.53</v>
      </c>
      <c r="H77">
        <v>21.55</v>
      </c>
      <c r="I77">
        <v>22.54</v>
      </c>
      <c r="J77">
        <v>28.05</v>
      </c>
      <c r="K77">
        <v>555.42999999999995</v>
      </c>
    </row>
    <row r="78" spans="1:11" x14ac:dyDescent="0.75">
      <c r="A78" s="7">
        <v>0.49194444444444446</v>
      </c>
      <c r="B78">
        <v>22.480000000000004</v>
      </c>
      <c r="C78">
        <v>37.85</v>
      </c>
      <c r="D78">
        <v>10</v>
      </c>
      <c r="E78">
        <v>31.99</v>
      </c>
      <c r="F78">
        <v>10</v>
      </c>
      <c r="G78">
        <v>31.68</v>
      </c>
      <c r="H78">
        <v>21.36</v>
      </c>
      <c r="I78">
        <v>22.37</v>
      </c>
      <c r="J78">
        <v>27.45</v>
      </c>
      <c r="K78">
        <v>649.76</v>
      </c>
    </row>
    <row r="79" spans="1:11" x14ac:dyDescent="0.75">
      <c r="A79" s="7">
        <v>0.4926388888888889</v>
      </c>
      <c r="B79">
        <v>22.5</v>
      </c>
      <c r="C79">
        <v>37.840000000000003</v>
      </c>
      <c r="D79">
        <v>10</v>
      </c>
      <c r="E79">
        <v>32.04</v>
      </c>
      <c r="F79">
        <v>10</v>
      </c>
      <c r="G79">
        <v>32.159999999999997</v>
      </c>
      <c r="H79">
        <v>21.77</v>
      </c>
      <c r="I79">
        <v>22.97</v>
      </c>
      <c r="J79">
        <v>28.06</v>
      </c>
      <c r="K79">
        <v>310.70999999999998</v>
      </c>
    </row>
    <row r="80" spans="1:11" x14ac:dyDescent="0.75">
      <c r="A80" s="7">
        <v>0.49333333333333335</v>
      </c>
      <c r="B80">
        <v>22.310000000000002</v>
      </c>
      <c r="C80">
        <v>37.81</v>
      </c>
      <c r="D80">
        <v>10</v>
      </c>
      <c r="E80">
        <v>31.94</v>
      </c>
      <c r="F80">
        <v>10</v>
      </c>
      <c r="G80">
        <v>31.38</v>
      </c>
      <c r="H80">
        <v>21.8</v>
      </c>
      <c r="I80">
        <v>22.82</v>
      </c>
      <c r="J80">
        <v>27.46</v>
      </c>
      <c r="K80">
        <v>529.45000000000005</v>
      </c>
    </row>
    <row r="81" spans="1:11" x14ac:dyDescent="0.75">
      <c r="A81" s="7">
        <v>0.49402777777777779</v>
      </c>
      <c r="B81">
        <v>22.230000000000004</v>
      </c>
      <c r="C81">
        <v>37.76</v>
      </c>
      <c r="D81">
        <v>10</v>
      </c>
      <c r="E81">
        <v>31.77</v>
      </c>
      <c r="F81">
        <v>10</v>
      </c>
      <c r="G81">
        <v>31.2</v>
      </c>
      <c r="H81">
        <v>21.46</v>
      </c>
      <c r="I81">
        <v>22.5</v>
      </c>
      <c r="J81">
        <v>27.48</v>
      </c>
      <c r="K81">
        <v>467.93</v>
      </c>
    </row>
    <row r="82" spans="1:11" x14ac:dyDescent="0.75">
      <c r="A82" s="7">
        <v>0.49472222222222223</v>
      </c>
      <c r="B82">
        <v>22.09</v>
      </c>
      <c r="C82">
        <v>37.72</v>
      </c>
      <c r="D82">
        <v>10</v>
      </c>
      <c r="E82">
        <v>31.62</v>
      </c>
      <c r="F82">
        <v>10</v>
      </c>
      <c r="G82">
        <v>31.09</v>
      </c>
      <c r="H82">
        <v>21.16</v>
      </c>
      <c r="I82">
        <v>22.19</v>
      </c>
      <c r="J82">
        <v>27.43</v>
      </c>
      <c r="K82">
        <v>418.71</v>
      </c>
    </row>
    <row r="83" spans="1:11" x14ac:dyDescent="0.75">
      <c r="A83" s="7">
        <v>0.49541666666666667</v>
      </c>
      <c r="B83">
        <v>21.98</v>
      </c>
      <c r="C83">
        <v>37.659999999999997</v>
      </c>
      <c r="D83">
        <v>10</v>
      </c>
      <c r="E83">
        <v>31.47</v>
      </c>
      <c r="F83">
        <v>10</v>
      </c>
      <c r="G83">
        <v>30.93</v>
      </c>
      <c r="H83">
        <v>20.89</v>
      </c>
      <c r="I83">
        <v>21.92</v>
      </c>
      <c r="J83">
        <v>27.33</v>
      </c>
      <c r="K83">
        <v>377.7</v>
      </c>
    </row>
    <row r="84" spans="1:11" x14ac:dyDescent="0.75">
      <c r="A84" s="7">
        <v>0.49611111111111111</v>
      </c>
      <c r="B84">
        <v>22.000000000000004</v>
      </c>
      <c r="C84">
        <v>37.57</v>
      </c>
      <c r="D84">
        <v>10</v>
      </c>
      <c r="E84">
        <v>31.31</v>
      </c>
      <c r="F84">
        <v>10</v>
      </c>
      <c r="G84">
        <v>30.84</v>
      </c>
      <c r="H84">
        <v>20.65</v>
      </c>
      <c r="I84">
        <v>21.69</v>
      </c>
      <c r="J84">
        <v>27.93</v>
      </c>
      <c r="K84">
        <v>361.3</v>
      </c>
    </row>
    <row r="85" spans="1:11" x14ac:dyDescent="0.75">
      <c r="A85" s="7">
        <v>0.49680555555555556</v>
      </c>
      <c r="B85">
        <v>21.760000000000005</v>
      </c>
      <c r="C85">
        <v>37.46</v>
      </c>
      <c r="D85">
        <v>10</v>
      </c>
      <c r="E85">
        <v>31.14</v>
      </c>
      <c r="F85">
        <v>10</v>
      </c>
      <c r="G85">
        <v>30.68</v>
      </c>
      <c r="H85">
        <v>20.47</v>
      </c>
      <c r="I85">
        <v>21.53</v>
      </c>
      <c r="J85">
        <v>27.79</v>
      </c>
      <c r="K85">
        <v>373.6</v>
      </c>
    </row>
    <row r="86" spans="1:11" x14ac:dyDescent="0.75">
      <c r="A86" s="7">
        <v>0.4975</v>
      </c>
      <c r="B86">
        <v>21.880000000000006</v>
      </c>
      <c r="C86">
        <v>37.35</v>
      </c>
      <c r="D86">
        <v>10</v>
      </c>
      <c r="E86">
        <v>30.98</v>
      </c>
      <c r="F86">
        <v>10</v>
      </c>
      <c r="G86">
        <v>30.63</v>
      </c>
      <c r="H86">
        <v>20.37</v>
      </c>
      <c r="I86">
        <v>21.42</v>
      </c>
      <c r="J86">
        <v>27.46</v>
      </c>
      <c r="K86">
        <v>390</v>
      </c>
    </row>
    <row r="87" spans="1:11" x14ac:dyDescent="0.75">
      <c r="A87" s="7">
        <v>0.49819444444444444</v>
      </c>
      <c r="B87">
        <v>21.82</v>
      </c>
      <c r="C87">
        <v>37.200000000000003</v>
      </c>
      <c r="D87">
        <v>10</v>
      </c>
      <c r="E87">
        <v>30.84</v>
      </c>
      <c r="F87">
        <v>10</v>
      </c>
      <c r="G87">
        <v>30.66</v>
      </c>
      <c r="H87">
        <v>20.350000000000001</v>
      </c>
      <c r="I87">
        <v>21.39</v>
      </c>
      <c r="J87">
        <v>26.46</v>
      </c>
      <c r="K87">
        <v>465.2</v>
      </c>
    </row>
    <row r="88" spans="1:11" x14ac:dyDescent="0.75">
      <c r="A88" s="7">
        <v>0.49888888888888888</v>
      </c>
      <c r="B88">
        <v>21.63</v>
      </c>
      <c r="C88">
        <v>37.07</v>
      </c>
      <c r="D88">
        <v>10</v>
      </c>
      <c r="E88">
        <v>30.79</v>
      </c>
      <c r="F88">
        <v>10</v>
      </c>
      <c r="G88">
        <v>30.81</v>
      </c>
      <c r="H88">
        <v>20.75</v>
      </c>
      <c r="I88">
        <v>21.89</v>
      </c>
      <c r="J88">
        <v>27.04</v>
      </c>
      <c r="K88">
        <v>555.42999999999995</v>
      </c>
    </row>
    <row r="89" spans="1:11" x14ac:dyDescent="0.75">
      <c r="A89" s="7">
        <v>0.49958333333333332</v>
      </c>
      <c r="B89">
        <v>21.380000000000003</v>
      </c>
      <c r="C89">
        <v>36.950000000000003</v>
      </c>
      <c r="D89">
        <v>10</v>
      </c>
      <c r="E89">
        <v>30.67</v>
      </c>
      <c r="F89">
        <v>10</v>
      </c>
      <c r="G89">
        <v>30.52</v>
      </c>
      <c r="H89">
        <v>20.83</v>
      </c>
      <c r="I89">
        <v>21.86</v>
      </c>
      <c r="J89">
        <v>26.52</v>
      </c>
      <c r="K89">
        <v>488.44</v>
      </c>
    </row>
    <row r="90" spans="1:11" x14ac:dyDescent="0.75">
      <c r="A90" s="7">
        <v>0.50332175925925926</v>
      </c>
      <c r="B90">
        <v>20.85</v>
      </c>
      <c r="C90">
        <v>37.04</v>
      </c>
      <c r="D90">
        <v>10</v>
      </c>
      <c r="E90">
        <v>31.01</v>
      </c>
      <c r="F90">
        <v>10</v>
      </c>
      <c r="G90">
        <v>31.84</v>
      </c>
      <c r="H90">
        <v>22.79</v>
      </c>
      <c r="I90">
        <v>23.96</v>
      </c>
      <c r="J90">
        <v>28.28</v>
      </c>
      <c r="K90">
        <v>998.37</v>
      </c>
    </row>
    <row r="91" spans="1:11" x14ac:dyDescent="0.75">
      <c r="A91" s="7">
        <f>A90+(A89-A88)</f>
        <v>0.5040162037037037</v>
      </c>
    </row>
    <row r="92" spans="1:11" x14ac:dyDescent="0.75">
      <c r="A92" s="7">
        <f>A91+(A90-A89)</f>
        <v>0.50775462962962958</v>
      </c>
    </row>
    <row r="93" spans="1:11" x14ac:dyDescent="0.75">
      <c r="A93" s="7">
        <f>A92+(A91-A90)</f>
        <v>0.50844907407407403</v>
      </c>
    </row>
    <row r="94" spans="1:11" x14ac:dyDescent="0.75">
      <c r="A94" s="7">
        <f t="shared" ref="A94:A131" si="0">A93+(A92-A91)</f>
        <v>0.51218749999999991</v>
      </c>
    </row>
    <row r="95" spans="1:11" x14ac:dyDescent="0.75">
      <c r="A95" s="7">
        <f t="shared" si="0"/>
        <v>0.51288194444444435</v>
      </c>
    </row>
    <row r="96" spans="1:11" x14ac:dyDescent="0.75">
      <c r="A96" s="7">
        <f t="shared" si="0"/>
        <v>0.51662037037037023</v>
      </c>
    </row>
    <row r="97" spans="1:1" x14ac:dyDescent="0.75">
      <c r="A97" s="7">
        <f t="shared" si="0"/>
        <v>0.51731481481481467</v>
      </c>
    </row>
    <row r="98" spans="1:1" x14ac:dyDescent="0.75">
      <c r="A98" s="7">
        <f t="shared" si="0"/>
        <v>0.52105324074074055</v>
      </c>
    </row>
    <row r="99" spans="1:1" x14ac:dyDescent="0.75">
      <c r="A99" s="7">
        <f t="shared" si="0"/>
        <v>0.521747685185185</v>
      </c>
    </row>
    <row r="100" spans="1:1" x14ac:dyDescent="0.75">
      <c r="A100" s="7">
        <f t="shared" si="0"/>
        <v>0.52548611111111088</v>
      </c>
    </row>
    <row r="101" spans="1:1" x14ac:dyDescent="0.75">
      <c r="A101" s="7">
        <f t="shared" si="0"/>
        <v>0.52618055555555532</v>
      </c>
    </row>
    <row r="102" spans="1:1" x14ac:dyDescent="0.75">
      <c r="A102" s="7">
        <f t="shared" si="0"/>
        <v>0.5299189814814812</v>
      </c>
    </row>
    <row r="103" spans="1:1" x14ac:dyDescent="0.75">
      <c r="A103" s="7">
        <f t="shared" si="0"/>
        <v>0.53061342592592564</v>
      </c>
    </row>
    <row r="104" spans="1:1" x14ac:dyDescent="0.75">
      <c r="A104" s="7">
        <f t="shared" si="0"/>
        <v>0.53435185185185152</v>
      </c>
    </row>
    <row r="105" spans="1:1" x14ac:dyDescent="0.75">
      <c r="A105" s="7">
        <f t="shared" si="0"/>
        <v>0.53504629629629596</v>
      </c>
    </row>
    <row r="106" spans="1:1" x14ac:dyDescent="0.75">
      <c r="A106" s="7">
        <f t="shared" si="0"/>
        <v>0.53878472222222185</v>
      </c>
    </row>
    <row r="107" spans="1:1" x14ac:dyDescent="0.75">
      <c r="A107" s="7">
        <f t="shared" si="0"/>
        <v>0.53947916666666629</v>
      </c>
    </row>
    <row r="108" spans="1:1" x14ac:dyDescent="0.75">
      <c r="A108" s="7">
        <f t="shared" si="0"/>
        <v>0.54321759259259217</v>
      </c>
    </row>
    <row r="109" spans="1:1" x14ac:dyDescent="0.75">
      <c r="A109" s="7">
        <f t="shared" si="0"/>
        <v>0.54391203703703661</v>
      </c>
    </row>
    <row r="110" spans="1:1" x14ac:dyDescent="0.75">
      <c r="A110" s="7">
        <f t="shared" si="0"/>
        <v>0.54765046296296249</v>
      </c>
    </row>
    <row r="111" spans="1:1" x14ac:dyDescent="0.75">
      <c r="A111" s="7">
        <f t="shared" si="0"/>
        <v>0.54834490740740693</v>
      </c>
    </row>
    <row r="112" spans="1:1" x14ac:dyDescent="0.75">
      <c r="A112" s="7">
        <f t="shared" si="0"/>
        <v>0.55208333333333282</v>
      </c>
    </row>
    <row r="113" spans="1:1" x14ac:dyDescent="0.75">
      <c r="A113" s="7">
        <f t="shared" si="0"/>
        <v>0.55277777777777726</v>
      </c>
    </row>
    <row r="114" spans="1:1" x14ac:dyDescent="0.75">
      <c r="A114" s="7">
        <f t="shared" si="0"/>
        <v>0.55651620370370314</v>
      </c>
    </row>
    <row r="115" spans="1:1" x14ac:dyDescent="0.75">
      <c r="A115" s="7">
        <f t="shared" si="0"/>
        <v>0.55721064814814758</v>
      </c>
    </row>
    <row r="116" spans="1:1" x14ac:dyDescent="0.75">
      <c r="A116" s="7">
        <f t="shared" si="0"/>
        <v>0.56094907407407346</v>
      </c>
    </row>
    <row r="117" spans="1:1" x14ac:dyDescent="0.75">
      <c r="A117" s="7">
        <f t="shared" si="0"/>
        <v>0.5616435185185179</v>
      </c>
    </row>
    <row r="118" spans="1:1" x14ac:dyDescent="0.75">
      <c r="A118" s="7">
        <f t="shared" si="0"/>
        <v>0.56538194444444378</v>
      </c>
    </row>
    <row r="119" spans="1:1" x14ac:dyDescent="0.75">
      <c r="A119" s="7">
        <f t="shared" si="0"/>
        <v>0.56607638888888823</v>
      </c>
    </row>
    <row r="120" spans="1:1" x14ac:dyDescent="0.75">
      <c r="A120" s="7">
        <f t="shared" si="0"/>
        <v>0.56981481481481411</v>
      </c>
    </row>
    <row r="121" spans="1:1" x14ac:dyDescent="0.75">
      <c r="A121" s="7">
        <f t="shared" si="0"/>
        <v>0.57050925925925855</v>
      </c>
    </row>
    <row r="122" spans="1:1" x14ac:dyDescent="0.75">
      <c r="A122" s="7">
        <f t="shared" si="0"/>
        <v>0.57424768518518443</v>
      </c>
    </row>
    <row r="123" spans="1:1" x14ac:dyDescent="0.75">
      <c r="A123" s="7">
        <f t="shared" si="0"/>
        <v>0.57494212962962887</v>
      </c>
    </row>
    <row r="124" spans="1:1" x14ac:dyDescent="0.75">
      <c r="A124" s="7">
        <f t="shared" si="0"/>
        <v>0.57868055555555475</v>
      </c>
    </row>
    <row r="125" spans="1:1" x14ac:dyDescent="0.75">
      <c r="A125" s="7">
        <f t="shared" si="0"/>
        <v>0.5793749999999992</v>
      </c>
    </row>
    <row r="126" spans="1:1" x14ac:dyDescent="0.75">
      <c r="A126" s="7">
        <f t="shared" si="0"/>
        <v>0.58311342592592508</v>
      </c>
    </row>
    <row r="127" spans="1:1" x14ac:dyDescent="0.75">
      <c r="A127" s="7">
        <f t="shared" si="0"/>
        <v>0.58380787037036952</v>
      </c>
    </row>
    <row r="128" spans="1:1" x14ac:dyDescent="0.75">
      <c r="A128" s="7">
        <f t="shared" si="0"/>
        <v>0.5875462962962954</v>
      </c>
    </row>
    <row r="129" spans="1:11" x14ac:dyDescent="0.75">
      <c r="A129" s="7">
        <f t="shared" si="0"/>
        <v>0.58824074074073984</v>
      </c>
    </row>
    <row r="130" spans="1:11" x14ac:dyDescent="0.75">
      <c r="A130" s="7">
        <f t="shared" si="0"/>
        <v>0.59197916666666572</v>
      </c>
    </row>
    <row r="131" spans="1:11" x14ac:dyDescent="0.75">
      <c r="A131" s="7">
        <f t="shared" si="0"/>
        <v>0.59267361111111017</v>
      </c>
    </row>
    <row r="132" spans="1:11" x14ac:dyDescent="0.75">
      <c r="A132" s="7">
        <v>0.59637731481481482</v>
      </c>
      <c r="B132">
        <v>13.32</v>
      </c>
      <c r="C132">
        <v>35.18</v>
      </c>
      <c r="D132">
        <v>10</v>
      </c>
      <c r="E132">
        <v>26.07</v>
      </c>
      <c r="F132">
        <v>62.29</v>
      </c>
      <c r="G132">
        <v>27.64</v>
      </c>
      <c r="H132">
        <v>26.88</v>
      </c>
      <c r="I132">
        <v>27.44</v>
      </c>
      <c r="J132">
        <v>26.79</v>
      </c>
      <c r="K132">
        <v>209.55</v>
      </c>
    </row>
    <row r="133" spans="1:11" x14ac:dyDescent="0.75">
      <c r="A133" s="7">
        <v>0.59707175925925926</v>
      </c>
      <c r="B133">
        <v>13.28</v>
      </c>
      <c r="C133">
        <v>35.020000000000003</v>
      </c>
      <c r="D133">
        <v>10</v>
      </c>
      <c r="E133">
        <v>25.65</v>
      </c>
      <c r="F133">
        <v>61.67</v>
      </c>
      <c r="G133">
        <v>27.72</v>
      </c>
      <c r="H133">
        <v>26.81</v>
      </c>
      <c r="I133">
        <v>27.33</v>
      </c>
      <c r="J133">
        <v>26.84</v>
      </c>
      <c r="K133">
        <v>280.64</v>
      </c>
    </row>
    <row r="134" spans="1:11" x14ac:dyDescent="0.75">
      <c r="A134" s="7">
        <v>0.5977662037037037</v>
      </c>
      <c r="B134">
        <v>13.19</v>
      </c>
      <c r="C134">
        <v>34.78</v>
      </c>
      <c r="D134">
        <v>10</v>
      </c>
      <c r="E134">
        <v>25.63</v>
      </c>
      <c r="F134">
        <v>13.93</v>
      </c>
      <c r="G134">
        <v>28.03</v>
      </c>
      <c r="H134">
        <v>26.92</v>
      </c>
      <c r="I134">
        <v>27.47</v>
      </c>
      <c r="J134">
        <v>25.99</v>
      </c>
      <c r="K134">
        <v>362.66</v>
      </c>
    </row>
    <row r="135" spans="1:11" x14ac:dyDescent="0.75">
      <c r="A135" s="7">
        <v>0.59846064814814814</v>
      </c>
      <c r="B135">
        <v>13</v>
      </c>
      <c r="C135">
        <v>34.61</v>
      </c>
      <c r="D135">
        <v>10</v>
      </c>
      <c r="E135">
        <v>26.93</v>
      </c>
      <c r="F135">
        <v>10</v>
      </c>
      <c r="G135">
        <v>28.17</v>
      </c>
      <c r="H135">
        <v>27.17</v>
      </c>
      <c r="I135">
        <v>27.8</v>
      </c>
      <c r="J135">
        <v>26.98</v>
      </c>
      <c r="K135">
        <v>262.86</v>
      </c>
    </row>
    <row r="136" spans="1:11" x14ac:dyDescent="0.75">
      <c r="A136" s="7">
        <v>0.59915509259259259</v>
      </c>
      <c r="B136">
        <v>13.82</v>
      </c>
      <c r="C136">
        <v>34.5</v>
      </c>
      <c r="D136">
        <v>10</v>
      </c>
      <c r="E136">
        <v>27.37</v>
      </c>
      <c r="F136">
        <v>10</v>
      </c>
      <c r="G136">
        <v>28.09</v>
      </c>
      <c r="H136">
        <v>27.01</v>
      </c>
      <c r="I136">
        <v>27.66</v>
      </c>
      <c r="J136">
        <v>26.58</v>
      </c>
      <c r="K136">
        <v>245.09</v>
      </c>
    </row>
    <row r="137" spans="1:11" x14ac:dyDescent="0.75">
      <c r="A137" s="7">
        <v>0.59984953703703703</v>
      </c>
      <c r="B137">
        <v>13.88</v>
      </c>
      <c r="C137">
        <v>34.340000000000003</v>
      </c>
      <c r="D137">
        <v>10</v>
      </c>
      <c r="E137">
        <v>27.51</v>
      </c>
      <c r="F137">
        <v>10</v>
      </c>
      <c r="G137">
        <v>28.17</v>
      </c>
      <c r="H137">
        <v>26.88</v>
      </c>
      <c r="I137">
        <v>27.63</v>
      </c>
      <c r="J137">
        <v>27.06</v>
      </c>
      <c r="K137">
        <v>286.10000000000002</v>
      </c>
    </row>
    <row r="138" spans="1:11" x14ac:dyDescent="0.75">
      <c r="A138" s="7">
        <v>0.60054398148148147</v>
      </c>
      <c r="B138">
        <v>13.62</v>
      </c>
      <c r="C138">
        <v>34.18</v>
      </c>
      <c r="D138">
        <v>10</v>
      </c>
      <c r="E138">
        <v>27.59</v>
      </c>
      <c r="F138">
        <v>10</v>
      </c>
      <c r="G138">
        <v>28.29</v>
      </c>
      <c r="H138">
        <v>27.03</v>
      </c>
      <c r="I138">
        <v>27.77</v>
      </c>
      <c r="J138">
        <v>26.06</v>
      </c>
      <c r="K138">
        <v>329.85</v>
      </c>
    </row>
    <row r="139" spans="1:11" x14ac:dyDescent="0.75">
      <c r="A139" s="7">
        <v>0.60123842592592591</v>
      </c>
      <c r="B139">
        <v>13.46</v>
      </c>
      <c r="C139">
        <v>34.07</v>
      </c>
      <c r="D139">
        <v>10</v>
      </c>
      <c r="E139">
        <v>27.59</v>
      </c>
      <c r="F139">
        <v>10</v>
      </c>
      <c r="G139">
        <v>28.2</v>
      </c>
      <c r="H139">
        <v>27.21</v>
      </c>
      <c r="I139">
        <v>27.93</v>
      </c>
      <c r="J139">
        <v>26.76</v>
      </c>
      <c r="K139">
        <v>312.08</v>
      </c>
    </row>
    <row r="140" spans="1:11" x14ac:dyDescent="0.75">
      <c r="A140" s="7">
        <v>0.60193287037037035</v>
      </c>
      <c r="B140">
        <v>13.45</v>
      </c>
      <c r="C140">
        <v>33.99</v>
      </c>
      <c r="D140">
        <v>10</v>
      </c>
      <c r="E140">
        <v>27.62</v>
      </c>
      <c r="F140">
        <v>10</v>
      </c>
      <c r="G140">
        <v>28.55</v>
      </c>
      <c r="H140">
        <v>27.52</v>
      </c>
      <c r="I140">
        <v>28.24</v>
      </c>
      <c r="J140">
        <v>27.75</v>
      </c>
      <c r="K140">
        <v>462.46</v>
      </c>
    </row>
    <row r="141" spans="1:11" x14ac:dyDescent="0.75">
      <c r="A141" s="7">
        <v>0.6026273148148148</v>
      </c>
      <c r="B141">
        <v>13.42</v>
      </c>
      <c r="C141">
        <v>33.99</v>
      </c>
      <c r="D141">
        <v>10</v>
      </c>
      <c r="E141">
        <v>27.81</v>
      </c>
      <c r="F141">
        <v>10</v>
      </c>
      <c r="G141">
        <v>28.79</v>
      </c>
      <c r="H141">
        <v>28.18</v>
      </c>
      <c r="I141">
        <v>28.87</v>
      </c>
      <c r="J141">
        <v>27.55</v>
      </c>
      <c r="K141">
        <v>425.55</v>
      </c>
    </row>
    <row r="142" spans="1:11" x14ac:dyDescent="0.75">
      <c r="A142" s="7">
        <v>0.60332175925925924</v>
      </c>
      <c r="B142">
        <v>13.17</v>
      </c>
      <c r="C142">
        <v>34.03</v>
      </c>
      <c r="D142">
        <v>10</v>
      </c>
      <c r="E142">
        <v>27.94</v>
      </c>
      <c r="F142">
        <v>10</v>
      </c>
      <c r="G142">
        <v>28.3</v>
      </c>
      <c r="H142">
        <v>27.97</v>
      </c>
      <c r="I142">
        <v>28.64</v>
      </c>
      <c r="J142">
        <v>26.55</v>
      </c>
      <c r="K142">
        <v>179.47</v>
      </c>
    </row>
    <row r="143" spans="1:11" x14ac:dyDescent="0.75">
      <c r="A143" s="7">
        <v>0.60401620370370368</v>
      </c>
      <c r="B143">
        <v>13.3</v>
      </c>
      <c r="C143">
        <v>34</v>
      </c>
      <c r="D143">
        <v>10</v>
      </c>
      <c r="E143">
        <v>27.87</v>
      </c>
      <c r="F143">
        <v>10</v>
      </c>
      <c r="G143">
        <v>28.08</v>
      </c>
      <c r="H143">
        <v>27.18</v>
      </c>
      <c r="I143">
        <v>27.86</v>
      </c>
      <c r="J143">
        <v>26.43</v>
      </c>
      <c r="K143">
        <v>182.2</v>
      </c>
    </row>
    <row r="144" spans="1:11" x14ac:dyDescent="0.75">
      <c r="A144" s="7">
        <v>0.60471064814814812</v>
      </c>
      <c r="B144">
        <v>13.31</v>
      </c>
      <c r="C144">
        <v>33.97</v>
      </c>
      <c r="D144">
        <v>10</v>
      </c>
      <c r="E144">
        <v>27.81</v>
      </c>
      <c r="F144">
        <v>10</v>
      </c>
      <c r="G144">
        <v>28.16</v>
      </c>
      <c r="H144">
        <v>26.78</v>
      </c>
      <c r="I144">
        <v>27.43</v>
      </c>
      <c r="J144">
        <v>26.53</v>
      </c>
      <c r="K144">
        <v>264.23</v>
      </c>
    </row>
    <row r="145" spans="1:11" x14ac:dyDescent="0.75">
      <c r="A145" s="7">
        <v>0.60540509259259256</v>
      </c>
      <c r="B145">
        <v>13.25</v>
      </c>
      <c r="C145">
        <v>33.909999999999997</v>
      </c>
      <c r="D145">
        <v>10</v>
      </c>
      <c r="E145">
        <v>27.8</v>
      </c>
      <c r="F145">
        <v>10</v>
      </c>
      <c r="G145">
        <v>28.19</v>
      </c>
      <c r="H145">
        <v>26.82</v>
      </c>
      <c r="I145">
        <v>27.4</v>
      </c>
      <c r="J145">
        <v>26.11</v>
      </c>
      <c r="K145">
        <v>283.37</v>
      </c>
    </row>
    <row r="146" spans="1:11" x14ac:dyDescent="0.75">
      <c r="A146" s="7">
        <v>0.60609953703703701</v>
      </c>
      <c r="B146">
        <v>13.06</v>
      </c>
      <c r="C146">
        <v>33.840000000000003</v>
      </c>
      <c r="D146">
        <v>10</v>
      </c>
      <c r="E146">
        <v>27.68</v>
      </c>
      <c r="F146">
        <v>10</v>
      </c>
      <c r="G146">
        <v>27.91</v>
      </c>
      <c r="H146">
        <v>26.68</v>
      </c>
      <c r="I146">
        <v>27.29</v>
      </c>
      <c r="J146">
        <v>26.37</v>
      </c>
      <c r="K146">
        <v>184.94</v>
      </c>
    </row>
    <row r="147" spans="1:11" x14ac:dyDescent="0.75">
      <c r="A147" s="7">
        <v>0.60679398148148145</v>
      </c>
      <c r="B147">
        <v>13.79</v>
      </c>
      <c r="C147">
        <v>33.74</v>
      </c>
      <c r="D147">
        <v>10</v>
      </c>
      <c r="E147">
        <v>27.48</v>
      </c>
      <c r="F147">
        <v>53.31</v>
      </c>
      <c r="G147">
        <v>26.83</v>
      </c>
      <c r="H147">
        <v>26.64</v>
      </c>
      <c r="I147">
        <v>22.95</v>
      </c>
      <c r="J147">
        <v>25.58</v>
      </c>
      <c r="K147">
        <v>108.38</v>
      </c>
    </row>
    <row r="148" spans="1:11" x14ac:dyDescent="0.75">
      <c r="A148" s="7">
        <v>0.60748842592592589</v>
      </c>
      <c r="B148">
        <v>13.9</v>
      </c>
      <c r="C148">
        <v>33.64</v>
      </c>
      <c r="D148">
        <v>10</v>
      </c>
      <c r="E148">
        <v>27.26</v>
      </c>
      <c r="F148">
        <v>56.12</v>
      </c>
      <c r="G148">
        <v>23.59</v>
      </c>
      <c r="H148">
        <v>27.07</v>
      </c>
      <c r="I148">
        <v>22.78</v>
      </c>
      <c r="J148">
        <v>24.71</v>
      </c>
      <c r="K148">
        <v>104.28</v>
      </c>
    </row>
    <row r="149" spans="1:11" x14ac:dyDescent="0.75">
      <c r="A149" s="7">
        <v>0.60818287037037033</v>
      </c>
      <c r="B149">
        <v>13.94</v>
      </c>
      <c r="C149">
        <v>33.46</v>
      </c>
      <c r="D149">
        <v>10</v>
      </c>
      <c r="E149">
        <v>26.82</v>
      </c>
      <c r="F149">
        <v>56.74</v>
      </c>
      <c r="G149">
        <v>17.96</v>
      </c>
      <c r="H149">
        <v>19.260000000000002</v>
      </c>
      <c r="I149">
        <v>18.989999999999998</v>
      </c>
      <c r="J149">
        <v>20.010000000000002</v>
      </c>
      <c r="K149">
        <v>123.42</v>
      </c>
    </row>
    <row r="150" spans="1:11" x14ac:dyDescent="0.75">
      <c r="A150" s="7">
        <v>0.60887731481481489</v>
      </c>
      <c r="B150">
        <v>13.97</v>
      </c>
      <c r="C150">
        <v>33.31</v>
      </c>
      <c r="D150">
        <v>10</v>
      </c>
      <c r="E150">
        <v>26.78</v>
      </c>
      <c r="F150">
        <v>57.77</v>
      </c>
      <c r="G150">
        <v>19.36</v>
      </c>
      <c r="H150">
        <v>20.07</v>
      </c>
      <c r="I150">
        <v>20.28</v>
      </c>
      <c r="J150">
        <v>21.32</v>
      </c>
      <c r="K150">
        <v>213.65</v>
      </c>
    </row>
    <row r="151" spans="1:11" x14ac:dyDescent="0.75">
      <c r="A151" s="7">
        <v>0.60957175925925922</v>
      </c>
      <c r="B151">
        <v>13.87</v>
      </c>
      <c r="C151">
        <v>33.19</v>
      </c>
      <c r="D151">
        <v>10</v>
      </c>
      <c r="E151">
        <v>26.83</v>
      </c>
      <c r="F151">
        <v>58.59</v>
      </c>
      <c r="G151">
        <v>20.07</v>
      </c>
      <c r="H151">
        <v>21.24</v>
      </c>
      <c r="I151">
        <v>20.93</v>
      </c>
      <c r="J151">
        <v>22.42</v>
      </c>
      <c r="K151">
        <v>115.21</v>
      </c>
    </row>
  </sheetData>
  <sortState ref="A2:K139">
    <sortCondition ref="A1"/>
  </sortState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4"/>
  <sheetViews>
    <sheetView topLeftCell="A198" zoomScale="74" workbookViewId="0">
      <selection activeCell="A214" sqref="A214:XFD214"/>
    </sheetView>
  </sheetViews>
  <sheetFormatPr defaultRowHeight="14.75" x14ac:dyDescent="0.75"/>
  <sheetData>
    <row r="1" spans="1:11" x14ac:dyDescent="0.75">
      <c r="A1" t="s">
        <v>11</v>
      </c>
      <c r="B1" t="s">
        <v>12</v>
      </c>
      <c r="C1" t="s">
        <v>20</v>
      </c>
      <c r="D1" t="s">
        <v>21</v>
      </c>
      <c r="E1" t="s">
        <v>13</v>
      </c>
      <c r="F1" t="s">
        <v>14</v>
      </c>
      <c r="G1" t="s">
        <v>15</v>
      </c>
      <c r="H1" t="s">
        <v>22</v>
      </c>
      <c r="I1" t="s">
        <v>23</v>
      </c>
      <c r="J1" t="s">
        <v>24</v>
      </c>
      <c r="K1" t="s">
        <v>19</v>
      </c>
    </row>
    <row r="2" spans="1:11" x14ac:dyDescent="0.75">
      <c r="A2" s="7">
        <v>0.43916666666666665</v>
      </c>
      <c r="B2">
        <v>27.89</v>
      </c>
      <c r="C2">
        <v>26.12</v>
      </c>
      <c r="D2">
        <v>10</v>
      </c>
      <c r="E2">
        <v>26.31</v>
      </c>
      <c r="F2">
        <v>59.41</v>
      </c>
      <c r="G2">
        <v>22.23</v>
      </c>
      <c r="H2">
        <v>22.86</v>
      </c>
      <c r="I2">
        <v>22.82</v>
      </c>
      <c r="J2">
        <v>22.07</v>
      </c>
      <c r="K2">
        <v>175.37</v>
      </c>
    </row>
    <row r="3" spans="1:11" x14ac:dyDescent="0.75">
      <c r="A3" s="7">
        <v>0.43986111111111109</v>
      </c>
      <c r="B3">
        <v>27.87</v>
      </c>
      <c r="C3">
        <v>26.24</v>
      </c>
      <c r="D3">
        <v>10</v>
      </c>
      <c r="E3">
        <v>26.16</v>
      </c>
      <c r="F3">
        <v>60.03</v>
      </c>
      <c r="G3">
        <v>22.35</v>
      </c>
      <c r="H3">
        <v>19.940000000000001</v>
      </c>
      <c r="I3">
        <v>25.34</v>
      </c>
      <c r="J3">
        <v>22.76</v>
      </c>
      <c r="K3">
        <v>190.41</v>
      </c>
    </row>
    <row r="4" spans="1:11" x14ac:dyDescent="0.75">
      <c r="A4" s="7">
        <v>0.44055555555555559</v>
      </c>
      <c r="B4">
        <v>27.84</v>
      </c>
      <c r="C4">
        <v>26.36</v>
      </c>
      <c r="D4">
        <v>10</v>
      </c>
      <c r="E4">
        <v>26.01</v>
      </c>
      <c r="F4">
        <v>18.18</v>
      </c>
      <c r="G4">
        <v>24.72</v>
      </c>
      <c r="H4">
        <v>19.82</v>
      </c>
      <c r="I4">
        <v>19.87</v>
      </c>
      <c r="J4">
        <v>23.19</v>
      </c>
      <c r="K4">
        <v>194.51</v>
      </c>
    </row>
    <row r="5" spans="1:11" x14ac:dyDescent="0.75">
      <c r="A5" s="7">
        <v>0.44124999999999998</v>
      </c>
      <c r="B5">
        <v>27.77</v>
      </c>
      <c r="C5">
        <v>26.47</v>
      </c>
      <c r="D5">
        <v>10</v>
      </c>
      <c r="E5">
        <v>26.02</v>
      </c>
      <c r="F5">
        <v>17.32</v>
      </c>
      <c r="G5">
        <v>25.16</v>
      </c>
      <c r="H5">
        <v>19.7</v>
      </c>
      <c r="I5">
        <v>19.73</v>
      </c>
      <c r="J5">
        <v>23.01</v>
      </c>
      <c r="K5">
        <v>191.77</v>
      </c>
    </row>
    <row r="6" spans="1:11" x14ac:dyDescent="0.75">
      <c r="A6" s="7">
        <v>0.44194444444444447</v>
      </c>
      <c r="B6">
        <v>27.53</v>
      </c>
      <c r="C6">
        <v>26.59</v>
      </c>
      <c r="D6">
        <v>10</v>
      </c>
      <c r="E6">
        <v>26.06</v>
      </c>
      <c r="F6">
        <v>12.6</v>
      </c>
      <c r="G6">
        <v>25.48</v>
      </c>
      <c r="H6">
        <v>19.579999999999998</v>
      </c>
      <c r="I6">
        <v>19.64</v>
      </c>
      <c r="J6">
        <v>23.59</v>
      </c>
      <c r="K6">
        <v>205.44</v>
      </c>
    </row>
    <row r="7" spans="1:11" x14ac:dyDescent="0.75">
      <c r="A7" s="7">
        <v>0.44263888888888886</v>
      </c>
      <c r="B7">
        <v>27.51</v>
      </c>
      <c r="C7">
        <v>26.73</v>
      </c>
      <c r="D7">
        <v>10</v>
      </c>
      <c r="E7">
        <v>25.94</v>
      </c>
      <c r="F7">
        <v>12.11</v>
      </c>
      <c r="G7">
        <v>24.95</v>
      </c>
      <c r="H7">
        <v>19.36</v>
      </c>
      <c r="I7">
        <v>19.399999999999999</v>
      </c>
      <c r="J7">
        <v>23.99</v>
      </c>
      <c r="K7">
        <v>212.28</v>
      </c>
    </row>
    <row r="8" spans="1:11" x14ac:dyDescent="0.75">
      <c r="A8" s="7">
        <v>0.44333333333333336</v>
      </c>
      <c r="B8">
        <v>27.410000000000004</v>
      </c>
      <c r="C8">
        <v>26.89</v>
      </c>
      <c r="D8">
        <v>10</v>
      </c>
      <c r="E8">
        <v>25.71</v>
      </c>
      <c r="F8">
        <v>12.44</v>
      </c>
      <c r="G8">
        <v>24.99</v>
      </c>
      <c r="H8">
        <v>18.309999999999999</v>
      </c>
      <c r="I8">
        <v>18.440000000000001</v>
      </c>
      <c r="J8">
        <v>24.03</v>
      </c>
      <c r="K8">
        <v>220.48</v>
      </c>
    </row>
    <row r="9" spans="1:11" x14ac:dyDescent="0.75">
      <c r="A9" s="7">
        <v>0.44402777777777774</v>
      </c>
      <c r="B9">
        <v>27.120000000000005</v>
      </c>
      <c r="C9">
        <v>27.06</v>
      </c>
      <c r="D9">
        <v>10</v>
      </c>
      <c r="E9">
        <v>25.64</v>
      </c>
      <c r="F9">
        <v>12.77</v>
      </c>
      <c r="G9">
        <v>25.07</v>
      </c>
      <c r="H9">
        <v>17.899999999999999</v>
      </c>
      <c r="I9">
        <v>17.649999999999999</v>
      </c>
      <c r="J9">
        <v>24.18</v>
      </c>
      <c r="K9">
        <v>236.89</v>
      </c>
    </row>
    <row r="10" spans="1:11" x14ac:dyDescent="0.75">
      <c r="A10" s="7">
        <v>0.44472222222222224</v>
      </c>
      <c r="B10">
        <v>27.11</v>
      </c>
      <c r="C10">
        <v>27.24</v>
      </c>
      <c r="D10">
        <v>10</v>
      </c>
      <c r="E10">
        <v>25.66</v>
      </c>
      <c r="F10">
        <v>12.11</v>
      </c>
      <c r="G10">
        <v>25.14</v>
      </c>
      <c r="H10">
        <v>17.43</v>
      </c>
      <c r="I10">
        <v>17.27</v>
      </c>
      <c r="J10">
        <v>23.54</v>
      </c>
      <c r="K10">
        <v>243.72</v>
      </c>
    </row>
    <row r="11" spans="1:11" x14ac:dyDescent="0.75">
      <c r="A11" s="7">
        <v>0.44541666666666663</v>
      </c>
      <c r="B11">
        <v>27.070000000000004</v>
      </c>
      <c r="C11">
        <v>27.39</v>
      </c>
      <c r="D11">
        <v>10</v>
      </c>
      <c r="E11">
        <v>25.68</v>
      </c>
      <c r="F11">
        <v>14.76</v>
      </c>
      <c r="G11">
        <v>25.16</v>
      </c>
      <c r="H11">
        <v>17.12</v>
      </c>
      <c r="I11">
        <v>17.07</v>
      </c>
      <c r="J11">
        <v>23.42</v>
      </c>
      <c r="K11">
        <v>230.05</v>
      </c>
    </row>
    <row r="12" spans="1:11" x14ac:dyDescent="0.75">
      <c r="A12" s="7">
        <v>0.44611111111111112</v>
      </c>
      <c r="B12">
        <v>26.93</v>
      </c>
      <c r="C12">
        <v>27.54</v>
      </c>
      <c r="D12">
        <v>10</v>
      </c>
      <c r="E12">
        <v>25.7</v>
      </c>
      <c r="F12">
        <v>13.6</v>
      </c>
      <c r="G12">
        <v>25.21</v>
      </c>
      <c r="H12">
        <v>16.93</v>
      </c>
      <c r="I12">
        <v>16.940000000000001</v>
      </c>
      <c r="J12">
        <v>23.45</v>
      </c>
      <c r="K12">
        <v>227.32</v>
      </c>
    </row>
    <row r="13" spans="1:11" x14ac:dyDescent="0.75">
      <c r="A13" s="7">
        <v>0.44680555555555551</v>
      </c>
      <c r="B13">
        <v>26.830000000000005</v>
      </c>
      <c r="C13">
        <v>27.67</v>
      </c>
      <c r="D13">
        <v>10</v>
      </c>
      <c r="E13">
        <v>25.7</v>
      </c>
      <c r="F13">
        <v>12.94</v>
      </c>
      <c r="G13">
        <v>25.25</v>
      </c>
      <c r="H13">
        <v>16.77</v>
      </c>
      <c r="I13">
        <v>16.86</v>
      </c>
      <c r="J13">
        <v>23.51</v>
      </c>
      <c r="K13">
        <v>225.95</v>
      </c>
    </row>
    <row r="14" spans="1:11" x14ac:dyDescent="0.75">
      <c r="A14" s="7">
        <v>0.44750000000000001</v>
      </c>
      <c r="B14">
        <v>26.76</v>
      </c>
      <c r="C14">
        <v>27.78</v>
      </c>
      <c r="D14">
        <v>10</v>
      </c>
      <c r="E14">
        <v>25.71</v>
      </c>
      <c r="F14">
        <v>13.43</v>
      </c>
      <c r="G14">
        <v>25.33</v>
      </c>
      <c r="H14">
        <v>16.670000000000002</v>
      </c>
      <c r="I14">
        <v>16.850000000000001</v>
      </c>
      <c r="J14">
        <v>23.75</v>
      </c>
      <c r="K14">
        <v>231.42</v>
      </c>
    </row>
    <row r="15" spans="1:11" x14ac:dyDescent="0.75">
      <c r="A15" s="7">
        <v>0.4481944444444444</v>
      </c>
      <c r="B15">
        <v>26.6</v>
      </c>
      <c r="C15">
        <v>27.91</v>
      </c>
      <c r="D15">
        <v>10</v>
      </c>
      <c r="E15">
        <v>25.73</v>
      </c>
      <c r="F15">
        <v>13.6</v>
      </c>
      <c r="G15">
        <v>25.43</v>
      </c>
      <c r="H15">
        <v>16.71</v>
      </c>
      <c r="I15">
        <v>16.95</v>
      </c>
      <c r="J15">
        <v>24.31</v>
      </c>
      <c r="K15">
        <v>246.46</v>
      </c>
    </row>
    <row r="16" spans="1:11" x14ac:dyDescent="0.75">
      <c r="A16" s="7">
        <v>0.44888888888888889</v>
      </c>
      <c r="B16">
        <v>26.57</v>
      </c>
      <c r="C16">
        <v>28.05</v>
      </c>
      <c r="D16">
        <v>10</v>
      </c>
      <c r="E16">
        <v>25.79</v>
      </c>
      <c r="F16">
        <v>14.26</v>
      </c>
      <c r="G16">
        <v>25.57</v>
      </c>
      <c r="H16">
        <v>16.79</v>
      </c>
      <c r="I16">
        <v>17.079999999999998</v>
      </c>
      <c r="J16">
        <v>24.09</v>
      </c>
      <c r="K16">
        <v>260.13</v>
      </c>
    </row>
    <row r="17" spans="1:11" x14ac:dyDescent="0.75">
      <c r="A17" s="7">
        <v>0.44958333333333328</v>
      </c>
      <c r="B17">
        <v>26.52</v>
      </c>
      <c r="C17">
        <v>28.17</v>
      </c>
      <c r="D17">
        <v>10</v>
      </c>
      <c r="E17">
        <v>25.88</v>
      </c>
      <c r="F17">
        <v>13.6</v>
      </c>
      <c r="G17">
        <v>25.8</v>
      </c>
      <c r="H17">
        <v>16.89</v>
      </c>
      <c r="I17">
        <v>17.28</v>
      </c>
      <c r="J17">
        <v>23.96</v>
      </c>
      <c r="K17">
        <v>305.24</v>
      </c>
    </row>
    <row r="18" spans="1:11" x14ac:dyDescent="0.75">
      <c r="A18" s="7">
        <v>0.45027777777777778</v>
      </c>
      <c r="B18">
        <v>26.450000000000006</v>
      </c>
      <c r="C18">
        <v>28.31</v>
      </c>
      <c r="D18">
        <v>10</v>
      </c>
      <c r="E18">
        <v>25.99</v>
      </c>
      <c r="F18">
        <v>14.1</v>
      </c>
      <c r="G18">
        <v>25.98</v>
      </c>
      <c r="H18">
        <v>17.11</v>
      </c>
      <c r="I18">
        <v>17.57</v>
      </c>
      <c r="J18">
        <v>24.51</v>
      </c>
      <c r="K18">
        <v>327.12</v>
      </c>
    </row>
    <row r="19" spans="1:11" x14ac:dyDescent="0.75">
      <c r="A19" s="7">
        <v>0.45097222222222227</v>
      </c>
      <c r="B19">
        <v>26.31</v>
      </c>
      <c r="C19">
        <v>28.48</v>
      </c>
      <c r="D19">
        <v>10</v>
      </c>
      <c r="E19">
        <v>26.13</v>
      </c>
      <c r="F19">
        <v>14.76</v>
      </c>
      <c r="G19">
        <v>26.09</v>
      </c>
      <c r="H19">
        <v>17.34</v>
      </c>
      <c r="I19">
        <v>17.86</v>
      </c>
      <c r="J19">
        <v>24.48</v>
      </c>
      <c r="K19">
        <v>294.31</v>
      </c>
    </row>
    <row r="20" spans="1:11" x14ac:dyDescent="0.75">
      <c r="A20" s="7">
        <v>0.45166666666666666</v>
      </c>
      <c r="B20">
        <v>26.240000000000002</v>
      </c>
      <c r="C20">
        <v>28.66</v>
      </c>
      <c r="D20">
        <v>10</v>
      </c>
      <c r="E20">
        <v>26.27</v>
      </c>
      <c r="F20">
        <v>15.78</v>
      </c>
      <c r="G20">
        <v>26.2</v>
      </c>
      <c r="H20">
        <v>17.59</v>
      </c>
      <c r="I20">
        <v>18.12</v>
      </c>
      <c r="J20">
        <v>24.41</v>
      </c>
      <c r="K20">
        <v>288.83999999999997</v>
      </c>
    </row>
    <row r="21" spans="1:11" x14ac:dyDescent="0.75">
      <c r="A21" s="7">
        <v>0.45236111111111116</v>
      </c>
      <c r="B21">
        <v>26.08</v>
      </c>
      <c r="C21">
        <v>28.83</v>
      </c>
      <c r="D21">
        <v>10</v>
      </c>
      <c r="E21">
        <v>26.42</v>
      </c>
      <c r="F21">
        <v>15.27</v>
      </c>
      <c r="G21">
        <v>26.22</v>
      </c>
      <c r="H21">
        <v>17.82</v>
      </c>
      <c r="I21">
        <v>18.38</v>
      </c>
      <c r="J21">
        <v>24.05</v>
      </c>
      <c r="K21">
        <v>261.5</v>
      </c>
    </row>
    <row r="22" spans="1:11" x14ac:dyDescent="0.75">
      <c r="A22" s="7">
        <v>0.45305555555555554</v>
      </c>
      <c r="B22">
        <v>26.020000000000003</v>
      </c>
      <c r="C22">
        <v>28.97</v>
      </c>
      <c r="D22">
        <v>10</v>
      </c>
      <c r="E22">
        <v>26.51</v>
      </c>
      <c r="F22">
        <v>14.26</v>
      </c>
      <c r="G22">
        <v>26.18</v>
      </c>
      <c r="H22">
        <v>18.03</v>
      </c>
      <c r="I22">
        <v>18.559999999999999</v>
      </c>
      <c r="J22">
        <v>24.78</v>
      </c>
      <c r="K22">
        <v>239.62</v>
      </c>
    </row>
    <row r="23" spans="1:11" x14ac:dyDescent="0.75">
      <c r="A23" s="7">
        <v>0.45375000000000004</v>
      </c>
      <c r="B23">
        <v>25.890000000000004</v>
      </c>
      <c r="C23">
        <v>29.11</v>
      </c>
      <c r="D23">
        <v>10</v>
      </c>
      <c r="E23">
        <v>26.46</v>
      </c>
      <c r="F23">
        <v>11.78</v>
      </c>
      <c r="G23">
        <v>25.82</v>
      </c>
      <c r="H23">
        <v>18.04</v>
      </c>
      <c r="I23">
        <v>18.399999999999999</v>
      </c>
      <c r="J23">
        <v>24.48</v>
      </c>
      <c r="K23">
        <v>231.42</v>
      </c>
    </row>
    <row r="24" spans="1:11" x14ac:dyDescent="0.75">
      <c r="A24" s="7">
        <v>0.45444444444444443</v>
      </c>
      <c r="B24">
        <v>25.760000000000005</v>
      </c>
      <c r="C24">
        <v>29.24</v>
      </c>
      <c r="D24">
        <v>10</v>
      </c>
      <c r="E24">
        <v>26.31</v>
      </c>
      <c r="F24">
        <v>11.61</v>
      </c>
      <c r="G24">
        <v>25.6</v>
      </c>
      <c r="H24">
        <v>17.68</v>
      </c>
      <c r="I24">
        <v>17.899999999999999</v>
      </c>
      <c r="J24">
        <v>24.4</v>
      </c>
      <c r="K24">
        <v>228.68</v>
      </c>
    </row>
    <row r="25" spans="1:11" x14ac:dyDescent="0.75">
      <c r="A25" s="7">
        <v>0.45513888888888893</v>
      </c>
      <c r="B25">
        <v>25.490000000000002</v>
      </c>
      <c r="C25">
        <v>29.35</v>
      </c>
      <c r="D25">
        <v>10</v>
      </c>
      <c r="E25">
        <v>26.17</v>
      </c>
      <c r="F25">
        <v>10.78</v>
      </c>
      <c r="G25">
        <v>25.48</v>
      </c>
      <c r="H25">
        <v>17.14</v>
      </c>
      <c r="I25">
        <v>17.239999999999998</v>
      </c>
      <c r="J25">
        <v>24.23</v>
      </c>
      <c r="K25">
        <v>217.75</v>
      </c>
    </row>
    <row r="26" spans="1:11" x14ac:dyDescent="0.75">
      <c r="A26" s="7">
        <v>0.45583333333333331</v>
      </c>
      <c r="B26">
        <v>25.430000000000003</v>
      </c>
      <c r="C26">
        <v>29.45</v>
      </c>
      <c r="D26">
        <v>10</v>
      </c>
      <c r="E26">
        <v>26.06</v>
      </c>
      <c r="F26">
        <v>10.45</v>
      </c>
      <c r="G26">
        <v>25.43</v>
      </c>
      <c r="H26">
        <v>16.510000000000002</v>
      </c>
      <c r="I26">
        <v>16.59</v>
      </c>
      <c r="J26">
        <v>24.42</v>
      </c>
      <c r="K26">
        <v>206.81</v>
      </c>
    </row>
    <row r="27" spans="1:11" x14ac:dyDescent="0.75">
      <c r="A27" s="7">
        <v>0.45652777777777781</v>
      </c>
      <c r="B27">
        <v>25.120000000000005</v>
      </c>
      <c r="C27">
        <v>29.54</v>
      </c>
      <c r="D27">
        <v>10</v>
      </c>
      <c r="E27">
        <v>25.98</v>
      </c>
      <c r="F27">
        <v>10</v>
      </c>
      <c r="G27">
        <v>25.37</v>
      </c>
      <c r="H27">
        <v>15.98</v>
      </c>
      <c r="I27">
        <v>15.98</v>
      </c>
      <c r="J27">
        <v>23.71</v>
      </c>
      <c r="K27">
        <v>193.14</v>
      </c>
    </row>
    <row r="28" spans="1:11" x14ac:dyDescent="0.75">
      <c r="A28" s="7">
        <v>0.4572222222222222</v>
      </c>
      <c r="B28">
        <v>25.09</v>
      </c>
      <c r="C28">
        <v>29.57</v>
      </c>
      <c r="D28">
        <v>10</v>
      </c>
      <c r="E28">
        <v>25.9</v>
      </c>
      <c r="F28">
        <v>10</v>
      </c>
      <c r="G28">
        <v>25.36</v>
      </c>
      <c r="H28">
        <v>15.51</v>
      </c>
      <c r="I28">
        <v>15.48</v>
      </c>
      <c r="J28">
        <v>23.87</v>
      </c>
      <c r="K28">
        <v>180.84</v>
      </c>
    </row>
    <row r="29" spans="1:11" x14ac:dyDescent="0.75">
      <c r="A29" s="7">
        <v>0.45791666666666669</v>
      </c>
      <c r="B29">
        <v>25.080000000000005</v>
      </c>
      <c r="C29">
        <v>29.6</v>
      </c>
      <c r="D29">
        <v>10</v>
      </c>
      <c r="E29">
        <v>25.9</v>
      </c>
      <c r="F29">
        <v>10</v>
      </c>
      <c r="G29">
        <v>25.45</v>
      </c>
      <c r="H29">
        <v>15.39</v>
      </c>
      <c r="I29">
        <v>15.52</v>
      </c>
      <c r="J29">
        <v>23.86</v>
      </c>
      <c r="K29">
        <v>169.9</v>
      </c>
    </row>
    <row r="30" spans="1:11" x14ac:dyDescent="0.75">
      <c r="A30" s="7">
        <v>0.45861111111111108</v>
      </c>
      <c r="B30">
        <v>25.03</v>
      </c>
      <c r="C30">
        <v>29.6</v>
      </c>
      <c r="D30">
        <v>10</v>
      </c>
      <c r="E30">
        <v>25.86</v>
      </c>
      <c r="F30">
        <v>10</v>
      </c>
      <c r="G30">
        <v>25.37</v>
      </c>
      <c r="H30">
        <v>15.36</v>
      </c>
      <c r="I30">
        <v>15.47</v>
      </c>
      <c r="J30">
        <v>23.74</v>
      </c>
      <c r="K30">
        <v>171.27</v>
      </c>
    </row>
    <row r="31" spans="1:11" x14ac:dyDescent="0.75">
      <c r="A31" s="7">
        <v>0.45930555555555558</v>
      </c>
      <c r="B31">
        <v>25.01</v>
      </c>
      <c r="C31">
        <v>29.61</v>
      </c>
      <c r="D31">
        <v>10</v>
      </c>
      <c r="E31">
        <v>25.78</v>
      </c>
      <c r="F31">
        <v>10</v>
      </c>
      <c r="G31">
        <v>25.33</v>
      </c>
      <c r="H31">
        <v>15.29</v>
      </c>
      <c r="I31">
        <v>15.47</v>
      </c>
      <c r="J31">
        <v>23.79</v>
      </c>
      <c r="K31">
        <v>193.14</v>
      </c>
    </row>
    <row r="32" spans="1:11" x14ac:dyDescent="0.75">
      <c r="A32" s="7">
        <v>0.45999999999999996</v>
      </c>
      <c r="B32">
        <v>24.91</v>
      </c>
      <c r="C32">
        <v>29.61</v>
      </c>
      <c r="D32">
        <v>10</v>
      </c>
      <c r="E32">
        <v>25.7</v>
      </c>
      <c r="F32">
        <v>10</v>
      </c>
      <c r="G32">
        <v>25.3</v>
      </c>
      <c r="H32">
        <v>15.23</v>
      </c>
      <c r="I32">
        <v>15.45</v>
      </c>
      <c r="J32">
        <v>23.96</v>
      </c>
      <c r="K32">
        <v>228.68</v>
      </c>
    </row>
    <row r="33" spans="1:11" x14ac:dyDescent="0.75">
      <c r="A33" s="7">
        <v>0.46069444444444446</v>
      </c>
      <c r="B33">
        <v>24.91</v>
      </c>
      <c r="C33">
        <v>29.63</v>
      </c>
      <c r="D33">
        <v>10</v>
      </c>
      <c r="E33">
        <v>25.64</v>
      </c>
      <c r="F33">
        <v>10</v>
      </c>
      <c r="G33">
        <v>25.32</v>
      </c>
      <c r="H33">
        <v>15.22</v>
      </c>
      <c r="I33">
        <v>15.46</v>
      </c>
      <c r="J33">
        <v>24.4</v>
      </c>
      <c r="K33">
        <v>246.46</v>
      </c>
    </row>
    <row r="34" spans="1:11" x14ac:dyDescent="0.75">
      <c r="A34" s="7">
        <v>0.4613888888888889</v>
      </c>
      <c r="B34">
        <v>24.830000000000002</v>
      </c>
      <c r="C34">
        <v>29.67</v>
      </c>
      <c r="D34">
        <v>10</v>
      </c>
      <c r="E34">
        <v>25.61</v>
      </c>
      <c r="F34">
        <v>10</v>
      </c>
      <c r="G34">
        <v>25.32</v>
      </c>
      <c r="H34">
        <v>15.22</v>
      </c>
      <c r="I34">
        <v>15.5</v>
      </c>
      <c r="J34">
        <v>24.32</v>
      </c>
      <c r="K34">
        <v>262.86</v>
      </c>
    </row>
    <row r="35" spans="1:11" x14ac:dyDescent="0.75">
      <c r="A35" s="7">
        <v>0.46208333333333335</v>
      </c>
      <c r="B35">
        <v>24.820000000000004</v>
      </c>
      <c r="C35">
        <v>29.72</v>
      </c>
      <c r="D35">
        <v>10</v>
      </c>
      <c r="E35">
        <v>25.6</v>
      </c>
      <c r="F35">
        <v>10</v>
      </c>
      <c r="G35">
        <v>25.36</v>
      </c>
      <c r="H35">
        <v>15.23</v>
      </c>
      <c r="I35">
        <v>15.53</v>
      </c>
      <c r="J35">
        <v>24.36</v>
      </c>
      <c r="K35">
        <v>257.39</v>
      </c>
    </row>
    <row r="36" spans="1:11" x14ac:dyDescent="0.75">
      <c r="A36" s="7">
        <v>0.46277777777777779</v>
      </c>
      <c r="B36">
        <v>24.680000000000007</v>
      </c>
      <c r="C36">
        <v>29.79</v>
      </c>
      <c r="D36">
        <v>10</v>
      </c>
      <c r="E36">
        <v>25.6</v>
      </c>
      <c r="F36">
        <v>10</v>
      </c>
      <c r="G36">
        <v>25.36</v>
      </c>
      <c r="H36">
        <v>15.25</v>
      </c>
      <c r="I36">
        <v>15.55</v>
      </c>
      <c r="J36">
        <v>24.79</v>
      </c>
      <c r="K36">
        <v>243.72</v>
      </c>
    </row>
    <row r="37" spans="1:11" x14ac:dyDescent="0.75">
      <c r="A37" s="7">
        <v>0.46347222222222223</v>
      </c>
      <c r="B37">
        <v>24.630000000000003</v>
      </c>
      <c r="C37">
        <v>29.87</v>
      </c>
      <c r="D37">
        <v>10</v>
      </c>
      <c r="E37">
        <v>25.63</v>
      </c>
      <c r="F37">
        <v>10</v>
      </c>
      <c r="G37">
        <v>25.36</v>
      </c>
      <c r="H37">
        <v>15.27</v>
      </c>
      <c r="I37">
        <v>15.59</v>
      </c>
      <c r="J37">
        <v>24.52</v>
      </c>
      <c r="K37">
        <v>228.68</v>
      </c>
    </row>
    <row r="38" spans="1:11" x14ac:dyDescent="0.75">
      <c r="A38" s="7">
        <v>0.46416666666666667</v>
      </c>
      <c r="B38">
        <v>24.53</v>
      </c>
      <c r="C38">
        <v>29.96</v>
      </c>
      <c r="D38">
        <v>10</v>
      </c>
      <c r="E38">
        <v>25.66</v>
      </c>
      <c r="F38">
        <v>10</v>
      </c>
      <c r="G38">
        <v>25.45</v>
      </c>
      <c r="H38">
        <v>15.3</v>
      </c>
      <c r="I38">
        <v>15.58</v>
      </c>
      <c r="J38">
        <v>24.95</v>
      </c>
      <c r="K38">
        <v>256.02999999999997</v>
      </c>
    </row>
    <row r="39" spans="1:11" x14ac:dyDescent="0.75">
      <c r="A39" s="7">
        <v>0.46486111111111111</v>
      </c>
      <c r="B39">
        <v>24.48</v>
      </c>
      <c r="C39">
        <v>30.07</v>
      </c>
      <c r="D39">
        <v>10</v>
      </c>
      <c r="E39">
        <v>25.73</v>
      </c>
      <c r="F39">
        <v>10</v>
      </c>
      <c r="G39">
        <v>25.59</v>
      </c>
      <c r="H39">
        <v>15.3</v>
      </c>
      <c r="I39">
        <v>15.62</v>
      </c>
      <c r="J39">
        <v>24.81</v>
      </c>
      <c r="K39">
        <v>283.37</v>
      </c>
    </row>
    <row r="40" spans="1:11" x14ac:dyDescent="0.75">
      <c r="A40" s="7">
        <v>0.46555555555555556</v>
      </c>
      <c r="B40">
        <v>24.33</v>
      </c>
      <c r="C40">
        <v>30.2</v>
      </c>
      <c r="D40">
        <v>10</v>
      </c>
      <c r="E40">
        <v>25.83</v>
      </c>
      <c r="F40">
        <v>10</v>
      </c>
      <c r="G40">
        <v>25.71</v>
      </c>
      <c r="H40">
        <v>15.32</v>
      </c>
      <c r="I40">
        <v>15.65</v>
      </c>
      <c r="J40">
        <v>25.03</v>
      </c>
      <c r="K40">
        <v>331.22</v>
      </c>
    </row>
    <row r="41" spans="1:11" x14ac:dyDescent="0.75">
      <c r="A41" s="7">
        <v>0.46625</v>
      </c>
      <c r="B41">
        <v>24.210000000000004</v>
      </c>
      <c r="C41">
        <v>30.34</v>
      </c>
      <c r="D41">
        <v>10</v>
      </c>
      <c r="E41">
        <v>25.92</v>
      </c>
      <c r="F41">
        <v>10</v>
      </c>
      <c r="G41">
        <v>25.84</v>
      </c>
      <c r="H41">
        <v>15.38</v>
      </c>
      <c r="I41">
        <v>15.75</v>
      </c>
      <c r="J41">
        <v>24.88</v>
      </c>
      <c r="K41">
        <v>370.86</v>
      </c>
    </row>
    <row r="42" spans="1:11" x14ac:dyDescent="0.75">
      <c r="A42" s="7">
        <v>0.46694444444444444</v>
      </c>
      <c r="B42">
        <v>24.200000000000003</v>
      </c>
      <c r="C42">
        <v>30.47</v>
      </c>
      <c r="D42">
        <v>10</v>
      </c>
      <c r="E42">
        <v>26.01</v>
      </c>
      <c r="F42">
        <v>10</v>
      </c>
      <c r="G42">
        <v>25.9</v>
      </c>
      <c r="H42">
        <v>15.53</v>
      </c>
      <c r="I42">
        <v>15.92</v>
      </c>
      <c r="J42">
        <v>25.03</v>
      </c>
      <c r="K42">
        <v>381.8</v>
      </c>
    </row>
    <row r="43" spans="1:11" x14ac:dyDescent="0.75">
      <c r="A43" s="7">
        <v>0.46763888888888888</v>
      </c>
      <c r="B43">
        <v>24.11</v>
      </c>
      <c r="C43">
        <v>30.61</v>
      </c>
      <c r="D43">
        <v>10</v>
      </c>
      <c r="E43">
        <v>26.11</v>
      </c>
      <c r="F43">
        <v>10</v>
      </c>
      <c r="G43">
        <v>26.1</v>
      </c>
      <c r="H43">
        <v>15.64</v>
      </c>
      <c r="I43">
        <v>16.02</v>
      </c>
      <c r="J43">
        <v>25.41</v>
      </c>
      <c r="K43">
        <v>391.37</v>
      </c>
    </row>
    <row r="44" spans="1:11" x14ac:dyDescent="0.75">
      <c r="A44" s="7">
        <v>0.46833333333333332</v>
      </c>
      <c r="B44">
        <v>24.090000000000007</v>
      </c>
      <c r="C44">
        <v>30.75</v>
      </c>
      <c r="D44">
        <v>10</v>
      </c>
      <c r="E44">
        <v>26.24</v>
      </c>
      <c r="F44">
        <v>10</v>
      </c>
      <c r="G44">
        <v>26.22</v>
      </c>
      <c r="H44">
        <v>15.78</v>
      </c>
      <c r="I44">
        <v>16.23</v>
      </c>
      <c r="J44">
        <v>25.36</v>
      </c>
      <c r="K44">
        <v>398.21</v>
      </c>
    </row>
    <row r="45" spans="1:11" x14ac:dyDescent="0.75">
      <c r="A45" s="7">
        <v>0.46902777777777777</v>
      </c>
      <c r="B45">
        <v>24.040000000000006</v>
      </c>
      <c r="C45">
        <v>30.92</v>
      </c>
      <c r="D45">
        <v>10</v>
      </c>
      <c r="E45">
        <v>26.4</v>
      </c>
      <c r="F45">
        <v>10</v>
      </c>
      <c r="G45">
        <v>26.43</v>
      </c>
      <c r="H45">
        <v>15.92</v>
      </c>
      <c r="I45">
        <v>16.36</v>
      </c>
      <c r="J45">
        <v>25.26</v>
      </c>
      <c r="K45">
        <v>420.08</v>
      </c>
    </row>
    <row r="46" spans="1:11" x14ac:dyDescent="0.75">
      <c r="A46" s="7">
        <v>0.46972222222222221</v>
      </c>
      <c r="B46">
        <v>23.92</v>
      </c>
      <c r="C46">
        <v>31.09</v>
      </c>
      <c r="D46">
        <v>10</v>
      </c>
      <c r="E46">
        <v>26.56</v>
      </c>
      <c r="F46">
        <v>10</v>
      </c>
      <c r="G46">
        <v>26.57</v>
      </c>
      <c r="H46">
        <v>16.059999999999999</v>
      </c>
      <c r="I46">
        <v>16.559999999999999</v>
      </c>
      <c r="J46">
        <v>24.83</v>
      </c>
      <c r="K46">
        <v>417.35</v>
      </c>
    </row>
    <row r="47" spans="1:11" x14ac:dyDescent="0.75">
      <c r="A47" s="7">
        <v>0.47041666666666665</v>
      </c>
      <c r="B47">
        <v>23.88</v>
      </c>
      <c r="C47">
        <v>31.25</v>
      </c>
      <c r="D47">
        <v>10</v>
      </c>
      <c r="E47">
        <v>26.73</v>
      </c>
      <c r="F47">
        <v>10</v>
      </c>
      <c r="G47">
        <v>26.75</v>
      </c>
      <c r="H47">
        <v>16.239999999999998</v>
      </c>
      <c r="I47">
        <v>16.73</v>
      </c>
      <c r="J47">
        <v>25.02</v>
      </c>
      <c r="K47">
        <v>466.56</v>
      </c>
    </row>
    <row r="48" spans="1:11" x14ac:dyDescent="0.75">
      <c r="A48" s="7">
        <v>0.47111111111111109</v>
      </c>
      <c r="B48">
        <v>23.830000000000002</v>
      </c>
      <c r="C48">
        <v>31.4</v>
      </c>
      <c r="D48">
        <v>10</v>
      </c>
      <c r="E48">
        <v>26.9</v>
      </c>
      <c r="F48">
        <v>10</v>
      </c>
      <c r="G48">
        <v>27.08</v>
      </c>
      <c r="H48">
        <v>16.41</v>
      </c>
      <c r="I48">
        <v>16.96</v>
      </c>
      <c r="J48">
        <v>25.36</v>
      </c>
      <c r="K48">
        <v>558.16</v>
      </c>
    </row>
    <row r="49" spans="1:11" x14ac:dyDescent="0.75">
      <c r="A49" s="7">
        <v>0.47180555555555559</v>
      </c>
      <c r="B49">
        <v>23.770000000000003</v>
      </c>
      <c r="C49">
        <v>31.56</v>
      </c>
      <c r="D49">
        <v>10</v>
      </c>
      <c r="E49">
        <v>27.12</v>
      </c>
      <c r="F49">
        <v>10</v>
      </c>
      <c r="G49">
        <v>27.55</v>
      </c>
      <c r="H49">
        <v>16.72</v>
      </c>
      <c r="I49">
        <v>17.350000000000001</v>
      </c>
      <c r="J49">
        <v>25.42</v>
      </c>
      <c r="K49">
        <v>755.02</v>
      </c>
    </row>
    <row r="50" spans="1:11" x14ac:dyDescent="0.75">
      <c r="A50" s="7">
        <v>0.47249999999999998</v>
      </c>
      <c r="B50">
        <v>23.690000000000005</v>
      </c>
      <c r="C50">
        <v>31.77</v>
      </c>
      <c r="D50">
        <v>10</v>
      </c>
      <c r="E50">
        <v>27.37</v>
      </c>
      <c r="F50">
        <v>10</v>
      </c>
      <c r="G50">
        <v>27.6</v>
      </c>
      <c r="H50">
        <v>17.079999999999998</v>
      </c>
      <c r="I50">
        <v>17.760000000000002</v>
      </c>
      <c r="J50">
        <v>26.19</v>
      </c>
      <c r="K50">
        <v>604.64</v>
      </c>
    </row>
    <row r="51" spans="1:11" x14ac:dyDescent="0.75">
      <c r="A51" s="7">
        <v>0.47319444444444447</v>
      </c>
      <c r="B51">
        <v>23.560000000000002</v>
      </c>
      <c r="C51">
        <v>32.020000000000003</v>
      </c>
      <c r="D51">
        <v>10</v>
      </c>
      <c r="E51">
        <v>27.62</v>
      </c>
      <c r="F51">
        <v>10</v>
      </c>
      <c r="G51">
        <v>27.86</v>
      </c>
      <c r="H51">
        <v>17.3</v>
      </c>
      <c r="I51">
        <v>17.98</v>
      </c>
      <c r="J51">
        <v>26.36</v>
      </c>
      <c r="K51">
        <v>612.84</v>
      </c>
    </row>
    <row r="52" spans="1:11" x14ac:dyDescent="0.75">
      <c r="A52" s="7">
        <v>0.47388888888888886</v>
      </c>
      <c r="B52">
        <v>23.470000000000006</v>
      </c>
      <c r="C52">
        <v>32.270000000000003</v>
      </c>
      <c r="D52">
        <v>10</v>
      </c>
      <c r="E52">
        <v>27.9</v>
      </c>
      <c r="F52">
        <v>10</v>
      </c>
      <c r="G52">
        <v>28.36</v>
      </c>
      <c r="H52">
        <v>17.59</v>
      </c>
      <c r="I52">
        <v>18.3</v>
      </c>
      <c r="J52">
        <v>26</v>
      </c>
      <c r="K52">
        <v>783.73</v>
      </c>
    </row>
    <row r="53" spans="1:11" x14ac:dyDescent="0.75">
      <c r="A53" s="7">
        <v>0.47458333333333336</v>
      </c>
      <c r="B53">
        <v>23.470000000000006</v>
      </c>
      <c r="C53">
        <v>32.549999999999997</v>
      </c>
      <c r="D53">
        <v>10</v>
      </c>
      <c r="E53">
        <v>28.26</v>
      </c>
      <c r="F53">
        <v>10</v>
      </c>
      <c r="G53">
        <v>29.37</v>
      </c>
      <c r="H53">
        <v>18.13</v>
      </c>
      <c r="I53">
        <v>19.09</v>
      </c>
      <c r="J53">
        <v>27.18</v>
      </c>
      <c r="K53">
        <v>1290.93</v>
      </c>
    </row>
    <row r="54" spans="1:11" x14ac:dyDescent="0.75">
      <c r="A54" s="7">
        <v>0.47527777777777774</v>
      </c>
      <c r="B54">
        <v>23.310000000000002</v>
      </c>
      <c r="C54">
        <v>32.9</v>
      </c>
      <c r="D54">
        <v>10</v>
      </c>
      <c r="E54">
        <v>28.75</v>
      </c>
      <c r="F54">
        <v>10</v>
      </c>
      <c r="G54">
        <v>30.17</v>
      </c>
      <c r="H54">
        <v>19.03</v>
      </c>
      <c r="I54">
        <v>20.12</v>
      </c>
      <c r="J54">
        <v>27.47</v>
      </c>
      <c r="K54">
        <v>1494.64</v>
      </c>
    </row>
    <row r="55" spans="1:11" x14ac:dyDescent="0.75">
      <c r="A55" s="7">
        <v>0.47597222222222224</v>
      </c>
      <c r="B55">
        <v>23.16</v>
      </c>
      <c r="C55">
        <v>33.299999999999997</v>
      </c>
      <c r="D55">
        <v>10</v>
      </c>
      <c r="E55">
        <v>29.28</v>
      </c>
      <c r="F55">
        <v>10</v>
      </c>
      <c r="G55">
        <v>30.26</v>
      </c>
      <c r="H55">
        <v>19.84</v>
      </c>
      <c r="I55">
        <v>20.85</v>
      </c>
      <c r="J55">
        <v>27.41</v>
      </c>
      <c r="K55">
        <v>1192.5</v>
      </c>
    </row>
    <row r="56" spans="1:11" x14ac:dyDescent="0.75">
      <c r="A56" s="7">
        <v>0.47666666666666663</v>
      </c>
      <c r="B56">
        <v>23.03</v>
      </c>
      <c r="C56">
        <v>33.76</v>
      </c>
      <c r="D56">
        <v>10</v>
      </c>
      <c r="E56">
        <v>29.81</v>
      </c>
      <c r="F56">
        <v>10</v>
      </c>
      <c r="G56">
        <v>30.83</v>
      </c>
      <c r="H56">
        <v>20.329999999999998</v>
      </c>
      <c r="I56">
        <v>21.38</v>
      </c>
      <c r="J56">
        <v>25.78</v>
      </c>
      <c r="K56">
        <v>1334.68</v>
      </c>
    </row>
    <row r="57" spans="1:11" x14ac:dyDescent="0.75">
      <c r="A57" s="7">
        <v>0.47736111111111112</v>
      </c>
      <c r="B57">
        <v>23.02</v>
      </c>
      <c r="C57">
        <v>34.17</v>
      </c>
      <c r="D57">
        <v>10</v>
      </c>
      <c r="E57">
        <v>30.28</v>
      </c>
      <c r="F57">
        <v>10</v>
      </c>
      <c r="G57">
        <v>31.18</v>
      </c>
      <c r="H57">
        <v>20.78</v>
      </c>
      <c r="I57">
        <v>21.77</v>
      </c>
      <c r="J57">
        <v>27.05</v>
      </c>
      <c r="K57">
        <v>1400.3</v>
      </c>
    </row>
    <row r="58" spans="1:11" x14ac:dyDescent="0.75">
      <c r="A58" s="7">
        <v>0.47805555555555551</v>
      </c>
      <c r="B58">
        <v>22.970000000000002</v>
      </c>
      <c r="C58">
        <v>34.6</v>
      </c>
      <c r="D58">
        <v>10</v>
      </c>
      <c r="E58">
        <v>30.78</v>
      </c>
      <c r="F58">
        <v>10</v>
      </c>
      <c r="G58">
        <v>31.8</v>
      </c>
      <c r="H58">
        <v>21.29</v>
      </c>
      <c r="I58">
        <v>22.42</v>
      </c>
      <c r="J58">
        <v>27.36</v>
      </c>
      <c r="K58">
        <v>1457.72</v>
      </c>
    </row>
    <row r="59" spans="1:11" x14ac:dyDescent="0.75">
      <c r="A59" s="7">
        <v>0.47875000000000001</v>
      </c>
      <c r="B59">
        <v>22.92</v>
      </c>
      <c r="C59">
        <v>35.07</v>
      </c>
      <c r="D59">
        <v>10</v>
      </c>
      <c r="E59">
        <v>31.27</v>
      </c>
      <c r="F59">
        <v>10</v>
      </c>
      <c r="G59">
        <v>32.130000000000003</v>
      </c>
      <c r="H59">
        <v>21.8</v>
      </c>
      <c r="I59">
        <v>22.91</v>
      </c>
      <c r="J59">
        <v>27.95</v>
      </c>
      <c r="K59">
        <v>1400.3</v>
      </c>
    </row>
    <row r="60" spans="1:11" x14ac:dyDescent="0.75">
      <c r="A60" s="7">
        <v>0.4794444444444444</v>
      </c>
      <c r="B60">
        <v>22.78</v>
      </c>
      <c r="C60">
        <v>35.49</v>
      </c>
      <c r="D60">
        <v>10</v>
      </c>
      <c r="E60">
        <v>31.75</v>
      </c>
      <c r="F60">
        <v>10</v>
      </c>
      <c r="G60">
        <v>32.26</v>
      </c>
      <c r="H60">
        <v>22.15</v>
      </c>
      <c r="I60">
        <v>23.18</v>
      </c>
      <c r="J60">
        <v>27.95</v>
      </c>
      <c r="K60">
        <v>1321.01</v>
      </c>
    </row>
    <row r="61" spans="1:11" x14ac:dyDescent="0.75">
      <c r="A61" s="7">
        <v>0.48013888888888889</v>
      </c>
      <c r="B61">
        <v>22.770000000000003</v>
      </c>
      <c r="C61">
        <v>35.950000000000003</v>
      </c>
      <c r="D61">
        <v>10</v>
      </c>
      <c r="E61">
        <v>32.22</v>
      </c>
      <c r="F61">
        <v>10</v>
      </c>
      <c r="G61">
        <v>32.51</v>
      </c>
      <c r="H61">
        <v>22.41</v>
      </c>
      <c r="I61">
        <v>23.54</v>
      </c>
      <c r="J61">
        <v>27.14</v>
      </c>
      <c r="K61">
        <v>1221.21</v>
      </c>
    </row>
    <row r="62" spans="1:11" x14ac:dyDescent="0.75">
      <c r="A62" s="7">
        <v>0.48083333333333328</v>
      </c>
      <c r="B62">
        <v>22.770000000000003</v>
      </c>
      <c r="C62">
        <v>36.39</v>
      </c>
      <c r="D62">
        <v>10</v>
      </c>
      <c r="E62">
        <v>32.590000000000003</v>
      </c>
      <c r="F62">
        <v>10</v>
      </c>
      <c r="G62">
        <v>32.51</v>
      </c>
      <c r="H62">
        <v>22.55</v>
      </c>
      <c r="I62">
        <v>23.62</v>
      </c>
      <c r="J62">
        <v>27.65</v>
      </c>
      <c r="K62">
        <v>1012.04</v>
      </c>
    </row>
    <row r="63" spans="1:11" x14ac:dyDescent="0.75">
      <c r="A63" s="7">
        <v>0.48152777777777778</v>
      </c>
      <c r="B63">
        <v>22.77</v>
      </c>
      <c r="C63">
        <v>36.75</v>
      </c>
      <c r="D63">
        <v>10</v>
      </c>
      <c r="E63">
        <v>32.799999999999997</v>
      </c>
      <c r="F63">
        <v>10</v>
      </c>
      <c r="G63">
        <v>32.369999999999997</v>
      </c>
      <c r="H63">
        <v>22.3</v>
      </c>
      <c r="I63">
        <v>23.34</v>
      </c>
      <c r="J63">
        <v>27.91</v>
      </c>
      <c r="K63">
        <v>916.34</v>
      </c>
    </row>
    <row r="64" spans="1:11" x14ac:dyDescent="0.75">
      <c r="A64" s="7">
        <v>0.48222222222222227</v>
      </c>
      <c r="B64">
        <v>22.76</v>
      </c>
      <c r="C64">
        <v>37.049999999999997</v>
      </c>
      <c r="D64">
        <v>10</v>
      </c>
      <c r="E64">
        <v>32.94</v>
      </c>
      <c r="F64">
        <v>10</v>
      </c>
      <c r="G64">
        <v>32.369999999999997</v>
      </c>
      <c r="H64">
        <v>22.09</v>
      </c>
      <c r="I64">
        <v>23.1</v>
      </c>
      <c r="J64">
        <v>28.79</v>
      </c>
      <c r="K64">
        <v>820.65</v>
      </c>
    </row>
    <row r="65" spans="1:11" x14ac:dyDescent="0.75">
      <c r="A65" s="7">
        <v>0.48291666666666666</v>
      </c>
      <c r="B65">
        <v>22.75</v>
      </c>
      <c r="C65">
        <v>37.340000000000003</v>
      </c>
      <c r="D65">
        <v>10</v>
      </c>
      <c r="E65">
        <v>33.11</v>
      </c>
      <c r="F65">
        <v>10</v>
      </c>
      <c r="G65">
        <v>32.33</v>
      </c>
      <c r="H65">
        <v>22.07</v>
      </c>
      <c r="I65">
        <v>23.15</v>
      </c>
      <c r="J65">
        <v>28.57</v>
      </c>
      <c r="K65">
        <v>656.59</v>
      </c>
    </row>
    <row r="66" spans="1:11" x14ac:dyDescent="0.75">
      <c r="A66" s="7">
        <v>0.48361111111111116</v>
      </c>
      <c r="B66">
        <v>22.700000000000003</v>
      </c>
      <c r="C66">
        <v>37.58</v>
      </c>
      <c r="D66">
        <v>10</v>
      </c>
      <c r="E66">
        <v>33.21</v>
      </c>
      <c r="F66">
        <v>10</v>
      </c>
      <c r="G66">
        <v>32.9</v>
      </c>
      <c r="H66">
        <v>21.9</v>
      </c>
      <c r="I66">
        <v>23</v>
      </c>
      <c r="J66">
        <v>27.81</v>
      </c>
      <c r="K66">
        <v>1113.21</v>
      </c>
    </row>
    <row r="67" spans="1:11" x14ac:dyDescent="0.75">
      <c r="A67" s="7">
        <v>0.48430555555555554</v>
      </c>
      <c r="B67">
        <v>22.69</v>
      </c>
      <c r="C67">
        <v>37.79</v>
      </c>
      <c r="D67">
        <v>10</v>
      </c>
      <c r="E67">
        <v>33.29</v>
      </c>
      <c r="F67">
        <v>10</v>
      </c>
      <c r="G67">
        <v>32.590000000000003</v>
      </c>
      <c r="H67">
        <v>21.9</v>
      </c>
      <c r="I67">
        <v>22.95</v>
      </c>
      <c r="J67">
        <v>26.4</v>
      </c>
      <c r="K67">
        <v>782.37</v>
      </c>
    </row>
    <row r="68" spans="1:11" x14ac:dyDescent="0.75">
      <c r="A68" s="7">
        <v>0.48500000000000004</v>
      </c>
      <c r="B68">
        <v>22.670000000000005</v>
      </c>
      <c r="C68">
        <v>37.869999999999997</v>
      </c>
      <c r="D68">
        <v>10</v>
      </c>
      <c r="E68">
        <v>33.229999999999997</v>
      </c>
      <c r="F68">
        <v>10</v>
      </c>
      <c r="G68">
        <v>32.619999999999997</v>
      </c>
      <c r="H68">
        <v>21.83</v>
      </c>
      <c r="I68">
        <v>22.88</v>
      </c>
      <c r="J68">
        <v>26.59</v>
      </c>
      <c r="K68">
        <v>920.45</v>
      </c>
    </row>
    <row r="69" spans="1:11" x14ac:dyDescent="0.75">
      <c r="A69" s="7">
        <v>0.48569444444444443</v>
      </c>
      <c r="B69">
        <v>22.65</v>
      </c>
      <c r="C69">
        <v>37.9</v>
      </c>
      <c r="D69">
        <v>10</v>
      </c>
      <c r="E69">
        <v>33.18</v>
      </c>
      <c r="F69">
        <v>10</v>
      </c>
      <c r="G69">
        <v>33.19</v>
      </c>
      <c r="H69">
        <v>22.05</v>
      </c>
      <c r="I69">
        <v>23.21</v>
      </c>
      <c r="J69">
        <v>27.49</v>
      </c>
      <c r="K69">
        <v>1326.48</v>
      </c>
    </row>
    <row r="70" spans="1:11" x14ac:dyDescent="0.75">
      <c r="A70" s="7">
        <v>0.48638888888888893</v>
      </c>
      <c r="B70">
        <v>22.640000000000004</v>
      </c>
      <c r="C70">
        <v>38.020000000000003</v>
      </c>
      <c r="D70">
        <v>10</v>
      </c>
      <c r="E70">
        <v>33.21</v>
      </c>
      <c r="F70">
        <v>10</v>
      </c>
      <c r="G70">
        <v>33.130000000000003</v>
      </c>
      <c r="H70">
        <v>22.67</v>
      </c>
      <c r="I70">
        <v>23.91</v>
      </c>
      <c r="J70">
        <v>26.4</v>
      </c>
      <c r="K70">
        <v>1368.86</v>
      </c>
    </row>
    <row r="71" spans="1:11" x14ac:dyDescent="0.75">
      <c r="A71" s="7">
        <v>0.48708333333333331</v>
      </c>
      <c r="B71">
        <v>22.630000000000003</v>
      </c>
      <c r="C71">
        <v>38.130000000000003</v>
      </c>
      <c r="D71">
        <v>10</v>
      </c>
      <c r="E71">
        <v>33.25</v>
      </c>
      <c r="F71">
        <v>10</v>
      </c>
      <c r="G71">
        <v>32.43</v>
      </c>
      <c r="H71">
        <v>23.05</v>
      </c>
      <c r="I71">
        <v>24.09</v>
      </c>
      <c r="J71">
        <v>26.41</v>
      </c>
      <c r="K71">
        <v>597.80999999999995</v>
      </c>
    </row>
    <row r="72" spans="1:11" x14ac:dyDescent="0.75">
      <c r="A72" s="7">
        <v>0.48777777777777781</v>
      </c>
      <c r="B72">
        <v>22.62</v>
      </c>
      <c r="C72">
        <v>38.21</v>
      </c>
      <c r="D72">
        <v>10</v>
      </c>
      <c r="E72">
        <v>33.090000000000003</v>
      </c>
      <c r="F72">
        <v>10</v>
      </c>
      <c r="G72">
        <v>31.99</v>
      </c>
      <c r="H72">
        <v>22.43</v>
      </c>
      <c r="I72">
        <v>23.42</v>
      </c>
      <c r="J72">
        <v>26.31</v>
      </c>
      <c r="K72">
        <v>491.17</v>
      </c>
    </row>
    <row r="73" spans="1:11" x14ac:dyDescent="0.75">
      <c r="A73" s="7">
        <v>0.4884722222222222</v>
      </c>
      <c r="B73">
        <v>22.530000000000005</v>
      </c>
      <c r="C73">
        <v>38.18</v>
      </c>
      <c r="D73">
        <v>10</v>
      </c>
      <c r="E73">
        <v>32.869999999999997</v>
      </c>
      <c r="F73">
        <v>10</v>
      </c>
      <c r="G73">
        <v>31.84</v>
      </c>
      <c r="H73">
        <v>21.86</v>
      </c>
      <c r="I73">
        <v>22.88</v>
      </c>
      <c r="J73">
        <v>26.5</v>
      </c>
      <c r="K73">
        <v>507.58</v>
      </c>
    </row>
    <row r="74" spans="1:11" x14ac:dyDescent="0.75">
      <c r="A74" s="7">
        <v>0.48916666666666669</v>
      </c>
      <c r="B74">
        <v>22.53</v>
      </c>
      <c r="C74">
        <v>38.08</v>
      </c>
      <c r="D74">
        <v>10</v>
      </c>
      <c r="E74">
        <v>32.630000000000003</v>
      </c>
      <c r="F74">
        <v>10</v>
      </c>
      <c r="G74">
        <v>31.77</v>
      </c>
      <c r="H74">
        <v>21.47</v>
      </c>
      <c r="I74">
        <v>22.52</v>
      </c>
      <c r="J74">
        <v>26.66</v>
      </c>
      <c r="K74">
        <v>560.89</v>
      </c>
    </row>
    <row r="75" spans="1:11" x14ac:dyDescent="0.75">
      <c r="A75" s="7">
        <v>0.48986111111111108</v>
      </c>
      <c r="B75">
        <v>22.510000000000005</v>
      </c>
      <c r="C75">
        <v>37.97</v>
      </c>
      <c r="D75">
        <v>10</v>
      </c>
      <c r="E75">
        <v>32.380000000000003</v>
      </c>
      <c r="F75">
        <v>10</v>
      </c>
      <c r="G75">
        <v>31.61</v>
      </c>
      <c r="H75">
        <v>21.25</v>
      </c>
      <c r="I75">
        <v>22.31</v>
      </c>
      <c r="J75">
        <v>26.67</v>
      </c>
      <c r="K75">
        <v>571.83000000000004</v>
      </c>
    </row>
    <row r="76" spans="1:11" x14ac:dyDescent="0.75">
      <c r="A76" s="7">
        <v>0.49055555555555558</v>
      </c>
      <c r="B76">
        <v>22.5</v>
      </c>
      <c r="C76">
        <v>37.9</v>
      </c>
      <c r="D76">
        <v>10</v>
      </c>
      <c r="E76">
        <v>32.22</v>
      </c>
      <c r="F76">
        <v>10</v>
      </c>
      <c r="G76">
        <v>32.47</v>
      </c>
      <c r="H76">
        <v>21.28</v>
      </c>
      <c r="I76">
        <v>22.47</v>
      </c>
      <c r="J76">
        <v>27.48</v>
      </c>
      <c r="K76">
        <v>1286.83</v>
      </c>
    </row>
    <row r="77" spans="1:11" x14ac:dyDescent="0.75">
      <c r="A77" s="7">
        <v>0.49124999999999996</v>
      </c>
      <c r="B77">
        <v>22.5</v>
      </c>
      <c r="C77">
        <v>37.85</v>
      </c>
      <c r="D77">
        <v>10</v>
      </c>
      <c r="E77">
        <v>32.11</v>
      </c>
      <c r="F77">
        <v>10</v>
      </c>
      <c r="G77">
        <v>31.53</v>
      </c>
      <c r="H77">
        <v>21.55</v>
      </c>
      <c r="I77">
        <v>22.54</v>
      </c>
      <c r="J77">
        <v>28.05</v>
      </c>
      <c r="K77">
        <v>555.42999999999995</v>
      </c>
    </row>
    <row r="78" spans="1:11" x14ac:dyDescent="0.75">
      <c r="A78" s="7">
        <v>0.49194444444444446</v>
      </c>
      <c r="B78">
        <v>22.480000000000004</v>
      </c>
      <c r="C78">
        <v>37.85</v>
      </c>
      <c r="D78">
        <v>10</v>
      </c>
      <c r="E78">
        <v>31.99</v>
      </c>
      <c r="F78">
        <v>10</v>
      </c>
      <c r="G78">
        <v>31.68</v>
      </c>
      <c r="H78">
        <v>21.36</v>
      </c>
      <c r="I78">
        <v>22.37</v>
      </c>
      <c r="J78">
        <v>27.45</v>
      </c>
      <c r="K78">
        <v>649.76</v>
      </c>
    </row>
    <row r="79" spans="1:11" x14ac:dyDescent="0.75">
      <c r="A79" s="7">
        <v>0.4926388888888889</v>
      </c>
      <c r="B79">
        <v>22.37</v>
      </c>
      <c r="C79">
        <v>37.840000000000003</v>
      </c>
      <c r="D79">
        <v>10</v>
      </c>
      <c r="E79">
        <v>32.04</v>
      </c>
      <c r="F79">
        <v>10</v>
      </c>
      <c r="G79">
        <v>32.159999999999997</v>
      </c>
      <c r="H79">
        <v>21.77</v>
      </c>
      <c r="I79">
        <v>22.97</v>
      </c>
      <c r="J79">
        <v>28.06</v>
      </c>
      <c r="K79">
        <v>310.70999999999998</v>
      </c>
    </row>
    <row r="80" spans="1:11" x14ac:dyDescent="0.75">
      <c r="A80" s="7">
        <v>0.49333333333333335</v>
      </c>
      <c r="B80">
        <v>22.310000000000002</v>
      </c>
      <c r="C80">
        <v>37.81</v>
      </c>
      <c r="D80">
        <v>10</v>
      </c>
      <c r="E80">
        <v>31.94</v>
      </c>
      <c r="F80">
        <v>10</v>
      </c>
      <c r="G80">
        <v>31.38</v>
      </c>
      <c r="H80">
        <v>21.8</v>
      </c>
      <c r="I80">
        <v>22.82</v>
      </c>
      <c r="J80">
        <v>27.46</v>
      </c>
      <c r="K80">
        <v>529.45000000000005</v>
      </c>
    </row>
    <row r="81" spans="1:11" x14ac:dyDescent="0.75">
      <c r="A81" s="7">
        <v>0.49402777777777779</v>
      </c>
      <c r="B81">
        <v>22.230000000000004</v>
      </c>
      <c r="C81">
        <v>37.76</v>
      </c>
      <c r="D81">
        <v>10</v>
      </c>
      <c r="E81">
        <v>31.77</v>
      </c>
      <c r="F81">
        <v>10</v>
      </c>
      <c r="G81">
        <v>31.2</v>
      </c>
      <c r="H81">
        <v>21.46</v>
      </c>
      <c r="I81">
        <v>22.5</v>
      </c>
      <c r="J81">
        <v>27.48</v>
      </c>
      <c r="K81">
        <v>467.93</v>
      </c>
    </row>
    <row r="82" spans="1:11" x14ac:dyDescent="0.75">
      <c r="A82" s="7">
        <v>0.49472222222222223</v>
      </c>
      <c r="B82">
        <v>22.09</v>
      </c>
      <c r="C82">
        <v>37.72</v>
      </c>
      <c r="D82">
        <v>10</v>
      </c>
      <c r="E82">
        <v>31.62</v>
      </c>
      <c r="F82">
        <v>10</v>
      </c>
      <c r="G82">
        <v>31.09</v>
      </c>
      <c r="H82">
        <v>21.16</v>
      </c>
      <c r="I82">
        <v>22.19</v>
      </c>
      <c r="J82">
        <v>27.43</v>
      </c>
      <c r="K82">
        <v>418.71</v>
      </c>
    </row>
    <row r="83" spans="1:11" x14ac:dyDescent="0.75">
      <c r="A83" s="7">
        <v>0.49541666666666667</v>
      </c>
      <c r="B83">
        <v>22.000000000000004</v>
      </c>
      <c r="C83">
        <v>37.659999999999997</v>
      </c>
      <c r="D83">
        <v>10</v>
      </c>
      <c r="E83">
        <v>31.47</v>
      </c>
      <c r="F83">
        <v>10</v>
      </c>
      <c r="G83">
        <v>30.93</v>
      </c>
      <c r="H83">
        <v>20.89</v>
      </c>
      <c r="I83">
        <v>21.92</v>
      </c>
      <c r="J83">
        <v>27.33</v>
      </c>
      <c r="K83">
        <v>377.7</v>
      </c>
    </row>
    <row r="84" spans="1:11" x14ac:dyDescent="0.75">
      <c r="A84" s="7">
        <v>0.49611111111111111</v>
      </c>
      <c r="B84">
        <v>21.98</v>
      </c>
      <c r="C84">
        <v>37.57</v>
      </c>
      <c r="D84">
        <v>10</v>
      </c>
      <c r="E84">
        <v>31.31</v>
      </c>
      <c r="F84">
        <v>10</v>
      </c>
      <c r="G84">
        <v>30.84</v>
      </c>
      <c r="H84">
        <v>20.65</v>
      </c>
      <c r="I84">
        <v>21.69</v>
      </c>
      <c r="J84">
        <v>27.93</v>
      </c>
      <c r="K84">
        <v>361.3</v>
      </c>
    </row>
    <row r="85" spans="1:11" x14ac:dyDescent="0.75">
      <c r="A85" s="7">
        <v>0.49680555555555556</v>
      </c>
      <c r="B85">
        <v>21.880000000000006</v>
      </c>
      <c r="C85">
        <v>37.46</v>
      </c>
      <c r="D85">
        <v>10</v>
      </c>
      <c r="E85">
        <v>31.14</v>
      </c>
      <c r="F85">
        <v>10</v>
      </c>
      <c r="G85">
        <v>30.68</v>
      </c>
      <c r="H85">
        <v>20.47</v>
      </c>
      <c r="I85">
        <v>21.53</v>
      </c>
      <c r="J85">
        <v>27.79</v>
      </c>
      <c r="K85">
        <v>373.6</v>
      </c>
    </row>
    <row r="86" spans="1:11" x14ac:dyDescent="0.75">
      <c r="A86" s="7">
        <v>0.4975</v>
      </c>
      <c r="B86">
        <v>21.82</v>
      </c>
      <c r="C86">
        <v>37.35</v>
      </c>
      <c r="D86">
        <v>10</v>
      </c>
      <c r="E86">
        <v>30.98</v>
      </c>
      <c r="F86">
        <v>10</v>
      </c>
      <c r="G86">
        <v>30.63</v>
      </c>
      <c r="H86">
        <v>20.37</v>
      </c>
      <c r="I86">
        <v>21.42</v>
      </c>
      <c r="J86">
        <v>27.46</v>
      </c>
      <c r="K86">
        <v>390</v>
      </c>
    </row>
    <row r="87" spans="1:11" x14ac:dyDescent="0.75">
      <c r="A87" s="7">
        <v>0.49819444444444444</v>
      </c>
      <c r="B87">
        <v>21.760000000000005</v>
      </c>
      <c r="C87">
        <v>37.200000000000003</v>
      </c>
      <c r="D87">
        <v>10</v>
      </c>
      <c r="E87">
        <v>30.84</v>
      </c>
      <c r="F87">
        <v>10</v>
      </c>
      <c r="G87">
        <v>30.66</v>
      </c>
      <c r="H87">
        <v>20.350000000000001</v>
      </c>
      <c r="I87">
        <v>21.39</v>
      </c>
      <c r="J87">
        <v>26.46</v>
      </c>
      <c r="K87">
        <v>465.2</v>
      </c>
    </row>
    <row r="88" spans="1:11" x14ac:dyDescent="0.75">
      <c r="A88" s="7">
        <v>0.49888888888888888</v>
      </c>
      <c r="B88">
        <v>21.63</v>
      </c>
      <c r="C88">
        <v>37.07</v>
      </c>
      <c r="D88">
        <v>10</v>
      </c>
      <c r="E88">
        <v>30.79</v>
      </c>
      <c r="F88">
        <v>10</v>
      </c>
      <c r="G88">
        <v>30.81</v>
      </c>
      <c r="H88">
        <v>20.75</v>
      </c>
      <c r="I88">
        <v>21.89</v>
      </c>
      <c r="J88">
        <v>27.04</v>
      </c>
      <c r="K88">
        <v>555.42999999999995</v>
      </c>
    </row>
    <row r="89" spans="1:11" x14ac:dyDescent="0.75">
      <c r="A89" s="7">
        <v>0.49958333333333332</v>
      </c>
      <c r="B89">
        <v>21.380000000000003</v>
      </c>
      <c r="C89">
        <v>36.950000000000003</v>
      </c>
      <c r="D89">
        <v>10</v>
      </c>
      <c r="E89">
        <v>30.67</v>
      </c>
      <c r="F89">
        <v>10</v>
      </c>
      <c r="G89">
        <v>30.52</v>
      </c>
      <c r="H89">
        <v>20.83</v>
      </c>
      <c r="I89">
        <v>21.86</v>
      </c>
      <c r="J89">
        <v>26.52</v>
      </c>
      <c r="K89">
        <v>488.44</v>
      </c>
    </row>
    <row r="90" spans="1:11" x14ac:dyDescent="0.75">
      <c r="A90" s="7">
        <f>A89+(A89-A88)</f>
        <v>0.50027777777777782</v>
      </c>
      <c r="B90">
        <v>20.87</v>
      </c>
      <c r="C90">
        <v>37.04</v>
      </c>
      <c r="D90">
        <v>10</v>
      </c>
      <c r="E90">
        <v>31.01</v>
      </c>
      <c r="F90">
        <v>10</v>
      </c>
      <c r="G90">
        <v>31.84</v>
      </c>
      <c r="H90">
        <v>22.79</v>
      </c>
      <c r="I90">
        <v>23.96</v>
      </c>
      <c r="J90">
        <v>28.28</v>
      </c>
      <c r="K90">
        <v>998.37</v>
      </c>
    </row>
    <row r="91" spans="1:11" x14ac:dyDescent="0.75">
      <c r="A91" s="7">
        <f t="shared" ref="A91:A154" si="0">A90+(A90-A89)</f>
        <v>0.50097222222222237</v>
      </c>
      <c r="B91">
        <v>20.85</v>
      </c>
    </row>
    <row r="92" spans="1:11" x14ac:dyDescent="0.75">
      <c r="A92" s="7">
        <f t="shared" si="0"/>
        <v>0.50166666666666693</v>
      </c>
      <c r="B92">
        <v>20.8</v>
      </c>
    </row>
    <row r="93" spans="1:11" x14ac:dyDescent="0.75">
      <c r="A93" s="7">
        <f t="shared" si="0"/>
        <v>0.50236111111111148</v>
      </c>
      <c r="B93">
        <v>20.73</v>
      </c>
    </row>
    <row r="94" spans="1:11" x14ac:dyDescent="0.75">
      <c r="A94" s="7">
        <f t="shared" si="0"/>
        <v>0.50305555555555603</v>
      </c>
      <c r="B94">
        <v>20.68</v>
      </c>
    </row>
    <row r="95" spans="1:11" x14ac:dyDescent="0.75">
      <c r="A95" s="7">
        <f t="shared" si="0"/>
        <v>0.50375000000000059</v>
      </c>
      <c r="B95">
        <v>20.65</v>
      </c>
    </row>
    <row r="96" spans="1:11" x14ac:dyDescent="0.75">
      <c r="A96" s="7">
        <f t="shared" si="0"/>
        <v>0.50444444444444514</v>
      </c>
      <c r="B96">
        <v>20.61</v>
      </c>
    </row>
    <row r="97" spans="1:2" x14ac:dyDescent="0.75">
      <c r="A97" s="7">
        <f t="shared" si="0"/>
        <v>0.50513888888888969</v>
      </c>
      <c r="B97">
        <v>20.61</v>
      </c>
    </row>
    <row r="98" spans="1:2" x14ac:dyDescent="0.75">
      <c r="A98" s="7">
        <f t="shared" si="0"/>
        <v>0.50583333333333425</v>
      </c>
      <c r="B98">
        <v>20.55</v>
      </c>
    </row>
    <row r="99" spans="1:2" x14ac:dyDescent="0.75">
      <c r="A99" s="7">
        <f t="shared" si="0"/>
        <v>0.5065277777777788</v>
      </c>
      <c r="B99">
        <v>20.52</v>
      </c>
    </row>
    <row r="100" spans="1:2" x14ac:dyDescent="0.75">
      <c r="A100" s="7">
        <f t="shared" si="0"/>
        <v>0.50722222222222335</v>
      </c>
      <c r="B100">
        <v>20.46</v>
      </c>
    </row>
    <row r="101" spans="1:2" x14ac:dyDescent="0.75">
      <c r="A101" s="7">
        <f t="shared" si="0"/>
        <v>0.5079166666666679</v>
      </c>
      <c r="B101">
        <v>20.32</v>
      </c>
    </row>
    <row r="102" spans="1:2" x14ac:dyDescent="0.75">
      <c r="A102" s="7">
        <f t="shared" si="0"/>
        <v>0.50861111111111246</v>
      </c>
      <c r="B102">
        <v>20.32</v>
      </c>
    </row>
    <row r="103" spans="1:2" x14ac:dyDescent="0.75">
      <c r="A103" s="7">
        <f t="shared" si="0"/>
        <v>0.50930555555555701</v>
      </c>
      <c r="B103">
        <v>20.190000000000001</v>
      </c>
    </row>
    <row r="104" spans="1:2" x14ac:dyDescent="0.75">
      <c r="A104" s="7">
        <f t="shared" si="0"/>
        <v>0.51000000000000156</v>
      </c>
      <c r="B104">
        <v>20.14</v>
      </c>
    </row>
    <row r="105" spans="1:2" x14ac:dyDescent="0.75">
      <c r="A105" s="7">
        <f t="shared" si="0"/>
        <v>0.51069444444444612</v>
      </c>
      <c r="B105">
        <v>20.079999999999998</v>
      </c>
    </row>
    <row r="106" spans="1:2" x14ac:dyDescent="0.75">
      <c r="A106" s="7">
        <f t="shared" si="0"/>
        <v>0.51138888888889067</v>
      </c>
      <c r="B106">
        <v>20.079999999999998</v>
      </c>
    </row>
    <row r="107" spans="1:2" x14ac:dyDescent="0.75">
      <c r="A107" s="7">
        <f t="shared" si="0"/>
        <v>0.51208333333333522</v>
      </c>
      <c r="B107">
        <v>19.95</v>
      </c>
    </row>
    <row r="108" spans="1:2" x14ac:dyDescent="0.75">
      <c r="A108" s="7">
        <f t="shared" si="0"/>
        <v>0.51277777777777978</v>
      </c>
      <c r="B108">
        <v>19.91</v>
      </c>
    </row>
    <row r="109" spans="1:2" x14ac:dyDescent="0.75">
      <c r="A109" s="7">
        <f t="shared" si="0"/>
        <v>0.51347222222222433</v>
      </c>
      <c r="B109">
        <v>19.829999999999998</v>
      </c>
    </row>
    <row r="110" spans="1:2" x14ac:dyDescent="0.75">
      <c r="A110" s="7">
        <f t="shared" si="0"/>
        <v>0.51416666666666888</v>
      </c>
      <c r="B110">
        <v>19.77</v>
      </c>
    </row>
    <row r="111" spans="1:2" x14ac:dyDescent="0.75">
      <c r="A111" s="7">
        <f t="shared" si="0"/>
        <v>0.51486111111111343</v>
      </c>
      <c r="B111">
        <v>19.61</v>
      </c>
    </row>
    <row r="112" spans="1:2" x14ac:dyDescent="0.75">
      <c r="A112" s="7">
        <f t="shared" si="0"/>
        <v>0.51555555555555799</v>
      </c>
      <c r="B112">
        <v>19.57</v>
      </c>
    </row>
    <row r="113" spans="1:2" x14ac:dyDescent="0.75">
      <c r="A113" s="7">
        <f t="shared" si="0"/>
        <v>0.51625000000000254</v>
      </c>
      <c r="B113">
        <v>19.52</v>
      </c>
    </row>
    <row r="114" spans="1:2" x14ac:dyDescent="0.75">
      <c r="A114" s="7">
        <f t="shared" si="0"/>
        <v>0.51694444444444709</v>
      </c>
      <c r="B114">
        <v>19.510000000000002</v>
      </c>
    </row>
    <row r="115" spans="1:2" x14ac:dyDescent="0.75">
      <c r="A115" s="7">
        <f t="shared" si="0"/>
        <v>0.51763888888889165</v>
      </c>
      <c r="B115">
        <v>19.260000000000002</v>
      </c>
    </row>
    <row r="116" spans="1:2" x14ac:dyDescent="0.75">
      <c r="A116" s="7">
        <f t="shared" si="0"/>
        <v>0.5183333333333362</v>
      </c>
      <c r="B116">
        <v>19.170000000000002</v>
      </c>
    </row>
    <row r="117" spans="1:2" x14ac:dyDescent="0.75">
      <c r="A117" s="7">
        <f t="shared" si="0"/>
        <v>0.51902777777778075</v>
      </c>
      <c r="B117">
        <v>19.09</v>
      </c>
    </row>
    <row r="118" spans="1:2" x14ac:dyDescent="0.75">
      <c r="A118" s="7">
        <f t="shared" si="0"/>
        <v>0.51972222222222531</v>
      </c>
      <c r="B118">
        <v>19.079999999999998</v>
      </c>
    </row>
    <row r="119" spans="1:2" x14ac:dyDescent="0.75">
      <c r="A119" s="7">
        <f t="shared" si="0"/>
        <v>0.52041666666666986</v>
      </c>
      <c r="B119">
        <v>19.04</v>
      </c>
    </row>
    <row r="120" spans="1:2" x14ac:dyDescent="0.75">
      <c r="A120" s="7">
        <f t="shared" si="0"/>
        <v>0.52111111111111441</v>
      </c>
      <c r="B120">
        <v>19.02</v>
      </c>
    </row>
    <row r="121" spans="1:2" x14ac:dyDescent="0.75">
      <c r="A121" s="7">
        <f t="shared" si="0"/>
        <v>0.52180555555555896</v>
      </c>
      <c r="B121">
        <v>18.91</v>
      </c>
    </row>
    <row r="122" spans="1:2" x14ac:dyDescent="0.75">
      <c r="A122" s="7">
        <f t="shared" si="0"/>
        <v>0.52250000000000352</v>
      </c>
      <c r="B122">
        <v>18.88</v>
      </c>
    </row>
    <row r="123" spans="1:2" x14ac:dyDescent="0.75">
      <c r="A123" s="7">
        <f t="shared" si="0"/>
        <v>0.52319444444444807</v>
      </c>
      <c r="B123">
        <v>18.7</v>
      </c>
    </row>
    <row r="124" spans="1:2" x14ac:dyDescent="0.75">
      <c r="A124" s="7">
        <f t="shared" si="0"/>
        <v>0.52388888888889262</v>
      </c>
      <c r="B124">
        <v>18.63</v>
      </c>
    </row>
    <row r="125" spans="1:2" x14ac:dyDescent="0.75">
      <c r="A125" s="7">
        <f t="shared" si="0"/>
        <v>0.52458333333333718</v>
      </c>
      <c r="B125">
        <v>18.559999999999999</v>
      </c>
    </row>
    <row r="126" spans="1:2" x14ac:dyDescent="0.75">
      <c r="A126" s="7">
        <f t="shared" si="0"/>
        <v>0.52527777777778173</v>
      </c>
      <c r="B126">
        <v>18.510000000000002</v>
      </c>
    </row>
    <row r="127" spans="1:2" x14ac:dyDescent="0.75">
      <c r="A127" s="7">
        <f t="shared" si="0"/>
        <v>0.52597222222222628</v>
      </c>
      <c r="B127">
        <v>18.5</v>
      </c>
    </row>
    <row r="128" spans="1:2" x14ac:dyDescent="0.75">
      <c r="A128" s="7">
        <f t="shared" si="0"/>
        <v>0.52666666666667084</v>
      </c>
      <c r="B128">
        <v>18.43</v>
      </c>
    </row>
    <row r="129" spans="1:11" x14ac:dyDescent="0.75">
      <c r="A129" s="7">
        <f t="shared" si="0"/>
        <v>0.52736111111111539</v>
      </c>
      <c r="B129">
        <v>18.37</v>
      </c>
    </row>
    <row r="130" spans="1:11" x14ac:dyDescent="0.75">
      <c r="A130" s="7">
        <f t="shared" si="0"/>
        <v>0.52805555555555994</v>
      </c>
      <c r="B130">
        <v>18.350000000000001</v>
      </c>
    </row>
    <row r="131" spans="1:11" x14ac:dyDescent="0.75">
      <c r="A131" s="7">
        <f t="shared" si="0"/>
        <v>0.52875000000000449</v>
      </c>
      <c r="B131">
        <v>18.12</v>
      </c>
    </row>
    <row r="132" spans="1:11" s="8" customFormat="1" x14ac:dyDescent="0.75">
      <c r="A132" s="7">
        <f t="shared" si="0"/>
        <v>0.52944444444444905</v>
      </c>
      <c r="B132">
        <v>18.059999999999999</v>
      </c>
      <c r="C132"/>
      <c r="D132"/>
      <c r="E132"/>
      <c r="F132"/>
      <c r="G132"/>
      <c r="H132"/>
      <c r="I132"/>
      <c r="J132"/>
      <c r="K132"/>
    </row>
    <row r="133" spans="1:11" x14ac:dyDescent="0.75">
      <c r="A133" s="7">
        <f t="shared" si="0"/>
        <v>0.5301388888888936</v>
      </c>
      <c r="B133">
        <v>18.04</v>
      </c>
    </row>
    <row r="134" spans="1:11" x14ac:dyDescent="0.75">
      <c r="A134" s="7">
        <f t="shared" si="0"/>
        <v>0.53083333333333815</v>
      </c>
      <c r="B134">
        <v>18.02</v>
      </c>
    </row>
    <row r="135" spans="1:11" x14ac:dyDescent="0.75">
      <c r="A135" s="7">
        <f t="shared" si="0"/>
        <v>0.53152777777778271</v>
      </c>
      <c r="B135">
        <v>18.010000000000002</v>
      </c>
    </row>
    <row r="136" spans="1:11" x14ac:dyDescent="0.75">
      <c r="A136" s="7">
        <f t="shared" si="0"/>
        <v>0.53222222222222726</v>
      </c>
      <c r="B136">
        <v>17.690000000000001</v>
      </c>
    </row>
    <row r="137" spans="1:11" x14ac:dyDescent="0.75">
      <c r="A137" s="7">
        <f t="shared" si="0"/>
        <v>0.53291666666667181</v>
      </c>
      <c r="B137">
        <v>17.649999999999999</v>
      </c>
    </row>
    <row r="138" spans="1:11" x14ac:dyDescent="0.75">
      <c r="A138" s="7">
        <f t="shared" si="0"/>
        <v>0.53361111111111637</v>
      </c>
      <c r="B138">
        <v>17.63</v>
      </c>
    </row>
    <row r="139" spans="1:11" x14ac:dyDescent="0.75">
      <c r="A139" s="7">
        <f t="shared" si="0"/>
        <v>0.53430555555556092</v>
      </c>
      <c r="B139">
        <v>17.55</v>
      </c>
    </row>
    <row r="140" spans="1:11" x14ac:dyDescent="0.75">
      <c r="A140" s="7">
        <f t="shared" si="0"/>
        <v>0.53500000000000547</v>
      </c>
      <c r="B140">
        <v>17.43</v>
      </c>
    </row>
    <row r="141" spans="1:11" x14ac:dyDescent="0.75">
      <c r="A141" s="7">
        <f t="shared" si="0"/>
        <v>0.53569444444445002</v>
      </c>
      <c r="B141">
        <v>17.38</v>
      </c>
    </row>
    <row r="142" spans="1:11" x14ac:dyDescent="0.75">
      <c r="A142" s="7">
        <f t="shared" si="0"/>
        <v>0.53638888888889458</v>
      </c>
      <c r="B142">
        <v>17.34</v>
      </c>
    </row>
    <row r="143" spans="1:11" x14ac:dyDescent="0.75">
      <c r="A143" s="7">
        <f t="shared" si="0"/>
        <v>0.53708333333333913</v>
      </c>
      <c r="B143">
        <v>17.309999999999999</v>
      </c>
    </row>
    <row r="144" spans="1:11" x14ac:dyDescent="0.75">
      <c r="A144" s="7">
        <f t="shared" si="0"/>
        <v>0.53777777777778368</v>
      </c>
      <c r="B144">
        <v>17.190000000000001</v>
      </c>
    </row>
    <row r="145" spans="1:2" x14ac:dyDescent="0.75">
      <c r="A145" s="7">
        <f t="shared" si="0"/>
        <v>0.53847222222222824</v>
      </c>
      <c r="B145">
        <v>17.09</v>
      </c>
    </row>
    <row r="146" spans="1:2" x14ac:dyDescent="0.75">
      <c r="A146" s="7">
        <f t="shared" si="0"/>
        <v>0.53916666666667279</v>
      </c>
      <c r="B146">
        <v>16.920000000000002</v>
      </c>
    </row>
    <row r="147" spans="1:2" x14ac:dyDescent="0.75">
      <c r="A147" s="7">
        <f t="shared" si="0"/>
        <v>0.53986111111111734</v>
      </c>
      <c r="B147">
        <v>16.850000000000001</v>
      </c>
    </row>
    <row r="148" spans="1:2" x14ac:dyDescent="0.75">
      <c r="A148" s="7">
        <f t="shared" si="0"/>
        <v>0.5405555555555619</v>
      </c>
      <c r="B148">
        <v>16.8</v>
      </c>
    </row>
    <row r="149" spans="1:2" x14ac:dyDescent="0.75">
      <c r="A149" s="7">
        <f t="shared" si="0"/>
        <v>0.54125000000000645</v>
      </c>
      <c r="B149">
        <v>16.71</v>
      </c>
    </row>
    <row r="150" spans="1:2" x14ac:dyDescent="0.75">
      <c r="A150" s="7">
        <f t="shared" si="0"/>
        <v>0.541944444444451</v>
      </c>
      <c r="B150">
        <v>16.59</v>
      </c>
    </row>
    <row r="151" spans="1:2" x14ac:dyDescent="0.75">
      <c r="A151" s="7">
        <f t="shared" si="0"/>
        <v>0.54263888888889555</v>
      </c>
      <c r="B151">
        <v>16.5</v>
      </c>
    </row>
    <row r="152" spans="1:2" x14ac:dyDescent="0.75">
      <c r="A152" s="7">
        <f t="shared" si="0"/>
        <v>0.54333333333334011</v>
      </c>
      <c r="B152">
        <v>16.47</v>
      </c>
    </row>
    <row r="153" spans="1:2" x14ac:dyDescent="0.75">
      <c r="A153" s="7">
        <f t="shared" si="0"/>
        <v>0.54402777777778466</v>
      </c>
      <c r="B153">
        <v>16.43</v>
      </c>
    </row>
    <row r="154" spans="1:2" x14ac:dyDescent="0.75">
      <c r="A154" s="7">
        <f t="shared" si="0"/>
        <v>0.54472222222222921</v>
      </c>
      <c r="B154">
        <v>16.36</v>
      </c>
    </row>
    <row r="155" spans="1:2" x14ac:dyDescent="0.75">
      <c r="A155" s="7">
        <f t="shared" ref="A155:A218" si="1">A154+(A154-A153)</f>
        <v>0.54541666666667377</v>
      </c>
      <c r="B155">
        <v>16.329999999999998</v>
      </c>
    </row>
    <row r="156" spans="1:2" x14ac:dyDescent="0.75">
      <c r="A156" s="7">
        <f t="shared" si="1"/>
        <v>0.54611111111111832</v>
      </c>
      <c r="B156">
        <v>16.29</v>
      </c>
    </row>
    <row r="157" spans="1:2" x14ac:dyDescent="0.75">
      <c r="A157" s="7">
        <f t="shared" si="1"/>
        <v>0.54680555555556287</v>
      </c>
      <c r="B157">
        <v>16.25</v>
      </c>
    </row>
    <row r="158" spans="1:2" x14ac:dyDescent="0.75">
      <c r="A158" s="7">
        <f t="shared" si="1"/>
        <v>0.54750000000000743</v>
      </c>
      <c r="B158">
        <v>16.21</v>
      </c>
    </row>
    <row r="159" spans="1:2" x14ac:dyDescent="0.75">
      <c r="A159" s="7">
        <f t="shared" si="1"/>
        <v>0.54819444444445198</v>
      </c>
      <c r="B159">
        <v>16.149999999999999</v>
      </c>
    </row>
    <row r="160" spans="1:2" x14ac:dyDescent="0.75">
      <c r="A160" s="7">
        <f t="shared" si="1"/>
        <v>0.54888888888889653</v>
      </c>
      <c r="B160">
        <v>16.149999999999999</v>
      </c>
    </row>
    <row r="161" spans="1:2" x14ac:dyDescent="0.75">
      <c r="A161" s="7">
        <f t="shared" si="1"/>
        <v>0.54958333333334108</v>
      </c>
      <c r="B161">
        <v>16.14</v>
      </c>
    </row>
    <row r="162" spans="1:2" x14ac:dyDescent="0.75">
      <c r="A162" s="7">
        <f t="shared" si="1"/>
        <v>0.55027777777778564</v>
      </c>
      <c r="B162">
        <v>16.02</v>
      </c>
    </row>
    <row r="163" spans="1:2" x14ac:dyDescent="0.75">
      <c r="A163" s="7">
        <f t="shared" si="1"/>
        <v>0.55097222222223019</v>
      </c>
      <c r="B163">
        <v>15.97</v>
      </c>
    </row>
    <row r="164" spans="1:2" x14ac:dyDescent="0.75">
      <c r="A164" s="7">
        <f t="shared" si="1"/>
        <v>0.55166666666667474</v>
      </c>
      <c r="B164">
        <v>15.9</v>
      </c>
    </row>
    <row r="165" spans="1:2" x14ac:dyDescent="0.75">
      <c r="A165" s="7">
        <f t="shared" si="1"/>
        <v>0.5523611111111193</v>
      </c>
      <c r="B165">
        <v>15.81</v>
      </c>
    </row>
    <row r="166" spans="1:2" x14ac:dyDescent="0.75">
      <c r="A166" s="7">
        <f t="shared" si="1"/>
        <v>0.55305555555556385</v>
      </c>
      <c r="B166">
        <v>15.79</v>
      </c>
    </row>
    <row r="167" spans="1:2" x14ac:dyDescent="0.75">
      <c r="A167" s="7">
        <f t="shared" si="1"/>
        <v>0.5537500000000084</v>
      </c>
      <c r="B167">
        <v>15.71</v>
      </c>
    </row>
    <row r="168" spans="1:2" x14ac:dyDescent="0.75">
      <c r="A168" s="7">
        <f t="shared" si="1"/>
        <v>0.55444444444445296</v>
      </c>
      <c r="B168">
        <v>15.67</v>
      </c>
    </row>
    <row r="169" spans="1:2" x14ac:dyDescent="0.75">
      <c r="A169" s="7">
        <f t="shared" si="1"/>
        <v>0.55513888888889751</v>
      </c>
      <c r="B169">
        <v>15.61</v>
      </c>
    </row>
    <row r="170" spans="1:2" x14ac:dyDescent="0.75">
      <c r="A170" s="7">
        <f t="shared" si="1"/>
        <v>0.55583333333334206</v>
      </c>
      <c r="B170">
        <v>15.54</v>
      </c>
    </row>
    <row r="171" spans="1:2" x14ac:dyDescent="0.75">
      <c r="A171" s="7">
        <f t="shared" si="1"/>
        <v>0.55652777777778661</v>
      </c>
      <c r="B171">
        <v>15.39</v>
      </c>
    </row>
    <row r="172" spans="1:2" x14ac:dyDescent="0.75">
      <c r="A172" s="7">
        <f t="shared" si="1"/>
        <v>0.55722222222223117</v>
      </c>
      <c r="B172">
        <v>15.36</v>
      </c>
    </row>
    <row r="173" spans="1:2" x14ac:dyDescent="0.75">
      <c r="A173" s="7">
        <f t="shared" si="1"/>
        <v>0.55791666666667572</v>
      </c>
      <c r="B173">
        <v>15.25</v>
      </c>
    </row>
    <row r="174" spans="1:2" x14ac:dyDescent="0.75">
      <c r="A174" s="7">
        <f t="shared" si="1"/>
        <v>0.55861111111112027</v>
      </c>
      <c r="B174">
        <v>15.19</v>
      </c>
    </row>
    <row r="175" spans="1:2" x14ac:dyDescent="0.75">
      <c r="A175" s="7">
        <f t="shared" si="1"/>
        <v>0.55930555555556483</v>
      </c>
      <c r="B175">
        <v>15.19</v>
      </c>
    </row>
    <row r="176" spans="1:2" x14ac:dyDescent="0.75">
      <c r="A176" s="7">
        <f t="shared" si="1"/>
        <v>0.56000000000000938</v>
      </c>
      <c r="B176">
        <v>15.09</v>
      </c>
    </row>
    <row r="177" spans="1:2" x14ac:dyDescent="0.75">
      <c r="A177" s="7">
        <f t="shared" si="1"/>
        <v>0.56069444444445393</v>
      </c>
      <c r="B177">
        <v>15.08</v>
      </c>
    </row>
    <row r="178" spans="1:2" x14ac:dyDescent="0.75">
      <c r="A178" s="7">
        <f t="shared" si="1"/>
        <v>0.56138888888889849</v>
      </c>
      <c r="B178">
        <v>15.06</v>
      </c>
    </row>
    <row r="179" spans="1:2" x14ac:dyDescent="0.75">
      <c r="A179" s="7">
        <f t="shared" si="1"/>
        <v>0.56208333333334304</v>
      </c>
      <c r="B179">
        <v>15.01</v>
      </c>
    </row>
    <row r="180" spans="1:2" x14ac:dyDescent="0.75">
      <c r="A180" s="7">
        <f t="shared" si="1"/>
        <v>0.56277777777778759</v>
      </c>
      <c r="B180">
        <v>14.91</v>
      </c>
    </row>
    <row r="181" spans="1:2" x14ac:dyDescent="0.75">
      <c r="A181" s="7">
        <f t="shared" si="1"/>
        <v>0.56347222222223214</v>
      </c>
      <c r="B181">
        <v>14.84</v>
      </c>
    </row>
    <row r="182" spans="1:2" x14ac:dyDescent="0.75">
      <c r="A182" s="7">
        <f t="shared" si="1"/>
        <v>0.5641666666666767</v>
      </c>
      <c r="B182">
        <v>14.79</v>
      </c>
    </row>
    <row r="183" spans="1:2" x14ac:dyDescent="0.75">
      <c r="A183" s="7">
        <f t="shared" si="1"/>
        <v>0.56486111111112125</v>
      </c>
      <c r="B183">
        <v>14.76</v>
      </c>
    </row>
    <row r="184" spans="1:2" x14ac:dyDescent="0.75">
      <c r="A184" s="7">
        <f t="shared" si="1"/>
        <v>0.5655555555555658</v>
      </c>
      <c r="B184">
        <v>14.68</v>
      </c>
    </row>
    <row r="185" spans="1:2" x14ac:dyDescent="0.75">
      <c r="A185" s="7">
        <f t="shared" si="1"/>
        <v>0.56625000000001036</v>
      </c>
      <c r="B185">
        <v>14.65</v>
      </c>
    </row>
    <row r="186" spans="1:2" x14ac:dyDescent="0.75">
      <c r="A186" s="7">
        <f t="shared" si="1"/>
        <v>0.56694444444445491</v>
      </c>
      <c r="B186">
        <v>14.6</v>
      </c>
    </row>
    <row r="187" spans="1:2" x14ac:dyDescent="0.75">
      <c r="A187" s="7">
        <f t="shared" si="1"/>
        <v>0.56763888888889946</v>
      </c>
      <c r="B187">
        <v>14.49</v>
      </c>
    </row>
    <row r="188" spans="1:2" x14ac:dyDescent="0.75">
      <c r="A188" s="7">
        <f t="shared" si="1"/>
        <v>0.56833333333334402</v>
      </c>
      <c r="B188">
        <v>14.44</v>
      </c>
    </row>
    <row r="189" spans="1:2" x14ac:dyDescent="0.75">
      <c r="A189" s="7">
        <f t="shared" si="1"/>
        <v>0.56902777777778857</v>
      </c>
      <c r="B189">
        <v>14.38</v>
      </c>
    </row>
    <row r="190" spans="1:2" x14ac:dyDescent="0.75">
      <c r="A190" s="7">
        <f t="shared" si="1"/>
        <v>0.56972222222223312</v>
      </c>
      <c r="B190">
        <v>14.35</v>
      </c>
    </row>
    <row r="191" spans="1:2" x14ac:dyDescent="0.75">
      <c r="A191" s="7">
        <f t="shared" si="1"/>
        <v>0.57041666666667767</v>
      </c>
      <c r="B191">
        <v>14.23</v>
      </c>
    </row>
    <row r="192" spans="1:2" x14ac:dyDescent="0.75">
      <c r="A192" s="7">
        <f t="shared" si="1"/>
        <v>0.57111111111112223</v>
      </c>
      <c r="B192">
        <v>14.2</v>
      </c>
    </row>
    <row r="193" spans="1:2" x14ac:dyDescent="0.75">
      <c r="A193" s="7">
        <f t="shared" si="1"/>
        <v>0.57180555555556678</v>
      </c>
      <c r="B193">
        <v>14.16</v>
      </c>
    </row>
    <row r="194" spans="1:2" x14ac:dyDescent="0.75">
      <c r="A194" s="7">
        <f t="shared" si="1"/>
        <v>0.57250000000001133</v>
      </c>
      <c r="B194">
        <v>14.12</v>
      </c>
    </row>
    <row r="195" spans="1:2" x14ac:dyDescent="0.75">
      <c r="A195" s="7">
        <f t="shared" si="1"/>
        <v>0.57319444444445589</v>
      </c>
      <c r="B195">
        <v>13.97</v>
      </c>
    </row>
    <row r="196" spans="1:2" x14ac:dyDescent="0.75">
      <c r="A196" s="7">
        <f t="shared" si="1"/>
        <v>0.57388888888890044</v>
      </c>
      <c r="B196">
        <v>13.97</v>
      </c>
    </row>
    <row r="197" spans="1:2" x14ac:dyDescent="0.75">
      <c r="A197" s="7">
        <f t="shared" si="1"/>
        <v>0.57458333333334499</v>
      </c>
      <c r="B197">
        <v>13.97</v>
      </c>
    </row>
    <row r="198" spans="1:2" x14ac:dyDescent="0.75">
      <c r="A198" s="7">
        <f t="shared" si="1"/>
        <v>0.57527777777778955</v>
      </c>
      <c r="B198">
        <v>13.94</v>
      </c>
    </row>
    <row r="199" spans="1:2" x14ac:dyDescent="0.75">
      <c r="A199" s="7">
        <f t="shared" si="1"/>
        <v>0.5759722222222341</v>
      </c>
      <c r="B199">
        <v>13.94</v>
      </c>
    </row>
    <row r="200" spans="1:2" x14ac:dyDescent="0.75">
      <c r="A200" s="7">
        <f t="shared" si="1"/>
        <v>0.57666666666667865</v>
      </c>
      <c r="B200">
        <v>13.94</v>
      </c>
    </row>
    <row r="201" spans="1:2" x14ac:dyDescent="0.75">
      <c r="A201" s="7">
        <f t="shared" si="1"/>
        <v>0.5773611111111232</v>
      </c>
      <c r="B201">
        <v>13.93</v>
      </c>
    </row>
    <row r="202" spans="1:2" x14ac:dyDescent="0.75">
      <c r="A202" s="7">
        <f t="shared" si="1"/>
        <v>0.57805555555556776</v>
      </c>
      <c r="B202">
        <v>13.9</v>
      </c>
    </row>
    <row r="203" spans="1:2" x14ac:dyDescent="0.75">
      <c r="A203" s="7">
        <f t="shared" si="1"/>
        <v>0.57875000000001231</v>
      </c>
      <c r="B203">
        <v>13.88</v>
      </c>
    </row>
    <row r="204" spans="1:2" x14ac:dyDescent="0.75">
      <c r="A204" s="7">
        <f t="shared" si="1"/>
        <v>0.57944444444445686</v>
      </c>
      <c r="B204">
        <v>13.88</v>
      </c>
    </row>
    <row r="205" spans="1:2" x14ac:dyDescent="0.75">
      <c r="A205" s="7">
        <f t="shared" si="1"/>
        <v>0.58013888888890142</v>
      </c>
      <c r="B205">
        <v>13.87</v>
      </c>
    </row>
    <row r="206" spans="1:2" x14ac:dyDescent="0.75">
      <c r="A206" s="7">
        <f t="shared" si="1"/>
        <v>0.58083333333334597</v>
      </c>
      <c r="B206">
        <v>13.86</v>
      </c>
    </row>
    <row r="207" spans="1:2" x14ac:dyDescent="0.75">
      <c r="A207" s="7">
        <f t="shared" si="1"/>
        <v>0.58152777777779052</v>
      </c>
      <c r="B207">
        <v>13.84</v>
      </c>
    </row>
    <row r="208" spans="1:2" x14ac:dyDescent="0.75">
      <c r="A208" s="7">
        <f t="shared" si="1"/>
        <v>0.58222222222223508</v>
      </c>
      <c r="B208">
        <v>13.82</v>
      </c>
    </row>
    <row r="209" spans="1:11" x14ac:dyDescent="0.75">
      <c r="A209" s="7">
        <f t="shared" si="1"/>
        <v>0.58291666666667963</v>
      </c>
      <c r="B209">
        <v>13.79</v>
      </c>
    </row>
    <row r="210" spans="1:11" x14ac:dyDescent="0.75">
      <c r="A210" s="7">
        <f t="shared" si="1"/>
        <v>0.58361111111112418</v>
      </c>
      <c r="B210">
        <v>13.76</v>
      </c>
    </row>
    <row r="211" spans="1:11" x14ac:dyDescent="0.75">
      <c r="A211" s="7">
        <f t="shared" si="1"/>
        <v>0.58430555555556873</v>
      </c>
      <c r="B211">
        <v>13.67</v>
      </c>
    </row>
    <row r="212" spans="1:11" x14ac:dyDescent="0.75">
      <c r="A212" s="7">
        <f t="shared" si="1"/>
        <v>0.58500000000001329</v>
      </c>
      <c r="B212">
        <v>13.62</v>
      </c>
    </row>
    <row r="213" spans="1:11" x14ac:dyDescent="0.75">
      <c r="A213" s="7">
        <f t="shared" si="1"/>
        <v>0.58569444444445784</v>
      </c>
      <c r="B213">
        <v>13.61</v>
      </c>
    </row>
    <row r="214" spans="1:11" x14ac:dyDescent="0.75">
      <c r="A214" s="7">
        <f t="shared" si="1"/>
        <v>0.58638888888890239</v>
      </c>
      <c r="B214">
        <v>13.58</v>
      </c>
    </row>
    <row r="215" spans="1:11" x14ac:dyDescent="0.75">
      <c r="A215" s="7">
        <f t="shared" si="1"/>
        <v>0.58708333333334695</v>
      </c>
      <c r="B215">
        <v>13.57</v>
      </c>
      <c r="C215" s="8">
        <v>35.18</v>
      </c>
      <c r="D215" s="8">
        <v>10</v>
      </c>
      <c r="E215" s="8">
        <v>26.07</v>
      </c>
      <c r="F215" s="8">
        <v>62.29</v>
      </c>
      <c r="G215" s="8">
        <v>27.64</v>
      </c>
      <c r="H215" s="8">
        <v>26.88</v>
      </c>
      <c r="I215" s="8">
        <v>27.44</v>
      </c>
      <c r="J215" s="8">
        <v>26.79</v>
      </c>
      <c r="K215" s="8">
        <v>209.55</v>
      </c>
    </row>
    <row r="216" spans="1:11" x14ac:dyDescent="0.75">
      <c r="A216" s="7">
        <f t="shared" si="1"/>
        <v>0.5877777777777915</v>
      </c>
      <c r="B216">
        <v>13.55</v>
      </c>
      <c r="C216">
        <v>35.020000000000003</v>
      </c>
      <c r="D216">
        <v>10</v>
      </c>
      <c r="E216">
        <v>25.65</v>
      </c>
      <c r="F216">
        <v>61.67</v>
      </c>
      <c r="G216">
        <v>27.72</v>
      </c>
      <c r="H216">
        <v>26.81</v>
      </c>
      <c r="I216">
        <v>27.33</v>
      </c>
      <c r="J216">
        <v>26.84</v>
      </c>
      <c r="K216">
        <v>280.64</v>
      </c>
    </row>
    <row r="217" spans="1:11" x14ac:dyDescent="0.75">
      <c r="A217" s="7">
        <f t="shared" si="1"/>
        <v>0.58847222222223605</v>
      </c>
      <c r="B217">
        <v>13.51</v>
      </c>
      <c r="C217">
        <v>34.78</v>
      </c>
      <c r="D217">
        <v>10</v>
      </c>
      <c r="E217">
        <v>25.63</v>
      </c>
      <c r="F217">
        <v>13.93</v>
      </c>
      <c r="G217">
        <v>28.03</v>
      </c>
      <c r="H217">
        <v>26.92</v>
      </c>
      <c r="I217">
        <v>27.47</v>
      </c>
      <c r="J217">
        <v>25.99</v>
      </c>
      <c r="K217">
        <v>362.66</v>
      </c>
    </row>
    <row r="218" spans="1:11" x14ac:dyDescent="0.75">
      <c r="A218" s="7">
        <f t="shared" si="1"/>
        <v>0.58916666666668061</v>
      </c>
      <c r="B218">
        <v>13.47</v>
      </c>
      <c r="C218">
        <v>34.61</v>
      </c>
      <c r="D218">
        <v>10</v>
      </c>
      <c r="E218">
        <v>26.93</v>
      </c>
      <c r="F218">
        <v>10</v>
      </c>
      <c r="G218">
        <v>28.17</v>
      </c>
      <c r="H218">
        <v>27.17</v>
      </c>
      <c r="I218">
        <v>27.8</v>
      </c>
      <c r="J218">
        <v>26.98</v>
      </c>
      <c r="K218">
        <v>262.86</v>
      </c>
    </row>
    <row r="219" spans="1:11" x14ac:dyDescent="0.75">
      <c r="A219" s="7">
        <f t="shared" ref="A219:A234" si="2">A218+(A218-A217)</f>
        <v>0.58986111111112516</v>
      </c>
      <c r="B219">
        <v>13.46</v>
      </c>
      <c r="C219">
        <v>34.5</v>
      </c>
      <c r="D219">
        <v>10</v>
      </c>
      <c r="E219">
        <v>27.37</v>
      </c>
      <c r="F219">
        <v>10</v>
      </c>
      <c r="G219">
        <v>28.09</v>
      </c>
      <c r="H219">
        <v>27.01</v>
      </c>
      <c r="I219">
        <v>27.66</v>
      </c>
      <c r="J219">
        <v>26.58</v>
      </c>
      <c r="K219">
        <v>245.09</v>
      </c>
    </row>
    <row r="220" spans="1:11" x14ac:dyDescent="0.75">
      <c r="A220" s="7">
        <f t="shared" si="2"/>
        <v>0.59055555555556971</v>
      </c>
      <c r="B220">
        <v>13.45</v>
      </c>
      <c r="C220">
        <v>34.340000000000003</v>
      </c>
      <c r="D220">
        <v>10</v>
      </c>
      <c r="E220">
        <v>27.51</v>
      </c>
      <c r="F220">
        <v>10</v>
      </c>
      <c r="G220">
        <v>28.17</v>
      </c>
      <c r="H220">
        <v>26.88</v>
      </c>
      <c r="I220">
        <v>27.63</v>
      </c>
      <c r="J220">
        <v>27.06</v>
      </c>
      <c r="K220">
        <v>286.10000000000002</v>
      </c>
    </row>
    <row r="221" spans="1:11" x14ac:dyDescent="0.75">
      <c r="A221" s="7">
        <f t="shared" si="2"/>
        <v>0.59125000000001426</v>
      </c>
      <c r="B221">
        <v>13.45</v>
      </c>
      <c r="C221">
        <v>34.18</v>
      </c>
      <c r="D221">
        <v>10</v>
      </c>
      <c r="E221">
        <v>27.59</v>
      </c>
      <c r="F221">
        <v>10</v>
      </c>
      <c r="G221">
        <v>28.29</v>
      </c>
      <c r="H221">
        <v>27.03</v>
      </c>
      <c r="I221">
        <v>27.77</v>
      </c>
      <c r="J221">
        <v>26.06</v>
      </c>
      <c r="K221">
        <v>329.85</v>
      </c>
    </row>
    <row r="222" spans="1:11" x14ac:dyDescent="0.75">
      <c r="A222" s="7">
        <f t="shared" si="2"/>
        <v>0.59194444444445882</v>
      </c>
      <c r="B222">
        <v>13.42</v>
      </c>
      <c r="C222">
        <v>34.07</v>
      </c>
      <c r="D222">
        <v>10</v>
      </c>
      <c r="E222">
        <v>27.59</v>
      </c>
      <c r="F222">
        <v>10</v>
      </c>
      <c r="G222">
        <v>28.2</v>
      </c>
      <c r="H222">
        <v>27.21</v>
      </c>
      <c r="I222">
        <v>27.93</v>
      </c>
      <c r="J222">
        <v>26.76</v>
      </c>
      <c r="K222">
        <v>312.08</v>
      </c>
    </row>
    <row r="223" spans="1:11" x14ac:dyDescent="0.75">
      <c r="A223" s="7">
        <f t="shared" si="2"/>
        <v>0.59263888888890337</v>
      </c>
      <c r="B223">
        <v>13.38</v>
      </c>
      <c r="C223">
        <v>33.99</v>
      </c>
      <c r="D223">
        <v>10</v>
      </c>
      <c r="E223">
        <v>27.62</v>
      </c>
      <c r="F223">
        <v>10</v>
      </c>
      <c r="G223">
        <v>28.55</v>
      </c>
      <c r="H223">
        <v>27.52</v>
      </c>
      <c r="I223">
        <v>28.24</v>
      </c>
      <c r="J223">
        <v>27.75</v>
      </c>
      <c r="K223">
        <v>462.46</v>
      </c>
    </row>
    <row r="224" spans="1:11" x14ac:dyDescent="0.75">
      <c r="A224" s="7">
        <f t="shared" si="2"/>
        <v>0.59333333333334792</v>
      </c>
      <c r="B224">
        <v>13.32</v>
      </c>
      <c r="C224">
        <v>33.99</v>
      </c>
      <c r="D224">
        <v>10</v>
      </c>
      <c r="E224">
        <v>27.81</v>
      </c>
      <c r="F224">
        <v>10</v>
      </c>
      <c r="G224">
        <v>28.79</v>
      </c>
      <c r="H224">
        <v>28.18</v>
      </c>
      <c r="I224">
        <v>28.87</v>
      </c>
      <c r="J224">
        <v>27.55</v>
      </c>
      <c r="K224">
        <v>425.55</v>
      </c>
    </row>
    <row r="225" spans="1:11" x14ac:dyDescent="0.75">
      <c r="A225" s="7">
        <f t="shared" si="2"/>
        <v>0.59402777777779248</v>
      </c>
      <c r="B225" s="8">
        <v>13.32</v>
      </c>
      <c r="C225">
        <v>34.03</v>
      </c>
      <c r="D225">
        <v>10</v>
      </c>
      <c r="E225">
        <v>27.94</v>
      </c>
      <c r="F225">
        <v>10</v>
      </c>
      <c r="G225">
        <v>28.3</v>
      </c>
      <c r="H225">
        <v>27.97</v>
      </c>
      <c r="I225">
        <v>28.64</v>
      </c>
      <c r="J225">
        <v>26.55</v>
      </c>
      <c r="K225">
        <v>179.47</v>
      </c>
    </row>
    <row r="226" spans="1:11" x14ac:dyDescent="0.75">
      <c r="A226" s="7">
        <f t="shared" si="2"/>
        <v>0.59472222222223703</v>
      </c>
      <c r="B226">
        <v>13.31</v>
      </c>
      <c r="C226">
        <v>34</v>
      </c>
      <c r="D226">
        <v>10</v>
      </c>
      <c r="E226">
        <v>27.87</v>
      </c>
      <c r="F226">
        <v>10</v>
      </c>
      <c r="G226">
        <v>28.08</v>
      </c>
      <c r="H226">
        <v>27.18</v>
      </c>
      <c r="I226">
        <v>27.86</v>
      </c>
      <c r="J226">
        <v>26.43</v>
      </c>
      <c r="K226">
        <v>182.2</v>
      </c>
    </row>
    <row r="227" spans="1:11" x14ac:dyDescent="0.75">
      <c r="A227" s="7">
        <f t="shared" si="2"/>
        <v>0.59541666666668158</v>
      </c>
      <c r="B227">
        <v>13.3</v>
      </c>
      <c r="C227">
        <v>33.97</v>
      </c>
      <c r="D227">
        <v>10</v>
      </c>
      <c r="E227">
        <v>27.81</v>
      </c>
      <c r="F227">
        <v>10</v>
      </c>
      <c r="G227">
        <v>28.16</v>
      </c>
      <c r="H227">
        <v>26.78</v>
      </c>
      <c r="I227">
        <v>27.43</v>
      </c>
      <c r="J227">
        <v>26.53</v>
      </c>
      <c r="K227">
        <v>264.23</v>
      </c>
    </row>
    <row r="228" spans="1:11" x14ac:dyDescent="0.75">
      <c r="A228" s="7">
        <f t="shared" si="2"/>
        <v>0.59611111111112614</v>
      </c>
      <c r="B228">
        <v>13.28</v>
      </c>
      <c r="C228">
        <v>33.909999999999997</v>
      </c>
      <c r="D228">
        <v>10</v>
      </c>
      <c r="E228">
        <v>27.8</v>
      </c>
      <c r="F228">
        <v>10</v>
      </c>
      <c r="G228">
        <v>28.19</v>
      </c>
      <c r="H228">
        <v>26.82</v>
      </c>
      <c r="I228">
        <v>27.4</v>
      </c>
      <c r="J228">
        <v>26.11</v>
      </c>
      <c r="K228">
        <v>283.37</v>
      </c>
    </row>
    <row r="229" spans="1:11" x14ac:dyDescent="0.75">
      <c r="A229" s="7">
        <f t="shared" si="2"/>
        <v>0.59680555555557069</v>
      </c>
      <c r="B229">
        <v>13.25</v>
      </c>
      <c r="C229">
        <v>33.840000000000003</v>
      </c>
      <c r="D229">
        <v>10</v>
      </c>
      <c r="E229">
        <v>27.68</v>
      </c>
      <c r="F229">
        <v>10</v>
      </c>
      <c r="G229">
        <v>27.91</v>
      </c>
      <c r="H229">
        <v>26.68</v>
      </c>
      <c r="I229">
        <v>27.29</v>
      </c>
      <c r="J229">
        <v>26.37</v>
      </c>
      <c r="K229">
        <v>184.94</v>
      </c>
    </row>
    <row r="230" spans="1:11" x14ac:dyDescent="0.75">
      <c r="A230" s="7">
        <f t="shared" si="2"/>
        <v>0.59750000000001524</v>
      </c>
      <c r="B230">
        <v>13.19</v>
      </c>
      <c r="C230">
        <v>33.74</v>
      </c>
      <c r="D230">
        <v>10</v>
      </c>
      <c r="E230">
        <v>27.48</v>
      </c>
      <c r="F230">
        <v>53.31</v>
      </c>
      <c r="G230">
        <v>26.83</v>
      </c>
      <c r="H230">
        <v>26.64</v>
      </c>
      <c r="I230">
        <v>22.95</v>
      </c>
      <c r="J230">
        <v>25.58</v>
      </c>
      <c r="K230">
        <v>108.38</v>
      </c>
    </row>
    <row r="231" spans="1:11" x14ac:dyDescent="0.75">
      <c r="A231" s="7">
        <f t="shared" si="2"/>
        <v>0.59819444444445979</v>
      </c>
      <c r="B231">
        <v>13.17</v>
      </c>
      <c r="C231">
        <v>33.64</v>
      </c>
      <c r="D231">
        <v>10</v>
      </c>
      <c r="E231">
        <v>27.26</v>
      </c>
      <c r="F231">
        <v>56.12</v>
      </c>
      <c r="G231">
        <v>23.59</v>
      </c>
      <c r="H231">
        <v>27.07</v>
      </c>
      <c r="I231">
        <v>22.78</v>
      </c>
      <c r="J231">
        <v>24.71</v>
      </c>
      <c r="K231">
        <v>104.28</v>
      </c>
    </row>
    <row r="232" spans="1:11" x14ac:dyDescent="0.75">
      <c r="A232" s="7">
        <f t="shared" si="2"/>
        <v>0.59888888888890435</v>
      </c>
      <c r="B232">
        <v>13.06</v>
      </c>
      <c r="C232">
        <v>33.46</v>
      </c>
      <c r="D232">
        <v>10</v>
      </c>
      <c r="E232">
        <v>26.82</v>
      </c>
      <c r="F232">
        <v>56.74</v>
      </c>
      <c r="G232">
        <v>17.96</v>
      </c>
      <c r="H232">
        <v>19.260000000000002</v>
      </c>
      <c r="I232">
        <v>18.989999999999998</v>
      </c>
      <c r="J232">
        <v>20.010000000000002</v>
      </c>
      <c r="K232">
        <v>123.42</v>
      </c>
    </row>
    <row r="233" spans="1:11" x14ac:dyDescent="0.75">
      <c r="A233" s="7">
        <f t="shared" si="2"/>
        <v>0.5995833333333489</v>
      </c>
      <c r="B233">
        <v>13</v>
      </c>
      <c r="C233">
        <v>33.31</v>
      </c>
      <c r="D233">
        <v>10</v>
      </c>
      <c r="E233">
        <v>26.78</v>
      </c>
      <c r="F233">
        <v>57.77</v>
      </c>
      <c r="G233">
        <v>19.36</v>
      </c>
      <c r="H233">
        <v>20.07</v>
      </c>
      <c r="I233">
        <v>20.28</v>
      </c>
      <c r="J233">
        <v>21.32</v>
      </c>
      <c r="K233">
        <v>213.65</v>
      </c>
    </row>
    <row r="234" spans="1:11" x14ac:dyDescent="0.75">
      <c r="A234" s="7">
        <f t="shared" si="2"/>
        <v>0.60027777777779345</v>
      </c>
      <c r="B234">
        <v>12.97</v>
      </c>
      <c r="C234">
        <v>33.19</v>
      </c>
      <c r="D234">
        <v>10</v>
      </c>
      <c r="E234">
        <v>26.83</v>
      </c>
      <c r="F234">
        <v>58.59</v>
      </c>
      <c r="G234">
        <v>20.07</v>
      </c>
      <c r="H234">
        <v>21.24</v>
      </c>
      <c r="I234">
        <v>20.93</v>
      </c>
      <c r="J234">
        <v>22.42</v>
      </c>
      <c r="K234">
        <v>115.21</v>
      </c>
    </row>
  </sheetData>
  <sortState ref="B2:B234">
    <sortCondition descending="1" ref="B1"/>
  </sortState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9"/>
  <sheetViews>
    <sheetView workbookViewId="0">
      <selection activeCell="C115" sqref="C115:K238"/>
    </sheetView>
  </sheetViews>
  <sheetFormatPr defaultRowHeight="14.75" x14ac:dyDescent="0.75"/>
  <sheetData>
    <row r="1" spans="1:13" x14ac:dyDescent="0.75">
      <c r="A1" t="s">
        <v>11</v>
      </c>
      <c r="B1" t="s">
        <v>12</v>
      </c>
      <c r="C1" t="s">
        <v>20</v>
      </c>
      <c r="D1" t="s">
        <v>21</v>
      </c>
      <c r="E1" t="s">
        <v>13</v>
      </c>
      <c r="F1" t="s">
        <v>14</v>
      </c>
      <c r="G1" t="s">
        <v>15</v>
      </c>
      <c r="H1" t="s">
        <v>22</v>
      </c>
      <c r="I1" t="s">
        <v>23</v>
      </c>
      <c r="J1" t="s">
        <v>24</v>
      </c>
      <c r="K1" t="s">
        <v>19</v>
      </c>
    </row>
    <row r="2" spans="1:13" x14ac:dyDescent="0.75">
      <c r="A2" s="7">
        <v>0.43731481481481477</v>
      </c>
      <c r="B2">
        <v>29.52</v>
      </c>
      <c r="C2">
        <v>27.98</v>
      </c>
      <c r="D2">
        <v>10</v>
      </c>
      <c r="E2">
        <v>29.89</v>
      </c>
      <c r="F2">
        <v>54.5</v>
      </c>
      <c r="G2">
        <v>23.71</v>
      </c>
      <c r="H2">
        <v>31.1</v>
      </c>
      <c r="I2">
        <v>24.77</v>
      </c>
      <c r="J2">
        <v>24.1</v>
      </c>
      <c r="K2">
        <v>1192.5</v>
      </c>
    </row>
    <row r="3" spans="1:13" x14ac:dyDescent="0.75">
      <c r="A3" s="7">
        <v>0.43800925925925926</v>
      </c>
      <c r="B3">
        <v>29.45</v>
      </c>
      <c r="C3">
        <v>28.19</v>
      </c>
      <c r="D3">
        <v>10</v>
      </c>
      <c r="E3">
        <v>29.35</v>
      </c>
      <c r="F3">
        <v>54.7</v>
      </c>
      <c r="G3">
        <v>26.9</v>
      </c>
      <c r="H3">
        <v>23.25</v>
      </c>
      <c r="I3">
        <v>24.71</v>
      </c>
      <c r="J3">
        <v>24.74</v>
      </c>
      <c r="K3">
        <v>1225.31</v>
      </c>
    </row>
    <row r="4" spans="1:13" x14ac:dyDescent="0.75">
      <c r="A4" s="7">
        <v>0.43870370370370365</v>
      </c>
      <c r="B4">
        <v>29.59</v>
      </c>
      <c r="C4">
        <v>28.43</v>
      </c>
      <c r="D4">
        <v>10</v>
      </c>
      <c r="E4">
        <v>29.43</v>
      </c>
      <c r="F4">
        <v>49.75</v>
      </c>
      <c r="G4">
        <v>29.93</v>
      </c>
      <c r="H4">
        <v>21.35</v>
      </c>
      <c r="I4">
        <v>24.33</v>
      </c>
      <c r="J4">
        <v>24.12</v>
      </c>
      <c r="K4">
        <v>1223.95</v>
      </c>
    </row>
    <row r="5" spans="1:13" x14ac:dyDescent="0.75">
      <c r="A5" s="7">
        <v>0.43939814814814815</v>
      </c>
      <c r="B5">
        <v>29.62</v>
      </c>
      <c r="C5">
        <v>28.64</v>
      </c>
      <c r="D5">
        <v>10</v>
      </c>
      <c r="E5">
        <v>29.7</v>
      </c>
      <c r="F5">
        <v>51.73</v>
      </c>
      <c r="G5">
        <v>28.84</v>
      </c>
      <c r="H5">
        <v>24.22</v>
      </c>
      <c r="I5">
        <v>24.26</v>
      </c>
      <c r="J5">
        <v>23.5</v>
      </c>
      <c r="K5">
        <v>714.01</v>
      </c>
    </row>
    <row r="6" spans="1:13" x14ac:dyDescent="0.75">
      <c r="A6" s="7">
        <v>0.44009259259259265</v>
      </c>
      <c r="B6">
        <v>29.45</v>
      </c>
      <c r="C6">
        <v>28.81</v>
      </c>
      <c r="D6">
        <v>10</v>
      </c>
      <c r="E6">
        <v>29.79</v>
      </c>
      <c r="F6">
        <v>51.93</v>
      </c>
      <c r="G6">
        <v>28.99</v>
      </c>
      <c r="H6">
        <v>23.87</v>
      </c>
      <c r="I6">
        <v>21.02</v>
      </c>
      <c r="J6">
        <v>23.8</v>
      </c>
      <c r="K6">
        <v>1211.6400000000001</v>
      </c>
    </row>
    <row r="7" spans="1:13" x14ac:dyDescent="0.75">
      <c r="A7" s="7">
        <v>0.44078703703703703</v>
      </c>
      <c r="B7">
        <v>29.49</v>
      </c>
      <c r="C7">
        <v>29.01</v>
      </c>
      <c r="D7">
        <v>10</v>
      </c>
      <c r="E7">
        <v>30.05</v>
      </c>
      <c r="F7">
        <v>10.61</v>
      </c>
      <c r="G7">
        <v>29.43</v>
      </c>
      <c r="H7">
        <v>23.96</v>
      </c>
      <c r="I7">
        <v>19.809999999999999</v>
      </c>
      <c r="J7">
        <v>24.03</v>
      </c>
      <c r="K7">
        <v>1055.79</v>
      </c>
    </row>
    <row r="8" spans="1:13" x14ac:dyDescent="0.75">
      <c r="A8" s="7">
        <v>0.44148148148148153</v>
      </c>
      <c r="B8">
        <v>29.62</v>
      </c>
      <c r="C8">
        <v>29.18</v>
      </c>
      <c r="D8">
        <v>10</v>
      </c>
      <c r="E8">
        <v>29.71</v>
      </c>
      <c r="F8">
        <v>10</v>
      </c>
      <c r="G8">
        <v>29.78</v>
      </c>
      <c r="H8">
        <v>23.9</v>
      </c>
      <c r="I8">
        <v>19.43</v>
      </c>
      <c r="J8">
        <v>24.66</v>
      </c>
      <c r="K8">
        <v>1223.95</v>
      </c>
    </row>
    <row r="9" spans="1:13" x14ac:dyDescent="0.75">
      <c r="A9" s="7">
        <v>0.44217592592592592</v>
      </c>
      <c r="B9">
        <v>29.44</v>
      </c>
      <c r="C9">
        <v>29.42</v>
      </c>
      <c r="D9">
        <v>10</v>
      </c>
      <c r="E9">
        <v>29.54</v>
      </c>
      <c r="F9">
        <v>10</v>
      </c>
      <c r="G9">
        <v>29.87</v>
      </c>
      <c r="H9">
        <v>23.74</v>
      </c>
      <c r="I9">
        <v>19.489999999999998</v>
      </c>
      <c r="J9">
        <v>24.34</v>
      </c>
      <c r="K9">
        <v>1234.8800000000001</v>
      </c>
    </row>
    <row r="10" spans="1:13" x14ac:dyDescent="0.75">
      <c r="A10" s="7">
        <v>0.44287037037037041</v>
      </c>
      <c r="B10">
        <v>29.43</v>
      </c>
      <c r="C10">
        <v>29.63</v>
      </c>
      <c r="D10">
        <v>10</v>
      </c>
      <c r="E10">
        <v>29.41</v>
      </c>
      <c r="F10">
        <v>12.11</v>
      </c>
      <c r="G10">
        <v>29.85</v>
      </c>
      <c r="H10">
        <v>23.57</v>
      </c>
      <c r="I10">
        <v>19.559999999999999</v>
      </c>
      <c r="J10">
        <v>23.96</v>
      </c>
      <c r="K10">
        <v>1233.52</v>
      </c>
    </row>
    <row r="11" spans="1:13" x14ac:dyDescent="0.75">
      <c r="A11" s="7">
        <v>0.4435648148148148</v>
      </c>
      <c r="B11">
        <v>29.56</v>
      </c>
      <c r="C11">
        <v>29.78</v>
      </c>
      <c r="D11">
        <v>10</v>
      </c>
      <c r="E11">
        <v>29.33</v>
      </c>
      <c r="F11">
        <v>10</v>
      </c>
      <c r="G11">
        <v>29.75</v>
      </c>
      <c r="H11">
        <v>23.44</v>
      </c>
      <c r="I11">
        <v>19.48</v>
      </c>
      <c r="J11">
        <v>23.98</v>
      </c>
      <c r="K11">
        <v>1229.4100000000001</v>
      </c>
    </row>
    <row r="12" spans="1:13" x14ac:dyDescent="0.75">
      <c r="A12" s="7">
        <v>0.4442592592592593</v>
      </c>
      <c r="B12">
        <v>29.66</v>
      </c>
      <c r="C12">
        <v>29.93</v>
      </c>
      <c r="D12">
        <v>10</v>
      </c>
      <c r="E12">
        <v>29.17</v>
      </c>
      <c r="F12">
        <v>13.6</v>
      </c>
      <c r="G12">
        <v>29.56</v>
      </c>
      <c r="H12">
        <v>23.34</v>
      </c>
      <c r="I12">
        <v>20.010000000000002</v>
      </c>
      <c r="J12">
        <v>23.02</v>
      </c>
      <c r="K12">
        <v>1237.6199999999999</v>
      </c>
    </row>
    <row r="13" spans="1:13" x14ac:dyDescent="0.75">
      <c r="A13" s="7">
        <v>0.44495370370370368</v>
      </c>
      <c r="B13">
        <v>29.5</v>
      </c>
      <c r="C13">
        <v>29.99</v>
      </c>
      <c r="D13">
        <v>10</v>
      </c>
      <c r="E13">
        <v>29.04</v>
      </c>
      <c r="F13">
        <v>10</v>
      </c>
      <c r="G13">
        <v>29.63</v>
      </c>
      <c r="H13">
        <v>23.3</v>
      </c>
      <c r="I13">
        <v>19.559999999999999</v>
      </c>
      <c r="J13">
        <v>23.76</v>
      </c>
      <c r="K13">
        <v>1228.05</v>
      </c>
    </row>
    <row r="14" spans="1:13" x14ac:dyDescent="0.75">
      <c r="A14" s="7">
        <v>0.44564814814814818</v>
      </c>
      <c r="B14">
        <v>29.34</v>
      </c>
      <c r="C14">
        <v>30.02</v>
      </c>
      <c r="D14">
        <v>10</v>
      </c>
      <c r="E14">
        <v>28.89</v>
      </c>
      <c r="F14">
        <v>47.58</v>
      </c>
      <c r="G14">
        <v>29.37</v>
      </c>
      <c r="H14">
        <v>23.03</v>
      </c>
      <c r="I14">
        <v>19.84</v>
      </c>
      <c r="J14">
        <v>23.25</v>
      </c>
      <c r="K14">
        <v>1193.8699999999999</v>
      </c>
      <c r="M14">
        <f>B14-B15</f>
        <v>-0.16000000000000014</v>
      </c>
    </row>
    <row r="15" spans="1:13" x14ac:dyDescent="0.75">
      <c r="A15" s="7">
        <v>0.44634259259259257</v>
      </c>
      <c r="B15">
        <v>29.5</v>
      </c>
      <c r="C15">
        <v>30.07</v>
      </c>
      <c r="D15">
        <v>10</v>
      </c>
      <c r="E15">
        <v>28.68</v>
      </c>
      <c r="F15">
        <v>10</v>
      </c>
      <c r="G15">
        <v>29.65</v>
      </c>
      <c r="H15">
        <v>23</v>
      </c>
      <c r="I15">
        <v>22.86</v>
      </c>
      <c r="J15">
        <v>24.14</v>
      </c>
      <c r="K15">
        <v>1233.52</v>
      </c>
      <c r="M15">
        <f>B15+1</f>
        <v>30.5</v>
      </c>
    </row>
    <row r="16" spans="1:13" x14ac:dyDescent="0.75">
      <c r="A16" s="7">
        <v>0.44703703703703707</v>
      </c>
      <c r="B16">
        <v>29.49</v>
      </c>
      <c r="C16">
        <v>30.19</v>
      </c>
      <c r="D16">
        <v>10</v>
      </c>
      <c r="E16">
        <v>28.73</v>
      </c>
      <c r="F16">
        <v>10</v>
      </c>
      <c r="G16">
        <v>30.21</v>
      </c>
      <c r="H16">
        <v>22.92</v>
      </c>
      <c r="I16">
        <v>22.58</v>
      </c>
      <c r="J16">
        <v>24.33</v>
      </c>
      <c r="K16">
        <v>1226.68</v>
      </c>
      <c r="M16">
        <f t="shared" ref="M16:M41" si="0">B16+1</f>
        <v>30.49</v>
      </c>
    </row>
    <row r="17" spans="1:13" x14ac:dyDescent="0.75">
      <c r="A17" s="7">
        <v>0.44773148148148145</v>
      </c>
      <c r="B17">
        <v>29.5</v>
      </c>
      <c r="C17">
        <v>30.33</v>
      </c>
      <c r="D17">
        <v>10</v>
      </c>
      <c r="E17">
        <v>28.8</v>
      </c>
      <c r="F17">
        <v>10</v>
      </c>
      <c r="G17">
        <v>29.47</v>
      </c>
      <c r="H17">
        <v>22.85</v>
      </c>
      <c r="I17">
        <v>22.44</v>
      </c>
      <c r="J17">
        <v>24.03</v>
      </c>
      <c r="K17">
        <v>1240.3499999999999</v>
      </c>
      <c r="M17">
        <f t="shared" si="0"/>
        <v>30.5</v>
      </c>
    </row>
    <row r="18" spans="1:13" x14ac:dyDescent="0.75">
      <c r="A18" s="7">
        <v>0.44842592592592595</v>
      </c>
      <c r="B18">
        <v>29.58</v>
      </c>
      <c r="C18">
        <v>30.46</v>
      </c>
      <c r="D18">
        <v>10</v>
      </c>
      <c r="E18">
        <v>28.84</v>
      </c>
      <c r="F18">
        <v>10</v>
      </c>
      <c r="G18">
        <v>29.84</v>
      </c>
      <c r="H18">
        <v>22.83</v>
      </c>
      <c r="I18">
        <v>22.39</v>
      </c>
      <c r="J18">
        <v>24.01</v>
      </c>
      <c r="K18">
        <v>1240.3499999999999</v>
      </c>
      <c r="M18">
        <f t="shared" si="0"/>
        <v>30.58</v>
      </c>
    </row>
    <row r="19" spans="1:13" x14ac:dyDescent="0.75">
      <c r="A19" s="7">
        <v>0.44912037037037034</v>
      </c>
      <c r="B19">
        <v>29.46</v>
      </c>
      <c r="C19">
        <v>30.54</v>
      </c>
      <c r="D19">
        <v>10</v>
      </c>
      <c r="E19">
        <v>28.8</v>
      </c>
      <c r="F19">
        <v>10.119999999999999</v>
      </c>
      <c r="G19">
        <v>29.73</v>
      </c>
      <c r="H19">
        <v>22.84</v>
      </c>
      <c r="I19">
        <v>22.37</v>
      </c>
      <c r="J19">
        <v>23.87</v>
      </c>
      <c r="K19">
        <v>1241.72</v>
      </c>
      <c r="M19">
        <f t="shared" si="0"/>
        <v>30.46</v>
      </c>
    </row>
    <row r="20" spans="1:13" x14ac:dyDescent="0.75">
      <c r="A20" s="7">
        <v>0.44981481481481483</v>
      </c>
      <c r="B20">
        <v>29.43</v>
      </c>
      <c r="C20">
        <v>30.7</v>
      </c>
      <c r="D20">
        <v>10</v>
      </c>
      <c r="E20">
        <v>28.84</v>
      </c>
      <c r="F20">
        <v>10</v>
      </c>
      <c r="G20">
        <v>30.11</v>
      </c>
      <c r="H20">
        <v>22.84</v>
      </c>
      <c r="I20">
        <v>22.28</v>
      </c>
      <c r="J20">
        <v>24.4</v>
      </c>
      <c r="K20">
        <v>1244.45</v>
      </c>
      <c r="M20">
        <f t="shared" si="0"/>
        <v>30.43</v>
      </c>
    </row>
    <row r="21" spans="1:13" x14ac:dyDescent="0.75">
      <c r="A21" s="7">
        <v>0.45050925925925928</v>
      </c>
      <c r="B21">
        <v>29.4</v>
      </c>
      <c r="C21">
        <v>30.81</v>
      </c>
      <c r="D21">
        <v>10</v>
      </c>
      <c r="E21">
        <v>28.87</v>
      </c>
      <c r="F21">
        <v>10</v>
      </c>
      <c r="G21">
        <v>29.41</v>
      </c>
      <c r="H21">
        <v>22.9</v>
      </c>
      <c r="I21">
        <v>22.34</v>
      </c>
      <c r="J21">
        <v>24.05</v>
      </c>
      <c r="K21">
        <v>1248.55</v>
      </c>
      <c r="M21">
        <f t="shared" si="0"/>
        <v>30.4</v>
      </c>
    </row>
    <row r="22" spans="1:13" x14ac:dyDescent="0.75">
      <c r="A22" s="7">
        <v>0.45120370370370372</v>
      </c>
      <c r="B22">
        <v>29.45</v>
      </c>
      <c r="C22">
        <v>30.88</v>
      </c>
      <c r="D22">
        <v>10</v>
      </c>
      <c r="E22">
        <v>28.85</v>
      </c>
      <c r="F22">
        <v>10.45</v>
      </c>
      <c r="G22">
        <v>29.22</v>
      </c>
      <c r="H22">
        <v>22.91</v>
      </c>
      <c r="I22">
        <v>22.43</v>
      </c>
      <c r="J22">
        <v>23.8</v>
      </c>
      <c r="K22">
        <v>1247.19</v>
      </c>
      <c r="M22">
        <f t="shared" si="0"/>
        <v>30.45</v>
      </c>
    </row>
    <row r="23" spans="1:13" x14ac:dyDescent="0.75">
      <c r="A23" s="7">
        <v>0.45189814814814816</v>
      </c>
      <c r="B23">
        <v>29.34</v>
      </c>
      <c r="C23">
        <v>30.91</v>
      </c>
      <c r="D23">
        <v>10</v>
      </c>
      <c r="E23">
        <v>28.79</v>
      </c>
      <c r="F23">
        <v>10</v>
      </c>
      <c r="G23">
        <v>29.15</v>
      </c>
      <c r="H23">
        <v>22.82</v>
      </c>
      <c r="I23">
        <v>22.23</v>
      </c>
      <c r="J23">
        <v>23.53</v>
      </c>
      <c r="K23">
        <v>955.99</v>
      </c>
      <c r="M23">
        <f t="shared" si="0"/>
        <v>30.34</v>
      </c>
    </row>
    <row r="24" spans="1:13" x14ac:dyDescent="0.75">
      <c r="A24" s="7">
        <v>0.4525925925925926</v>
      </c>
      <c r="B24">
        <v>29.3</v>
      </c>
      <c r="C24">
        <v>30.96</v>
      </c>
      <c r="D24">
        <v>10</v>
      </c>
      <c r="E24">
        <v>28.8</v>
      </c>
      <c r="F24">
        <v>10</v>
      </c>
      <c r="G24">
        <v>30.15</v>
      </c>
      <c r="H24">
        <v>22.82</v>
      </c>
      <c r="I24">
        <v>22.26</v>
      </c>
      <c r="J24">
        <v>24.3</v>
      </c>
      <c r="K24">
        <v>1245.82</v>
      </c>
      <c r="M24">
        <f t="shared" si="0"/>
        <v>30.3</v>
      </c>
    </row>
    <row r="25" spans="1:13" x14ac:dyDescent="0.75">
      <c r="A25" s="7">
        <v>0.45328703703703704</v>
      </c>
      <c r="B25">
        <v>29.03</v>
      </c>
      <c r="C25">
        <v>31.06</v>
      </c>
      <c r="D25">
        <v>10</v>
      </c>
      <c r="E25">
        <v>28.81</v>
      </c>
      <c r="F25">
        <v>12.11</v>
      </c>
      <c r="G25">
        <v>29.8</v>
      </c>
      <c r="H25">
        <v>22.83</v>
      </c>
      <c r="I25">
        <v>22.26</v>
      </c>
      <c r="J25">
        <v>23.68</v>
      </c>
      <c r="K25">
        <v>1244.45</v>
      </c>
      <c r="M25">
        <f t="shared" si="0"/>
        <v>30.03</v>
      </c>
    </row>
    <row r="26" spans="1:13" x14ac:dyDescent="0.75">
      <c r="A26" s="7">
        <v>0.45398148148148149</v>
      </c>
      <c r="B26">
        <v>29.25</v>
      </c>
      <c r="C26">
        <v>31.12</v>
      </c>
      <c r="D26">
        <v>10</v>
      </c>
      <c r="E26">
        <v>28.8</v>
      </c>
      <c r="F26">
        <v>11.11</v>
      </c>
      <c r="G26">
        <v>29.58</v>
      </c>
      <c r="H26">
        <v>22.95</v>
      </c>
      <c r="I26">
        <v>22.4</v>
      </c>
      <c r="J26">
        <v>23.96</v>
      </c>
      <c r="K26">
        <v>1256.76</v>
      </c>
      <c r="M26">
        <f t="shared" si="0"/>
        <v>30.25</v>
      </c>
    </row>
    <row r="27" spans="1:13" x14ac:dyDescent="0.75">
      <c r="A27" s="7">
        <v>0.45467592592592593</v>
      </c>
      <c r="B27">
        <v>29.18</v>
      </c>
      <c r="C27">
        <v>31.15</v>
      </c>
      <c r="D27">
        <v>10</v>
      </c>
      <c r="E27">
        <v>28.78</v>
      </c>
      <c r="F27">
        <v>10.28</v>
      </c>
      <c r="G27">
        <v>29.66</v>
      </c>
      <c r="H27">
        <v>22.97</v>
      </c>
      <c r="I27">
        <v>22.41</v>
      </c>
      <c r="J27">
        <v>23.86</v>
      </c>
      <c r="K27">
        <v>1248.55</v>
      </c>
      <c r="M27">
        <f t="shared" si="0"/>
        <v>30.18</v>
      </c>
    </row>
    <row r="28" spans="1:13" x14ac:dyDescent="0.75">
      <c r="A28" s="7">
        <v>0.45537037037037037</v>
      </c>
      <c r="B28">
        <v>29.12</v>
      </c>
      <c r="C28">
        <v>31.22</v>
      </c>
      <c r="D28">
        <v>10</v>
      </c>
      <c r="E28">
        <v>28.78</v>
      </c>
      <c r="F28">
        <v>10</v>
      </c>
      <c r="G28">
        <v>29.97</v>
      </c>
      <c r="H28">
        <v>22.98</v>
      </c>
      <c r="I28">
        <v>22.49</v>
      </c>
      <c r="J28">
        <v>24.33</v>
      </c>
      <c r="K28">
        <v>1248.55</v>
      </c>
      <c r="M28">
        <f t="shared" si="0"/>
        <v>30.12</v>
      </c>
    </row>
    <row r="29" spans="1:13" x14ac:dyDescent="0.75">
      <c r="A29" s="7">
        <v>0.45606481481481481</v>
      </c>
      <c r="B29">
        <v>29.2</v>
      </c>
      <c r="C29">
        <v>31.27</v>
      </c>
      <c r="D29">
        <v>10</v>
      </c>
      <c r="E29">
        <v>28.75</v>
      </c>
      <c r="F29">
        <v>11.28</v>
      </c>
      <c r="G29">
        <v>29.88</v>
      </c>
      <c r="H29">
        <v>23.02</v>
      </c>
      <c r="I29">
        <v>22.57</v>
      </c>
      <c r="J29">
        <v>23.85</v>
      </c>
      <c r="K29">
        <v>1254.02</v>
      </c>
      <c r="M29">
        <f t="shared" si="0"/>
        <v>30.2</v>
      </c>
    </row>
    <row r="30" spans="1:13" x14ac:dyDescent="0.75">
      <c r="A30" s="7">
        <v>0.45675925925925925</v>
      </c>
      <c r="B30">
        <v>29.02</v>
      </c>
      <c r="C30">
        <v>31.28</v>
      </c>
      <c r="D30">
        <v>10</v>
      </c>
      <c r="E30">
        <v>28.72</v>
      </c>
      <c r="F30">
        <v>14.43</v>
      </c>
      <c r="G30">
        <v>29.24</v>
      </c>
      <c r="H30">
        <v>23.1</v>
      </c>
      <c r="I30">
        <v>22.63</v>
      </c>
      <c r="J30">
        <v>23.55</v>
      </c>
      <c r="K30">
        <v>1258.1199999999999</v>
      </c>
      <c r="M30">
        <f t="shared" si="0"/>
        <v>30.02</v>
      </c>
    </row>
    <row r="31" spans="1:13" x14ac:dyDescent="0.75">
      <c r="A31" s="7">
        <v>0.4574537037037037</v>
      </c>
      <c r="B31">
        <v>28.8</v>
      </c>
      <c r="C31">
        <v>31.27</v>
      </c>
      <c r="D31">
        <v>10</v>
      </c>
      <c r="E31">
        <v>28.71</v>
      </c>
      <c r="F31">
        <v>10</v>
      </c>
      <c r="G31">
        <v>29.77</v>
      </c>
      <c r="H31">
        <v>23.13</v>
      </c>
      <c r="I31">
        <v>22.7</v>
      </c>
      <c r="J31">
        <v>24.14</v>
      </c>
      <c r="K31">
        <v>1255.3900000000001</v>
      </c>
      <c r="M31">
        <f t="shared" si="0"/>
        <v>29.8</v>
      </c>
    </row>
    <row r="32" spans="1:13" x14ac:dyDescent="0.75">
      <c r="A32" s="7">
        <v>0.45814814814814814</v>
      </c>
      <c r="B32">
        <v>28.91</v>
      </c>
      <c r="C32">
        <v>31.31</v>
      </c>
      <c r="D32">
        <v>10</v>
      </c>
      <c r="E32">
        <v>28.69</v>
      </c>
      <c r="F32">
        <v>10</v>
      </c>
      <c r="G32">
        <v>30.03</v>
      </c>
      <c r="H32">
        <v>23.16</v>
      </c>
      <c r="I32">
        <v>22.68</v>
      </c>
      <c r="J32">
        <v>24.04</v>
      </c>
      <c r="K32">
        <v>1252.6600000000001</v>
      </c>
      <c r="M32">
        <f t="shared" si="0"/>
        <v>29.91</v>
      </c>
    </row>
    <row r="33" spans="1:13" x14ac:dyDescent="0.75">
      <c r="A33" s="7">
        <v>0.45884259259259258</v>
      </c>
      <c r="B33">
        <v>29.12</v>
      </c>
      <c r="C33">
        <v>31.31</v>
      </c>
      <c r="D33">
        <v>10</v>
      </c>
      <c r="E33">
        <v>28.65</v>
      </c>
      <c r="F33">
        <v>10.78</v>
      </c>
      <c r="G33">
        <v>29.61</v>
      </c>
      <c r="H33">
        <v>23.22</v>
      </c>
      <c r="I33">
        <v>22.78</v>
      </c>
      <c r="J33">
        <v>23.9</v>
      </c>
      <c r="K33">
        <v>1256.76</v>
      </c>
      <c r="M33">
        <f t="shared" si="0"/>
        <v>30.12</v>
      </c>
    </row>
    <row r="34" spans="1:13" x14ac:dyDescent="0.75">
      <c r="A34" s="7">
        <v>0.45953703703703702</v>
      </c>
      <c r="B34">
        <v>28.82</v>
      </c>
      <c r="C34">
        <v>31.3</v>
      </c>
      <c r="D34">
        <v>10</v>
      </c>
      <c r="E34">
        <v>28.64</v>
      </c>
      <c r="F34">
        <v>10</v>
      </c>
      <c r="G34">
        <v>30.07</v>
      </c>
      <c r="H34">
        <v>23.26</v>
      </c>
      <c r="I34">
        <v>22.83</v>
      </c>
      <c r="J34">
        <v>24.54</v>
      </c>
      <c r="K34">
        <v>1254.02</v>
      </c>
      <c r="M34">
        <f t="shared" si="0"/>
        <v>29.82</v>
      </c>
    </row>
    <row r="35" spans="1:13" x14ac:dyDescent="0.75">
      <c r="A35" s="7">
        <v>0.46023148148148146</v>
      </c>
      <c r="B35">
        <v>28.81</v>
      </c>
      <c r="C35">
        <v>31.35</v>
      </c>
      <c r="D35">
        <v>10</v>
      </c>
      <c r="E35">
        <v>28.64</v>
      </c>
      <c r="F35">
        <v>10</v>
      </c>
      <c r="G35">
        <v>29.65</v>
      </c>
      <c r="H35">
        <v>23.27</v>
      </c>
      <c r="I35">
        <v>22.88</v>
      </c>
      <c r="J35">
        <v>24.53</v>
      </c>
      <c r="K35">
        <v>1256.76</v>
      </c>
      <c r="M35">
        <f t="shared" si="0"/>
        <v>29.81</v>
      </c>
    </row>
    <row r="36" spans="1:13" x14ac:dyDescent="0.75">
      <c r="A36" s="7">
        <v>0.46092592592592596</v>
      </c>
      <c r="B36">
        <v>28.67</v>
      </c>
      <c r="C36">
        <v>31.38</v>
      </c>
      <c r="D36">
        <v>10</v>
      </c>
      <c r="E36">
        <v>28.66</v>
      </c>
      <c r="F36">
        <v>10</v>
      </c>
      <c r="G36">
        <v>29.64</v>
      </c>
      <c r="H36">
        <v>23.33</v>
      </c>
      <c r="I36">
        <v>22.94</v>
      </c>
      <c r="J36">
        <v>23.87</v>
      </c>
      <c r="K36">
        <v>1256.76</v>
      </c>
      <c r="M36">
        <f t="shared" si="0"/>
        <v>29.67</v>
      </c>
    </row>
    <row r="37" spans="1:13" x14ac:dyDescent="0.75">
      <c r="A37" s="7">
        <v>0.46162037037037035</v>
      </c>
      <c r="B37">
        <v>28.63</v>
      </c>
      <c r="C37">
        <v>31.37</v>
      </c>
      <c r="D37">
        <v>10</v>
      </c>
      <c r="E37">
        <v>28.64</v>
      </c>
      <c r="F37">
        <v>10</v>
      </c>
      <c r="G37">
        <v>29.64</v>
      </c>
      <c r="H37">
        <v>23.36</v>
      </c>
      <c r="I37">
        <v>23.02</v>
      </c>
      <c r="J37">
        <v>24.15</v>
      </c>
      <c r="K37">
        <v>1255.3900000000001</v>
      </c>
      <c r="M37">
        <f t="shared" si="0"/>
        <v>29.63</v>
      </c>
    </row>
    <row r="38" spans="1:13" x14ac:dyDescent="0.75">
      <c r="A38" s="7">
        <v>0.46231481481481485</v>
      </c>
      <c r="B38">
        <v>28.7</v>
      </c>
      <c r="C38">
        <v>31.38</v>
      </c>
      <c r="D38">
        <v>10</v>
      </c>
      <c r="E38">
        <v>28.66</v>
      </c>
      <c r="F38">
        <v>12.11</v>
      </c>
      <c r="G38">
        <v>29.97</v>
      </c>
      <c r="H38">
        <v>23.39</v>
      </c>
      <c r="I38">
        <v>23.04</v>
      </c>
      <c r="J38">
        <v>24.49</v>
      </c>
      <c r="K38">
        <v>1255.3900000000001</v>
      </c>
      <c r="M38">
        <f t="shared" si="0"/>
        <v>29.7</v>
      </c>
    </row>
    <row r="39" spans="1:13" x14ac:dyDescent="0.75">
      <c r="A39" s="7">
        <v>0.46300925925925923</v>
      </c>
      <c r="B39">
        <v>28.49</v>
      </c>
      <c r="C39">
        <v>31.42</v>
      </c>
      <c r="D39">
        <v>10</v>
      </c>
      <c r="E39">
        <v>28.69</v>
      </c>
      <c r="F39">
        <v>10</v>
      </c>
      <c r="G39">
        <v>30.24</v>
      </c>
      <c r="H39">
        <v>23.42</v>
      </c>
      <c r="I39">
        <v>23.04</v>
      </c>
      <c r="J39">
        <v>24.3</v>
      </c>
      <c r="K39">
        <v>1258.1199999999999</v>
      </c>
      <c r="M39">
        <f t="shared" si="0"/>
        <v>29.49</v>
      </c>
    </row>
    <row r="40" spans="1:13" x14ac:dyDescent="0.75">
      <c r="A40" s="7">
        <v>0.46370370370370373</v>
      </c>
      <c r="B40">
        <v>28.67</v>
      </c>
      <c r="C40">
        <v>31.44</v>
      </c>
      <c r="D40">
        <v>10</v>
      </c>
      <c r="E40">
        <v>28.68</v>
      </c>
      <c r="F40">
        <v>12.27</v>
      </c>
      <c r="G40">
        <v>29.69</v>
      </c>
      <c r="H40">
        <v>23.49</v>
      </c>
      <c r="I40">
        <v>23.16</v>
      </c>
      <c r="J40">
        <v>23.91</v>
      </c>
      <c r="K40">
        <v>1243.0899999999999</v>
      </c>
      <c r="M40">
        <f t="shared" si="0"/>
        <v>29.67</v>
      </c>
    </row>
    <row r="41" spans="1:13" x14ac:dyDescent="0.75">
      <c r="A41" s="7">
        <v>0.46439814814814812</v>
      </c>
      <c r="B41">
        <v>28.48</v>
      </c>
      <c r="C41">
        <v>31.44</v>
      </c>
      <c r="D41">
        <v>10</v>
      </c>
      <c r="E41">
        <v>28.69</v>
      </c>
      <c r="F41">
        <v>11.28</v>
      </c>
      <c r="G41">
        <v>29.75</v>
      </c>
      <c r="H41">
        <v>23.54</v>
      </c>
      <c r="I41">
        <v>23.27</v>
      </c>
      <c r="J41">
        <v>24.25</v>
      </c>
      <c r="K41">
        <v>1259.49</v>
      </c>
      <c r="M41">
        <f t="shared" si="0"/>
        <v>29.48</v>
      </c>
    </row>
    <row r="42" spans="1:13" x14ac:dyDescent="0.75">
      <c r="A42" s="7">
        <v>0.46509259259259261</v>
      </c>
      <c r="B42">
        <v>28.27</v>
      </c>
      <c r="C42">
        <v>31.46</v>
      </c>
      <c r="D42">
        <v>10</v>
      </c>
      <c r="E42">
        <v>28.68</v>
      </c>
      <c r="F42">
        <v>10</v>
      </c>
      <c r="G42">
        <v>30.5</v>
      </c>
      <c r="H42">
        <v>23.83</v>
      </c>
      <c r="I42">
        <v>23.15</v>
      </c>
      <c r="J42">
        <v>25.65</v>
      </c>
      <c r="K42">
        <v>973.76</v>
      </c>
    </row>
    <row r="43" spans="1:13" x14ac:dyDescent="0.75">
      <c r="A43" s="7">
        <v>0.465787037037037</v>
      </c>
      <c r="B43">
        <v>27.82</v>
      </c>
      <c r="C43">
        <v>31.5</v>
      </c>
      <c r="D43">
        <v>10</v>
      </c>
      <c r="E43">
        <v>28.71</v>
      </c>
      <c r="F43">
        <v>10</v>
      </c>
      <c r="G43">
        <v>31.07</v>
      </c>
      <c r="H43">
        <v>23.87</v>
      </c>
      <c r="I43">
        <v>23.15</v>
      </c>
      <c r="J43">
        <v>25.57</v>
      </c>
      <c r="K43">
        <v>1259.49</v>
      </c>
    </row>
    <row r="44" spans="1:13" x14ac:dyDescent="0.75">
      <c r="A44" s="7">
        <v>0.4664814814814815</v>
      </c>
      <c r="B44">
        <v>27.95</v>
      </c>
      <c r="C44">
        <v>31.62</v>
      </c>
      <c r="D44">
        <v>10</v>
      </c>
      <c r="E44">
        <v>28.77</v>
      </c>
      <c r="F44">
        <v>10</v>
      </c>
      <c r="G44">
        <v>30.37</v>
      </c>
      <c r="H44">
        <v>23.83</v>
      </c>
      <c r="I44">
        <v>23.1</v>
      </c>
      <c r="J44">
        <v>25.45</v>
      </c>
      <c r="K44">
        <v>1206.17</v>
      </c>
    </row>
    <row r="45" spans="1:13" x14ac:dyDescent="0.75">
      <c r="A45" s="7">
        <v>0.46717592592592588</v>
      </c>
      <c r="B45">
        <v>27.82</v>
      </c>
      <c r="C45">
        <v>31.66</v>
      </c>
      <c r="D45">
        <v>10</v>
      </c>
      <c r="E45">
        <v>28.86</v>
      </c>
      <c r="F45">
        <v>10</v>
      </c>
      <c r="G45">
        <v>30.77</v>
      </c>
      <c r="H45">
        <v>23.85</v>
      </c>
      <c r="I45">
        <v>23.2</v>
      </c>
      <c r="J45">
        <v>25.72</v>
      </c>
      <c r="K45">
        <v>1106.3699999999999</v>
      </c>
    </row>
    <row r="46" spans="1:13" x14ac:dyDescent="0.75">
      <c r="A46" s="7">
        <v>0.46787037037037038</v>
      </c>
      <c r="B46">
        <v>27.68</v>
      </c>
      <c r="C46">
        <v>31.75</v>
      </c>
      <c r="D46">
        <v>10</v>
      </c>
      <c r="E46">
        <v>28.97</v>
      </c>
      <c r="F46">
        <v>10</v>
      </c>
      <c r="G46">
        <v>31.35</v>
      </c>
      <c r="H46">
        <v>23.9</v>
      </c>
      <c r="I46">
        <v>23.23</v>
      </c>
      <c r="J46">
        <v>25.91</v>
      </c>
      <c r="K46">
        <v>1252.6600000000001</v>
      </c>
    </row>
    <row r="47" spans="1:13" x14ac:dyDescent="0.75">
      <c r="A47" s="7">
        <v>0.46856481481481477</v>
      </c>
      <c r="B47">
        <v>27.44</v>
      </c>
      <c r="C47">
        <v>31.87</v>
      </c>
      <c r="D47">
        <v>10</v>
      </c>
      <c r="E47">
        <v>29.1</v>
      </c>
      <c r="F47">
        <v>10</v>
      </c>
      <c r="G47">
        <v>31.88</v>
      </c>
      <c r="H47">
        <v>23.89</v>
      </c>
      <c r="I47">
        <v>23.22</v>
      </c>
      <c r="J47">
        <v>26.11</v>
      </c>
      <c r="K47">
        <v>1254.02</v>
      </c>
    </row>
    <row r="48" spans="1:13" x14ac:dyDescent="0.75">
      <c r="A48" s="7">
        <v>0.46925925925925926</v>
      </c>
      <c r="B48">
        <v>27.47</v>
      </c>
      <c r="C48">
        <v>31.98</v>
      </c>
      <c r="D48">
        <v>10</v>
      </c>
      <c r="E48">
        <v>29.27</v>
      </c>
      <c r="F48">
        <v>10</v>
      </c>
      <c r="G48">
        <v>31.33</v>
      </c>
      <c r="H48">
        <v>23.92</v>
      </c>
      <c r="I48">
        <v>23.32</v>
      </c>
      <c r="J48">
        <v>25.68</v>
      </c>
      <c r="K48">
        <v>1254.02</v>
      </c>
    </row>
    <row r="49" spans="1:11" x14ac:dyDescent="0.75">
      <c r="A49" s="7">
        <v>0.46995370370370365</v>
      </c>
      <c r="B49">
        <v>27.28</v>
      </c>
      <c r="C49">
        <v>32.1</v>
      </c>
      <c r="D49">
        <v>10</v>
      </c>
      <c r="E49">
        <v>29.4</v>
      </c>
      <c r="F49">
        <v>10</v>
      </c>
      <c r="G49">
        <v>31.91</v>
      </c>
      <c r="H49">
        <v>23.91</v>
      </c>
      <c r="I49">
        <v>23.32</v>
      </c>
      <c r="J49">
        <v>26.16</v>
      </c>
      <c r="K49">
        <v>1210.28</v>
      </c>
    </row>
    <row r="50" spans="1:11" x14ac:dyDescent="0.75">
      <c r="A50" s="7">
        <v>0.47064814814814815</v>
      </c>
      <c r="B50">
        <v>27.39</v>
      </c>
      <c r="C50">
        <v>32.19</v>
      </c>
      <c r="D50">
        <v>10</v>
      </c>
      <c r="E50">
        <v>29.53</v>
      </c>
      <c r="F50">
        <v>10</v>
      </c>
      <c r="G50">
        <v>31.76</v>
      </c>
      <c r="H50">
        <v>23.98</v>
      </c>
      <c r="I50">
        <v>23.34</v>
      </c>
      <c r="J50">
        <v>25.62</v>
      </c>
      <c r="K50">
        <v>1266.33</v>
      </c>
    </row>
    <row r="51" spans="1:11" x14ac:dyDescent="0.75">
      <c r="A51" s="7">
        <v>0.47134259259259265</v>
      </c>
      <c r="B51">
        <v>27.06</v>
      </c>
      <c r="C51">
        <v>32.24</v>
      </c>
      <c r="D51">
        <v>10</v>
      </c>
      <c r="E51">
        <v>29.64</v>
      </c>
      <c r="F51">
        <v>10</v>
      </c>
      <c r="G51">
        <v>31.62</v>
      </c>
      <c r="H51">
        <v>24.09</v>
      </c>
      <c r="I51">
        <v>23.47</v>
      </c>
      <c r="J51">
        <v>25.51</v>
      </c>
      <c r="K51">
        <v>1241.72</v>
      </c>
    </row>
    <row r="52" spans="1:11" x14ac:dyDescent="0.75">
      <c r="A52" s="7">
        <v>0.47203703703703703</v>
      </c>
      <c r="B52">
        <v>27.11</v>
      </c>
      <c r="C52">
        <v>32.26</v>
      </c>
      <c r="D52">
        <v>10</v>
      </c>
      <c r="E52">
        <v>29.7</v>
      </c>
      <c r="F52">
        <v>10</v>
      </c>
      <c r="G52">
        <v>31.6</v>
      </c>
      <c r="H52">
        <v>24.21</v>
      </c>
      <c r="I52">
        <v>23.64</v>
      </c>
      <c r="J52">
        <v>25.67</v>
      </c>
      <c r="K52">
        <v>1267.69</v>
      </c>
    </row>
    <row r="53" spans="1:11" x14ac:dyDescent="0.75">
      <c r="A53" s="7">
        <v>0.47273148148148153</v>
      </c>
      <c r="B53">
        <v>26.93</v>
      </c>
      <c r="C53">
        <v>32.24</v>
      </c>
      <c r="D53">
        <v>10</v>
      </c>
      <c r="E53">
        <v>29.72</v>
      </c>
      <c r="F53">
        <v>10</v>
      </c>
      <c r="G53">
        <v>31.89</v>
      </c>
      <c r="H53">
        <v>24.34</v>
      </c>
      <c r="I53">
        <v>23.69</v>
      </c>
      <c r="J53">
        <v>25.39</v>
      </c>
      <c r="K53">
        <v>1266.33</v>
      </c>
    </row>
    <row r="54" spans="1:11" x14ac:dyDescent="0.75">
      <c r="A54" s="7">
        <v>0.47342592592592592</v>
      </c>
      <c r="B54">
        <v>26.86</v>
      </c>
      <c r="C54">
        <v>32.26</v>
      </c>
      <c r="D54">
        <v>10</v>
      </c>
      <c r="E54">
        <v>29.71</v>
      </c>
      <c r="F54">
        <v>10</v>
      </c>
      <c r="G54">
        <v>31.9</v>
      </c>
      <c r="H54">
        <v>24.45</v>
      </c>
      <c r="I54">
        <v>23.78</v>
      </c>
      <c r="J54">
        <v>25.9</v>
      </c>
      <c r="K54">
        <v>1266.33</v>
      </c>
    </row>
    <row r="55" spans="1:11" x14ac:dyDescent="0.75">
      <c r="A55" s="7">
        <v>0.47412037037037041</v>
      </c>
      <c r="B55">
        <v>26.06</v>
      </c>
      <c r="C55">
        <v>32.29</v>
      </c>
      <c r="D55">
        <v>10</v>
      </c>
      <c r="E55">
        <v>29.68</v>
      </c>
      <c r="F55">
        <v>13.6</v>
      </c>
      <c r="G55">
        <v>31.5</v>
      </c>
      <c r="H55">
        <v>24.58</v>
      </c>
      <c r="I55">
        <v>23.92</v>
      </c>
      <c r="J55">
        <v>24.88</v>
      </c>
      <c r="K55">
        <v>1260.8599999999999</v>
      </c>
    </row>
    <row r="56" spans="1:11" x14ac:dyDescent="0.75">
      <c r="A56" s="7">
        <v>0.4748148148148148</v>
      </c>
      <c r="B56">
        <v>26.6</v>
      </c>
      <c r="C56">
        <v>32.35</v>
      </c>
      <c r="D56">
        <v>10</v>
      </c>
      <c r="E56">
        <v>29.66</v>
      </c>
      <c r="F56">
        <v>10</v>
      </c>
      <c r="G56">
        <v>32.39</v>
      </c>
      <c r="H56">
        <v>24.65</v>
      </c>
      <c r="I56">
        <v>23.96</v>
      </c>
      <c r="J56">
        <v>25.73</v>
      </c>
      <c r="K56">
        <v>1262.23</v>
      </c>
    </row>
    <row r="57" spans="1:11" x14ac:dyDescent="0.75">
      <c r="A57" s="7">
        <v>0.4755092592592593</v>
      </c>
      <c r="B57">
        <v>26.34</v>
      </c>
      <c r="C57">
        <v>32.340000000000003</v>
      </c>
      <c r="D57">
        <v>10</v>
      </c>
      <c r="E57">
        <v>29.66</v>
      </c>
      <c r="F57">
        <v>10</v>
      </c>
      <c r="G57">
        <v>31.59</v>
      </c>
      <c r="H57">
        <v>24.77</v>
      </c>
      <c r="I57">
        <v>24.04</v>
      </c>
      <c r="J57">
        <v>25.59</v>
      </c>
      <c r="K57">
        <v>1266.33</v>
      </c>
    </row>
    <row r="58" spans="1:11" x14ac:dyDescent="0.75">
      <c r="A58" s="7">
        <v>0.47620370370370368</v>
      </c>
      <c r="B58">
        <v>26.43</v>
      </c>
      <c r="C58">
        <v>32.4</v>
      </c>
      <c r="D58">
        <v>10</v>
      </c>
      <c r="E58">
        <v>29.7</v>
      </c>
      <c r="F58">
        <v>10</v>
      </c>
      <c r="G58">
        <v>32.590000000000003</v>
      </c>
      <c r="H58">
        <v>24.77</v>
      </c>
      <c r="I58">
        <v>24.07</v>
      </c>
      <c r="J58">
        <v>26.27</v>
      </c>
      <c r="K58">
        <v>1278.6300000000001</v>
      </c>
    </row>
    <row r="59" spans="1:11" x14ac:dyDescent="0.75">
      <c r="A59" s="7">
        <v>0.47689814814814818</v>
      </c>
      <c r="B59">
        <v>26.2</v>
      </c>
      <c r="C59">
        <v>32.53</v>
      </c>
      <c r="D59">
        <v>10</v>
      </c>
      <c r="E59">
        <v>29.77</v>
      </c>
      <c r="F59">
        <v>10</v>
      </c>
      <c r="G59">
        <v>32.81</v>
      </c>
      <c r="H59">
        <v>24.85</v>
      </c>
      <c r="I59">
        <v>24.14</v>
      </c>
      <c r="J59">
        <v>26.1</v>
      </c>
      <c r="K59">
        <v>1264.96</v>
      </c>
    </row>
    <row r="60" spans="1:11" x14ac:dyDescent="0.75">
      <c r="A60" s="7">
        <v>0.47759259259259257</v>
      </c>
      <c r="B60">
        <v>26.27</v>
      </c>
      <c r="C60">
        <v>32.619999999999997</v>
      </c>
      <c r="D60">
        <v>10</v>
      </c>
      <c r="E60">
        <v>29.81</v>
      </c>
      <c r="F60">
        <v>10.28</v>
      </c>
      <c r="G60">
        <v>31.62</v>
      </c>
      <c r="H60">
        <v>24.94</v>
      </c>
      <c r="I60">
        <v>24.23</v>
      </c>
      <c r="J60">
        <v>25.4</v>
      </c>
      <c r="K60">
        <v>1255.3900000000001</v>
      </c>
    </row>
    <row r="61" spans="1:11" x14ac:dyDescent="0.75">
      <c r="A61" s="7">
        <v>0.47828703703703707</v>
      </c>
      <c r="B61">
        <v>26.16</v>
      </c>
      <c r="C61">
        <v>32.64</v>
      </c>
      <c r="D61">
        <v>10</v>
      </c>
      <c r="E61">
        <v>29.84</v>
      </c>
      <c r="F61">
        <v>10</v>
      </c>
      <c r="G61">
        <v>31.74</v>
      </c>
      <c r="H61">
        <v>25.01</v>
      </c>
      <c r="I61">
        <v>24.3</v>
      </c>
      <c r="J61">
        <v>25.63</v>
      </c>
      <c r="K61">
        <v>1270.43</v>
      </c>
    </row>
    <row r="62" spans="1:11" x14ac:dyDescent="0.75">
      <c r="A62" s="7">
        <v>0.47898148148148145</v>
      </c>
      <c r="B62">
        <v>25.92</v>
      </c>
      <c r="C62">
        <v>32.71</v>
      </c>
      <c r="D62">
        <v>10</v>
      </c>
      <c r="E62">
        <v>29.83</v>
      </c>
      <c r="F62">
        <v>10.45</v>
      </c>
      <c r="G62">
        <v>31.82</v>
      </c>
      <c r="H62">
        <v>25.04</v>
      </c>
      <c r="I62">
        <v>24.33</v>
      </c>
      <c r="J62">
        <v>25.81</v>
      </c>
      <c r="K62">
        <v>1252.6600000000001</v>
      </c>
    </row>
    <row r="63" spans="1:11" x14ac:dyDescent="0.75">
      <c r="A63" s="7">
        <v>0.47967592592592595</v>
      </c>
      <c r="B63">
        <v>25.82</v>
      </c>
      <c r="C63">
        <v>32.76</v>
      </c>
      <c r="D63">
        <v>10</v>
      </c>
      <c r="E63">
        <v>29.82</v>
      </c>
      <c r="F63">
        <v>10</v>
      </c>
      <c r="G63">
        <v>32.47</v>
      </c>
      <c r="H63">
        <v>25.18</v>
      </c>
      <c r="I63">
        <v>24.45</v>
      </c>
      <c r="J63">
        <v>26.27</v>
      </c>
      <c r="K63">
        <v>1256.76</v>
      </c>
    </row>
    <row r="64" spans="1:11" x14ac:dyDescent="0.75">
      <c r="A64" s="7">
        <v>0.48037037037037034</v>
      </c>
      <c r="B64">
        <v>25.79</v>
      </c>
      <c r="C64">
        <v>32.85</v>
      </c>
      <c r="D64">
        <v>10</v>
      </c>
      <c r="E64">
        <v>29.85</v>
      </c>
      <c r="F64">
        <v>10</v>
      </c>
      <c r="G64">
        <v>32.090000000000003</v>
      </c>
      <c r="H64">
        <v>25.24</v>
      </c>
      <c r="I64">
        <v>24.53</v>
      </c>
      <c r="J64">
        <v>25.66</v>
      </c>
      <c r="K64">
        <v>1273.1600000000001</v>
      </c>
    </row>
    <row r="65" spans="1:11" x14ac:dyDescent="0.75">
      <c r="A65" s="7">
        <v>0.48106481481481483</v>
      </c>
      <c r="B65">
        <v>25.74</v>
      </c>
      <c r="C65">
        <v>32.840000000000003</v>
      </c>
      <c r="D65">
        <v>10</v>
      </c>
      <c r="E65">
        <v>29.81</v>
      </c>
      <c r="F65">
        <v>11.61</v>
      </c>
      <c r="G65">
        <v>31.42</v>
      </c>
      <c r="H65">
        <v>25.38</v>
      </c>
      <c r="I65">
        <v>24.71</v>
      </c>
      <c r="J65">
        <v>25.34</v>
      </c>
      <c r="K65">
        <v>1278.6300000000001</v>
      </c>
    </row>
    <row r="66" spans="1:11" x14ac:dyDescent="0.75">
      <c r="A66" s="7">
        <v>0.48175925925925928</v>
      </c>
      <c r="B66">
        <v>25.54</v>
      </c>
      <c r="C66">
        <v>32.799999999999997</v>
      </c>
      <c r="D66">
        <v>10</v>
      </c>
      <c r="E66">
        <v>29.78</v>
      </c>
      <c r="F66">
        <v>10</v>
      </c>
      <c r="G66">
        <v>31.97</v>
      </c>
      <c r="H66">
        <v>25.49</v>
      </c>
      <c r="I66">
        <v>24.78</v>
      </c>
      <c r="J66">
        <v>26.12</v>
      </c>
      <c r="K66">
        <v>1267.69</v>
      </c>
    </row>
    <row r="67" spans="1:11" x14ac:dyDescent="0.75">
      <c r="A67" s="7">
        <v>0.48245370370370372</v>
      </c>
      <c r="B67">
        <v>25.2</v>
      </c>
      <c r="C67">
        <v>32.81</v>
      </c>
      <c r="D67">
        <v>10</v>
      </c>
      <c r="E67">
        <v>29.77</v>
      </c>
      <c r="F67">
        <v>10.119999999999999</v>
      </c>
      <c r="G67">
        <v>31.86</v>
      </c>
      <c r="H67">
        <v>25.54</v>
      </c>
      <c r="I67">
        <v>24.75</v>
      </c>
      <c r="J67">
        <v>25.49</v>
      </c>
      <c r="K67">
        <v>1259.49</v>
      </c>
    </row>
    <row r="68" spans="1:11" x14ac:dyDescent="0.75">
      <c r="A68" s="7">
        <v>0.48314814814814816</v>
      </c>
      <c r="B68">
        <v>25.11</v>
      </c>
      <c r="C68">
        <v>32.81</v>
      </c>
      <c r="D68">
        <v>10</v>
      </c>
      <c r="E68">
        <v>29.74</v>
      </c>
      <c r="F68">
        <v>11.78</v>
      </c>
      <c r="G68">
        <v>31.5</v>
      </c>
      <c r="H68">
        <v>25.6</v>
      </c>
      <c r="I68">
        <v>24.83</v>
      </c>
      <c r="J68">
        <v>25.36</v>
      </c>
      <c r="K68">
        <v>1263.5899999999999</v>
      </c>
    </row>
    <row r="69" spans="1:11" x14ac:dyDescent="0.75">
      <c r="A69" s="7">
        <v>0.4838425925925926</v>
      </c>
      <c r="B69">
        <v>25.2</v>
      </c>
      <c r="C69">
        <v>32.799999999999997</v>
      </c>
      <c r="D69">
        <v>10</v>
      </c>
      <c r="E69">
        <v>29.74</v>
      </c>
      <c r="F69">
        <v>10.119999999999999</v>
      </c>
      <c r="G69">
        <v>31.74</v>
      </c>
      <c r="H69">
        <v>25.69</v>
      </c>
      <c r="I69">
        <v>24.9</v>
      </c>
      <c r="J69">
        <v>25.39</v>
      </c>
      <c r="K69">
        <v>1260.8599999999999</v>
      </c>
    </row>
    <row r="70" spans="1:11" x14ac:dyDescent="0.75">
      <c r="A70" s="7">
        <v>0.48453703703703704</v>
      </c>
      <c r="B70">
        <v>24.94</v>
      </c>
      <c r="C70">
        <v>32.700000000000003</v>
      </c>
      <c r="D70">
        <v>10</v>
      </c>
      <c r="E70">
        <v>29.63</v>
      </c>
      <c r="F70">
        <v>14.26</v>
      </c>
      <c r="G70">
        <v>31.08</v>
      </c>
      <c r="H70">
        <v>25.85</v>
      </c>
      <c r="I70">
        <v>25.02</v>
      </c>
      <c r="J70">
        <v>24.94</v>
      </c>
      <c r="K70">
        <v>1270.43</v>
      </c>
    </row>
    <row r="71" spans="1:11" x14ac:dyDescent="0.75">
      <c r="A71" s="7">
        <v>0.48523148148148149</v>
      </c>
      <c r="B71">
        <v>25.05</v>
      </c>
      <c r="C71">
        <v>32.6</v>
      </c>
      <c r="D71">
        <v>10</v>
      </c>
      <c r="E71">
        <v>29.56</v>
      </c>
      <c r="F71">
        <v>10</v>
      </c>
      <c r="G71">
        <v>31.3</v>
      </c>
      <c r="H71">
        <v>26.01</v>
      </c>
      <c r="I71">
        <v>25.15</v>
      </c>
      <c r="J71">
        <v>25.48</v>
      </c>
      <c r="K71">
        <v>1251.29</v>
      </c>
    </row>
    <row r="72" spans="1:11" x14ac:dyDescent="0.75">
      <c r="A72" s="7">
        <v>0.48592592592592593</v>
      </c>
      <c r="B72">
        <v>24.95</v>
      </c>
      <c r="C72">
        <v>32.57</v>
      </c>
      <c r="D72">
        <v>10</v>
      </c>
      <c r="E72">
        <v>29.51</v>
      </c>
      <c r="F72">
        <v>10</v>
      </c>
      <c r="G72">
        <v>31.83</v>
      </c>
      <c r="H72">
        <v>25.96</v>
      </c>
      <c r="I72">
        <v>25.06</v>
      </c>
      <c r="J72">
        <v>26.16</v>
      </c>
      <c r="K72">
        <v>1243.0899999999999</v>
      </c>
    </row>
    <row r="73" spans="1:11" x14ac:dyDescent="0.75">
      <c r="A73" s="7">
        <v>0.48662037037037037</v>
      </c>
      <c r="B73">
        <v>24.37</v>
      </c>
      <c r="C73">
        <v>32.54</v>
      </c>
      <c r="D73">
        <v>10</v>
      </c>
      <c r="E73">
        <v>29.45</v>
      </c>
      <c r="F73">
        <v>16.12</v>
      </c>
      <c r="G73">
        <v>30.84</v>
      </c>
      <c r="H73">
        <v>26.01</v>
      </c>
      <c r="I73">
        <v>25.11</v>
      </c>
      <c r="J73">
        <v>25.09</v>
      </c>
      <c r="K73">
        <v>1106.3699999999999</v>
      </c>
    </row>
    <row r="74" spans="1:11" x14ac:dyDescent="0.75">
      <c r="A74" s="7">
        <v>0.48731481481481481</v>
      </c>
      <c r="B74">
        <v>24.69</v>
      </c>
      <c r="C74">
        <v>32.51</v>
      </c>
      <c r="D74">
        <v>10</v>
      </c>
      <c r="E74">
        <v>29.45</v>
      </c>
      <c r="F74">
        <v>10</v>
      </c>
      <c r="G74">
        <v>31.36</v>
      </c>
      <c r="H74">
        <v>26.04</v>
      </c>
      <c r="I74">
        <v>25.09</v>
      </c>
      <c r="J74">
        <v>25.38</v>
      </c>
      <c r="K74">
        <v>1256.76</v>
      </c>
    </row>
    <row r="75" spans="1:11" x14ac:dyDescent="0.75">
      <c r="A75" s="7">
        <v>0.48800925925925925</v>
      </c>
      <c r="B75">
        <v>24.42</v>
      </c>
      <c r="C75">
        <v>32.56</v>
      </c>
      <c r="D75">
        <v>10</v>
      </c>
      <c r="E75">
        <v>29.49</v>
      </c>
      <c r="F75">
        <v>10</v>
      </c>
      <c r="G75">
        <v>31.85</v>
      </c>
      <c r="H75">
        <v>26.05</v>
      </c>
      <c r="I75">
        <v>25.01</v>
      </c>
      <c r="J75">
        <v>26</v>
      </c>
      <c r="K75">
        <v>1258.1199999999999</v>
      </c>
    </row>
    <row r="76" spans="1:11" x14ac:dyDescent="0.75">
      <c r="A76" s="7">
        <v>0.4887037037037037</v>
      </c>
      <c r="B76">
        <v>24.17</v>
      </c>
      <c r="C76">
        <v>32.630000000000003</v>
      </c>
      <c r="D76">
        <v>10</v>
      </c>
      <c r="E76">
        <v>29.57</v>
      </c>
      <c r="F76">
        <v>10</v>
      </c>
      <c r="G76">
        <v>32.47</v>
      </c>
      <c r="H76">
        <v>26.12</v>
      </c>
      <c r="I76">
        <v>25.02</v>
      </c>
      <c r="J76">
        <v>26.17</v>
      </c>
      <c r="K76">
        <v>1254.02</v>
      </c>
    </row>
    <row r="77" spans="1:11" x14ac:dyDescent="0.75">
      <c r="A77" s="7">
        <v>0.48939814814814814</v>
      </c>
      <c r="B77">
        <v>24.22</v>
      </c>
      <c r="C77">
        <v>32.630000000000003</v>
      </c>
      <c r="D77">
        <v>10</v>
      </c>
      <c r="E77">
        <v>29.57</v>
      </c>
      <c r="F77">
        <v>13.43</v>
      </c>
      <c r="G77">
        <v>31.06</v>
      </c>
      <c r="H77">
        <v>26.28</v>
      </c>
      <c r="I77">
        <v>25.15</v>
      </c>
      <c r="J77">
        <v>25.33</v>
      </c>
      <c r="K77">
        <v>1262.23</v>
      </c>
    </row>
    <row r="78" spans="1:11" x14ac:dyDescent="0.75">
      <c r="A78" s="7">
        <v>0.49009259259259258</v>
      </c>
      <c r="B78">
        <v>24.11</v>
      </c>
      <c r="C78">
        <v>32.64</v>
      </c>
      <c r="D78">
        <v>10</v>
      </c>
      <c r="E78">
        <v>29.62</v>
      </c>
      <c r="F78">
        <v>10</v>
      </c>
      <c r="G78">
        <v>32.29</v>
      </c>
      <c r="H78">
        <v>26.32</v>
      </c>
      <c r="I78">
        <v>25.12</v>
      </c>
      <c r="J78">
        <v>26.32</v>
      </c>
      <c r="K78">
        <v>1254.02</v>
      </c>
    </row>
    <row r="79" spans="1:11" x14ac:dyDescent="0.75">
      <c r="A79" s="7">
        <v>0.49078703703703702</v>
      </c>
      <c r="B79">
        <v>23.97</v>
      </c>
      <c r="C79">
        <v>32.72</v>
      </c>
      <c r="D79">
        <v>10</v>
      </c>
      <c r="E79">
        <v>29.68</v>
      </c>
      <c r="F79">
        <v>10</v>
      </c>
      <c r="G79">
        <v>32.159999999999997</v>
      </c>
      <c r="H79">
        <v>26.4</v>
      </c>
      <c r="I79">
        <v>25.14</v>
      </c>
      <c r="J79">
        <v>26.29</v>
      </c>
      <c r="K79">
        <v>1248.55</v>
      </c>
    </row>
    <row r="80" spans="1:11" x14ac:dyDescent="0.75">
      <c r="A80" s="7">
        <v>0.49148148148148146</v>
      </c>
      <c r="B80">
        <v>23.84</v>
      </c>
      <c r="C80">
        <v>32.840000000000003</v>
      </c>
      <c r="D80">
        <v>10</v>
      </c>
      <c r="E80">
        <v>29.78</v>
      </c>
      <c r="F80">
        <v>10</v>
      </c>
      <c r="G80">
        <v>32.520000000000003</v>
      </c>
      <c r="H80">
        <v>26.44</v>
      </c>
      <c r="I80">
        <v>25.16</v>
      </c>
      <c r="J80">
        <v>26.26</v>
      </c>
      <c r="K80">
        <v>1258.1199999999999</v>
      </c>
    </row>
    <row r="81" spans="1:11" x14ac:dyDescent="0.75">
      <c r="A81" s="7">
        <v>0.49217592592592596</v>
      </c>
      <c r="B81">
        <v>23.62</v>
      </c>
      <c r="C81">
        <v>32.950000000000003</v>
      </c>
      <c r="D81">
        <v>10</v>
      </c>
      <c r="E81">
        <v>29.88</v>
      </c>
      <c r="F81">
        <v>11.44</v>
      </c>
      <c r="G81">
        <v>32.26</v>
      </c>
      <c r="H81">
        <v>26.53</v>
      </c>
      <c r="I81">
        <v>25.16</v>
      </c>
      <c r="J81">
        <v>25.96</v>
      </c>
      <c r="K81">
        <v>1254.02</v>
      </c>
    </row>
    <row r="82" spans="1:11" x14ac:dyDescent="0.75">
      <c r="A82" s="7">
        <v>0.49287037037037035</v>
      </c>
      <c r="B82">
        <v>23.63</v>
      </c>
      <c r="C82">
        <v>33.049999999999997</v>
      </c>
      <c r="D82">
        <v>10</v>
      </c>
      <c r="E82">
        <v>29.98</v>
      </c>
      <c r="F82">
        <v>10</v>
      </c>
      <c r="G82">
        <v>31.84</v>
      </c>
      <c r="H82">
        <v>26.67</v>
      </c>
      <c r="I82">
        <v>25.24</v>
      </c>
      <c r="J82">
        <v>26.07</v>
      </c>
      <c r="K82">
        <v>1252.6600000000001</v>
      </c>
    </row>
    <row r="83" spans="1:11" x14ac:dyDescent="0.75">
      <c r="A83" s="7">
        <v>0.49356481481481485</v>
      </c>
      <c r="B83">
        <v>23.49</v>
      </c>
      <c r="C83">
        <v>33.06</v>
      </c>
      <c r="D83">
        <v>10</v>
      </c>
      <c r="E83">
        <v>29.99</v>
      </c>
      <c r="F83">
        <v>10.28</v>
      </c>
      <c r="G83">
        <v>32.020000000000003</v>
      </c>
      <c r="H83">
        <v>26.8</v>
      </c>
      <c r="I83">
        <v>25.33</v>
      </c>
      <c r="J83">
        <v>25.86</v>
      </c>
      <c r="K83">
        <v>1254.02</v>
      </c>
    </row>
    <row r="84" spans="1:11" x14ac:dyDescent="0.75">
      <c r="A84" s="7">
        <v>0.49425925925925923</v>
      </c>
      <c r="B84">
        <v>23.13</v>
      </c>
      <c r="C84">
        <v>33.11</v>
      </c>
      <c r="D84">
        <v>10</v>
      </c>
      <c r="E84">
        <v>30.05</v>
      </c>
      <c r="F84">
        <v>10</v>
      </c>
      <c r="G84">
        <v>32.15</v>
      </c>
      <c r="H84">
        <v>26.92</v>
      </c>
      <c r="I84">
        <v>25.42</v>
      </c>
      <c r="J84">
        <v>26.11</v>
      </c>
      <c r="K84">
        <v>1252.6600000000001</v>
      </c>
    </row>
    <row r="85" spans="1:11" x14ac:dyDescent="0.75">
      <c r="A85" s="7">
        <v>0.49495370370370373</v>
      </c>
      <c r="B85">
        <v>23.35</v>
      </c>
      <c r="C85">
        <v>33.19</v>
      </c>
      <c r="D85">
        <v>10</v>
      </c>
      <c r="E85">
        <v>30.11</v>
      </c>
      <c r="F85">
        <v>10</v>
      </c>
      <c r="G85">
        <v>32.32</v>
      </c>
      <c r="H85">
        <v>27.05</v>
      </c>
      <c r="I85">
        <v>25.42</v>
      </c>
      <c r="J85">
        <v>26.38</v>
      </c>
      <c r="K85">
        <v>1248.55</v>
      </c>
    </row>
    <row r="86" spans="1:11" x14ac:dyDescent="0.75">
      <c r="A86" s="7">
        <v>0.49564814814814812</v>
      </c>
      <c r="B86">
        <v>23.25</v>
      </c>
      <c r="C86">
        <v>33.29</v>
      </c>
      <c r="D86">
        <v>10</v>
      </c>
      <c r="E86">
        <v>30.19</v>
      </c>
      <c r="F86">
        <v>10</v>
      </c>
      <c r="G86">
        <v>32.97</v>
      </c>
      <c r="H86">
        <v>27.09</v>
      </c>
      <c r="I86">
        <v>25.41</v>
      </c>
      <c r="J86">
        <v>26.29</v>
      </c>
      <c r="K86">
        <v>1251.29</v>
      </c>
    </row>
    <row r="87" spans="1:11" x14ac:dyDescent="0.75">
      <c r="A87" s="7">
        <v>0.49634259259259261</v>
      </c>
      <c r="B87">
        <v>23.29</v>
      </c>
      <c r="C87">
        <v>33.380000000000003</v>
      </c>
      <c r="D87">
        <v>10</v>
      </c>
      <c r="E87">
        <v>30.28</v>
      </c>
      <c r="F87">
        <v>10</v>
      </c>
      <c r="G87">
        <v>32.840000000000003</v>
      </c>
      <c r="H87">
        <v>27.24</v>
      </c>
      <c r="I87">
        <v>25.44</v>
      </c>
      <c r="J87">
        <v>26.56</v>
      </c>
      <c r="K87">
        <v>1249.92</v>
      </c>
    </row>
    <row r="88" spans="1:11" x14ac:dyDescent="0.75">
      <c r="A88" s="7">
        <v>0.497037037037037</v>
      </c>
      <c r="B88">
        <v>22.97</v>
      </c>
      <c r="C88">
        <v>33.479999999999997</v>
      </c>
      <c r="D88">
        <v>10</v>
      </c>
      <c r="E88">
        <v>30.4</v>
      </c>
      <c r="F88">
        <v>10</v>
      </c>
      <c r="G88">
        <v>32.729999999999997</v>
      </c>
      <c r="H88">
        <v>27.29</v>
      </c>
      <c r="I88">
        <v>25.53</v>
      </c>
      <c r="J88">
        <v>26.09</v>
      </c>
      <c r="K88">
        <v>1252.6600000000001</v>
      </c>
    </row>
    <row r="89" spans="1:11" x14ac:dyDescent="0.75">
      <c r="A89" s="7">
        <v>0.4977314814814815</v>
      </c>
      <c r="B89">
        <v>23.21</v>
      </c>
      <c r="C89">
        <v>33.549999999999997</v>
      </c>
      <c r="D89">
        <v>10</v>
      </c>
      <c r="E89">
        <v>30.48</v>
      </c>
      <c r="F89">
        <v>11.28</v>
      </c>
      <c r="G89">
        <v>32.369999999999997</v>
      </c>
      <c r="H89">
        <v>27.49</v>
      </c>
      <c r="I89">
        <v>25.62</v>
      </c>
      <c r="J89">
        <v>25.95</v>
      </c>
      <c r="K89">
        <v>1248.55</v>
      </c>
    </row>
    <row r="90" spans="1:11" x14ac:dyDescent="0.75">
      <c r="A90" s="7">
        <v>0.49842592592592588</v>
      </c>
      <c r="B90">
        <v>22.95</v>
      </c>
      <c r="C90">
        <v>33.630000000000003</v>
      </c>
      <c r="D90">
        <v>10</v>
      </c>
      <c r="E90">
        <v>30.54</v>
      </c>
      <c r="F90">
        <v>10</v>
      </c>
      <c r="G90">
        <v>33.549999999999997</v>
      </c>
      <c r="H90">
        <v>27.58</v>
      </c>
      <c r="I90">
        <v>25.66</v>
      </c>
      <c r="J90">
        <v>26.87</v>
      </c>
      <c r="K90">
        <v>1243.0899999999999</v>
      </c>
    </row>
    <row r="91" spans="1:11" x14ac:dyDescent="0.75">
      <c r="A91" s="7">
        <v>0.49912037037037038</v>
      </c>
      <c r="B91">
        <v>22.84</v>
      </c>
      <c r="C91">
        <v>33.72</v>
      </c>
      <c r="D91">
        <v>10</v>
      </c>
      <c r="E91">
        <v>30.63</v>
      </c>
      <c r="F91">
        <v>10</v>
      </c>
      <c r="G91">
        <v>33.590000000000003</v>
      </c>
      <c r="H91">
        <v>27.7</v>
      </c>
      <c r="I91">
        <v>25.74</v>
      </c>
      <c r="J91">
        <v>26.68</v>
      </c>
      <c r="K91">
        <v>1249.92</v>
      </c>
    </row>
    <row r="92" spans="1:11" x14ac:dyDescent="0.75">
      <c r="A92" s="7">
        <v>0.49981481481481477</v>
      </c>
      <c r="B92">
        <v>22.74</v>
      </c>
      <c r="C92">
        <v>33.9</v>
      </c>
      <c r="D92">
        <v>10</v>
      </c>
      <c r="E92">
        <v>30.72</v>
      </c>
      <c r="F92">
        <v>10</v>
      </c>
      <c r="G92">
        <v>33.159999999999997</v>
      </c>
      <c r="H92">
        <v>27.85</v>
      </c>
      <c r="I92">
        <v>25.83</v>
      </c>
      <c r="J92">
        <v>26.7</v>
      </c>
      <c r="K92">
        <v>1252.6600000000001</v>
      </c>
    </row>
    <row r="93" spans="1:11" x14ac:dyDescent="0.75">
      <c r="A93" s="7">
        <v>0.50050925925925926</v>
      </c>
      <c r="B93">
        <v>22.51</v>
      </c>
      <c r="C93">
        <v>33.99</v>
      </c>
      <c r="D93">
        <v>10</v>
      </c>
      <c r="E93">
        <v>30.81</v>
      </c>
      <c r="F93">
        <v>10</v>
      </c>
      <c r="G93">
        <v>33.14</v>
      </c>
      <c r="H93">
        <v>28</v>
      </c>
      <c r="I93">
        <v>25.94</v>
      </c>
      <c r="J93">
        <v>26.31</v>
      </c>
      <c r="K93">
        <v>1255.3900000000001</v>
      </c>
    </row>
    <row r="94" spans="1:11" x14ac:dyDescent="0.75">
      <c r="A94" s="7">
        <v>0.50120370370370371</v>
      </c>
      <c r="B94">
        <v>22.46</v>
      </c>
      <c r="C94">
        <v>34.07</v>
      </c>
      <c r="D94">
        <v>10</v>
      </c>
      <c r="E94">
        <v>30.88</v>
      </c>
      <c r="F94">
        <v>10</v>
      </c>
      <c r="G94">
        <v>32.79</v>
      </c>
      <c r="H94">
        <v>28.12</v>
      </c>
      <c r="I94">
        <v>26.03</v>
      </c>
      <c r="J94">
        <v>25.83</v>
      </c>
      <c r="K94">
        <v>1254.02</v>
      </c>
    </row>
    <row r="95" spans="1:11" x14ac:dyDescent="0.75">
      <c r="A95" s="7">
        <v>0.50189814814814815</v>
      </c>
      <c r="B95">
        <v>22.61</v>
      </c>
      <c r="C95">
        <v>34.020000000000003</v>
      </c>
      <c r="D95">
        <v>10</v>
      </c>
      <c r="E95">
        <v>30.81</v>
      </c>
      <c r="F95">
        <v>13.6</v>
      </c>
      <c r="G95">
        <v>32.01</v>
      </c>
      <c r="H95">
        <v>28.35</v>
      </c>
      <c r="I95">
        <v>26.33</v>
      </c>
      <c r="J95">
        <v>25.47</v>
      </c>
      <c r="K95">
        <v>1249.92</v>
      </c>
    </row>
    <row r="96" spans="1:11" x14ac:dyDescent="0.75">
      <c r="A96" s="7">
        <v>0.50259259259259259</v>
      </c>
      <c r="B96">
        <v>22.58</v>
      </c>
      <c r="C96">
        <v>33.979999999999997</v>
      </c>
      <c r="D96">
        <v>10</v>
      </c>
      <c r="E96">
        <v>30.76</v>
      </c>
      <c r="F96">
        <v>10</v>
      </c>
      <c r="G96">
        <v>33.549999999999997</v>
      </c>
      <c r="H96">
        <v>28.46</v>
      </c>
      <c r="I96">
        <v>26.38</v>
      </c>
      <c r="J96">
        <v>26.51</v>
      </c>
      <c r="K96">
        <v>1251.29</v>
      </c>
    </row>
    <row r="97" spans="1:11" x14ac:dyDescent="0.75">
      <c r="A97" s="7">
        <v>0.50328703703703703</v>
      </c>
      <c r="B97">
        <v>22.45</v>
      </c>
      <c r="C97">
        <v>33.979999999999997</v>
      </c>
      <c r="D97">
        <v>10</v>
      </c>
      <c r="E97">
        <v>30.76</v>
      </c>
      <c r="F97">
        <v>10</v>
      </c>
      <c r="G97">
        <v>33.54</v>
      </c>
      <c r="H97">
        <v>28.58</v>
      </c>
      <c r="I97">
        <v>26.36</v>
      </c>
      <c r="J97">
        <v>26.65</v>
      </c>
      <c r="K97">
        <v>1249.92</v>
      </c>
    </row>
    <row r="98" spans="1:11" x14ac:dyDescent="0.75">
      <c r="A98" s="7">
        <v>0.50398148148148147</v>
      </c>
      <c r="B98">
        <v>22.35</v>
      </c>
      <c r="C98">
        <v>34.03</v>
      </c>
      <c r="D98">
        <v>10</v>
      </c>
      <c r="E98">
        <v>30.79</v>
      </c>
      <c r="F98">
        <v>10</v>
      </c>
      <c r="G98">
        <v>33.29</v>
      </c>
      <c r="H98">
        <v>28.67</v>
      </c>
      <c r="I98">
        <v>26.42</v>
      </c>
      <c r="J98">
        <v>26.59</v>
      </c>
      <c r="K98">
        <v>1248.55</v>
      </c>
    </row>
    <row r="99" spans="1:11" x14ac:dyDescent="0.75">
      <c r="A99" s="7">
        <v>0.50467592592592592</v>
      </c>
      <c r="B99">
        <v>22.32</v>
      </c>
      <c r="C99">
        <v>34.090000000000003</v>
      </c>
      <c r="D99">
        <v>10</v>
      </c>
      <c r="E99">
        <v>30.85</v>
      </c>
      <c r="F99">
        <v>10</v>
      </c>
      <c r="G99">
        <v>33.32</v>
      </c>
      <c r="H99">
        <v>28.77</v>
      </c>
      <c r="I99">
        <v>26.48</v>
      </c>
      <c r="J99">
        <v>26.27</v>
      </c>
      <c r="K99">
        <v>1247.19</v>
      </c>
    </row>
    <row r="100" spans="1:11" x14ac:dyDescent="0.75">
      <c r="A100" s="7">
        <v>0.50537037037037036</v>
      </c>
      <c r="B100">
        <v>22.26</v>
      </c>
      <c r="C100">
        <v>34.04</v>
      </c>
      <c r="D100">
        <v>10</v>
      </c>
      <c r="E100">
        <v>30.89</v>
      </c>
      <c r="F100">
        <v>10</v>
      </c>
      <c r="G100">
        <v>33.14</v>
      </c>
      <c r="H100">
        <v>28.93</v>
      </c>
      <c r="I100">
        <v>26.6</v>
      </c>
      <c r="J100">
        <v>26.1</v>
      </c>
      <c r="K100">
        <v>1248.55</v>
      </c>
    </row>
    <row r="101" spans="1:11" x14ac:dyDescent="0.75">
      <c r="A101" s="7">
        <v>0.5060648148148148</v>
      </c>
      <c r="B101">
        <v>22.1</v>
      </c>
      <c r="C101">
        <v>34</v>
      </c>
      <c r="D101">
        <v>10</v>
      </c>
      <c r="E101">
        <v>30.87</v>
      </c>
      <c r="F101">
        <v>10</v>
      </c>
      <c r="G101">
        <v>33.14</v>
      </c>
      <c r="H101">
        <v>29.05</v>
      </c>
      <c r="I101">
        <v>26.71</v>
      </c>
      <c r="J101">
        <v>26.31</v>
      </c>
      <c r="K101">
        <v>1252.6600000000001</v>
      </c>
    </row>
    <row r="102" spans="1:11" x14ac:dyDescent="0.75">
      <c r="A102" s="7">
        <v>0.50675925925925924</v>
      </c>
      <c r="B102">
        <v>21.87</v>
      </c>
      <c r="C102">
        <v>34.03</v>
      </c>
      <c r="D102">
        <v>10</v>
      </c>
      <c r="E102">
        <v>30.84</v>
      </c>
      <c r="F102">
        <v>13.27</v>
      </c>
      <c r="G102">
        <v>32.53</v>
      </c>
      <c r="H102">
        <v>29.21</v>
      </c>
      <c r="I102">
        <v>26.91</v>
      </c>
      <c r="J102">
        <v>25.56</v>
      </c>
      <c r="K102">
        <v>1249.92</v>
      </c>
    </row>
    <row r="103" spans="1:11" x14ac:dyDescent="0.75">
      <c r="A103" s="7">
        <v>0.50745370370370368</v>
      </c>
      <c r="B103">
        <v>22.12</v>
      </c>
      <c r="C103">
        <v>33.950000000000003</v>
      </c>
      <c r="D103">
        <v>10</v>
      </c>
      <c r="E103">
        <v>30.76</v>
      </c>
      <c r="F103">
        <v>10</v>
      </c>
      <c r="G103">
        <v>32.82</v>
      </c>
      <c r="H103">
        <v>29.34</v>
      </c>
      <c r="I103">
        <v>27.06</v>
      </c>
      <c r="J103">
        <v>26.07</v>
      </c>
      <c r="K103">
        <v>1254.02</v>
      </c>
    </row>
    <row r="104" spans="1:11" x14ac:dyDescent="0.75">
      <c r="A104" s="7">
        <v>0.50814814814814813</v>
      </c>
      <c r="B104">
        <v>22.15</v>
      </c>
      <c r="C104">
        <v>33.85</v>
      </c>
      <c r="D104">
        <v>10</v>
      </c>
      <c r="E104">
        <v>30.69</v>
      </c>
      <c r="F104">
        <v>10.119999999999999</v>
      </c>
      <c r="G104">
        <v>32.159999999999997</v>
      </c>
      <c r="H104">
        <v>29.49</v>
      </c>
      <c r="I104">
        <v>27.21</v>
      </c>
      <c r="J104">
        <v>25.94</v>
      </c>
      <c r="K104">
        <v>1252.6600000000001</v>
      </c>
    </row>
    <row r="105" spans="1:11" x14ac:dyDescent="0.75">
      <c r="A105" s="7">
        <v>0.50884259259259257</v>
      </c>
      <c r="B105">
        <v>22</v>
      </c>
      <c r="C105">
        <v>33.74</v>
      </c>
      <c r="D105">
        <v>10</v>
      </c>
      <c r="E105">
        <v>30.64</v>
      </c>
      <c r="F105">
        <v>10</v>
      </c>
      <c r="G105">
        <v>32.65</v>
      </c>
      <c r="H105">
        <v>29.59</v>
      </c>
      <c r="I105">
        <v>27.25</v>
      </c>
      <c r="J105">
        <v>25.62</v>
      </c>
      <c r="K105">
        <v>1262.23</v>
      </c>
    </row>
    <row r="106" spans="1:11" x14ac:dyDescent="0.75">
      <c r="A106" s="7">
        <v>0.50953703703703701</v>
      </c>
      <c r="B106">
        <v>21.89</v>
      </c>
      <c r="C106">
        <v>33.68</v>
      </c>
      <c r="D106">
        <v>10</v>
      </c>
      <c r="E106">
        <v>30.59</v>
      </c>
      <c r="F106">
        <v>10</v>
      </c>
      <c r="G106">
        <v>32.99</v>
      </c>
      <c r="H106">
        <v>29.67</v>
      </c>
      <c r="I106">
        <v>27.31</v>
      </c>
      <c r="J106">
        <v>26.31</v>
      </c>
      <c r="K106">
        <v>1256.76</v>
      </c>
    </row>
    <row r="107" spans="1:11" x14ac:dyDescent="0.75">
      <c r="A107" s="7">
        <v>0.51023148148148145</v>
      </c>
      <c r="B107">
        <v>21.75</v>
      </c>
      <c r="C107">
        <v>33.64</v>
      </c>
      <c r="D107">
        <v>10</v>
      </c>
      <c r="E107">
        <v>30.56</v>
      </c>
      <c r="F107">
        <v>10</v>
      </c>
      <c r="G107">
        <v>32.76</v>
      </c>
      <c r="H107">
        <v>29.76</v>
      </c>
      <c r="I107">
        <v>27.42</v>
      </c>
      <c r="J107">
        <v>26.28</v>
      </c>
      <c r="K107">
        <v>1244.45</v>
      </c>
    </row>
    <row r="108" spans="1:11" x14ac:dyDescent="0.75">
      <c r="A108" s="7">
        <v>0.51092592592592589</v>
      </c>
      <c r="B108">
        <v>21.71</v>
      </c>
      <c r="C108">
        <v>33.65</v>
      </c>
      <c r="D108">
        <v>10</v>
      </c>
      <c r="E108">
        <v>30.56</v>
      </c>
      <c r="F108">
        <v>10</v>
      </c>
      <c r="G108">
        <v>33.049999999999997</v>
      </c>
      <c r="H108">
        <v>29.87</v>
      </c>
      <c r="I108">
        <v>27.55</v>
      </c>
      <c r="J108">
        <v>26.35</v>
      </c>
      <c r="K108">
        <v>1232.1500000000001</v>
      </c>
    </row>
    <row r="109" spans="1:11" x14ac:dyDescent="0.75">
      <c r="A109" s="7">
        <v>0.51162037037037034</v>
      </c>
      <c r="B109">
        <v>21.56</v>
      </c>
      <c r="C109">
        <v>33.61</v>
      </c>
      <c r="D109">
        <v>10</v>
      </c>
      <c r="E109">
        <v>30.52</v>
      </c>
      <c r="F109">
        <v>13.93</v>
      </c>
      <c r="G109">
        <v>32.35</v>
      </c>
      <c r="H109">
        <v>29.97</v>
      </c>
      <c r="I109">
        <v>27.67</v>
      </c>
      <c r="J109">
        <v>25.57</v>
      </c>
      <c r="K109">
        <v>1248.55</v>
      </c>
    </row>
    <row r="110" spans="1:11" x14ac:dyDescent="0.75">
      <c r="A110" s="7">
        <v>0.51231481481481478</v>
      </c>
      <c r="B110">
        <v>21.44</v>
      </c>
      <c r="C110">
        <v>33.549999999999997</v>
      </c>
      <c r="D110">
        <v>10</v>
      </c>
      <c r="E110">
        <v>30.5</v>
      </c>
      <c r="F110">
        <v>10</v>
      </c>
      <c r="G110">
        <v>33.64</v>
      </c>
      <c r="H110">
        <v>29.99</v>
      </c>
      <c r="I110">
        <v>27.71</v>
      </c>
      <c r="J110">
        <v>26.85</v>
      </c>
      <c r="K110">
        <v>1251.29</v>
      </c>
    </row>
    <row r="111" spans="1:11" x14ac:dyDescent="0.75">
      <c r="A111" s="7">
        <v>0.51300925925925933</v>
      </c>
      <c r="B111">
        <v>21.31</v>
      </c>
      <c r="C111">
        <v>33.68</v>
      </c>
      <c r="D111">
        <v>10</v>
      </c>
      <c r="E111">
        <v>30.54</v>
      </c>
      <c r="F111">
        <v>10</v>
      </c>
      <c r="G111">
        <v>33.67</v>
      </c>
      <c r="H111">
        <v>30.1</v>
      </c>
      <c r="I111">
        <v>27.83</v>
      </c>
      <c r="J111">
        <v>26.5</v>
      </c>
      <c r="K111">
        <v>1230.78</v>
      </c>
    </row>
    <row r="112" spans="1:11" x14ac:dyDescent="0.75">
      <c r="A112" s="7">
        <v>0.51370370370370366</v>
      </c>
      <c r="B112">
        <v>21.19</v>
      </c>
      <c r="C112">
        <v>33.729999999999997</v>
      </c>
      <c r="D112">
        <v>10</v>
      </c>
      <c r="E112">
        <v>30.61</v>
      </c>
      <c r="F112">
        <v>10</v>
      </c>
      <c r="G112">
        <v>33.08</v>
      </c>
      <c r="H112">
        <v>30.2</v>
      </c>
      <c r="I112">
        <v>27.99</v>
      </c>
      <c r="J112">
        <v>26.41</v>
      </c>
      <c r="K112">
        <v>1251.29</v>
      </c>
    </row>
    <row r="113" spans="1:11" x14ac:dyDescent="0.75">
      <c r="A113" s="7">
        <v>0.51439814814814822</v>
      </c>
      <c r="B113">
        <v>21.05</v>
      </c>
      <c r="C113">
        <v>33.67</v>
      </c>
      <c r="D113">
        <v>10</v>
      </c>
      <c r="E113">
        <v>30.61</v>
      </c>
      <c r="F113">
        <v>10</v>
      </c>
      <c r="G113">
        <v>32.630000000000003</v>
      </c>
      <c r="H113">
        <v>30.33</v>
      </c>
      <c r="I113">
        <v>28.14</v>
      </c>
      <c r="J113">
        <v>26.07</v>
      </c>
      <c r="K113">
        <v>1252.6600000000001</v>
      </c>
    </row>
    <row r="114" spans="1:11" x14ac:dyDescent="0.75">
      <c r="A114" s="7">
        <v>0.51509259259259255</v>
      </c>
      <c r="B114">
        <v>21</v>
      </c>
      <c r="C114">
        <v>33.64</v>
      </c>
      <c r="D114">
        <v>10</v>
      </c>
      <c r="E114">
        <v>30.61</v>
      </c>
      <c r="F114">
        <v>10</v>
      </c>
      <c r="G114">
        <v>33.33</v>
      </c>
      <c r="H114">
        <v>30.44</v>
      </c>
      <c r="I114">
        <v>28.24</v>
      </c>
      <c r="J114">
        <v>26.6</v>
      </c>
      <c r="K114">
        <v>1252.6600000000001</v>
      </c>
    </row>
    <row r="115" spans="1:11" x14ac:dyDescent="0.75">
      <c r="A115" s="7">
        <v>0.5157870370370371</v>
      </c>
      <c r="B115">
        <v>20.87</v>
      </c>
      <c r="C115">
        <v>33.68</v>
      </c>
      <c r="D115">
        <v>10</v>
      </c>
      <c r="E115">
        <v>30.63</v>
      </c>
      <c r="F115">
        <v>10</v>
      </c>
      <c r="G115">
        <v>33.25</v>
      </c>
      <c r="H115">
        <v>30.5</v>
      </c>
      <c r="I115">
        <v>28.31</v>
      </c>
      <c r="J115">
        <v>26.98</v>
      </c>
      <c r="K115">
        <v>1260.8599999999999</v>
      </c>
    </row>
    <row r="116" spans="1:11" x14ac:dyDescent="0.75">
      <c r="A116" s="7">
        <v>0.51648148148148143</v>
      </c>
      <c r="B116">
        <v>20.61</v>
      </c>
      <c r="C116">
        <v>33.71</v>
      </c>
      <c r="D116">
        <v>10</v>
      </c>
      <c r="E116">
        <v>30.64</v>
      </c>
      <c r="F116">
        <v>10</v>
      </c>
      <c r="G116">
        <v>33.15</v>
      </c>
      <c r="H116">
        <v>30.61</v>
      </c>
      <c r="I116">
        <v>28.44</v>
      </c>
      <c r="J116">
        <v>26.49</v>
      </c>
      <c r="K116">
        <v>1266.33</v>
      </c>
    </row>
    <row r="117" spans="1:11" x14ac:dyDescent="0.75">
      <c r="A117" s="7">
        <v>0.51717592592592598</v>
      </c>
      <c r="B117">
        <v>20.65</v>
      </c>
      <c r="C117">
        <v>33.770000000000003</v>
      </c>
      <c r="D117">
        <v>10</v>
      </c>
      <c r="E117">
        <v>30.71</v>
      </c>
      <c r="F117">
        <v>11.11</v>
      </c>
      <c r="G117">
        <v>33.369999999999997</v>
      </c>
      <c r="H117">
        <v>30.7</v>
      </c>
      <c r="I117">
        <v>28.63</v>
      </c>
      <c r="J117">
        <v>26.77</v>
      </c>
      <c r="K117">
        <v>1267.69</v>
      </c>
    </row>
    <row r="118" spans="1:11" x14ac:dyDescent="0.75">
      <c r="A118" s="7">
        <v>0.51787037037037031</v>
      </c>
      <c r="B118">
        <v>20.52</v>
      </c>
      <c r="C118">
        <v>33.86</v>
      </c>
      <c r="D118">
        <v>10</v>
      </c>
      <c r="E118">
        <v>30.79</v>
      </c>
      <c r="F118">
        <v>10</v>
      </c>
      <c r="G118">
        <v>33.92</v>
      </c>
      <c r="H118">
        <v>30.79</v>
      </c>
      <c r="I118">
        <v>28.73</v>
      </c>
      <c r="J118">
        <v>26.53</v>
      </c>
      <c r="K118">
        <v>1278.6300000000001</v>
      </c>
    </row>
    <row r="119" spans="1:11" x14ac:dyDescent="0.75">
      <c r="A119" s="7">
        <v>0.51856481481481487</v>
      </c>
      <c r="B119">
        <v>20.68</v>
      </c>
      <c r="C119">
        <v>33.96</v>
      </c>
      <c r="D119">
        <v>10</v>
      </c>
      <c r="E119">
        <v>30.91</v>
      </c>
      <c r="F119">
        <v>10</v>
      </c>
      <c r="G119">
        <v>33.93</v>
      </c>
      <c r="H119">
        <v>30.87</v>
      </c>
      <c r="I119">
        <v>28.84</v>
      </c>
      <c r="J119">
        <v>26.76</v>
      </c>
      <c r="K119">
        <v>1285.47</v>
      </c>
    </row>
    <row r="120" spans="1:11" x14ac:dyDescent="0.75">
      <c r="A120" s="7">
        <v>0.5192592592592592</v>
      </c>
      <c r="B120">
        <v>20.73</v>
      </c>
      <c r="C120">
        <v>33.96</v>
      </c>
      <c r="D120">
        <v>10</v>
      </c>
      <c r="E120">
        <v>30.93</v>
      </c>
      <c r="F120">
        <v>10</v>
      </c>
      <c r="G120">
        <v>33.06</v>
      </c>
      <c r="H120">
        <v>30.96</v>
      </c>
      <c r="I120">
        <v>29.03</v>
      </c>
      <c r="J120">
        <v>26.45</v>
      </c>
      <c r="K120">
        <v>1289.57</v>
      </c>
    </row>
    <row r="121" spans="1:11" x14ac:dyDescent="0.75">
      <c r="A121" s="7">
        <v>0.51995370370370375</v>
      </c>
      <c r="B121">
        <v>20.8</v>
      </c>
      <c r="C121">
        <v>34.01</v>
      </c>
      <c r="D121">
        <v>10</v>
      </c>
      <c r="E121">
        <v>30.98</v>
      </c>
      <c r="F121">
        <v>10</v>
      </c>
      <c r="G121">
        <v>34.020000000000003</v>
      </c>
      <c r="H121">
        <v>31.01</v>
      </c>
      <c r="I121">
        <v>29.21</v>
      </c>
      <c r="J121">
        <v>26.84</v>
      </c>
      <c r="K121">
        <v>1297.77</v>
      </c>
    </row>
    <row r="122" spans="1:11" x14ac:dyDescent="0.75">
      <c r="A122" s="7">
        <v>0.52064814814814808</v>
      </c>
      <c r="B122">
        <v>20.61</v>
      </c>
      <c r="C122">
        <v>34.049999999999997</v>
      </c>
      <c r="D122">
        <v>10</v>
      </c>
      <c r="E122">
        <v>31.03</v>
      </c>
      <c r="F122">
        <v>10</v>
      </c>
      <c r="G122">
        <v>34.11</v>
      </c>
      <c r="H122">
        <v>31.1</v>
      </c>
      <c r="I122">
        <v>29.31</v>
      </c>
      <c r="J122">
        <v>27.42</v>
      </c>
      <c r="K122">
        <v>1311.44</v>
      </c>
    </row>
    <row r="123" spans="1:11" x14ac:dyDescent="0.75">
      <c r="A123" s="7">
        <v>0.52134259259259264</v>
      </c>
      <c r="B123">
        <v>20.55</v>
      </c>
      <c r="C123">
        <v>34.14</v>
      </c>
      <c r="D123">
        <v>10</v>
      </c>
      <c r="E123">
        <v>31.13</v>
      </c>
      <c r="F123">
        <v>10</v>
      </c>
      <c r="G123">
        <v>33.5</v>
      </c>
      <c r="H123">
        <v>31.26</v>
      </c>
      <c r="I123">
        <v>29.48</v>
      </c>
      <c r="J123">
        <v>26.75</v>
      </c>
      <c r="K123">
        <v>1314.18</v>
      </c>
    </row>
    <row r="124" spans="1:11" x14ac:dyDescent="0.75">
      <c r="A124" s="7">
        <v>0.52203703703703697</v>
      </c>
      <c r="B124">
        <v>20.46</v>
      </c>
      <c r="C124">
        <v>34.24</v>
      </c>
      <c r="D124">
        <v>10</v>
      </c>
      <c r="E124">
        <v>31.26</v>
      </c>
      <c r="F124">
        <v>10</v>
      </c>
      <c r="G124">
        <v>34.26</v>
      </c>
      <c r="H124">
        <v>31.38</v>
      </c>
      <c r="I124">
        <v>29.63</v>
      </c>
      <c r="J124">
        <v>27.3</v>
      </c>
      <c r="K124">
        <v>1321.01</v>
      </c>
    </row>
    <row r="125" spans="1:11" x14ac:dyDescent="0.75">
      <c r="A125" s="7">
        <v>0.52273148148148152</v>
      </c>
      <c r="B125">
        <v>20.190000000000001</v>
      </c>
      <c r="C125">
        <v>34.340000000000003</v>
      </c>
      <c r="D125">
        <v>10</v>
      </c>
      <c r="E125">
        <v>31.38</v>
      </c>
      <c r="F125">
        <v>10</v>
      </c>
      <c r="G125">
        <v>34.29</v>
      </c>
      <c r="H125">
        <v>31.47</v>
      </c>
      <c r="I125">
        <v>29.78</v>
      </c>
      <c r="J125">
        <v>27.55</v>
      </c>
      <c r="K125">
        <v>1325.11</v>
      </c>
    </row>
    <row r="126" spans="1:11" x14ac:dyDescent="0.75">
      <c r="A126" s="7">
        <v>0.52342592592592596</v>
      </c>
      <c r="B126">
        <v>20.32</v>
      </c>
      <c r="C126">
        <v>34.520000000000003</v>
      </c>
      <c r="D126">
        <v>10</v>
      </c>
      <c r="E126">
        <v>31.53</v>
      </c>
      <c r="F126">
        <v>10</v>
      </c>
      <c r="G126">
        <v>34.54</v>
      </c>
      <c r="H126">
        <v>31.57</v>
      </c>
      <c r="I126">
        <v>29.96</v>
      </c>
      <c r="J126">
        <v>27.42</v>
      </c>
      <c r="K126">
        <v>1338.78</v>
      </c>
    </row>
    <row r="127" spans="1:11" x14ac:dyDescent="0.75">
      <c r="A127" s="7">
        <v>0.5241203703703704</v>
      </c>
      <c r="B127">
        <v>19.829999999999998</v>
      </c>
      <c r="C127">
        <v>34.549999999999997</v>
      </c>
      <c r="D127">
        <v>10</v>
      </c>
      <c r="E127">
        <v>31.59</v>
      </c>
      <c r="F127">
        <v>12.11</v>
      </c>
      <c r="G127">
        <v>32.83</v>
      </c>
      <c r="H127">
        <v>31.76</v>
      </c>
      <c r="I127">
        <v>30.27</v>
      </c>
      <c r="J127">
        <v>26.07</v>
      </c>
      <c r="K127">
        <v>1349.72</v>
      </c>
    </row>
    <row r="128" spans="1:11" x14ac:dyDescent="0.75">
      <c r="A128" s="7">
        <v>0.52481481481481485</v>
      </c>
      <c r="B128">
        <v>20.32</v>
      </c>
      <c r="C128">
        <v>34.5</v>
      </c>
      <c r="D128">
        <v>10</v>
      </c>
      <c r="E128">
        <v>31.61</v>
      </c>
      <c r="F128">
        <v>10</v>
      </c>
      <c r="G128">
        <v>34.020000000000003</v>
      </c>
      <c r="H128">
        <v>31.89</v>
      </c>
      <c r="I128">
        <v>30.36</v>
      </c>
      <c r="J128">
        <v>27.07</v>
      </c>
      <c r="K128">
        <v>1363.39</v>
      </c>
    </row>
    <row r="129" spans="1:11" x14ac:dyDescent="0.75">
      <c r="A129" s="7">
        <v>0.52550925925925929</v>
      </c>
      <c r="B129">
        <v>20.079999999999998</v>
      </c>
      <c r="C129">
        <v>34.450000000000003</v>
      </c>
      <c r="D129">
        <v>10</v>
      </c>
      <c r="E129">
        <v>31.55</v>
      </c>
      <c r="F129">
        <v>10</v>
      </c>
      <c r="G129">
        <v>33.619999999999997</v>
      </c>
      <c r="H129">
        <v>32.03</v>
      </c>
      <c r="I129">
        <v>30.63</v>
      </c>
      <c r="J129">
        <v>26.65</v>
      </c>
      <c r="K129">
        <v>1375.7</v>
      </c>
    </row>
    <row r="130" spans="1:11" x14ac:dyDescent="0.75">
      <c r="A130" s="7">
        <v>0.52620370370370373</v>
      </c>
      <c r="B130">
        <v>20.079999999999998</v>
      </c>
      <c r="C130">
        <v>34.39</v>
      </c>
      <c r="D130">
        <v>10</v>
      </c>
      <c r="E130">
        <v>31.49</v>
      </c>
      <c r="F130">
        <v>14.93</v>
      </c>
      <c r="G130">
        <v>33.229999999999997</v>
      </c>
      <c r="H130">
        <v>32.17</v>
      </c>
      <c r="I130">
        <v>30.74</v>
      </c>
      <c r="J130">
        <v>25.77</v>
      </c>
      <c r="K130">
        <v>1381.16</v>
      </c>
    </row>
    <row r="131" spans="1:11" x14ac:dyDescent="0.75">
      <c r="A131" s="7">
        <v>0.52689814814814817</v>
      </c>
      <c r="B131">
        <v>20.14</v>
      </c>
      <c r="C131">
        <v>34.17</v>
      </c>
      <c r="D131">
        <v>10</v>
      </c>
      <c r="E131">
        <v>31.37</v>
      </c>
      <c r="F131">
        <v>10</v>
      </c>
      <c r="G131">
        <v>33.67</v>
      </c>
      <c r="H131">
        <v>32.270000000000003</v>
      </c>
      <c r="I131">
        <v>30.9</v>
      </c>
      <c r="J131">
        <v>26.88</v>
      </c>
      <c r="K131">
        <v>1393.47</v>
      </c>
    </row>
    <row r="132" spans="1:11" x14ac:dyDescent="0.75">
      <c r="A132" s="7">
        <v>0.52759259259259261</v>
      </c>
      <c r="B132">
        <v>19.57</v>
      </c>
      <c r="C132">
        <v>34.159999999999997</v>
      </c>
      <c r="D132">
        <v>10</v>
      </c>
      <c r="E132">
        <v>31.33</v>
      </c>
      <c r="F132">
        <v>10</v>
      </c>
      <c r="G132">
        <v>34.01</v>
      </c>
      <c r="H132">
        <v>32.340000000000003</v>
      </c>
      <c r="I132">
        <v>30.93</v>
      </c>
      <c r="J132">
        <v>27.13</v>
      </c>
      <c r="K132">
        <v>1379.8</v>
      </c>
    </row>
    <row r="133" spans="1:11" x14ac:dyDescent="0.75">
      <c r="A133" s="7">
        <v>0.52828703703703705</v>
      </c>
      <c r="B133">
        <v>19.95</v>
      </c>
      <c r="C133">
        <v>34.17</v>
      </c>
      <c r="D133">
        <v>10</v>
      </c>
      <c r="E133">
        <v>31.36</v>
      </c>
      <c r="F133">
        <v>10</v>
      </c>
      <c r="G133">
        <v>33.56</v>
      </c>
      <c r="H133">
        <v>32.450000000000003</v>
      </c>
      <c r="I133">
        <v>31.03</v>
      </c>
      <c r="J133">
        <v>26.71</v>
      </c>
      <c r="K133">
        <v>1389.37</v>
      </c>
    </row>
    <row r="134" spans="1:11" x14ac:dyDescent="0.75">
      <c r="A134" s="7">
        <v>0.5289814814814815</v>
      </c>
      <c r="B134">
        <v>19.91</v>
      </c>
      <c r="C134">
        <v>34.17</v>
      </c>
      <c r="D134">
        <v>10</v>
      </c>
      <c r="E134">
        <v>31.4</v>
      </c>
      <c r="F134">
        <v>10</v>
      </c>
      <c r="G134">
        <v>33.64</v>
      </c>
      <c r="H134">
        <v>32.51</v>
      </c>
      <c r="I134">
        <v>31.23</v>
      </c>
      <c r="J134">
        <v>26.63</v>
      </c>
      <c r="K134">
        <v>1385.27</v>
      </c>
    </row>
    <row r="135" spans="1:11" x14ac:dyDescent="0.75">
      <c r="A135" s="7">
        <v>0.52967592592592594</v>
      </c>
      <c r="B135">
        <v>19.77</v>
      </c>
      <c r="C135">
        <v>34.17</v>
      </c>
      <c r="D135">
        <v>10</v>
      </c>
      <c r="E135">
        <v>31.45</v>
      </c>
      <c r="F135">
        <v>10</v>
      </c>
      <c r="G135">
        <v>34.119999999999997</v>
      </c>
      <c r="H135">
        <v>32.56</v>
      </c>
      <c r="I135">
        <v>31.31</v>
      </c>
      <c r="J135">
        <v>27.05</v>
      </c>
      <c r="K135">
        <v>1388</v>
      </c>
    </row>
    <row r="136" spans="1:11" x14ac:dyDescent="0.75">
      <c r="A136" s="7">
        <v>0.53037037037037038</v>
      </c>
      <c r="B136">
        <v>19.61</v>
      </c>
      <c r="C136">
        <v>34.130000000000003</v>
      </c>
      <c r="D136">
        <v>10</v>
      </c>
      <c r="E136">
        <v>31.43</v>
      </c>
      <c r="F136">
        <v>10</v>
      </c>
      <c r="G136">
        <v>33.68</v>
      </c>
      <c r="H136">
        <v>32.67</v>
      </c>
      <c r="I136">
        <v>31.46</v>
      </c>
      <c r="J136">
        <v>26.74</v>
      </c>
      <c r="K136">
        <v>1388</v>
      </c>
    </row>
    <row r="137" spans="1:11" x14ac:dyDescent="0.75">
      <c r="A137" s="7">
        <v>0.53106481481481482</v>
      </c>
      <c r="B137">
        <v>19.510000000000002</v>
      </c>
      <c r="C137">
        <v>34.020000000000003</v>
      </c>
      <c r="D137">
        <v>10</v>
      </c>
      <c r="E137">
        <v>31.37</v>
      </c>
      <c r="F137">
        <v>10</v>
      </c>
      <c r="G137">
        <v>33.49</v>
      </c>
      <c r="H137">
        <v>32.74</v>
      </c>
      <c r="I137">
        <v>31.68</v>
      </c>
      <c r="J137">
        <v>26.23</v>
      </c>
      <c r="K137">
        <v>1383.9</v>
      </c>
    </row>
    <row r="138" spans="1:11" x14ac:dyDescent="0.75">
      <c r="A138" s="7">
        <v>0.53175925925925926</v>
      </c>
      <c r="B138">
        <v>19.52</v>
      </c>
      <c r="C138">
        <v>33.96</v>
      </c>
      <c r="D138">
        <v>10</v>
      </c>
      <c r="E138">
        <v>31.32</v>
      </c>
      <c r="F138">
        <v>10</v>
      </c>
      <c r="G138">
        <v>33.81</v>
      </c>
      <c r="H138">
        <v>32.79</v>
      </c>
      <c r="I138">
        <v>31.78</v>
      </c>
      <c r="J138">
        <v>26.82</v>
      </c>
      <c r="K138">
        <v>1377.06</v>
      </c>
    </row>
    <row r="139" spans="1:11" x14ac:dyDescent="0.75">
      <c r="A139" s="7">
        <v>0.53245370370370371</v>
      </c>
      <c r="B139">
        <v>19.260000000000002</v>
      </c>
      <c r="C139">
        <v>33.99</v>
      </c>
      <c r="D139">
        <v>10</v>
      </c>
      <c r="E139">
        <v>31.31</v>
      </c>
      <c r="F139">
        <v>10</v>
      </c>
      <c r="G139">
        <v>34.5</v>
      </c>
      <c r="H139">
        <v>32.83</v>
      </c>
      <c r="I139">
        <v>31.76</v>
      </c>
      <c r="J139">
        <v>27.34</v>
      </c>
      <c r="K139">
        <v>1370.23</v>
      </c>
    </row>
    <row r="140" spans="1:11" x14ac:dyDescent="0.75">
      <c r="A140" s="7">
        <v>0.53314814814814815</v>
      </c>
      <c r="B140">
        <v>19.09</v>
      </c>
      <c r="C140">
        <v>34.049999999999997</v>
      </c>
      <c r="D140">
        <v>10</v>
      </c>
      <c r="E140">
        <v>31.35</v>
      </c>
      <c r="F140">
        <v>10</v>
      </c>
      <c r="G140">
        <v>34.81</v>
      </c>
      <c r="H140">
        <v>32.9</v>
      </c>
      <c r="I140">
        <v>31.94</v>
      </c>
      <c r="J140">
        <v>27.56</v>
      </c>
      <c r="K140">
        <v>1352.46</v>
      </c>
    </row>
    <row r="141" spans="1:11" x14ac:dyDescent="0.75">
      <c r="A141" s="7">
        <v>0.53384259259259259</v>
      </c>
      <c r="B141">
        <v>19.170000000000002</v>
      </c>
      <c r="C141">
        <v>34.130000000000003</v>
      </c>
      <c r="D141">
        <v>10</v>
      </c>
      <c r="E141">
        <v>31.45</v>
      </c>
      <c r="F141">
        <v>10</v>
      </c>
      <c r="G141">
        <v>34.36</v>
      </c>
      <c r="H141">
        <v>32.950000000000003</v>
      </c>
      <c r="I141">
        <v>32.1</v>
      </c>
      <c r="J141">
        <v>27.11</v>
      </c>
      <c r="K141">
        <v>1362.03</v>
      </c>
    </row>
    <row r="142" spans="1:11" x14ac:dyDescent="0.75">
      <c r="A142" s="7">
        <v>0.53453703703703703</v>
      </c>
      <c r="B142">
        <v>19.079999999999998</v>
      </c>
      <c r="C142">
        <v>34.21</v>
      </c>
      <c r="D142">
        <v>10</v>
      </c>
      <c r="E142">
        <v>31.54</v>
      </c>
      <c r="F142">
        <v>10</v>
      </c>
      <c r="G142">
        <v>34.76</v>
      </c>
      <c r="H142">
        <v>33.01</v>
      </c>
      <c r="I142">
        <v>32.19</v>
      </c>
      <c r="J142">
        <v>27.57</v>
      </c>
      <c r="K142">
        <v>1341.52</v>
      </c>
    </row>
    <row r="143" spans="1:11" x14ac:dyDescent="0.75">
      <c r="A143" s="7">
        <v>0.53523148148148147</v>
      </c>
      <c r="B143">
        <v>19.02</v>
      </c>
      <c r="C143">
        <v>34.25</v>
      </c>
      <c r="D143">
        <v>10</v>
      </c>
      <c r="E143">
        <v>31.59</v>
      </c>
      <c r="F143">
        <v>10</v>
      </c>
      <c r="G143">
        <v>33.97</v>
      </c>
      <c r="H143">
        <v>33.1</v>
      </c>
      <c r="I143">
        <v>32.450000000000003</v>
      </c>
      <c r="J143">
        <v>26.8</v>
      </c>
      <c r="K143">
        <v>1352.46</v>
      </c>
    </row>
    <row r="144" spans="1:11" x14ac:dyDescent="0.75">
      <c r="A144" s="7">
        <v>0.53592592592592592</v>
      </c>
      <c r="B144">
        <v>19.04</v>
      </c>
      <c r="C144">
        <v>34.11</v>
      </c>
      <c r="D144">
        <v>10</v>
      </c>
      <c r="E144">
        <v>31.56</v>
      </c>
      <c r="F144">
        <v>10</v>
      </c>
      <c r="G144">
        <v>33.39</v>
      </c>
      <c r="H144">
        <v>33.17</v>
      </c>
      <c r="I144">
        <v>32.6</v>
      </c>
      <c r="J144">
        <v>26.56</v>
      </c>
      <c r="K144">
        <v>1349.72</v>
      </c>
    </row>
    <row r="145" spans="1:11" x14ac:dyDescent="0.75">
      <c r="A145" s="7">
        <v>0.53662037037037036</v>
      </c>
      <c r="B145">
        <v>18.91</v>
      </c>
      <c r="C145">
        <v>34.090000000000003</v>
      </c>
      <c r="D145">
        <v>10</v>
      </c>
      <c r="E145">
        <v>31.55</v>
      </c>
      <c r="F145">
        <v>10</v>
      </c>
      <c r="G145">
        <v>33.58</v>
      </c>
      <c r="H145">
        <v>33.25</v>
      </c>
      <c r="I145">
        <v>32.68</v>
      </c>
      <c r="J145">
        <v>26.43</v>
      </c>
      <c r="K145">
        <v>1360.66</v>
      </c>
    </row>
    <row r="146" spans="1:11" x14ac:dyDescent="0.75">
      <c r="A146" s="7">
        <v>0.5373148148148148</v>
      </c>
      <c r="B146">
        <v>18.88</v>
      </c>
      <c r="C146">
        <v>34.07</v>
      </c>
      <c r="D146">
        <v>10</v>
      </c>
      <c r="E146">
        <v>31.52</v>
      </c>
      <c r="F146">
        <v>10</v>
      </c>
      <c r="G146">
        <v>34.17</v>
      </c>
      <c r="H146">
        <v>33.31</v>
      </c>
      <c r="I146">
        <v>32.78</v>
      </c>
      <c r="J146">
        <v>27.01</v>
      </c>
      <c r="K146">
        <v>1344.25</v>
      </c>
    </row>
    <row r="147" spans="1:11" x14ac:dyDescent="0.75">
      <c r="A147" s="7">
        <v>0.53800925925925924</v>
      </c>
      <c r="B147">
        <v>18.7</v>
      </c>
      <c r="C147">
        <v>34</v>
      </c>
      <c r="D147">
        <v>10</v>
      </c>
      <c r="E147">
        <v>31.45</v>
      </c>
      <c r="F147">
        <v>14.26</v>
      </c>
      <c r="G147">
        <v>33.020000000000003</v>
      </c>
      <c r="H147">
        <v>33.369999999999997</v>
      </c>
      <c r="I147">
        <v>32.94</v>
      </c>
      <c r="J147">
        <v>25.99</v>
      </c>
      <c r="K147">
        <v>1341.52</v>
      </c>
    </row>
    <row r="148" spans="1:11" x14ac:dyDescent="0.75">
      <c r="A148" s="7">
        <v>0.53870370370370368</v>
      </c>
      <c r="B148">
        <v>18.559999999999999</v>
      </c>
      <c r="C148">
        <v>33.880000000000003</v>
      </c>
      <c r="D148">
        <v>10</v>
      </c>
      <c r="E148">
        <v>31.39</v>
      </c>
      <c r="F148">
        <v>10</v>
      </c>
      <c r="G148">
        <v>33.28</v>
      </c>
      <c r="H148">
        <v>33.409999999999997</v>
      </c>
      <c r="I148">
        <v>32.99</v>
      </c>
      <c r="J148">
        <v>26.45</v>
      </c>
      <c r="K148">
        <v>1330.58</v>
      </c>
    </row>
    <row r="149" spans="1:11" x14ac:dyDescent="0.75">
      <c r="A149" s="7">
        <v>0.53939814814814813</v>
      </c>
      <c r="B149">
        <v>18.510000000000002</v>
      </c>
      <c r="C149">
        <v>33.74</v>
      </c>
      <c r="D149">
        <v>10</v>
      </c>
      <c r="E149">
        <v>31.3</v>
      </c>
      <c r="F149">
        <v>10</v>
      </c>
      <c r="G149">
        <v>33.700000000000003</v>
      </c>
      <c r="H149">
        <v>33.42</v>
      </c>
      <c r="I149">
        <v>33.090000000000003</v>
      </c>
      <c r="J149">
        <v>26.29</v>
      </c>
      <c r="K149">
        <v>1329.21</v>
      </c>
    </row>
    <row r="150" spans="1:11" x14ac:dyDescent="0.75">
      <c r="A150" s="7">
        <v>0.54009259259259257</v>
      </c>
      <c r="B150">
        <v>18.63</v>
      </c>
      <c r="C150">
        <v>33.58</v>
      </c>
      <c r="D150">
        <v>10</v>
      </c>
      <c r="E150">
        <v>31.21</v>
      </c>
      <c r="F150">
        <v>10</v>
      </c>
      <c r="G150">
        <v>33.29</v>
      </c>
      <c r="H150">
        <v>33.5</v>
      </c>
      <c r="I150">
        <v>33.24</v>
      </c>
      <c r="J150">
        <v>26.17</v>
      </c>
      <c r="K150">
        <v>1318.28</v>
      </c>
    </row>
    <row r="151" spans="1:11" x14ac:dyDescent="0.75">
      <c r="A151" s="7">
        <v>0.54078703703703701</v>
      </c>
      <c r="B151">
        <v>18.5</v>
      </c>
      <c r="C151">
        <v>33.56</v>
      </c>
      <c r="D151">
        <v>10</v>
      </c>
      <c r="E151">
        <v>31.17</v>
      </c>
      <c r="F151">
        <v>10</v>
      </c>
      <c r="G151">
        <v>33.450000000000003</v>
      </c>
      <c r="H151">
        <v>33.450000000000003</v>
      </c>
      <c r="I151">
        <v>33.159999999999997</v>
      </c>
      <c r="J151">
        <v>26.65</v>
      </c>
      <c r="K151">
        <v>1307.3399999999999</v>
      </c>
    </row>
    <row r="152" spans="1:11" x14ac:dyDescent="0.75">
      <c r="A152" s="7">
        <v>0.54148148148148145</v>
      </c>
      <c r="B152">
        <v>18.37</v>
      </c>
      <c r="C152">
        <v>33.54</v>
      </c>
      <c r="D152">
        <v>10</v>
      </c>
      <c r="E152">
        <v>31.15</v>
      </c>
      <c r="F152">
        <v>10</v>
      </c>
      <c r="G152">
        <v>34.090000000000003</v>
      </c>
      <c r="H152">
        <v>33.450000000000003</v>
      </c>
      <c r="I152">
        <v>33.22</v>
      </c>
      <c r="J152">
        <v>26.84</v>
      </c>
      <c r="K152">
        <v>1308.71</v>
      </c>
    </row>
    <row r="153" spans="1:11" x14ac:dyDescent="0.75">
      <c r="A153" s="7">
        <v>0.54217592592592589</v>
      </c>
      <c r="B153">
        <v>18.43</v>
      </c>
      <c r="C153">
        <v>33.43</v>
      </c>
      <c r="D153">
        <v>10</v>
      </c>
      <c r="E153">
        <v>31.08</v>
      </c>
      <c r="F153">
        <v>10</v>
      </c>
      <c r="G153">
        <v>32.909999999999997</v>
      </c>
      <c r="H153">
        <v>33.46</v>
      </c>
      <c r="I153">
        <v>33.409999999999997</v>
      </c>
      <c r="J153">
        <v>26.17</v>
      </c>
      <c r="K153">
        <v>1305.97</v>
      </c>
    </row>
    <row r="154" spans="1:11" x14ac:dyDescent="0.75">
      <c r="A154" s="7">
        <v>0.54287037037037034</v>
      </c>
      <c r="B154">
        <v>18.350000000000001</v>
      </c>
      <c r="C154">
        <v>33.36</v>
      </c>
      <c r="D154">
        <v>10</v>
      </c>
      <c r="E154">
        <v>31.08</v>
      </c>
      <c r="F154">
        <v>10</v>
      </c>
      <c r="G154">
        <v>33.81</v>
      </c>
      <c r="H154">
        <v>33.44</v>
      </c>
      <c r="I154">
        <v>33.479999999999997</v>
      </c>
      <c r="J154">
        <v>26.96</v>
      </c>
      <c r="K154">
        <v>1303.24</v>
      </c>
    </row>
    <row r="155" spans="1:11" x14ac:dyDescent="0.75">
      <c r="A155" s="7">
        <v>0.54356481481481478</v>
      </c>
      <c r="B155">
        <v>18.12</v>
      </c>
      <c r="C155">
        <v>33.4</v>
      </c>
      <c r="D155">
        <v>10</v>
      </c>
      <c r="E155">
        <v>31.14</v>
      </c>
      <c r="F155">
        <v>10</v>
      </c>
      <c r="G155">
        <v>33.61</v>
      </c>
      <c r="H155">
        <v>33.47</v>
      </c>
      <c r="I155">
        <v>33.58</v>
      </c>
      <c r="J155">
        <v>26.9</v>
      </c>
      <c r="K155">
        <v>1288.2</v>
      </c>
    </row>
    <row r="156" spans="1:11" x14ac:dyDescent="0.75">
      <c r="A156" s="7">
        <v>0.54425925925925933</v>
      </c>
      <c r="B156">
        <v>18.059999999999999</v>
      </c>
      <c r="C156">
        <v>33.44</v>
      </c>
      <c r="D156">
        <v>10</v>
      </c>
      <c r="E156">
        <v>31.19</v>
      </c>
      <c r="F156">
        <v>10</v>
      </c>
      <c r="G156">
        <v>33.49</v>
      </c>
      <c r="H156">
        <v>33.479999999999997</v>
      </c>
      <c r="I156">
        <v>33.700000000000003</v>
      </c>
      <c r="J156">
        <v>27</v>
      </c>
      <c r="K156">
        <v>1284.0999999999999</v>
      </c>
    </row>
    <row r="157" spans="1:11" x14ac:dyDescent="0.75">
      <c r="A157" s="7">
        <v>0.54495370370370366</v>
      </c>
      <c r="B157">
        <v>18.010000000000002</v>
      </c>
      <c r="C157">
        <v>33.46</v>
      </c>
      <c r="D157">
        <v>10</v>
      </c>
      <c r="E157">
        <v>31.22</v>
      </c>
      <c r="F157">
        <v>10.119999999999999</v>
      </c>
      <c r="G157">
        <v>33</v>
      </c>
      <c r="H157">
        <v>33.5</v>
      </c>
      <c r="I157">
        <v>33.799999999999997</v>
      </c>
      <c r="J157">
        <v>26.23</v>
      </c>
      <c r="K157">
        <v>1264.96</v>
      </c>
    </row>
    <row r="158" spans="1:11" x14ac:dyDescent="0.75">
      <c r="A158" s="7">
        <v>0.54564814814814822</v>
      </c>
      <c r="B158">
        <v>18.04</v>
      </c>
      <c r="C158">
        <v>33.44</v>
      </c>
      <c r="D158">
        <v>10</v>
      </c>
      <c r="E158">
        <v>31.25</v>
      </c>
      <c r="F158">
        <v>10.95</v>
      </c>
      <c r="G158">
        <v>33.24</v>
      </c>
      <c r="H158">
        <v>33.51</v>
      </c>
      <c r="I158">
        <v>33.85</v>
      </c>
      <c r="J158">
        <v>26.32</v>
      </c>
      <c r="K158">
        <v>1269.06</v>
      </c>
    </row>
    <row r="159" spans="1:11" x14ac:dyDescent="0.75">
      <c r="A159" s="7">
        <v>0.54634259259259255</v>
      </c>
      <c r="B159">
        <v>18.02</v>
      </c>
      <c r="C159">
        <v>33.340000000000003</v>
      </c>
      <c r="D159">
        <v>10</v>
      </c>
      <c r="E159">
        <v>31.17</v>
      </c>
      <c r="F159">
        <v>10.78</v>
      </c>
      <c r="G159">
        <v>32.979999999999997</v>
      </c>
      <c r="H159">
        <v>33.54</v>
      </c>
      <c r="I159">
        <v>33.950000000000003</v>
      </c>
      <c r="J159">
        <v>25.97</v>
      </c>
      <c r="K159">
        <v>1260.8599999999999</v>
      </c>
    </row>
    <row r="160" spans="1:11" x14ac:dyDescent="0.75">
      <c r="A160" s="7">
        <v>0.5470370370370371</v>
      </c>
      <c r="B160">
        <v>17.690000000000001</v>
      </c>
      <c r="C160">
        <v>33.29</v>
      </c>
      <c r="D160">
        <v>10</v>
      </c>
      <c r="E160">
        <v>31.18</v>
      </c>
      <c r="F160">
        <v>10.78</v>
      </c>
      <c r="G160">
        <v>33.409999999999997</v>
      </c>
      <c r="H160">
        <v>33.56</v>
      </c>
      <c r="I160">
        <v>34.020000000000003</v>
      </c>
      <c r="J160">
        <v>26.24</v>
      </c>
      <c r="K160">
        <v>1254.02</v>
      </c>
    </row>
    <row r="161" spans="1:11" x14ac:dyDescent="0.75">
      <c r="A161" s="7">
        <v>0.54773148148148143</v>
      </c>
      <c r="B161">
        <v>17.63</v>
      </c>
      <c r="C161">
        <v>33.200000000000003</v>
      </c>
      <c r="D161">
        <v>10</v>
      </c>
      <c r="E161">
        <v>31.14</v>
      </c>
      <c r="F161">
        <v>10</v>
      </c>
      <c r="G161">
        <v>32.82</v>
      </c>
      <c r="H161">
        <v>33.590000000000003</v>
      </c>
      <c r="I161">
        <v>34.119999999999997</v>
      </c>
      <c r="J161">
        <v>26.21</v>
      </c>
      <c r="K161">
        <v>1240.3499999999999</v>
      </c>
    </row>
    <row r="162" spans="1:11" x14ac:dyDescent="0.75">
      <c r="A162" s="7">
        <v>0.54842592592592598</v>
      </c>
      <c r="B162">
        <v>17.649999999999999</v>
      </c>
      <c r="C162">
        <v>33.11</v>
      </c>
      <c r="D162">
        <v>10</v>
      </c>
      <c r="E162">
        <v>31.09</v>
      </c>
      <c r="F162">
        <v>10.95</v>
      </c>
      <c r="G162">
        <v>32.89</v>
      </c>
      <c r="H162">
        <v>33.619999999999997</v>
      </c>
      <c r="I162">
        <v>34.200000000000003</v>
      </c>
      <c r="J162">
        <v>26.09</v>
      </c>
      <c r="K162">
        <v>1222.58</v>
      </c>
    </row>
    <row r="163" spans="1:11" x14ac:dyDescent="0.75">
      <c r="A163" s="7">
        <v>0.54912037037037031</v>
      </c>
      <c r="B163">
        <v>17.55</v>
      </c>
      <c r="C163">
        <v>33.11</v>
      </c>
      <c r="D163">
        <v>10</v>
      </c>
      <c r="E163">
        <v>31.11</v>
      </c>
      <c r="F163">
        <v>10</v>
      </c>
      <c r="G163">
        <v>33.82</v>
      </c>
      <c r="H163">
        <v>33.6</v>
      </c>
      <c r="I163">
        <v>34.200000000000003</v>
      </c>
      <c r="J163">
        <v>26.97</v>
      </c>
      <c r="K163">
        <v>1217.1099999999999</v>
      </c>
    </row>
    <row r="164" spans="1:11" x14ac:dyDescent="0.75">
      <c r="A164" s="7">
        <v>0.54981481481481487</v>
      </c>
      <c r="B164">
        <v>17.43</v>
      </c>
      <c r="C164">
        <v>33.17</v>
      </c>
      <c r="D164">
        <v>10</v>
      </c>
      <c r="E164">
        <v>31.16</v>
      </c>
      <c r="F164">
        <v>10</v>
      </c>
      <c r="G164">
        <v>33.51</v>
      </c>
      <c r="H164">
        <v>33.58</v>
      </c>
      <c r="I164">
        <v>34.21</v>
      </c>
      <c r="J164">
        <v>26.34</v>
      </c>
      <c r="K164">
        <v>1211.6400000000001</v>
      </c>
    </row>
    <row r="165" spans="1:11" x14ac:dyDescent="0.75">
      <c r="A165" s="7">
        <v>0.5505092592592592</v>
      </c>
      <c r="B165">
        <v>17.38</v>
      </c>
      <c r="C165">
        <v>33.159999999999997</v>
      </c>
      <c r="D165">
        <v>10</v>
      </c>
      <c r="E165">
        <v>31.17</v>
      </c>
      <c r="F165">
        <v>13.27</v>
      </c>
      <c r="G165">
        <v>32.57</v>
      </c>
      <c r="H165">
        <v>33.56</v>
      </c>
      <c r="I165">
        <v>34.409999999999997</v>
      </c>
      <c r="J165">
        <v>26.2</v>
      </c>
      <c r="K165">
        <v>1206.17</v>
      </c>
    </row>
    <row r="166" spans="1:11" x14ac:dyDescent="0.75">
      <c r="A166" s="7">
        <v>0.55120370370370375</v>
      </c>
      <c r="B166">
        <v>17.309999999999999</v>
      </c>
      <c r="C166">
        <v>33.14</v>
      </c>
      <c r="D166">
        <v>10</v>
      </c>
      <c r="E166">
        <v>31.18</v>
      </c>
      <c r="F166">
        <v>10</v>
      </c>
      <c r="G166">
        <v>33.51</v>
      </c>
      <c r="H166">
        <v>33.61</v>
      </c>
      <c r="I166">
        <v>34.479999999999997</v>
      </c>
      <c r="J166">
        <v>27.27</v>
      </c>
      <c r="K166">
        <v>1204.81</v>
      </c>
    </row>
    <row r="167" spans="1:11" x14ac:dyDescent="0.75">
      <c r="A167" s="7">
        <v>0.55189814814814808</v>
      </c>
      <c r="B167">
        <v>17.190000000000001</v>
      </c>
      <c r="C167">
        <v>33.090000000000003</v>
      </c>
      <c r="D167">
        <v>10</v>
      </c>
      <c r="E167">
        <v>31.12</v>
      </c>
      <c r="F167">
        <v>10.119999999999999</v>
      </c>
      <c r="G167">
        <v>32.619999999999997</v>
      </c>
      <c r="H167">
        <v>33.659999999999997</v>
      </c>
      <c r="I167">
        <v>34.6</v>
      </c>
      <c r="J167">
        <v>26.15</v>
      </c>
      <c r="K167">
        <v>1195.24</v>
      </c>
    </row>
    <row r="168" spans="1:11" x14ac:dyDescent="0.75">
      <c r="A168" s="7">
        <v>0.55259259259259264</v>
      </c>
      <c r="B168">
        <v>17.34</v>
      </c>
      <c r="C168">
        <v>33.01</v>
      </c>
      <c r="D168">
        <v>10</v>
      </c>
      <c r="E168">
        <v>31.13</v>
      </c>
      <c r="F168">
        <v>10</v>
      </c>
      <c r="G168">
        <v>32.950000000000003</v>
      </c>
      <c r="H168">
        <v>33.69</v>
      </c>
      <c r="I168">
        <v>34.75</v>
      </c>
      <c r="J168">
        <v>26.65</v>
      </c>
      <c r="K168">
        <v>1185.67</v>
      </c>
    </row>
    <row r="169" spans="1:11" x14ac:dyDescent="0.75">
      <c r="A169" s="7">
        <v>0.55328703703703697</v>
      </c>
      <c r="B169">
        <v>16.920000000000002</v>
      </c>
      <c r="C169">
        <v>33.03</v>
      </c>
      <c r="D169">
        <v>10</v>
      </c>
      <c r="E169">
        <v>31.16</v>
      </c>
      <c r="F169">
        <v>10</v>
      </c>
      <c r="G169">
        <v>33.159999999999997</v>
      </c>
      <c r="H169">
        <v>33.65</v>
      </c>
      <c r="I169">
        <v>34.729999999999997</v>
      </c>
      <c r="J169">
        <v>26.38</v>
      </c>
      <c r="K169">
        <v>1178.83</v>
      </c>
    </row>
    <row r="170" spans="1:11" x14ac:dyDescent="0.75">
      <c r="A170" s="7">
        <v>0.55398148148148152</v>
      </c>
      <c r="B170">
        <v>17.09</v>
      </c>
      <c r="C170">
        <v>33</v>
      </c>
      <c r="D170">
        <v>10</v>
      </c>
      <c r="E170">
        <v>31.17</v>
      </c>
      <c r="F170">
        <v>10</v>
      </c>
      <c r="G170">
        <v>32.869999999999997</v>
      </c>
      <c r="H170">
        <v>33.65</v>
      </c>
      <c r="I170">
        <v>34.81</v>
      </c>
      <c r="J170">
        <v>26.71</v>
      </c>
      <c r="K170">
        <v>1166.53</v>
      </c>
    </row>
    <row r="171" spans="1:11" x14ac:dyDescent="0.75">
      <c r="A171" s="7">
        <v>0.55467592592592596</v>
      </c>
      <c r="B171">
        <v>16.850000000000001</v>
      </c>
      <c r="C171">
        <v>33</v>
      </c>
      <c r="D171">
        <v>10</v>
      </c>
      <c r="E171">
        <v>31.2</v>
      </c>
      <c r="F171">
        <v>10</v>
      </c>
      <c r="G171">
        <v>33.32</v>
      </c>
      <c r="H171">
        <v>33.64</v>
      </c>
      <c r="I171">
        <v>34.86</v>
      </c>
      <c r="J171">
        <v>26.81</v>
      </c>
      <c r="K171">
        <v>1155.5899999999999</v>
      </c>
    </row>
    <row r="172" spans="1:11" x14ac:dyDescent="0.75">
      <c r="A172" s="7">
        <v>0.5553703703703704</v>
      </c>
      <c r="B172">
        <v>16.8</v>
      </c>
      <c r="C172">
        <v>33.06</v>
      </c>
      <c r="D172">
        <v>10</v>
      </c>
      <c r="E172">
        <v>31.28</v>
      </c>
      <c r="F172">
        <v>10</v>
      </c>
      <c r="G172">
        <v>33.9</v>
      </c>
      <c r="H172">
        <v>33.61</v>
      </c>
      <c r="I172">
        <v>34.96</v>
      </c>
      <c r="J172">
        <v>27.17</v>
      </c>
      <c r="K172">
        <v>1161.06</v>
      </c>
    </row>
    <row r="173" spans="1:11" x14ac:dyDescent="0.75">
      <c r="A173" s="7">
        <v>0.55606481481481485</v>
      </c>
      <c r="B173">
        <v>16.71</v>
      </c>
      <c r="C173">
        <v>33.200000000000003</v>
      </c>
      <c r="D173">
        <v>10</v>
      </c>
      <c r="E173">
        <v>31.38</v>
      </c>
      <c r="F173">
        <v>10</v>
      </c>
      <c r="G173">
        <v>33.81</v>
      </c>
      <c r="H173">
        <v>33.6</v>
      </c>
      <c r="I173">
        <v>35.07</v>
      </c>
      <c r="J173">
        <v>27.12</v>
      </c>
      <c r="K173">
        <v>1129.6199999999999</v>
      </c>
    </row>
    <row r="174" spans="1:11" x14ac:dyDescent="0.75">
      <c r="A174" s="7">
        <v>0.55675925925925929</v>
      </c>
      <c r="B174">
        <v>16.43</v>
      </c>
      <c r="C174">
        <v>33.270000000000003</v>
      </c>
      <c r="D174">
        <v>10</v>
      </c>
      <c r="E174">
        <v>31.47</v>
      </c>
      <c r="F174">
        <v>10</v>
      </c>
      <c r="G174">
        <v>33.83</v>
      </c>
      <c r="H174">
        <v>33.6</v>
      </c>
      <c r="I174">
        <v>35.17</v>
      </c>
      <c r="J174">
        <v>26.95</v>
      </c>
      <c r="K174">
        <v>1140.55</v>
      </c>
    </row>
    <row r="175" spans="1:11" x14ac:dyDescent="0.75">
      <c r="A175" s="7">
        <v>0.55745370370370373</v>
      </c>
      <c r="B175">
        <v>16.59</v>
      </c>
      <c r="C175">
        <v>33.409999999999997</v>
      </c>
      <c r="D175">
        <v>10</v>
      </c>
      <c r="E175">
        <v>31.56</v>
      </c>
      <c r="F175">
        <v>10</v>
      </c>
      <c r="G175">
        <v>34.29</v>
      </c>
      <c r="H175">
        <v>33.6</v>
      </c>
      <c r="I175">
        <v>35.21</v>
      </c>
      <c r="J175">
        <v>27.84</v>
      </c>
      <c r="K175">
        <v>1122.78</v>
      </c>
    </row>
    <row r="176" spans="1:11" x14ac:dyDescent="0.75">
      <c r="A176" s="7">
        <v>0.55814814814814817</v>
      </c>
      <c r="B176">
        <v>16.47</v>
      </c>
      <c r="C176">
        <v>33.630000000000003</v>
      </c>
      <c r="D176">
        <v>10</v>
      </c>
      <c r="E176">
        <v>31.7</v>
      </c>
      <c r="F176">
        <v>10</v>
      </c>
      <c r="G176">
        <v>34.9</v>
      </c>
      <c r="H176">
        <v>33.58</v>
      </c>
      <c r="I176">
        <v>35.33</v>
      </c>
      <c r="J176">
        <v>27.79</v>
      </c>
      <c r="K176">
        <v>1124.1500000000001</v>
      </c>
    </row>
    <row r="177" spans="1:11" x14ac:dyDescent="0.75">
      <c r="A177" s="7">
        <v>0.55884259259259261</v>
      </c>
      <c r="B177">
        <v>16.5</v>
      </c>
      <c r="C177">
        <v>33.9</v>
      </c>
      <c r="D177">
        <v>10</v>
      </c>
      <c r="E177">
        <v>31.89</v>
      </c>
      <c r="F177">
        <v>10</v>
      </c>
      <c r="G177">
        <v>34.270000000000003</v>
      </c>
      <c r="H177">
        <v>33.6</v>
      </c>
      <c r="I177">
        <v>35.380000000000003</v>
      </c>
      <c r="J177">
        <v>27.3</v>
      </c>
      <c r="K177">
        <v>1114.58</v>
      </c>
    </row>
    <row r="178" spans="1:11" x14ac:dyDescent="0.75">
      <c r="A178" s="7">
        <v>0.55953703703703705</v>
      </c>
      <c r="B178">
        <v>16.36</v>
      </c>
      <c r="C178">
        <v>34.200000000000003</v>
      </c>
      <c r="D178">
        <v>10</v>
      </c>
      <c r="E178">
        <v>32.14</v>
      </c>
      <c r="F178">
        <v>10</v>
      </c>
      <c r="G178">
        <v>34.549999999999997</v>
      </c>
      <c r="H178">
        <v>33.58</v>
      </c>
      <c r="I178">
        <v>35.520000000000003</v>
      </c>
      <c r="J178">
        <v>27.73</v>
      </c>
      <c r="K178">
        <v>1109.1099999999999</v>
      </c>
    </row>
    <row r="179" spans="1:11" x14ac:dyDescent="0.75">
      <c r="A179" s="7">
        <v>0.5602314814814815</v>
      </c>
      <c r="B179">
        <v>16.329999999999998</v>
      </c>
      <c r="C179">
        <v>34.5</v>
      </c>
      <c r="D179">
        <v>10</v>
      </c>
      <c r="E179">
        <v>32.39</v>
      </c>
      <c r="F179">
        <v>10</v>
      </c>
      <c r="G179">
        <v>34.979999999999997</v>
      </c>
      <c r="H179">
        <v>33.64</v>
      </c>
      <c r="I179">
        <v>35.69</v>
      </c>
      <c r="J179">
        <v>27.58</v>
      </c>
      <c r="K179">
        <v>1107.74</v>
      </c>
    </row>
    <row r="180" spans="1:11" x14ac:dyDescent="0.75">
      <c r="A180" s="7">
        <v>0.56092592592592594</v>
      </c>
      <c r="B180">
        <v>16.29</v>
      </c>
      <c r="C180">
        <v>34.76</v>
      </c>
      <c r="D180">
        <v>10</v>
      </c>
      <c r="E180">
        <v>32.61</v>
      </c>
      <c r="F180">
        <v>10</v>
      </c>
      <c r="G180">
        <v>35.049999999999997</v>
      </c>
      <c r="H180">
        <v>33.700000000000003</v>
      </c>
      <c r="I180">
        <v>35.86</v>
      </c>
      <c r="J180">
        <v>27.83</v>
      </c>
      <c r="K180">
        <v>1098.17</v>
      </c>
    </row>
    <row r="181" spans="1:11" x14ac:dyDescent="0.75">
      <c r="A181" s="7">
        <v>0.56162037037037038</v>
      </c>
      <c r="B181">
        <v>16.21</v>
      </c>
      <c r="C181">
        <v>35.01</v>
      </c>
      <c r="D181">
        <v>10</v>
      </c>
      <c r="E181">
        <v>32.83</v>
      </c>
      <c r="F181">
        <v>10</v>
      </c>
      <c r="G181">
        <v>35.020000000000003</v>
      </c>
      <c r="H181">
        <v>33.770000000000003</v>
      </c>
      <c r="I181">
        <v>35.93</v>
      </c>
      <c r="J181">
        <v>27.96</v>
      </c>
      <c r="K181">
        <v>1091.3399999999999</v>
      </c>
    </row>
    <row r="182" spans="1:11" x14ac:dyDescent="0.75">
      <c r="A182" s="7">
        <v>0.56231481481481482</v>
      </c>
      <c r="B182">
        <v>16.14</v>
      </c>
      <c r="C182">
        <v>35.130000000000003</v>
      </c>
      <c r="D182">
        <v>10</v>
      </c>
      <c r="E182">
        <v>32.97</v>
      </c>
      <c r="F182">
        <v>10</v>
      </c>
      <c r="G182">
        <v>34.479999999999997</v>
      </c>
      <c r="H182">
        <v>33.83</v>
      </c>
      <c r="I182">
        <v>36.04</v>
      </c>
      <c r="J182">
        <v>27.3</v>
      </c>
      <c r="K182">
        <v>1091.3399999999999</v>
      </c>
    </row>
    <row r="183" spans="1:11" x14ac:dyDescent="0.75">
      <c r="A183" s="7">
        <v>0.56300925925925926</v>
      </c>
      <c r="B183">
        <v>16.25</v>
      </c>
      <c r="C183">
        <v>35.14</v>
      </c>
      <c r="D183">
        <v>10</v>
      </c>
      <c r="E183">
        <v>33.04</v>
      </c>
      <c r="F183">
        <v>10</v>
      </c>
      <c r="G183">
        <v>34.39</v>
      </c>
      <c r="H183">
        <v>33.92</v>
      </c>
      <c r="I183">
        <v>36.19</v>
      </c>
      <c r="J183">
        <v>26.84</v>
      </c>
      <c r="K183">
        <v>1083.1300000000001</v>
      </c>
    </row>
    <row r="184" spans="1:11" x14ac:dyDescent="0.75">
      <c r="A184" s="7">
        <v>0.56370370370370371</v>
      </c>
      <c r="B184">
        <v>16.149999999999999</v>
      </c>
      <c r="C184">
        <v>35.08</v>
      </c>
      <c r="D184">
        <v>10</v>
      </c>
      <c r="E184">
        <v>33</v>
      </c>
      <c r="F184">
        <v>10</v>
      </c>
      <c r="G184">
        <v>34.21</v>
      </c>
      <c r="H184">
        <v>34</v>
      </c>
      <c r="I184">
        <v>36.299999999999997</v>
      </c>
      <c r="J184">
        <v>26.7</v>
      </c>
      <c r="K184">
        <v>1074.93</v>
      </c>
    </row>
    <row r="185" spans="1:11" x14ac:dyDescent="0.75">
      <c r="A185" s="7">
        <v>0.56439814814814815</v>
      </c>
      <c r="B185">
        <v>15.9</v>
      </c>
      <c r="C185">
        <v>35</v>
      </c>
      <c r="D185">
        <v>10</v>
      </c>
      <c r="E185">
        <v>32.950000000000003</v>
      </c>
      <c r="F185">
        <v>10</v>
      </c>
      <c r="G185">
        <v>34.020000000000003</v>
      </c>
      <c r="H185">
        <v>34.04</v>
      </c>
      <c r="I185">
        <v>36.26</v>
      </c>
      <c r="J185">
        <v>26.78</v>
      </c>
      <c r="K185">
        <v>1072.2</v>
      </c>
    </row>
    <row r="186" spans="1:11" x14ac:dyDescent="0.75">
      <c r="A186" s="7">
        <v>0.56509259259259259</v>
      </c>
      <c r="B186">
        <v>16.149999999999999</v>
      </c>
      <c r="C186">
        <v>34.880000000000003</v>
      </c>
      <c r="D186">
        <v>10</v>
      </c>
      <c r="E186">
        <v>32.85</v>
      </c>
      <c r="F186">
        <v>10</v>
      </c>
      <c r="G186">
        <v>33.65</v>
      </c>
      <c r="H186">
        <v>34.1</v>
      </c>
      <c r="I186">
        <v>36.46</v>
      </c>
      <c r="J186">
        <v>26.37</v>
      </c>
      <c r="K186">
        <v>1066.73</v>
      </c>
    </row>
    <row r="187" spans="1:11" x14ac:dyDescent="0.75">
      <c r="A187" s="7">
        <v>0.56578703703703703</v>
      </c>
      <c r="B187">
        <v>15.97</v>
      </c>
      <c r="C187">
        <v>34.79</v>
      </c>
      <c r="D187">
        <v>10</v>
      </c>
      <c r="E187">
        <v>32.82</v>
      </c>
      <c r="F187">
        <v>10</v>
      </c>
      <c r="G187">
        <v>34.76</v>
      </c>
      <c r="H187">
        <v>34.11</v>
      </c>
      <c r="I187">
        <v>36.43</v>
      </c>
      <c r="J187">
        <v>27.29</v>
      </c>
      <c r="K187">
        <v>1055.79</v>
      </c>
    </row>
    <row r="188" spans="1:11" x14ac:dyDescent="0.75">
      <c r="A188" s="7">
        <v>0.56648148148148147</v>
      </c>
      <c r="B188">
        <v>16.02</v>
      </c>
      <c r="C188">
        <v>34.71</v>
      </c>
      <c r="D188">
        <v>10</v>
      </c>
      <c r="E188">
        <v>32.729999999999997</v>
      </c>
      <c r="F188">
        <v>10</v>
      </c>
      <c r="G188">
        <v>33.67</v>
      </c>
      <c r="H188">
        <v>34.130000000000003</v>
      </c>
      <c r="I188">
        <v>36.520000000000003</v>
      </c>
      <c r="J188">
        <v>26.35</v>
      </c>
      <c r="K188">
        <v>1055.79</v>
      </c>
    </row>
    <row r="189" spans="1:11" x14ac:dyDescent="0.75">
      <c r="A189" s="7">
        <v>0.56717592592592592</v>
      </c>
      <c r="B189">
        <v>15.81</v>
      </c>
      <c r="C189">
        <v>34.54</v>
      </c>
      <c r="D189">
        <v>10</v>
      </c>
      <c r="E189">
        <v>32.630000000000003</v>
      </c>
      <c r="F189">
        <v>10</v>
      </c>
      <c r="G189">
        <v>33.85</v>
      </c>
      <c r="H189">
        <v>34.15</v>
      </c>
      <c r="I189">
        <v>36.520000000000003</v>
      </c>
      <c r="J189">
        <v>26.52</v>
      </c>
      <c r="K189">
        <v>1055.79</v>
      </c>
    </row>
    <row r="190" spans="1:11" x14ac:dyDescent="0.75">
      <c r="A190" s="7">
        <v>0.56787037037037036</v>
      </c>
      <c r="B190">
        <v>15.71</v>
      </c>
      <c r="C190">
        <v>34.380000000000003</v>
      </c>
      <c r="D190">
        <v>10</v>
      </c>
      <c r="E190">
        <v>32.53</v>
      </c>
      <c r="F190">
        <v>11.61</v>
      </c>
      <c r="G190">
        <v>33.44</v>
      </c>
      <c r="H190">
        <v>34.200000000000003</v>
      </c>
      <c r="I190">
        <v>36.659999999999997</v>
      </c>
      <c r="J190">
        <v>26.27</v>
      </c>
      <c r="K190">
        <v>1050.32</v>
      </c>
    </row>
    <row r="191" spans="1:11" x14ac:dyDescent="0.75">
      <c r="A191" s="7">
        <v>0.5685648148148148</v>
      </c>
      <c r="B191">
        <v>15.79</v>
      </c>
      <c r="C191">
        <v>34.14</v>
      </c>
      <c r="D191">
        <v>10</v>
      </c>
      <c r="E191">
        <v>32.39</v>
      </c>
      <c r="F191">
        <v>10</v>
      </c>
      <c r="G191">
        <v>34.130000000000003</v>
      </c>
      <c r="H191">
        <v>34.159999999999997</v>
      </c>
      <c r="I191">
        <v>36.64</v>
      </c>
      <c r="J191">
        <v>27.41</v>
      </c>
      <c r="K191">
        <v>1021.61</v>
      </c>
    </row>
    <row r="192" spans="1:11" x14ac:dyDescent="0.75">
      <c r="A192" s="7">
        <v>0.56925925925925924</v>
      </c>
      <c r="B192">
        <v>15.61</v>
      </c>
      <c r="C192">
        <v>34.03</v>
      </c>
      <c r="D192">
        <v>10</v>
      </c>
      <c r="E192">
        <v>32.28</v>
      </c>
      <c r="F192">
        <v>10</v>
      </c>
      <c r="G192">
        <v>33.4</v>
      </c>
      <c r="H192">
        <v>34.159999999999997</v>
      </c>
      <c r="I192">
        <v>36.75</v>
      </c>
      <c r="J192">
        <v>26.54</v>
      </c>
      <c r="K192">
        <v>1039.3900000000001</v>
      </c>
    </row>
    <row r="193" spans="1:11" x14ac:dyDescent="0.75">
      <c r="A193" s="7">
        <v>0.56995370370370368</v>
      </c>
      <c r="B193">
        <v>15.67</v>
      </c>
      <c r="C193">
        <v>33.96</v>
      </c>
      <c r="D193">
        <v>10</v>
      </c>
      <c r="E193">
        <v>32.31</v>
      </c>
      <c r="F193">
        <v>10</v>
      </c>
      <c r="G193">
        <v>34.020000000000003</v>
      </c>
      <c r="H193">
        <v>34.15</v>
      </c>
      <c r="I193">
        <v>36.729999999999997</v>
      </c>
      <c r="J193">
        <v>26.91</v>
      </c>
      <c r="K193">
        <v>1038.02</v>
      </c>
    </row>
    <row r="194" spans="1:11" x14ac:dyDescent="0.75">
      <c r="A194" s="7">
        <v>0.57064814814814813</v>
      </c>
      <c r="B194">
        <v>15.54</v>
      </c>
      <c r="C194">
        <v>33.909999999999997</v>
      </c>
      <c r="D194">
        <v>10</v>
      </c>
      <c r="E194">
        <v>32.28</v>
      </c>
      <c r="F194">
        <v>10</v>
      </c>
      <c r="G194">
        <v>34.130000000000003</v>
      </c>
      <c r="H194">
        <v>34.1</v>
      </c>
      <c r="I194">
        <v>36.76</v>
      </c>
      <c r="J194">
        <v>27.19</v>
      </c>
      <c r="K194">
        <v>1027.08</v>
      </c>
    </row>
    <row r="195" spans="1:11" x14ac:dyDescent="0.75">
      <c r="A195" s="7">
        <v>0.57134259259259257</v>
      </c>
      <c r="B195">
        <v>15.39</v>
      </c>
      <c r="C195">
        <v>33.950000000000003</v>
      </c>
      <c r="D195">
        <v>10</v>
      </c>
      <c r="E195">
        <v>32.33</v>
      </c>
      <c r="F195">
        <v>10</v>
      </c>
      <c r="G195">
        <v>34.43</v>
      </c>
      <c r="H195">
        <v>34.090000000000003</v>
      </c>
      <c r="I195">
        <v>36.83</v>
      </c>
      <c r="J195">
        <v>26.83</v>
      </c>
      <c r="K195">
        <v>1022.98</v>
      </c>
    </row>
    <row r="196" spans="1:11" x14ac:dyDescent="0.75">
      <c r="A196" s="7">
        <v>0.57203703703703701</v>
      </c>
      <c r="B196">
        <v>15.25</v>
      </c>
      <c r="C196">
        <v>33.85</v>
      </c>
      <c r="D196">
        <v>10</v>
      </c>
      <c r="E196">
        <v>32.25</v>
      </c>
      <c r="F196">
        <v>10.45</v>
      </c>
      <c r="G196">
        <v>33.19</v>
      </c>
      <c r="H196">
        <v>34.07</v>
      </c>
      <c r="I196">
        <v>36.92</v>
      </c>
      <c r="J196">
        <v>26.46</v>
      </c>
      <c r="K196">
        <v>983.33</v>
      </c>
    </row>
    <row r="197" spans="1:11" x14ac:dyDescent="0.75">
      <c r="A197" s="7">
        <v>0.57273148148148145</v>
      </c>
      <c r="B197">
        <v>15.36</v>
      </c>
      <c r="C197">
        <v>33.83</v>
      </c>
      <c r="D197">
        <v>10</v>
      </c>
      <c r="E197">
        <v>32.28</v>
      </c>
      <c r="F197">
        <v>10</v>
      </c>
      <c r="G197">
        <v>34</v>
      </c>
      <c r="H197">
        <v>34.020000000000003</v>
      </c>
      <c r="I197">
        <v>36.869999999999997</v>
      </c>
      <c r="J197">
        <v>27.07</v>
      </c>
      <c r="K197">
        <v>1016.14</v>
      </c>
    </row>
    <row r="198" spans="1:11" x14ac:dyDescent="0.75">
      <c r="A198" s="7">
        <v>0.57342592592592589</v>
      </c>
      <c r="B198">
        <v>15.19</v>
      </c>
      <c r="C198">
        <v>33.74</v>
      </c>
      <c r="D198">
        <v>10</v>
      </c>
      <c r="E198">
        <v>32.24</v>
      </c>
      <c r="F198">
        <v>10</v>
      </c>
      <c r="G198">
        <v>34.08</v>
      </c>
      <c r="H198">
        <v>33.950000000000003</v>
      </c>
      <c r="I198">
        <v>36.97</v>
      </c>
      <c r="J198">
        <v>26.71</v>
      </c>
      <c r="K198">
        <v>1027.08</v>
      </c>
    </row>
    <row r="199" spans="1:11" x14ac:dyDescent="0.75">
      <c r="A199" s="7">
        <v>0.57412037037037034</v>
      </c>
      <c r="B199">
        <v>15.06</v>
      </c>
      <c r="C199">
        <v>33.729999999999997</v>
      </c>
      <c r="D199">
        <v>10</v>
      </c>
      <c r="E199">
        <v>32.18</v>
      </c>
      <c r="F199">
        <v>10</v>
      </c>
      <c r="G199">
        <v>33.71</v>
      </c>
      <c r="H199">
        <v>33.81</v>
      </c>
      <c r="I199">
        <v>36.74</v>
      </c>
      <c r="J199">
        <v>26.79</v>
      </c>
      <c r="K199">
        <v>973.76</v>
      </c>
    </row>
    <row r="200" spans="1:11" x14ac:dyDescent="0.75">
      <c r="A200" s="7">
        <v>0.57481481481481478</v>
      </c>
      <c r="B200">
        <v>15.19</v>
      </c>
      <c r="C200">
        <v>33.71</v>
      </c>
      <c r="D200">
        <v>10</v>
      </c>
      <c r="E200">
        <v>32.19</v>
      </c>
      <c r="F200">
        <v>10</v>
      </c>
      <c r="G200">
        <v>33.93</v>
      </c>
      <c r="H200">
        <v>33.72</v>
      </c>
      <c r="I200">
        <v>36.86</v>
      </c>
      <c r="J200">
        <v>27.18</v>
      </c>
      <c r="K200">
        <v>1002.47</v>
      </c>
    </row>
    <row r="201" spans="1:11" x14ac:dyDescent="0.75">
      <c r="A201" s="7">
        <v>0.57550925925925933</v>
      </c>
      <c r="B201">
        <v>15.08</v>
      </c>
      <c r="C201">
        <v>33.729999999999997</v>
      </c>
      <c r="D201">
        <v>10</v>
      </c>
      <c r="E201">
        <v>32.17</v>
      </c>
      <c r="F201">
        <v>10</v>
      </c>
      <c r="G201">
        <v>32.89</v>
      </c>
      <c r="H201">
        <v>33.64</v>
      </c>
      <c r="I201">
        <v>36.770000000000003</v>
      </c>
      <c r="J201">
        <v>26.43</v>
      </c>
      <c r="K201">
        <v>686.67</v>
      </c>
    </row>
    <row r="202" spans="1:11" x14ac:dyDescent="0.75">
      <c r="A202" s="7">
        <v>0.57620370370370366</v>
      </c>
      <c r="B202">
        <v>15.09</v>
      </c>
      <c r="C202">
        <v>33.71</v>
      </c>
      <c r="D202">
        <v>10</v>
      </c>
      <c r="E202">
        <v>32.15</v>
      </c>
      <c r="F202">
        <v>10</v>
      </c>
      <c r="G202">
        <v>33.67</v>
      </c>
      <c r="H202">
        <v>33.520000000000003</v>
      </c>
      <c r="I202">
        <v>36.799999999999997</v>
      </c>
      <c r="J202">
        <v>26.84</v>
      </c>
      <c r="K202">
        <v>968.3</v>
      </c>
    </row>
    <row r="203" spans="1:11" x14ac:dyDescent="0.75">
      <c r="A203" s="7">
        <v>0.57689814814814822</v>
      </c>
      <c r="B203">
        <v>15.01</v>
      </c>
      <c r="C203">
        <v>33.74</v>
      </c>
      <c r="D203">
        <v>10</v>
      </c>
      <c r="E203">
        <v>32.24</v>
      </c>
      <c r="F203">
        <v>10</v>
      </c>
      <c r="G203">
        <v>33.520000000000003</v>
      </c>
      <c r="H203">
        <v>33.520000000000003</v>
      </c>
      <c r="I203">
        <v>37.090000000000003</v>
      </c>
      <c r="J203">
        <v>26.77</v>
      </c>
      <c r="K203">
        <v>992.9</v>
      </c>
    </row>
    <row r="204" spans="1:11" x14ac:dyDescent="0.75">
      <c r="A204" s="7">
        <v>0.57759259259259255</v>
      </c>
      <c r="B204">
        <v>14.91</v>
      </c>
      <c r="C204">
        <v>33.78</v>
      </c>
      <c r="D204">
        <v>10</v>
      </c>
      <c r="E204">
        <v>32.32</v>
      </c>
      <c r="F204">
        <v>10</v>
      </c>
      <c r="G204">
        <v>34.01</v>
      </c>
      <c r="H204">
        <v>33.549999999999997</v>
      </c>
      <c r="I204">
        <v>37.229999999999997</v>
      </c>
      <c r="J204">
        <v>27.01</v>
      </c>
      <c r="K204">
        <v>984.7</v>
      </c>
    </row>
    <row r="205" spans="1:11" x14ac:dyDescent="0.75">
      <c r="A205" s="7">
        <v>0.5782870370370371</v>
      </c>
      <c r="B205">
        <v>14.68</v>
      </c>
      <c r="C205">
        <v>33.799999999999997</v>
      </c>
      <c r="D205">
        <v>10</v>
      </c>
      <c r="E205">
        <v>32.31</v>
      </c>
      <c r="F205">
        <v>10.28</v>
      </c>
      <c r="G205">
        <v>33.299999999999997</v>
      </c>
      <c r="H205">
        <v>33.53</v>
      </c>
      <c r="I205">
        <v>37.29</v>
      </c>
      <c r="J205">
        <v>26.38</v>
      </c>
      <c r="K205">
        <v>943.69</v>
      </c>
    </row>
    <row r="206" spans="1:11" x14ac:dyDescent="0.75">
      <c r="A206" s="7">
        <v>0.57898148148148143</v>
      </c>
      <c r="B206">
        <v>14.79</v>
      </c>
      <c r="C206">
        <v>33.71</v>
      </c>
      <c r="D206">
        <v>10</v>
      </c>
      <c r="E206">
        <v>32.28</v>
      </c>
      <c r="F206">
        <v>10</v>
      </c>
      <c r="G206">
        <v>34.020000000000003</v>
      </c>
      <c r="H206">
        <v>33.49</v>
      </c>
      <c r="I206">
        <v>37.4</v>
      </c>
      <c r="J206">
        <v>26.81</v>
      </c>
      <c r="K206">
        <v>966.93</v>
      </c>
    </row>
    <row r="207" spans="1:11" x14ac:dyDescent="0.75">
      <c r="A207" s="7">
        <v>0.57967592592592598</v>
      </c>
      <c r="B207">
        <v>14.84</v>
      </c>
      <c r="C207">
        <v>33.71</v>
      </c>
      <c r="D207">
        <v>10</v>
      </c>
      <c r="E207">
        <v>32.29</v>
      </c>
      <c r="F207">
        <v>10</v>
      </c>
      <c r="G207">
        <v>34.24</v>
      </c>
      <c r="H207">
        <v>33.520000000000003</v>
      </c>
      <c r="I207">
        <v>37.5</v>
      </c>
      <c r="J207">
        <v>27.79</v>
      </c>
      <c r="K207">
        <v>973.76</v>
      </c>
    </row>
    <row r="208" spans="1:11" x14ac:dyDescent="0.75">
      <c r="A208" s="7">
        <v>0.58037037037037031</v>
      </c>
      <c r="B208">
        <v>14.76</v>
      </c>
      <c r="C208">
        <v>33.729999999999997</v>
      </c>
      <c r="D208">
        <v>10</v>
      </c>
      <c r="E208">
        <v>32.33</v>
      </c>
      <c r="F208">
        <v>10</v>
      </c>
      <c r="G208">
        <v>34.15</v>
      </c>
      <c r="H208">
        <v>33.51</v>
      </c>
      <c r="I208">
        <v>37.74</v>
      </c>
      <c r="J208">
        <v>27.03</v>
      </c>
      <c r="K208">
        <v>973.76</v>
      </c>
    </row>
    <row r="209" spans="1:11" x14ac:dyDescent="0.75">
      <c r="A209" s="7">
        <v>0.58106481481481487</v>
      </c>
      <c r="B209">
        <v>14.65</v>
      </c>
      <c r="C209">
        <v>33.81</v>
      </c>
      <c r="D209">
        <v>10</v>
      </c>
      <c r="E209">
        <v>32.450000000000003</v>
      </c>
      <c r="F209">
        <v>10</v>
      </c>
      <c r="G209">
        <v>34.29</v>
      </c>
      <c r="H209">
        <v>33.479999999999997</v>
      </c>
      <c r="I209">
        <v>37.79</v>
      </c>
      <c r="J209">
        <v>27.62</v>
      </c>
      <c r="K209">
        <v>955.99</v>
      </c>
    </row>
    <row r="210" spans="1:11" x14ac:dyDescent="0.75">
      <c r="A210" s="7">
        <v>0.5817592592592592</v>
      </c>
      <c r="B210">
        <v>14.6</v>
      </c>
      <c r="C210">
        <v>33.79</v>
      </c>
      <c r="D210">
        <v>10</v>
      </c>
      <c r="E210">
        <v>32.47</v>
      </c>
      <c r="F210">
        <v>10</v>
      </c>
      <c r="G210">
        <v>33.76</v>
      </c>
      <c r="H210">
        <v>33.51</v>
      </c>
      <c r="I210">
        <v>37.96</v>
      </c>
      <c r="J210">
        <v>26.79</v>
      </c>
      <c r="K210">
        <v>981.97</v>
      </c>
    </row>
    <row r="211" spans="1:11" x14ac:dyDescent="0.75">
      <c r="A211" s="7">
        <v>0.58245370370370375</v>
      </c>
      <c r="B211">
        <v>14.49</v>
      </c>
      <c r="C211">
        <v>33.78</v>
      </c>
      <c r="D211">
        <v>10</v>
      </c>
      <c r="E211">
        <v>32.479999999999997</v>
      </c>
      <c r="F211">
        <v>10</v>
      </c>
      <c r="G211">
        <v>33.799999999999997</v>
      </c>
      <c r="H211">
        <v>33.520000000000003</v>
      </c>
      <c r="I211">
        <v>38.07</v>
      </c>
      <c r="J211">
        <v>27.1</v>
      </c>
      <c r="K211">
        <v>965.56</v>
      </c>
    </row>
    <row r="212" spans="1:11" x14ac:dyDescent="0.75">
      <c r="A212" s="7">
        <v>0.58314814814814808</v>
      </c>
      <c r="B212">
        <v>14.44</v>
      </c>
      <c r="C212">
        <v>33.770000000000003</v>
      </c>
      <c r="D212">
        <v>10</v>
      </c>
      <c r="E212">
        <v>32.53</v>
      </c>
      <c r="F212">
        <v>10</v>
      </c>
      <c r="G212">
        <v>33.799999999999997</v>
      </c>
      <c r="H212">
        <v>33.58</v>
      </c>
      <c r="I212">
        <v>38.229999999999997</v>
      </c>
      <c r="J212">
        <v>27.08</v>
      </c>
      <c r="K212">
        <v>998.37</v>
      </c>
    </row>
    <row r="213" spans="1:11" x14ac:dyDescent="0.75">
      <c r="A213" s="7">
        <v>0.58384259259259264</v>
      </c>
      <c r="B213">
        <v>14.38</v>
      </c>
      <c r="C213">
        <v>33.770000000000003</v>
      </c>
      <c r="D213">
        <v>10</v>
      </c>
      <c r="E213">
        <v>32.479999999999997</v>
      </c>
      <c r="F213">
        <v>10</v>
      </c>
      <c r="G213">
        <v>33.33</v>
      </c>
      <c r="H213">
        <v>33.549999999999997</v>
      </c>
      <c r="I213">
        <v>38.1</v>
      </c>
      <c r="J213">
        <v>26.72</v>
      </c>
      <c r="K213">
        <v>905.41</v>
      </c>
    </row>
    <row r="214" spans="1:11" x14ac:dyDescent="0.75">
      <c r="A214" s="7">
        <v>0.58453703703703697</v>
      </c>
      <c r="B214">
        <v>14.35</v>
      </c>
      <c r="C214">
        <v>33.78</v>
      </c>
      <c r="D214">
        <v>10</v>
      </c>
      <c r="E214">
        <v>32.57</v>
      </c>
      <c r="F214">
        <v>10</v>
      </c>
      <c r="G214">
        <v>34.049999999999997</v>
      </c>
      <c r="H214">
        <v>33.53</v>
      </c>
      <c r="I214">
        <v>38.28</v>
      </c>
      <c r="J214">
        <v>26.88</v>
      </c>
      <c r="K214">
        <v>971.03</v>
      </c>
    </row>
    <row r="215" spans="1:11" x14ac:dyDescent="0.75">
      <c r="A215" s="7">
        <v>0.58523148148148152</v>
      </c>
      <c r="B215">
        <v>14.2</v>
      </c>
      <c r="C215">
        <v>33.81</v>
      </c>
      <c r="D215">
        <v>10</v>
      </c>
      <c r="E215">
        <v>32.61</v>
      </c>
      <c r="F215">
        <v>10</v>
      </c>
      <c r="G215">
        <v>34.450000000000003</v>
      </c>
      <c r="H215">
        <v>33.56</v>
      </c>
      <c r="I215">
        <v>38.450000000000003</v>
      </c>
      <c r="J215">
        <v>27.72</v>
      </c>
      <c r="K215">
        <v>953.26</v>
      </c>
    </row>
    <row r="216" spans="1:11" x14ac:dyDescent="0.75">
      <c r="A216" s="7">
        <v>0.58592592592592596</v>
      </c>
      <c r="B216">
        <v>14.23</v>
      </c>
      <c r="C216">
        <v>33.83</v>
      </c>
      <c r="D216">
        <v>10</v>
      </c>
      <c r="E216">
        <v>32.590000000000003</v>
      </c>
      <c r="F216">
        <v>10</v>
      </c>
      <c r="G216">
        <v>33.33</v>
      </c>
      <c r="H216">
        <v>33.54</v>
      </c>
      <c r="I216">
        <v>38.159999999999997</v>
      </c>
      <c r="J216">
        <v>27.12</v>
      </c>
      <c r="K216">
        <v>843.89</v>
      </c>
    </row>
    <row r="217" spans="1:11" x14ac:dyDescent="0.75">
      <c r="A217" s="7">
        <v>0.5866203703703704</v>
      </c>
      <c r="B217">
        <v>14.16</v>
      </c>
      <c r="C217">
        <v>33.9</v>
      </c>
      <c r="D217">
        <v>10</v>
      </c>
      <c r="E217">
        <v>32.67</v>
      </c>
      <c r="F217">
        <v>10</v>
      </c>
      <c r="G217">
        <v>34.200000000000003</v>
      </c>
      <c r="H217">
        <v>33.5</v>
      </c>
      <c r="I217">
        <v>38.4</v>
      </c>
      <c r="J217">
        <v>27.65</v>
      </c>
      <c r="K217">
        <v>925.91</v>
      </c>
    </row>
    <row r="218" spans="1:11" x14ac:dyDescent="0.75">
      <c r="A218" s="7">
        <v>0.58731481481481485</v>
      </c>
      <c r="B218">
        <v>14.12</v>
      </c>
      <c r="C218">
        <v>34.01</v>
      </c>
      <c r="D218">
        <v>10</v>
      </c>
      <c r="E218">
        <v>32.74</v>
      </c>
      <c r="F218">
        <v>10</v>
      </c>
      <c r="G218">
        <v>34.450000000000003</v>
      </c>
      <c r="H218">
        <v>33.479999999999997</v>
      </c>
      <c r="I218">
        <v>38.44</v>
      </c>
      <c r="J218">
        <v>28.21</v>
      </c>
      <c r="K218">
        <v>919.08</v>
      </c>
    </row>
    <row r="219" spans="1:11" x14ac:dyDescent="0.75">
      <c r="A219" s="7">
        <v>0.58800925925925929</v>
      </c>
      <c r="B219">
        <v>13.97</v>
      </c>
      <c r="C219">
        <v>34.130000000000003</v>
      </c>
      <c r="D219">
        <v>10</v>
      </c>
      <c r="E219">
        <v>32.840000000000003</v>
      </c>
      <c r="F219">
        <v>10</v>
      </c>
      <c r="G219">
        <v>33.950000000000003</v>
      </c>
      <c r="H219">
        <v>33.409999999999997</v>
      </c>
      <c r="I219">
        <v>38.11</v>
      </c>
      <c r="J219">
        <v>27.21</v>
      </c>
      <c r="K219">
        <v>891.74</v>
      </c>
    </row>
    <row r="220" spans="1:11" x14ac:dyDescent="0.75">
      <c r="A220" s="7">
        <v>0.58870370370370373</v>
      </c>
      <c r="B220">
        <v>13.94</v>
      </c>
      <c r="C220">
        <v>34.21</v>
      </c>
      <c r="D220">
        <v>10</v>
      </c>
      <c r="E220">
        <v>32.83</v>
      </c>
      <c r="F220">
        <v>10</v>
      </c>
      <c r="G220">
        <v>33.94</v>
      </c>
      <c r="H220">
        <v>33.29</v>
      </c>
      <c r="I220">
        <v>37.770000000000003</v>
      </c>
      <c r="J220">
        <v>26.82</v>
      </c>
      <c r="K220">
        <v>935.48</v>
      </c>
    </row>
    <row r="221" spans="1:11" x14ac:dyDescent="0.75">
      <c r="A221" s="7">
        <v>0.58939814814814817</v>
      </c>
      <c r="B221">
        <v>13.93</v>
      </c>
      <c r="C221">
        <v>34.18</v>
      </c>
      <c r="D221">
        <v>10</v>
      </c>
      <c r="E221">
        <v>32.82</v>
      </c>
      <c r="F221">
        <v>10</v>
      </c>
      <c r="G221">
        <v>33.82</v>
      </c>
      <c r="H221">
        <v>33.24</v>
      </c>
      <c r="I221">
        <v>38.04</v>
      </c>
      <c r="J221">
        <v>26.93</v>
      </c>
      <c r="K221">
        <v>912.24</v>
      </c>
    </row>
    <row r="222" spans="1:11" x14ac:dyDescent="0.75">
      <c r="A222" s="7">
        <v>0.59009259259259261</v>
      </c>
      <c r="B222">
        <v>13.97</v>
      </c>
      <c r="C222">
        <v>34.19</v>
      </c>
      <c r="D222">
        <v>10</v>
      </c>
      <c r="E222">
        <v>32.869999999999997</v>
      </c>
      <c r="F222">
        <v>10</v>
      </c>
      <c r="G222">
        <v>34.24</v>
      </c>
      <c r="H222">
        <v>33.200000000000003</v>
      </c>
      <c r="I222">
        <v>38.03</v>
      </c>
      <c r="J222">
        <v>27.42</v>
      </c>
      <c r="K222">
        <v>891.74</v>
      </c>
    </row>
    <row r="223" spans="1:11" x14ac:dyDescent="0.75">
      <c r="A223" s="7">
        <v>0.59078703703703705</v>
      </c>
      <c r="B223">
        <v>13.94</v>
      </c>
      <c r="C223">
        <v>34.15</v>
      </c>
      <c r="D223">
        <v>10</v>
      </c>
      <c r="E223">
        <v>32.85</v>
      </c>
      <c r="F223">
        <v>10</v>
      </c>
      <c r="G223">
        <v>33.200000000000003</v>
      </c>
      <c r="H223">
        <v>33.200000000000003</v>
      </c>
      <c r="I223">
        <v>37.840000000000003</v>
      </c>
      <c r="J223">
        <v>26.88</v>
      </c>
      <c r="K223">
        <v>498.01</v>
      </c>
    </row>
    <row r="224" spans="1:11" x14ac:dyDescent="0.75">
      <c r="A224" s="7">
        <v>0.5914814814814815</v>
      </c>
      <c r="B224">
        <v>13.86</v>
      </c>
      <c r="C224">
        <v>34.07</v>
      </c>
      <c r="D224">
        <v>10</v>
      </c>
      <c r="E224">
        <v>32.799999999999997</v>
      </c>
      <c r="F224">
        <v>10</v>
      </c>
      <c r="G224">
        <v>34.1</v>
      </c>
      <c r="H224">
        <v>33.06</v>
      </c>
      <c r="I224">
        <v>37.799999999999997</v>
      </c>
      <c r="J224">
        <v>26.72</v>
      </c>
      <c r="K224">
        <v>898.57</v>
      </c>
    </row>
    <row r="225" spans="1:11" x14ac:dyDescent="0.75">
      <c r="A225" s="7">
        <v>0.59217592592592594</v>
      </c>
      <c r="B225">
        <v>13.88</v>
      </c>
      <c r="C225">
        <v>34</v>
      </c>
      <c r="D225">
        <v>10</v>
      </c>
      <c r="E225">
        <v>32.78</v>
      </c>
      <c r="F225">
        <v>10</v>
      </c>
      <c r="G225">
        <v>34.35</v>
      </c>
      <c r="H225">
        <v>33.17</v>
      </c>
      <c r="I225">
        <v>38.08</v>
      </c>
      <c r="J225">
        <v>27.22</v>
      </c>
      <c r="K225">
        <v>909.51</v>
      </c>
    </row>
    <row r="226" spans="1:11" x14ac:dyDescent="0.75">
      <c r="A226" s="7">
        <v>0.59287037037037038</v>
      </c>
      <c r="B226">
        <v>13.84</v>
      </c>
      <c r="C226">
        <v>33.96</v>
      </c>
      <c r="D226">
        <v>10</v>
      </c>
      <c r="E226">
        <v>32.75</v>
      </c>
      <c r="F226">
        <v>10</v>
      </c>
      <c r="G226">
        <v>34.11</v>
      </c>
      <c r="H226">
        <v>33.119999999999997</v>
      </c>
      <c r="I226">
        <v>38.07</v>
      </c>
      <c r="J226">
        <v>26.91</v>
      </c>
      <c r="K226">
        <v>893.1</v>
      </c>
    </row>
    <row r="227" spans="1:11" x14ac:dyDescent="0.75">
      <c r="A227" s="7">
        <v>0.59356481481481482</v>
      </c>
      <c r="B227">
        <v>13.76</v>
      </c>
      <c r="C227">
        <v>34.01</v>
      </c>
      <c r="D227">
        <v>10</v>
      </c>
      <c r="E227">
        <v>32.78</v>
      </c>
      <c r="F227">
        <v>10</v>
      </c>
      <c r="G227">
        <v>33.83</v>
      </c>
      <c r="H227">
        <v>33.22</v>
      </c>
      <c r="I227">
        <v>38.24</v>
      </c>
      <c r="J227">
        <v>26.75</v>
      </c>
      <c r="K227">
        <v>858.93</v>
      </c>
    </row>
    <row r="228" spans="1:11" x14ac:dyDescent="0.75">
      <c r="A228" s="7">
        <v>0.59425925925925926</v>
      </c>
      <c r="B228">
        <v>13.61</v>
      </c>
      <c r="C228">
        <v>33.96</v>
      </c>
      <c r="D228">
        <v>10</v>
      </c>
      <c r="E228">
        <v>32.590000000000003</v>
      </c>
      <c r="F228">
        <v>10</v>
      </c>
      <c r="G228">
        <v>33.11</v>
      </c>
      <c r="H228">
        <v>32.880000000000003</v>
      </c>
      <c r="I228">
        <v>36.57</v>
      </c>
      <c r="J228">
        <v>27.11</v>
      </c>
      <c r="K228">
        <v>627.88</v>
      </c>
    </row>
    <row r="229" spans="1:11" x14ac:dyDescent="0.75">
      <c r="A229" s="7">
        <v>0.59495370370370371</v>
      </c>
      <c r="B229">
        <v>13.67</v>
      </c>
      <c r="C229">
        <v>33.92</v>
      </c>
      <c r="D229">
        <v>10</v>
      </c>
      <c r="E229">
        <v>32.619999999999997</v>
      </c>
      <c r="F229">
        <v>10</v>
      </c>
      <c r="G229">
        <v>34.229999999999997</v>
      </c>
      <c r="H229">
        <v>32.9</v>
      </c>
      <c r="I229">
        <v>37.659999999999997</v>
      </c>
      <c r="J229">
        <v>27.64</v>
      </c>
      <c r="K229">
        <v>864.39</v>
      </c>
    </row>
    <row r="230" spans="1:11" x14ac:dyDescent="0.75">
      <c r="A230" s="7">
        <v>0.59564814814814815</v>
      </c>
      <c r="B230">
        <v>13.55</v>
      </c>
      <c r="C230">
        <v>33.99</v>
      </c>
      <c r="D230">
        <v>10</v>
      </c>
      <c r="E230">
        <v>32.71</v>
      </c>
      <c r="F230">
        <v>10</v>
      </c>
      <c r="G230">
        <v>34.58</v>
      </c>
      <c r="H230">
        <v>32.979999999999997</v>
      </c>
      <c r="I230">
        <v>37.97</v>
      </c>
      <c r="J230">
        <v>28.15</v>
      </c>
      <c r="K230">
        <v>883.53</v>
      </c>
    </row>
    <row r="231" spans="1:11" x14ac:dyDescent="0.75">
      <c r="A231" s="7">
        <v>0.59634259259259259</v>
      </c>
      <c r="B231">
        <v>13.57</v>
      </c>
      <c r="C231">
        <v>34.1</v>
      </c>
      <c r="D231">
        <v>10</v>
      </c>
      <c r="E231">
        <v>32.83</v>
      </c>
      <c r="F231">
        <v>10</v>
      </c>
      <c r="G231">
        <v>34.24</v>
      </c>
      <c r="H231">
        <v>33.06</v>
      </c>
      <c r="I231">
        <v>38.14</v>
      </c>
      <c r="J231">
        <v>28.04</v>
      </c>
      <c r="K231">
        <v>688.04</v>
      </c>
    </row>
    <row r="232" spans="1:11" x14ac:dyDescent="0.75">
      <c r="A232" s="7">
        <v>0.59703703703703703</v>
      </c>
      <c r="B232">
        <v>13.58</v>
      </c>
      <c r="C232">
        <v>34.159999999999997</v>
      </c>
      <c r="D232">
        <v>10</v>
      </c>
      <c r="E232">
        <v>32.89</v>
      </c>
      <c r="F232">
        <v>10</v>
      </c>
      <c r="G232">
        <v>34.25</v>
      </c>
      <c r="H232">
        <v>33.1</v>
      </c>
      <c r="I232">
        <v>38.130000000000003</v>
      </c>
      <c r="J232">
        <v>27.42</v>
      </c>
      <c r="K232">
        <v>846.62</v>
      </c>
    </row>
    <row r="233" spans="1:11" x14ac:dyDescent="0.75">
      <c r="A233" s="7">
        <v>0.59773148148148147</v>
      </c>
      <c r="B233">
        <v>13.32</v>
      </c>
      <c r="C233">
        <v>34.07</v>
      </c>
      <c r="D233">
        <v>10</v>
      </c>
      <c r="E233">
        <v>32.869999999999997</v>
      </c>
      <c r="F233">
        <v>10</v>
      </c>
      <c r="G233">
        <v>33.6</v>
      </c>
      <c r="H233">
        <v>33.15</v>
      </c>
      <c r="I233">
        <v>38.229999999999997</v>
      </c>
      <c r="J233">
        <v>27.05</v>
      </c>
      <c r="K233">
        <v>868.5</v>
      </c>
    </row>
    <row r="234" spans="1:11" x14ac:dyDescent="0.75">
      <c r="A234" s="7">
        <v>0.59842592592592592</v>
      </c>
      <c r="B234">
        <v>13.38</v>
      </c>
      <c r="C234">
        <v>34.020000000000003</v>
      </c>
      <c r="D234">
        <v>10</v>
      </c>
      <c r="E234">
        <v>32.74</v>
      </c>
      <c r="F234">
        <v>10</v>
      </c>
      <c r="G234">
        <v>32.79</v>
      </c>
      <c r="H234">
        <v>33.08</v>
      </c>
      <c r="I234">
        <v>37.67</v>
      </c>
      <c r="J234">
        <v>26.52</v>
      </c>
      <c r="K234">
        <v>726.32</v>
      </c>
    </row>
    <row r="235" spans="1:11" x14ac:dyDescent="0.75">
      <c r="A235" s="7">
        <v>0.59912037037037036</v>
      </c>
      <c r="B235">
        <v>13.51</v>
      </c>
      <c r="C235">
        <v>33.799999999999997</v>
      </c>
      <c r="D235">
        <v>10</v>
      </c>
      <c r="E235">
        <v>32.4</v>
      </c>
      <c r="F235">
        <v>10</v>
      </c>
      <c r="G235">
        <v>33.04</v>
      </c>
      <c r="H235">
        <v>32.82</v>
      </c>
      <c r="I235">
        <v>37.4</v>
      </c>
      <c r="J235">
        <v>26.91</v>
      </c>
      <c r="K235">
        <v>861.66</v>
      </c>
    </row>
    <row r="236" spans="1:11" x14ac:dyDescent="0.75">
      <c r="A236" s="7">
        <v>0.5998148148148148</v>
      </c>
      <c r="B236">
        <v>12.97</v>
      </c>
      <c r="C236">
        <v>33.72</v>
      </c>
      <c r="D236">
        <v>10</v>
      </c>
      <c r="E236">
        <v>32.46</v>
      </c>
      <c r="F236">
        <v>10</v>
      </c>
      <c r="G236">
        <v>33.83</v>
      </c>
      <c r="H236">
        <v>32.840000000000003</v>
      </c>
      <c r="I236">
        <v>37.869999999999997</v>
      </c>
      <c r="J236">
        <v>27.64</v>
      </c>
      <c r="K236">
        <v>861.66</v>
      </c>
    </row>
    <row r="237" spans="1:11" x14ac:dyDescent="0.75">
      <c r="A237" s="7">
        <v>0.60050925925925924</v>
      </c>
      <c r="B237">
        <v>13.47</v>
      </c>
      <c r="C237">
        <v>33.64</v>
      </c>
      <c r="D237">
        <v>10</v>
      </c>
      <c r="E237">
        <v>32.25</v>
      </c>
      <c r="F237">
        <v>13.27</v>
      </c>
      <c r="G237">
        <v>32.47</v>
      </c>
      <c r="H237">
        <v>32.74</v>
      </c>
      <c r="I237">
        <v>37.729999999999997</v>
      </c>
      <c r="J237">
        <v>26.53</v>
      </c>
      <c r="K237">
        <v>858.93</v>
      </c>
    </row>
    <row r="238" spans="1:11" x14ac:dyDescent="0.75">
      <c r="A238" s="7">
        <v>0.60120370370370368</v>
      </c>
      <c r="B238">
        <v>13.45</v>
      </c>
      <c r="C238">
        <v>33.450000000000003</v>
      </c>
      <c r="D238">
        <v>10</v>
      </c>
      <c r="E238">
        <v>32.25</v>
      </c>
      <c r="F238">
        <v>10</v>
      </c>
      <c r="G238">
        <v>32.89</v>
      </c>
      <c r="H238">
        <v>32.76</v>
      </c>
      <c r="I238">
        <v>38.03</v>
      </c>
      <c r="J238">
        <v>27.08</v>
      </c>
      <c r="K238">
        <v>817.91</v>
      </c>
    </row>
    <row r="239" spans="1:11" x14ac:dyDescent="0.75">
      <c r="A239" s="7">
        <v>0.60189814814814813</v>
      </c>
      <c r="B239">
        <v>13.32</v>
      </c>
      <c r="C239">
        <v>33.380000000000003</v>
      </c>
      <c r="D239">
        <v>10</v>
      </c>
      <c r="E239">
        <v>32.25</v>
      </c>
      <c r="F239">
        <v>10</v>
      </c>
      <c r="G239">
        <v>33.840000000000003</v>
      </c>
      <c r="H239">
        <v>32.79</v>
      </c>
      <c r="I239">
        <v>38.19</v>
      </c>
      <c r="J239">
        <v>27.89</v>
      </c>
      <c r="K239">
        <v>817.91</v>
      </c>
    </row>
    <row r="240" spans="1:11" x14ac:dyDescent="0.75">
      <c r="A240" s="7">
        <v>0.60259259259259257</v>
      </c>
      <c r="B240">
        <v>13.17</v>
      </c>
      <c r="C240">
        <v>33.46</v>
      </c>
      <c r="D240">
        <v>10</v>
      </c>
      <c r="E240">
        <v>32.24</v>
      </c>
      <c r="F240">
        <v>10</v>
      </c>
      <c r="G240">
        <v>33.950000000000003</v>
      </c>
      <c r="H240">
        <v>32.74</v>
      </c>
      <c r="I240">
        <v>38.18</v>
      </c>
      <c r="J240">
        <v>28.09</v>
      </c>
      <c r="K240">
        <v>846.62</v>
      </c>
    </row>
    <row r="241" spans="1:11" x14ac:dyDescent="0.75">
      <c r="A241" s="7">
        <v>0.60328703703703701</v>
      </c>
      <c r="B241">
        <v>13.17</v>
      </c>
      <c r="C241">
        <v>33.56</v>
      </c>
      <c r="D241">
        <v>10</v>
      </c>
      <c r="E241">
        <v>32.409999999999997</v>
      </c>
      <c r="F241">
        <v>10</v>
      </c>
      <c r="G241">
        <v>33.92</v>
      </c>
      <c r="H241">
        <v>32.76</v>
      </c>
      <c r="I241">
        <v>38.51</v>
      </c>
      <c r="J241">
        <v>28.57</v>
      </c>
      <c r="K241">
        <v>850.72</v>
      </c>
    </row>
    <row r="242" spans="1:11" x14ac:dyDescent="0.75">
      <c r="A242" s="7">
        <v>0.60398148148148145</v>
      </c>
      <c r="B242">
        <v>13.12</v>
      </c>
      <c r="C242">
        <v>33.75</v>
      </c>
      <c r="D242">
        <v>10</v>
      </c>
      <c r="E242">
        <v>32.53</v>
      </c>
      <c r="F242">
        <v>10</v>
      </c>
      <c r="G242">
        <v>34.119999999999997</v>
      </c>
      <c r="H242">
        <v>32.82</v>
      </c>
      <c r="I242">
        <v>38.97</v>
      </c>
      <c r="J242">
        <v>28.38</v>
      </c>
      <c r="K242">
        <v>823.38</v>
      </c>
    </row>
    <row r="243" spans="1:11" x14ac:dyDescent="0.75">
      <c r="A243" s="7">
        <v>0.60467592592592589</v>
      </c>
      <c r="B243">
        <v>13.15</v>
      </c>
      <c r="C243">
        <v>33.83</v>
      </c>
      <c r="D243">
        <v>10</v>
      </c>
      <c r="E243">
        <v>32.61</v>
      </c>
      <c r="F243">
        <v>10</v>
      </c>
      <c r="G243">
        <v>33.75</v>
      </c>
      <c r="H243">
        <v>32.74</v>
      </c>
      <c r="I243">
        <v>38.78</v>
      </c>
      <c r="J243">
        <v>27.76</v>
      </c>
      <c r="K243">
        <v>819.28</v>
      </c>
    </row>
    <row r="244" spans="1:11" x14ac:dyDescent="0.75">
      <c r="A244" s="7">
        <v>0.60537037037037034</v>
      </c>
      <c r="B244">
        <v>13.11</v>
      </c>
      <c r="C244">
        <v>33.799999999999997</v>
      </c>
      <c r="D244">
        <v>10</v>
      </c>
      <c r="E244">
        <v>32.64</v>
      </c>
      <c r="F244">
        <v>10</v>
      </c>
      <c r="G244">
        <v>33.340000000000003</v>
      </c>
      <c r="H244">
        <v>32.729999999999997</v>
      </c>
      <c r="I244">
        <v>38.869999999999997</v>
      </c>
      <c r="J244">
        <v>28.05</v>
      </c>
      <c r="K244">
        <v>770.06</v>
      </c>
    </row>
    <row r="245" spans="1:11" x14ac:dyDescent="0.75">
      <c r="A245" s="7">
        <v>0.60606481481481478</v>
      </c>
      <c r="B245">
        <v>13.04</v>
      </c>
      <c r="C245">
        <v>33.770000000000003</v>
      </c>
      <c r="D245">
        <v>10</v>
      </c>
      <c r="E245">
        <v>32.71</v>
      </c>
      <c r="F245">
        <v>10</v>
      </c>
      <c r="G245">
        <v>34.119999999999997</v>
      </c>
      <c r="H245">
        <v>32.71</v>
      </c>
      <c r="I245">
        <v>39.01</v>
      </c>
      <c r="J245">
        <v>28.25</v>
      </c>
      <c r="K245">
        <v>820.65</v>
      </c>
    </row>
    <row r="246" spans="1:11" x14ac:dyDescent="0.75">
      <c r="A246" s="7">
        <v>0.60675925925925933</v>
      </c>
      <c r="B246">
        <v>12.98</v>
      </c>
      <c r="C246">
        <v>33.82</v>
      </c>
      <c r="D246">
        <v>10</v>
      </c>
      <c r="E246">
        <v>32.74</v>
      </c>
      <c r="F246">
        <v>10</v>
      </c>
      <c r="G246">
        <v>34.56</v>
      </c>
      <c r="H246">
        <v>32.659999999999997</v>
      </c>
      <c r="I246">
        <v>39.15</v>
      </c>
      <c r="J246">
        <v>29.22</v>
      </c>
      <c r="K246">
        <v>787.84</v>
      </c>
    </row>
    <row r="247" spans="1:11" x14ac:dyDescent="0.75">
      <c r="A247" s="7">
        <v>0.60745370370370366</v>
      </c>
      <c r="B247">
        <v>13.01</v>
      </c>
      <c r="C247">
        <v>33.869999999999997</v>
      </c>
      <c r="D247">
        <v>10</v>
      </c>
      <c r="E247">
        <v>32.74</v>
      </c>
      <c r="F247">
        <v>10</v>
      </c>
      <c r="G247">
        <v>33.49</v>
      </c>
      <c r="H247">
        <v>32.64</v>
      </c>
      <c r="I247">
        <v>38.92</v>
      </c>
      <c r="J247">
        <v>28.7</v>
      </c>
      <c r="K247">
        <v>489.8</v>
      </c>
    </row>
    <row r="248" spans="1:11" x14ac:dyDescent="0.75">
      <c r="A248" s="7">
        <v>0.60814814814814822</v>
      </c>
      <c r="B248">
        <v>12.78</v>
      </c>
      <c r="C248">
        <v>33.909999999999997</v>
      </c>
      <c r="D248">
        <v>10</v>
      </c>
      <c r="E248">
        <v>32.56</v>
      </c>
      <c r="F248">
        <v>10</v>
      </c>
      <c r="G248">
        <v>32.72</v>
      </c>
      <c r="H248">
        <v>32.42</v>
      </c>
      <c r="I248">
        <v>38.090000000000003</v>
      </c>
      <c r="J248">
        <v>27.36</v>
      </c>
      <c r="K248">
        <v>600.54</v>
      </c>
    </row>
    <row r="249" spans="1:11" x14ac:dyDescent="0.75">
      <c r="A249" s="7">
        <v>0.60884259259259255</v>
      </c>
      <c r="B249">
        <v>13</v>
      </c>
      <c r="C249">
        <v>33.76</v>
      </c>
      <c r="D249">
        <v>10</v>
      </c>
      <c r="E249">
        <v>32.4</v>
      </c>
      <c r="F249">
        <v>10</v>
      </c>
      <c r="G249">
        <v>32.130000000000003</v>
      </c>
      <c r="H249">
        <v>32.299999999999997</v>
      </c>
      <c r="I249">
        <v>37.979999999999997</v>
      </c>
      <c r="J249">
        <v>27.36</v>
      </c>
      <c r="K249">
        <v>698.97</v>
      </c>
    </row>
    <row r="250" spans="1:11" x14ac:dyDescent="0.75">
      <c r="A250" s="7">
        <v>0.6095370370370371</v>
      </c>
      <c r="B250">
        <v>13.1</v>
      </c>
      <c r="C250">
        <v>33.4</v>
      </c>
      <c r="D250">
        <v>10</v>
      </c>
      <c r="E250">
        <v>32.11</v>
      </c>
      <c r="F250">
        <v>10</v>
      </c>
      <c r="G250">
        <v>31.37</v>
      </c>
      <c r="H250">
        <v>32.299999999999997</v>
      </c>
      <c r="I250">
        <v>38.020000000000003</v>
      </c>
      <c r="J250">
        <v>26.42</v>
      </c>
      <c r="K250">
        <v>405.04</v>
      </c>
    </row>
    <row r="251" spans="1:11" x14ac:dyDescent="0.75">
      <c r="A251" s="7">
        <v>0.61023148148148143</v>
      </c>
      <c r="B251">
        <v>13.01</v>
      </c>
      <c r="C251">
        <v>33.11</v>
      </c>
      <c r="D251">
        <v>10</v>
      </c>
      <c r="E251">
        <v>31.97</v>
      </c>
      <c r="F251">
        <v>10</v>
      </c>
      <c r="G251">
        <v>32.479999999999997</v>
      </c>
      <c r="H251">
        <v>32.24</v>
      </c>
      <c r="I251">
        <v>38.31</v>
      </c>
      <c r="J251">
        <v>27.86</v>
      </c>
      <c r="K251">
        <v>774.16</v>
      </c>
    </row>
    <row r="252" spans="1:11" x14ac:dyDescent="0.75">
      <c r="A252" s="7">
        <v>0.61092592592592598</v>
      </c>
      <c r="B252">
        <v>13.16</v>
      </c>
      <c r="C252">
        <v>32.86</v>
      </c>
      <c r="D252">
        <v>10</v>
      </c>
      <c r="E252">
        <v>31.83</v>
      </c>
      <c r="F252">
        <v>10</v>
      </c>
      <c r="G252">
        <v>32.409999999999997</v>
      </c>
      <c r="H252">
        <v>32.24</v>
      </c>
      <c r="I252">
        <v>38.1</v>
      </c>
      <c r="J252">
        <v>27.39</v>
      </c>
      <c r="K252">
        <v>757.76</v>
      </c>
    </row>
    <row r="253" spans="1:11" x14ac:dyDescent="0.75">
      <c r="A253" s="7">
        <v>0.61162037037037031</v>
      </c>
      <c r="B253">
        <v>13.02</v>
      </c>
      <c r="C253">
        <v>32.57</v>
      </c>
      <c r="D253">
        <v>10</v>
      </c>
      <c r="E253">
        <v>31.65</v>
      </c>
      <c r="F253">
        <v>10</v>
      </c>
      <c r="G253">
        <v>32.5</v>
      </c>
      <c r="H253">
        <v>32.17</v>
      </c>
      <c r="I253">
        <v>38.270000000000003</v>
      </c>
      <c r="J253">
        <v>27.83</v>
      </c>
      <c r="K253">
        <v>827.48</v>
      </c>
    </row>
    <row r="254" spans="1:11" x14ac:dyDescent="0.75">
      <c r="A254" s="7">
        <v>0.61231481481481487</v>
      </c>
      <c r="B254">
        <v>13</v>
      </c>
      <c r="C254">
        <v>32.380000000000003</v>
      </c>
      <c r="D254">
        <v>10</v>
      </c>
      <c r="E254">
        <v>31.51</v>
      </c>
      <c r="F254">
        <v>10</v>
      </c>
      <c r="G254">
        <v>31.91</v>
      </c>
      <c r="H254">
        <v>32.18</v>
      </c>
      <c r="I254">
        <v>38.17</v>
      </c>
      <c r="J254">
        <v>27.37</v>
      </c>
      <c r="K254">
        <v>647.02</v>
      </c>
    </row>
    <row r="255" spans="1:11" x14ac:dyDescent="0.75">
      <c r="A255" s="7">
        <v>0.6130092592592592</v>
      </c>
      <c r="B255">
        <v>12.95</v>
      </c>
      <c r="C255">
        <v>32.299999999999997</v>
      </c>
      <c r="D255">
        <v>10</v>
      </c>
      <c r="E255">
        <v>31.37</v>
      </c>
      <c r="F255">
        <v>10</v>
      </c>
      <c r="G255">
        <v>31.08</v>
      </c>
      <c r="H255">
        <v>32.090000000000003</v>
      </c>
      <c r="I255">
        <v>37.549999999999997</v>
      </c>
      <c r="J255">
        <v>26.96</v>
      </c>
      <c r="K255">
        <v>254.66</v>
      </c>
    </row>
    <row r="256" spans="1:11" x14ac:dyDescent="0.75">
      <c r="A256" s="7">
        <v>0.61370370370370375</v>
      </c>
      <c r="B256">
        <v>12.87</v>
      </c>
      <c r="C256">
        <v>32.22</v>
      </c>
      <c r="D256">
        <v>10</v>
      </c>
      <c r="E256">
        <v>31.21</v>
      </c>
      <c r="F256">
        <v>10</v>
      </c>
      <c r="G256">
        <v>31.38</v>
      </c>
      <c r="H256">
        <v>31.88</v>
      </c>
      <c r="I256">
        <v>36.92</v>
      </c>
      <c r="J256">
        <v>26.82</v>
      </c>
      <c r="K256">
        <v>489.8</v>
      </c>
    </row>
    <row r="257" spans="1:11" x14ac:dyDescent="0.75">
      <c r="A257" s="7">
        <v>0.61439814814814808</v>
      </c>
      <c r="B257">
        <v>13.03</v>
      </c>
      <c r="C257">
        <v>32.11</v>
      </c>
      <c r="D257">
        <v>10</v>
      </c>
      <c r="E257">
        <v>30.96</v>
      </c>
      <c r="F257">
        <v>11.78</v>
      </c>
      <c r="G257">
        <v>31.22</v>
      </c>
      <c r="H257">
        <v>31.56</v>
      </c>
      <c r="I257">
        <v>36.35</v>
      </c>
      <c r="J257">
        <v>27.05</v>
      </c>
      <c r="K257">
        <v>759.13</v>
      </c>
    </row>
    <row r="258" spans="1:11" x14ac:dyDescent="0.75">
      <c r="A258" s="7">
        <v>0.61509259259259264</v>
      </c>
      <c r="B258">
        <v>12.86</v>
      </c>
      <c r="C258">
        <v>31.99</v>
      </c>
      <c r="D258">
        <v>10</v>
      </c>
      <c r="E258">
        <v>30.96</v>
      </c>
      <c r="F258">
        <v>10</v>
      </c>
      <c r="G258">
        <v>31.98</v>
      </c>
      <c r="H258">
        <v>31.4</v>
      </c>
      <c r="I258">
        <v>36.71</v>
      </c>
      <c r="J258">
        <v>27.22</v>
      </c>
      <c r="K258">
        <v>700.34</v>
      </c>
    </row>
    <row r="259" spans="1:11" x14ac:dyDescent="0.75">
      <c r="A259" s="7">
        <v>0.61578703703703697</v>
      </c>
      <c r="B259">
        <v>12.86</v>
      </c>
      <c r="C259">
        <v>31.76</v>
      </c>
      <c r="D259">
        <v>10</v>
      </c>
      <c r="E259">
        <v>30.44</v>
      </c>
      <c r="F259">
        <v>10</v>
      </c>
      <c r="G259">
        <v>30.78</v>
      </c>
      <c r="H259">
        <v>30.88</v>
      </c>
      <c r="I259">
        <v>35.159999999999997</v>
      </c>
      <c r="J259">
        <v>27.31</v>
      </c>
      <c r="K259">
        <v>659.33</v>
      </c>
    </row>
    <row r="260" spans="1:11" x14ac:dyDescent="0.75">
      <c r="A260" s="7">
        <v>0.61648148148148152</v>
      </c>
      <c r="B260">
        <v>12.83</v>
      </c>
      <c r="C260">
        <v>31.64</v>
      </c>
      <c r="D260">
        <v>10</v>
      </c>
      <c r="E260">
        <v>30.37</v>
      </c>
      <c r="F260">
        <v>10</v>
      </c>
      <c r="G260">
        <v>31.16</v>
      </c>
      <c r="H260">
        <v>30.73</v>
      </c>
      <c r="I260">
        <v>35.43</v>
      </c>
      <c r="J260">
        <v>27.63</v>
      </c>
      <c r="K260">
        <v>697.61</v>
      </c>
    </row>
    <row r="261" spans="1:11" x14ac:dyDescent="0.75">
      <c r="A261" s="7">
        <v>0.61717592592592596</v>
      </c>
      <c r="B261">
        <v>12.6</v>
      </c>
      <c r="C261">
        <v>31.59</v>
      </c>
      <c r="D261">
        <v>10</v>
      </c>
      <c r="E261">
        <v>30.53</v>
      </c>
      <c r="F261">
        <v>10</v>
      </c>
      <c r="G261">
        <v>31.81</v>
      </c>
      <c r="H261">
        <v>30.86</v>
      </c>
      <c r="I261">
        <v>36.44</v>
      </c>
      <c r="J261">
        <v>27.78</v>
      </c>
      <c r="K261">
        <v>683.93</v>
      </c>
    </row>
    <row r="262" spans="1:11" x14ac:dyDescent="0.75">
      <c r="A262" s="7">
        <v>0.6178703703703704</v>
      </c>
      <c r="B262">
        <v>12.73</v>
      </c>
      <c r="C262">
        <v>31.6</v>
      </c>
      <c r="D262">
        <v>10</v>
      </c>
      <c r="E262">
        <v>30.42</v>
      </c>
      <c r="F262">
        <v>10</v>
      </c>
      <c r="G262">
        <v>31.97</v>
      </c>
      <c r="H262">
        <v>30.59</v>
      </c>
      <c r="I262">
        <v>35.31</v>
      </c>
      <c r="J262">
        <v>28.21</v>
      </c>
      <c r="K262">
        <v>745.46</v>
      </c>
    </row>
    <row r="263" spans="1:11" x14ac:dyDescent="0.75">
      <c r="A263" s="7">
        <v>0.61856481481481485</v>
      </c>
      <c r="B263">
        <v>12.52</v>
      </c>
      <c r="C263">
        <v>31.63</v>
      </c>
      <c r="D263">
        <v>10</v>
      </c>
      <c r="E263">
        <v>30.6</v>
      </c>
      <c r="F263">
        <v>10</v>
      </c>
      <c r="G263">
        <v>31.74</v>
      </c>
      <c r="H263">
        <v>30.73</v>
      </c>
      <c r="I263">
        <v>36.22</v>
      </c>
      <c r="J263">
        <v>27.48</v>
      </c>
      <c r="K263">
        <v>455.63</v>
      </c>
    </row>
    <row r="264" spans="1:11" x14ac:dyDescent="0.75">
      <c r="A264" s="7">
        <v>0.61925925925925929</v>
      </c>
      <c r="B264">
        <v>11.75</v>
      </c>
      <c r="C264">
        <v>31.65</v>
      </c>
      <c r="D264">
        <v>10</v>
      </c>
      <c r="E264">
        <v>30.61</v>
      </c>
      <c r="F264">
        <v>10.78</v>
      </c>
      <c r="G264">
        <v>31.95</v>
      </c>
      <c r="H264">
        <v>30.74</v>
      </c>
      <c r="I264">
        <v>36.380000000000003</v>
      </c>
      <c r="J264">
        <v>27.58</v>
      </c>
      <c r="K264">
        <v>778.27</v>
      </c>
    </row>
    <row r="265" spans="1:11" x14ac:dyDescent="0.75">
      <c r="A265" s="7">
        <v>0.61995370370370373</v>
      </c>
      <c r="B265">
        <v>12.58</v>
      </c>
      <c r="C265">
        <v>31.57</v>
      </c>
      <c r="D265">
        <v>10</v>
      </c>
      <c r="E265">
        <v>30.26</v>
      </c>
      <c r="F265">
        <v>10.45</v>
      </c>
      <c r="G265">
        <v>30.39</v>
      </c>
      <c r="H265">
        <v>30.48</v>
      </c>
      <c r="I265">
        <v>35.049999999999997</v>
      </c>
      <c r="J265">
        <v>27.04</v>
      </c>
      <c r="K265">
        <v>608.74</v>
      </c>
    </row>
    <row r="266" spans="1:11" x14ac:dyDescent="0.75">
      <c r="A266" s="7">
        <v>0.62064814814814817</v>
      </c>
      <c r="B266">
        <v>12.51</v>
      </c>
      <c r="C266">
        <v>31.48</v>
      </c>
      <c r="D266">
        <v>10</v>
      </c>
      <c r="E266">
        <v>30.41</v>
      </c>
      <c r="F266">
        <v>10</v>
      </c>
      <c r="G266">
        <v>31.32</v>
      </c>
      <c r="H266">
        <v>30.67</v>
      </c>
      <c r="I266">
        <v>36.36</v>
      </c>
      <c r="J266">
        <v>27.1</v>
      </c>
      <c r="K266">
        <v>775.53</v>
      </c>
    </row>
    <row r="267" spans="1:11" x14ac:dyDescent="0.75">
      <c r="A267" s="7">
        <v>0.62134259259259261</v>
      </c>
      <c r="B267">
        <v>12.53</v>
      </c>
      <c r="C267">
        <v>31.5</v>
      </c>
      <c r="D267">
        <v>10</v>
      </c>
      <c r="E267">
        <v>30.56</v>
      </c>
      <c r="F267">
        <v>11.28</v>
      </c>
      <c r="G267">
        <v>31.11</v>
      </c>
      <c r="H267">
        <v>30.89</v>
      </c>
      <c r="I267">
        <v>36.57</v>
      </c>
      <c r="J267">
        <v>26.94</v>
      </c>
      <c r="K267">
        <v>580.03</v>
      </c>
    </row>
    <row r="268" spans="1:11" x14ac:dyDescent="0.75">
      <c r="A268" s="7">
        <v>0.62203703703703705</v>
      </c>
      <c r="B268">
        <v>12.42</v>
      </c>
      <c r="C268">
        <v>31.44</v>
      </c>
      <c r="D268">
        <v>10</v>
      </c>
      <c r="E268">
        <v>30.44</v>
      </c>
      <c r="F268">
        <v>11.11</v>
      </c>
      <c r="G268">
        <v>30.82</v>
      </c>
      <c r="H268">
        <v>30.79</v>
      </c>
      <c r="I268">
        <v>36.21</v>
      </c>
      <c r="J268">
        <v>27.06</v>
      </c>
      <c r="K268">
        <v>590.97</v>
      </c>
    </row>
    <row r="269" spans="1:11" x14ac:dyDescent="0.75">
      <c r="A269" s="7">
        <v>0.6227314814814815</v>
      </c>
      <c r="B269">
        <v>12.36</v>
      </c>
      <c r="C269">
        <v>31.41</v>
      </c>
      <c r="D269">
        <v>10</v>
      </c>
      <c r="E269">
        <v>30.28</v>
      </c>
      <c r="F269">
        <v>11.11</v>
      </c>
      <c r="G269">
        <v>30.34</v>
      </c>
      <c r="H269">
        <v>30.54</v>
      </c>
      <c r="I269">
        <v>35.65</v>
      </c>
      <c r="J269">
        <v>26.6</v>
      </c>
      <c r="K269">
        <v>343.52</v>
      </c>
    </row>
    <row r="270" spans="1:11" x14ac:dyDescent="0.75">
      <c r="A270" s="7">
        <v>0.62342592592592594</v>
      </c>
      <c r="B270">
        <v>12.38</v>
      </c>
      <c r="C270">
        <v>31.24</v>
      </c>
      <c r="D270">
        <v>10</v>
      </c>
      <c r="E270">
        <v>30.13</v>
      </c>
      <c r="F270">
        <v>10</v>
      </c>
      <c r="G270">
        <v>31.2</v>
      </c>
      <c r="H270">
        <v>30.38</v>
      </c>
      <c r="I270">
        <v>35.630000000000003</v>
      </c>
      <c r="J270">
        <v>27.82</v>
      </c>
      <c r="K270">
        <v>731.78</v>
      </c>
    </row>
    <row r="271" spans="1:11" x14ac:dyDescent="0.75">
      <c r="A271" s="7">
        <v>0.62412037037037038</v>
      </c>
      <c r="B271">
        <v>12.35</v>
      </c>
      <c r="C271">
        <v>31.09</v>
      </c>
      <c r="D271">
        <v>10</v>
      </c>
      <c r="E271">
        <v>29.9</v>
      </c>
      <c r="F271">
        <v>10</v>
      </c>
      <c r="G271">
        <v>29.77</v>
      </c>
      <c r="H271">
        <v>30.15</v>
      </c>
      <c r="I271">
        <v>34.99</v>
      </c>
      <c r="J271">
        <v>26.75</v>
      </c>
      <c r="K271">
        <v>312.08</v>
      </c>
    </row>
    <row r="272" spans="1:11" x14ac:dyDescent="0.75">
      <c r="A272" s="7">
        <v>0.62481481481481482</v>
      </c>
      <c r="B272">
        <v>12.15</v>
      </c>
      <c r="C272">
        <v>31.06</v>
      </c>
      <c r="D272">
        <v>10</v>
      </c>
      <c r="E272">
        <v>29.85</v>
      </c>
      <c r="F272">
        <v>12.11</v>
      </c>
      <c r="G272">
        <v>31</v>
      </c>
      <c r="H272">
        <v>30.02</v>
      </c>
      <c r="I272">
        <v>35.49</v>
      </c>
      <c r="J272">
        <v>27.26</v>
      </c>
      <c r="K272">
        <v>690.77</v>
      </c>
    </row>
    <row r="273" spans="1:11" x14ac:dyDescent="0.75">
      <c r="A273" s="7">
        <v>0.62550925925925926</v>
      </c>
      <c r="B273">
        <v>12.36</v>
      </c>
      <c r="C273">
        <v>30.85</v>
      </c>
      <c r="D273">
        <v>10</v>
      </c>
      <c r="E273">
        <v>29.76</v>
      </c>
      <c r="F273">
        <v>16.64</v>
      </c>
      <c r="G273">
        <v>29.83</v>
      </c>
      <c r="H273">
        <v>29.99</v>
      </c>
      <c r="I273">
        <v>35.47</v>
      </c>
      <c r="J273">
        <v>26.14</v>
      </c>
      <c r="K273">
        <v>406.41</v>
      </c>
    </row>
    <row r="274" spans="1:11" x14ac:dyDescent="0.75">
      <c r="A274" s="7">
        <v>0.62620370370370371</v>
      </c>
      <c r="B274">
        <v>12.43</v>
      </c>
      <c r="C274">
        <v>30.66</v>
      </c>
      <c r="D274">
        <v>10</v>
      </c>
      <c r="E274">
        <v>29.63</v>
      </c>
      <c r="F274">
        <v>10</v>
      </c>
      <c r="G274">
        <v>30.2</v>
      </c>
      <c r="H274">
        <v>29.83</v>
      </c>
      <c r="I274">
        <v>35.29</v>
      </c>
      <c r="J274">
        <v>27.43</v>
      </c>
      <c r="K274">
        <v>653.86</v>
      </c>
    </row>
    <row r="275" spans="1:11" x14ac:dyDescent="0.75">
      <c r="A275" s="7">
        <v>0.62689814814814815</v>
      </c>
      <c r="B275">
        <v>12.27</v>
      </c>
      <c r="C275">
        <v>30.67</v>
      </c>
      <c r="D275">
        <v>10</v>
      </c>
      <c r="E275">
        <v>29.73</v>
      </c>
      <c r="F275">
        <v>10</v>
      </c>
      <c r="G275">
        <v>31.1</v>
      </c>
      <c r="H275">
        <v>29.79</v>
      </c>
      <c r="I275">
        <v>35.869999999999997</v>
      </c>
      <c r="J275">
        <v>27.78</v>
      </c>
      <c r="K275">
        <v>696.24</v>
      </c>
    </row>
    <row r="276" spans="1:11" x14ac:dyDescent="0.75">
      <c r="A276" s="7">
        <v>0.62759259259259259</v>
      </c>
      <c r="B276">
        <v>12.32</v>
      </c>
      <c r="C276">
        <v>30.69</v>
      </c>
      <c r="D276">
        <v>10</v>
      </c>
      <c r="E276">
        <v>29.75</v>
      </c>
      <c r="F276">
        <v>10</v>
      </c>
      <c r="G276">
        <v>31.15</v>
      </c>
      <c r="H276">
        <v>29.71</v>
      </c>
      <c r="I276">
        <v>35.979999999999997</v>
      </c>
      <c r="J276">
        <v>27.76</v>
      </c>
      <c r="K276">
        <v>696.24</v>
      </c>
    </row>
    <row r="277" spans="1:11" x14ac:dyDescent="0.75">
      <c r="A277" s="7">
        <v>0.62828703703703703</v>
      </c>
      <c r="B277">
        <v>12.26</v>
      </c>
      <c r="C277">
        <v>30.74</v>
      </c>
      <c r="D277">
        <v>10</v>
      </c>
      <c r="E277">
        <v>29.75</v>
      </c>
      <c r="F277">
        <v>10</v>
      </c>
      <c r="G277">
        <v>31.32</v>
      </c>
      <c r="H277">
        <v>29.47</v>
      </c>
      <c r="I277">
        <v>35.590000000000003</v>
      </c>
      <c r="J277">
        <v>27.66</v>
      </c>
      <c r="K277">
        <v>670.26</v>
      </c>
    </row>
    <row r="278" spans="1:11" x14ac:dyDescent="0.75">
      <c r="A278" s="7">
        <v>0.62898148148148147</v>
      </c>
      <c r="B278">
        <v>12.21</v>
      </c>
      <c r="C278">
        <v>30.8</v>
      </c>
      <c r="D278">
        <v>10</v>
      </c>
      <c r="E278">
        <v>29.82</v>
      </c>
      <c r="F278">
        <v>10</v>
      </c>
      <c r="G278">
        <v>30.7</v>
      </c>
      <c r="H278">
        <v>29.35</v>
      </c>
      <c r="I278">
        <v>35.08</v>
      </c>
      <c r="J278">
        <v>27.92</v>
      </c>
      <c r="K278">
        <v>498.01</v>
      </c>
    </row>
    <row r="279" spans="1:11" x14ac:dyDescent="0.75">
      <c r="A279" s="7">
        <v>0.62967592592592592</v>
      </c>
      <c r="B279">
        <v>12.17</v>
      </c>
      <c r="C279">
        <v>30.89</v>
      </c>
      <c r="D279">
        <v>10</v>
      </c>
      <c r="E279">
        <v>29.84</v>
      </c>
      <c r="F279">
        <v>11.94</v>
      </c>
      <c r="G279">
        <v>31.02</v>
      </c>
      <c r="H279">
        <v>29.18</v>
      </c>
      <c r="I279">
        <v>35.369999999999997</v>
      </c>
      <c r="J279">
        <v>27.48</v>
      </c>
      <c r="K279">
        <v>606.01</v>
      </c>
    </row>
    <row r="280" spans="1:11" x14ac:dyDescent="0.75">
      <c r="A280" s="7">
        <v>0.63037037037037036</v>
      </c>
      <c r="B280">
        <v>12.04</v>
      </c>
      <c r="C280">
        <v>30.83</v>
      </c>
      <c r="D280">
        <v>10</v>
      </c>
      <c r="E280">
        <v>30.03</v>
      </c>
      <c r="F280">
        <v>10.78</v>
      </c>
      <c r="G280">
        <v>31.07</v>
      </c>
      <c r="H280">
        <v>29.3</v>
      </c>
      <c r="I280">
        <v>36.21</v>
      </c>
      <c r="J280">
        <v>27.57</v>
      </c>
      <c r="K280">
        <v>660.69</v>
      </c>
    </row>
    <row r="281" spans="1:11" x14ac:dyDescent="0.75">
      <c r="A281" s="7">
        <v>0.6310648148148148</v>
      </c>
      <c r="B281">
        <v>12.07</v>
      </c>
      <c r="C281">
        <v>30.87</v>
      </c>
      <c r="D281">
        <v>10</v>
      </c>
      <c r="E281">
        <v>30.16</v>
      </c>
      <c r="F281">
        <v>10</v>
      </c>
      <c r="G281">
        <v>30.8</v>
      </c>
      <c r="H281">
        <v>29.36</v>
      </c>
      <c r="I281">
        <v>36</v>
      </c>
      <c r="J281">
        <v>27.78</v>
      </c>
      <c r="K281">
        <v>551.32000000000005</v>
      </c>
    </row>
    <row r="282" spans="1:11" x14ac:dyDescent="0.75">
      <c r="A282" s="7">
        <v>0.63175925925925924</v>
      </c>
      <c r="B282">
        <v>11.94</v>
      </c>
      <c r="C282">
        <v>30.92</v>
      </c>
      <c r="D282">
        <v>10</v>
      </c>
      <c r="E282">
        <v>30.28</v>
      </c>
      <c r="F282">
        <v>10</v>
      </c>
      <c r="G282">
        <v>31.29</v>
      </c>
      <c r="H282">
        <v>29.32</v>
      </c>
      <c r="I282">
        <v>35.86</v>
      </c>
      <c r="J282">
        <v>28.24</v>
      </c>
      <c r="K282">
        <v>629.25</v>
      </c>
    </row>
    <row r="283" spans="1:11" x14ac:dyDescent="0.75">
      <c r="A283" s="7">
        <v>0.63245370370370368</v>
      </c>
      <c r="B283">
        <v>11.93</v>
      </c>
      <c r="C283">
        <v>30.81</v>
      </c>
      <c r="D283">
        <v>10</v>
      </c>
      <c r="E283">
        <v>30.2</v>
      </c>
      <c r="F283">
        <v>10</v>
      </c>
      <c r="G283">
        <v>30.47</v>
      </c>
      <c r="H283">
        <v>29.31</v>
      </c>
      <c r="I283">
        <v>35.44</v>
      </c>
      <c r="J283">
        <v>26.97</v>
      </c>
      <c r="K283">
        <v>400.94</v>
      </c>
    </row>
    <row r="284" spans="1:11" x14ac:dyDescent="0.75">
      <c r="A284" s="7">
        <v>0.63314814814814813</v>
      </c>
      <c r="B284">
        <v>11.54</v>
      </c>
      <c r="C284">
        <v>30.86</v>
      </c>
      <c r="D284">
        <v>10</v>
      </c>
      <c r="E284">
        <v>30.22</v>
      </c>
      <c r="F284">
        <v>10.45</v>
      </c>
      <c r="G284">
        <v>30.81</v>
      </c>
      <c r="H284">
        <v>29.18</v>
      </c>
      <c r="I284">
        <v>35.200000000000003</v>
      </c>
      <c r="J284">
        <v>26.94</v>
      </c>
      <c r="K284">
        <v>608.74</v>
      </c>
    </row>
    <row r="285" spans="1:11" x14ac:dyDescent="0.75">
      <c r="A285" s="7">
        <v>0.63384259259259257</v>
      </c>
      <c r="B285">
        <v>11.92</v>
      </c>
      <c r="C285">
        <v>30.81</v>
      </c>
      <c r="D285">
        <v>10</v>
      </c>
      <c r="E285">
        <v>30.24</v>
      </c>
      <c r="F285">
        <v>10</v>
      </c>
      <c r="G285">
        <v>30.45</v>
      </c>
      <c r="H285">
        <v>29.17</v>
      </c>
      <c r="I285">
        <v>35.090000000000003</v>
      </c>
      <c r="J285">
        <v>27.08</v>
      </c>
      <c r="K285">
        <v>565</v>
      </c>
    </row>
    <row r="286" spans="1:11" x14ac:dyDescent="0.75">
      <c r="A286" s="7">
        <v>0.63453703703703701</v>
      </c>
      <c r="B286">
        <v>11.98</v>
      </c>
      <c r="C286">
        <v>30.8</v>
      </c>
      <c r="D286">
        <v>10</v>
      </c>
      <c r="E286">
        <v>30.04</v>
      </c>
      <c r="F286">
        <v>12.77</v>
      </c>
      <c r="G286">
        <v>29.37</v>
      </c>
      <c r="H286">
        <v>29.01</v>
      </c>
      <c r="I286">
        <v>33.99</v>
      </c>
      <c r="J286">
        <v>25.84</v>
      </c>
      <c r="K286">
        <v>184.94</v>
      </c>
    </row>
    <row r="287" spans="1:11" x14ac:dyDescent="0.75">
      <c r="A287" s="7">
        <v>0.63523148148148145</v>
      </c>
      <c r="B287">
        <v>11.82</v>
      </c>
      <c r="C287">
        <v>30.71</v>
      </c>
      <c r="D287">
        <v>10</v>
      </c>
      <c r="E287">
        <v>29.93</v>
      </c>
      <c r="F287">
        <v>13.1</v>
      </c>
      <c r="G287">
        <v>30.5</v>
      </c>
      <c r="H287">
        <v>28.84</v>
      </c>
      <c r="I287">
        <v>33.869999999999997</v>
      </c>
      <c r="J287">
        <v>26.85</v>
      </c>
      <c r="K287">
        <v>584.14</v>
      </c>
    </row>
    <row r="288" spans="1:11" x14ac:dyDescent="0.75">
      <c r="A288" s="7">
        <v>0.63592592592592589</v>
      </c>
      <c r="B288">
        <v>11.89</v>
      </c>
      <c r="C288">
        <v>30.5</v>
      </c>
      <c r="D288">
        <v>10</v>
      </c>
      <c r="E288">
        <v>29.96</v>
      </c>
      <c r="F288">
        <v>10</v>
      </c>
      <c r="G288">
        <v>30.57</v>
      </c>
      <c r="H288">
        <v>28.79</v>
      </c>
      <c r="I288">
        <v>33.950000000000003</v>
      </c>
      <c r="J288">
        <v>27.51</v>
      </c>
      <c r="K288">
        <v>608.74</v>
      </c>
    </row>
    <row r="289" spans="1:11" x14ac:dyDescent="0.75">
      <c r="A289" s="7">
        <v>0.63662037037037034</v>
      </c>
      <c r="B289">
        <v>11.79</v>
      </c>
      <c r="C289">
        <v>30.49</v>
      </c>
      <c r="D289">
        <v>10</v>
      </c>
      <c r="E289">
        <v>30.03</v>
      </c>
      <c r="F289">
        <v>10</v>
      </c>
      <c r="G289">
        <v>30.57</v>
      </c>
      <c r="H289">
        <v>28.77</v>
      </c>
      <c r="I289">
        <v>33.840000000000003</v>
      </c>
      <c r="J289">
        <v>27.39</v>
      </c>
      <c r="K289">
        <v>589.6</v>
      </c>
    </row>
    <row r="290" spans="1:11" x14ac:dyDescent="0.75">
      <c r="A290" s="7">
        <v>0.63731481481481478</v>
      </c>
      <c r="B290">
        <v>11.89</v>
      </c>
      <c r="C290">
        <v>30.43</v>
      </c>
      <c r="D290">
        <v>10</v>
      </c>
      <c r="E290">
        <v>29.97</v>
      </c>
      <c r="F290">
        <v>10.28</v>
      </c>
      <c r="G290">
        <v>29.87</v>
      </c>
      <c r="H290">
        <v>28.71</v>
      </c>
      <c r="I290">
        <v>33.520000000000003</v>
      </c>
      <c r="J290">
        <v>26.52</v>
      </c>
      <c r="K290">
        <v>364.03</v>
      </c>
    </row>
    <row r="291" spans="1:11" x14ac:dyDescent="0.75">
      <c r="A291" s="7">
        <v>0.63800925925925933</v>
      </c>
      <c r="B291">
        <v>11.55</v>
      </c>
      <c r="C291">
        <v>30.49</v>
      </c>
      <c r="D291">
        <v>10</v>
      </c>
      <c r="E291">
        <v>29.95</v>
      </c>
      <c r="F291">
        <v>10</v>
      </c>
      <c r="G291">
        <v>31</v>
      </c>
      <c r="H291">
        <v>28.54</v>
      </c>
      <c r="I291">
        <v>33.200000000000003</v>
      </c>
      <c r="J291">
        <v>27.11</v>
      </c>
      <c r="K291">
        <v>582.77</v>
      </c>
    </row>
    <row r="292" spans="1:11" x14ac:dyDescent="0.75">
      <c r="A292" s="7">
        <v>0.63870370370370366</v>
      </c>
      <c r="B292">
        <v>11.66</v>
      </c>
      <c r="C292">
        <v>30.44</v>
      </c>
      <c r="D292">
        <v>10</v>
      </c>
      <c r="E292">
        <v>29.91</v>
      </c>
      <c r="F292">
        <v>11.44</v>
      </c>
      <c r="G292">
        <v>30.31</v>
      </c>
      <c r="H292">
        <v>28.5</v>
      </c>
      <c r="I292">
        <v>33.119999999999997</v>
      </c>
      <c r="J292">
        <v>26.79</v>
      </c>
      <c r="K292">
        <v>570.46</v>
      </c>
    </row>
    <row r="293" spans="1:11" x14ac:dyDescent="0.75">
      <c r="A293" s="7">
        <v>0.63939814814814822</v>
      </c>
      <c r="B293">
        <v>11.38</v>
      </c>
      <c r="C293">
        <v>30.45</v>
      </c>
      <c r="D293">
        <v>10</v>
      </c>
      <c r="E293">
        <v>30.02</v>
      </c>
      <c r="F293">
        <v>10</v>
      </c>
      <c r="G293">
        <v>30.58</v>
      </c>
      <c r="H293">
        <v>28.45</v>
      </c>
      <c r="I293">
        <v>33.15</v>
      </c>
      <c r="J293">
        <v>27.1</v>
      </c>
      <c r="K293">
        <v>586.87</v>
      </c>
    </row>
    <row r="294" spans="1:11" x14ac:dyDescent="0.75">
      <c r="A294" s="7">
        <v>0.64009259259259255</v>
      </c>
      <c r="B294">
        <v>11.56</v>
      </c>
      <c r="C294">
        <v>30.38</v>
      </c>
      <c r="D294">
        <v>10</v>
      </c>
      <c r="E294">
        <v>29.99</v>
      </c>
      <c r="F294">
        <v>12.44</v>
      </c>
      <c r="G294">
        <v>30.09</v>
      </c>
      <c r="H294">
        <v>28.45</v>
      </c>
      <c r="I294">
        <v>33.14</v>
      </c>
      <c r="J294">
        <v>26.96</v>
      </c>
      <c r="K294">
        <v>570.46</v>
      </c>
    </row>
    <row r="295" spans="1:11" x14ac:dyDescent="0.75">
      <c r="A295" s="7">
        <v>0.6407870370370371</v>
      </c>
      <c r="B295">
        <v>11.59</v>
      </c>
      <c r="C295">
        <v>30.24</v>
      </c>
      <c r="D295">
        <v>10</v>
      </c>
      <c r="E295">
        <v>29.8</v>
      </c>
      <c r="F295">
        <v>14.93</v>
      </c>
      <c r="G295">
        <v>29.38</v>
      </c>
      <c r="H295">
        <v>28.42</v>
      </c>
      <c r="I295">
        <v>32.630000000000003</v>
      </c>
      <c r="J295">
        <v>26.28</v>
      </c>
      <c r="K295">
        <v>448.79</v>
      </c>
    </row>
    <row r="296" spans="1:11" x14ac:dyDescent="0.75">
      <c r="A296" s="7">
        <v>0.64148148148148143</v>
      </c>
      <c r="B296">
        <v>11.64</v>
      </c>
      <c r="C296">
        <v>30.2</v>
      </c>
      <c r="D296">
        <v>10</v>
      </c>
      <c r="E296">
        <v>29.83</v>
      </c>
      <c r="F296">
        <v>10</v>
      </c>
      <c r="G296">
        <v>30.61</v>
      </c>
      <c r="H296">
        <v>28.32</v>
      </c>
      <c r="I296">
        <v>32.630000000000003</v>
      </c>
      <c r="J296">
        <v>28.47</v>
      </c>
      <c r="K296">
        <v>563.63</v>
      </c>
    </row>
    <row r="297" spans="1:11" x14ac:dyDescent="0.75">
      <c r="A297" s="7">
        <v>0.64217592592592598</v>
      </c>
      <c r="B297">
        <v>11.47</v>
      </c>
      <c r="C297">
        <v>30.36</v>
      </c>
      <c r="D297">
        <v>10</v>
      </c>
      <c r="E297">
        <v>29.97</v>
      </c>
      <c r="F297">
        <v>10</v>
      </c>
      <c r="G297">
        <v>31.2</v>
      </c>
      <c r="H297">
        <v>28.23</v>
      </c>
      <c r="I297">
        <v>32.53</v>
      </c>
      <c r="J297">
        <v>28.22</v>
      </c>
      <c r="K297">
        <v>528.08000000000004</v>
      </c>
    </row>
    <row r="298" spans="1:11" x14ac:dyDescent="0.75">
      <c r="A298" s="7">
        <v>0.64287037037037031</v>
      </c>
      <c r="B298">
        <v>11.45</v>
      </c>
      <c r="C298">
        <v>30.4</v>
      </c>
      <c r="D298">
        <v>10</v>
      </c>
      <c r="E298">
        <v>30.03</v>
      </c>
      <c r="F298">
        <v>11.94</v>
      </c>
      <c r="G298">
        <v>30.26</v>
      </c>
      <c r="H298">
        <v>28.2</v>
      </c>
      <c r="I298">
        <v>32.67</v>
      </c>
      <c r="J298">
        <v>26.93</v>
      </c>
      <c r="K298">
        <v>503.48</v>
      </c>
    </row>
    <row r="299" spans="1:11" x14ac:dyDescent="0.75">
      <c r="A299" s="7">
        <v>0.64356481481481487</v>
      </c>
      <c r="B299">
        <v>11.39</v>
      </c>
      <c r="C299">
        <v>30.4</v>
      </c>
      <c r="D299">
        <v>10</v>
      </c>
      <c r="E299">
        <v>30.06</v>
      </c>
      <c r="F299">
        <v>10.119999999999999</v>
      </c>
      <c r="G299">
        <v>30.29</v>
      </c>
      <c r="H299">
        <v>28.23</v>
      </c>
      <c r="I299">
        <v>32.6</v>
      </c>
      <c r="J299">
        <v>26.94</v>
      </c>
      <c r="K299">
        <v>458.36</v>
      </c>
    </row>
    <row r="300" spans="1:11" x14ac:dyDescent="0.75">
      <c r="A300" s="7">
        <v>0.6442592592592592</v>
      </c>
      <c r="B300">
        <v>11.49</v>
      </c>
      <c r="C300">
        <v>30.29</v>
      </c>
      <c r="D300">
        <v>10</v>
      </c>
      <c r="E300">
        <v>29.97</v>
      </c>
      <c r="F300">
        <v>11.11</v>
      </c>
      <c r="G300">
        <v>29.6</v>
      </c>
      <c r="H300">
        <v>28.25</v>
      </c>
      <c r="I300">
        <v>32.61</v>
      </c>
      <c r="J300">
        <v>26.61</v>
      </c>
      <c r="K300">
        <v>439.22</v>
      </c>
    </row>
    <row r="301" spans="1:11" x14ac:dyDescent="0.75">
      <c r="A301" s="7">
        <v>0.64495370370370375</v>
      </c>
      <c r="B301">
        <v>11.38</v>
      </c>
      <c r="C301">
        <v>30.19</v>
      </c>
      <c r="D301">
        <v>10</v>
      </c>
      <c r="E301">
        <v>29.96</v>
      </c>
      <c r="F301">
        <v>10</v>
      </c>
      <c r="G301">
        <v>30.37</v>
      </c>
      <c r="H301">
        <v>28.22</v>
      </c>
      <c r="I301">
        <v>32.36</v>
      </c>
      <c r="J301">
        <v>27.25</v>
      </c>
      <c r="K301">
        <v>348.99</v>
      </c>
    </row>
    <row r="302" spans="1:11" x14ac:dyDescent="0.75">
      <c r="A302" s="7">
        <v>0.64564814814814808</v>
      </c>
      <c r="B302">
        <v>11.33</v>
      </c>
      <c r="C302">
        <v>30.12</v>
      </c>
      <c r="D302">
        <v>10</v>
      </c>
      <c r="E302">
        <v>29.85</v>
      </c>
      <c r="F302">
        <v>10.119999999999999</v>
      </c>
      <c r="G302">
        <v>29.86</v>
      </c>
      <c r="H302">
        <v>28.21</v>
      </c>
      <c r="I302">
        <v>32.369999999999997</v>
      </c>
      <c r="J302">
        <v>26.82</v>
      </c>
      <c r="K302">
        <v>364.03</v>
      </c>
    </row>
    <row r="303" spans="1:11" x14ac:dyDescent="0.75">
      <c r="A303" s="7">
        <v>0.64634259259259264</v>
      </c>
      <c r="B303">
        <v>11.3</v>
      </c>
      <c r="C303">
        <v>30.08</v>
      </c>
      <c r="D303">
        <v>10</v>
      </c>
      <c r="E303">
        <v>29.81</v>
      </c>
      <c r="F303">
        <v>10</v>
      </c>
      <c r="G303">
        <v>30.1</v>
      </c>
      <c r="H303">
        <v>28.21</v>
      </c>
      <c r="I303">
        <v>32.36</v>
      </c>
      <c r="J303">
        <v>27.58</v>
      </c>
      <c r="K303">
        <v>316.18</v>
      </c>
    </row>
    <row r="304" spans="1:11" x14ac:dyDescent="0.75">
      <c r="A304" s="7">
        <v>0.64703703703703697</v>
      </c>
      <c r="B304">
        <v>11.39</v>
      </c>
      <c r="C304">
        <v>30.12</v>
      </c>
      <c r="D304">
        <v>10</v>
      </c>
      <c r="E304">
        <v>29.87</v>
      </c>
      <c r="F304">
        <v>10</v>
      </c>
      <c r="G304">
        <v>30.18</v>
      </c>
      <c r="H304">
        <v>28.18</v>
      </c>
      <c r="I304">
        <v>32.35</v>
      </c>
      <c r="J304">
        <v>26.68</v>
      </c>
      <c r="K304">
        <v>286.10000000000002</v>
      </c>
    </row>
    <row r="305" spans="1:11" x14ac:dyDescent="0.75">
      <c r="A305" s="7">
        <v>0.64773148148148152</v>
      </c>
      <c r="B305">
        <v>11.4</v>
      </c>
      <c r="C305">
        <v>29.96</v>
      </c>
      <c r="D305">
        <v>10</v>
      </c>
      <c r="E305">
        <v>29.78</v>
      </c>
      <c r="F305">
        <v>10</v>
      </c>
      <c r="G305">
        <v>29.71</v>
      </c>
      <c r="H305">
        <v>28.21</v>
      </c>
      <c r="I305">
        <v>32.450000000000003</v>
      </c>
      <c r="J305">
        <v>27.04</v>
      </c>
      <c r="K305">
        <v>264.23</v>
      </c>
    </row>
    <row r="306" spans="1:11" x14ac:dyDescent="0.75">
      <c r="A306" s="7">
        <v>0.64842592592592596</v>
      </c>
      <c r="B306">
        <v>11.33</v>
      </c>
      <c r="C306">
        <v>30</v>
      </c>
      <c r="D306">
        <v>10</v>
      </c>
      <c r="E306">
        <v>29.85</v>
      </c>
      <c r="F306">
        <v>10</v>
      </c>
      <c r="G306">
        <v>30.31</v>
      </c>
      <c r="H306">
        <v>28.16</v>
      </c>
      <c r="I306">
        <v>32.43</v>
      </c>
      <c r="J306">
        <v>27.45</v>
      </c>
      <c r="K306">
        <v>217.75</v>
      </c>
    </row>
    <row r="307" spans="1:11" x14ac:dyDescent="0.75">
      <c r="A307" s="7">
        <v>0.6491203703703704</v>
      </c>
      <c r="B307">
        <v>11.23</v>
      </c>
      <c r="C307">
        <v>30.02</v>
      </c>
      <c r="D307">
        <v>10</v>
      </c>
      <c r="E307">
        <v>29.79</v>
      </c>
      <c r="F307">
        <v>10</v>
      </c>
      <c r="G307">
        <v>30.02</v>
      </c>
      <c r="H307">
        <v>28.12</v>
      </c>
      <c r="I307">
        <v>32.340000000000003</v>
      </c>
      <c r="J307">
        <v>27.01</v>
      </c>
      <c r="K307">
        <v>184.94</v>
      </c>
    </row>
    <row r="308" spans="1:11" x14ac:dyDescent="0.75">
      <c r="A308" s="7">
        <v>0.64981481481481485</v>
      </c>
      <c r="B308">
        <v>11.25</v>
      </c>
      <c r="C308">
        <v>30.05</v>
      </c>
      <c r="D308">
        <v>10</v>
      </c>
      <c r="E308">
        <v>29.82</v>
      </c>
      <c r="F308">
        <v>11.11</v>
      </c>
      <c r="G308">
        <v>30.34</v>
      </c>
      <c r="H308">
        <v>28.04</v>
      </c>
      <c r="I308">
        <v>32.200000000000003</v>
      </c>
      <c r="J308">
        <v>26.75</v>
      </c>
      <c r="K308">
        <v>167.16</v>
      </c>
    </row>
    <row r="309" spans="1:11" x14ac:dyDescent="0.75">
      <c r="A309" s="7">
        <v>0.65050925925925929</v>
      </c>
      <c r="B309">
        <v>11.16</v>
      </c>
      <c r="C309">
        <v>30.01</v>
      </c>
      <c r="D309">
        <v>10</v>
      </c>
      <c r="E309">
        <v>29.62</v>
      </c>
      <c r="F309">
        <v>10</v>
      </c>
      <c r="G309">
        <v>29.79</v>
      </c>
      <c r="H309">
        <v>28</v>
      </c>
      <c r="I309">
        <v>32.11</v>
      </c>
      <c r="J309">
        <v>26.77</v>
      </c>
      <c r="K309">
        <v>142.56</v>
      </c>
    </row>
    <row r="310" spans="1:11" x14ac:dyDescent="0.75">
      <c r="A310" s="7">
        <v>0.65120370370370373</v>
      </c>
      <c r="B310">
        <v>11.29</v>
      </c>
      <c r="C310">
        <v>30.05</v>
      </c>
      <c r="D310">
        <v>10</v>
      </c>
      <c r="E310">
        <v>28.87</v>
      </c>
      <c r="F310">
        <v>50.55</v>
      </c>
      <c r="G310">
        <v>24.38</v>
      </c>
      <c r="H310">
        <v>27.9</v>
      </c>
      <c r="I310">
        <v>31.56</v>
      </c>
      <c r="J310">
        <v>25.29</v>
      </c>
      <c r="K310">
        <v>138.44999999999999</v>
      </c>
    </row>
    <row r="311" spans="1:11" x14ac:dyDescent="0.75">
      <c r="A311" s="7">
        <v>0.65189814814814817</v>
      </c>
      <c r="B311">
        <v>11.38</v>
      </c>
      <c r="C311">
        <v>30.03</v>
      </c>
      <c r="D311">
        <v>10</v>
      </c>
      <c r="E311">
        <v>27.41</v>
      </c>
      <c r="F311">
        <v>53.71</v>
      </c>
      <c r="G311">
        <v>23.67</v>
      </c>
      <c r="H311">
        <v>27.77</v>
      </c>
      <c r="I311">
        <v>30.9</v>
      </c>
      <c r="J311">
        <v>24.52</v>
      </c>
      <c r="K311">
        <v>126.15</v>
      </c>
    </row>
    <row r="312" spans="1:11" x14ac:dyDescent="0.75">
      <c r="A312" s="7">
        <v>0.65259259259259261</v>
      </c>
      <c r="B312">
        <v>11.38</v>
      </c>
      <c r="C312">
        <v>29.9</v>
      </c>
      <c r="D312">
        <v>10</v>
      </c>
      <c r="E312">
        <v>26.44</v>
      </c>
      <c r="F312">
        <v>56.74</v>
      </c>
      <c r="G312">
        <v>24.03</v>
      </c>
      <c r="H312">
        <v>27.66</v>
      </c>
      <c r="I312">
        <v>31.34</v>
      </c>
      <c r="J312">
        <v>24.51</v>
      </c>
      <c r="K312">
        <v>119.32</v>
      </c>
    </row>
    <row r="313" spans="1:11" x14ac:dyDescent="0.75">
      <c r="A313" s="7">
        <v>0.65328703703703705</v>
      </c>
      <c r="B313">
        <v>11.299999999999999</v>
      </c>
      <c r="C313">
        <v>29.8</v>
      </c>
      <c r="D313">
        <v>10</v>
      </c>
      <c r="E313">
        <v>26.07</v>
      </c>
      <c r="F313">
        <v>56.95</v>
      </c>
      <c r="G313">
        <v>24.7</v>
      </c>
      <c r="H313">
        <v>22.36</v>
      </c>
      <c r="I313">
        <v>30.3</v>
      </c>
      <c r="J313">
        <v>25.54</v>
      </c>
      <c r="K313">
        <v>112.48</v>
      </c>
    </row>
    <row r="314" spans="1:11" x14ac:dyDescent="0.75">
      <c r="A314" s="7">
        <v>0.6539814814814815</v>
      </c>
      <c r="B314">
        <v>11.399999999999999</v>
      </c>
      <c r="C314">
        <v>29.76</v>
      </c>
      <c r="D314">
        <v>10</v>
      </c>
      <c r="E314">
        <v>25.85</v>
      </c>
      <c r="F314">
        <v>57.77</v>
      </c>
      <c r="G314">
        <v>25.14</v>
      </c>
      <c r="H314">
        <v>22.85</v>
      </c>
      <c r="I314">
        <v>31.85</v>
      </c>
      <c r="J314">
        <v>26.11</v>
      </c>
      <c r="K314">
        <v>119.32</v>
      </c>
    </row>
    <row r="315" spans="1:11" x14ac:dyDescent="0.75">
      <c r="A315" s="7">
        <v>0.65467592592592594</v>
      </c>
      <c r="B315">
        <v>11.459999999999999</v>
      </c>
      <c r="C315">
        <v>29.79</v>
      </c>
      <c r="D315">
        <v>10</v>
      </c>
      <c r="E315">
        <v>25.9</v>
      </c>
      <c r="F315">
        <v>57.15</v>
      </c>
      <c r="G315">
        <v>25.36</v>
      </c>
      <c r="H315">
        <v>23.56</v>
      </c>
      <c r="I315">
        <v>32.299999999999997</v>
      </c>
      <c r="J315">
        <v>26.43</v>
      </c>
      <c r="K315">
        <v>112.48</v>
      </c>
    </row>
    <row r="316" spans="1:11" x14ac:dyDescent="0.75">
      <c r="A316" s="7">
        <v>0.65537037037037038</v>
      </c>
      <c r="B316">
        <v>11.389999999999999</v>
      </c>
      <c r="C316">
        <v>29.92</v>
      </c>
      <c r="D316">
        <v>10</v>
      </c>
      <c r="E316">
        <v>26.15</v>
      </c>
      <c r="F316">
        <v>55.3</v>
      </c>
      <c r="G316">
        <v>25.77</v>
      </c>
      <c r="H316">
        <v>24.51</v>
      </c>
      <c r="I316">
        <v>33.03</v>
      </c>
      <c r="J316">
        <v>27.07</v>
      </c>
      <c r="K316">
        <v>112.48</v>
      </c>
    </row>
    <row r="317" spans="1:11" x14ac:dyDescent="0.75">
      <c r="A317" s="7">
        <v>0.65606481481481482</v>
      </c>
      <c r="B317">
        <v>11.399999999999999</v>
      </c>
      <c r="C317">
        <v>30.07</v>
      </c>
      <c r="D317">
        <v>10</v>
      </c>
      <c r="E317">
        <v>26.38</v>
      </c>
      <c r="F317">
        <v>54.89</v>
      </c>
      <c r="G317">
        <v>25.16</v>
      </c>
      <c r="H317">
        <v>24.82</v>
      </c>
      <c r="I317">
        <v>32.24</v>
      </c>
      <c r="J317">
        <v>26.3</v>
      </c>
      <c r="K317">
        <v>109.75</v>
      </c>
    </row>
    <row r="318" spans="1:11" x14ac:dyDescent="0.75">
      <c r="A318" s="7">
        <v>0.65675925925925926</v>
      </c>
      <c r="B318">
        <v>11.389999999999999</v>
      </c>
      <c r="C318">
        <v>30.2</v>
      </c>
      <c r="D318">
        <v>10</v>
      </c>
      <c r="E318">
        <v>26.5</v>
      </c>
      <c r="F318">
        <v>54.7</v>
      </c>
      <c r="G318">
        <v>24.78</v>
      </c>
      <c r="H318">
        <v>24.8</v>
      </c>
      <c r="I318">
        <v>31.94</v>
      </c>
      <c r="J318">
        <v>25.79</v>
      </c>
      <c r="K318">
        <v>109.75</v>
      </c>
    </row>
    <row r="319" spans="1:11" x14ac:dyDescent="0.75">
      <c r="A319" s="7">
        <v>0.65745370370370371</v>
      </c>
      <c r="B319">
        <v>11.399999999999999</v>
      </c>
      <c r="C319">
        <v>30.17</v>
      </c>
      <c r="D319">
        <v>10</v>
      </c>
      <c r="E319">
        <v>26.18</v>
      </c>
      <c r="F319">
        <v>56.95</v>
      </c>
      <c r="G319">
        <v>24.71</v>
      </c>
      <c r="H319">
        <v>24.95</v>
      </c>
      <c r="I319">
        <v>31</v>
      </c>
      <c r="J319">
        <v>25.65</v>
      </c>
      <c r="K319">
        <v>108.38</v>
      </c>
    </row>
    <row r="320" spans="1:11" x14ac:dyDescent="0.75">
      <c r="A320" s="7">
        <v>0.65814814814814815</v>
      </c>
      <c r="B320">
        <v>11.37</v>
      </c>
      <c r="C320">
        <v>30.13</v>
      </c>
      <c r="D320">
        <v>10</v>
      </c>
      <c r="E320">
        <v>26.06</v>
      </c>
      <c r="F320">
        <v>57.77</v>
      </c>
      <c r="G320">
        <v>24.63</v>
      </c>
      <c r="H320">
        <v>25.06</v>
      </c>
      <c r="I320">
        <v>31.62</v>
      </c>
      <c r="J320">
        <v>25.57</v>
      </c>
      <c r="K320">
        <v>113.85</v>
      </c>
    </row>
    <row r="321" spans="1:11" x14ac:dyDescent="0.75">
      <c r="A321" s="7">
        <v>0.65884259259259259</v>
      </c>
      <c r="B321">
        <v>11.36</v>
      </c>
      <c r="C321">
        <v>30.14</v>
      </c>
      <c r="D321">
        <v>10</v>
      </c>
      <c r="E321">
        <v>26.1</v>
      </c>
      <c r="F321">
        <v>56.53</v>
      </c>
      <c r="G321">
        <v>24.8</v>
      </c>
      <c r="H321">
        <v>25.22</v>
      </c>
      <c r="I321">
        <v>31.99</v>
      </c>
      <c r="J321">
        <v>25.83</v>
      </c>
      <c r="K321">
        <v>107.01</v>
      </c>
    </row>
    <row r="322" spans="1:11" x14ac:dyDescent="0.75">
      <c r="A322" s="7">
        <v>0.65953703703703703</v>
      </c>
      <c r="B322">
        <v>11.48</v>
      </c>
      <c r="C322">
        <v>30.11</v>
      </c>
      <c r="D322">
        <v>10</v>
      </c>
      <c r="E322">
        <v>26</v>
      </c>
      <c r="F322">
        <v>57.56</v>
      </c>
      <c r="G322">
        <v>24.87</v>
      </c>
      <c r="H322">
        <v>25.32</v>
      </c>
      <c r="I322">
        <v>31.44</v>
      </c>
      <c r="J322">
        <v>26</v>
      </c>
      <c r="K322">
        <v>104.28</v>
      </c>
    </row>
    <row r="323" spans="1:11" x14ac:dyDescent="0.75">
      <c r="A323" s="7">
        <v>0.66023148148148147</v>
      </c>
      <c r="B323">
        <v>11.389999999999999</v>
      </c>
      <c r="C323">
        <v>30.1</v>
      </c>
      <c r="D323">
        <v>10</v>
      </c>
      <c r="E323">
        <v>26.01</v>
      </c>
      <c r="F323">
        <v>57.56</v>
      </c>
      <c r="G323">
        <v>24.89</v>
      </c>
      <c r="H323">
        <v>25.49</v>
      </c>
      <c r="I323">
        <v>31.72</v>
      </c>
      <c r="J323">
        <v>25.87</v>
      </c>
      <c r="K323">
        <v>104.28</v>
      </c>
    </row>
    <row r="324" spans="1:11" x14ac:dyDescent="0.75">
      <c r="A324" s="7">
        <v>0.66092592592592592</v>
      </c>
      <c r="B324">
        <v>11.43</v>
      </c>
      <c r="C324">
        <v>30</v>
      </c>
      <c r="D324">
        <v>10</v>
      </c>
      <c r="E324">
        <v>25.78</v>
      </c>
      <c r="F324">
        <v>58.18</v>
      </c>
      <c r="G324">
        <v>24.33</v>
      </c>
      <c r="H324">
        <v>24.94</v>
      </c>
      <c r="I324">
        <v>30.57</v>
      </c>
      <c r="J324">
        <v>25.13</v>
      </c>
      <c r="K324">
        <v>105.64</v>
      </c>
    </row>
    <row r="325" spans="1:11" x14ac:dyDescent="0.75">
      <c r="A325" s="7">
        <v>0.66162037037037036</v>
      </c>
      <c r="B325">
        <v>11.33</v>
      </c>
      <c r="C325">
        <v>29.9</v>
      </c>
      <c r="D325">
        <v>10</v>
      </c>
      <c r="E325">
        <v>25.67</v>
      </c>
      <c r="F325">
        <v>57.97</v>
      </c>
      <c r="G325">
        <v>24.84</v>
      </c>
      <c r="H325">
        <v>25.69</v>
      </c>
      <c r="I325">
        <v>31.63</v>
      </c>
      <c r="J325">
        <v>25.75</v>
      </c>
      <c r="K325">
        <v>102.91</v>
      </c>
    </row>
    <row r="326" spans="1:11" x14ac:dyDescent="0.75">
      <c r="A326" s="7">
        <v>0.6623148148148148</v>
      </c>
      <c r="B326">
        <v>11.32</v>
      </c>
      <c r="C326">
        <v>29.84</v>
      </c>
      <c r="D326">
        <v>10</v>
      </c>
      <c r="E326">
        <v>25.52</v>
      </c>
      <c r="F326">
        <v>59.21</v>
      </c>
      <c r="G326">
        <v>24.16</v>
      </c>
      <c r="H326">
        <v>25.39</v>
      </c>
      <c r="I326">
        <v>30.84</v>
      </c>
      <c r="J326">
        <v>25.1</v>
      </c>
      <c r="K326">
        <v>101.54</v>
      </c>
    </row>
    <row r="327" spans="1:11" x14ac:dyDescent="0.75">
      <c r="A327" s="7">
        <v>0.66300925925925924</v>
      </c>
      <c r="B327">
        <v>11.29</v>
      </c>
      <c r="C327">
        <v>29.76</v>
      </c>
      <c r="D327">
        <v>10</v>
      </c>
      <c r="E327">
        <v>25.39</v>
      </c>
      <c r="F327">
        <v>60.03</v>
      </c>
      <c r="G327">
        <v>18.510000000000002</v>
      </c>
      <c r="H327">
        <v>23.48</v>
      </c>
      <c r="I327">
        <v>20.13</v>
      </c>
      <c r="J327">
        <v>20.97</v>
      </c>
      <c r="K327">
        <v>90.61</v>
      </c>
    </row>
    <row r="328" spans="1:11" x14ac:dyDescent="0.75">
      <c r="A328" s="7">
        <v>0.66370370370370368</v>
      </c>
      <c r="B328">
        <v>11.21</v>
      </c>
      <c r="C328">
        <v>29.74</v>
      </c>
      <c r="D328">
        <v>10</v>
      </c>
      <c r="E328">
        <v>25.44</v>
      </c>
      <c r="F328">
        <v>59.41</v>
      </c>
      <c r="G328">
        <v>22</v>
      </c>
      <c r="H328">
        <v>21.48</v>
      </c>
      <c r="I328">
        <v>22.28</v>
      </c>
      <c r="J328">
        <v>23.56</v>
      </c>
      <c r="K328">
        <v>97.44</v>
      </c>
    </row>
    <row r="329" spans="1:11" x14ac:dyDescent="0.75">
      <c r="A329" s="7">
        <v>0.66439814814814813</v>
      </c>
      <c r="B329">
        <v>11.25</v>
      </c>
      <c r="C329">
        <v>29.65</v>
      </c>
      <c r="D329">
        <v>10</v>
      </c>
      <c r="E329">
        <v>25.33</v>
      </c>
      <c r="F329">
        <v>59.82</v>
      </c>
      <c r="G329">
        <v>22.83</v>
      </c>
      <c r="H329">
        <v>22.77</v>
      </c>
      <c r="I329">
        <v>23.16</v>
      </c>
      <c r="J329">
        <v>23.89</v>
      </c>
      <c r="K329">
        <v>97.44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5"/>
  <sheetViews>
    <sheetView zoomScale="73" workbookViewId="0">
      <selection activeCell="C29" sqref="C29"/>
    </sheetView>
  </sheetViews>
  <sheetFormatPr defaultRowHeight="14.75" x14ac:dyDescent="0.75"/>
  <cols>
    <col min="1" max="1" width="15.7265625" bestFit="1" customWidth="1"/>
    <col min="3" max="3" width="7.40625" customWidth="1"/>
    <col min="4" max="4" width="15.1328125" customWidth="1"/>
    <col min="5" max="5" width="14.26953125" customWidth="1"/>
    <col min="6" max="6" width="15.40625" customWidth="1"/>
    <col min="7" max="7" width="22" customWidth="1"/>
    <col min="8" max="8" width="21.1328125" customWidth="1"/>
    <col min="9" max="9" width="19.40625" customWidth="1"/>
    <col min="10" max="10" width="18.86328125" customWidth="1"/>
    <col min="11" max="11" width="14.1328125" style="13" customWidth="1"/>
  </cols>
  <sheetData>
    <row r="1" spans="1:11" s="11" customFormat="1" ht="44.25" x14ac:dyDescent="0.75">
      <c r="A1" s="9" t="s">
        <v>29</v>
      </c>
      <c r="B1" s="9" t="s">
        <v>30</v>
      </c>
      <c r="C1" s="9" t="s">
        <v>31</v>
      </c>
      <c r="D1" s="9" t="s">
        <v>32</v>
      </c>
      <c r="E1" s="9" t="s">
        <v>33</v>
      </c>
      <c r="F1" s="9" t="s">
        <v>34</v>
      </c>
      <c r="G1" s="9" t="s">
        <v>35</v>
      </c>
      <c r="H1" s="9" t="s">
        <v>36</v>
      </c>
      <c r="I1" s="9" t="s">
        <v>37</v>
      </c>
      <c r="J1" s="9" t="s">
        <v>38</v>
      </c>
      <c r="K1" s="10" t="s">
        <v>39</v>
      </c>
    </row>
    <row r="2" spans="1:11" s="19" customFormat="1" x14ac:dyDescent="0.75">
      <c r="A2" s="70" t="s">
        <v>52</v>
      </c>
      <c r="B2" s="71">
        <v>43010</v>
      </c>
      <c r="C2" s="18" t="s">
        <v>40</v>
      </c>
      <c r="D2" s="18">
        <v>6.2572999999999999</v>
      </c>
      <c r="E2" s="18">
        <v>21.279800000000002</v>
      </c>
      <c r="F2" s="18">
        <f>D2+E2</f>
        <v>27.537100000000002</v>
      </c>
      <c r="G2" s="18">
        <v>27.89</v>
      </c>
      <c r="H2" s="18">
        <v>13.97</v>
      </c>
      <c r="I2" s="18">
        <v>13.9575</v>
      </c>
      <c r="J2" s="18">
        <f>I2-D2</f>
        <v>7.7001999999999997</v>
      </c>
      <c r="K2" s="21">
        <f>100*J2/E2</f>
        <v>36.185490465135949</v>
      </c>
    </row>
    <row r="3" spans="1:11" s="19" customFormat="1" x14ac:dyDescent="0.75">
      <c r="A3" s="70"/>
      <c r="B3" s="70"/>
      <c r="C3" s="18" t="s">
        <v>41</v>
      </c>
      <c r="D3" s="18">
        <v>5.9420999999999999</v>
      </c>
      <c r="E3" s="18">
        <v>20.71</v>
      </c>
      <c r="F3" s="18">
        <f t="shared" ref="F3:F24" si="0">D3+E3</f>
        <v>26.652100000000001</v>
      </c>
      <c r="G3" s="18">
        <v>27</v>
      </c>
      <c r="H3" s="18">
        <v>16</v>
      </c>
      <c r="I3" s="18">
        <v>15.7608</v>
      </c>
      <c r="J3" s="18">
        <f t="shared" ref="J3:J24" si="1">I3-D3</f>
        <v>9.8186999999999998</v>
      </c>
      <c r="K3" s="21">
        <f t="shared" ref="K3:K24" si="2">100*J3/E3</f>
        <v>47.410429744084979</v>
      </c>
    </row>
    <row r="4" spans="1:11" s="1" customFormat="1" x14ac:dyDescent="0.75">
      <c r="A4" s="68" t="s">
        <v>53</v>
      </c>
      <c r="B4" s="69">
        <v>43011</v>
      </c>
      <c r="C4" s="1" t="s">
        <v>40</v>
      </c>
      <c r="D4" s="1">
        <v>6.2827000000000002</v>
      </c>
      <c r="E4" s="1">
        <v>23.373799999999999</v>
      </c>
      <c r="F4" s="1">
        <f t="shared" si="0"/>
        <v>29.656500000000001</v>
      </c>
      <c r="G4" s="1">
        <v>29.52</v>
      </c>
      <c r="H4" s="1">
        <v>10.4</v>
      </c>
      <c r="I4" s="1">
        <v>11.166499999999999</v>
      </c>
      <c r="J4" s="1">
        <f t="shared" si="1"/>
        <v>4.883799999999999</v>
      </c>
      <c r="K4" s="13">
        <f t="shared" si="2"/>
        <v>20.894334682422194</v>
      </c>
    </row>
    <row r="5" spans="1:11" s="1" customFormat="1" x14ac:dyDescent="0.75">
      <c r="A5" s="68"/>
      <c r="B5" s="68"/>
      <c r="C5" s="1" t="s">
        <v>41</v>
      </c>
      <c r="D5" s="1">
        <v>5.9454000000000002</v>
      </c>
      <c r="E5" s="1">
        <v>22.066700000000001</v>
      </c>
      <c r="F5" s="1">
        <f t="shared" si="0"/>
        <v>28.0121</v>
      </c>
      <c r="G5" s="1">
        <v>28</v>
      </c>
      <c r="H5" s="1">
        <v>15</v>
      </c>
      <c r="I5" s="1">
        <v>14.964499999999999</v>
      </c>
      <c r="J5" s="1">
        <f t="shared" si="1"/>
        <v>9.0190999999999981</v>
      </c>
      <c r="K5" s="13">
        <f t="shared" si="2"/>
        <v>40.87199264049449</v>
      </c>
    </row>
    <row r="6" spans="1:11" s="1" customFormat="1" x14ac:dyDescent="0.75">
      <c r="A6" s="68" t="s">
        <v>53</v>
      </c>
      <c r="B6" s="69">
        <v>43012</v>
      </c>
      <c r="C6" s="1" t="s">
        <v>40</v>
      </c>
      <c r="D6" s="1">
        <v>6.2683</v>
      </c>
      <c r="E6" s="1">
        <v>20.6525</v>
      </c>
      <c r="F6" s="1">
        <f t="shared" si="0"/>
        <v>26.9208</v>
      </c>
      <c r="G6" s="1">
        <v>26.45</v>
      </c>
      <c r="H6" s="1">
        <v>10.45</v>
      </c>
      <c r="I6" s="1">
        <v>10.5595</v>
      </c>
      <c r="J6" s="1">
        <f t="shared" si="1"/>
        <v>4.2911999999999999</v>
      </c>
      <c r="K6" s="13">
        <f t="shared" si="2"/>
        <v>20.778114029778479</v>
      </c>
    </row>
    <row r="7" spans="1:11" s="1" customFormat="1" x14ac:dyDescent="0.75">
      <c r="A7" s="68"/>
      <c r="B7" s="68"/>
      <c r="C7" s="1" t="s">
        <v>41</v>
      </c>
      <c r="D7" s="1">
        <v>5.9593999999999996</v>
      </c>
      <c r="E7" s="1">
        <v>21.5227</v>
      </c>
      <c r="F7" s="1">
        <f t="shared" si="0"/>
        <v>27.482099999999999</v>
      </c>
      <c r="G7" s="1">
        <v>28</v>
      </c>
      <c r="H7" s="1">
        <v>16</v>
      </c>
      <c r="I7" s="1">
        <v>15.0213</v>
      </c>
      <c r="J7" s="1">
        <f t="shared" si="1"/>
        <v>9.0619000000000014</v>
      </c>
      <c r="K7" s="13">
        <f t="shared" si="2"/>
        <v>42.103918188703098</v>
      </c>
    </row>
    <row r="8" spans="1:11" s="1" customFormat="1" x14ac:dyDescent="0.75">
      <c r="A8" s="68" t="s">
        <v>55</v>
      </c>
      <c r="B8" s="69">
        <v>43014</v>
      </c>
      <c r="C8" s="1" t="s">
        <v>40</v>
      </c>
      <c r="D8" s="1">
        <v>5.9421999999999997</v>
      </c>
      <c r="E8" s="1">
        <v>21.658799999999999</v>
      </c>
      <c r="F8" s="1">
        <f t="shared" si="0"/>
        <v>27.600999999999999</v>
      </c>
      <c r="G8" s="1">
        <v>27.54</v>
      </c>
      <c r="H8" s="1">
        <v>14.01</v>
      </c>
      <c r="I8" s="1">
        <v>13.900399999999999</v>
      </c>
      <c r="J8" s="1">
        <f t="shared" si="1"/>
        <v>7.9581999999999997</v>
      </c>
      <c r="K8" s="13">
        <f t="shared" si="2"/>
        <v>36.743494561102182</v>
      </c>
    </row>
    <row r="9" spans="1:11" s="1" customFormat="1" x14ac:dyDescent="0.75">
      <c r="A9" s="68"/>
      <c r="B9" s="68"/>
      <c r="C9" s="1" t="s">
        <v>41</v>
      </c>
      <c r="D9" s="1">
        <v>5.95</v>
      </c>
      <c r="E9" s="1">
        <v>20.9068</v>
      </c>
      <c r="F9" s="1">
        <f t="shared" si="0"/>
        <v>26.8568</v>
      </c>
      <c r="G9" s="1">
        <v>26</v>
      </c>
      <c r="H9" s="1">
        <v>19</v>
      </c>
      <c r="I9" s="1">
        <v>18.726299999999998</v>
      </c>
      <c r="J9" s="1">
        <f t="shared" si="1"/>
        <v>12.776299999999999</v>
      </c>
      <c r="K9" s="13">
        <f t="shared" si="2"/>
        <v>61.110739089674169</v>
      </c>
    </row>
    <row r="10" spans="1:11" s="1" customFormat="1" x14ac:dyDescent="0.75">
      <c r="A10" s="68" t="s">
        <v>52</v>
      </c>
      <c r="B10" s="69">
        <v>43017</v>
      </c>
      <c r="C10" s="1" t="s">
        <v>40</v>
      </c>
      <c r="D10" s="1">
        <v>6.2575000000000003</v>
      </c>
      <c r="E10" s="1">
        <v>21.0947</v>
      </c>
      <c r="F10" s="1">
        <f t="shared" si="0"/>
        <v>27.3522</v>
      </c>
      <c r="G10" s="1">
        <v>27.29</v>
      </c>
      <c r="H10" s="1">
        <v>16.64</v>
      </c>
      <c r="I10" s="1">
        <v>16.3505</v>
      </c>
      <c r="J10" s="1">
        <f t="shared" si="1"/>
        <v>10.093</v>
      </c>
      <c r="K10" s="13">
        <f t="shared" si="2"/>
        <v>47.846141447851828</v>
      </c>
    </row>
    <row r="11" spans="1:11" s="1" customFormat="1" x14ac:dyDescent="0.75">
      <c r="A11" s="68"/>
      <c r="B11" s="68"/>
      <c r="C11" s="1" t="s">
        <v>41</v>
      </c>
      <c r="D11" s="1">
        <v>6.2347999999999999</v>
      </c>
      <c r="E11" s="1">
        <v>21.4328</v>
      </c>
      <c r="F11" s="1">
        <f t="shared" si="0"/>
        <v>27.6676</v>
      </c>
      <c r="G11" s="1">
        <v>27</v>
      </c>
      <c r="H11" s="1">
        <v>26</v>
      </c>
      <c r="I11" s="1">
        <v>25.5017</v>
      </c>
      <c r="J11" s="1">
        <f t="shared" si="1"/>
        <v>19.2669</v>
      </c>
      <c r="K11" s="13">
        <f t="shared" si="2"/>
        <v>89.894460826396923</v>
      </c>
    </row>
    <row r="12" spans="1:11" s="1" customFormat="1" x14ac:dyDescent="0.75">
      <c r="A12" s="68" t="s">
        <v>54</v>
      </c>
      <c r="B12" s="69">
        <v>43024</v>
      </c>
      <c r="C12" s="1" t="s">
        <v>40</v>
      </c>
      <c r="D12" s="1">
        <v>6.2220000000000004</v>
      </c>
      <c r="E12" s="1">
        <v>36.319499999999998</v>
      </c>
      <c r="F12" s="1">
        <f t="shared" si="0"/>
        <v>42.541499999999999</v>
      </c>
      <c r="G12" s="1">
        <v>42.73</v>
      </c>
      <c r="H12" s="1">
        <v>28.52</v>
      </c>
      <c r="I12" s="1">
        <v>29.029800000000002</v>
      </c>
      <c r="J12" s="1">
        <f t="shared" si="1"/>
        <v>22.8078</v>
      </c>
      <c r="K12" s="13">
        <f t="shared" si="2"/>
        <v>62.797670672779098</v>
      </c>
    </row>
    <row r="13" spans="1:11" s="1" customFormat="1" x14ac:dyDescent="0.75">
      <c r="A13" s="68"/>
      <c r="B13" s="68"/>
      <c r="C13" s="1" t="s">
        <v>41</v>
      </c>
      <c r="D13" s="1">
        <v>5.9217000000000004</v>
      </c>
      <c r="E13" s="1">
        <v>36.471800000000002</v>
      </c>
      <c r="F13" s="1">
        <f t="shared" si="0"/>
        <v>42.393500000000003</v>
      </c>
      <c r="G13" s="1">
        <v>43</v>
      </c>
      <c r="H13" s="1">
        <v>30</v>
      </c>
      <c r="I13" s="1">
        <v>30.869700000000002</v>
      </c>
      <c r="J13" s="1">
        <f t="shared" si="1"/>
        <v>24.948</v>
      </c>
      <c r="K13" s="13">
        <f t="shared" si="2"/>
        <v>68.40353368904195</v>
      </c>
    </row>
    <row r="14" spans="1:11" s="1" customFormat="1" x14ac:dyDescent="0.75">
      <c r="A14" s="68" t="s">
        <v>54</v>
      </c>
      <c r="B14" s="69">
        <v>43026</v>
      </c>
      <c r="C14" s="1" t="s">
        <v>40</v>
      </c>
      <c r="D14" s="1">
        <v>6.2337999999999996</v>
      </c>
      <c r="E14" s="1">
        <v>32.221200000000003</v>
      </c>
      <c r="F14" s="1">
        <f t="shared" si="0"/>
        <v>38.455000000000005</v>
      </c>
      <c r="G14" s="1">
        <v>38.32</v>
      </c>
      <c r="H14" s="1">
        <v>18.100000000000001</v>
      </c>
      <c r="I14" s="1">
        <v>18.866599999999998</v>
      </c>
      <c r="J14" s="1">
        <f t="shared" si="1"/>
        <v>12.6328</v>
      </c>
      <c r="K14" s="13">
        <f t="shared" si="2"/>
        <v>39.206485171253703</v>
      </c>
    </row>
    <row r="15" spans="1:11" s="1" customFormat="1" x14ac:dyDescent="0.75">
      <c r="A15" s="68"/>
      <c r="B15" s="69"/>
      <c r="C15" s="1" t="s">
        <v>41</v>
      </c>
      <c r="D15" s="1">
        <v>6.2229000000000001</v>
      </c>
      <c r="E15" s="1">
        <v>33.0762</v>
      </c>
      <c r="F15" s="1">
        <f t="shared" si="0"/>
        <v>39.299100000000003</v>
      </c>
      <c r="G15" s="1">
        <v>39</v>
      </c>
      <c r="H15" s="1">
        <v>21</v>
      </c>
      <c r="I15" s="1">
        <v>22.015999999999998</v>
      </c>
      <c r="J15" s="1">
        <f t="shared" si="1"/>
        <v>15.793099999999999</v>
      </c>
      <c r="K15" s="13">
        <f t="shared" si="2"/>
        <v>47.747625180643482</v>
      </c>
    </row>
    <row r="16" spans="1:11" s="1" customFormat="1" x14ac:dyDescent="0.75">
      <c r="A16" s="68" t="s">
        <v>55</v>
      </c>
      <c r="B16" s="69">
        <v>43031</v>
      </c>
      <c r="C16" s="1" t="s">
        <v>40</v>
      </c>
      <c r="D16" s="1">
        <v>6.2680999999999996</v>
      </c>
      <c r="E16" s="1">
        <v>18.6831</v>
      </c>
      <c r="F16" s="1">
        <f t="shared" si="0"/>
        <v>24.9512</v>
      </c>
      <c r="G16" s="1">
        <v>24.65</v>
      </c>
      <c r="H16" s="1">
        <v>11.42</v>
      </c>
      <c r="I16" s="1">
        <v>10.5784</v>
      </c>
      <c r="J16" s="1">
        <f t="shared" si="1"/>
        <v>4.3103000000000007</v>
      </c>
      <c r="K16" s="13">
        <f t="shared" si="2"/>
        <v>23.070582505044673</v>
      </c>
    </row>
    <row r="17" spans="1:11" s="1" customFormat="1" x14ac:dyDescent="0.75">
      <c r="A17" s="68"/>
      <c r="B17" s="68"/>
      <c r="C17" s="1" t="s">
        <v>41</v>
      </c>
      <c r="D17" s="1">
        <v>5.9459</v>
      </c>
      <c r="E17" s="1">
        <v>18.753799999999998</v>
      </c>
      <c r="F17" s="1">
        <f t="shared" si="0"/>
        <v>24.6997</v>
      </c>
      <c r="G17" s="1">
        <v>24</v>
      </c>
      <c r="H17" s="1">
        <v>13</v>
      </c>
      <c r="I17" s="1">
        <v>12.5618</v>
      </c>
      <c r="J17" s="1">
        <f t="shared" si="1"/>
        <v>6.6158999999999999</v>
      </c>
      <c r="K17" s="13">
        <f t="shared" si="2"/>
        <v>35.277650396186381</v>
      </c>
    </row>
    <row r="18" spans="1:11" s="1" customFormat="1" x14ac:dyDescent="0.75">
      <c r="A18" s="68" t="s">
        <v>88</v>
      </c>
      <c r="B18" s="69">
        <v>43038</v>
      </c>
      <c r="C18" s="1" t="s">
        <v>40</v>
      </c>
      <c r="D18" s="20">
        <v>6.2685000000000004</v>
      </c>
      <c r="F18" s="1">
        <f t="shared" si="0"/>
        <v>6.2685000000000004</v>
      </c>
      <c r="J18" s="1">
        <f t="shared" si="1"/>
        <v>-6.2685000000000004</v>
      </c>
      <c r="K18" s="13" t="e">
        <f t="shared" si="2"/>
        <v>#DIV/0!</v>
      </c>
    </row>
    <row r="19" spans="1:11" s="1" customFormat="1" x14ac:dyDescent="0.75">
      <c r="A19" s="68"/>
      <c r="B19" s="68"/>
      <c r="C19" s="1" t="s">
        <v>41</v>
      </c>
      <c r="D19" s="20">
        <v>5.9</v>
      </c>
      <c r="E19" s="20">
        <v>21.5227</v>
      </c>
      <c r="F19" s="20">
        <f>D19+E19</f>
        <v>27.422699999999999</v>
      </c>
      <c r="G19" s="20">
        <v>28</v>
      </c>
      <c r="H19" s="20">
        <v>16</v>
      </c>
      <c r="I19" s="20">
        <v>15.132099999999999</v>
      </c>
      <c r="J19" s="20">
        <f>I19-D19</f>
        <v>9.2320999999999991</v>
      </c>
      <c r="K19" s="13">
        <f>100*J19/E19</f>
        <v>42.894711165420688</v>
      </c>
    </row>
    <row r="20" spans="1:11" s="1" customFormat="1" x14ac:dyDescent="0.75">
      <c r="A20" s="68" t="s">
        <v>88</v>
      </c>
      <c r="B20" s="69">
        <v>43040</v>
      </c>
      <c r="C20" s="1" t="s">
        <v>40</v>
      </c>
      <c r="D20" s="20">
        <v>6.2222999999999997</v>
      </c>
      <c r="F20" s="1">
        <f t="shared" si="0"/>
        <v>6.2222999999999997</v>
      </c>
      <c r="J20" s="1">
        <f t="shared" si="1"/>
        <v>-6.2222999999999997</v>
      </c>
      <c r="K20" s="13" t="e">
        <f t="shared" si="2"/>
        <v>#DIV/0!</v>
      </c>
    </row>
    <row r="21" spans="1:11" s="1" customFormat="1" x14ac:dyDescent="0.75">
      <c r="A21" s="68"/>
      <c r="B21" s="68"/>
      <c r="C21" s="1" t="s">
        <v>41</v>
      </c>
      <c r="D21" s="20">
        <v>5.9454000000000002</v>
      </c>
      <c r="E21" s="20">
        <v>22.066700000000001</v>
      </c>
      <c r="F21" s="20">
        <f>D21+E21</f>
        <v>28.0121</v>
      </c>
      <c r="G21" s="20">
        <v>28</v>
      </c>
      <c r="H21" s="20">
        <v>15</v>
      </c>
      <c r="I21" s="20">
        <v>14.964499999999999</v>
      </c>
      <c r="J21" s="20">
        <f>I21-D21</f>
        <v>9.0190999999999981</v>
      </c>
      <c r="K21" s="13">
        <f>100*J21/E21</f>
        <v>40.87199264049449</v>
      </c>
    </row>
    <row r="22" spans="1:11" s="1" customFormat="1" x14ac:dyDescent="0.75">
      <c r="A22" s="68" t="s">
        <v>89</v>
      </c>
      <c r="B22" s="69">
        <v>43041</v>
      </c>
      <c r="C22" s="1" t="s">
        <v>40</v>
      </c>
      <c r="D22" s="1">
        <v>5.9954999999999998</v>
      </c>
      <c r="F22" s="1">
        <f t="shared" si="0"/>
        <v>5.9954999999999998</v>
      </c>
      <c r="J22" s="1">
        <f t="shared" si="1"/>
        <v>-5.9954999999999998</v>
      </c>
      <c r="K22" s="13" t="e">
        <f t="shared" si="2"/>
        <v>#DIV/0!</v>
      </c>
    </row>
    <row r="23" spans="1:11" s="1" customFormat="1" x14ac:dyDescent="0.75">
      <c r="A23" s="68"/>
      <c r="B23" s="68"/>
      <c r="C23" s="1" t="s">
        <v>41</v>
      </c>
      <c r="F23" s="1">
        <f t="shared" si="0"/>
        <v>0</v>
      </c>
      <c r="J23" s="1">
        <f t="shared" si="1"/>
        <v>0</v>
      </c>
      <c r="K23" s="13" t="e">
        <f t="shared" si="2"/>
        <v>#DIV/0!</v>
      </c>
    </row>
    <row r="24" spans="1:11" s="1" customFormat="1" x14ac:dyDescent="0.75">
      <c r="A24" s="68" t="s">
        <v>89</v>
      </c>
      <c r="B24" s="69">
        <v>43043</v>
      </c>
      <c r="C24" s="1" t="s">
        <v>40</v>
      </c>
      <c r="D24" s="1">
        <v>6.2222</v>
      </c>
      <c r="F24" s="1">
        <f t="shared" si="0"/>
        <v>6.2222</v>
      </c>
      <c r="J24" s="1">
        <f t="shared" si="1"/>
        <v>-6.2222</v>
      </c>
      <c r="K24" s="13" t="e">
        <f t="shared" si="2"/>
        <v>#DIV/0!</v>
      </c>
    </row>
    <row r="25" spans="1:11" x14ac:dyDescent="0.75">
      <c r="A25" s="68"/>
      <c r="B25" s="68"/>
      <c r="C25" s="20" t="s">
        <v>41</v>
      </c>
      <c r="D25" s="18">
        <v>5.9420999999999999</v>
      </c>
      <c r="E25" s="18">
        <v>20.71</v>
      </c>
      <c r="F25" s="18">
        <f>D25+E25</f>
        <v>26.652100000000001</v>
      </c>
      <c r="G25" s="18">
        <v>27</v>
      </c>
      <c r="H25" s="18">
        <v>16</v>
      </c>
      <c r="I25" s="18">
        <v>15.7608</v>
      </c>
      <c r="J25" s="18">
        <f>I25-D25</f>
        <v>9.8186999999999998</v>
      </c>
      <c r="K25" s="21">
        <f>100*J25/E25</f>
        <v>47.410429744084979</v>
      </c>
    </row>
  </sheetData>
  <mergeCells count="24">
    <mergeCell ref="A22:A23"/>
    <mergeCell ref="B22:B23"/>
    <mergeCell ref="A14:A15"/>
    <mergeCell ref="B14:B15"/>
    <mergeCell ref="A16:A17"/>
    <mergeCell ref="B16:B17"/>
    <mergeCell ref="A18:A19"/>
    <mergeCell ref="B18:B19"/>
    <mergeCell ref="A24:A25"/>
    <mergeCell ref="B24:B25"/>
    <mergeCell ref="A2:A3"/>
    <mergeCell ref="B2:B3"/>
    <mergeCell ref="A4:A5"/>
    <mergeCell ref="B4:B5"/>
    <mergeCell ref="A6:A7"/>
    <mergeCell ref="B6:B7"/>
    <mergeCell ref="A8:A9"/>
    <mergeCell ref="B8:B9"/>
    <mergeCell ref="A10:A11"/>
    <mergeCell ref="B10:B11"/>
    <mergeCell ref="A12:A13"/>
    <mergeCell ref="B12:B13"/>
    <mergeCell ref="A20:A21"/>
    <mergeCell ref="B20:B21"/>
  </mergeCell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83"/>
  <sheetViews>
    <sheetView zoomScale="83" zoomScaleNormal="128" workbookViewId="0">
      <pane ySplit="3" topLeftCell="A4" activePane="bottomLeft" state="frozen"/>
      <selection pane="bottomLeft" activeCell="B5" sqref="B5"/>
    </sheetView>
  </sheetViews>
  <sheetFormatPr defaultRowHeight="14.75" x14ac:dyDescent="0.75"/>
  <cols>
    <col min="1" max="1" width="20.1328125" style="12" bestFit="1" customWidth="1"/>
    <col min="2" max="2" width="12" style="12" bestFit="1" customWidth="1"/>
    <col min="3" max="3" width="12" style="12" customWidth="1"/>
    <col min="4" max="4" width="12" style="12" bestFit="1" customWidth="1"/>
    <col min="5" max="5" width="12" style="12" customWidth="1"/>
    <col min="6" max="6" width="15.7265625" style="12" bestFit="1" customWidth="1"/>
    <col min="7" max="7" width="15.7265625" style="12" customWidth="1"/>
    <col min="8" max="8" width="12" style="12" bestFit="1" customWidth="1"/>
    <col min="9" max="9" width="12" style="12" customWidth="1"/>
    <col min="10" max="10" width="12" style="12" bestFit="1" customWidth="1"/>
    <col min="11" max="11" width="12" style="12" customWidth="1"/>
    <col min="12" max="12" width="12" style="12" bestFit="1" customWidth="1"/>
    <col min="13" max="13" width="12" style="12" customWidth="1"/>
    <col min="14" max="23" width="9.1328125" style="12"/>
    <col min="24" max="25" width="12.86328125" style="12" customWidth="1"/>
    <col min="26" max="41" width="9.1328125" style="12"/>
  </cols>
  <sheetData>
    <row r="1" spans="1:41" x14ac:dyDescent="0.75">
      <c r="A1" s="15" t="s">
        <v>62</v>
      </c>
      <c r="B1" s="72">
        <v>43011</v>
      </c>
      <c r="C1" s="72"/>
      <c r="D1" s="16">
        <v>43012</v>
      </c>
      <c r="E1" s="16"/>
      <c r="F1" s="72">
        <v>43014</v>
      </c>
      <c r="G1" s="72"/>
      <c r="H1" s="72">
        <v>43017</v>
      </c>
      <c r="I1" s="72"/>
      <c r="J1" s="72">
        <v>43024</v>
      </c>
      <c r="K1" s="72"/>
      <c r="L1" s="72">
        <v>43026</v>
      </c>
      <c r="M1" s="72"/>
      <c r="N1" s="72">
        <v>43031</v>
      </c>
      <c r="O1" s="72"/>
      <c r="P1" s="72">
        <v>43040</v>
      </c>
      <c r="Q1" s="72"/>
      <c r="R1" s="72">
        <v>43041</v>
      </c>
      <c r="S1" s="74"/>
      <c r="T1" s="72">
        <v>43053</v>
      </c>
      <c r="U1" s="74"/>
      <c r="V1" s="72">
        <v>43056</v>
      </c>
      <c r="W1" s="74"/>
      <c r="X1" s="72">
        <v>43058</v>
      </c>
      <c r="Y1" s="74"/>
      <c r="Z1" s="72">
        <v>43059</v>
      </c>
      <c r="AA1" s="72"/>
      <c r="AB1" s="72">
        <v>43060</v>
      </c>
      <c r="AC1" s="74"/>
    </row>
    <row r="2" spans="1:41" s="19" customFormat="1" x14ac:dyDescent="0.75">
      <c r="A2" s="17" t="s">
        <v>1</v>
      </c>
      <c r="B2" s="73" t="s">
        <v>53</v>
      </c>
      <c r="C2" s="73"/>
      <c r="D2" s="17" t="s">
        <v>53</v>
      </c>
      <c r="E2" s="17"/>
      <c r="F2" s="73" t="s">
        <v>57</v>
      </c>
      <c r="G2" s="73"/>
      <c r="H2" s="73" t="s">
        <v>52</v>
      </c>
      <c r="I2" s="73"/>
      <c r="J2" s="73" t="s">
        <v>64</v>
      </c>
      <c r="K2" s="73"/>
      <c r="L2" s="73" t="s">
        <v>64</v>
      </c>
      <c r="M2" s="73"/>
      <c r="N2" s="73" t="s">
        <v>55</v>
      </c>
      <c r="O2" s="73"/>
      <c r="P2" s="73" t="s">
        <v>88</v>
      </c>
      <c r="Q2" s="73"/>
      <c r="R2" s="73" t="s">
        <v>89</v>
      </c>
      <c r="S2" s="73"/>
      <c r="T2" s="73" t="s">
        <v>89</v>
      </c>
      <c r="U2" s="73"/>
      <c r="V2" s="73" t="s">
        <v>96</v>
      </c>
      <c r="W2" s="73"/>
      <c r="X2" s="73" t="s">
        <v>97</v>
      </c>
      <c r="Y2" s="73"/>
      <c r="Z2" s="73" t="s">
        <v>96</v>
      </c>
      <c r="AA2" s="73"/>
      <c r="AB2" s="73" t="s">
        <v>99</v>
      </c>
      <c r="AC2" s="73"/>
      <c r="AD2" s="18"/>
      <c r="AE2" s="28"/>
      <c r="AF2" s="18"/>
      <c r="AG2" s="18"/>
      <c r="AH2" s="18"/>
      <c r="AI2" s="18"/>
      <c r="AJ2" s="18"/>
      <c r="AK2" s="18"/>
      <c r="AL2" s="18"/>
      <c r="AM2" s="18"/>
      <c r="AN2" s="18"/>
      <c r="AO2" s="18"/>
    </row>
    <row r="3" spans="1:41" s="30" customFormat="1" x14ac:dyDescent="0.75">
      <c r="A3" s="29" t="s">
        <v>61</v>
      </c>
      <c r="B3" s="29" t="s">
        <v>53</v>
      </c>
      <c r="C3" s="29" t="s">
        <v>66</v>
      </c>
      <c r="D3" s="29" t="s">
        <v>53</v>
      </c>
      <c r="E3" s="29" t="s">
        <v>66</v>
      </c>
      <c r="F3" s="29" t="s">
        <v>57</v>
      </c>
      <c r="G3" s="29" t="s">
        <v>66</v>
      </c>
      <c r="H3" s="29" t="s">
        <v>52</v>
      </c>
      <c r="I3" s="29" t="s">
        <v>66</v>
      </c>
      <c r="J3" s="29" t="s">
        <v>64</v>
      </c>
      <c r="K3" s="29" t="s">
        <v>66</v>
      </c>
      <c r="L3" s="29" t="s">
        <v>64</v>
      </c>
      <c r="M3" s="29" t="s">
        <v>66</v>
      </c>
      <c r="N3" s="29" t="s">
        <v>55</v>
      </c>
      <c r="O3" s="29"/>
      <c r="P3" s="29" t="s">
        <v>88</v>
      </c>
      <c r="Q3" s="29" t="s">
        <v>66</v>
      </c>
      <c r="R3" s="29" t="s">
        <v>89</v>
      </c>
      <c r="S3" s="29" t="s">
        <v>66</v>
      </c>
      <c r="T3" s="29" t="s">
        <v>89</v>
      </c>
      <c r="U3" s="29" t="s">
        <v>66</v>
      </c>
      <c r="V3" s="29" t="s">
        <v>96</v>
      </c>
      <c r="W3" s="29" t="s">
        <v>66</v>
      </c>
      <c r="X3" s="29" t="s">
        <v>98</v>
      </c>
      <c r="Y3" s="29" t="s">
        <v>66</v>
      </c>
      <c r="Z3" s="29" t="s">
        <v>96</v>
      </c>
      <c r="AA3" s="29" t="s">
        <v>66</v>
      </c>
      <c r="AB3" s="29" t="s">
        <v>99</v>
      </c>
      <c r="AC3" s="29" t="s">
        <v>66</v>
      </c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</row>
    <row r="4" spans="1:41" x14ac:dyDescent="0.75">
      <c r="A4" s="12">
        <v>0</v>
      </c>
      <c r="B4" s="12">
        <f>'0.5ms-S-0°C-5mm-1'!R2</f>
        <v>1</v>
      </c>
      <c r="C4" s="12">
        <f>28/28</f>
        <v>1</v>
      </c>
      <c r="D4" s="12">
        <f>'0.5ms-S-0°C-5mm-2'!N2</f>
        <v>0.99999999999999989</v>
      </c>
      <c r="E4" s="25">
        <f>28/28</f>
        <v>1</v>
      </c>
      <c r="F4" s="12">
        <f>'0.5ms-O-0°C-5mm-1'!N2</f>
        <v>1.0000000000000004</v>
      </c>
      <c r="H4" s="12">
        <f>'0.5ms-O-0°C-5mm-2'!N2</f>
        <v>1</v>
      </c>
      <c r="I4" s="12">
        <f>27/27</f>
        <v>1</v>
      </c>
      <c r="J4" s="12">
        <f>'0.5ms-S-0°C-10mm-1'!N2</f>
        <v>1</v>
      </c>
      <c r="K4" s="25">
        <f>28/28</f>
        <v>1</v>
      </c>
      <c r="L4" s="12">
        <f>'0.5ms-S-0°C-10mm-2'!N2</f>
        <v>1.0000000000000002</v>
      </c>
      <c r="M4" s="12">
        <f>39/39</f>
        <v>1</v>
      </c>
      <c r="N4" s="12" t="e">
        <f>#REF!</f>
        <v>#REF!</v>
      </c>
      <c r="P4" s="12">
        <f>'0.0ms-S-0°C-5mm-2'!N2</f>
        <v>1</v>
      </c>
      <c r="Q4" s="25"/>
      <c r="R4" s="12" t="e">
        <f>#REF!</f>
        <v>#REF!</v>
      </c>
      <c r="S4" s="25"/>
      <c r="T4" s="12">
        <f>'1ms-S-0°C-5mm-2'!O2</f>
        <v>1</v>
      </c>
      <c r="V4" s="12">
        <f>'0.5ms-S-30°C-5mm-1'!O2</f>
        <v>1</v>
      </c>
      <c r="X4" s="12">
        <f>'L-0.5ms-S-0°C-5mm'!P2</f>
        <v>1</v>
      </c>
      <c r="Z4" s="12">
        <f>'0.5ms-S-30°C-5mm-2'!O2</f>
        <v>1</v>
      </c>
      <c r="AB4" s="12" t="e">
        <f>#REF!</f>
        <v>#REF!</v>
      </c>
      <c r="AE4" s="12" t="e">
        <f t="shared" ref="AE4:AE67" si="0">AB4-AB5</f>
        <v>#REF!</v>
      </c>
      <c r="AF4" s="12">
        <v>1.6380351768054191E-2</v>
      </c>
    </row>
    <row r="5" spans="1:41" x14ac:dyDescent="0.75">
      <c r="A5" s="12">
        <f>A4+1</f>
        <v>1</v>
      </c>
      <c r="B5" s="12">
        <f>'0.5ms-S-0°C-5mm-1'!R3</f>
        <v>0.99829079550650146</v>
      </c>
      <c r="D5" s="12">
        <f>'0.5ms-S-0°C-5mm-2'!N3</f>
        <v>0.99772848076250353</v>
      </c>
      <c r="E5" s="25"/>
      <c r="F5" s="12">
        <f>'0.5ms-O-0°C-5mm-1'!N3</f>
        <v>0.99667739393766808</v>
      </c>
      <c r="H5" s="12">
        <f>'0.5ms-O-0°C-5mm-2'!N3</f>
        <v>1</v>
      </c>
      <c r="J5" s="12">
        <f>'0.5ms-S-0°C-10mm-1'!N3</f>
        <v>0.99201022690955565</v>
      </c>
      <c r="K5" s="25"/>
      <c r="L5" s="12">
        <f>'0.5ms-S-0°C-10mm-2'!N3</f>
        <v>0.9980421716232355</v>
      </c>
      <c r="N5" s="12" t="e">
        <f>#REF!</f>
        <v>#REF!</v>
      </c>
      <c r="P5" s="12">
        <f>'0.0ms-S-0°C-5mm-2'!N3</f>
        <v>0.99361095848400816</v>
      </c>
      <c r="Q5" s="25"/>
      <c r="R5" s="12" t="e">
        <f>#REF!</f>
        <v>#REF!</v>
      </c>
      <c r="S5" s="25"/>
      <c r="T5" s="12">
        <f>'1ms-S-0°C-5mm-2'!O3</f>
        <v>0.99709646979118782</v>
      </c>
      <c r="V5" s="12">
        <f>'0.5ms-S-30°C-5mm-1'!O3</f>
        <v>0.99063060930627056</v>
      </c>
      <c r="X5" s="12">
        <f>'L-0.5ms-S-0°C-5mm'!P3</f>
        <v>0.99978515415189595</v>
      </c>
      <c r="Z5" s="12">
        <f>'0.5ms-S-30°C-5mm-2'!O3</f>
        <v>0.98353455080801766</v>
      </c>
      <c r="AB5" s="12" t="e">
        <f>#REF!</f>
        <v>#REF!</v>
      </c>
      <c r="AE5" s="27" t="e">
        <f t="shared" si="0"/>
        <v>#REF!</v>
      </c>
      <c r="AF5" s="12">
        <v>1.5868465775302543E-2</v>
      </c>
    </row>
    <row r="6" spans="1:41" x14ac:dyDescent="0.75">
      <c r="A6" s="12">
        <f t="shared" ref="A6:A69" si="1">A5+1</f>
        <v>2</v>
      </c>
      <c r="B6" s="12">
        <f>'0.5ms-S-0°C-5mm-1'!R4</f>
        <v>0.99829079550650146</v>
      </c>
      <c r="D6" s="12">
        <f>'0.5ms-S-0°C-5mm-2'!N4</f>
        <v>0.9972741769150042</v>
      </c>
      <c r="E6" s="25"/>
      <c r="F6" s="12">
        <f>'0.5ms-O-0°C-5mm-1'!N4</f>
        <v>0.99525341991095428</v>
      </c>
      <c r="H6" s="12">
        <f>'0.5ms-O-0°C-5mm-2'!N4</f>
        <v>0.99700785438224671</v>
      </c>
      <c r="J6" s="12">
        <f>'0.5ms-S-0°C-10mm-1'!N4</f>
        <v>0.99201022690955565</v>
      </c>
      <c r="K6" s="25"/>
      <c r="L6" s="12">
        <f>'0.5ms-S-0°C-10mm-2'!N4</f>
        <v>0.9980421716232355</v>
      </c>
      <c r="N6" s="12" t="e">
        <f>#REF!</f>
        <v>#REF!</v>
      </c>
      <c r="P6" s="12">
        <f>'0.0ms-S-0°C-5mm-2'!N4</f>
        <v>0.9919072140797438</v>
      </c>
      <c r="Q6" s="25"/>
      <c r="R6" s="12" t="e">
        <f>#REF!</f>
        <v>#REF!</v>
      </c>
      <c r="S6" s="25"/>
      <c r="T6" s="12">
        <f>'1ms-S-0°C-5mm-2'!O4</f>
        <v>0.99128940937356336</v>
      </c>
      <c r="V6" s="12">
        <f>'0.5ms-S-30°C-5mm-1'!O4</f>
        <v>0.98865810600232751</v>
      </c>
      <c r="X6" s="12">
        <f>'L-0.5ms-S-0°C-5mm'!P4</f>
        <v>0.99957030830379212</v>
      </c>
      <c r="Z6" s="12">
        <f>'0.5ms-S-30°C-5mm-2'!O4</f>
        <v>0.97966032746872767</v>
      </c>
      <c r="AB6" s="12" t="e">
        <f>#REF!</f>
        <v>#REF!</v>
      </c>
      <c r="AE6" s="27" t="e">
        <f t="shared" si="0"/>
        <v>#REF!</v>
      </c>
      <c r="AF6" s="12">
        <v>1.5356579782550672E-2</v>
      </c>
    </row>
    <row r="7" spans="1:41" x14ac:dyDescent="0.75">
      <c r="A7" s="12">
        <f t="shared" si="1"/>
        <v>3</v>
      </c>
      <c r="B7" s="12">
        <f>'0.5ms-S-0°C-5mm-1'!R5</f>
        <v>0.99700889213637744</v>
      </c>
      <c r="D7" s="12">
        <f>'0.5ms-S-0°C-5mm-2'!N5</f>
        <v>0.9972741769150042</v>
      </c>
      <c r="E7" s="25"/>
      <c r="F7" s="12">
        <f>'0.5ms-O-0°C-5mm-1'!N5</f>
        <v>0.99477876190204995</v>
      </c>
      <c r="H7" s="12">
        <f>'0.5ms-O-0°C-5mm-2'!N5</f>
        <v>0.99700785438224671</v>
      </c>
      <c r="J7" s="12">
        <f>'0.5ms-S-0°C-10mm-1'!N5</f>
        <v>0.98908064344305946</v>
      </c>
      <c r="K7" s="25"/>
      <c r="L7" s="12">
        <f>'0.5ms-S-0°C-10mm-2'!N5</f>
        <v>0.9980421716232355</v>
      </c>
      <c r="N7" s="12" t="e">
        <f>#REF!</f>
        <v>#REF!</v>
      </c>
      <c r="P7" s="12">
        <f>'0.0ms-S-0°C-5mm-2'!N5</f>
        <v>0.98892566137228088</v>
      </c>
      <c r="Q7" s="25"/>
      <c r="R7" s="12" t="e">
        <f>#REF!</f>
        <v>#REF!</v>
      </c>
      <c r="S7" s="25"/>
      <c r="T7" s="12">
        <f>'1ms-S-0°C-5mm-2'!O5</f>
        <v>0.98935372256768861</v>
      </c>
      <c r="V7" s="12">
        <f>'0.5ms-S-30°C-5mm-1'!O5</f>
        <v>0.98668560269838457</v>
      </c>
      <c r="X7" s="12">
        <f>'L-0.5ms-S-0°C-5mm'!P5</f>
        <v>0.99957030830379212</v>
      </c>
      <c r="Z7" s="12">
        <f>'0.5ms-S-30°C-5mm-2'!O5</f>
        <v>0.97966032746872767</v>
      </c>
      <c r="AB7" s="12" t="e">
        <f>#REF!</f>
        <v>#REF!</v>
      </c>
      <c r="AE7" s="27" t="e">
        <f t="shared" si="0"/>
        <v>#REF!</v>
      </c>
      <c r="AF7" s="12">
        <v>1.4332807797047487E-2</v>
      </c>
    </row>
    <row r="8" spans="1:41" x14ac:dyDescent="0.75">
      <c r="A8" s="12">
        <f t="shared" si="1"/>
        <v>4</v>
      </c>
      <c r="B8" s="12">
        <f>'0.5ms-S-0°C-5mm-1'!R6</f>
        <v>0.9965815910130027</v>
      </c>
      <c r="D8" s="12">
        <f>'0.5ms-S-0°C-5mm-2'!N6</f>
        <v>0.99363974613500994</v>
      </c>
      <c r="E8" s="25"/>
      <c r="F8" s="12">
        <f>'0.5ms-O-0°C-5mm-1'!N6</f>
        <v>0.99288012986643159</v>
      </c>
      <c r="H8" s="12">
        <f>'0.5ms-O-0°C-5mm-2'!N6</f>
        <v>0.99601047250966224</v>
      </c>
      <c r="J8" s="12">
        <f>'0.5ms-S-0°C-10mm-1'!N6</f>
        <v>0.98881431767337802</v>
      </c>
      <c r="K8" s="25"/>
      <c r="L8" s="12">
        <f>'0.5ms-S-0°C-10mm-2'!N6</f>
        <v>0.99673695270539253</v>
      </c>
      <c r="N8" s="12" t="e">
        <f>#REF!</f>
        <v>#REF!</v>
      </c>
      <c r="P8" s="12">
        <f>'0.0ms-S-0°C-5mm-2'!N6</f>
        <v>0.98679598086695042</v>
      </c>
      <c r="Q8" s="25"/>
      <c r="R8" s="12" t="e">
        <f>#REF!</f>
        <v>#REF!</v>
      </c>
      <c r="S8" s="25"/>
      <c r="T8" s="12">
        <f>'1ms-S-0°C-5mm-2'!O6</f>
        <v>0.98886980086621978</v>
      </c>
      <c r="V8" s="12">
        <f>'0.5ms-S-30°C-5mm-1'!O6</f>
        <v>0.98224747026451276</v>
      </c>
      <c r="X8" s="12">
        <f>'L-0.5ms-S-0°C-5mm'!P6</f>
        <v>0.99957030830379212</v>
      </c>
      <c r="Z8" s="12">
        <f>'0.5ms-S-30°C-5mm-2'!O6</f>
        <v>0.97820749371649385</v>
      </c>
      <c r="AB8" s="12" t="e">
        <f>#REF!</f>
        <v>#REF!</v>
      </c>
      <c r="AE8" s="27" t="e">
        <f t="shared" si="0"/>
        <v>#REF!</v>
      </c>
      <c r="AF8" s="12">
        <v>1.3820921804295727E-2</v>
      </c>
    </row>
    <row r="9" spans="1:41" x14ac:dyDescent="0.75">
      <c r="A9" s="12">
        <f t="shared" si="1"/>
        <v>5</v>
      </c>
      <c r="B9" s="12">
        <f>'0.5ms-S-0°C-5mm-1'!R7</f>
        <v>0.99572698876625343</v>
      </c>
      <c r="D9" s="12">
        <f>'0.5ms-S-0°C-5mm-2'!N7</f>
        <v>0.99363974613500994</v>
      </c>
      <c r="E9" s="25"/>
      <c r="F9" s="12">
        <f>'0.5ms-O-0°C-5mm-1'!N7</f>
        <v>0.99145615583971769</v>
      </c>
      <c r="H9" s="12">
        <f>'0.5ms-O-0°C-5mm-2'!N7</f>
        <v>0.99551178157336995</v>
      </c>
      <c r="J9" s="12">
        <f>'0.5ms-S-0°C-10mm-1'!N7</f>
        <v>0.98828166613401502</v>
      </c>
      <c r="K9" s="25"/>
      <c r="L9" s="12">
        <f>'0.5ms-S-0°C-10mm-2'!N7</f>
        <v>0.99575803851701028</v>
      </c>
      <c r="N9" s="12" t="e">
        <f>#REF!</f>
        <v>#REF!</v>
      </c>
      <c r="P9" s="12">
        <f>'0.0ms-S-0°C-5mm-2'!N7</f>
        <v>0.98296255595735538</v>
      </c>
      <c r="Q9" s="25"/>
      <c r="R9" s="12" t="e">
        <f>#REF!</f>
        <v>#REF!</v>
      </c>
      <c r="S9" s="25"/>
      <c r="T9" s="12">
        <f>'1ms-S-0°C-5mm-2'!O7</f>
        <v>0.97580391492656493</v>
      </c>
      <c r="V9" s="12">
        <f>'0.5ms-S-30°C-5mm-1'!O7</f>
        <v>0.96794682131092558</v>
      </c>
      <c r="X9" s="12">
        <f>'L-0.5ms-S-0°C-5mm'!P7</f>
        <v>0.99957030830379212</v>
      </c>
      <c r="Z9" s="12">
        <f>'0.5ms-S-30°C-5mm-2'!O7</f>
        <v>0.97772321579908272</v>
      </c>
      <c r="AB9" s="12" t="e">
        <f>#REF!</f>
        <v>#REF!</v>
      </c>
      <c r="AE9" s="27" t="e">
        <f t="shared" si="0"/>
        <v>#REF!</v>
      </c>
      <c r="AF9" s="12">
        <v>1.330903581154419E-2</v>
      </c>
    </row>
    <row r="10" spans="1:41" x14ac:dyDescent="0.75">
      <c r="A10" s="12">
        <f t="shared" si="1"/>
        <v>6</v>
      </c>
      <c r="B10" s="12">
        <f>'0.5ms-S-0°C-5mm-1'!R8</f>
        <v>0.99401778427275478</v>
      </c>
      <c r="D10" s="12">
        <f>'0.5ms-S-0°C-5mm-2'!N8</f>
        <v>0.99091392305001413</v>
      </c>
      <c r="E10" s="25"/>
      <c r="F10" s="12">
        <f>'0.5ms-O-0°C-5mm-1'!N8</f>
        <v>0.99050683982190868</v>
      </c>
      <c r="H10" s="12">
        <f>'0.5ms-O-0°C-5mm-2'!N8</f>
        <v>0.99451439970078548</v>
      </c>
      <c r="J10" s="12">
        <f>'0.5ms-S-0°C-10mm-1'!N8</f>
        <v>0.98561840843720017</v>
      </c>
      <c r="K10" s="25"/>
      <c r="L10" s="12">
        <f>'0.5ms-S-0°C-10mm-2'!N8</f>
        <v>0.99575803851701028</v>
      </c>
      <c r="N10" s="12" t="e">
        <f>#REF!</f>
        <v>#REF!</v>
      </c>
      <c r="P10" s="12">
        <f>'0.0ms-S-0°C-5mm-2'!N8</f>
        <v>0.9812588115530908</v>
      </c>
      <c r="Q10" s="25"/>
      <c r="R10" s="12" t="e">
        <f>#REF!</f>
        <v>#REF!</v>
      </c>
      <c r="S10" s="25"/>
      <c r="T10" s="12">
        <f>'1ms-S-0°C-5mm-2'!O8</f>
        <v>0.97048077621040918</v>
      </c>
      <c r="V10" s="12">
        <f>'0.5ms-S-30°C-5mm-1'!O8</f>
        <v>0.96745369548493998</v>
      </c>
      <c r="X10" s="12">
        <f>'L-0.5ms-S-0°C-5mm'!P8</f>
        <v>0.99935546245568807</v>
      </c>
      <c r="Z10" s="12">
        <f>'0.5ms-S-30°C-5mm-2'!O8</f>
        <v>0.97723893788167138</v>
      </c>
      <c r="AB10" s="12" t="e">
        <f>#REF!</f>
        <v>#REF!</v>
      </c>
      <c r="AE10" s="27" t="e">
        <f t="shared" si="0"/>
        <v>#REF!</v>
      </c>
      <c r="AF10" s="12">
        <v>1.279714981879243E-2</v>
      </c>
    </row>
    <row r="11" spans="1:41" x14ac:dyDescent="0.75">
      <c r="A11" s="12">
        <f t="shared" si="1"/>
        <v>7</v>
      </c>
      <c r="B11" s="12">
        <f>'0.5ms-S-0°C-5mm-1'!R9</f>
        <v>0.99316318202600551</v>
      </c>
      <c r="D11" s="12">
        <f>'0.5ms-S-0°C-5mm-2'!N9</f>
        <v>0.99045961920251502</v>
      </c>
      <c r="E11" s="25"/>
      <c r="F11" s="12">
        <f>'0.5ms-O-0°C-5mm-1'!N9</f>
        <v>0.99050683982190857</v>
      </c>
      <c r="H11" s="12">
        <f>'0.5ms-O-0°C-5mm-2'!N9</f>
        <v>0.9940157087644933</v>
      </c>
      <c r="J11" s="12">
        <f>'0.5ms-S-0°C-10mm-1'!N9</f>
        <v>0.98322147651006708</v>
      </c>
      <c r="K11" s="25"/>
      <c r="L11" s="12">
        <f>'0.5ms-S-0°C-10mm-2'!N9</f>
        <v>0.99543173378754957</v>
      </c>
      <c r="N11" s="12" t="e">
        <f>#REF!</f>
        <v>#REF!</v>
      </c>
      <c r="P11" s="12">
        <f>'0.0ms-S-0°C-5mm-2'!N9</f>
        <v>0.97785132274456188</v>
      </c>
      <c r="Q11" s="25"/>
      <c r="R11" s="12" t="e">
        <f>#REF!</f>
        <v>#REF!</v>
      </c>
      <c r="S11" s="25"/>
      <c r="T11" s="12">
        <f>'1ms-S-0°C-5mm-2'!O9</f>
        <v>0.96902901110600304</v>
      </c>
      <c r="V11" s="12">
        <f>'0.5ms-S-30°C-5mm-1'!O9</f>
        <v>0.96252243722508224</v>
      </c>
      <c r="X11" s="12">
        <f>'L-0.5ms-S-0°C-5mm'!P9</f>
        <v>0.99914061660758391</v>
      </c>
      <c r="Z11" s="12">
        <f>'0.5ms-S-30°C-5mm-2'!O9</f>
        <v>0.97578610412943778</v>
      </c>
      <c r="AB11" s="12" t="e">
        <f>#REF!</f>
        <v>#REF!</v>
      </c>
      <c r="AE11" s="27" t="e">
        <f t="shared" si="0"/>
        <v>#REF!</v>
      </c>
      <c r="AF11" s="12">
        <v>1.279714981879243E-2</v>
      </c>
    </row>
    <row r="12" spans="1:41" x14ac:dyDescent="0.75">
      <c r="A12" s="12">
        <f t="shared" si="1"/>
        <v>8</v>
      </c>
      <c r="B12" s="12">
        <f>'0.5ms-S-0°C-5mm-1'!R10</f>
        <v>0.99316318202600551</v>
      </c>
      <c r="D12" s="12">
        <f>'0.5ms-S-0°C-5mm-2'!N10</f>
        <v>0.9904596192025148</v>
      </c>
      <c r="E12" s="25"/>
      <c r="F12" s="12">
        <f>'0.5ms-O-0°C-5mm-1'!N10</f>
        <v>0.98955752380409934</v>
      </c>
      <c r="H12" s="12">
        <f>'0.5ms-O-0°C-5mm-2'!N10</f>
        <v>0.99351701782820101</v>
      </c>
      <c r="J12" s="12">
        <f>'0.5ms-S-0°C-10mm-1'!N10</f>
        <v>0.98135719612229677</v>
      </c>
      <c r="K12" s="25"/>
      <c r="L12" s="12">
        <f>'0.5ms-S-0°C-10mm-2'!N10</f>
        <v>0.99445281959916731</v>
      </c>
      <c r="N12" s="12" t="e">
        <f>#REF!</f>
        <v>#REF!</v>
      </c>
      <c r="P12" s="12">
        <f>'0.0ms-S-0°C-5mm-2'!N10</f>
        <v>0.97614757834029742</v>
      </c>
      <c r="Q12" s="25"/>
      <c r="R12" s="12" t="e">
        <f>#REF!</f>
        <v>#REF!</v>
      </c>
      <c r="S12" s="25"/>
      <c r="T12" s="12">
        <f>'1ms-S-0°C-5mm-2'!O10</f>
        <v>0.96806116770306561</v>
      </c>
      <c r="V12" s="12">
        <f>'0.5ms-S-30°C-5mm-1'!O10</f>
        <v>0.95956368226916777</v>
      </c>
      <c r="X12" s="12">
        <f>'L-0.5ms-S-0°C-5mm'!P10</f>
        <v>0.99914061660758391</v>
      </c>
      <c r="Z12" s="12">
        <f>'0.5ms-S-30°C-5mm-2'!O10</f>
        <v>0.97530182621202643</v>
      </c>
      <c r="AB12" s="12" t="e">
        <f>#REF!</f>
        <v>#REF!</v>
      </c>
      <c r="AE12" s="27" t="e">
        <f t="shared" si="0"/>
        <v>#REF!</v>
      </c>
      <c r="AF12" s="12">
        <v>1.2797149818792319E-2</v>
      </c>
    </row>
    <row r="13" spans="1:41" x14ac:dyDescent="0.75">
      <c r="A13" s="12">
        <f t="shared" si="1"/>
        <v>9</v>
      </c>
      <c r="B13" s="12">
        <f>'0.5ms-S-0°C-5mm-1'!R11</f>
        <v>0.99316318202600551</v>
      </c>
      <c r="D13" s="12">
        <f>'0.5ms-S-0°C-5mm-2'!N11</f>
        <v>0.98955101150751623</v>
      </c>
      <c r="E13" s="25"/>
      <c r="F13" s="12">
        <f>'0.5ms-O-0°C-5mm-1'!N11</f>
        <v>0.98908286579519467</v>
      </c>
      <c r="H13" s="12">
        <f>'0.5ms-O-0°C-5mm-2'!N11</f>
        <v>0.99301832689190894</v>
      </c>
      <c r="J13" s="12">
        <f>'0.5ms-S-0°C-10mm-1'!N11</f>
        <v>0.98109087035261533</v>
      </c>
      <c r="K13" s="25"/>
      <c r="L13" s="12">
        <f>'0.5ms-S-0°C-10mm-2'!N11</f>
        <v>0.99445281959916731</v>
      </c>
      <c r="N13" s="12" t="e">
        <f>#REF!</f>
        <v>#REF!</v>
      </c>
      <c r="P13" s="12">
        <f>'0.0ms-S-0°C-5mm-2'!N11</f>
        <v>0.97316602563283461</v>
      </c>
      <c r="Q13" s="25"/>
      <c r="R13" s="12" t="e">
        <f>#REF!</f>
        <v>#REF!</v>
      </c>
      <c r="S13" s="25"/>
      <c r="T13" s="12">
        <f>'1ms-S-0°C-5mm-2'!O11</f>
        <v>0.96564155919572214</v>
      </c>
      <c r="V13" s="12">
        <f>'0.5ms-S-30°C-5mm-1'!O11</f>
        <v>0.95561867566128167</v>
      </c>
      <c r="X13" s="12">
        <f>'L-0.5ms-S-0°C-5mm'!P11</f>
        <v>0.99892577075948008</v>
      </c>
      <c r="Z13" s="12">
        <f>'0.5ms-S-30°C-5mm-2'!O11</f>
        <v>0.97288043662497026</v>
      </c>
      <c r="AB13" s="12" t="e">
        <f>#REF!</f>
        <v>#REF!</v>
      </c>
      <c r="AE13" s="27" t="e">
        <f t="shared" si="0"/>
        <v>#REF!</v>
      </c>
      <c r="AF13" s="12">
        <v>1.2285263826040782E-2</v>
      </c>
    </row>
    <row r="14" spans="1:41" x14ac:dyDescent="0.75">
      <c r="A14" s="12">
        <f>A13+1</f>
        <v>10</v>
      </c>
      <c r="B14" s="12">
        <f>'0.5ms-S-0°C-5mm-1'!R12</f>
        <v>0.99273588090263087</v>
      </c>
      <c r="D14" s="12">
        <f>'0.5ms-S-0°C-5mm-2'!N12</f>
        <v>0.98955101150751623</v>
      </c>
      <c r="E14" s="25"/>
      <c r="F14" s="12">
        <f>'0.5ms-O-0°C-5mm-1'!N12</f>
        <v>0.98860820778629011</v>
      </c>
      <c r="H14" s="12">
        <f>'0.5ms-O-0°C-5mm-2'!N12</f>
        <v>0.99102356314673978</v>
      </c>
      <c r="J14" s="12">
        <f>'0.5ms-S-0°C-10mm-1'!N12</f>
        <v>0.97949291573452635</v>
      </c>
      <c r="K14" s="25"/>
      <c r="L14" s="12">
        <f>'0.5ms-S-0°C-10mm-2'!N12</f>
        <v>0.9941265148697066</v>
      </c>
      <c r="N14" s="12" t="e">
        <f>#REF!</f>
        <v>#REF!</v>
      </c>
      <c r="P14" s="12">
        <f>'0.0ms-S-0°C-5mm-2'!N12</f>
        <v>0.97231415343070238</v>
      </c>
      <c r="Q14" s="25"/>
      <c r="R14" s="12" t="e">
        <f>#REF!</f>
        <v>#REF!</v>
      </c>
      <c r="S14" s="25"/>
      <c r="T14" s="12">
        <f>'1ms-S-0°C-5mm-2'!O12</f>
        <v>0.96467371579278471</v>
      </c>
      <c r="V14" s="12">
        <f>'0.5ms-S-30°C-5mm-1'!O12</f>
        <v>0.95019429157543833</v>
      </c>
      <c r="X14" s="12">
        <f>'L-0.5ms-S-0°C-5mm'!P12</f>
        <v>0.99871092491137603</v>
      </c>
      <c r="Z14" s="12">
        <f>'0.5ms-S-30°C-5mm-2'!O12</f>
        <v>0.96755337953344656</v>
      </c>
      <c r="AB14" s="12" t="e">
        <f>#REF!</f>
        <v>#REF!</v>
      </c>
      <c r="AE14" s="27" t="e">
        <f t="shared" si="0"/>
        <v>#REF!</v>
      </c>
      <c r="AF14" s="12">
        <v>1.1773377833289023E-2</v>
      </c>
    </row>
    <row r="15" spans="1:41" x14ac:dyDescent="0.75">
      <c r="A15" s="12">
        <f t="shared" si="1"/>
        <v>11</v>
      </c>
      <c r="B15" s="12">
        <f>'0.5ms-S-0°C-5mm-1'!R13</f>
        <v>0.99273588090263087</v>
      </c>
      <c r="D15" s="12">
        <f>'0.5ms-S-0°C-5mm-2'!N13</f>
        <v>0.98864240381251778</v>
      </c>
      <c r="E15" s="25"/>
      <c r="F15" s="12">
        <f>'0.5ms-O-0°C-5mm-1'!N13</f>
        <v>0.98670957575067197</v>
      </c>
      <c r="H15" s="12">
        <f>'0.5ms-O-0°C-5mm-2'!N13</f>
        <v>0.9875327265926942</v>
      </c>
      <c r="J15" s="12">
        <f>'0.5ms-S-0°C-10mm-1'!N13</f>
        <v>0.97922658996484502</v>
      </c>
      <c r="K15" s="25"/>
      <c r="L15" s="12">
        <f>'0.5ms-S-0°C-10mm-2'!N13</f>
        <v>0.99347390541078506</v>
      </c>
      <c r="N15" s="12" t="e">
        <f>#REF!</f>
        <v>#REF!</v>
      </c>
      <c r="P15" s="12">
        <f>'0.0ms-S-0°C-5mm-2'!N13</f>
        <v>0.97103634512750403</v>
      </c>
      <c r="Q15" s="25"/>
      <c r="R15" s="12" t="e">
        <f>#REF!</f>
        <v>#REF!</v>
      </c>
      <c r="S15" s="25"/>
      <c r="T15" s="12">
        <f>'1ms-S-0°C-5mm-2'!O13</f>
        <v>0.96273802898690997</v>
      </c>
      <c r="V15" s="12">
        <f>'0.5ms-S-30°C-5mm-1'!O13</f>
        <v>0.94970116574945262</v>
      </c>
      <c r="X15" s="12">
        <f>'L-0.5ms-S-0°C-5mm'!P13</f>
        <v>0.99828123321516815</v>
      </c>
      <c r="Z15" s="12">
        <f>'0.5ms-S-30°C-5mm-2'!O13</f>
        <v>0.96561626786380161</v>
      </c>
      <c r="AB15" s="12" t="e">
        <f>#REF!</f>
        <v>#REF!</v>
      </c>
      <c r="AE15" s="27" t="e">
        <f t="shared" si="0"/>
        <v>#REF!</v>
      </c>
      <c r="AF15" s="12">
        <v>1.1261491840537374E-2</v>
      </c>
    </row>
    <row r="16" spans="1:41" x14ac:dyDescent="0.75">
      <c r="A16" s="12">
        <f t="shared" si="1"/>
        <v>12</v>
      </c>
      <c r="B16" s="12">
        <f>'0.5ms-S-0°C-5mm-1'!R14</f>
        <v>0.99145397753250697</v>
      </c>
      <c r="D16" s="12">
        <f>'0.5ms-S-0°C-5mm-2'!N14</f>
        <v>0.98727949227001999</v>
      </c>
      <c r="E16" s="25"/>
      <c r="F16" s="12">
        <f>'0.5ms-O-0°C-5mm-1'!N14</f>
        <v>0.98528560172395829</v>
      </c>
      <c r="H16" s="12">
        <f>'0.5ms-O-0°C-5mm-2'!N14</f>
        <v>0.98553796284752526</v>
      </c>
      <c r="J16" s="12">
        <f>'0.5ms-S-0°C-10mm-1'!N14</f>
        <v>0.97762863534675604</v>
      </c>
      <c r="K16" s="25"/>
      <c r="L16" s="12">
        <f>'0.5ms-S-0°C-10mm-2'!N14</f>
        <v>0.99314760068132435</v>
      </c>
      <c r="N16" s="12" t="e">
        <f>#REF!</f>
        <v>#REF!</v>
      </c>
      <c r="P16" s="12">
        <f>'0.0ms-S-0°C-5mm-2'!N14</f>
        <v>0.96805479242004111</v>
      </c>
      <c r="Q16" s="25"/>
      <c r="R16" s="12" t="e">
        <f>#REF!</f>
        <v>#REF!</v>
      </c>
      <c r="S16" s="25"/>
      <c r="T16" s="12">
        <f>'1ms-S-0°C-5mm-2'!O14</f>
        <v>0.96080234218103522</v>
      </c>
      <c r="V16" s="12">
        <f>'0.5ms-S-30°C-5mm-1'!O14</f>
        <v>0.94427678166360929</v>
      </c>
      <c r="X16" s="12">
        <f>'L-0.5ms-S-0°C-5mm'!P14</f>
        <v>0.99828123321516815</v>
      </c>
      <c r="Z16" s="12">
        <f>'0.5ms-S-30°C-5mm-2'!O14</f>
        <v>0.96561626786380161</v>
      </c>
      <c r="AB16" s="12" t="e">
        <f>#REF!</f>
        <v>#REF!</v>
      </c>
      <c r="AE16" s="27" t="e">
        <f t="shared" si="0"/>
        <v>#REF!</v>
      </c>
      <c r="AF16" s="12">
        <v>1.0749605847785615E-2</v>
      </c>
    </row>
    <row r="17" spans="1:32" x14ac:dyDescent="0.75">
      <c r="A17" s="12">
        <f t="shared" si="1"/>
        <v>13</v>
      </c>
      <c r="B17" s="12">
        <f>'0.5ms-S-0°C-5mm-1'!R15</f>
        <v>0.99102667640913222</v>
      </c>
      <c r="D17" s="12">
        <f>'0.5ms-S-0°C-5mm-2'!N15</f>
        <v>0.98682518842252065</v>
      </c>
      <c r="E17" s="25"/>
      <c r="F17" s="12">
        <f>'0.5ms-O-0°C-5mm-1'!N15</f>
        <v>0.98481094371505362</v>
      </c>
      <c r="H17" s="12">
        <f>'0.5ms-O-0°C-5mm-2'!N15</f>
        <v>0.9840418900386485</v>
      </c>
      <c r="J17" s="12">
        <f>'0.5ms-S-0°C-10mm-1'!N15</f>
        <v>0.97762863534675604</v>
      </c>
      <c r="K17" s="25"/>
      <c r="L17" s="12">
        <f>'0.5ms-S-0°C-10mm-2'!N15</f>
        <v>0.99282129595186341</v>
      </c>
      <c r="N17" s="12" t="e">
        <f>#REF!</f>
        <v>#REF!</v>
      </c>
      <c r="P17" s="12">
        <f>'0.0ms-S-0°C-5mm-2'!N15</f>
        <v>0.9646473036115123</v>
      </c>
      <c r="Q17" s="25"/>
      <c r="R17" s="12" t="e">
        <f>#REF!</f>
        <v>#REF!</v>
      </c>
      <c r="S17" s="25"/>
      <c r="T17" s="12">
        <f>'1ms-S-0°C-5mm-2'!O15</f>
        <v>0.95935057707662896</v>
      </c>
      <c r="V17" s="12">
        <f>'0.5ms-S-30°C-5mm-1'!O15</f>
        <v>0.93638676844783719</v>
      </c>
      <c r="X17" s="12">
        <f>'L-0.5ms-S-0°C-5mm'!P15</f>
        <v>0.9980663873670641</v>
      </c>
      <c r="Z17" s="12">
        <f>'0.5ms-S-30°C-5mm-2'!O15</f>
        <v>0.96464771202897914</v>
      </c>
      <c r="AB17" s="12" t="e">
        <f>#REF!</f>
        <v>#REF!</v>
      </c>
      <c r="AE17" s="27" t="e">
        <f t="shared" si="0"/>
        <v>#REF!</v>
      </c>
      <c r="AF17" s="12">
        <v>1.0749605847785393E-2</v>
      </c>
    </row>
    <row r="18" spans="1:32" x14ac:dyDescent="0.75">
      <c r="A18" s="12">
        <f t="shared" si="1"/>
        <v>14</v>
      </c>
      <c r="B18" s="12">
        <f>'0.5ms-S-0°C-5mm-1'!R16</f>
        <v>0.99102667640913222</v>
      </c>
      <c r="D18" s="12">
        <f>'0.5ms-S-0°C-5mm-2'!N16</f>
        <v>0.98500797303252352</v>
      </c>
      <c r="E18" s="25"/>
      <c r="F18" s="12">
        <f>'0.5ms-O-0°C-5mm-1'!N16</f>
        <v>0.98006436362600757</v>
      </c>
      <c r="H18" s="12">
        <f>'0.5ms-O-0°C-5mm-2'!N16</f>
        <v>0.98354319910235644</v>
      </c>
      <c r="J18" s="12">
        <f>'0.5ms-S-0°C-10mm-1'!N16</f>
        <v>0.97736230957707459</v>
      </c>
      <c r="K18" s="25"/>
      <c r="L18" s="12">
        <f>'0.5ms-S-0°C-10mm-2'!N16</f>
        <v>0.99184238176348138</v>
      </c>
      <c r="N18" s="12" t="e">
        <f>#REF!</f>
        <v>#REF!</v>
      </c>
      <c r="P18" s="12">
        <f>'0.0ms-S-0°C-5mm-2'!N16</f>
        <v>0.9620916870051156</v>
      </c>
      <c r="Q18" s="25"/>
      <c r="R18" s="12" t="e">
        <f>#REF!</f>
        <v>#REF!</v>
      </c>
      <c r="S18" s="25"/>
      <c r="T18" s="12">
        <f>'1ms-S-0°C-5mm-2'!O16</f>
        <v>0.95451136006194193</v>
      </c>
      <c r="V18" s="12">
        <f>'0.5ms-S-30°C-5mm-1'!O16</f>
        <v>0.93392113931790832</v>
      </c>
      <c r="X18" s="12">
        <f>'L-0.5ms-S-0°C-5mm'!P16</f>
        <v>0.99763669567085622</v>
      </c>
      <c r="Z18" s="12">
        <f>'0.5ms-S-30°C-5mm-2'!O16</f>
        <v>0.95932065493745555</v>
      </c>
      <c r="AB18" s="12" t="e">
        <f>#REF!</f>
        <v>#REF!</v>
      </c>
      <c r="AE18" s="27" t="e">
        <f t="shared" si="0"/>
        <v>#REF!</v>
      </c>
      <c r="AF18" s="12">
        <v>9.7258338622822071E-3</v>
      </c>
    </row>
    <row r="19" spans="1:32" x14ac:dyDescent="0.75">
      <c r="A19" s="12">
        <f t="shared" si="1"/>
        <v>15</v>
      </c>
      <c r="B19" s="12">
        <f>'0.5ms-S-0°C-5mm-1'!R17</f>
        <v>0.99102667640913222</v>
      </c>
      <c r="D19" s="12">
        <f>'0.5ms-S-0°C-5mm-2'!N17</f>
        <v>0.98455366918502418</v>
      </c>
      <c r="E19" s="25"/>
      <c r="F19" s="12">
        <f>'0.5ms-O-0°C-5mm-1'!N17</f>
        <v>0.97958970561710301</v>
      </c>
      <c r="H19" s="12">
        <f>'0.5ms-O-0°C-5mm-2'!N17</f>
        <v>0.97755890786684951</v>
      </c>
      <c r="J19" s="12">
        <f>'0.5ms-S-0°C-10mm-1'!N17</f>
        <v>0.97549802918930428</v>
      </c>
      <c r="K19" s="25"/>
      <c r="L19" s="12">
        <f>'0.5ms-S-0°C-10mm-2'!N17</f>
        <v>0.99151607703402045</v>
      </c>
      <c r="N19" s="12" t="e">
        <f>#REF!</f>
        <v>#REF!</v>
      </c>
      <c r="P19" s="12">
        <f>'0.0ms-S-0°C-5mm-2'!N17</f>
        <v>0.9595360703987188</v>
      </c>
      <c r="Q19" s="25"/>
      <c r="R19" s="12" t="e">
        <f>#REF!</f>
        <v>#REF!</v>
      </c>
      <c r="S19" s="25"/>
      <c r="T19" s="12">
        <f>'1ms-S-0°C-5mm-2'!O17</f>
        <v>0.95402743836047332</v>
      </c>
      <c r="V19" s="12">
        <f>'0.5ms-S-30°C-5mm-1'!O17</f>
        <v>0.93096238436199374</v>
      </c>
      <c r="X19" s="12">
        <f>'L-0.5ms-S-0°C-5mm'!P17</f>
        <v>0.99763669567085622</v>
      </c>
      <c r="Z19" s="12">
        <f>'0.5ms-S-30°C-5mm-2'!O17</f>
        <v>0.95641498743298792</v>
      </c>
      <c r="AB19" s="12" t="e">
        <f>#REF!</f>
        <v>#REF!</v>
      </c>
      <c r="AE19" s="27" t="e">
        <f t="shared" si="0"/>
        <v>#REF!</v>
      </c>
      <c r="AF19" s="12">
        <v>9.7258338622820961E-3</v>
      </c>
    </row>
    <row r="20" spans="1:32" x14ac:dyDescent="0.75">
      <c r="A20" s="12">
        <f t="shared" si="1"/>
        <v>16</v>
      </c>
      <c r="B20" s="12">
        <f>'0.5ms-S-0°C-5mm-1'!R18</f>
        <v>0.9905993752857577</v>
      </c>
      <c r="D20" s="12">
        <f>'0.5ms-S-0°C-5mm-2'!N18</f>
        <v>0.98273645379502705</v>
      </c>
      <c r="E20" s="25"/>
      <c r="F20" s="12">
        <f>'0.5ms-O-0°C-5mm-1'!N18</f>
        <v>0.97958970561710301</v>
      </c>
      <c r="H20" s="12">
        <f>'0.5ms-O-0°C-5mm-2'!N18</f>
        <v>0.97606283505797276</v>
      </c>
      <c r="J20" s="12">
        <f>'0.5ms-S-0°C-10mm-1'!N18</f>
        <v>0.97443272611057841</v>
      </c>
      <c r="K20" s="25"/>
      <c r="L20" s="12">
        <f>'0.5ms-S-0°C-10mm-2'!N18</f>
        <v>0.99118977230455985</v>
      </c>
      <c r="N20" s="12" t="e">
        <f>#REF!</f>
        <v>#REF!</v>
      </c>
      <c r="P20" s="12">
        <f>'0.0ms-S-0°C-5mm-2'!N18</f>
        <v>0.95698045379232211</v>
      </c>
      <c r="Q20" s="25"/>
      <c r="R20" s="12" t="e">
        <f>#REF!</f>
        <v>#REF!</v>
      </c>
      <c r="S20" s="25"/>
      <c r="T20" s="12">
        <f>'1ms-S-0°C-5mm-2'!O18</f>
        <v>0.95112390815166103</v>
      </c>
      <c r="V20" s="12">
        <f>'0.5ms-S-30°C-5mm-1'!O18</f>
        <v>0.92208611949425001</v>
      </c>
      <c r="X20" s="12">
        <f>'L-0.5ms-S-0°C-5mm'!P18</f>
        <v>0.99720700397464834</v>
      </c>
      <c r="Z20" s="12">
        <f>'0.5ms-S-30°C-5mm-2'!O18</f>
        <v>0.9535093199285205</v>
      </c>
      <c r="AB20" s="12" t="e">
        <f>#REF!</f>
        <v>#REF!</v>
      </c>
      <c r="AE20" s="27" t="e">
        <f t="shared" si="0"/>
        <v>#REF!</v>
      </c>
      <c r="AF20" s="12">
        <v>9.2139478695305588E-3</v>
      </c>
    </row>
    <row r="21" spans="1:32" x14ac:dyDescent="0.75">
      <c r="A21" s="12">
        <f t="shared" si="1"/>
        <v>17</v>
      </c>
      <c r="B21" s="12">
        <f>'0.5ms-S-0°C-5mm-1'!R19</f>
        <v>0.99017207416238295</v>
      </c>
      <c r="D21" s="12">
        <f>'0.5ms-S-0°C-5mm-2'!N19</f>
        <v>0.98001063071003125</v>
      </c>
      <c r="E21" s="25"/>
      <c r="F21" s="12">
        <f>'0.5ms-O-0°C-5mm-1'!N19</f>
        <v>0.97674175756367543</v>
      </c>
      <c r="H21" s="12">
        <f>'0.5ms-O-0°C-5mm-2'!N19</f>
        <v>0.97406807131280393</v>
      </c>
      <c r="J21" s="12">
        <f>'0.5ms-S-0°C-10mm-1'!N19</f>
        <v>0.97443272611057841</v>
      </c>
      <c r="K21" s="25"/>
      <c r="L21" s="12">
        <f>'0.5ms-S-0°C-10mm-2'!N19</f>
        <v>0.9882530297394132</v>
      </c>
      <c r="N21" s="12" t="e">
        <f>#REF!</f>
        <v>#REF!</v>
      </c>
      <c r="P21" s="12">
        <f>'0.0ms-S-0°C-5mm-2'!N19</f>
        <v>0.95399890108485919</v>
      </c>
      <c r="Q21" s="25"/>
      <c r="R21" s="12" t="e">
        <f>#REF!</f>
        <v>#REF!</v>
      </c>
      <c r="S21" s="25"/>
      <c r="T21" s="12">
        <f>'1ms-S-0°C-5mm-2'!O19</f>
        <v>0.94918822134578618</v>
      </c>
      <c r="V21" s="12">
        <f>'0.5ms-S-30°C-5mm-1'!O19</f>
        <v>0.9210998678422786</v>
      </c>
      <c r="X21" s="12">
        <f>'L-0.5ms-S-0°C-5mm'!P19</f>
        <v>0.99699215812654418</v>
      </c>
      <c r="Z21" s="12">
        <f>'0.5ms-S-30°C-5mm-2'!O19</f>
        <v>0.95157220825887556</v>
      </c>
      <c r="AB21" s="12" t="e">
        <f>#REF!</f>
        <v>#REF!</v>
      </c>
      <c r="AE21" s="27" t="e">
        <f t="shared" si="0"/>
        <v>#REF!</v>
      </c>
      <c r="AF21" s="12">
        <v>9.2139478695304478E-3</v>
      </c>
    </row>
    <row r="22" spans="1:32" x14ac:dyDescent="0.75">
      <c r="A22" s="12">
        <f t="shared" si="1"/>
        <v>18</v>
      </c>
      <c r="B22" s="12">
        <f>'0.5ms-S-0°C-5mm-1'!R20</f>
        <v>0.99017207416238295</v>
      </c>
      <c r="D22" s="12">
        <f>'0.5ms-S-0°C-5mm-2'!N20</f>
        <v>0.97955632686253202</v>
      </c>
      <c r="E22" s="25"/>
      <c r="F22" s="12">
        <f>'0.5ms-O-0°C-5mm-1'!N20</f>
        <v>0.97531778353696197</v>
      </c>
      <c r="H22" s="12">
        <f>'0.5ms-O-0°C-5mm-2'!N20</f>
        <v>0.97057723475875823</v>
      </c>
      <c r="J22" s="12">
        <f>'0.5ms-S-0°C-10mm-1'!N20</f>
        <v>0.97416640034089685</v>
      </c>
      <c r="K22" s="25"/>
      <c r="L22" s="12">
        <f>'0.5ms-S-0°C-10mm-2'!N20</f>
        <v>0.98498998244480562</v>
      </c>
      <c r="N22" s="12" t="e">
        <f>#REF!</f>
        <v>#REF!</v>
      </c>
      <c r="P22" s="12">
        <f>'0.0ms-S-0°C-5mm-2'!N20</f>
        <v>0.94973954007419803</v>
      </c>
      <c r="Q22" s="25"/>
      <c r="R22" s="12" t="e">
        <f>#REF!</f>
        <v>#REF!</v>
      </c>
      <c r="S22" s="25"/>
      <c r="T22" s="12">
        <f>'1ms-S-0°C-5mm-2'!O20</f>
        <v>0.94870429964431757</v>
      </c>
      <c r="V22" s="12">
        <f>'0.5ms-S-30°C-5mm-1'!O20</f>
        <v>0.91370298045249221</v>
      </c>
      <c r="X22" s="12">
        <f>'L-0.5ms-S-0°C-5mm'!P20</f>
        <v>0.9965624664303363</v>
      </c>
      <c r="Z22" s="12">
        <f>'0.5ms-S-30°C-5mm-2'!O20</f>
        <v>0.95011937450664186</v>
      </c>
      <c r="AB22" s="12" t="e">
        <f>#REF!</f>
        <v>#REF!</v>
      </c>
      <c r="AE22" s="27" t="e">
        <f t="shared" si="0"/>
        <v>#REF!</v>
      </c>
      <c r="AF22" s="12">
        <v>8.19017588402704E-3</v>
      </c>
    </row>
    <row r="23" spans="1:32" x14ac:dyDescent="0.75">
      <c r="A23" s="12">
        <f t="shared" si="1"/>
        <v>19</v>
      </c>
      <c r="B23" s="12">
        <f>'0.5ms-S-0°C-5mm-1'!R21</f>
        <v>0.98889017079225894</v>
      </c>
      <c r="D23" s="12">
        <f>'0.5ms-S-0°C-5mm-2'!N21</f>
        <v>0.97955632686253202</v>
      </c>
      <c r="E23" s="25"/>
      <c r="F23" s="12">
        <f>'0.5ms-O-0°C-5mm-1'!N21</f>
        <v>0.97484312552805719</v>
      </c>
      <c r="H23" s="12">
        <f>'0.5ms-O-0°C-5mm-2'!N21</f>
        <v>0.96858247101358941</v>
      </c>
      <c r="J23" s="12">
        <f>'0.5ms-S-0°C-10mm-1'!N21</f>
        <v>0.97230211995312654</v>
      </c>
      <c r="K23" s="25"/>
      <c r="L23" s="12">
        <f>'0.5ms-S-0°C-10mm-2'!N21</f>
        <v>0.98433737298588408</v>
      </c>
      <c r="N23" s="12" t="e">
        <f>#REF!</f>
        <v>#REF!</v>
      </c>
      <c r="P23" s="12">
        <f>'0.0ms-S-0°C-5mm-2'!N21</f>
        <v>0.94335049855820619</v>
      </c>
      <c r="Q23" s="25"/>
      <c r="R23" s="12" t="e">
        <f>#REF!</f>
        <v>#REF!</v>
      </c>
      <c r="S23" s="25"/>
      <c r="T23" s="12">
        <f>'1ms-S-0°C-5mm-2'!O21</f>
        <v>0.94773645624138003</v>
      </c>
      <c r="V23" s="12">
        <f>'0.5ms-S-30°C-5mm-1'!O21</f>
        <v>0.91271672880052079</v>
      </c>
      <c r="X23" s="12">
        <f>'L-0.5ms-S-0°C-5mm'!P21</f>
        <v>0.99570308303792021</v>
      </c>
      <c r="Z23" s="12">
        <f>'0.5ms-S-30°C-5mm-2'!O21</f>
        <v>0.94963509658923051</v>
      </c>
      <c r="AB23" s="12" t="e">
        <f>#REF!</f>
        <v>#REF!</v>
      </c>
      <c r="AE23" s="27" t="e">
        <f t="shared" si="0"/>
        <v>#REF!</v>
      </c>
      <c r="AF23" s="12">
        <v>7.1664038985237433E-3</v>
      </c>
    </row>
    <row r="24" spans="1:32" x14ac:dyDescent="0.75">
      <c r="A24" s="12">
        <f t="shared" si="1"/>
        <v>20</v>
      </c>
      <c r="B24" s="12">
        <f>'0.5ms-S-0°C-5mm-1'!R22</f>
        <v>0.98632636405201113</v>
      </c>
      <c r="D24" s="12">
        <f>'0.5ms-S-0°C-5mm-2'!N22</f>
        <v>0.97819341532003434</v>
      </c>
      <c r="E24" s="25"/>
      <c r="F24" s="12">
        <f>'0.5ms-O-0°C-5mm-1'!N22</f>
        <v>0.9734191515013435</v>
      </c>
      <c r="H24" s="12">
        <f>'0.5ms-O-0°C-5mm-2'!N22</f>
        <v>0.96758508914100494</v>
      </c>
      <c r="J24" s="12">
        <f>'0.5ms-S-0°C-10mm-1'!N22</f>
        <v>0.97176946841376366</v>
      </c>
      <c r="K24" s="25"/>
      <c r="L24" s="12">
        <f>'0.5ms-S-0°C-10mm-2'!N22</f>
        <v>0.98401106825642337</v>
      </c>
      <c r="N24" s="12" t="e">
        <f>#REF!</f>
        <v>#REF!</v>
      </c>
      <c r="P24" s="12">
        <f>'0.0ms-S-0°C-5mm-2'!N22</f>
        <v>0.94207269025500795</v>
      </c>
      <c r="Q24" s="25"/>
      <c r="R24" s="12" t="e">
        <f>#REF!</f>
        <v>#REF!</v>
      </c>
      <c r="S24" s="25"/>
      <c r="T24" s="12">
        <f>'1ms-S-0°C-5mm-2'!O22</f>
        <v>0.94628469113697411</v>
      </c>
      <c r="V24" s="12">
        <f>'0.5ms-S-30°C-5mm-1'!O22</f>
        <v>0.90433358975876277</v>
      </c>
      <c r="X24" s="12">
        <f>'L-0.5ms-S-0°C-5mm'!P22</f>
        <v>0.99548823718981616</v>
      </c>
      <c r="Z24" s="12">
        <f>'0.5ms-S-30°C-5mm-2'!O22</f>
        <v>0.94382376158029568</v>
      </c>
      <c r="AB24" s="12" t="e">
        <f>#REF!</f>
        <v>#REF!</v>
      </c>
      <c r="AE24" s="27" t="e">
        <f t="shared" si="0"/>
        <v>#REF!</v>
      </c>
      <c r="AF24" s="12">
        <v>7.1664038985237433E-3</v>
      </c>
    </row>
    <row r="25" spans="1:32" x14ac:dyDescent="0.75">
      <c r="A25" s="12">
        <f t="shared" si="1"/>
        <v>21</v>
      </c>
      <c r="B25" s="12">
        <f>'0.5ms-S-0°C-5mm-1'!R23</f>
        <v>0.98632636405201113</v>
      </c>
      <c r="D25" s="12">
        <f>'0.5ms-S-0°C-5mm-2'!N23</f>
        <v>0.97773911147253501</v>
      </c>
      <c r="E25" s="25"/>
      <c r="F25" s="12">
        <f>'0.5ms-O-0°C-5mm-1'!N23</f>
        <v>0.97294449349243917</v>
      </c>
      <c r="H25" s="12">
        <f>'0.5ms-O-0°C-5mm-2'!N23</f>
        <v>0.96359556165066695</v>
      </c>
      <c r="J25" s="12">
        <f>'0.5ms-S-0°C-10mm-1'!N23</f>
        <v>0.97123681687440067</v>
      </c>
      <c r="K25" s="25"/>
      <c r="L25" s="12">
        <f>'0.5ms-S-0°C-10mm-2'!N23</f>
        <v>0.97911649731451222</v>
      </c>
      <c r="N25" s="12" t="e">
        <f>#REF!</f>
        <v>#REF!</v>
      </c>
      <c r="P25" s="12">
        <f>'0.0ms-S-0°C-5mm-2'!N23</f>
        <v>0.93909113754754514</v>
      </c>
      <c r="Q25" s="25"/>
      <c r="R25" s="12" t="e">
        <f>#REF!</f>
        <v>#REF!</v>
      </c>
      <c r="S25" s="25"/>
      <c r="T25" s="12">
        <f>'1ms-S-0°C-5mm-2'!O23</f>
        <v>0.94434900433109925</v>
      </c>
      <c r="V25" s="12">
        <f>'0.5ms-S-30°C-5mm-1'!O23</f>
        <v>0.90038858315087678</v>
      </c>
      <c r="X25" s="12">
        <f>'L-0.5ms-S-0°C-5mm'!P23</f>
        <v>0.99441400794929624</v>
      </c>
      <c r="Z25" s="12">
        <f>'0.5ms-S-30°C-5mm-2'!O23</f>
        <v>0.94382376158029568</v>
      </c>
      <c r="AB25" s="12" t="e">
        <f>#REF!</f>
        <v>#REF!</v>
      </c>
      <c r="AE25" s="27" t="e">
        <f t="shared" si="0"/>
        <v>#REF!</v>
      </c>
      <c r="AF25" s="12">
        <v>7.1664038985235212E-3</v>
      </c>
    </row>
    <row r="26" spans="1:32" x14ac:dyDescent="0.75">
      <c r="A26" s="12">
        <f t="shared" si="1"/>
        <v>22</v>
      </c>
      <c r="B26" s="12">
        <f>'0.5ms-S-0°C-5mm-1'!R24</f>
        <v>0.98461715955851248</v>
      </c>
      <c r="D26" s="12">
        <f>'0.5ms-S-0°C-5mm-2'!N24</f>
        <v>0.9763761999300371</v>
      </c>
      <c r="E26" s="25"/>
      <c r="F26" s="12">
        <f>'0.5ms-O-0°C-5mm-1'!N24</f>
        <v>0.97246983548353438</v>
      </c>
      <c r="H26" s="12">
        <f>'0.5ms-O-0°C-5mm-2'!N24</f>
        <v>0.96010472509662148</v>
      </c>
      <c r="J26" s="12">
        <f>'0.5ms-S-0°C-10mm-1'!N24</f>
        <v>0.97123681687440067</v>
      </c>
      <c r="K26" s="25"/>
      <c r="L26" s="12">
        <f>'0.5ms-S-0°C-10mm-2'!N24</f>
        <v>0.97813758312612986</v>
      </c>
      <c r="N26" s="12" t="e">
        <f>#REF!</f>
        <v>#REF!</v>
      </c>
      <c r="P26" s="12">
        <f>'0.0ms-S-0°C-5mm-2'!N24</f>
        <v>0.93696145704221445</v>
      </c>
      <c r="Q26" s="25"/>
      <c r="R26" s="12" t="e">
        <f>#REF!</f>
        <v>#REF!</v>
      </c>
      <c r="S26" s="25"/>
      <c r="T26" s="12">
        <f>'1ms-S-0°C-5mm-2'!O24</f>
        <v>0.94192939582375579</v>
      </c>
      <c r="V26" s="12">
        <f>'0.5ms-S-30°C-5mm-1'!O24</f>
        <v>0.89200544410911886</v>
      </c>
      <c r="X26" s="12">
        <f>'L-0.5ms-S-0°C-5mm'!P24</f>
        <v>0.99441400794929624</v>
      </c>
      <c r="Z26" s="12">
        <f>'0.5ms-S-30°C-5mm-2'!O24</f>
        <v>0.94188664991065063</v>
      </c>
      <c r="AB26" s="12" t="e">
        <f>#REF!</f>
        <v>#REF!</v>
      </c>
      <c r="AE26" s="27" t="e">
        <f t="shared" si="0"/>
        <v>#REF!</v>
      </c>
      <c r="AF26" s="12">
        <v>6.6545179057720949E-3</v>
      </c>
    </row>
    <row r="27" spans="1:32" x14ac:dyDescent="0.75">
      <c r="A27" s="12">
        <f t="shared" si="1"/>
        <v>23</v>
      </c>
      <c r="B27" s="12">
        <f>'0.5ms-S-0°C-5mm-1'!R25</f>
        <v>0.98248065394163919</v>
      </c>
      <c r="D27" s="12">
        <f>'0.5ms-S-0°C-5mm-2'!N25</f>
        <v>0.9763761999300371</v>
      </c>
      <c r="E27" s="25"/>
      <c r="F27" s="12">
        <f>'0.5ms-O-0°C-5mm-1'!N25</f>
        <v>0.97199517747462982</v>
      </c>
      <c r="H27" s="12">
        <f>'0.5ms-O-0°C-5mm-2'!N25</f>
        <v>0.95761127041516025</v>
      </c>
      <c r="J27" s="12">
        <f>'0.5ms-S-0°C-10mm-1'!N25</f>
        <v>0.96937253648663024</v>
      </c>
      <c r="K27" s="25"/>
      <c r="L27" s="12">
        <f>'0.5ms-S-0°C-10mm-2'!N25</f>
        <v>0.97748497366720832</v>
      </c>
      <c r="N27" s="12" t="e">
        <f>#REF!</f>
        <v>#REF!</v>
      </c>
      <c r="P27" s="12">
        <f>'0.0ms-S-0°C-5mm-2'!N25</f>
        <v>0.93312803213261941</v>
      </c>
      <c r="Q27" s="25"/>
      <c r="R27" s="12" t="e">
        <f>#REF!</f>
        <v>#REF!</v>
      </c>
      <c r="S27" s="25"/>
      <c r="T27" s="12">
        <f>'1ms-S-0°C-5mm-2'!O25</f>
        <v>0.93999370901788093</v>
      </c>
      <c r="V27" s="12">
        <f>'0.5ms-S-30°C-5mm-1'!O25</f>
        <v>0.885594808371304</v>
      </c>
      <c r="X27" s="12">
        <f>'L-0.5ms-S-0°C-5mm'!P25</f>
        <v>0.99398431625308836</v>
      </c>
      <c r="Z27" s="12">
        <f>'0.5ms-S-30°C-5mm-2'!O25</f>
        <v>0.94043381615841692</v>
      </c>
      <c r="AB27" s="12" t="e">
        <f>#REF!</f>
        <v>#REF!</v>
      </c>
      <c r="AE27" s="27" t="e">
        <f t="shared" si="0"/>
        <v>#REF!</v>
      </c>
      <c r="AF27" s="12">
        <v>6.6545179057719839E-3</v>
      </c>
    </row>
    <row r="28" spans="1:32" x14ac:dyDescent="0.75">
      <c r="A28" s="12">
        <f t="shared" si="1"/>
        <v>24</v>
      </c>
      <c r="B28" s="12">
        <f>'0.5ms-S-0°C-5mm-1'!R26</f>
        <v>0.98034414832476591</v>
      </c>
      <c r="D28" s="12">
        <f>'0.5ms-S-0°C-5mm-2'!N26</f>
        <v>0.97592189608253788</v>
      </c>
      <c r="E28" s="25"/>
      <c r="F28" s="12">
        <f>'0.5ms-O-0°C-5mm-1'!N26</f>
        <v>0.96914722942120213</v>
      </c>
      <c r="H28" s="12">
        <f>'0.5ms-O-0°C-5mm-2'!N26</f>
        <v>0.9566138885425759</v>
      </c>
      <c r="J28" s="12">
        <f>'0.5ms-S-0°C-10mm-1'!N26</f>
        <v>0.96750825609885993</v>
      </c>
      <c r="K28" s="25"/>
      <c r="L28" s="12">
        <f>'0.5ms-S-0°C-10mm-2'!N26</f>
        <v>0.97617975474936536</v>
      </c>
      <c r="N28" s="12" t="e">
        <f>#REF!</f>
        <v>#REF!</v>
      </c>
      <c r="P28" s="12">
        <f>'0.0ms-S-0°C-5mm-2'!N26</f>
        <v>0.93227615993048718</v>
      </c>
      <c r="Q28" s="25"/>
      <c r="R28" s="12" t="e">
        <f>#REF!</f>
        <v>#REF!</v>
      </c>
      <c r="S28" s="25"/>
      <c r="T28" s="12">
        <f>'1ms-S-0°C-5mm-2'!O26</f>
        <v>0.93999370901788093</v>
      </c>
      <c r="V28" s="12">
        <f>'0.5ms-S-30°C-5mm-1'!O26</f>
        <v>0.88115667593743219</v>
      </c>
      <c r="X28" s="12">
        <f>'L-0.5ms-S-0°C-5mm'!P26</f>
        <v>0.99355462455688048</v>
      </c>
      <c r="Z28" s="12">
        <f>'0.5ms-S-30°C-5mm-2'!O26</f>
        <v>0.93559103698430446</v>
      </c>
      <c r="AB28" s="12" t="e">
        <f>#REF!</f>
        <v>#REF!</v>
      </c>
      <c r="AE28" s="27" t="e">
        <f t="shared" si="0"/>
        <v>#REF!</v>
      </c>
      <c r="AF28" s="12">
        <v>6.6545179057719839E-3</v>
      </c>
    </row>
    <row r="29" spans="1:32" x14ac:dyDescent="0.75">
      <c r="A29" s="12">
        <f t="shared" si="1"/>
        <v>25</v>
      </c>
      <c r="B29" s="12">
        <f>'0.5ms-S-0°C-5mm-1'!R27</f>
        <v>0.97948954607801664</v>
      </c>
      <c r="D29" s="12">
        <f>'0.5ms-S-0°C-5mm-2'!N27</f>
        <v>0.97546759223503854</v>
      </c>
      <c r="E29" s="25"/>
      <c r="F29" s="12">
        <f>'0.5ms-O-0°C-5mm-1'!N27</f>
        <v>0.96819791340339312</v>
      </c>
      <c r="H29" s="12">
        <f>'0.5ms-O-0°C-5mm-2'!N27</f>
        <v>0.95461912479740685</v>
      </c>
      <c r="J29" s="12">
        <f>'0.5ms-S-0°C-10mm-1'!N27</f>
        <v>0.96644295302013405</v>
      </c>
      <c r="K29" s="25"/>
      <c r="L29" s="12">
        <f>'0.5ms-S-0°C-10mm-2'!N27</f>
        <v>0.97389562164314003</v>
      </c>
      <c r="N29" s="12" t="e">
        <f>#REF!</f>
        <v>#REF!</v>
      </c>
      <c r="P29" s="12">
        <f>'0.0ms-S-0°C-5mm-2'!N27</f>
        <v>0.92886867112195837</v>
      </c>
      <c r="Q29" s="25"/>
      <c r="R29" s="12" t="e">
        <f>#REF!</f>
        <v>#REF!</v>
      </c>
      <c r="S29" s="25"/>
      <c r="T29" s="12">
        <f>'1ms-S-0°C-5mm-2'!O27</f>
        <v>0.93709017880906864</v>
      </c>
      <c r="V29" s="12">
        <f>'0.5ms-S-30°C-5mm-1'!O27</f>
        <v>0.88066355011144637</v>
      </c>
      <c r="X29" s="12">
        <f>'L-0.5ms-S-0°C-5mm'!P27</f>
        <v>0.99291008701256855</v>
      </c>
      <c r="Z29" s="12">
        <f>'0.5ms-S-30°C-5mm-2'!O27</f>
        <v>0.93510675906689333</v>
      </c>
      <c r="AB29" s="12" t="e">
        <f>#REF!</f>
        <v>#REF!</v>
      </c>
      <c r="AE29" s="27" t="e">
        <f t="shared" si="0"/>
        <v>#REF!</v>
      </c>
      <c r="AF29" s="12">
        <v>6.6545179057719839E-3</v>
      </c>
    </row>
    <row r="30" spans="1:32" x14ac:dyDescent="0.75">
      <c r="A30" s="12">
        <f t="shared" si="1"/>
        <v>26</v>
      </c>
      <c r="B30" s="12">
        <f>'0.5ms-S-0°C-5mm-1'!R28</f>
        <v>0.97692573933776872</v>
      </c>
      <c r="D30" s="12">
        <f>'0.5ms-S-0°C-5mm-2'!N28</f>
        <v>0.97183316145504428</v>
      </c>
      <c r="E30" s="25"/>
      <c r="F30" s="12">
        <f>'0.5ms-O-0°C-5mm-1'!N28</f>
        <v>0.96677393937667944</v>
      </c>
      <c r="H30" s="12">
        <f>'0.5ms-O-0°C-5mm-2'!N28</f>
        <v>0.95013090637077668</v>
      </c>
      <c r="J30" s="12">
        <f>'0.5ms-S-0°C-10mm-1'!N28</f>
        <v>0.96617662725045272</v>
      </c>
      <c r="K30" s="25"/>
      <c r="L30" s="12">
        <f>'0.5ms-S-0°C-10mm-2'!N28</f>
        <v>0.9709588790779935</v>
      </c>
      <c r="N30" s="12" t="e">
        <f>#REF!</f>
        <v>#REF!</v>
      </c>
      <c r="P30" s="12">
        <f>'0.0ms-S-0°C-5mm-2'!N28</f>
        <v>0.92631305451556156</v>
      </c>
      <c r="Q30" s="25"/>
      <c r="R30" s="12" t="e">
        <f>#REF!</f>
        <v>#REF!</v>
      </c>
      <c r="S30" s="25"/>
      <c r="T30" s="12">
        <f>'1ms-S-0°C-5mm-2'!O28</f>
        <v>0.9356384137046625</v>
      </c>
      <c r="V30" s="12">
        <f>'0.5ms-S-30°C-5mm-1'!O28</f>
        <v>0.87080103359173122</v>
      </c>
      <c r="X30" s="12">
        <f>'L-0.5ms-S-0°C-5mm'!P28</f>
        <v>0.99226554946825651</v>
      </c>
      <c r="Z30" s="12">
        <f>'0.5ms-S-30°C-5mm-2'!O28</f>
        <v>0.92590547863607964</v>
      </c>
      <c r="AB30" s="12" t="e">
        <f>#REF!</f>
        <v>#REF!</v>
      </c>
      <c r="AE30" s="27" t="e">
        <f t="shared" si="0"/>
        <v>#REF!</v>
      </c>
      <c r="AF30" s="12">
        <v>6.1426319130204465E-3</v>
      </c>
    </row>
    <row r="31" spans="1:32" x14ac:dyDescent="0.75">
      <c r="A31" s="12">
        <f t="shared" si="1"/>
        <v>27</v>
      </c>
      <c r="B31" s="12">
        <f>'0.5ms-S-0°C-5mm-1'!R29</f>
        <v>0.97692573933776872</v>
      </c>
      <c r="D31" s="12">
        <f>'0.5ms-S-0°C-5mm-2'!N29</f>
        <v>0.97092455376004561</v>
      </c>
      <c r="E31" s="25"/>
      <c r="F31" s="12">
        <f>'0.5ms-O-0°C-5mm-1'!N29</f>
        <v>0.96677393937667933</v>
      </c>
      <c r="H31" s="12">
        <f>'0.5ms-O-0°C-5mm-2'!N29</f>
        <v>0.94913352449819222</v>
      </c>
      <c r="J31" s="12">
        <f>'0.5ms-S-0°C-10mm-1'!N29</f>
        <v>0.96484499840204541</v>
      </c>
      <c r="K31" s="25"/>
      <c r="L31" s="12">
        <f>'0.5ms-S-0°C-10mm-2'!N29</f>
        <v>0.97063257434853256</v>
      </c>
      <c r="N31" s="12" t="e">
        <f>#REF!</f>
        <v>#REF!</v>
      </c>
      <c r="P31" s="12">
        <f>'0.0ms-S-0°C-5mm-2'!N29</f>
        <v>0.92333150180809875</v>
      </c>
      <c r="Q31" s="25"/>
      <c r="R31" s="12" t="e">
        <f>#REF!</f>
        <v>#REF!</v>
      </c>
      <c r="S31" s="25"/>
      <c r="T31" s="12">
        <f>'1ms-S-0°C-5mm-2'!O29</f>
        <v>0.93321880519731915</v>
      </c>
      <c r="V31" s="12">
        <f>'0.5ms-S-30°C-5mm-1'!O29</f>
        <v>0.87030790776574551</v>
      </c>
      <c r="X31" s="12">
        <f>'L-0.5ms-S-0°C-5mm'!P29</f>
        <v>0.99205070362015246</v>
      </c>
      <c r="Z31" s="12">
        <f>'0.5ms-S-30°C-5mm-2'!O29</f>
        <v>0.92009414362714459</v>
      </c>
      <c r="AB31" s="12" t="e">
        <f>#REF!</f>
        <v>#REF!</v>
      </c>
      <c r="AE31" s="27" t="e">
        <f t="shared" si="0"/>
        <v>#REF!</v>
      </c>
      <c r="AF31" s="12">
        <v>6.1426319130204465E-3</v>
      </c>
    </row>
    <row r="32" spans="1:32" x14ac:dyDescent="0.75">
      <c r="A32" s="12">
        <f t="shared" si="1"/>
        <v>28</v>
      </c>
      <c r="B32" s="12">
        <f>'0.5ms-S-0°C-5mm-1'!R30</f>
        <v>0.97308002922739689</v>
      </c>
      <c r="D32" s="12">
        <f>'0.5ms-S-0°C-5mm-2'!N30</f>
        <v>0.97001594606504704</v>
      </c>
      <c r="E32" s="25"/>
      <c r="F32" s="12">
        <f>'0.5ms-O-0°C-5mm-1'!N30</f>
        <v>0.96582462335887032</v>
      </c>
      <c r="H32" s="12">
        <f>'0.5ms-O-0°C-5mm-2'!N30</f>
        <v>0.94265054232639334</v>
      </c>
      <c r="J32" s="12">
        <f>'0.5ms-S-0°C-10mm-1'!N30</f>
        <v>0.9643123468626823</v>
      </c>
      <c r="K32" s="25"/>
      <c r="L32" s="12">
        <f>'0.5ms-S-0°C-10mm-2'!N30</f>
        <v>0.9693273554306896</v>
      </c>
      <c r="N32" s="12" t="e">
        <f>#REF!</f>
        <v>#REF!</v>
      </c>
      <c r="P32" s="12">
        <f>'0.0ms-S-0°C-5mm-2'!N30</f>
        <v>0.92205369350490052</v>
      </c>
      <c r="Q32" s="25"/>
      <c r="R32" s="12" t="e">
        <f>#REF!</f>
        <v>#REF!</v>
      </c>
      <c r="S32" s="25"/>
      <c r="T32" s="12">
        <f>'1ms-S-0°C-5mm-2'!O30</f>
        <v>0.93321880519731915</v>
      </c>
      <c r="V32" s="12">
        <f>'0.5ms-S-30°C-5mm-1'!O30</f>
        <v>0.85896601376807313</v>
      </c>
      <c r="X32" s="12">
        <f>'L-0.5ms-S-0°C-5mm'!P30</f>
        <v>0.99205070362015246</v>
      </c>
      <c r="Z32" s="12">
        <f>'0.5ms-S-30°C-5mm-2'!O30</f>
        <v>0.914767086535621</v>
      </c>
      <c r="AB32" s="12" t="e">
        <f>#REF!</f>
        <v>#REF!</v>
      </c>
      <c r="AE32" s="27" t="e">
        <f t="shared" si="0"/>
        <v>#REF!</v>
      </c>
      <c r="AF32" s="12">
        <v>6.1426319130202245E-3</v>
      </c>
    </row>
    <row r="33" spans="1:32" x14ac:dyDescent="0.75">
      <c r="A33" s="12">
        <f t="shared" si="1"/>
        <v>29</v>
      </c>
      <c r="B33" s="12">
        <f>'0.5ms-S-0°C-5mm-1'!R31</f>
        <v>0.97265272810402215</v>
      </c>
      <c r="D33" s="12">
        <f>'0.5ms-S-0°C-5mm-2'!N31</f>
        <v>0.96956164221754781</v>
      </c>
      <c r="E33" s="25"/>
      <c r="F33" s="12">
        <f>'0.5ms-O-0°C-5mm-1'!N31</f>
        <v>0.96534996534996564</v>
      </c>
      <c r="H33" s="12">
        <f>'0.5ms-O-0°C-5mm-2'!N31</f>
        <v>0.9371649420271787</v>
      </c>
      <c r="J33" s="12">
        <f>'0.5ms-S-0°C-10mm-1'!N31</f>
        <v>0.96351336955363787</v>
      </c>
      <c r="K33" s="25"/>
      <c r="L33" s="12">
        <f>'0.5ms-S-0°C-10mm-2'!N31</f>
        <v>0.9693273554306896</v>
      </c>
      <c r="N33" s="12" t="e">
        <f>#REF!</f>
        <v>#REF!</v>
      </c>
      <c r="P33" s="12">
        <f>'0.0ms-S-0°C-5mm-2'!N31</f>
        <v>0.92077588520170206</v>
      </c>
      <c r="Q33" s="25"/>
      <c r="R33" s="12" t="e">
        <f>#REF!</f>
        <v>#REF!</v>
      </c>
      <c r="S33" s="25"/>
      <c r="T33" s="12">
        <f>'1ms-S-0°C-5mm-2'!O31</f>
        <v>0.93273488349585032</v>
      </c>
      <c r="V33" s="12">
        <f>'0.5ms-S-30°C-5mm-1'!O31</f>
        <v>0.8535416296822298</v>
      </c>
      <c r="X33" s="12">
        <f>'L-0.5ms-S-0°C-5mm'!P31</f>
        <v>0.99183585777204863</v>
      </c>
      <c r="Z33" s="12">
        <f>'0.5ms-S-30°C-5mm-2'!O31</f>
        <v>0.91428280861820965</v>
      </c>
      <c r="AB33" s="12" t="e">
        <f>#REF!</f>
        <v>#REF!</v>
      </c>
      <c r="AE33" s="27" t="e">
        <f t="shared" si="0"/>
        <v>#REF!</v>
      </c>
      <c r="AF33" s="12">
        <v>5.6307459202686871E-3</v>
      </c>
    </row>
    <row r="34" spans="1:32" x14ac:dyDescent="0.75">
      <c r="A34" s="12">
        <f t="shared" si="1"/>
        <v>30</v>
      </c>
      <c r="B34" s="12">
        <f>'0.5ms-S-0°C-5mm-1'!R32</f>
        <v>0.96795241574690105</v>
      </c>
      <c r="C34" s="12">
        <f>27/28</f>
        <v>0.9642857142857143</v>
      </c>
      <c r="D34" s="12">
        <f>'0.5ms-S-0°C-5mm-2'!N32</f>
        <v>0.9691073383700487</v>
      </c>
      <c r="E34" s="25">
        <f>27/28</f>
        <v>0.9642857142857143</v>
      </c>
      <c r="F34" s="12">
        <f>'0.5ms-O-0°C-5mm-1'!N32</f>
        <v>0.96440064933215619</v>
      </c>
      <c r="H34" s="12">
        <f>'0.5ms-O-0°C-5mm-2'!N32</f>
        <v>0.93517017828200988</v>
      </c>
      <c r="I34" s="12">
        <v>1</v>
      </c>
      <c r="J34" s="12">
        <f>'0.5ms-S-0°C-10mm-1'!N32</f>
        <v>0.96085011185682312</v>
      </c>
      <c r="K34" s="25">
        <f>27/28</f>
        <v>0.9642857142857143</v>
      </c>
      <c r="L34" s="12">
        <f>'0.5ms-S-0°C-10mm-2'!N32</f>
        <v>0.96900105070122888</v>
      </c>
      <c r="M34" s="12">
        <f>37/39</f>
        <v>0.94871794871794868</v>
      </c>
      <c r="N34" s="12" t="e">
        <f>#REF!</f>
        <v>#REF!</v>
      </c>
      <c r="P34" s="12">
        <f>'0.0ms-S-0°C-5mm-2'!N32</f>
        <v>0.91864620469637148</v>
      </c>
      <c r="Q34" s="25"/>
      <c r="R34" s="12" t="e">
        <f>#REF!</f>
        <v>#REF!</v>
      </c>
      <c r="S34" s="25"/>
      <c r="T34" s="12">
        <f>'1ms-S-0°C-5mm-2'!O32</f>
        <v>0.93225096179438172</v>
      </c>
      <c r="V34" s="12">
        <f>'0.5ms-S-30°C-5mm-1'!O32</f>
        <v>0.8500897489003294</v>
      </c>
      <c r="X34" s="12">
        <f>'L-0.5ms-S-0°C-5mm'!P32</f>
        <v>0.99162101192394458</v>
      </c>
      <c r="Z34" s="12">
        <f>'0.5ms-S-30°C-5mm-2'!O32</f>
        <v>0.91282997486597606</v>
      </c>
      <c r="AB34" s="12" t="e">
        <f>#REF!</f>
        <v>#REF!</v>
      </c>
      <c r="AE34" s="27" t="e">
        <f t="shared" si="0"/>
        <v>#REF!</v>
      </c>
      <c r="AF34" s="12">
        <v>5.6307459202686871E-3</v>
      </c>
    </row>
    <row r="35" spans="1:32" x14ac:dyDescent="0.75">
      <c r="A35" s="12">
        <f t="shared" si="1"/>
        <v>31</v>
      </c>
      <c r="B35" s="12">
        <f>'0.5ms-S-0°C-5mm-1'!R33</f>
        <v>0.96410670563652912</v>
      </c>
      <c r="D35" s="12">
        <f>'0.5ms-S-0°C-5mm-2'!N33</f>
        <v>0.96592721143755367</v>
      </c>
      <c r="E35" s="25"/>
      <c r="F35" s="12">
        <f>'0.5ms-O-0°C-5mm-1'!N33</f>
        <v>0.96297667530544273</v>
      </c>
      <c r="H35" s="12">
        <f>'0.5ms-O-0°C-5mm-2'!N33</f>
        <v>0.93267672360054865</v>
      </c>
      <c r="J35" s="12">
        <f>'0.5ms-S-0°C-10mm-1'!N33</f>
        <v>0.9595184830084158</v>
      </c>
      <c r="K35" s="25"/>
      <c r="L35" s="12">
        <f>'0.5ms-S-0°C-10mm-2'!N33</f>
        <v>0.96867474597176817</v>
      </c>
      <c r="N35" s="12" t="e">
        <f>#REF!</f>
        <v>#REF!</v>
      </c>
      <c r="P35" s="12">
        <f>'0.0ms-S-0°C-5mm-2'!N33</f>
        <v>0.91481277978677655</v>
      </c>
      <c r="Q35" s="25"/>
      <c r="R35" s="12" t="e">
        <f>#REF!</f>
        <v>#REF!</v>
      </c>
      <c r="S35" s="25"/>
      <c r="T35" s="12">
        <f>'1ms-S-0°C-5mm-2'!O33</f>
        <v>0.93225096179438172</v>
      </c>
      <c r="V35" s="12">
        <f>'0.5ms-S-30°C-5mm-1'!O33</f>
        <v>0.84367911316251443</v>
      </c>
      <c r="X35" s="12">
        <f>'L-0.5ms-S-0°C-5mm'!P33</f>
        <v>0.99097647437963254</v>
      </c>
      <c r="Z35" s="12">
        <f>'0.5ms-S-30°C-5mm-2'!O33</f>
        <v>0.91234569694856471</v>
      </c>
      <c r="AB35" s="12" t="e">
        <f>#REF!</f>
        <v>#REF!</v>
      </c>
      <c r="AE35" s="27" t="e">
        <f t="shared" si="0"/>
        <v>#REF!</v>
      </c>
      <c r="AF35" s="12">
        <v>5.6307459202685761E-3</v>
      </c>
    </row>
    <row r="36" spans="1:32" x14ac:dyDescent="0.75">
      <c r="A36" s="12">
        <f t="shared" si="1"/>
        <v>32</v>
      </c>
      <c r="B36" s="12">
        <f>'0.5ms-S-0°C-5mm-1'!R34</f>
        <v>0.96367940451315437</v>
      </c>
      <c r="D36" s="12">
        <f>'0.5ms-S-0°C-5mm-2'!N34</f>
        <v>0.96456429989505577</v>
      </c>
      <c r="E36" s="25"/>
      <c r="F36" s="12">
        <f>'0.5ms-O-0°C-5mm-1'!N34</f>
        <v>0.96297667530544251</v>
      </c>
      <c r="H36" s="12">
        <f>'0.5ms-O-0°C-5mm-2'!N34</f>
        <v>0.93167934172796418</v>
      </c>
      <c r="J36" s="12">
        <f>'0.5ms-S-0°C-10mm-1'!N34</f>
        <v>0.95925215723873436</v>
      </c>
      <c r="K36" s="25"/>
      <c r="L36" s="12">
        <f>'0.5ms-S-0°C-10mm-2'!N34</f>
        <v>0.96867474597176817</v>
      </c>
      <c r="N36" s="12" t="e">
        <f>#REF!</f>
        <v>#REF!</v>
      </c>
      <c r="P36" s="12">
        <f>'0.0ms-S-0°C-5mm-2'!N34</f>
        <v>0.91183122707931374</v>
      </c>
      <c r="Q36" s="25"/>
      <c r="R36" s="12" t="e">
        <f>#REF!</f>
        <v>#REF!</v>
      </c>
      <c r="S36" s="25"/>
      <c r="T36" s="12">
        <f>'1ms-S-0°C-5mm-2'!O34</f>
        <v>0.93031527498850675</v>
      </c>
      <c r="V36" s="12">
        <f>'0.5ms-S-30°C-5mm-1'!O34</f>
        <v>0.83726847742469968</v>
      </c>
      <c r="X36" s="12">
        <f>'L-0.5ms-S-0°C-5mm'!P34</f>
        <v>0.98990224513911274</v>
      </c>
      <c r="Z36" s="12">
        <f>'0.5ms-S-30°C-5mm-2'!O34</f>
        <v>0.90895575152668606</v>
      </c>
      <c r="AB36" s="12" t="e">
        <f>#REF!</f>
        <v>#REF!</v>
      </c>
      <c r="AE36" s="27" t="e">
        <f t="shared" si="0"/>
        <v>#REF!</v>
      </c>
      <c r="AF36" s="12">
        <v>5.6307459202685761E-3</v>
      </c>
    </row>
    <row r="37" spans="1:32" x14ac:dyDescent="0.75">
      <c r="A37" s="12">
        <f t="shared" si="1"/>
        <v>33</v>
      </c>
      <c r="B37" s="12">
        <f>'0.5ms-S-0°C-5mm-1'!R35</f>
        <v>0.96325210338977985</v>
      </c>
      <c r="D37" s="12">
        <f>'0.5ms-S-0°C-5mm-2'!N35</f>
        <v>0.96410999604755643</v>
      </c>
      <c r="E37" s="25"/>
      <c r="F37" s="12">
        <f>'0.5ms-O-0°C-5mm-1'!N35</f>
        <v>0.96297667530544251</v>
      </c>
      <c r="H37" s="12">
        <f>'0.5ms-O-0°C-5mm-2'!N35</f>
        <v>0.93167934172796418</v>
      </c>
      <c r="J37" s="12">
        <f>'0.5ms-S-0°C-10mm-1'!N35</f>
        <v>0.95818685416000848</v>
      </c>
      <c r="K37" s="25"/>
      <c r="L37" s="12">
        <f>'0.5ms-S-0°C-10mm-2'!N35</f>
        <v>0.96802213651284663</v>
      </c>
      <c r="N37" s="12" t="e">
        <f>#REF!</f>
        <v>#REF!</v>
      </c>
      <c r="P37" s="12">
        <f>'0.0ms-S-0°C-5mm-2'!N35</f>
        <v>0.90884967437185071</v>
      </c>
      <c r="Q37" s="25"/>
      <c r="R37" s="12" t="e">
        <f>#REF!</f>
        <v>#REF!</v>
      </c>
      <c r="S37" s="25"/>
      <c r="T37" s="12">
        <f>'1ms-S-0°C-5mm-2'!O35</f>
        <v>0.92983135328703814</v>
      </c>
      <c r="V37" s="12">
        <f>'0.5ms-S-30°C-5mm-1'!O35</f>
        <v>0.82839221255695605</v>
      </c>
      <c r="X37" s="12">
        <f>'L-0.5ms-S-0°C-5mm'!P35</f>
        <v>0.98818347835428089</v>
      </c>
      <c r="Z37" s="12">
        <f>'0.5ms-S-30°C-5mm-2'!O35</f>
        <v>0.90459725026998483</v>
      </c>
      <c r="AB37" s="12" t="e">
        <f>#REF!</f>
        <v>#REF!</v>
      </c>
      <c r="AE37" s="27" t="e">
        <f t="shared" si="0"/>
        <v>#REF!</v>
      </c>
      <c r="AF37" s="12">
        <v>5.6307459202685761E-3</v>
      </c>
    </row>
    <row r="38" spans="1:32" x14ac:dyDescent="0.75">
      <c r="A38" s="12">
        <f t="shared" si="1"/>
        <v>34</v>
      </c>
      <c r="B38" s="12">
        <f>'0.5ms-S-0°C-5mm-1'!R36</f>
        <v>0.95897909215603327</v>
      </c>
      <c r="D38" s="12">
        <f>'0.5ms-S-0°C-5mm-2'!N36</f>
        <v>0.96183847681005996</v>
      </c>
      <c r="E38" s="25"/>
      <c r="F38" s="12">
        <f>'0.5ms-O-0°C-5mm-1'!N36</f>
        <v>0.96202735928763339</v>
      </c>
      <c r="H38" s="12">
        <f>'0.5ms-O-0°C-5mm-2'!N36</f>
        <v>0.92519635955616508</v>
      </c>
      <c r="J38" s="12">
        <f>'0.5ms-S-0°C-10mm-1'!N36</f>
        <v>0.95685522531160105</v>
      </c>
      <c r="K38" s="25"/>
      <c r="L38" s="12">
        <f>'0.5ms-S-0°C-10mm-2'!N36</f>
        <v>0.96475908921823905</v>
      </c>
      <c r="N38" s="12" t="e">
        <f>#REF!</f>
        <v>#REF!</v>
      </c>
      <c r="P38" s="12">
        <f>'0.0ms-S-0°C-5mm-2'!N36</f>
        <v>0.90671999386652025</v>
      </c>
      <c r="Q38" s="25"/>
      <c r="R38" s="12" t="e">
        <f>#REF!</f>
        <v>#REF!</v>
      </c>
      <c r="S38" s="25"/>
      <c r="T38" s="12">
        <f>'1ms-S-0°C-5mm-2'!O36</f>
        <v>0.92886350988410082</v>
      </c>
      <c r="V38" s="12">
        <f>'0.5ms-S-30°C-5mm-1'!O36</f>
        <v>0.82444720594907006</v>
      </c>
      <c r="X38" s="12">
        <f>'L-0.5ms-S-0°C-5mm'!P36</f>
        <v>0.9873240949618648</v>
      </c>
      <c r="Z38" s="12">
        <f>'0.5ms-S-30°C-5mm-2'!O36</f>
        <v>0.90072302693069495</v>
      </c>
      <c r="AB38" s="12" t="e">
        <f>#REF!</f>
        <v>#REF!</v>
      </c>
      <c r="AE38" s="27" t="e">
        <f t="shared" si="0"/>
        <v>#REF!</v>
      </c>
      <c r="AF38" s="12">
        <v>5.1188599275170388E-3</v>
      </c>
    </row>
    <row r="39" spans="1:32" x14ac:dyDescent="0.75">
      <c r="A39" s="12">
        <f t="shared" si="1"/>
        <v>35</v>
      </c>
      <c r="B39" s="12">
        <f>'0.5ms-S-0°C-5mm-1'!R37</f>
        <v>0.95769718878590937</v>
      </c>
      <c r="D39" s="12">
        <f>'0.5ms-S-0°C-5mm-2'!N37</f>
        <v>0.96047556526756217</v>
      </c>
      <c r="E39" s="25"/>
      <c r="F39" s="12">
        <f>'0.5ms-O-0°C-5mm-1'!N37</f>
        <v>0.96012872725201526</v>
      </c>
      <c r="H39" s="12">
        <f>'0.5ms-O-0°C-5mm-2'!N37</f>
        <v>0.92220421393841168</v>
      </c>
      <c r="J39" s="12">
        <f>'0.5ms-S-0°C-10mm-1'!N37</f>
        <v>0.95499094492383074</v>
      </c>
      <c r="K39" s="25"/>
      <c r="L39" s="12">
        <f>'0.5ms-S-0°C-10mm-2'!N37</f>
        <v>0.96378017502985702</v>
      </c>
      <c r="N39" s="12" t="e">
        <f>#REF!</f>
        <v>#REF!</v>
      </c>
      <c r="P39" s="12">
        <f>'0.0ms-S-0°C-5mm-2'!N37</f>
        <v>0.90246063285585898</v>
      </c>
      <c r="Q39" s="25"/>
      <c r="R39" s="12" t="e">
        <f>#REF!</f>
        <v>#REF!</v>
      </c>
      <c r="S39" s="25"/>
      <c r="T39" s="12">
        <f>'1ms-S-0°C-5mm-2'!O37</f>
        <v>0.92692782307822585</v>
      </c>
      <c r="V39" s="12">
        <f>'0.5ms-S-30°C-5mm-1'!O37</f>
        <v>0.8224747026451269</v>
      </c>
      <c r="X39" s="12">
        <f>'L-0.5ms-S-0°C-5mm'!P37</f>
        <v>0.98689440326565692</v>
      </c>
      <c r="Z39" s="12">
        <f>'0.5ms-S-30°C-5mm-2'!O37</f>
        <v>0.89781735942622742</v>
      </c>
      <c r="AB39" s="12" t="e">
        <f>#REF!</f>
        <v>#REF!</v>
      </c>
      <c r="AE39" s="27" t="e">
        <f t="shared" si="0"/>
        <v>#REF!</v>
      </c>
      <c r="AF39" s="12">
        <v>5.1188599275170388E-3</v>
      </c>
    </row>
    <row r="40" spans="1:32" x14ac:dyDescent="0.75">
      <c r="A40" s="12">
        <f t="shared" si="1"/>
        <v>36</v>
      </c>
      <c r="B40" s="12">
        <f>'0.5ms-S-0°C-5mm-1'!R38</f>
        <v>0.95769718878590937</v>
      </c>
      <c r="D40" s="12">
        <f>'0.5ms-S-0°C-5mm-2'!N38</f>
        <v>0.95729543833506725</v>
      </c>
      <c r="E40" s="25"/>
      <c r="F40" s="12">
        <f>'0.5ms-O-0°C-5mm-1'!N38</f>
        <v>0.95775543720749212</v>
      </c>
      <c r="H40" s="12">
        <f>'0.5ms-O-0°C-5mm-2'!N38</f>
        <v>0.92020945019324285</v>
      </c>
      <c r="J40" s="12">
        <f>'0.5ms-S-0°C-10mm-1'!N38</f>
        <v>0.95339299030574198</v>
      </c>
      <c r="K40" s="25"/>
      <c r="L40" s="12">
        <f>'0.5ms-S-0°C-10mm-2'!N38</f>
        <v>0.96378017502985702</v>
      </c>
      <c r="N40" s="12" t="e">
        <f>#REF!</f>
        <v>#REF!</v>
      </c>
      <c r="P40" s="12">
        <f>'0.0ms-S-0°C-5mm-2'!N38</f>
        <v>0.89223816643027209</v>
      </c>
      <c r="Q40" s="25"/>
      <c r="R40" s="12" t="e">
        <f>#REF!</f>
        <v>#REF!</v>
      </c>
      <c r="S40" s="25"/>
      <c r="T40" s="12">
        <f>'1ms-S-0°C-5mm-2'!O38</f>
        <v>0.92499213627235111</v>
      </c>
      <c r="V40" s="12">
        <f>'0.5ms-S-30°C-5mm-1'!O38</f>
        <v>0.82148845099315537</v>
      </c>
      <c r="X40" s="12">
        <f>'L-0.5ms-S-0°C-5mm'!P38</f>
        <v>0.98646471156944904</v>
      </c>
      <c r="Z40" s="12">
        <f>'0.5ms-S-30°C-5mm-2'!O38</f>
        <v>0.89733308150881619</v>
      </c>
      <c r="AB40" s="12" t="e">
        <f>#REF!</f>
        <v>#REF!</v>
      </c>
      <c r="AE40" s="27" t="e">
        <f t="shared" si="0"/>
        <v>#REF!</v>
      </c>
      <c r="AF40" s="12">
        <v>5.1188599275169278E-3</v>
      </c>
    </row>
    <row r="41" spans="1:32" x14ac:dyDescent="0.75">
      <c r="A41" s="12">
        <f t="shared" si="1"/>
        <v>37</v>
      </c>
      <c r="B41" s="12">
        <f>'0.5ms-S-0°C-5mm-1'!R39</f>
        <v>0.95598798429241061</v>
      </c>
      <c r="D41" s="12">
        <f>'0.5ms-S-0°C-5mm-2'!N39</f>
        <v>0.95729543833506725</v>
      </c>
      <c r="E41" s="25"/>
      <c r="F41" s="12">
        <f>'0.5ms-O-0°C-5mm-1'!N39</f>
        <v>0.95633146318077833</v>
      </c>
      <c r="H41" s="12">
        <f>'0.5ms-O-0°C-5mm-2'!N39</f>
        <v>0.91771599551178162</v>
      </c>
      <c r="J41" s="12">
        <f>'0.5ms-S-0°C-10mm-1'!N39</f>
        <v>0.95179503568765311</v>
      </c>
      <c r="K41" s="25"/>
      <c r="L41" s="12">
        <f>'0.5ms-S-0°C-10mm-2'!N39</f>
        <v>0.96378017502985702</v>
      </c>
      <c r="N41" s="12" t="e">
        <f>#REF!</f>
        <v>#REF!</v>
      </c>
      <c r="P41" s="12">
        <f>'0.0ms-S-0°C-5mm-2'!N39</f>
        <v>0.8896825498238754</v>
      </c>
      <c r="Q41" s="25"/>
      <c r="R41" s="12" t="e">
        <f>#REF!</f>
        <v>#REF!</v>
      </c>
      <c r="S41" s="25"/>
      <c r="T41" s="12">
        <f>'1ms-S-0°C-5mm-2'!O39</f>
        <v>0.92063684095913279</v>
      </c>
      <c r="V41" s="12">
        <f>'0.5ms-S-30°C-5mm-1'!O39</f>
        <v>0.81655719273329785</v>
      </c>
      <c r="X41" s="12">
        <f>'L-0.5ms-S-0°C-5mm'!P39</f>
        <v>0.98560532817703295</v>
      </c>
      <c r="Z41" s="12">
        <f>'0.5ms-S-30°C-5mm-2'!O39</f>
        <v>0.88813180107800249</v>
      </c>
      <c r="AB41" s="12" t="e">
        <f>#REF!</f>
        <v>#REF!</v>
      </c>
      <c r="AE41" s="27" t="e">
        <f t="shared" si="0"/>
        <v>#REF!</v>
      </c>
      <c r="AF41" s="12">
        <v>5.1188599275169278E-3</v>
      </c>
    </row>
    <row r="42" spans="1:32" x14ac:dyDescent="0.75">
      <c r="A42" s="12">
        <f t="shared" si="1"/>
        <v>38</v>
      </c>
      <c r="B42" s="12">
        <f>'0.5ms-S-0°C-5mm-1'!R40</f>
        <v>0.9500057685651655</v>
      </c>
      <c r="D42" s="12">
        <f>'0.5ms-S-0°C-5mm-2'!N40</f>
        <v>0.9568411344875678</v>
      </c>
      <c r="E42" s="25"/>
      <c r="F42" s="12">
        <f>'0.5ms-O-0°C-5mm-1'!N40</f>
        <v>0.95348351512735086</v>
      </c>
      <c r="H42" s="12">
        <f>'0.5ms-O-0°C-5mm-2'!N40</f>
        <v>0.91173170427627481</v>
      </c>
      <c r="J42" s="12">
        <f>'0.5ms-S-0°C-10mm-1'!N40</f>
        <v>0.95179503568765311</v>
      </c>
      <c r="K42" s="25"/>
      <c r="L42" s="12">
        <f>'0.5ms-S-0°C-10mm-2'!N40</f>
        <v>0.96247495611201384</v>
      </c>
      <c r="N42" s="12" t="e">
        <f>#REF!</f>
        <v>#REF!</v>
      </c>
      <c r="P42" s="12">
        <f>'0.0ms-S-0°C-5mm-2'!N40</f>
        <v>0.88627506101534637</v>
      </c>
      <c r="Q42" s="25"/>
      <c r="R42" s="12" t="e">
        <f>#REF!</f>
        <v>#REF!</v>
      </c>
      <c r="S42" s="25"/>
      <c r="T42" s="12">
        <f>'1ms-S-0°C-5mm-2'!O40</f>
        <v>0.92063684095913279</v>
      </c>
      <c r="V42" s="12">
        <f>'0.5ms-S-30°C-5mm-1'!O40</f>
        <v>0.81310531195139757</v>
      </c>
      <c r="X42" s="12">
        <f>'L-0.5ms-S-0°C-5mm'!P40</f>
        <v>0.9853904823289289</v>
      </c>
      <c r="Z42" s="12">
        <f>'0.5ms-S-30°C-5mm-2'!O40</f>
        <v>0.87893052064718902</v>
      </c>
      <c r="AB42" s="12" t="e">
        <f>#REF!</f>
        <v>#REF!</v>
      </c>
      <c r="AE42" s="27" t="e">
        <f t="shared" si="0"/>
        <v>#REF!</v>
      </c>
      <c r="AF42" s="12">
        <v>5.1188599275168167E-3</v>
      </c>
    </row>
    <row r="43" spans="1:32" x14ac:dyDescent="0.75">
      <c r="A43" s="12">
        <f t="shared" si="1"/>
        <v>39</v>
      </c>
      <c r="B43" s="12">
        <f>'0.5ms-S-0°C-5mm-1'!R41</f>
        <v>0.94957846744179086</v>
      </c>
      <c r="D43" s="12">
        <f>'0.5ms-S-0°C-5mm-2'!N41</f>
        <v>0.95593252679256935</v>
      </c>
      <c r="E43" s="25"/>
      <c r="F43" s="12">
        <f>'0.5ms-O-0°C-5mm-1'!N41</f>
        <v>0.95300885711844641</v>
      </c>
      <c r="H43" s="12">
        <f>'0.5ms-O-0°C-5mm-2'!N41</f>
        <v>0.90973694053110588</v>
      </c>
      <c r="J43" s="12">
        <f>'0.5ms-S-0°C-10mm-1'!N41</f>
        <v>0.95072973260892724</v>
      </c>
      <c r="K43" s="25"/>
      <c r="L43" s="12">
        <f>'0.5ms-S-0°C-10mm-2'!N41</f>
        <v>0.96214865138255312</v>
      </c>
      <c r="N43" s="12" t="e">
        <f>#REF!</f>
        <v>#REF!</v>
      </c>
      <c r="P43" s="12">
        <f>'0.0ms-S-0°C-5mm-2'!N41</f>
        <v>0.88371944440894978</v>
      </c>
      <c r="Q43" s="25"/>
      <c r="R43" s="12" t="e">
        <f>#REF!</f>
        <v>#REF!</v>
      </c>
      <c r="S43" s="25"/>
      <c r="T43" s="12">
        <f>'1ms-S-0°C-5mm-2'!O41</f>
        <v>0.91966899755619536</v>
      </c>
      <c r="V43" s="12">
        <f>'0.5ms-S-30°C-5mm-1'!O41</f>
        <v>0.80718780203956841</v>
      </c>
      <c r="X43" s="12">
        <f>'L-0.5ms-S-0°C-5mm'!P41</f>
        <v>0.98345686969599322</v>
      </c>
      <c r="Z43" s="12">
        <f>'0.5ms-S-30°C-5mm-2'!O41</f>
        <v>0.86924496229896397</v>
      </c>
      <c r="AB43" s="12" t="e">
        <f>#REF!</f>
        <v>#REF!</v>
      </c>
      <c r="AE43" s="27" t="e">
        <f t="shared" si="0"/>
        <v>#REF!</v>
      </c>
      <c r="AF43" s="12">
        <v>5.1188599275168167E-3</v>
      </c>
    </row>
    <row r="44" spans="1:32" x14ac:dyDescent="0.75">
      <c r="A44" s="12">
        <f t="shared" si="1"/>
        <v>40</v>
      </c>
      <c r="B44" s="12">
        <f>'0.5ms-S-0°C-5mm-1'!R42</f>
        <v>0.9406051438509232</v>
      </c>
      <c r="D44" s="12">
        <f>'0.5ms-S-0°C-5mm-2'!N42</f>
        <v>0.95502391909757078</v>
      </c>
      <c r="E44" s="25"/>
      <c r="F44" s="12">
        <f>'0.5ms-O-0°C-5mm-1'!N42</f>
        <v>0.95253419910954173</v>
      </c>
      <c r="H44" s="12">
        <f>'0.5ms-O-0°C-5mm-2'!N42</f>
        <v>0.90774217678593705</v>
      </c>
      <c r="J44" s="12">
        <f>'0.5ms-S-0°C-10mm-1'!N42</f>
        <v>0.94620219452434207</v>
      </c>
      <c r="K44" s="25"/>
      <c r="L44" s="12">
        <f>'0.5ms-S-0°C-10mm-2'!N42</f>
        <v>0.95953821354686719</v>
      </c>
      <c r="N44" s="12" t="e">
        <f>#REF!</f>
        <v>#REF!</v>
      </c>
      <c r="P44" s="12">
        <f>'0.0ms-S-0°C-5mm-2'!N42</f>
        <v>0.87988601949935474</v>
      </c>
      <c r="Q44" s="25"/>
      <c r="R44" s="12" t="e">
        <f>#REF!</f>
        <v>#REF!</v>
      </c>
      <c r="S44" s="25"/>
      <c r="T44" s="12">
        <f>'1ms-S-0°C-5mm-2'!O42</f>
        <v>0.91531370224297703</v>
      </c>
      <c r="V44" s="12">
        <f>'0.5ms-S-30°C-5mm-1'!O42</f>
        <v>0.79929778882379632</v>
      </c>
      <c r="X44" s="12">
        <f>'L-0.5ms-S-0°C-5mm'!P42</f>
        <v>0.98302717799978501</v>
      </c>
      <c r="Z44" s="12">
        <f>'0.5ms-S-30°C-5mm-2'!O42</f>
        <v>0.85810657019850556</v>
      </c>
      <c r="AB44" s="12" t="e">
        <f>#REF!</f>
        <v>#REF!</v>
      </c>
      <c r="AE44" s="27" t="e">
        <f t="shared" si="0"/>
        <v>#REF!</v>
      </c>
      <c r="AF44" s="12">
        <v>4.6069739347652794E-3</v>
      </c>
    </row>
    <row r="45" spans="1:32" x14ac:dyDescent="0.75">
      <c r="A45" s="12">
        <f t="shared" si="1"/>
        <v>41</v>
      </c>
      <c r="B45" s="12">
        <f>'0.5ms-S-0°C-5mm-1'!R43</f>
        <v>0.92693150790293422</v>
      </c>
      <c r="D45" s="12">
        <f>'0.5ms-S-0°C-5mm-2'!N43</f>
        <v>0.95456961525007156</v>
      </c>
      <c r="E45" s="25"/>
      <c r="F45" s="12">
        <f>'0.5ms-O-0°C-5mm-1'!N43</f>
        <v>0.95253419910954173</v>
      </c>
      <c r="H45" s="12">
        <f>'0.5ms-O-0°C-5mm-2'!N43</f>
        <v>0.90624610397706029</v>
      </c>
      <c r="J45" s="12">
        <f>'0.5ms-S-0°C-10mm-1'!N43</f>
        <v>0.94247363374880144</v>
      </c>
      <c r="K45" s="25"/>
      <c r="L45" s="12">
        <f>'0.5ms-S-0°C-10mm-2'!N43</f>
        <v>0.95692777571118126</v>
      </c>
      <c r="N45" s="12" t="e">
        <f>#REF!</f>
        <v>#REF!</v>
      </c>
      <c r="P45" s="12">
        <f>'0.0ms-S-0°C-5mm-2'!N43</f>
        <v>0.87903414729722251</v>
      </c>
      <c r="Q45" s="25"/>
      <c r="R45" s="12" t="e">
        <f>#REF!</f>
        <v>#REF!</v>
      </c>
      <c r="S45" s="25"/>
      <c r="T45" s="12">
        <f>'1ms-S-0°C-5mm-2'!O43</f>
        <v>0.91386193713857089</v>
      </c>
      <c r="V45" s="12">
        <f>'0.5ms-S-30°C-5mm-1'!O43</f>
        <v>0.79436653056393858</v>
      </c>
      <c r="X45" s="12">
        <f>'L-0.5ms-S-0°C-5mm'!P43</f>
        <v>0.98238264045547308</v>
      </c>
      <c r="Z45" s="12">
        <f>'0.5ms-S-30°C-5mm-2'!O43</f>
        <v>0.85762229228109421</v>
      </c>
      <c r="AB45" s="12" t="e">
        <f>#REF!</f>
        <v>#REF!</v>
      </c>
      <c r="AE45" s="27" t="e">
        <f t="shared" si="0"/>
        <v>#REF!</v>
      </c>
      <c r="AF45" s="12">
        <v>4.6069739347652794E-3</v>
      </c>
    </row>
    <row r="46" spans="1:32" x14ac:dyDescent="0.75">
      <c r="A46" s="12">
        <f t="shared" si="1"/>
        <v>42</v>
      </c>
      <c r="B46" s="12">
        <f>'0.5ms-S-0°C-5mm-1'!R44</f>
        <v>0.92137659329906374</v>
      </c>
      <c r="D46" s="12">
        <f>'0.5ms-S-0°C-5mm-2'!N44</f>
        <v>0.954115311402572</v>
      </c>
      <c r="E46" s="25"/>
      <c r="F46" s="12">
        <f>'0.5ms-O-0°C-5mm-1'!N44</f>
        <v>0.95063556707392349</v>
      </c>
      <c r="H46" s="12">
        <f>'0.5ms-O-0°C-5mm-2'!N44</f>
        <v>0.90425134023189135</v>
      </c>
      <c r="J46" s="12">
        <f>'0.5ms-S-0°C-10mm-1'!N44</f>
        <v>0.94220730797912</v>
      </c>
      <c r="K46" s="25"/>
      <c r="L46" s="12">
        <f>'0.5ms-S-0°C-10mm-2'!N44</f>
        <v>0.95594886152279901</v>
      </c>
      <c r="N46" s="12" t="e">
        <f>#REF!</f>
        <v>#REF!</v>
      </c>
      <c r="P46" s="12">
        <f>'0.0ms-S-0°C-5mm-2'!N44</f>
        <v>0.87477478628656136</v>
      </c>
      <c r="Q46" s="25"/>
      <c r="R46" s="12" t="e">
        <f>#REF!</f>
        <v>#REF!</v>
      </c>
      <c r="S46" s="25"/>
      <c r="T46" s="12">
        <f>'1ms-S-0°C-5mm-2'!O44</f>
        <v>0.91386193713857089</v>
      </c>
      <c r="V46" s="12">
        <f>'0.5ms-S-30°C-5mm-1'!O44</f>
        <v>0.79042152395605259</v>
      </c>
      <c r="X46" s="12">
        <f>'L-0.5ms-S-0°C-5mm'!P44</f>
        <v>0.98216779460736925</v>
      </c>
      <c r="Z46" s="12">
        <f>'0.5ms-S-30°C-5mm-2'!O44</f>
        <v>0.85713801436368287</v>
      </c>
      <c r="AB46" s="12" t="e">
        <f>#REF!</f>
        <v>#REF!</v>
      </c>
      <c r="AE46" s="27" t="e">
        <f t="shared" si="0"/>
        <v>#REF!</v>
      </c>
      <c r="AF46" s="12">
        <v>4.6069739347652794E-3</v>
      </c>
    </row>
    <row r="47" spans="1:32" x14ac:dyDescent="0.75">
      <c r="A47" s="12">
        <f t="shared" si="1"/>
        <v>43</v>
      </c>
      <c r="B47" s="12">
        <f>'0.5ms-S-0°C-5mm-1'!R45</f>
        <v>0.92137659329906374</v>
      </c>
      <c r="D47" s="12">
        <f>'0.5ms-S-0°C-5mm-2'!N45</f>
        <v>0.95138948831757653</v>
      </c>
      <c r="E47" s="25"/>
      <c r="F47" s="12">
        <f>'0.5ms-O-0°C-5mm-1'!N45</f>
        <v>0.95016090906501893</v>
      </c>
      <c r="H47" s="12">
        <f>'0.5ms-O-0°C-5mm-2'!N45</f>
        <v>0.89726966712380007</v>
      </c>
      <c r="J47" s="12">
        <f>'0.5ms-S-0°C-10mm-1'!N45</f>
        <v>0.94167465643975701</v>
      </c>
      <c r="K47" s="25"/>
      <c r="L47" s="12">
        <f>'0.5ms-S-0°C-10mm-2'!N45</f>
        <v>0.95496994733441665</v>
      </c>
      <c r="N47" s="12" t="e">
        <f>#REF!</f>
        <v>#REF!</v>
      </c>
      <c r="P47" s="12">
        <f>'0.0ms-S-0°C-5mm-2'!N45</f>
        <v>0.87264510578123056</v>
      </c>
      <c r="Q47" s="25"/>
      <c r="R47" s="12" t="e">
        <f>#REF!</f>
        <v>#REF!</v>
      </c>
      <c r="S47" s="25"/>
      <c r="T47" s="12">
        <f>'1ms-S-0°C-5mm-2'!O45</f>
        <v>0.91337801543710229</v>
      </c>
      <c r="V47" s="12">
        <f>'0.5ms-S-30°C-5mm-1'!O45</f>
        <v>0.77858650413239427</v>
      </c>
      <c r="X47" s="12">
        <f>'L-0.5ms-S-0°C-5mm'!P45</f>
        <v>0.98173810291116104</v>
      </c>
      <c r="Z47" s="12">
        <f>'0.5ms-S-30°C-5mm-2'!O45</f>
        <v>0.85665373644627174</v>
      </c>
      <c r="AB47" s="12" t="e">
        <f>#REF!</f>
        <v>#REF!</v>
      </c>
      <c r="AE47" s="27" t="e">
        <f t="shared" si="0"/>
        <v>#REF!</v>
      </c>
      <c r="AF47" s="12">
        <v>4.6069739347652794E-3</v>
      </c>
    </row>
    <row r="48" spans="1:32" x14ac:dyDescent="0.75">
      <c r="A48" s="12">
        <f t="shared" si="1"/>
        <v>44</v>
      </c>
      <c r="B48" s="12">
        <f>'0.5ms-S-0°C-5mm-1'!R46</f>
        <v>0.91539437757181863</v>
      </c>
      <c r="D48" s="12">
        <f>'0.5ms-S-0°C-5mm-2'!N46</f>
        <v>0.95138948831757641</v>
      </c>
      <c r="E48" s="25"/>
      <c r="F48" s="12">
        <f>'0.5ms-O-0°C-5mm-1'!N46</f>
        <v>0.94873693503830514</v>
      </c>
      <c r="H48" s="12">
        <f>'0.5ms-O-0°C-5mm-2'!N46</f>
        <v>0.89577359431492332</v>
      </c>
      <c r="J48" s="12">
        <f>'0.5ms-S-0°C-10mm-1'!N46</f>
        <v>0.93767976989453494</v>
      </c>
      <c r="K48" s="25"/>
      <c r="L48" s="12">
        <f>'0.5ms-S-0°C-10mm-2'!N46</f>
        <v>0.95464364260495604</v>
      </c>
      <c r="N48" s="12" t="e">
        <f>#REF!</f>
        <v>#REF!</v>
      </c>
      <c r="P48" s="12">
        <f>'0.0ms-S-0°C-5mm-2'!N46</f>
        <v>0.87008948917483397</v>
      </c>
      <c r="Q48" s="25"/>
      <c r="R48" s="12" t="e">
        <f>#REF!</f>
        <v>#REF!</v>
      </c>
      <c r="S48" s="25"/>
      <c r="T48" s="12">
        <f>'1ms-S-0°C-5mm-2'!O46</f>
        <v>0.9032156597062595</v>
      </c>
      <c r="V48" s="12">
        <f>'0.5ms-S-30°C-5mm-1'!O46</f>
        <v>0.77562774917647981</v>
      </c>
      <c r="X48" s="12">
        <f>'L-0.5ms-S-0°C-5mm'!P46</f>
        <v>0.98087871951874528</v>
      </c>
      <c r="Z48" s="12">
        <f>'0.5ms-S-30°C-5mm-2'!O46</f>
        <v>0.85277951310698175</v>
      </c>
      <c r="AB48" s="12" t="e">
        <f>#REF!</f>
        <v>#REF!</v>
      </c>
      <c r="AE48" s="27" t="e">
        <f t="shared" si="0"/>
        <v>#REF!</v>
      </c>
      <c r="AF48" s="12">
        <v>4.6069739347652239E-3</v>
      </c>
    </row>
    <row r="49" spans="1:32" x14ac:dyDescent="0.75">
      <c r="A49" s="12">
        <f t="shared" si="1"/>
        <v>45</v>
      </c>
      <c r="B49" s="12">
        <f>'0.5ms-S-0°C-5mm-1'!R47</f>
        <v>0.90642105398095085</v>
      </c>
      <c r="D49" s="12">
        <f>'0.5ms-S-0°C-5mm-2'!N47</f>
        <v>0.94366632291008867</v>
      </c>
      <c r="E49" s="25"/>
      <c r="F49" s="12">
        <f>'0.5ms-O-0°C-5mm-1'!N47</f>
        <v>0.94873693503830503</v>
      </c>
      <c r="H49" s="12">
        <f>'0.5ms-O-0°C-5mm-2'!N47</f>
        <v>0.89328013963346231</v>
      </c>
      <c r="J49" s="12">
        <f>'0.5ms-S-0°C-10mm-1'!N47</f>
        <v>0.93581548950676463</v>
      </c>
      <c r="K49" s="25"/>
      <c r="L49" s="12">
        <f>'0.5ms-S-0°C-10mm-2'!N47</f>
        <v>0.95366472841657368</v>
      </c>
      <c r="N49" s="12" t="e">
        <f>#REF!</f>
        <v>#REF!</v>
      </c>
      <c r="P49" s="12">
        <f>'0.0ms-S-0°C-5mm-2'!N47</f>
        <v>0.86881168087163574</v>
      </c>
      <c r="Q49" s="25"/>
      <c r="R49" s="12" t="e">
        <f>#REF!</f>
        <v>#REF!</v>
      </c>
      <c r="S49" s="25"/>
      <c r="T49" s="12">
        <f>'1ms-S-0°C-5mm-2'!O47</f>
        <v>0.90273173800479078</v>
      </c>
      <c r="V49" s="12">
        <f>'0.5ms-S-30°C-5mm-1'!O47</f>
        <v>0.76428585517880743</v>
      </c>
      <c r="X49" s="12">
        <f>'L-0.5ms-S-0°C-5mm'!P47</f>
        <v>0.9804490278225374</v>
      </c>
      <c r="Z49" s="12">
        <f>'0.5ms-S-30°C-5mm-2'!O47</f>
        <v>0.84648390018063557</v>
      </c>
      <c r="AB49" s="12" t="e">
        <f>#REF!</f>
        <v>#REF!</v>
      </c>
      <c r="AE49" s="27" t="e">
        <f t="shared" si="0"/>
        <v>#REF!</v>
      </c>
      <c r="AF49" s="12">
        <v>4.0950879420135755E-3</v>
      </c>
    </row>
    <row r="50" spans="1:32" x14ac:dyDescent="0.75">
      <c r="A50" s="12">
        <f t="shared" si="1"/>
        <v>46</v>
      </c>
      <c r="B50" s="12">
        <f>'0.5ms-S-0°C-5mm-1'!R48</f>
        <v>0.90513915061082695</v>
      </c>
      <c r="D50" s="12">
        <f>'0.5ms-S-0°C-5mm-2'!N48</f>
        <v>0.94275771521509011</v>
      </c>
      <c r="E50" s="25"/>
      <c r="F50" s="12">
        <f>'0.5ms-O-0°C-5mm-1'!N48</f>
        <v>0.94826227702940069</v>
      </c>
      <c r="H50" s="12">
        <f>'0.5ms-O-0°C-5mm-2'!N48</f>
        <v>0.88978930307941662</v>
      </c>
      <c r="J50" s="12">
        <f>'0.5ms-S-0°C-10mm-1'!N48</f>
        <v>0.93475018642803875</v>
      </c>
      <c r="K50" s="25"/>
      <c r="L50" s="12">
        <f>'0.5ms-S-0°C-10mm-2'!N48</f>
        <v>0.95333842368711308</v>
      </c>
      <c r="N50" s="12" t="e">
        <f>#REF!</f>
        <v>#REF!</v>
      </c>
      <c r="P50" s="12">
        <f>'0.0ms-S-0°C-5mm-2'!N48</f>
        <v>0.86710793646737128</v>
      </c>
      <c r="Q50" s="25"/>
      <c r="R50" s="12" t="e">
        <f>#REF!</f>
        <v>#REF!</v>
      </c>
      <c r="S50" s="25"/>
      <c r="T50" s="12">
        <f>'1ms-S-0°C-5mm-2'!O48</f>
        <v>0.89982820779597861</v>
      </c>
      <c r="V50" s="12">
        <f>'0.5ms-S-30°C-5mm-1'!O48</f>
        <v>0.75836834526697827</v>
      </c>
      <c r="X50" s="12">
        <f>'L-0.5ms-S-0°C-5mm'!P48</f>
        <v>0.97873026103770555</v>
      </c>
      <c r="Z50" s="12">
        <f>'0.5ms-S-30°C-5mm-2'!O48</f>
        <v>0.83098700682347582</v>
      </c>
      <c r="AB50" s="12" t="e">
        <f>#REF!</f>
        <v>#REF!</v>
      </c>
      <c r="AE50" s="27" t="e">
        <f t="shared" si="0"/>
        <v>#REF!</v>
      </c>
      <c r="AF50" s="12">
        <v>4.0950879420135755E-3</v>
      </c>
    </row>
    <row r="51" spans="1:32" x14ac:dyDescent="0.75">
      <c r="A51" s="12">
        <f t="shared" si="1"/>
        <v>47</v>
      </c>
      <c r="B51" s="12">
        <f>'0.5ms-S-0°C-5mm-1'!R49</f>
        <v>0.90300264499395366</v>
      </c>
      <c r="D51" s="12">
        <f>'0.5ms-S-0°C-5mm-2'!N49</f>
        <v>0.94230341136759077</v>
      </c>
      <c r="E51" s="25"/>
      <c r="F51" s="12">
        <f>'0.5ms-O-0°C-5mm-1'!N49</f>
        <v>0.9477876190204958</v>
      </c>
      <c r="H51" s="12">
        <f>'0.5ms-O-0°C-5mm-2'!N49</f>
        <v>0.88879192120683204</v>
      </c>
      <c r="J51" s="12">
        <f>'0.5ms-S-0°C-10mm-1'!N49</f>
        <v>0.92915734526472771</v>
      </c>
      <c r="K51" s="25"/>
      <c r="L51" s="12">
        <f>'0.5ms-S-0°C-10mm-2'!N49</f>
        <v>0.95203320476926989</v>
      </c>
      <c r="N51" s="12" t="e">
        <f>#REF!</f>
        <v>#REF!</v>
      </c>
      <c r="P51" s="12">
        <f>'0.0ms-S-0°C-5mm-2'!N49</f>
        <v>0.86412638375990825</v>
      </c>
      <c r="Q51" s="25"/>
      <c r="R51" s="12" t="e">
        <f>#REF!</f>
        <v>#REF!</v>
      </c>
      <c r="S51" s="25"/>
      <c r="T51" s="12">
        <f>'1ms-S-0°C-5mm-2'!O49</f>
        <v>0.89547291248276029</v>
      </c>
      <c r="V51" s="12">
        <f>'0.5ms-S-30°C-5mm-1'!O49</f>
        <v>0.75393021283310635</v>
      </c>
      <c r="X51" s="12">
        <f>'L-0.5ms-S-0°C-5mm'!P49</f>
        <v>0.97808572349339362</v>
      </c>
      <c r="Z51" s="12">
        <f>'0.5ms-S-30°C-5mm-2'!O49</f>
        <v>0.82469139389712964</v>
      </c>
      <c r="AB51" s="12" t="e">
        <f>#REF!</f>
        <v>#REF!</v>
      </c>
      <c r="AE51" s="27" t="e">
        <f t="shared" si="0"/>
        <v>#REF!</v>
      </c>
      <c r="AF51" s="12">
        <v>4.09508794201352E-3</v>
      </c>
    </row>
    <row r="52" spans="1:32" x14ac:dyDescent="0.75">
      <c r="A52" s="12">
        <f t="shared" si="1"/>
        <v>48</v>
      </c>
      <c r="B52" s="12">
        <f>'0.5ms-S-0°C-5mm-1'!R50</f>
        <v>0.89830233263683257</v>
      </c>
      <c r="D52" s="12">
        <f>'0.5ms-S-0°C-5mm-2'!N50</f>
        <v>0.9400318921300943</v>
      </c>
      <c r="E52" s="25"/>
      <c r="F52" s="12">
        <f>'0.5ms-O-0°C-5mm-1'!N50</f>
        <v>0.94588898698487767</v>
      </c>
      <c r="H52" s="12">
        <f>'0.5ms-O-0°C-5mm-2'!N50</f>
        <v>0.88430370278020198</v>
      </c>
      <c r="J52" s="12">
        <f>'0.5ms-S-0°C-10mm-1'!N50</f>
        <v>0.92755939064663884</v>
      </c>
      <c r="K52" s="25"/>
      <c r="L52" s="12">
        <f>'0.5ms-S-0°C-10mm-2'!N50</f>
        <v>0.95040168112196621</v>
      </c>
      <c r="N52" s="12" t="e">
        <f>#REF!</f>
        <v>#REF!</v>
      </c>
      <c r="P52" s="12">
        <f>'0.0ms-S-0°C-5mm-2'!N50</f>
        <v>0.85986702274924709</v>
      </c>
      <c r="Q52" s="25"/>
      <c r="R52" s="12" t="e">
        <f>#REF!</f>
        <v>#REF!</v>
      </c>
      <c r="S52" s="25"/>
      <c r="T52" s="12">
        <f>'1ms-S-0°C-5mm-2'!O50</f>
        <v>0.89014977376660454</v>
      </c>
      <c r="V52" s="12">
        <f>'0.5ms-S-30°C-5mm-1'!O50</f>
        <v>0.74850582874726312</v>
      </c>
      <c r="X52" s="12">
        <f>'L-0.5ms-S-0°C-5mm'!P50</f>
        <v>0.97679664840476965</v>
      </c>
      <c r="Z52" s="12">
        <f>'0.5ms-S-30°C-5mm-2'!O50</f>
        <v>0.81888005888819471</v>
      </c>
      <c r="AB52" s="12" t="e">
        <f>#REF!</f>
        <v>#REF!</v>
      </c>
      <c r="AE52" s="27" t="e">
        <f t="shared" si="0"/>
        <v>#REF!</v>
      </c>
      <c r="AF52" s="12">
        <v>4.095087942013409E-3</v>
      </c>
    </row>
    <row r="53" spans="1:32" x14ac:dyDescent="0.75">
      <c r="A53" s="12">
        <f t="shared" si="1"/>
        <v>49</v>
      </c>
      <c r="B53" s="12">
        <f>'0.5ms-S-0°C-5mm-1'!R51</f>
        <v>0.89103821353946333</v>
      </c>
      <c r="D53" s="12">
        <f>'0.5ms-S-0°C-5mm-2'!N51</f>
        <v>0.9400318921300943</v>
      </c>
      <c r="E53" s="25"/>
      <c r="F53" s="12">
        <f>'0.5ms-O-0°C-5mm-1'!N51</f>
        <v>0.94399035494925942</v>
      </c>
      <c r="H53" s="12">
        <f>'0.5ms-O-0°C-5mm-2'!N51</f>
        <v>0.88330632090761751</v>
      </c>
      <c r="J53" s="12">
        <f>'0.5ms-S-0°C-10mm-1'!N51</f>
        <v>0.92596143602855008</v>
      </c>
      <c r="K53" s="25"/>
      <c r="L53" s="12">
        <f>'0.5ms-S-0°C-10mm-2'!N51</f>
        <v>0.94974907166304479</v>
      </c>
      <c r="N53" s="12" t="e">
        <f>#REF!</f>
        <v>#REF!</v>
      </c>
      <c r="P53" s="12">
        <f>'0.0ms-S-0°C-5mm-2'!N51</f>
        <v>0.85731140614285051</v>
      </c>
      <c r="Q53" s="25"/>
      <c r="R53" s="12" t="e">
        <f>#REF!</f>
        <v>#REF!</v>
      </c>
      <c r="S53" s="25"/>
      <c r="T53" s="12">
        <f>'1ms-S-0°C-5mm-2'!O51</f>
        <v>0.88579447845338632</v>
      </c>
      <c r="V53" s="12">
        <f>'0.5ms-S-30°C-5mm-1'!O51</f>
        <v>0.74012268970550532</v>
      </c>
      <c r="X53" s="12">
        <f>'L-0.5ms-S-0°C-5mm'!P51</f>
        <v>0.97572241916424973</v>
      </c>
      <c r="Z53" s="12">
        <f>'0.5ms-S-30°C-5mm-2'!O51</f>
        <v>0.81742722513596089</v>
      </c>
      <c r="AB53" s="12" t="e">
        <f>#REF!</f>
        <v>#REF!</v>
      </c>
      <c r="AE53" s="27" t="e">
        <f t="shared" si="0"/>
        <v>#REF!</v>
      </c>
      <c r="AF53" s="12">
        <v>3.5832019492618716E-3</v>
      </c>
    </row>
    <row r="54" spans="1:32" x14ac:dyDescent="0.75">
      <c r="A54" s="12">
        <f t="shared" si="1"/>
        <v>50</v>
      </c>
      <c r="B54" s="12">
        <f>'0.5ms-S-0°C-5mm-1'!R52</f>
        <v>0.88890170792259005</v>
      </c>
      <c r="D54" s="12">
        <f>'0.5ms-S-0°C-5mm-2'!N52</f>
        <v>0.93912328443509585</v>
      </c>
      <c r="E54" s="25"/>
      <c r="F54" s="12">
        <f>'0.5ms-O-0°C-5mm-1'!N52</f>
        <v>0.94256638092254563</v>
      </c>
      <c r="H54" s="12">
        <f>'0.5ms-O-0°C-5mm-2'!N52</f>
        <v>0.87881810248098746</v>
      </c>
      <c r="J54" s="12">
        <f>'0.5ms-S-0°C-10mm-1'!N52</f>
        <v>0.92569511025886853</v>
      </c>
      <c r="K54" s="25"/>
      <c r="L54" s="12">
        <f>'0.5ms-S-0°C-10mm-2'!N52</f>
        <v>0.94779124328628028</v>
      </c>
      <c r="N54" s="12" t="e">
        <f>#REF!</f>
        <v>#REF!</v>
      </c>
      <c r="P54" s="12">
        <f>'0.0ms-S-0°C-5mm-2'!N52</f>
        <v>0.85432985343538759</v>
      </c>
      <c r="Q54" s="25"/>
      <c r="R54" s="12" t="e">
        <f>#REF!</f>
        <v>#REF!</v>
      </c>
      <c r="S54" s="25"/>
      <c r="T54" s="12">
        <f>'1ms-S-0°C-5mm-2'!O52</f>
        <v>0.88434271334898007</v>
      </c>
      <c r="V54" s="12">
        <f>'0.5ms-S-30°C-5mm-1'!O52</f>
        <v>0.73716393474959063</v>
      </c>
      <c r="X54" s="12">
        <f>'L-0.5ms-S-0°C-5mm'!P52</f>
        <v>0.97572241916424973</v>
      </c>
      <c r="Z54" s="12">
        <f>'0.5ms-S-30°C-5mm-2'!O52</f>
        <v>0.81645866930113842</v>
      </c>
      <c r="AB54" s="12" t="e">
        <f>#REF!</f>
        <v>#REF!</v>
      </c>
      <c r="AE54" s="27" t="e">
        <f t="shared" si="0"/>
        <v>#REF!</v>
      </c>
      <c r="AF54" s="12">
        <v>3.5832019492617606E-3</v>
      </c>
    </row>
    <row r="55" spans="1:32" x14ac:dyDescent="0.75">
      <c r="A55" s="12">
        <f t="shared" si="1"/>
        <v>51</v>
      </c>
      <c r="B55" s="12">
        <f>'0.5ms-S-0°C-5mm-1'!R53</f>
        <v>0.88334679331871957</v>
      </c>
      <c r="D55" s="12">
        <f>'0.5ms-S-0°C-5mm-2'!N53</f>
        <v>0.93821467674009718</v>
      </c>
      <c r="E55" s="25"/>
      <c r="F55" s="12">
        <f>'0.5ms-O-0°C-5mm-1'!N53</f>
        <v>0.94209172291364096</v>
      </c>
      <c r="H55" s="12">
        <f>'0.5ms-O-0°C-5mm-2'!N53</f>
        <v>0.87532726592694177</v>
      </c>
      <c r="J55" s="12">
        <f>'0.5ms-S-0°C-10mm-1'!N53</f>
        <v>0.92516245871950564</v>
      </c>
      <c r="K55" s="25"/>
      <c r="L55" s="12">
        <f>'0.5ms-S-0°C-10mm-2'!N53</f>
        <v>0.94779124328628028</v>
      </c>
      <c r="N55" s="12" t="e">
        <f>#REF!</f>
        <v>#REF!</v>
      </c>
      <c r="P55" s="12">
        <f>'0.0ms-S-0°C-5mm-2'!N53</f>
        <v>0.85220017293005712</v>
      </c>
      <c r="Q55" s="25"/>
      <c r="R55" s="12" t="e">
        <f>#REF!</f>
        <v>#REF!</v>
      </c>
      <c r="S55" s="25"/>
      <c r="T55" s="12">
        <f>'1ms-S-0°C-5mm-2'!O53</f>
        <v>0.88240702654310532</v>
      </c>
      <c r="V55" s="12">
        <f>'0.5ms-S-30°C-5mm-1'!O53</f>
        <v>0.71793202753614616</v>
      </c>
      <c r="X55" s="12">
        <f>'L-0.5ms-S-0°C-5mm'!P53</f>
        <v>0.97207003974648198</v>
      </c>
      <c r="Z55" s="12">
        <f>'0.5ms-S-30°C-5mm-2'!O53</f>
        <v>0.81113161220961472</v>
      </c>
      <c r="AB55" s="12" t="e">
        <f>#REF!</f>
        <v>#REF!</v>
      </c>
      <c r="AE55" s="27" t="e">
        <f t="shared" si="0"/>
        <v>#REF!</v>
      </c>
      <c r="AF55" s="12">
        <v>3.0713159565102233E-3</v>
      </c>
    </row>
    <row r="56" spans="1:32" x14ac:dyDescent="0.75">
      <c r="A56" s="12">
        <f t="shared" si="1"/>
        <v>52</v>
      </c>
      <c r="B56" s="12">
        <f>'0.5ms-S-0°C-5mm-1'!R54</f>
        <v>0.88035568545509701</v>
      </c>
      <c r="D56" s="12">
        <f>'0.5ms-S-0°C-5mm-2'!N54</f>
        <v>0.93639746135010005</v>
      </c>
      <c r="E56" s="25"/>
      <c r="F56" s="12">
        <f>'0.5ms-O-0°C-5mm-1'!N54</f>
        <v>0.94161706490473629</v>
      </c>
      <c r="H56" s="12">
        <f>'0.5ms-O-0°C-5mm-2'!N54</f>
        <v>0.87383119311806523</v>
      </c>
      <c r="J56" s="12">
        <f>'0.5ms-S-0°C-10mm-1'!N54</f>
        <v>0.9238308298710981</v>
      </c>
      <c r="K56" s="25"/>
      <c r="L56" s="12">
        <f>'0.5ms-S-0°C-10mm-2'!N54</f>
        <v>0.94746493855681957</v>
      </c>
      <c r="N56" s="12" t="e">
        <f>#REF!</f>
        <v>#REF!</v>
      </c>
      <c r="P56" s="12">
        <f>'0.0ms-S-0°C-5mm-2'!N54</f>
        <v>0.8492186202225942</v>
      </c>
      <c r="Q56" s="25"/>
      <c r="R56" s="12" t="e">
        <f>#REF!</f>
        <v>#REF!</v>
      </c>
      <c r="S56" s="25"/>
      <c r="T56" s="12">
        <f>'1ms-S-0°C-5mm-2'!O54</f>
        <v>0.88047133973723057</v>
      </c>
      <c r="V56" s="12">
        <f>'0.5ms-S-30°C-5mm-1'!O54</f>
        <v>0.71250764345030271</v>
      </c>
      <c r="X56" s="12">
        <f>'L-0.5ms-S-0°C-5mm'!P54</f>
        <v>0.97121065635406589</v>
      </c>
      <c r="Z56" s="12">
        <f>'0.5ms-S-30°C-5mm-2'!O54</f>
        <v>0.80435172136585731</v>
      </c>
      <c r="AB56" s="12" t="e">
        <f>#REF!</f>
        <v>#REF!</v>
      </c>
      <c r="AE56" s="27" t="e">
        <f t="shared" si="0"/>
        <v>#REF!</v>
      </c>
      <c r="AF56" s="12">
        <v>3.0713159565102233E-3</v>
      </c>
    </row>
    <row r="57" spans="1:32" x14ac:dyDescent="0.75">
      <c r="A57" s="12">
        <f t="shared" si="1"/>
        <v>53</v>
      </c>
      <c r="B57" s="12">
        <f>'0.5ms-S-0°C-5mm-1'!R55</f>
        <v>0.86924585624735617</v>
      </c>
      <c r="D57" s="12">
        <f>'0.5ms-S-0°C-5mm-2'!N55</f>
        <v>0.93594315750260071</v>
      </c>
      <c r="E57" s="25"/>
      <c r="F57" s="12">
        <f>'0.5ms-O-0°C-5mm-1'!N55</f>
        <v>0.94114240689583184</v>
      </c>
      <c r="H57" s="12">
        <f>'0.5ms-O-0°C-5mm-2'!N55</f>
        <v>0.87083904750031171</v>
      </c>
      <c r="J57" s="12">
        <f>'0.5ms-S-0°C-10mm-1'!N55</f>
        <v>0.9224992010226909</v>
      </c>
      <c r="K57" s="25"/>
      <c r="L57" s="12">
        <f>'0.5ms-S-0°C-10mm-2'!N55</f>
        <v>0.94681232909789803</v>
      </c>
      <c r="N57" s="12" t="e">
        <f>#REF!</f>
        <v>#REF!</v>
      </c>
      <c r="P57" s="12">
        <f>'0.0ms-S-0°C-5mm-2'!N55</f>
        <v>0.83899615379700732</v>
      </c>
      <c r="Q57" s="25"/>
      <c r="R57" s="12" t="e">
        <f>#REF!</f>
        <v>#REF!</v>
      </c>
      <c r="S57" s="25"/>
      <c r="T57" s="12">
        <f>'1ms-S-0°C-5mm-2'!O55</f>
        <v>0.87950349633429314</v>
      </c>
      <c r="V57" s="12">
        <f>'0.5ms-S-30°C-5mm-1'!O55</f>
        <v>0.7046176302345305</v>
      </c>
      <c r="X57" s="12">
        <f>'L-0.5ms-S-0°C-5mm'!P55</f>
        <v>0.968847352024922</v>
      </c>
      <c r="Z57" s="12">
        <f>'0.5ms-S-30°C-5mm-2'!O55</f>
        <v>0.79418188510022136</v>
      </c>
      <c r="AB57" s="12" t="e">
        <f>#REF!</f>
        <v>#REF!</v>
      </c>
      <c r="AE57" s="27" t="e">
        <f t="shared" si="0"/>
        <v>#REF!</v>
      </c>
      <c r="AF57" s="12">
        <v>3.0713159565102233E-3</v>
      </c>
    </row>
    <row r="58" spans="1:32" x14ac:dyDescent="0.75">
      <c r="A58" s="12">
        <f t="shared" si="1"/>
        <v>54</v>
      </c>
      <c r="B58" s="12">
        <f>'0.5ms-S-0°C-5mm-1'!R56</f>
        <v>0.86198173714998694</v>
      </c>
      <c r="D58" s="12">
        <f>'0.5ms-S-0°C-5mm-2'!N56</f>
        <v>0.93321733441760513</v>
      </c>
      <c r="E58" s="25"/>
      <c r="F58" s="12">
        <f>'0.5ms-O-0°C-5mm-1'!N56</f>
        <v>0.94114240689583162</v>
      </c>
      <c r="H58" s="12">
        <f>'0.5ms-O-0°C-5mm-2'!N56</f>
        <v>0.86585213813738948</v>
      </c>
      <c r="J58" s="12">
        <f>'0.5ms-S-0°C-10mm-1'!N56</f>
        <v>0.92116757217428358</v>
      </c>
      <c r="K58" s="25"/>
      <c r="L58" s="12">
        <f>'0.5ms-S-0°C-10mm-2'!N56</f>
        <v>0.94681232909789803</v>
      </c>
      <c r="N58" s="12" t="e">
        <f>#REF!</f>
        <v>#REF!</v>
      </c>
      <c r="P58" s="12">
        <f>'0.0ms-S-0°C-5mm-2'!N56</f>
        <v>0.83473679278634627</v>
      </c>
      <c r="Q58" s="25"/>
      <c r="R58" s="12" t="e">
        <f>#REF!</f>
        <v>#REF!</v>
      </c>
      <c r="S58" s="25"/>
      <c r="T58" s="12">
        <f>'1ms-S-0°C-5mm-2'!O56</f>
        <v>0.8785356529313556</v>
      </c>
      <c r="V58" s="12">
        <f>'0.5ms-S-30°C-5mm-1'!O56</f>
        <v>0.68982385545495795</v>
      </c>
      <c r="X58" s="12">
        <f>'L-0.5ms-S-0°C-5mm'!P56</f>
        <v>0.96626920184767418</v>
      </c>
      <c r="Z58" s="12">
        <f>'0.5ms-S-30°C-5mm-2'!O56</f>
        <v>0.79176049551316507</v>
      </c>
      <c r="AB58" s="12" t="e">
        <f>#REF!</f>
        <v>#REF!</v>
      </c>
      <c r="AE58" s="27" t="e">
        <f t="shared" si="0"/>
        <v>#REF!</v>
      </c>
      <c r="AF58" s="12">
        <v>3.0713159565102233E-3</v>
      </c>
    </row>
    <row r="59" spans="1:32" x14ac:dyDescent="0.75">
      <c r="A59" s="12">
        <f t="shared" si="1"/>
        <v>55</v>
      </c>
      <c r="B59" s="12">
        <f>'0.5ms-S-0°C-5mm-1'!R57</f>
        <v>0.85813602703961511</v>
      </c>
      <c r="D59" s="12">
        <f>'0.5ms-S-0°C-5mm-2'!N57</f>
        <v>0.92912859979011153</v>
      </c>
      <c r="E59" s="25"/>
      <c r="F59" s="12">
        <f>'0.5ms-O-0°C-5mm-1'!N57</f>
        <v>0.94066774888692728</v>
      </c>
      <c r="H59" s="12">
        <f>'0.5ms-O-0°C-5mm-2'!N57</f>
        <v>0.86535344720109719</v>
      </c>
      <c r="J59" s="12">
        <f>'0.5ms-S-0°C-10mm-1'!N57</f>
        <v>0.9190369660168316</v>
      </c>
      <c r="K59" s="25"/>
      <c r="L59" s="12">
        <f>'0.5ms-S-0°C-10mm-2'!N57</f>
        <v>0.94518080545059435</v>
      </c>
      <c r="N59" s="12" t="e">
        <f>#REF!</f>
        <v>#REF!</v>
      </c>
      <c r="P59" s="12">
        <f>'0.0ms-S-0°C-5mm-2'!N57</f>
        <v>0.83218117617994947</v>
      </c>
      <c r="Q59" s="25"/>
      <c r="R59" s="12" t="e">
        <f>#REF!</f>
        <v>#REF!</v>
      </c>
      <c r="S59" s="25"/>
      <c r="T59" s="12">
        <f>'1ms-S-0°C-5mm-2'!O57</f>
        <v>0.87272859251373136</v>
      </c>
      <c r="V59" s="12">
        <f>'0.5ms-S-30°C-5mm-1'!O57</f>
        <v>0.68785135215101478</v>
      </c>
      <c r="X59" s="12">
        <f>'L-0.5ms-S-0°C-5mm'!P57</f>
        <v>0.9658395101514663</v>
      </c>
      <c r="Z59" s="12">
        <f>'0.5ms-S-30°C-5mm-2'!O57</f>
        <v>0.77916926966047262</v>
      </c>
      <c r="AB59" s="12" t="e">
        <f>#REF!</f>
        <v>#REF!</v>
      </c>
      <c r="AE59" s="27" t="e">
        <f t="shared" si="0"/>
        <v>#REF!</v>
      </c>
      <c r="AF59" s="12">
        <v>3.0713159565102233E-3</v>
      </c>
    </row>
    <row r="60" spans="1:32" x14ac:dyDescent="0.75">
      <c r="A60" s="12">
        <f t="shared" si="1"/>
        <v>56</v>
      </c>
      <c r="B60" s="12">
        <f>'0.5ms-S-0°C-5mm-1'!R58</f>
        <v>0.85514491917599245</v>
      </c>
      <c r="D60" s="12">
        <f>'0.5ms-S-0°C-5mm-2'!N58</f>
        <v>0.92776568824761363</v>
      </c>
      <c r="E60" s="25"/>
      <c r="F60" s="12">
        <f>'0.5ms-O-0°C-5mm-1'!N58</f>
        <v>0.9387691168513087</v>
      </c>
      <c r="H60" s="12">
        <f>'0.5ms-O-0°C-5mm-2'!N58</f>
        <v>0.85936915596559027</v>
      </c>
      <c r="J60" s="12">
        <f>'0.5ms-S-0°C-10mm-1'!N58</f>
        <v>0.91717268562906129</v>
      </c>
      <c r="K60" s="25"/>
      <c r="L60" s="12">
        <f>'0.5ms-S-0°C-10mm-2'!N58</f>
        <v>0.94322297707382974</v>
      </c>
      <c r="N60" s="12" t="e">
        <f>#REF!</f>
        <v>#REF!</v>
      </c>
      <c r="P60" s="12">
        <f>'0.0ms-S-0°C-5mm-2'!N58</f>
        <v>0.82834775127035432</v>
      </c>
      <c r="Q60" s="25"/>
      <c r="R60" s="12" t="e">
        <f>#REF!</f>
        <v>#REF!</v>
      </c>
      <c r="S60" s="25"/>
      <c r="T60" s="12">
        <f>'1ms-S-0°C-5mm-2'!O58</f>
        <v>0.87127682740932522</v>
      </c>
      <c r="V60" s="12">
        <f>'0.5ms-S-30°C-5mm-1'!O58</f>
        <v>0.6843994713691145</v>
      </c>
      <c r="X60" s="12">
        <f>'L-0.5ms-S-0°C-5mm'!P58</f>
        <v>0.96412074336663445</v>
      </c>
      <c r="Z60" s="12">
        <f>'0.5ms-S-30°C-5mm-2'!O58</f>
        <v>0.76706232172519151</v>
      </c>
      <c r="AB60" s="12" t="e">
        <f>#REF!</f>
        <v>#REF!</v>
      </c>
      <c r="AE60" s="27" t="e">
        <f t="shared" si="0"/>
        <v>#REF!</v>
      </c>
      <c r="AF60" s="12">
        <v>3.0713159565101122E-3</v>
      </c>
    </row>
    <row r="61" spans="1:32" x14ac:dyDescent="0.75">
      <c r="A61" s="12">
        <f t="shared" si="1"/>
        <v>57</v>
      </c>
      <c r="B61" s="12">
        <f>'0.5ms-S-0°C-5mm-1'!R59</f>
        <v>0.85215381131236989</v>
      </c>
      <c r="D61" s="12">
        <f>'0.5ms-S-0°C-5mm-2'!N59</f>
        <v>0.92776568824761363</v>
      </c>
      <c r="E61" s="25"/>
      <c r="F61" s="12">
        <f>'0.5ms-O-0°C-5mm-1'!N59</f>
        <v>0.93829445884240437</v>
      </c>
      <c r="H61" s="12">
        <f>'0.5ms-O-0°C-5mm-2'!N59</f>
        <v>0.85687570128412927</v>
      </c>
      <c r="J61" s="12">
        <f>'0.5ms-S-0°C-10mm-1'!N59</f>
        <v>0.91584105678065397</v>
      </c>
      <c r="K61" s="25"/>
      <c r="L61" s="12">
        <f>'0.5ms-S-0°C-10mm-2'!N59</f>
        <v>0.94224406288544749</v>
      </c>
      <c r="N61" s="12" t="e">
        <f>#REF!</f>
        <v>#REF!</v>
      </c>
      <c r="P61" s="12">
        <f>'0.0ms-S-0°C-5mm-2'!N59</f>
        <v>0.82706994296715608</v>
      </c>
      <c r="Q61" s="25"/>
      <c r="R61" s="12" t="e">
        <f>#REF!</f>
        <v>#REF!</v>
      </c>
      <c r="S61" s="25"/>
      <c r="T61" s="12">
        <f>'1ms-S-0°C-5mm-2'!O59</f>
        <v>0.87030898400638779</v>
      </c>
      <c r="V61" s="12">
        <f>'0.5ms-S-30°C-5mm-1'!O59</f>
        <v>0.67897508728327116</v>
      </c>
      <c r="X61" s="12">
        <f>'L-0.5ms-S-0°C-5mm'!P59</f>
        <v>0.96154259318938651</v>
      </c>
      <c r="Z61" s="12">
        <f>'0.5ms-S-30°C-5mm-2'!O59</f>
        <v>0.76318809838590163</v>
      </c>
      <c r="AB61" s="12" t="e">
        <f>#REF!</f>
        <v>#REF!</v>
      </c>
      <c r="AE61" s="27" t="e">
        <f t="shared" si="0"/>
        <v>#REF!</v>
      </c>
      <c r="AF61" s="12">
        <v>3.0713159565101122E-3</v>
      </c>
    </row>
    <row r="62" spans="1:32" x14ac:dyDescent="0.75">
      <c r="A62" s="12">
        <f t="shared" si="1"/>
        <v>58</v>
      </c>
      <c r="B62" s="12">
        <f>'0.5ms-S-0°C-5mm-1'!R60</f>
        <v>0.85044460681887135</v>
      </c>
      <c r="D62" s="12">
        <f>'0.5ms-S-0°C-5mm-2'!N60</f>
        <v>0.92685708055261518</v>
      </c>
      <c r="E62" s="25"/>
      <c r="F62" s="12">
        <f>'0.5ms-O-0°C-5mm-1'!N60</f>
        <v>0.93781980083349969</v>
      </c>
      <c r="H62" s="12">
        <f>'0.5ms-O-0°C-5mm-2'!N60</f>
        <v>0.85438224660266804</v>
      </c>
      <c r="J62" s="12">
        <f>'0.5ms-S-0°C-10mm-1'!N60</f>
        <v>0.91450942793224665</v>
      </c>
      <c r="K62" s="25"/>
      <c r="L62" s="12">
        <f>'0.5ms-S-0°C-10mm-2'!N60</f>
        <v>0.94191775815598677</v>
      </c>
      <c r="N62" s="12" t="e">
        <f>#REF!</f>
        <v>#REF!</v>
      </c>
      <c r="P62" s="12">
        <f>'0.0ms-S-0°C-5mm-2'!N60</f>
        <v>0.82238464585542881</v>
      </c>
      <c r="Q62" s="25"/>
      <c r="R62" s="12" t="e">
        <f>#REF!</f>
        <v>#REF!</v>
      </c>
      <c r="S62" s="25"/>
      <c r="T62" s="12">
        <f>'1ms-S-0°C-5mm-2'!O60</f>
        <v>0.86837329720051282</v>
      </c>
      <c r="V62" s="12">
        <f>'0.5ms-S-30°C-5mm-1'!O60</f>
        <v>0.66812631911158449</v>
      </c>
      <c r="X62" s="12">
        <f>'L-0.5ms-S-0°C-5mm'!P60</f>
        <v>0.95982382640455466</v>
      </c>
      <c r="Z62" s="12">
        <f>'0.5ms-S-30°C-5mm-2'!O60</f>
        <v>0.76270382046849039</v>
      </c>
      <c r="AB62" s="12" t="e">
        <f>#REF!</f>
        <v>#REF!</v>
      </c>
      <c r="AE62" s="27" t="e">
        <f t="shared" si="0"/>
        <v>#REF!</v>
      </c>
      <c r="AF62" s="12">
        <v>3.0713159565101122E-3</v>
      </c>
    </row>
    <row r="63" spans="1:32" x14ac:dyDescent="0.75">
      <c r="A63" s="12">
        <f t="shared" si="1"/>
        <v>59</v>
      </c>
      <c r="B63" s="12">
        <f>'0.5ms-S-0°C-5mm-1'!R61</f>
        <v>0.84617159558512478</v>
      </c>
      <c r="D63" s="12">
        <f>'0.5ms-S-0°C-5mm-2'!N61</f>
        <v>0.92640277670511573</v>
      </c>
      <c r="E63" s="25"/>
      <c r="F63" s="12">
        <f>'0.5ms-O-0°C-5mm-1'!N61</f>
        <v>0.9363958268067859</v>
      </c>
      <c r="H63" s="12">
        <f>'0.5ms-O-0°C-5mm-2'!N61</f>
        <v>0.8493953372397457</v>
      </c>
      <c r="J63" s="12">
        <f>'0.5ms-S-0°C-10mm-1'!N61</f>
        <v>0.91291147331415778</v>
      </c>
      <c r="K63" s="25"/>
      <c r="L63" s="12">
        <f>'0.5ms-S-0°C-10mm-2'!N61</f>
        <v>0.94159145342652606</v>
      </c>
      <c r="N63" s="12" t="e">
        <f>#REF!</f>
        <v>#REF!</v>
      </c>
      <c r="P63" s="12">
        <f>'0.0ms-S-0°C-5mm-2'!N61</f>
        <v>0.81855122094583366</v>
      </c>
      <c r="Q63" s="25"/>
      <c r="R63" s="12" t="e">
        <f>#REF!</f>
        <v>#REF!</v>
      </c>
      <c r="S63" s="25"/>
      <c r="T63" s="12">
        <f>'1ms-S-0°C-5mm-2'!O61</f>
        <v>0.86595368869316947</v>
      </c>
      <c r="V63" s="12">
        <f>'0.5ms-S-30°C-5mm-1'!O61</f>
        <v>0.66023630589581239</v>
      </c>
      <c r="X63" s="12">
        <f>'L-0.5ms-S-0°C-5mm'!P61</f>
        <v>0.95681598453109884</v>
      </c>
      <c r="Z63" s="12">
        <f>'0.5ms-S-30°C-5mm-2'!O61</f>
        <v>0.76221954255107915</v>
      </c>
      <c r="AB63" s="12" t="e">
        <f>#REF!</f>
        <v>#REF!</v>
      </c>
      <c r="AE63" s="27" t="e">
        <f t="shared" si="0"/>
        <v>#REF!</v>
      </c>
      <c r="AF63" s="12">
        <v>2.5594299637585749E-3</v>
      </c>
    </row>
    <row r="64" spans="1:32" x14ac:dyDescent="0.75">
      <c r="A64" s="12">
        <f t="shared" si="1"/>
        <v>60</v>
      </c>
      <c r="B64" s="12">
        <f>'0.5ms-S-0°C-5mm-1'!R62</f>
        <v>0.84018937985787967</v>
      </c>
      <c r="C64" s="12">
        <f>26/28</f>
        <v>0.9285714285714286</v>
      </c>
      <c r="D64" s="12">
        <f>'0.5ms-S-0°C-5mm-2'!N62</f>
        <v>0.92640277670511573</v>
      </c>
      <c r="E64" s="25">
        <f>26/28</f>
        <v>0.9285714285714286</v>
      </c>
      <c r="F64" s="12">
        <f>'0.5ms-O-0°C-5mm-1'!N62</f>
        <v>0.9363958268067859</v>
      </c>
      <c r="H64" s="12">
        <f>'0.5ms-O-0°C-5mm-2'!N62</f>
        <v>0.84291235506794671</v>
      </c>
      <c r="I64" s="12">
        <v>1</v>
      </c>
      <c r="J64" s="12">
        <f>'0.5ms-S-0°C-10mm-1'!N62</f>
        <v>0.91157984446575047</v>
      </c>
      <c r="K64" s="25">
        <f>26/28</f>
        <v>0.9285714285714286</v>
      </c>
      <c r="L64" s="12">
        <f>'0.5ms-S-0°C-10mm-2'!N62</f>
        <v>0.94159145342652606</v>
      </c>
      <c r="M64" s="12">
        <f>35/39</f>
        <v>0.89743589743589747</v>
      </c>
      <c r="N64" s="12" t="e">
        <f>#REF!</f>
        <v>#REF!</v>
      </c>
      <c r="P64" s="12">
        <f>'0.0ms-S-0°C-5mm-2'!N62</f>
        <v>0.81301405163197416</v>
      </c>
      <c r="Q64" s="25"/>
      <c r="R64" s="12" t="e">
        <f>#REF!</f>
        <v>#REF!</v>
      </c>
      <c r="S64" s="25"/>
      <c r="T64" s="12">
        <f>'1ms-S-0°C-5mm-2'!O62</f>
        <v>0.86401800188729472</v>
      </c>
      <c r="V64" s="12">
        <f>'0.5ms-S-30°C-5mm-1'!O62</f>
        <v>0.64593565694222543</v>
      </c>
      <c r="X64" s="12">
        <f>'L-0.5ms-S-0°C-5mm'!P62</f>
        <v>0.95681598453109884</v>
      </c>
      <c r="Z64" s="12">
        <f>'0.5ms-S-30°C-5mm-2'!O62</f>
        <v>0.75592392962473287</v>
      </c>
      <c r="AB64" s="12" t="e">
        <f>#REF!</f>
        <v>#REF!</v>
      </c>
      <c r="AE64" s="27" t="e">
        <f t="shared" si="0"/>
        <v>#REF!</v>
      </c>
      <c r="AF64" s="12">
        <v>2.5594299637585194E-3</v>
      </c>
    </row>
    <row r="65" spans="1:32" x14ac:dyDescent="0.75">
      <c r="A65" s="12">
        <f t="shared" si="1"/>
        <v>61</v>
      </c>
      <c r="B65" s="12">
        <f>'0.5ms-S-0°C-5mm-1'!R63</f>
        <v>0.8359163686241331</v>
      </c>
      <c r="D65" s="12">
        <f>'0.5ms-S-0°C-5mm-2'!N63</f>
        <v>0.92367695362012026</v>
      </c>
      <c r="E65" s="25"/>
      <c r="F65" s="12">
        <f>'0.5ms-O-0°C-5mm-1'!N63</f>
        <v>0.9363958268067859</v>
      </c>
      <c r="H65" s="12">
        <f>'0.5ms-O-0°C-5mm-2'!N63</f>
        <v>0.84241366413165442</v>
      </c>
      <c r="J65" s="12">
        <f>'0.5ms-S-0°C-10mm-1'!N63</f>
        <v>0.90918291253861716</v>
      </c>
      <c r="K65" s="25"/>
      <c r="L65" s="12">
        <f>'0.5ms-S-0°C-10mm-2'!N63</f>
        <v>0.94159145342652606</v>
      </c>
      <c r="N65" s="12" t="e">
        <f>#REF!</f>
        <v>#REF!</v>
      </c>
      <c r="P65" s="12">
        <f>'0.0ms-S-0°C-5mm-2'!N63</f>
        <v>0.80619907401491642</v>
      </c>
      <c r="Q65" s="25"/>
      <c r="R65" s="12" t="e">
        <f>#REF!</f>
        <v>#REF!</v>
      </c>
      <c r="S65" s="25"/>
      <c r="T65" s="12">
        <f>'1ms-S-0°C-5mm-2'!O63</f>
        <v>0.86401800188729472</v>
      </c>
      <c r="V65" s="12">
        <f>'0.5ms-S-30°C-5mm-1'!O63</f>
        <v>0.63952502120441057</v>
      </c>
      <c r="X65" s="12">
        <f>'L-0.5ms-S-0°C-5mm'!P63</f>
        <v>0.95380814265764302</v>
      </c>
      <c r="Z65" s="12">
        <f>'0.5ms-S-30°C-5mm-2'!O63</f>
        <v>0.74962831669838681</v>
      </c>
      <c r="AB65" s="12" t="e">
        <f>#REF!</f>
        <v>#REF!</v>
      </c>
      <c r="AE65" s="27" t="e">
        <f t="shared" si="0"/>
        <v>#REF!</v>
      </c>
      <c r="AF65" s="12">
        <v>2.5594299637584639E-3</v>
      </c>
    </row>
    <row r="66" spans="1:32" x14ac:dyDescent="0.75">
      <c r="A66" s="12">
        <f t="shared" si="1"/>
        <v>62</v>
      </c>
      <c r="B66" s="12">
        <f>'0.5ms-S-0°C-5mm-1'!R64</f>
        <v>0.83463446525400908</v>
      </c>
      <c r="D66" s="12">
        <f>'0.5ms-S-0°C-5mm-2'!N64</f>
        <v>0.92322264977262092</v>
      </c>
      <c r="E66" s="25"/>
      <c r="F66" s="12">
        <f>'0.5ms-O-0°C-5mm-1'!N64</f>
        <v>0.93497185278007211</v>
      </c>
      <c r="H66" s="12">
        <f>'0.5ms-O-0°C-5mm-2'!N64</f>
        <v>0.83892282757760872</v>
      </c>
      <c r="J66" s="12">
        <f>'0.5ms-S-0°C-10mm-1'!N64</f>
        <v>0.90572067753275787</v>
      </c>
      <c r="K66" s="25"/>
      <c r="L66" s="12">
        <f>'0.5ms-S-0°C-10mm-2'!N64</f>
        <v>0.94126514869706523</v>
      </c>
      <c r="N66" s="12" t="e">
        <f>#REF!</f>
        <v>#REF!</v>
      </c>
      <c r="P66" s="12">
        <f>'0.0ms-S-0°C-5mm-2'!N64</f>
        <v>0.80321752130745339</v>
      </c>
      <c r="Q66" s="25"/>
      <c r="R66" s="12" t="e">
        <f>#REF!</f>
        <v>#REF!</v>
      </c>
      <c r="S66" s="25"/>
      <c r="T66" s="12">
        <f>'1ms-S-0°C-5mm-2'!O64</f>
        <v>0.86305015848435718</v>
      </c>
      <c r="V66" s="12">
        <f>'0.5ms-S-30°C-5mm-1'!O64</f>
        <v>0.62966250468469531</v>
      </c>
      <c r="X66" s="12">
        <f>'L-0.5ms-S-0°C-5mm'!P64</f>
        <v>0.95187453002470734</v>
      </c>
      <c r="Z66" s="12">
        <f>'0.5ms-S-30°C-5mm-2'!O64</f>
        <v>0.74720692711133052</v>
      </c>
      <c r="AB66" s="12" t="e">
        <f>#REF!</f>
        <v>#REF!</v>
      </c>
      <c r="AE66" s="27" t="e">
        <f t="shared" si="0"/>
        <v>#REF!</v>
      </c>
      <c r="AF66" s="12">
        <v>2.5594299637584639E-3</v>
      </c>
    </row>
    <row r="67" spans="1:32" x14ac:dyDescent="0.75">
      <c r="A67" s="12">
        <f t="shared" si="1"/>
        <v>63</v>
      </c>
      <c r="B67" s="12">
        <f>'0.5ms-S-0°C-5mm-1'!R65</f>
        <v>0.8324979596371358</v>
      </c>
      <c r="D67" s="12">
        <f>'0.5ms-S-0°C-5mm-2'!N65</f>
        <v>0.92231404207762213</v>
      </c>
      <c r="E67" s="25"/>
      <c r="F67" s="12">
        <f>'0.5ms-O-0°C-5mm-1'!N65</f>
        <v>0.93307322074445398</v>
      </c>
      <c r="H67" s="12">
        <f>'0.5ms-O-0°C-5mm-2'!N65</f>
        <v>0.83293853634210202</v>
      </c>
      <c r="J67" s="12">
        <f>'0.5ms-S-0°C-10mm-1'!N65</f>
        <v>0.90438904868435066</v>
      </c>
      <c r="K67" s="25"/>
      <c r="L67" s="12">
        <f>'0.5ms-S-0°C-10mm-2'!N65</f>
        <v>0.94028623450868287</v>
      </c>
      <c r="N67" s="12" t="e">
        <f>#REF!</f>
        <v>#REF!</v>
      </c>
      <c r="P67" s="12">
        <f>'0.0ms-S-0°C-5mm-2'!N65</f>
        <v>0.79981003249892457</v>
      </c>
      <c r="Q67" s="25"/>
      <c r="R67" s="12" t="e">
        <f>#REF!</f>
        <v>#REF!</v>
      </c>
      <c r="S67" s="25"/>
      <c r="T67" s="12">
        <f>'1ms-S-0°C-5mm-2'!O65</f>
        <v>0.8596627065740764</v>
      </c>
      <c r="V67" s="12">
        <f>'0.5ms-S-30°C-5mm-1'!O65</f>
        <v>0.62670374972878073</v>
      </c>
      <c r="X67" s="12">
        <f>'L-0.5ms-S-0°C-5mm'!P65</f>
        <v>0.95144483832849924</v>
      </c>
      <c r="Z67" s="12">
        <f>'0.5ms-S-30°C-5mm-2'!O65</f>
        <v>0.7375213687631057</v>
      </c>
      <c r="AB67" s="12" t="e">
        <f>#REF!</f>
        <v>#REF!</v>
      </c>
      <c r="AE67" s="27" t="e">
        <f t="shared" si="0"/>
        <v>#REF!</v>
      </c>
      <c r="AF67" s="12">
        <v>2.5594299637584639E-3</v>
      </c>
    </row>
    <row r="68" spans="1:32" x14ac:dyDescent="0.75">
      <c r="A68" s="12">
        <f t="shared" si="1"/>
        <v>64</v>
      </c>
      <c r="B68" s="12">
        <f>'0.5ms-S-0°C-5mm-1'!R66</f>
        <v>0.82395193716964277</v>
      </c>
      <c r="D68" s="12">
        <f>'0.5ms-S-0°C-5mm-2'!N66</f>
        <v>0.92049682668762511</v>
      </c>
      <c r="E68" s="25"/>
      <c r="F68" s="12">
        <f>'0.5ms-O-0°C-5mm-1'!N66</f>
        <v>0.93117458870883552</v>
      </c>
      <c r="H68" s="12">
        <f>'0.5ms-O-0°C-5mm-2'!N66</f>
        <v>0.83094377259693319</v>
      </c>
      <c r="J68" s="12">
        <f>'0.5ms-S-0°C-10mm-1'!N66</f>
        <v>0.90359007137530611</v>
      </c>
      <c r="K68" s="25"/>
      <c r="L68" s="12">
        <f>'0.5ms-S-0°C-10mm-2'!N66</f>
        <v>0.93963362504976156</v>
      </c>
      <c r="N68" s="12" t="e">
        <f>#REF!</f>
        <v>#REF!</v>
      </c>
      <c r="P68" s="12">
        <f>'0.0ms-S-0°C-5mm-2'!N66</f>
        <v>0.79640254369039565</v>
      </c>
      <c r="Q68" s="25"/>
      <c r="R68" s="12" t="e">
        <f>#REF!</f>
        <v>#REF!</v>
      </c>
      <c r="S68" s="25"/>
      <c r="T68" s="12">
        <f>'1ms-S-0°C-5mm-2'!O66</f>
        <v>0.85966270657407617</v>
      </c>
      <c r="V68" s="12">
        <f>'0.5ms-S-30°C-5mm-1'!O66</f>
        <v>0.62029311399096598</v>
      </c>
      <c r="X68" s="12">
        <f>'L-0.5ms-S-0°C-5mm'!P66</f>
        <v>0.94994091739177144</v>
      </c>
      <c r="Z68" s="12">
        <f>'0.5ms-S-30°C-5mm-2'!O66</f>
        <v>0.73267858958899323</v>
      </c>
      <c r="AB68" s="12" t="e">
        <f>#REF!</f>
        <v>#REF!</v>
      </c>
      <c r="AE68" s="27" t="e">
        <f t="shared" ref="AE68:AE131" si="2">AB68-AB69</f>
        <v>#REF!</v>
      </c>
      <c r="AF68" s="12">
        <v>2.5594299637584639E-3</v>
      </c>
    </row>
    <row r="69" spans="1:32" x14ac:dyDescent="0.75">
      <c r="A69" s="12">
        <f t="shared" si="1"/>
        <v>65</v>
      </c>
      <c r="B69" s="12">
        <f>'0.5ms-S-0°C-5mm-1'!R67</f>
        <v>0.80942369897490452</v>
      </c>
      <c r="D69" s="12">
        <f>'0.5ms-S-0°C-5mm-2'!N67</f>
        <v>0.91867961129762798</v>
      </c>
      <c r="E69" s="25"/>
      <c r="F69" s="12">
        <f>'0.5ms-O-0°C-5mm-1'!N67</f>
        <v>0.9273773246375987</v>
      </c>
      <c r="H69" s="12">
        <f>'0.5ms-O-0°C-5mm-2'!N67</f>
        <v>0.82645555417030292</v>
      </c>
      <c r="J69" s="12">
        <f>'0.5ms-S-0°C-10mm-1'!N67</f>
        <v>0.90332374560562478</v>
      </c>
      <c r="K69" s="25"/>
      <c r="L69" s="12">
        <f>'0.5ms-S-0°C-10mm-2'!N67</f>
        <v>0.93963362504976156</v>
      </c>
      <c r="N69" s="12" t="e">
        <f>#REF!</f>
        <v>#REF!</v>
      </c>
      <c r="P69" s="12">
        <f>'0.0ms-S-0°C-5mm-2'!N67</f>
        <v>0.79342099098293262</v>
      </c>
      <c r="Q69" s="25"/>
      <c r="R69" s="12" t="e">
        <f>#REF!</f>
        <v>#REF!</v>
      </c>
      <c r="S69" s="25"/>
      <c r="T69" s="12">
        <f>'1ms-S-0°C-5mm-2'!O67</f>
        <v>0.85966270657407617</v>
      </c>
      <c r="V69" s="12">
        <f>'0.5ms-S-30°C-5mm-1'!O67</f>
        <v>0.60895121999329349</v>
      </c>
      <c r="X69" s="12">
        <f>'L-0.5ms-S-0°C-5mm'!P67</f>
        <v>0.94585884627779582</v>
      </c>
      <c r="Z69" s="12">
        <f>'0.5ms-S-30°C-5mm-2'!O67</f>
        <v>0.73171003375417076</v>
      </c>
      <c r="AB69" s="12" t="e">
        <f>#REF!</f>
        <v>#REF!</v>
      </c>
      <c r="AE69" s="27" t="e">
        <f t="shared" si="2"/>
        <v>#REF!</v>
      </c>
      <c r="AF69" s="12">
        <v>2.5594299637582418E-3</v>
      </c>
    </row>
    <row r="70" spans="1:32" x14ac:dyDescent="0.75">
      <c r="A70" s="12">
        <f t="shared" ref="A70:A133" si="3">A69+1</f>
        <v>66</v>
      </c>
      <c r="B70" s="12">
        <f>'0.5ms-S-0°C-5mm-1'!R68</f>
        <v>0.80942369897490452</v>
      </c>
      <c r="D70" s="12">
        <f>'0.5ms-S-0°C-5mm-2'!N68</f>
        <v>0.91731669975513019</v>
      </c>
      <c r="E70" s="25"/>
      <c r="F70" s="12">
        <f>'0.5ms-O-0°C-5mm-1'!N68</f>
        <v>0.92690266662869425</v>
      </c>
      <c r="H70" s="12">
        <f>'0.5ms-O-0°C-5mm-2'!N68</f>
        <v>0.82495948136142638</v>
      </c>
      <c r="J70" s="12">
        <f>'0.5ms-S-0°C-10mm-1'!N68</f>
        <v>0.90066048790880993</v>
      </c>
      <c r="K70" s="25"/>
      <c r="L70" s="12">
        <f>'0.5ms-S-0°C-10mm-2'!N68</f>
        <v>0.93963362504976156</v>
      </c>
      <c r="N70" s="12" t="e">
        <f>#REF!</f>
        <v>#REF!</v>
      </c>
      <c r="P70" s="12">
        <f>'0.0ms-S-0°C-5mm-2'!N68</f>
        <v>0.78830975777013934</v>
      </c>
      <c r="Q70" s="25"/>
      <c r="R70" s="12" t="e">
        <f>#REF!</f>
        <v>#REF!</v>
      </c>
      <c r="S70" s="25"/>
      <c r="T70" s="12">
        <f>'1ms-S-0°C-5mm-2'!O68</f>
        <v>0.84950035084323361</v>
      </c>
      <c r="V70" s="12">
        <f>'0.5ms-S-30°C-5mm-1'!O68</f>
        <v>0.60895121999329349</v>
      </c>
      <c r="X70" s="12">
        <f>'L-0.5ms-S-0°C-5mm'!P68</f>
        <v>0.94499946288537973</v>
      </c>
      <c r="Z70" s="12">
        <f>'0.5ms-S-30°C-5mm-2'!O68</f>
        <v>0.73074147791934829</v>
      </c>
      <c r="AB70" s="12" t="e">
        <f>#REF!</f>
        <v>#REF!</v>
      </c>
      <c r="AE70" s="27" t="e">
        <f t="shared" si="2"/>
        <v>#REF!</v>
      </c>
      <c r="AF70" s="12">
        <v>2.0475439710069265E-3</v>
      </c>
    </row>
    <row r="71" spans="1:32" x14ac:dyDescent="0.75">
      <c r="A71" s="12">
        <f t="shared" si="3"/>
        <v>67</v>
      </c>
      <c r="B71" s="12">
        <f>'0.5ms-S-0°C-5mm-1'!R69</f>
        <v>0.80557798886453269</v>
      </c>
      <c r="D71" s="12">
        <f>'0.5ms-S-0°C-5mm-2'!N69</f>
        <v>0.91549948436513295</v>
      </c>
      <c r="E71" s="25"/>
      <c r="F71" s="12">
        <f>'0.5ms-O-0°C-5mm-1'!N69</f>
        <v>0.92595335061088491</v>
      </c>
      <c r="H71" s="12">
        <f>'0.5ms-O-0°C-5mm-2'!N69</f>
        <v>0.82146864480738069</v>
      </c>
      <c r="J71" s="12">
        <f>'0.5ms-S-0°C-10mm-1'!N69</f>
        <v>0.89826355598167673</v>
      </c>
      <c r="K71" s="25"/>
      <c r="L71" s="12">
        <f>'0.5ms-S-0°C-10mm-2'!N69</f>
        <v>0.93898101559083991</v>
      </c>
      <c r="N71" s="12" t="e">
        <f>#REF!</f>
        <v>#REF!</v>
      </c>
      <c r="P71" s="12">
        <f>'0.0ms-S-0°C-5mm-2'!N69</f>
        <v>0.78490226896161031</v>
      </c>
      <c r="Q71" s="25"/>
      <c r="R71" s="12" t="e">
        <f>#REF!</f>
        <v>#REF!</v>
      </c>
      <c r="S71" s="25"/>
      <c r="T71" s="12">
        <f>'1ms-S-0°C-5mm-2'!O69</f>
        <v>0.84127368191826557</v>
      </c>
      <c r="V71" s="12">
        <f>'0.5ms-S-30°C-5mm-1'!O69</f>
        <v>0.60648559086336473</v>
      </c>
      <c r="X71" s="12">
        <f>'L-0.5ms-S-0°C-5mm'!P69</f>
        <v>0.94435492534106769</v>
      </c>
      <c r="Z71" s="12">
        <f>'0.5ms-S-30°C-5mm-2'!O69</f>
        <v>0.72686725458005841</v>
      </c>
      <c r="AB71" s="12" t="e">
        <f>#REF!</f>
        <v>#REF!</v>
      </c>
      <c r="AE71" s="27" t="e">
        <f t="shared" si="2"/>
        <v>#REF!</v>
      </c>
      <c r="AF71" s="12">
        <v>2.0475439710069265E-3</v>
      </c>
    </row>
    <row r="72" spans="1:32" x14ac:dyDescent="0.75">
      <c r="A72" s="12">
        <f t="shared" si="3"/>
        <v>68</v>
      </c>
      <c r="B72" s="12">
        <f>'0.5ms-S-0°C-5mm-1'!R70</f>
        <v>0.80301418212428477</v>
      </c>
      <c r="D72" s="12">
        <f>'0.5ms-S-0°C-5mm-2'!N70</f>
        <v>0.91504518051763362</v>
      </c>
      <c r="E72" s="25"/>
      <c r="F72" s="12">
        <f>'0.5ms-O-0°C-5mm-1'!N70</f>
        <v>0.92452937658417123</v>
      </c>
      <c r="H72" s="12">
        <f>'0.5ms-O-0°C-5mm-2'!N70</f>
        <v>0.8179778082533351</v>
      </c>
      <c r="J72" s="12">
        <f>'0.5ms-S-0°C-10mm-1'!N70</f>
        <v>0.89666560136358786</v>
      </c>
      <c r="K72" s="25"/>
      <c r="L72" s="12">
        <f>'0.5ms-S-0°C-10mm-2'!N70</f>
        <v>0.93898101559083991</v>
      </c>
      <c r="N72" s="12" t="e">
        <f>#REF!</f>
        <v>#REF!</v>
      </c>
      <c r="P72" s="12">
        <f>'0.0ms-S-0°C-5mm-2'!N70</f>
        <v>0.77169824982856083</v>
      </c>
      <c r="Q72" s="25"/>
      <c r="R72" s="12" t="e">
        <f>#REF!</f>
        <v>#REF!</v>
      </c>
      <c r="S72" s="25"/>
      <c r="T72" s="12">
        <f>'1ms-S-0°C-5mm-2'!O70</f>
        <v>0.83740230830651607</v>
      </c>
      <c r="V72" s="12">
        <f>'0.5ms-S-30°C-5mm-1'!O70</f>
        <v>0.5897193127798489</v>
      </c>
      <c r="X72" s="12">
        <f>'L-0.5ms-S-0°C-5mm'!P70</f>
        <v>0.94306585025244372</v>
      </c>
      <c r="Z72" s="12">
        <f>'0.5ms-S-30°C-5mm-2'!O70</f>
        <v>0.72396158707559077</v>
      </c>
      <c r="AB72" s="12" t="e">
        <f>#REF!</f>
        <v>#REF!</v>
      </c>
      <c r="AE72" s="27" t="e">
        <f t="shared" si="2"/>
        <v>#REF!</v>
      </c>
      <c r="AF72" s="12">
        <v>2.0475439710069265E-3</v>
      </c>
    </row>
    <row r="73" spans="1:32" x14ac:dyDescent="0.75">
      <c r="A73" s="12">
        <f t="shared" si="3"/>
        <v>69</v>
      </c>
      <c r="B73" s="12">
        <f>'0.5ms-S-0°C-5mm-1'!R71</f>
        <v>0.7987411708905382</v>
      </c>
      <c r="D73" s="12">
        <f>'0.5ms-S-0°C-5mm-2'!N71</f>
        <v>0.91459087667013439</v>
      </c>
      <c r="E73" s="25"/>
      <c r="F73" s="12">
        <f>'0.5ms-O-0°C-5mm-1'!N71</f>
        <v>0.92405471857526678</v>
      </c>
      <c r="H73" s="12">
        <f>'0.5ms-O-0°C-5mm-2'!N71</f>
        <v>0.81348958982670494</v>
      </c>
      <c r="J73" s="12">
        <f>'0.5ms-S-0°C-10mm-1'!N71</f>
        <v>0.89480132097581755</v>
      </c>
      <c r="K73" s="25"/>
      <c r="L73" s="12">
        <f>'0.5ms-S-0°C-10mm-2'!N71</f>
        <v>0.9386547108613793</v>
      </c>
      <c r="N73" s="12" t="e">
        <f>#REF!</f>
        <v>#REF!</v>
      </c>
      <c r="P73" s="12">
        <f>'0.0ms-S-0°C-5mm-2'!N71</f>
        <v>0.76360546390830442</v>
      </c>
      <c r="Q73" s="25"/>
      <c r="R73" s="12" t="e">
        <f>#REF!</f>
        <v>#REF!</v>
      </c>
      <c r="S73" s="25"/>
      <c r="T73" s="12">
        <f>'1ms-S-0°C-5mm-2'!O71</f>
        <v>0.83643446490357864</v>
      </c>
      <c r="V73" s="12">
        <f>'0.5ms-S-30°C-5mm-1'!O71</f>
        <v>0.5897193127798489</v>
      </c>
      <c r="X73" s="12">
        <f>'L-0.5ms-S-0°C-5mm'!P71</f>
        <v>0.93984316253088418</v>
      </c>
      <c r="Z73" s="12">
        <f>'0.5ms-S-30°C-5mm-2'!O71</f>
        <v>0.72396158707559077</v>
      </c>
      <c r="AB73" s="12" t="e">
        <f>#REF!</f>
        <v>#REF!</v>
      </c>
      <c r="AE73" s="27" t="e">
        <f t="shared" si="2"/>
        <v>#REF!</v>
      </c>
      <c r="AF73" s="12">
        <v>2.047543971006871E-3</v>
      </c>
    </row>
    <row r="74" spans="1:32" x14ac:dyDescent="0.75">
      <c r="A74" s="12">
        <f t="shared" si="3"/>
        <v>70</v>
      </c>
      <c r="B74" s="12">
        <f>'0.5ms-S-0°C-5mm-1'!R72</f>
        <v>0.79831386976716368</v>
      </c>
      <c r="D74" s="12">
        <f>'0.5ms-S-0°C-5mm-2'!N72</f>
        <v>0.91413657282263516</v>
      </c>
      <c r="E74" s="25"/>
      <c r="F74" s="12">
        <f>'0.5ms-O-0°C-5mm-1'!N72</f>
        <v>0.92073211251293463</v>
      </c>
      <c r="H74" s="12">
        <f>'0.5ms-O-0°C-5mm-2'!N72</f>
        <v>0.81299089889041265</v>
      </c>
      <c r="J74" s="12">
        <f>'0.5ms-S-0°C-10mm-1'!N72</f>
        <v>0.89400234366677311</v>
      </c>
      <c r="K74" s="25"/>
      <c r="L74" s="12">
        <f>'0.5ms-S-0°C-10mm-2'!N72</f>
        <v>0.93800210140245766</v>
      </c>
      <c r="N74" s="12" t="e">
        <f>#REF!</f>
        <v>#REF!</v>
      </c>
      <c r="P74" s="12">
        <f>'0.0ms-S-0°C-5mm-2'!N72</f>
        <v>0.75849423069551114</v>
      </c>
      <c r="Q74" s="25"/>
      <c r="R74" s="12" t="e">
        <f>#REF!</f>
        <v>#REF!</v>
      </c>
      <c r="S74" s="25"/>
      <c r="T74" s="12">
        <f>'1ms-S-0°C-5mm-2'!O72</f>
        <v>0.83353093469476636</v>
      </c>
      <c r="V74" s="12">
        <f>'0.5ms-S-30°C-5mm-1'!O72</f>
        <v>0.58577430617196269</v>
      </c>
      <c r="X74" s="12">
        <f>'L-0.5ms-S-0°C-5mm'!P72</f>
        <v>0.93898377913846809</v>
      </c>
      <c r="Z74" s="12">
        <f>'0.5ms-S-30°C-5mm-2'!O72</f>
        <v>0.71524458456218842</v>
      </c>
      <c r="AB74" s="12" t="e">
        <f>#REF!</f>
        <v>#REF!</v>
      </c>
      <c r="AE74" s="27" t="e">
        <f t="shared" si="2"/>
        <v>#REF!</v>
      </c>
      <c r="AF74" s="12">
        <v>2.0475439710068155E-3</v>
      </c>
    </row>
    <row r="75" spans="1:32" x14ac:dyDescent="0.75">
      <c r="A75" s="12">
        <f t="shared" si="3"/>
        <v>71</v>
      </c>
      <c r="B75" s="12">
        <f>'0.5ms-S-0°C-5mm-1'!R73</f>
        <v>0.78763134168279736</v>
      </c>
      <c r="D75" s="12">
        <f>'0.5ms-S-0°C-5mm-2'!N73</f>
        <v>0.91368226897513583</v>
      </c>
      <c r="E75" s="25"/>
      <c r="F75" s="12">
        <f>'0.5ms-O-0°C-5mm-1'!N73</f>
        <v>0.91646019043279348</v>
      </c>
      <c r="H75" s="12">
        <f>'0.5ms-O-0°C-5mm-2'!N73</f>
        <v>0.81049744420895165</v>
      </c>
      <c r="J75" s="12">
        <f>'0.5ms-S-0°C-10mm-1'!N73</f>
        <v>0.89320336635772868</v>
      </c>
      <c r="K75" s="25"/>
      <c r="L75" s="12">
        <f>'0.5ms-S-0°C-10mm-2'!N73</f>
        <v>0.93767579667299694</v>
      </c>
      <c r="N75" s="12" t="e">
        <f>#REF!</f>
        <v>#REF!</v>
      </c>
      <c r="P75" s="12">
        <f>'0.0ms-S-0°C-5mm-2'!N73</f>
        <v>0.75338299748271764</v>
      </c>
      <c r="Q75" s="25"/>
      <c r="R75" s="12" t="e">
        <f>#REF!</f>
        <v>#REF!</v>
      </c>
      <c r="S75" s="25"/>
      <c r="T75" s="12">
        <f>'1ms-S-0°C-5mm-2'!O73</f>
        <v>0.83304701299329775</v>
      </c>
      <c r="V75" s="12">
        <f>'0.5ms-S-30°C-5mm-1'!O73</f>
        <v>0.58232242539006263</v>
      </c>
      <c r="X75" s="12">
        <f>'L-0.5ms-S-0°C-5mm'!P73</f>
        <v>0.93683532065742836</v>
      </c>
      <c r="Z75" s="12">
        <f>'0.5ms-S-30°C-5mm-2'!O73</f>
        <v>0.71524458456218842</v>
      </c>
      <c r="AB75" s="12" t="e">
        <f>#REF!</f>
        <v>#REF!</v>
      </c>
      <c r="AE75" s="27" t="e">
        <f t="shared" si="2"/>
        <v>#REF!</v>
      </c>
      <c r="AF75" s="12">
        <v>2.0475439710068155E-3</v>
      </c>
    </row>
    <row r="76" spans="1:32" x14ac:dyDescent="0.75">
      <c r="A76" s="12">
        <f t="shared" si="3"/>
        <v>72</v>
      </c>
      <c r="B76" s="12">
        <f>'0.5ms-S-0°C-5mm-1'!R74</f>
        <v>0.77609421135168166</v>
      </c>
      <c r="D76" s="12">
        <f>'0.5ms-S-0°C-5mm-2'!N74</f>
        <v>0.91368226897513583</v>
      </c>
      <c r="E76" s="25"/>
      <c r="F76" s="12">
        <f>'0.5ms-O-0°C-5mm-1'!N74</f>
        <v>0.91456155839717501</v>
      </c>
      <c r="H76" s="12">
        <f>'0.5ms-O-0°C-5mm-2'!N74</f>
        <v>0.80600922578232159</v>
      </c>
      <c r="J76" s="12">
        <f>'0.5ms-S-0°C-10mm-1'!N74</f>
        <v>0.89240438904868424</v>
      </c>
      <c r="K76" s="25"/>
      <c r="L76" s="12">
        <f>'0.5ms-S-0°C-10mm-2'!N74</f>
        <v>0.93767579667299694</v>
      </c>
      <c r="N76" s="12" t="e">
        <f>#REF!</f>
        <v>#REF!</v>
      </c>
      <c r="P76" s="12">
        <f>'0.0ms-S-0°C-5mm-2'!N74</f>
        <v>0.74741989206779214</v>
      </c>
      <c r="Q76" s="25"/>
      <c r="R76" s="12" t="e">
        <f>#REF!</f>
        <v>#REF!</v>
      </c>
      <c r="S76" s="25"/>
      <c r="T76" s="12">
        <f>'1ms-S-0°C-5mm-2'!O74</f>
        <v>0.83256309129182893</v>
      </c>
      <c r="V76" s="12">
        <f>'0.5ms-S-30°C-5mm-1'!O74</f>
        <v>0.58133617373809088</v>
      </c>
      <c r="X76" s="12">
        <f>'L-0.5ms-S-0°C-5mm'!P74</f>
        <v>0.93404232463207637</v>
      </c>
      <c r="Z76" s="12">
        <f>'0.5ms-S-30°C-5mm-2'!O74</f>
        <v>0.7147603066447773</v>
      </c>
      <c r="AB76" s="12" t="e">
        <f>#REF!</f>
        <v>#REF!</v>
      </c>
      <c r="AE76" s="27" t="e">
        <f t="shared" si="2"/>
        <v>#REF!</v>
      </c>
      <c r="AF76" s="12">
        <v>2.0475439710068155E-3</v>
      </c>
    </row>
    <row r="77" spans="1:32" x14ac:dyDescent="0.75">
      <c r="A77" s="12">
        <f t="shared" si="3"/>
        <v>73</v>
      </c>
      <c r="B77" s="12">
        <f>'0.5ms-S-0°C-5mm-1'!R75</f>
        <v>0.77395770573480838</v>
      </c>
      <c r="D77" s="12">
        <f>'0.5ms-S-0°C-5mm-2'!N75</f>
        <v>0.91368226897513583</v>
      </c>
      <c r="E77" s="25"/>
      <c r="F77" s="12">
        <f>'0.5ms-O-0°C-5mm-1'!N75</f>
        <v>0.91361224237936578</v>
      </c>
      <c r="H77" s="12">
        <f>'0.5ms-O-0°C-5mm-2'!N75</f>
        <v>0.80351577110086037</v>
      </c>
      <c r="J77" s="12">
        <f>'0.5ms-S-0°C-10mm-1'!N75</f>
        <v>0.89027378289123249</v>
      </c>
      <c r="K77" s="25"/>
      <c r="L77" s="12">
        <f>'0.5ms-S-0°C-10mm-2'!N75</f>
        <v>0.93767579667299694</v>
      </c>
      <c r="N77" s="12" t="e">
        <f>#REF!</f>
        <v>#REF!</v>
      </c>
      <c r="P77" s="12">
        <f>'0.0ms-S-0°C-5mm-2'!N75</f>
        <v>0.73847523394540349</v>
      </c>
      <c r="Q77" s="25"/>
      <c r="R77" s="12" t="e">
        <f>#REF!</f>
        <v>#REF!</v>
      </c>
      <c r="S77" s="25"/>
      <c r="T77" s="12">
        <f>'1ms-S-0°C-5mm-2'!O75</f>
        <v>0.83159524788889161</v>
      </c>
      <c r="V77" s="12">
        <f>'0.5ms-S-30°C-5mm-1'!O75</f>
        <v>0.57837741878217641</v>
      </c>
      <c r="X77" s="12">
        <f>'L-0.5ms-S-0°C-5mm'!P75</f>
        <v>0.93318294123966061</v>
      </c>
      <c r="Z77" s="12">
        <f>'0.5ms-S-30°C-5mm-2'!O75</f>
        <v>0.7147603066447773</v>
      </c>
      <c r="AB77" s="12" t="e">
        <f>#REF!</f>
        <v>#REF!</v>
      </c>
      <c r="AE77" s="27" t="e">
        <f t="shared" si="2"/>
        <v>#REF!</v>
      </c>
      <c r="AF77" s="12">
        <v>2.0475439710068155E-3</v>
      </c>
    </row>
    <row r="78" spans="1:32" x14ac:dyDescent="0.75">
      <c r="A78" s="12">
        <f t="shared" si="3"/>
        <v>74</v>
      </c>
      <c r="B78" s="12">
        <f>'0.5ms-S-0°C-5mm-1'!R76</f>
        <v>0.76754818888418852</v>
      </c>
      <c r="D78" s="12">
        <f>'0.5ms-S-0°C-5mm-2'!N76</f>
        <v>0.91322796512763649</v>
      </c>
      <c r="E78" s="25"/>
      <c r="F78" s="12">
        <f>'0.5ms-O-0°C-5mm-1'!N76</f>
        <v>0.91171361034374765</v>
      </c>
      <c r="H78" s="12">
        <f>'0.5ms-O-0°C-5mm-2'!N76</f>
        <v>0.79952624361052238</v>
      </c>
      <c r="J78" s="12">
        <f>'0.5ms-S-0°C-10mm-1'!N76</f>
        <v>0.89000745712155105</v>
      </c>
      <c r="K78" s="25"/>
      <c r="L78" s="12">
        <f>'0.5ms-S-0°C-10mm-2'!N76</f>
        <v>0.93767579667299694</v>
      </c>
      <c r="N78" s="12" t="e">
        <f>#REF!</f>
        <v>#REF!</v>
      </c>
      <c r="P78" s="12">
        <f>'0.0ms-S-0°C-5mm-2'!N76</f>
        <v>0.73591961733900679</v>
      </c>
      <c r="Q78" s="25"/>
      <c r="R78" s="12" t="e">
        <f>#REF!</f>
        <v>#REF!</v>
      </c>
      <c r="S78" s="25"/>
      <c r="T78" s="12">
        <f>'1ms-S-0°C-5mm-2'!O76</f>
        <v>0.82917563938154804</v>
      </c>
      <c r="V78" s="12">
        <f>'0.5ms-S-30°C-5mm-1'!O76</f>
        <v>0.57196678304436166</v>
      </c>
      <c r="X78" s="12">
        <f>'L-0.5ms-S-0°C-5mm'!P76</f>
        <v>0.93017509936620479</v>
      </c>
      <c r="Z78" s="12">
        <f>'0.5ms-S-30°C-5mm-2'!O76</f>
        <v>0.71330747289254348</v>
      </c>
      <c r="AB78" s="12" t="e">
        <f>#REF!</f>
        <v>#REF!</v>
      </c>
      <c r="AE78" s="27" t="e">
        <f t="shared" si="2"/>
        <v>#REF!</v>
      </c>
      <c r="AF78" s="12">
        <v>2.04754397100676E-3</v>
      </c>
    </row>
    <row r="79" spans="1:32" x14ac:dyDescent="0.75">
      <c r="A79" s="12">
        <f t="shared" si="3"/>
        <v>75</v>
      </c>
      <c r="B79" s="12">
        <f>'0.5ms-S-0°C-5mm-1'!R77</f>
        <v>0.76541168326731535</v>
      </c>
      <c r="D79" s="12">
        <f>'0.5ms-S-0°C-5mm-2'!N77</f>
        <v>0.90777631895764521</v>
      </c>
      <c r="E79" s="25"/>
      <c r="F79" s="12">
        <f>'0.5ms-O-0°C-5mm-1'!N77</f>
        <v>0.9093403202992244</v>
      </c>
      <c r="H79" s="12">
        <f>'0.5ms-O-0°C-5mm-2'!N77</f>
        <v>0.79703278892906115</v>
      </c>
      <c r="J79" s="12">
        <f>'0.5ms-S-0°C-10mm-1'!N77</f>
        <v>0.88840950250346207</v>
      </c>
      <c r="K79" s="25"/>
      <c r="L79" s="12">
        <f>'0.5ms-S-0°C-10mm-2'!N77</f>
        <v>0.93734949194353634</v>
      </c>
      <c r="N79" s="12" t="e">
        <f>#REF!</f>
        <v>#REF!</v>
      </c>
      <c r="P79" s="12">
        <f>'0.0ms-S-0°C-5mm-2'!N77</f>
        <v>0.72782683141875049</v>
      </c>
      <c r="Q79" s="25"/>
      <c r="R79" s="12" t="e">
        <f>#REF!</f>
        <v>#REF!</v>
      </c>
      <c r="S79" s="25"/>
      <c r="T79" s="12">
        <f>'1ms-S-0°C-5mm-2'!O77</f>
        <v>0.82675603087420446</v>
      </c>
      <c r="V79" s="12">
        <f>'0.5ms-S-30°C-5mm-1'!O77</f>
        <v>0.55569363078683154</v>
      </c>
      <c r="X79" s="12">
        <f>'L-0.5ms-S-0°C-5mm'!P77</f>
        <v>0.92759694918895685</v>
      </c>
      <c r="Z79" s="12">
        <f>'0.5ms-S-30°C-5mm-2'!O77</f>
        <v>0.71233891705772101</v>
      </c>
      <c r="AB79" s="12" t="e">
        <f>#REF!</f>
        <v>#REF!</v>
      </c>
      <c r="AE79" s="27" t="e">
        <f t="shared" si="2"/>
        <v>#REF!</v>
      </c>
      <c r="AF79" s="12">
        <v>2.0475439710067045E-3</v>
      </c>
    </row>
    <row r="80" spans="1:32" x14ac:dyDescent="0.75">
      <c r="A80" s="12">
        <f t="shared" si="3"/>
        <v>76</v>
      </c>
      <c r="B80" s="12">
        <f>'0.5ms-S-0°C-5mm-1'!R78</f>
        <v>0.76284787652706731</v>
      </c>
      <c r="D80" s="12">
        <f>'0.5ms-S-0°C-5mm-2'!N78</f>
        <v>0.90686771126264665</v>
      </c>
      <c r="E80" s="25"/>
      <c r="F80" s="12">
        <f>'0.5ms-O-0°C-5mm-1'!N78</f>
        <v>0.90839100428141539</v>
      </c>
      <c r="H80" s="12">
        <f>'0.5ms-O-0°C-5mm-2'!N78</f>
        <v>0.79503802518389233</v>
      </c>
      <c r="J80" s="12">
        <f>'0.5ms-S-0°C-10mm-1'!N78</f>
        <v>0.88627889634601031</v>
      </c>
      <c r="K80" s="25"/>
      <c r="L80" s="12">
        <f>'0.5ms-S-0°C-10mm-2'!N78</f>
        <v>0.93669688248461469</v>
      </c>
      <c r="N80" s="12" t="e">
        <f>#REF!</f>
        <v>#REF!</v>
      </c>
      <c r="P80" s="12">
        <f>'0.0ms-S-0°C-5mm-2'!N78</f>
        <v>0.72484527871128779</v>
      </c>
      <c r="Q80" s="25"/>
      <c r="R80" s="12" t="e">
        <f>#REF!</f>
        <v>#REF!</v>
      </c>
      <c r="S80" s="25"/>
      <c r="T80" s="12">
        <f>'1ms-S-0°C-5mm-2'!O78</f>
        <v>0.82385250066539228</v>
      </c>
      <c r="V80" s="12">
        <f>'0.5ms-S-30°C-5mm-1'!O78</f>
        <v>0.54878986922303086</v>
      </c>
      <c r="X80" s="12">
        <f>'L-0.5ms-S-0°C-5mm'!P78</f>
        <v>0.92609302825222906</v>
      </c>
      <c r="Z80" s="12">
        <f>'0.5ms-S-30°C-5mm-2'!O78</f>
        <v>0.70701185996619742</v>
      </c>
      <c r="AB80" s="12" t="e">
        <f>#REF!</f>
        <v>#REF!</v>
      </c>
      <c r="AE80" s="27" t="e">
        <f t="shared" si="2"/>
        <v>#REF!</v>
      </c>
      <c r="AF80" s="12">
        <v>2.0475439710067045E-3</v>
      </c>
    </row>
    <row r="81" spans="1:32" x14ac:dyDescent="0.75">
      <c r="A81" s="12">
        <f t="shared" si="3"/>
        <v>77</v>
      </c>
      <c r="B81" s="12">
        <f>'0.5ms-S-0°C-5mm-1'!R79</f>
        <v>0.7568656607998222</v>
      </c>
      <c r="D81" s="12">
        <f>'0.5ms-S-0°C-5mm-2'!N79</f>
        <v>0.90641340741514731</v>
      </c>
      <c r="E81" s="25"/>
      <c r="F81" s="12">
        <f>'0.5ms-O-0°C-5mm-1'!N79</f>
        <v>0.90649237224579693</v>
      </c>
      <c r="H81" s="12">
        <f>'0.5ms-O-0°C-5mm-2'!N79</f>
        <v>0.7925445705024311</v>
      </c>
      <c r="J81" s="12">
        <f>'0.5ms-S-0°C-10mm-1'!N79</f>
        <v>0.88601257057632898</v>
      </c>
      <c r="K81" s="25"/>
      <c r="L81" s="12">
        <f>'0.5ms-S-0°C-10mm-2'!N79</f>
        <v>0.93637057775515398</v>
      </c>
      <c r="N81" s="12" t="e">
        <f>#REF!</f>
        <v>#REF!</v>
      </c>
      <c r="P81" s="12">
        <f>'0.0ms-S-0°C-5mm-2'!N79</f>
        <v>0.71760436499316371</v>
      </c>
      <c r="Q81" s="25"/>
      <c r="R81" s="12" t="e">
        <f>#REF!</f>
        <v>#REF!</v>
      </c>
      <c r="S81" s="25"/>
      <c r="T81" s="12">
        <f>'1ms-S-0°C-5mm-2'!O79</f>
        <v>0.82240073556098636</v>
      </c>
      <c r="V81" s="12">
        <f>'0.5ms-S-30°C-5mm-1'!O79</f>
        <v>0.54632424009310221</v>
      </c>
      <c r="X81" s="12">
        <f>'L-0.5ms-S-0°C-5mm'!P79</f>
        <v>0.92351487807498112</v>
      </c>
      <c r="Z81" s="12">
        <f>'0.5ms-S-30°C-5mm-2'!O79</f>
        <v>0.70313763662690731</v>
      </c>
      <c r="AB81" s="12" t="e">
        <f>#REF!</f>
        <v>#REF!</v>
      </c>
      <c r="AE81" s="27" t="e">
        <f t="shared" si="2"/>
        <v>#REF!</v>
      </c>
      <c r="AF81" s="12">
        <v>2.0475439710067045E-3</v>
      </c>
    </row>
    <row r="82" spans="1:32" x14ac:dyDescent="0.75">
      <c r="A82" s="12">
        <f t="shared" si="3"/>
        <v>78</v>
      </c>
      <c r="B82" s="12">
        <f>'0.5ms-S-0°C-5mm-1'!R80</f>
        <v>0.75131074619595173</v>
      </c>
      <c r="D82" s="12">
        <f>'0.5ms-S-0°C-5mm-2'!N80</f>
        <v>0.90641340741514731</v>
      </c>
      <c r="E82" s="25"/>
      <c r="F82" s="12">
        <f>'0.5ms-O-0°C-5mm-1'!N80</f>
        <v>0.90601771423689248</v>
      </c>
      <c r="H82" s="12">
        <f>'0.5ms-O-0°C-5mm-2'!N80</f>
        <v>0.78805635207580105</v>
      </c>
      <c r="J82" s="12">
        <f>'0.5ms-S-0°C-10mm-1'!N80</f>
        <v>0.88441461595824</v>
      </c>
      <c r="K82" s="25"/>
      <c r="L82" s="12">
        <f>'0.5ms-S-0°C-10mm-2'!N80</f>
        <v>0.93604427302569337</v>
      </c>
      <c r="N82" s="12" t="e">
        <f>#REF!</f>
        <v>#REF!</v>
      </c>
      <c r="P82" s="12">
        <f>'0.0ms-S-0°C-5mm-2'!N80</f>
        <v>0.7141968761846349</v>
      </c>
      <c r="Q82" s="25"/>
      <c r="R82" s="12" t="e">
        <f>#REF!</f>
        <v>#REF!</v>
      </c>
      <c r="S82" s="25"/>
      <c r="T82" s="12">
        <f>'1ms-S-0°C-5mm-2'!O80</f>
        <v>0.81901328365070536</v>
      </c>
      <c r="V82" s="12">
        <f>'0.5ms-S-30°C-5mm-1'!O80</f>
        <v>0.53843422687733</v>
      </c>
      <c r="X82" s="12">
        <f>'L-0.5ms-S-0°C-5mm'!P80</f>
        <v>0.92201095713825343</v>
      </c>
      <c r="Z82" s="12">
        <f>'0.5ms-S-30°C-5mm-2'!O80</f>
        <v>0.70265335870949619</v>
      </c>
      <c r="AB82" s="12" t="e">
        <f>#REF!</f>
        <v>#REF!</v>
      </c>
      <c r="AE82" s="27" t="e">
        <f t="shared" si="2"/>
        <v>#REF!</v>
      </c>
      <c r="AF82" s="12">
        <v>2.0475439710067045E-3</v>
      </c>
    </row>
    <row r="83" spans="1:32" x14ac:dyDescent="0.75">
      <c r="A83" s="12">
        <f t="shared" si="3"/>
        <v>79</v>
      </c>
      <c r="B83" s="12">
        <f>'0.5ms-S-0°C-5mm-1'!R81</f>
        <v>0.74233742260508395</v>
      </c>
      <c r="D83" s="12">
        <f>'0.5ms-S-0°C-5mm-2'!N81</f>
        <v>0.90595910356764797</v>
      </c>
      <c r="E83" s="25"/>
      <c r="F83" s="12">
        <f>'0.5ms-O-0°C-5mm-1'!N81</f>
        <v>0.9045937402101788</v>
      </c>
      <c r="H83" s="12">
        <f>'0.5ms-O-0°C-5mm-2'!N81</f>
        <v>0.78356813364917088</v>
      </c>
      <c r="J83" s="12">
        <f>'0.5ms-S-0°C-10mm-1'!N81</f>
        <v>0.88281666134015113</v>
      </c>
      <c r="K83" s="25"/>
      <c r="L83" s="12">
        <f>'0.5ms-S-0°C-10mm-2'!N81</f>
        <v>0.93571796829623244</v>
      </c>
      <c r="N83" s="12" t="e">
        <f>#REF!</f>
        <v>#REF!</v>
      </c>
      <c r="P83" s="12">
        <f>'0.0ms-S-0°C-5mm-2'!N81</f>
        <v>0.70695596246651082</v>
      </c>
      <c r="Q83" s="25"/>
      <c r="R83" s="12" t="e">
        <f>#REF!</f>
        <v>#REF!</v>
      </c>
      <c r="S83" s="25"/>
      <c r="T83" s="12">
        <f>'1ms-S-0°C-5mm-2'!O81</f>
        <v>0.81852936194923664</v>
      </c>
      <c r="V83" s="12">
        <f>'0.5ms-S-30°C-5mm-1'!O81</f>
        <v>0.52857171035761497</v>
      </c>
      <c r="X83" s="12">
        <f>'L-0.5ms-S-0°C-5mm'!P81</f>
        <v>0.92115157374583734</v>
      </c>
      <c r="Z83" s="12">
        <f>'0.5ms-S-30°C-5mm-2'!O81</f>
        <v>0.70216908079208484</v>
      </c>
      <c r="AB83" s="12" t="e">
        <f>#REF!</f>
        <v>#REF!</v>
      </c>
      <c r="AE83" s="27" t="e">
        <f t="shared" si="2"/>
        <v>#REF!</v>
      </c>
      <c r="AF83" s="12">
        <v>2.0475439710067045E-3</v>
      </c>
    </row>
    <row r="84" spans="1:32" x14ac:dyDescent="0.75">
      <c r="A84" s="12">
        <f t="shared" si="3"/>
        <v>80</v>
      </c>
      <c r="B84" s="12">
        <f>'0.5ms-S-0°C-5mm-1'!R82</f>
        <v>0.74191012148170943</v>
      </c>
      <c r="D84" s="12">
        <f>'0.5ms-S-0°C-5mm-2'!N82</f>
        <v>0.90595910356764797</v>
      </c>
      <c r="E84" s="25"/>
      <c r="F84" s="12">
        <f>'0.5ms-O-0°C-5mm-1'!N82</f>
        <v>0.89604989604989616</v>
      </c>
      <c r="H84" s="12">
        <f>'0.5ms-O-0°C-5mm-2'!N82</f>
        <v>0.78057598803141759</v>
      </c>
      <c r="J84" s="12">
        <f>'0.5ms-S-0°C-10mm-1'!N82</f>
        <v>0.87802279748588463</v>
      </c>
      <c r="K84" s="25"/>
      <c r="L84" s="12">
        <f>'0.5ms-S-0°C-10mm-2'!N82</f>
        <v>0.93506535883731101</v>
      </c>
      <c r="N84" s="12" t="e">
        <f>#REF!</f>
        <v>#REF!</v>
      </c>
      <c r="P84" s="12">
        <f>'0.0ms-S-0°C-5mm-2'!N82</f>
        <v>0.69886317654625463</v>
      </c>
      <c r="Q84" s="25"/>
      <c r="R84" s="12" t="e">
        <f>#REF!</f>
        <v>#REF!</v>
      </c>
      <c r="S84" s="25"/>
      <c r="T84" s="12">
        <f>'1ms-S-0°C-5mm-2'!O82</f>
        <v>0.81804544024776782</v>
      </c>
      <c r="V84" s="12">
        <f>'0.5ms-S-30°C-5mm-1'!O82</f>
        <v>0.52709233287965762</v>
      </c>
      <c r="X84" s="12">
        <f>'L-0.5ms-S-0°C-5mm'!P82</f>
        <v>0.91663981093565372</v>
      </c>
      <c r="Z84" s="12">
        <f>'0.5ms-S-30°C-5mm-2'!O82</f>
        <v>0.70216908079208484</v>
      </c>
      <c r="AB84" s="12" t="e">
        <f>#REF!</f>
        <v>#REF!</v>
      </c>
      <c r="AE84" s="27" t="e">
        <f t="shared" si="2"/>
        <v>#REF!</v>
      </c>
      <c r="AF84" s="12">
        <v>2.0475439710067045E-3</v>
      </c>
    </row>
    <row r="85" spans="1:32" x14ac:dyDescent="0.75">
      <c r="A85" s="12">
        <f t="shared" si="3"/>
        <v>81</v>
      </c>
      <c r="B85" s="12">
        <f>'0.5ms-S-0°C-5mm-1'!R83</f>
        <v>0.73635520687783884</v>
      </c>
      <c r="D85" s="12">
        <f>'0.5ms-S-0°C-5mm-2'!N83</f>
        <v>0.90550479972014875</v>
      </c>
      <c r="E85" s="25"/>
      <c r="F85" s="12">
        <f>'0.5ms-O-0°C-5mm-1'!N83</f>
        <v>0.89510058003208715</v>
      </c>
      <c r="H85" s="12">
        <f>'0.5ms-O-0°C-5mm-2'!N83</f>
        <v>0.77957860615883312</v>
      </c>
      <c r="J85" s="12">
        <f>'0.5ms-S-0°C-10mm-1'!N83</f>
        <v>0.87589219132843288</v>
      </c>
      <c r="K85" s="25"/>
      <c r="L85" s="12">
        <f>'0.5ms-S-0°C-10mm-2'!N83</f>
        <v>0.93473905410785041</v>
      </c>
      <c r="N85" s="12" t="e">
        <f>#REF!</f>
        <v>#REF!</v>
      </c>
      <c r="P85" s="12">
        <f>'0.0ms-S-0°C-5mm-2'!N83</f>
        <v>0.69332600723239501</v>
      </c>
      <c r="Q85" s="25"/>
      <c r="R85" s="12" t="e">
        <f>#REF!</f>
        <v>#REF!</v>
      </c>
      <c r="S85" s="25"/>
      <c r="T85" s="12">
        <f>'1ms-S-0°C-5mm-2'!O83</f>
        <v>0.81707759684483061</v>
      </c>
      <c r="V85" s="12">
        <f>'0.5ms-S-30°C-5mm-1'!O83</f>
        <v>0.5265992070536718</v>
      </c>
      <c r="X85" s="12">
        <f>'L-0.5ms-S-0°C-5mm'!P83</f>
        <v>0.91556558169513358</v>
      </c>
      <c r="Z85" s="12">
        <f>'0.5ms-S-30°C-5mm-2'!O83</f>
        <v>0.70168480287467372</v>
      </c>
      <c r="AB85" s="12" t="e">
        <f>#REF!</f>
        <v>#REF!</v>
      </c>
      <c r="AE85" s="27" t="e">
        <f t="shared" si="2"/>
        <v>#REF!</v>
      </c>
      <c r="AF85" s="12">
        <v>2.0475439710067045E-3</v>
      </c>
    </row>
    <row r="86" spans="1:32" x14ac:dyDescent="0.75">
      <c r="A86" s="12">
        <f t="shared" si="3"/>
        <v>82</v>
      </c>
      <c r="B86" s="12">
        <f>'0.5ms-S-0°C-5mm-1'!R84</f>
        <v>0.73037299115059373</v>
      </c>
      <c r="D86" s="12">
        <f>'0.5ms-S-0°C-5mm-2'!N84</f>
        <v>0.90505049587264952</v>
      </c>
      <c r="E86" s="25"/>
      <c r="F86" s="12">
        <f>'0.5ms-O-0°C-5mm-1'!N84</f>
        <v>0.88750605188961362</v>
      </c>
      <c r="H86" s="12">
        <f>'0.5ms-O-0°C-5mm-2'!N84</f>
        <v>0.7765864605410796</v>
      </c>
      <c r="J86" s="12">
        <f>'0.5ms-S-0°C-10mm-1'!N84</f>
        <v>0.87056567593480327</v>
      </c>
      <c r="K86" s="25"/>
      <c r="L86" s="12">
        <f>'0.5ms-S-0°C-10mm-2'!N84</f>
        <v>0.93441274937838947</v>
      </c>
      <c r="N86" s="12" t="e">
        <f>#REF!</f>
        <v>#REF!</v>
      </c>
      <c r="P86" s="12">
        <f>'0.0ms-S-0°C-5mm-2'!N84</f>
        <v>0.6771404353918824</v>
      </c>
      <c r="Q86" s="25"/>
      <c r="R86" s="12" t="e">
        <f>#REF!</f>
        <v>#REF!</v>
      </c>
      <c r="S86" s="25"/>
      <c r="T86" s="12">
        <f>'1ms-S-0°C-5mm-2'!O84</f>
        <v>0.81707759684483061</v>
      </c>
      <c r="V86" s="12">
        <f>'0.5ms-S-30°C-5mm-1'!O84</f>
        <v>0.51377793557804208</v>
      </c>
      <c r="X86" s="12">
        <f>'L-0.5ms-S-0°C-5mm'!P84</f>
        <v>0.91277258566978192</v>
      </c>
      <c r="Z86" s="12">
        <f>'0.5ms-S-30°C-5mm-2'!O84</f>
        <v>0.70168480287467372</v>
      </c>
      <c r="AB86" s="12" t="e">
        <f>#REF!</f>
        <v>#REF!</v>
      </c>
      <c r="AE86" s="27" t="e">
        <f t="shared" si="2"/>
        <v>#REF!</v>
      </c>
      <c r="AF86" s="12">
        <v>2.0475439710067045E-3</v>
      </c>
    </row>
    <row r="87" spans="1:32" x14ac:dyDescent="0.75">
      <c r="A87" s="12">
        <f t="shared" si="3"/>
        <v>83</v>
      </c>
      <c r="B87" s="12">
        <f>'0.5ms-S-0°C-5mm-1'!R85</f>
        <v>0.72780918441034581</v>
      </c>
      <c r="D87" s="12">
        <f>'0.5ms-S-0°C-5mm-2'!N85</f>
        <v>0.90459619202515018</v>
      </c>
      <c r="E87" s="25"/>
      <c r="F87" s="12">
        <f>'0.5ms-O-0°C-5mm-1'!N85</f>
        <v>0.8865567358718045</v>
      </c>
      <c r="H87" s="12">
        <f>'0.5ms-O-0°C-5mm-2'!N85</f>
        <v>0.77459169679591078</v>
      </c>
      <c r="J87" s="12">
        <f>'0.5ms-S-0°C-10mm-1'!N85</f>
        <v>0.86790241823798864</v>
      </c>
      <c r="K87" s="25"/>
      <c r="L87" s="12">
        <f>'0.5ms-S-0°C-10mm-2'!N85</f>
        <v>0.93376013991946805</v>
      </c>
      <c r="N87" s="12" t="e">
        <f>#REF!</f>
        <v>#REF!</v>
      </c>
      <c r="P87" s="12">
        <f>'0.0ms-S-0°C-5mm-2'!N85</f>
        <v>0.67245513828015513</v>
      </c>
      <c r="Q87" s="25"/>
      <c r="R87" s="12" t="e">
        <f>#REF!</f>
        <v>#REF!</v>
      </c>
      <c r="S87" s="25"/>
      <c r="T87" s="12">
        <f>'1ms-S-0°C-5mm-2'!O85</f>
        <v>0.81465798833748693</v>
      </c>
      <c r="V87" s="12">
        <f>'0.5ms-S-30°C-5mm-1'!O85</f>
        <v>0.50194291575438388</v>
      </c>
      <c r="X87" s="12">
        <f>'L-0.5ms-S-0°C-5mm'!P85</f>
        <v>0.90847566870770213</v>
      </c>
      <c r="Z87" s="12">
        <f>'0.5ms-S-30°C-5mm-2'!O85</f>
        <v>0.69926341328761743</v>
      </c>
      <c r="AB87" s="12" t="e">
        <f>#REF!</f>
        <v>#REF!</v>
      </c>
      <c r="AE87" s="27" t="e">
        <f t="shared" si="2"/>
        <v>#REF!</v>
      </c>
      <c r="AF87" s="12">
        <v>2.0475439710067045E-3</v>
      </c>
    </row>
    <row r="88" spans="1:32" x14ac:dyDescent="0.75">
      <c r="A88" s="12">
        <f t="shared" si="3"/>
        <v>84</v>
      </c>
      <c r="B88" s="12">
        <f>'0.5ms-S-0°C-5mm-1'!R86</f>
        <v>0.72609997991684716</v>
      </c>
      <c r="D88" s="12">
        <f>'0.5ms-S-0°C-5mm-2'!N86</f>
        <v>0.90368758433015162</v>
      </c>
      <c r="E88" s="25"/>
      <c r="F88" s="12">
        <f>'0.5ms-O-0°C-5mm-1'!N86</f>
        <v>0.88560741985399549</v>
      </c>
      <c r="H88" s="12">
        <f>'0.5ms-O-0°C-5mm-2'!N86</f>
        <v>0.77459169679591078</v>
      </c>
      <c r="J88" s="12">
        <f>'0.5ms-S-0°C-10mm-1'!N86</f>
        <v>0.86444018323212946</v>
      </c>
      <c r="K88" s="25"/>
      <c r="L88" s="12">
        <f>'0.5ms-S-0°C-10mm-2'!N86</f>
        <v>0.93278122573108579</v>
      </c>
      <c r="N88" s="12" t="e">
        <f>#REF!</f>
        <v>#REF!</v>
      </c>
      <c r="P88" s="12">
        <f>'0.0ms-S-0°C-5mm-2'!N86</f>
        <v>0.65669550254070885</v>
      </c>
      <c r="Q88" s="25"/>
      <c r="R88" s="12" t="e">
        <f>#REF!</f>
        <v>#REF!</v>
      </c>
      <c r="S88" s="25"/>
      <c r="T88" s="12">
        <f>'1ms-S-0°C-5mm-2'!O86</f>
        <v>0.81369014493454972</v>
      </c>
      <c r="V88" s="12">
        <f>'0.5ms-S-30°C-5mm-1'!O86</f>
        <v>0.49947728662445501</v>
      </c>
      <c r="X88" s="12">
        <f>'L-0.5ms-S-0°C-5mm'!P86</f>
        <v>0.90525298098614249</v>
      </c>
      <c r="Z88" s="12">
        <f>'0.5ms-S-30°C-5mm-2'!O86</f>
        <v>0.69877913537020619</v>
      </c>
      <c r="AB88" s="12" t="e">
        <f>#REF!</f>
        <v>#REF!</v>
      </c>
      <c r="AE88" s="27" t="e">
        <f t="shared" si="2"/>
        <v>#REF!</v>
      </c>
      <c r="AF88" s="12">
        <v>1.5356579782551671E-3</v>
      </c>
    </row>
    <row r="89" spans="1:32" x14ac:dyDescent="0.75">
      <c r="A89" s="12">
        <f t="shared" si="3"/>
        <v>85</v>
      </c>
      <c r="B89" s="12">
        <f>'0.5ms-S-0°C-5mm-1'!R87</f>
        <v>0.72439077542334862</v>
      </c>
      <c r="D89" s="12">
        <f>'0.5ms-S-0°C-5mm-2'!N87</f>
        <v>0.90323328048265228</v>
      </c>
      <c r="E89" s="25"/>
      <c r="F89" s="12">
        <f>'0.5ms-O-0°C-5mm-1'!N87</f>
        <v>0.87848754972042653</v>
      </c>
      <c r="H89" s="12">
        <f>'0.5ms-O-0°C-5mm-2'!N87</f>
        <v>0.77060216930557301</v>
      </c>
      <c r="J89" s="12">
        <f>'0.5ms-S-0°C-10mm-1'!N87</f>
        <v>0.86417385746244801</v>
      </c>
      <c r="K89" s="25"/>
      <c r="L89" s="12">
        <f>'0.5ms-S-0°C-10mm-2'!N87</f>
        <v>0.93245492100162508</v>
      </c>
      <c r="N89" s="12" t="e">
        <f>#REF!</f>
        <v>#REF!</v>
      </c>
      <c r="P89" s="12">
        <f>'0.0ms-S-0°C-5mm-2'!N87</f>
        <v>0.65201020542898158</v>
      </c>
      <c r="Q89" s="25"/>
      <c r="R89" s="12" t="e">
        <f>#REF!</f>
        <v>#REF!</v>
      </c>
      <c r="S89" s="25"/>
      <c r="T89" s="12">
        <f>'1ms-S-0°C-5mm-2'!O87</f>
        <v>0.81369014493454972</v>
      </c>
      <c r="V89" s="12">
        <f>'0.5ms-S-30°C-5mm-1'!O87</f>
        <v>0.49898416079846936</v>
      </c>
      <c r="X89" s="12">
        <f>'L-0.5ms-S-0°C-5mm'!P87</f>
        <v>0.90417875174562234</v>
      </c>
      <c r="Z89" s="12">
        <f>'0.5ms-S-30°C-5mm-2'!O87</f>
        <v>0.69490491203091631</v>
      </c>
      <c r="AB89" s="12" t="e">
        <f>#REF!</f>
        <v>#REF!</v>
      </c>
      <c r="AE89" s="27" t="e">
        <f t="shared" si="2"/>
        <v>#REF!</v>
      </c>
      <c r="AF89" s="12">
        <v>1.5356579782551671E-3</v>
      </c>
    </row>
    <row r="90" spans="1:32" x14ac:dyDescent="0.75">
      <c r="A90" s="12">
        <f t="shared" si="3"/>
        <v>86</v>
      </c>
      <c r="B90" s="12">
        <f>'0.5ms-S-0°C-5mm-1'!R88</f>
        <v>0.72097236643635132</v>
      </c>
      <c r="D90" s="12">
        <f>'0.5ms-S-0°C-5mm-2'!N88</f>
        <v>0.90232467278765371</v>
      </c>
      <c r="E90" s="25"/>
      <c r="F90" s="12">
        <f>'0.5ms-O-0°C-5mm-1'!N88</f>
        <v>0.8751649436580945</v>
      </c>
      <c r="H90" s="12">
        <f>'0.5ms-O-0°C-5mm-2'!N88</f>
        <v>0.76910609649669626</v>
      </c>
      <c r="J90" s="12">
        <f>'0.5ms-S-0°C-10mm-1'!N88</f>
        <v>0.85778203899009264</v>
      </c>
      <c r="K90" s="25"/>
      <c r="L90" s="12">
        <f>'0.5ms-S-0°C-10mm-2'!N88</f>
        <v>0.93212861627216415</v>
      </c>
      <c r="N90" s="12" t="e">
        <f>#REF!</f>
        <v>#REF!</v>
      </c>
      <c r="P90" s="12">
        <f>'0.0ms-S-0°C-5mm-2'!N88</f>
        <v>0.63710244189166743</v>
      </c>
      <c r="Q90" s="25"/>
      <c r="R90" s="12" t="e">
        <f>#REF!</f>
        <v>#REF!</v>
      </c>
      <c r="S90" s="25"/>
      <c r="T90" s="12">
        <f>'1ms-S-0°C-5mm-2'!O88</f>
        <v>0.80885092791986257</v>
      </c>
      <c r="V90" s="12">
        <f>'0.5ms-S-30°C-5mm-1'!O88</f>
        <v>0.49553228001656902</v>
      </c>
      <c r="X90" s="12">
        <f>'L-0.5ms-S-0°C-5mm'!P88</f>
        <v>0.9024599849607905</v>
      </c>
      <c r="Z90" s="12">
        <f>'0.5ms-S-30°C-5mm-2'!O88</f>
        <v>0.68764074326974756</v>
      </c>
      <c r="AB90" s="12" t="e">
        <f>#REF!</f>
        <v>#REF!</v>
      </c>
      <c r="AE90" s="27" t="e">
        <f t="shared" si="2"/>
        <v>#REF!</v>
      </c>
      <c r="AF90" s="12">
        <v>1.5356579782551671E-3</v>
      </c>
    </row>
    <row r="91" spans="1:32" x14ac:dyDescent="0.75">
      <c r="A91" s="12">
        <f t="shared" si="3"/>
        <v>87</v>
      </c>
      <c r="B91" s="12">
        <f>'0.5ms-S-0°C-5mm-1'!R89</f>
        <v>0.71413554846235683</v>
      </c>
      <c r="D91" s="12">
        <f>'0.5ms-S-0°C-5mm-2'!N89</f>
        <v>0.90232467278765371</v>
      </c>
      <c r="E91" s="25"/>
      <c r="F91" s="12">
        <f>'0.5ms-O-0°C-5mm-1'!N89</f>
        <v>0.87231699560466713</v>
      </c>
      <c r="H91" s="12">
        <f>'0.5ms-O-0°C-5mm-2'!N89</f>
        <v>0.76511656900635838</v>
      </c>
      <c r="J91" s="12">
        <f>'0.5ms-S-0°C-10mm-1'!N89</f>
        <v>0.85618408437200366</v>
      </c>
      <c r="K91" s="25"/>
      <c r="L91" s="12">
        <f>'0.5ms-S-0°C-10mm-2'!N89</f>
        <v>0.93017078789539986</v>
      </c>
      <c r="N91" s="12" t="e">
        <f>#REF!</f>
        <v>#REF!</v>
      </c>
      <c r="P91" s="12">
        <f>'0.0ms-S-0°C-5mm-2'!N89</f>
        <v>0.63284308088100616</v>
      </c>
      <c r="Q91" s="25"/>
      <c r="R91" s="12" t="e">
        <f>#REF!</f>
        <v>#REF!</v>
      </c>
      <c r="S91" s="25"/>
      <c r="T91" s="12">
        <f>'1ms-S-0°C-5mm-2'!O89</f>
        <v>0.80788308451692503</v>
      </c>
      <c r="V91" s="12">
        <f>'0.5ms-S-30°C-5mm-1'!O89</f>
        <v>0.4891216442787541</v>
      </c>
      <c r="X91" s="12">
        <f>'L-0.5ms-S-0°C-5mm'!P89</f>
        <v>0.89880760554302275</v>
      </c>
      <c r="Z91" s="12">
        <f>'0.5ms-S-30°C-5mm-2'!O89</f>
        <v>0.68570363160010261</v>
      </c>
      <c r="AB91" s="12" t="e">
        <f>#REF!</f>
        <v>#REF!</v>
      </c>
      <c r="AE91" s="27" t="e">
        <f t="shared" si="2"/>
        <v>#REF!</v>
      </c>
      <c r="AF91" s="12">
        <v>1.5356579782551671E-3</v>
      </c>
    </row>
    <row r="92" spans="1:32" x14ac:dyDescent="0.75">
      <c r="A92" s="12">
        <f t="shared" si="3"/>
        <v>88</v>
      </c>
      <c r="B92" s="12">
        <f>'0.5ms-S-0°C-5mm-1'!R90</f>
        <v>0.71328094621560756</v>
      </c>
      <c r="D92" s="12">
        <f>'0.5ms-S-0°C-5mm-2'!N90</f>
        <v>0.90141606509265515</v>
      </c>
      <c r="E92" s="25"/>
      <c r="F92" s="12">
        <f>'0.5ms-O-0°C-5mm-1'!N90</f>
        <v>0.87231699560466691</v>
      </c>
      <c r="H92" s="12">
        <f>'0.5ms-O-0°C-5mm-2'!N90</f>
        <v>0.7616257324523128</v>
      </c>
      <c r="J92" s="12">
        <f>'0.5ms-S-0°C-10mm-1'!N90</f>
        <v>0.8521891978267816</v>
      </c>
      <c r="K92" s="25"/>
      <c r="L92" s="12">
        <f>'0.5ms-S-0°C-10mm-2'!N90</f>
        <v>0.92919187370701761</v>
      </c>
      <c r="N92" s="12" t="e">
        <f>#REF!</f>
        <v>#REF!</v>
      </c>
      <c r="P92" s="12">
        <f>'0.0ms-S-0°C-5mm-2'!N90</f>
        <v>0.63199120867887393</v>
      </c>
      <c r="Q92" s="25"/>
      <c r="R92" s="12" t="e">
        <f>#REF!</f>
        <v>#REF!</v>
      </c>
      <c r="S92" s="25"/>
      <c r="T92" s="12">
        <f>'1ms-S-0°C-5mm-2'!O90</f>
        <v>0.80788308451692503</v>
      </c>
      <c r="V92" s="12">
        <f>'0.5ms-S-30°C-5mm-1'!O90</f>
        <v>0.48616288932283963</v>
      </c>
      <c r="X92" s="12">
        <f>'L-0.5ms-S-0°C-5mm'!P90</f>
        <v>0.89751853045439911</v>
      </c>
      <c r="Z92" s="12">
        <f>'0.5ms-S-30°C-5mm-2'!O90</f>
        <v>0.68086085242599026</v>
      </c>
      <c r="AB92" s="12" t="e">
        <f>#REF!</f>
        <v>#REF!</v>
      </c>
      <c r="AE92" s="27" t="e">
        <f t="shared" si="2"/>
        <v>#REF!</v>
      </c>
      <c r="AF92" s="12">
        <v>1.5356579782551671E-3</v>
      </c>
    </row>
    <row r="93" spans="1:32" x14ac:dyDescent="0.75">
      <c r="A93" s="12">
        <f t="shared" si="3"/>
        <v>89</v>
      </c>
      <c r="B93" s="12">
        <f>'0.5ms-S-0°C-5mm-1'!R91</f>
        <v>0.70858063385848635</v>
      </c>
      <c r="D93" s="12">
        <f>'0.5ms-S-0°C-5mm-2'!N91</f>
        <v>0.89687302661766244</v>
      </c>
      <c r="E93" s="25"/>
      <c r="F93" s="12">
        <f>'0.5ms-O-0°C-5mm-1'!N91</f>
        <v>0.86804507352452565</v>
      </c>
      <c r="H93" s="12">
        <f>'0.5ms-O-0°C-5mm-2'!N91</f>
        <v>0.7581348958982671</v>
      </c>
      <c r="J93" s="12">
        <f>'0.5ms-S-0°C-10mm-1'!N91</f>
        <v>0.84872696282092253</v>
      </c>
      <c r="K93" s="25"/>
      <c r="L93" s="12">
        <f>'0.5ms-S-0°C-10mm-2'!N91</f>
        <v>0.9288655689775569</v>
      </c>
      <c r="N93" s="12" t="e">
        <f>#REF!</f>
        <v>#REF!</v>
      </c>
      <c r="P93" s="12">
        <f>'0.0ms-S-0°C-5mm-2'!N91</f>
        <v>0.62730591156714666</v>
      </c>
      <c r="Q93" s="25"/>
      <c r="R93" s="12" t="e">
        <f>#REF!</f>
        <v>#REF!</v>
      </c>
      <c r="S93" s="25"/>
      <c r="T93" s="12">
        <f>'1ms-S-0°C-5mm-2'!O91</f>
        <v>0.80594739771105028</v>
      </c>
      <c r="V93" s="12">
        <f>'0.5ms-S-30°C-5mm-1'!O91</f>
        <v>0.47975225358502471</v>
      </c>
      <c r="X93" s="12">
        <f>'L-0.5ms-S-0°C-5mm'!P91</f>
        <v>0.89601460951767098</v>
      </c>
      <c r="Z93" s="12">
        <f>'0.5ms-S-30°C-5mm-2'!O91</f>
        <v>0.6774709070041115</v>
      </c>
      <c r="AB93" s="12" t="e">
        <f>#REF!</f>
        <v>#REF!</v>
      </c>
      <c r="AE93" s="27" t="e">
        <f t="shared" si="2"/>
        <v>#REF!</v>
      </c>
      <c r="AF93" s="12">
        <v>1.5356579782551671E-3</v>
      </c>
    </row>
    <row r="94" spans="1:32" x14ac:dyDescent="0.75">
      <c r="A94" s="12">
        <f t="shared" si="3"/>
        <v>90</v>
      </c>
      <c r="B94" s="12">
        <f>'0.5ms-S-0°C-5mm-1'!R92</f>
        <v>0.70430762262473978</v>
      </c>
      <c r="C94" s="12">
        <f>25/28</f>
        <v>0.8928571428571429</v>
      </c>
      <c r="D94" s="12">
        <f>'0.5ms-S-0°C-5mm-2'!N92</f>
        <v>0.89596441892266376</v>
      </c>
      <c r="E94" s="25">
        <f>25/28</f>
        <v>0.8928571428571429</v>
      </c>
      <c r="F94" s="12">
        <f>'0.5ms-O-0°C-5mm-1'!N92</f>
        <v>0.86519712547109828</v>
      </c>
      <c r="H94" s="12">
        <f>'0.5ms-O-0°C-5mm-2'!N92</f>
        <v>0.75564144121680599</v>
      </c>
      <c r="I94" s="12">
        <v>1</v>
      </c>
      <c r="J94" s="12">
        <f>'0.5ms-S-0°C-10mm-1'!N92</f>
        <v>0.84766165974219654</v>
      </c>
      <c r="K94" s="25">
        <f>25/28</f>
        <v>0.8928571428571429</v>
      </c>
      <c r="L94" s="12">
        <f>'0.5ms-S-0°C-10mm-2'!N92</f>
        <v>0.9288655689775569</v>
      </c>
      <c r="M94" s="12">
        <f>34/39</f>
        <v>0.87179487179487181</v>
      </c>
      <c r="N94" s="12" t="e">
        <f>#REF!</f>
        <v>#REF!</v>
      </c>
      <c r="P94" s="12">
        <f>'0.0ms-S-0°C-5mm-2'!N92</f>
        <v>0.62602810326394842</v>
      </c>
      <c r="Q94" s="25"/>
      <c r="R94" s="12" t="e">
        <f>#REF!</f>
        <v>#REF!</v>
      </c>
      <c r="S94" s="25"/>
      <c r="T94" s="12">
        <f>'1ms-S-0°C-5mm-2'!O92</f>
        <v>0.80594739771105028</v>
      </c>
      <c r="V94" s="12">
        <f>'0.5ms-S-30°C-5mm-1'!O92</f>
        <v>0.47580724697713866</v>
      </c>
      <c r="X94" s="12">
        <f>'L-0.5ms-S-0°C-5mm'!P92</f>
        <v>0.8936513051885272</v>
      </c>
      <c r="Z94" s="12">
        <f>'0.5ms-S-30°C-5mm-2'!O92</f>
        <v>0.66923818240812027</v>
      </c>
      <c r="AB94" s="12" t="e">
        <f>#REF!</f>
        <v>#REF!</v>
      </c>
      <c r="AE94" s="27" t="e">
        <f t="shared" si="2"/>
        <v>#REF!</v>
      </c>
      <c r="AF94" s="12">
        <v>1.5356579782551671E-3</v>
      </c>
    </row>
    <row r="95" spans="1:32" x14ac:dyDescent="0.75">
      <c r="A95" s="12">
        <f t="shared" si="3"/>
        <v>91</v>
      </c>
      <c r="B95" s="12">
        <f>'0.5ms-S-0°C-5mm-1'!R93</f>
        <v>0.69875270802086931</v>
      </c>
      <c r="D95" s="12">
        <f>'0.5ms-S-0°C-5mm-2'!N93</f>
        <v>0.89460150738016597</v>
      </c>
      <c r="E95" s="25"/>
      <c r="F95" s="12">
        <f>'0.5ms-O-0°C-5mm-1'!N93</f>
        <v>0.86045054538205268</v>
      </c>
      <c r="H95" s="12">
        <f>'0.5ms-O-0°C-5mm-2'!N93</f>
        <v>0.75215060466276029</v>
      </c>
      <c r="J95" s="12">
        <f>'0.5ms-S-0°C-10mm-1'!N93</f>
        <v>0.84633003089378922</v>
      </c>
      <c r="K95" s="25"/>
      <c r="L95" s="12">
        <f>'0.5ms-S-0°C-10mm-2'!N93</f>
        <v>0.92756035005971371</v>
      </c>
      <c r="N95" s="12" t="e">
        <f>#REF!</f>
        <v>#REF!</v>
      </c>
      <c r="P95" s="12">
        <f>'0.0ms-S-0°C-5mm-2'!N93</f>
        <v>0.62262061445541939</v>
      </c>
      <c r="Q95" s="25"/>
      <c r="R95" s="12" t="e">
        <f>#REF!</f>
        <v>#REF!</v>
      </c>
      <c r="S95" s="25"/>
      <c r="T95" s="12">
        <f>'1ms-S-0°C-5mm-2'!O93</f>
        <v>0.80401171090517554</v>
      </c>
      <c r="V95" s="12">
        <f>'0.5ms-S-30°C-5mm-1'!O93</f>
        <v>0.46594473045742352</v>
      </c>
      <c r="X95" s="12">
        <f>'L-0.5ms-S-0°C-5mm'!P93</f>
        <v>0.88849500483403165</v>
      </c>
      <c r="Z95" s="12">
        <f>'0.5ms-S-30°C-5mm-2'!O93</f>
        <v>0.66681679282106399</v>
      </c>
      <c r="AB95" s="12" t="e">
        <f>#REF!</f>
        <v>#REF!</v>
      </c>
      <c r="AE95" s="27" t="e">
        <f t="shared" si="2"/>
        <v>#REF!</v>
      </c>
      <c r="AF95" s="12">
        <v>1.5356579782551671E-3</v>
      </c>
    </row>
    <row r="96" spans="1:32" x14ac:dyDescent="0.75">
      <c r="A96" s="12">
        <f t="shared" si="3"/>
        <v>92</v>
      </c>
      <c r="B96" s="12">
        <f>'0.5ms-S-0°C-5mm-1'!R94</f>
        <v>0.69747080465074529</v>
      </c>
      <c r="D96" s="12">
        <f>'0.5ms-S-0°C-5mm-2'!N94</f>
        <v>0.89369289968516741</v>
      </c>
      <c r="E96" s="25"/>
      <c r="F96" s="12">
        <f>'0.5ms-O-0°C-5mm-1'!N94</f>
        <v>0.85712793931972042</v>
      </c>
      <c r="H96" s="12">
        <f>'0.5ms-O-0°C-5mm-2'!N94</f>
        <v>0.751651913726468</v>
      </c>
      <c r="J96" s="12">
        <f>'0.5ms-S-0°C-10mm-1'!N94</f>
        <v>0.84553105358474479</v>
      </c>
      <c r="K96" s="25"/>
      <c r="L96" s="12">
        <f>'0.5ms-S-0°C-10mm-2'!N94</f>
        <v>0.927234045330253</v>
      </c>
      <c r="N96" s="12" t="e">
        <f>#REF!</f>
        <v>#REF!</v>
      </c>
      <c r="P96" s="12">
        <f>'0.0ms-S-0°C-5mm-2'!N94</f>
        <v>0.62091687005115492</v>
      </c>
      <c r="Q96" s="25"/>
      <c r="R96" s="12" t="e">
        <f>#REF!</f>
        <v>#REF!</v>
      </c>
      <c r="S96" s="25"/>
      <c r="T96" s="12">
        <f>'1ms-S-0°C-5mm-2'!O94</f>
        <v>0.80207602409930079</v>
      </c>
      <c r="V96" s="12">
        <f>'0.5ms-S-30°C-5mm-1'!O94</f>
        <v>0.46101347219756594</v>
      </c>
      <c r="X96" s="12">
        <f>'L-0.5ms-S-0°C-5mm'!P94</f>
        <v>0.88699108389730363</v>
      </c>
      <c r="Z96" s="12">
        <f>'0.5ms-S-30°C-5mm-2'!O94</f>
        <v>0.66391112531659668</v>
      </c>
      <c r="AB96" s="12" t="e">
        <f>#REF!</f>
        <v>#REF!</v>
      </c>
      <c r="AE96" s="27" t="e">
        <f t="shared" si="2"/>
        <v>#REF!</v>
      </c>
      <c r="AF96" s="12">
        <v>1.5356579782551671E-3</v>
      </c>
    </row>
    <row r="97" spans="1:32" x14ac:dyDescent="0.75">
      <c r="A97" s="12">
        <f t="shared" si="3"/>
        <v>93</v>
      </c>
      <c r="B97" s="12">
        <f>'0.5ms-S-0°C-5mm-1'!R95</f>
        <v>0.69447969678712296</v>
      </c>
      <c r="D97" s="12">
        <f>'0.5ms-S-0°C-5mm-2'!N95</f>
        <v>0.88824125351517602</v>
      </c>
      <c r="E97" s="25"/>
      <c r="F97" s="12">
        <f>'0.5ms-O-0°C-5mm-1'!N95</f>
        <v>0.85333067524848361</v>
      </c>
      <c r="H97" s="12">
        <f>'0.5ms-O-0°C-5mm-2'!N95</f>
        <v>0.75065453185388353</v>
      </c>
      <c r="J97" s="12">
        <f>'0.5ms-S-0°C-10mm-1'!N95</f>
        <v>0.8426014701182486</v>
      </c>
      <c r="K97" s="25"/>
      <c r="L97" s="12">
        <f>'0.5ms-S-0°C-10mm-2'!N95</f>
        <v>0.92625513114187075</v>
      </c>
      <c r="N97" s="12" t="e">
        <f>#REF!</f>
        <v>#REF!</v>
      </c>
      <c r="P97" s="12">
        <f>'0.0ms-S-0°C-5mm-2'!N95</f>
        <v>0.62049093395008881</v>
      </c>
      <c r="Q97" s="25"/>
      <c r="R97" s="12" t="e">
        <f>#REF!</f>
        <v>#REF!</v>
      </c>
      <c r="S97" s="25"/>
      <c r="T97" s="12">
        <f>'1ms-S-0°C-5mm-2'!O95</f>
        <v>0.80110818069636336</v>
      </c>
      <c r="V97" s="12">
        <f>'0.5ms-S-30°C-5mm-1'!O95</f>
        <v>0.4595340947196086</v>
      </c>
      <c r="X97" s="12">
        <f>'L-0.5ms-S-0°C-5mm'!P95</f>
        <v>0.88613170050488776</v>
      </c>
      <c r="Z97" s="12">
        <f>'0.5ms-S-30°C-5mm-2'!O95</f>
        <v>0.66391112531659668</v>
      </c>
      <c r="AB97" s="12" t="e">
        <f>#REF!</f>
        <v>#REF!</v>
      </c>
      <c r="AE97" s="27" t="e">
        <f t="shared" si="2"/>
        <v>#REF!</v>
      </c>
      <c r="AF97" s="12">
        <v>1.5356579782551671E-3</v>
      </c>
    </row>
    <row r="98" spans="1:32" x14ac:dyDescent="0.75">
      <c r="A98" s="12">
        <f t="shared" si="3"/>
        <v>94</v>
      </c>
      <c r="B98" s="12">
        <f>'0.5ms-S-0°C-5mm-1'!R96</f>
        <v>0.69234319117024956</v>
      </c>
      <c r="D98" s="12">
        <f>'0.5ms-S-0°C-5mm-2'!N96</f>
        <v>0.88460682273518165</v>
      </c>
      <c r="E98" s="25"/>
      <c r="F98" s="12">
        <f>'0.5ms-O-0°C-5mm-1'!N96</f>
        <v>0.85238135923067426</v>
      </c>
      <c r="H98" s="12">
        <f>'0.5ms-O-0°C-5mm-2'!N96</f>
        <v>0.74716369529983784</v>
      </c>
      <c r="J98" s="12">
        <f>'0.5ms-S-0°C-10mm-1'!N96</f>
        <v>0.84233514434856716</v>
      </c>
      <c r="K98" s="25"/>
      <c r="L98" s="12">
        <f>'0.5ms-S-0°C-10mm-2'!N96</f>
        <v>0.92592882641241003</v>
      </c>
      <c r="N98" s="12" t="e">
        <f>#REF!</f>
        <v>#REF!</v>
      </c>
      <c r="P98" s="12">
        <f>'0.0ms-S-0°C-5mm-2'!N96</f>
        <v>0.61793531734369211</v>
      </c>
      <c r="Q98" s="25"/>
      <c r="R98" s="12" t="e">
        <f>#REF!</f>
        <v>#REF!</v>
      </c>
      <c r="S98" s="25"/>
      <c r="T98" s="12">
        <f>'1ms-S-0°C-5mm-2'!O96</f>
        <v>0.79965641559195721</v>
      </c>
      <c r="V98" s="12">
        <f>'0.5ms-S-30°C-5mm-1'!O96</f>
        <v>0.45608221393770831</v>
      </c>
      <c r="X98" s="12">
        <f>'L-0.5ms-S-0°C-5mm'!P96</f>
        <v>0.88312385863143195</v>
      </c>
      <c r="Z98" s="12">
        <f>'0.5ms-S-30°C-5mm-2'!O96</f>
        <v>0.66245829156436287</v>
      </c>
      <c r="AB98" s="12" t="e">
        <f>#REF!</f>
        <v>#REF!</v>
      </c>
      <c r="AE98" s="27" t="e">
        <f t="shared" si="2"/>
        <v>#REF!</v>
      </c>
      <c r="AF98" s="12">
        <v>1.5356579782551671E-3</v>
      </c>
    </row>
    <row r="99" spans="1:32" x14ac:dyDescent="0.75">
      <c r="A99" s="12">
        <f t="shared" si="3"/>
        <v>95</v>
      </c>
      <c r="B99" s="12">
        <f>'0.5ms-S-0°C-5mm-1'!R97</f>
        <v>0.69191589004687493</v>
      </c>
      <c r="D99" s="12">
        <f>'0.5ms-S-0°C-5mm-2'!N97</f>
        <v>0.88278960734518452</v>
      </c>
      <c r="E99" s="25"/>
      <c r="F99" s="12">
        <f>'0.5ms-O-0°C-5mm-1'!N97</f>
        <v>0.8471601211327241</v>
      </c>
      <c r="H99" s="12">
        <f>'0.5ms-O-0°C-5mm-2'!N97</f>
        <v>0.7456676224909613</v>
      </c>
      <c r="J99" s="12">
        <f>'0.5ms-S-0°C-10mm-1'!N97</f>
        <v>0.84047086396079684</v>
      </c>
      <c r="K99" s="25"/>
      <c r="L99" s="12">
        <f>'0.5ms-S-0°C-10mm-2'!N97</f>
        <v>0.92266577911780245</v>
      </c>
      <c r="N99" s="12" t="e">
        <f>#REF!</f>
        <v>#REF!</v>
      </c>
      <c r="P99" s="12">
        <f>'0.0ms-S-0°C-5mm-2'!N97</f>
        <v>0.61410189243409707</v>
      </c>
      <c r="Q99" s="25"/>
      <c r="R99" s="12" t="e">
        <f>#REF!</f>
        <v>#REF!</v>
      </c>
      <c r="S99" s="25"/>
      <c r="T99" s="12">
        <f>'1ms-S-0°C-5mm-2'!O97</f>
        <v>0.79868857218901979</v>
      </c>
      <c r="V99" s="12">
        <f>'0.5ms-S-30°C-5mm-1'!O97</f>
        <v>0.44326094246207859</v>
      </c>
      <c r="X99" s="12">
        <f>'L-0.5ms-S-0°C-5mm'!P97</f>
        <v>0.880975400150392</v>
      </c>
      <c r="Z99" s="12">
        <f>'0.5ms-S-30°C-5mm-2'!O97</f>
        <v>0.65955262405989545</v>
      </c>
      <c r="AB99" s="12" t="e">
        <f>#REF!</f>
        <v>#REF!</v>
      </c>
      <c r="AE99" s="27" t="e">
        <f t="shared" si="2"/>
        <v>#REF!</v>
      </c>
      <c r="AF99" s="12">
        <v>1.5356579782551671E-3</v>
      </c>
    </row>
    <row r="100" spans="1:32" x14ac:dyDescent="0.75">
      <c r="A100" s="12">
        <f t="shared" si="3"/>
        <v>96</v>
      </c>
      <c r="B100" s="12">
        <f>'0.5ms-S-0°C-5mm-1'!R98</f>
        <v>0.68764287881312847</v>
      </c>
      <c r="D100" s="12">
        <f>'0.5ms-S-0°C-5mm-2'!N98</f>
        <v>0.88097239195518739</v>
      </c>
      <c r="E100" s="25"/>
      <c r="F100" s="12">
        <f>'0.5ms-O-0°C-5mm-1'!N98</f>
        <v>0.84193888303477371</v>
      </c>
      <c r="H100" s="12">
        <f>'0.5ms-O-0°C-5mm-2'!N98</f>
        <v>0.73968333125545449</v>
      </c>
      <c r="J100" s="12">
        <f>'0.5ms-S-0°C-10mm-1'!N98</f>
        <v>0.83940556088207097</v>
      </c>
      <c r="K100" s="25"/>
      <c r="L100" s="12">
        <f>'0.5ms-S-0°C-10mm-2'!N98</f>
        <v>0.92233947438834185</v>
      </c>
      <c r="N100" s="12" t="e">
        <f>#REF!</f>
        <v>#REF!</v>
      </c>
      <c r="P100" s="12">
        <f>'0.0ms-S-0°C-5mm-2'!N98</f>
        <v>0.61325002023196484</v>
      </c>
      <c r="Q100" s="25"/>
      <c r="R100" s="12" t="e">
        <f>#REF!</f>
        <v>#REF!</v>
      </c>
      <c r="S100" s="25"/>
      <c r="T100" s="12">
        <f>'1ms-S-0°C-5mm-2'!O98</f>
        <v>0.79868857218901979</v>
      </c>
      <c r="V100" s="12">
        <f>'0.5ms-S-30°C-5mm-1'!O98</f>
        <v>0.44030218750616412</v>
      </c>
      <c r="X100" s="12">
        <f>'L-0.5ms-S-0°C-5mm'!P98</f>
        <v>0.88054570845418412</v>
      </c>
      <c r="Z100" s="12">
        <f>'0.5ms-S-30°C-5mm-2'!O98</f>
        <v>0.65325701113354928</v>
      </c>
      <c r="AB100" s="12" t="e">
        <f>#REF!</f>
        <v>#REF!</v>
      </c>
      <c r="AE100" s="27" t="e">
        <f t="shared" si="2"/>
        <v>#REF!</v>
      </c>
      <c r="AF100" s="12">
        <v>1.5356579782551671E-3</v>
      </c>
    </row>
    <row r="101" spans="1:32" x14ac:dyDescent="0.75">
      <c r="A101" s="12">
        <f t="shared" si="3"/>
        <v>97</v>
      </c>
      <c r="B101" s="12">
        <f>'0.5ms-S-0°C-5mm-1'!R99</f>
        <v>0.68636097544300445</v>
      </c>
      <c r="D101" s="12">
        <f>'0.5ms-S-0°C-5mm-2'!N99</f>
        <v>0.88097239195518739</v>
      </c>
      <c r="E101" s="25"/>
      <c r="F101" s="12">
        <f>'0.5ms-O-0°C-5mm-1'!N99</f>
        <v>0.83814161896353689</v>
      </c>
      <c r="H101" s="12">
        <f>'0.5ms-O-0°C-5mm-2'!N99</f>
        <v>0.73818725844657773</v>
      </c>
      <c r="J101" s="12">
        <f>'0.5ms-S-0°C-10mm-1'!N99</f>
        <v>0.83887290934270786</v>
      </c>
      <c r="K101" s="25"/>
      <c r="L101" s="12">
        <f>'0.5ms-S-0°C-10mm-2'!N99</f>
        <v>0.92136056019995949</v>
      </c>
      <c r="N101" s="12" t="e">
        <f>#REF!</f>
        <v>#REF!</v>
      </c>
      <c r="P101" s="12">
        <f>'0.0ms-S-0°C-5mm-2'!N99</f>
        <v>0.61026846752450203</v>
      </c>
      <c r="Q101" s="25"/>
      <c r="R101" s="12" t="e">
        <f>#REF!</f>
        <v>#REF!</v>
      </c>
      <c r="S101" s="25"/>
      <c r="T101" s="12">
        <f>'1ms-S-0°C-5mm-2'!O99</f>
        <v>0.79288151177139554</v>
      </c>
      <c r="V101" s="12">
        <f>'0.5ms-S-30°C-5mm-1'!O99</f>
        <v>0.43980906168017825</v>
      </c>
      <c r="X101" s="12">
        <f>'L-0.5ms-S-0°C-5mm'!P99</f>
        <v>0.87667848318831254</v>
      </c>
      <c r="Z101" s="12">
        <f>'0.5ms-S-30°C-5mm-2'!O99</f>
        <v>0.6455085644549694</v>
      </c>
      <c r="AB101" s="12" t="e">
        <f>#REF!</f>
        <v>#REF!</v>
      </c>
      <c r="AE101" s="27" t="e">
        <f t="shared" si="2"/>
        <v>#REF!</v>
      </c>
      <c r="AF101" s="12">
        <v>1.5356579782551671E-3</v>
      </c>
    </row>
    <row r="102" spans="1:32" x14ac:dyDescent="0.75">
      <c r="A102" s="12">
        <f t="shared" si="3"/>
        <v>98</v>
      </c>
      <c r="B102" s="12">
        <f>'0.5ms-S-0°C-5mm-1'!R100</f>
        <v>0.68379716870275653</v>
      </c>
      <c r="D102" s="12">
        <f>'0.5ms-S-0°C-5mm-2'!N100</f>
        <v>0.87915517656519038</v>
      </c>
      <c r="E102" s="25"/>
      <c r="F102" s="12">
        <f>'0.5ms-O-0°C-5mm-1'!N100</f>
        <v>0.83814161896353678</v>
      </c>
      <c r="H102" s="12">
        <f>'0.5ms-O-0°C-5mm-2'!N100</f>
        <v>0.73718987657399326</v>
      </c>
      <c r="J102" s="12">
        <f>'0.5ms-S-0°C-10mm-1'!N100</f>
        <v>0.83860658357302642</v>
      </c>
      <c r="K102" s="25"/>
      <c r="L102" s="12">
        <f>'0.5ms-S-0°C-10mm-2'!N100</f>
        <v>0.92103425547049889</v>
      </c>
      <c r="N102" s="12" t="e">
        <f>#REF!</f>
        <v>#REF!</v>
      </c>
      <c r="P102" s="12">
        <f>'0.0ms-S-0°C-5mm-2'!N100</f>
        <v>0.60813878701917135</v>
      </c>
      <c r="Q102" s="25"/>
      <c r="R102" s="12" t="e">
        <f>#REF!</f>
        <v>#REF!</v>
      </c>
      <c r="S102" s="25"/>
      <c r="T102" s="12">
        <f>'1ms-S-0°C-5mm-2'!O100</f>
        <v>0.79288151177139554</v>
      </c>
      <c r="V102" s="12">
        <f>'0.5ms-S-30°C-5mm-1'!O100</f>
        <v>0.43685030672426378</v>
      </c>
      <c r="X102" s="12">
        <f>'L-0.5ms-S-0°C-5mm'!P100</f>
        <v>0.87453002470727248</v>
      </c>
      <c r="Z102" s="12">
        <f>'0.5ms-S-30°C-5mm-2'!O100</f>
        <v>0.63969722944603447</v>
      </c>
      <c r="AB102" s="12" t="e">
        <f>#REF!</f>
        <v>#REF!</v>
      </c>
      <c r="AE102" s="27" t="e">
        <f t="shared" si="2"/>
        <v>#REF!</v>
      </c>
      <c r="AF102" s="12">
        <v>1.5356579782551116E-3</v>
      </c>
    </row>
    <row r="103" spans="1:32" x14ac:dyDescent="0.75">
      <c r="A103" s="12">
        <f t="shared" si="3"/>
        <v>99</v>
      </c>
      <c r="B103" s="12">
        <f>'0.5ms-S-0°C-5mm-1'!R101</f>
        <v>0.67909685634563521</v>
      </c>
      <c r="D103" s="12">
        <f>'0.5ms-S-0°C-5mm-2'!N101</f>
        <v>0.87597504963269535</v>
      </c>
      <c r="E103" s="25"/>
      <c r="F103" s="12">
        <f>'0.5ms-O-0°C-5mm-1'!N101</f>
        <v>0.83814161896353678</v>
      </c>
      <c r="H103" s="12">
        <f>'0.5ms-O-0°C-5mm-2'!N101</f>
        <v>0.73569380376511673</v>
      </c>
      <c r="J103" s="12">
        <f>'0.5ms-S-0°C-10mm-1'!N101</f>
        <v>0.83780760626398199</v>
      </c>
      <c r="K103" s="25"/>
      <c r="L103" s="12">
        <f>'0.5ms-S-0°C-10mm-2'!N101</f>
        <v>0.92103425547049889</v>
      </c>
      <c r="N103" s="12" t="e">
        <f>#REF!</f>
        <v>#REF!</v>
      </c>
      <c r="P103" s="12">
        <f>'0.0ms-S-0°C-5mm-2'!N101</f>
        <v>0.60473129821064253</v>
      </c>
      <c r="Q103" s="25"/>
      <c r="R103" s="12" t="e">
        <f>#REF!</f>
        <v>#REF!</v>
      </c>
      <c r="S103" s="25"/>
      <c r="T103" s="12">
        <f>'1ms-S-0°C-5mm-2'!O101</f>
        <v>0.7914297466669894</v>
      </c>
      <c r="V103" s="12">
        <f>'0.5ms-S-30°C-5mm-1'!O101</f>
        <v>0.4358640550722922</v>
      </c>
      <c r="X103" s="12">
        <f>'L-0.5ms-S-0°C-5mm'!P101</f>
        <v>0.87216672037812859</v>
      </c>
      <c r="Z103" s="12">
        <f>'0.5ms-S-30°C-5mm-2'!O101</f>
        <v>0.63727583985897818</v>
      </c>
      <c r="AB103" s="12" t="e">
        <f>#REF!</f>
        <v>#REF!</v>
      </c>
      <c r="AE103" s="27" t="e">
        <f t="shared" si="2"/>
        <v>#REF!</v>
      </c>
      <c r="AF103" s="12">
        <v>1.5356579782551116E-3</v>
      </c>
    </row>
    <row r="104" spans="1:32" x14ac:dyDescent="0.75">
      <c r="A104" s="12">
        <f t="shared" si="3"/>
        <v>100</v>
      </c>
      <c r="B104" s="12">
        <f>'0.5ms-S-0°C-5mm-1'!R102</f>
        <v>0.67781495297551142</v>
      </c>
      <c r="D104" s="12">
        <f>'0.5ms-S-0°C-5mm-2'!N102</f>
        <v>0.87461213809019744</v>
      </c>
      <c r="E104" s="25"/>
      <c r="F104" s="12">
        <f>'0.5ms-O-0°C-5mm-1'!N102</f>
        <v>0.8343443548923003</v>
      </c>
      <c r="H104" s="12">
        <f>'0.5ms-O-0°C-5mm-2'!N102</f>
        <v>0.73270165814736321</v>
      </c>
      <c r="J104" s="12">
        <f>'0.5ms-S-0°C-10mm-1'!N102</f>
        <v>0.83780760626398199</v>
      </c>
      <c r="K104" s="25"/>
      <c r="L104" s="12">
        <f>'0.5ms-S-0°C-10mm-2'!N102</f>
        <v>0.92103425547049889</v>
      </c>
      <c r="N104" s="12" t="e">
        <f>#REF!</f>
        <v>#REF!</v>
      </c>
      <c r="P104" s="12">
        <f>'0.0ms-S-0°C-5mm-2'!N102</f>
        <v>0.60302755380637796</v>
      </c>
      <c r="Q104" s="25"/>
      <c r="R104" s="12" t="e">
        <f>#REF!</f>
        <v>#REF!</v>
      </c>
      <c r="S104" s="25"/>
      <c r="T104" s="12">
        <f>'1ms-S-0°C-5mm-2'!O102</f>
        <v>0.79046190326405175</v>
      </c>
      <c r="V104" s="12">
        <f>'0.5ms-S-30°C-5mm-1'!O102</f>
        <v>0.42994654516046316</v>
      </c>
      <c r="X104" s="12">
        <f>'L-0.5ms-S-0°C-5mm'!P102</f>
        <v>0.86529165323880131</v>
      </c>
      <c r="Z104" s="12">
        <f>'0.5ms-S-30°C-5mm-2'!O102</f>
        <v>0.6149990556580609</v>
      </c>
      <c r="AB104" s="12" t="e">
        <f>#REF!</f>
        <v>#REF!</v>
      </c>
      <c r="AE104" s="27" t="e">
        <f t="shared" si="2"/>
        <v>#REF!</v>
      </c>
      <c r="AF104" s="12">
        <v>1.5356579782551116E-3</v>
      </c>
    </row>
    <row r="105" spans="1:32" x14ac:dyDescent="0.75">
      <c r="A105" s="12">
        <f t="shared" si="3"/>
        <v>101</v>
      </c>
      <c r="B105" s="12">
        <f>'0.5ms-S-0°C-5mm-1'!R103</f>
        <v>0.67696035072876215</v>
      </c>
      <c r="D105" s="12">
        <f>'0.5ms-S-0°C-5mm-2'!N103</f>
        <v>0.86507175729271246</v>
      </c>
      <c r="E105" s="25"/>
      <c r="F105" s="12">
        <f>'0.5ms-O-0°C-5mm-1'!N103</f>
        <v>0.8276991427676359</v>
      </c>
      <c r="H105" s="12">
        <f>'0.5ms-O-0°C-5mm-2'!N103</f>
        <v>0.73070689440219427</v>
      </c>
      <c r="J105" s="12">
        <f>'0.5ms-S-0°C-10mm-1'!N103</f>
        <v>0.83727495472461899</v>
      </c>
      <c r="K105" s="25"/>
      <c r="L105" s="12">
        <f>'0.5ms-S-0°C-10mm-2'!N103</f>
        <v>0.91907642709373427</v>
      </c>
      <c r="N105" s="12" t="e">
        <f>#REF!</f>
        <v>#REF!</v>
      </c>
      <c r="P105" s="12">
        <f>'0.0ms-S-0°C-5mm-2'!N103</f>
        <v>0.5987681927957168</v>
      </c>
      <c r="Q105" s="25"/>
      <c r="R105" s="12" t="e">
        <f>#REF!</f>
        <v>#REF!</v>
      </c>
      <c r="S105" s="25"/>
      <c r="T105" s="12">
        <f>'1ms-S-0°C-5mm-2'!O103</f>
        <v>0.79046190326405175</v>
      </c>
      <c r="V105" s="12">
        <f>'0.5ms-S-30°C-5mm-1'!O103</f>
        <v>0.42550841272659129</v>
      </c>
      <c r="X105" s="12">
        <f>'L-0.5ms-S-0°C-5mm'!P103</f>
        <v>0.86421742399828105</v>
      </c>
      <c r="Z105" s="12">
        <f>'0.5ms-S-30°C-5mm-2'!O103</f>
        <v>0.60870344273171484</v>
      </c>
      <c r="AB105" s="12" t="e">
        <f>#REF!</f>
        <v>#REF!</v>
      </c>
      <c r="AE105" s="27" t="e">
        <f t="shared" si="2"/>
        <v>#REF!</v>
      </c>
      <c r="AF105" s="12">
        <v>1.5356579782550561E-3</v>
      </c>
    </row>
    <row r="106" spans="1:32" x14ac:dyDescent="0.75">
      <c r="A106" s="12">
        <f t="shared" si="3"/>
        <v>102</v>
      </c>
      <c r="B106" s="12">
        <f>'0.5ms-S-0°C-5mm-1'!R104</f>
        <v>0.67268733949501547</v>
      </c>
      <c r="D106" s="12">
        <f>'0.5ms-S-0°C-5mm-2'!N104</f>
        <v>0.86234593420771677</v>
      </c>
      <c r="E106" s="25"/>
      <c r="F106" s="12">
        <f>'0.5ms-O-0°C-5mm-1'!N104</f>
        <v>0.82390187869639953</v>
      </c>
      <c r="H106" s="12">
        <f>'0.5ms-O-0°C-5mm-2'!N104</f>
        <v>0.72272783942151853</v>
      </c>
      <c r="J106" s="12">
        <f>'0.5ms-S-0°C-10mm-1'!N104</f>
        <v>0.83700862895493755</v>
      </c>
      <c r="K106" s="25"/>
      <c r="L106" s="12">
        <f>'0.5ms-S-0°C-10mm-2'!N104</f>
        <v>0.91842381763481296</v>
      </c>
      <c r="N106" s="12" t="e">
        <f>#REF!</f>
        <v>#REF!</v>
      </c>
      <c r="P106" s="12">
        <f>'0.0ms-S-0°C-5mm-2'!N104</f>
        <v>0.59749038449251846</v>
      </c>
      <c r="Q106" s="25"/>
      <c r="R106" s="12" t="e">
        <f>#REF!</f>
        <v>#REF!</v>
      </c>
      <c r="S106" s="25"/>
      <c r="T106" s="12">
        <f>'1ms-S-0°C-5mm-2'!O104</f>
        <v>0.78997798156258314</v>
      </c>
      <c r="V106" s="12">
        <f>'0.5ms-S-30°C-5mm-1'!O104</f>
        <v>0.42501528690060558</v>
      </c>
      <c r="X106" s="12">
        <f>'L-0.5ms-S-0°C-5mm'!P104</f>
        <v>0.86421742399828105</v>
      </c>
      <c r="Z106" s="12">
        <f>'0.5ms-S-30°C-5mm-2'!O104</f>
        <v>0.60773488689689237</v>
      </c>
      <c r="AB106" s="12" t="e">
        <f>#REF!</f>
        <v>#REF!</v>
      </c>
      <c r="AE106" s="27" t="e">
        <f t="shared" si="2"/>
        <v>#REF!</v>
      </c>
      <c r="AF106" s="12">
        <v>1.5356579782550561E-3</v>
      </c>
    </row>
    <row r="107" spans="1:32" x14ac:dyDescent="0.75">
      <c r="A107" s="12">
        <f t="shared" si="3"/>
        <v>103</v>
      </c>
      <c r="B107" s="12">
        <f>'0.5ms-S-0°C-5mm-1'!R105</f>
        <v>0.66798702713789437</v>
      </c>
      <c r="D107" s="12">
        <f>'0.5ms-S-0°C-5mm-2'!N105</f>
        <v>0.85325985725773112</v>
      </c>
      <c r="E107" s="25"/>
      <c r="F107" s="12">
        <f>'0.5ms-O-0°C-5mm-1'!N105</f>
        <v>0.82200324666078106</v>
      </c>
      <c r="H107" s="12">
        <f>'0.5ms-O-0°C-5mm-2'!N105</f>
        <v>0.71923700286747294</v>
      </c>
      <c r="J107" s="12">
        <f>'0.5ms-S-0°C-10mm-1'!N105</f>
        <v>0.83700862895493755</v>
      </c>
      <c r="K107" s="25"/>
      <c r="L107" s="12">
        <f>'0.5ms-S-0°C-10mm-2'!N105</f>
        <v>0.91711859871696999</v>
      </c>
      <c r="N107" s="12" t="e">
        <f>#REF!</f>
        <v>#REF!</v>
      </c>
      <c r="P107" s="12">
        <f>'0.0ms-S-0°C-5mm-2'!N105</f>
        <v>0.59493476788612176</v>
      </c>
      <c r="Q107" s="25"/>
      <c r="R107" s="12" t="e">
        <f>#REF!</f>
        <v>#REF!</v>
      </c>
      <c r="S107" s="25"/>
      <c r="T107" s="12">
        <f>'1ms-S-0°C-5mm-2'!O105</f>
        <v>0.78997798156258314</v>
      </c>
      <c r="V107" s="12">
        <f>'0.5ms-S-30°C-5mm-1'!O105</f>
        <v>0.42452216107461982</v>
      </c>
      <c r="X107" s="12">
        <f>'L-0.5ms-S-0°C-5mm'!P105</f>
        <v>0.86163927382103345</v>
      </c>
      <c r="Z107" s="12">
        <f>'0.5ms-S-30°C-5mm-2'!O105</f>
        <v>0.60773488689689237</v>
      </c>
      <c r="AB107" s="12" t="e">
        <f>#REF!</f>
        <v>#REF!</v>
      </c>
      <c r="AE107" s="27" t="e">
        <f t="shared" si="2"/>
        <v>#REF!</v>
      </c>
      <c r="AF107" s="12">
        <v>1.5356579782550561E-3</v>
      </c>
    </row>
    <row r="108" spans="1:32" x14ac:dyDescent="0.75">
      <c r="A108" s="12">
        <f t="shared" si="3"/>
        <v>104</v>
      </c>
      <c r="B108" s="12">
        <f>'0.5ms-S-0°C-5mm-1'!R106</f>
        <v>0.6671324248911451</v>
      </c>
      <c r="D108" s="12">
        <f>'0.5ms-S-0°C-5mm-2'!N106</f>
        <v>0.85325985725773112</v>
      </c>
      <c r="E108" s="25"/>
      <c r="F108" s="12">
        <f>'0.5ms-O-0°C-5mm-1'!N106</f>
        <v>0.82010461462516282</v>
      </c>
      <c r="H108" s="12">
        <f>'0.5ms-O-0°C-5mm-2'!N106</f>
        <v>0.71823962099488847</v>
      </c>
      <c r="J108" s="12">
        <f>'0.5ms-S-0°C-10mm-1'!N106</f>
        <v>0.83700862895493755</v>
      </c>
      <c r="K108" s="25"/>
      <c r="L108" s="12">
        <f>'0.5ms-S-0°C-10mm-2'!N106</f>
        <v>0.91483446561074466</v>
      </c>
      <c r="N108" s="12" t="e">
        <f>#REF!</f>
        <v>#REF!</v>
      </c>
      <c r="P108" s="12">
        <f>'0.0ms-S-0°C-5mm-2'!N106</f>
        <v>0.58641604586479934</v>
      </c>
      <c r="Q108" s="25"/>
      <c r="R108" s="12" t="e">
        <f>#REF!</f>
        <v>#REF!</v>
      </c>
      <c r="S108" s="25"/>
      <c r="T108" s="12">
        <f>'1ms-S-0°C-5mm-2'!O106</f>
        <v>0.78901013815964582</v>
      </c>
      <c r="V108" s="12">
        <f>'0.5ms-S-30°C-5mm-1'!O106</f>
        <v>0.4156458962068762</v>
      </c>
      <c r="X108" s="12">
        <f>'L-0.5ms-S-0°C-5mm'!P106</f>
        <v>0.85906112364378551</v>
      </c>
      <c r="Z108" s="12">
        <f>'0.5ms-S-30°C-5mm-2'!O106</f>
        <v>0.60579777522724743</v>
      </c>
      <c r="AB108" s="12" t="e">
        <f>#REF!</f>
        <v>#REF!</v>
      </c>
      <c r="AE108" s="27" t="e">
        <f t="shared" si="2"/>
        <v>#REF!</v>
      </c>
      <c r="AF108" s="12">
        <v>1.5356579782550561E-3</v>
      </c>
    </row>
    <row r="109" spans="1:32" x14ac:dyDescent="0.75">
      <c r="A109" s="12">
        <f t="shared" si="3"/>
        <v>105</v>
      </c>
      <c r="B109" s="12">
        <f>'0.5ms-S-0°C-5mm-1'!R107</f>
        <v>0.66200481141064915</v>
      </c>
      <c r="D109" s="12">
        <f>'0.5ms-S-0°C-5mm-2'!N107</f>
        <v>0.85053403417273532</v>
      </c>
      <c r="E109" s="25"/>
      <c r="F109" s="12">
        <f>'0.5ms-O-0°C-5mm-1'!N107</f>
        <v>0.81535803453611699</v>
      </c>
      <c r="H109" s="12">
        <f>'0.5ms-O-0°C-5mm-2'!N107</f>
        <v>0.71524747537713518</v>
      </c>
      <c r="J109" s="12">
        <f>'0.5ms-S-0°C-10mm-1'!N107</f>
        <v>0.83674230318525611</v>
      </c>
      <c r="K109" s="25"/>
      <c r="L109" s="12">
        <f>'0.5ms-S-0°C-10mm-2'!N107</f>
        <v>0.91385555142236241</v>
      </c>
      <c r="N109" s="12" t="e">
        <f>#REF!</f>
        <v>#REF!</v>
      </c>
      <c r="P109" s="12">
        <f>'0.0ms-S-0°C-5mm-2'!N107</f>
        <v>0.58428636535946887</v>
      </c>
      <c r="Q109" s="25"/>
      <c r="R109" s="12" t="e">
        <f>#REF!</f>
        <v>#REF!</v>
      </c>
      <c r="S109" s="25"/>
      <c r="T109" s="12">
        <f>'1ms-S-0°C-5mm-2'!O107</f>
        <v>0.78804229475670839</v>
      </c>
      <c r="V109" s="12">
        <f>'0.5ms-S-30°C-5mm-1'!O107</f>
        <v>0.41170088959899009</v>
      </c>
      <c r="X109" s="12">
        <f>'L-0.5ms-S-0°C-5mm'!P107</f>
        <v>0.85497905252980988</v>
      </c>
      <c r="Z109" s="12">
        <f>'0.5ms-S-30°C-5mm-2'!O107</f>
        <v>0.58739521436562003</v>
      </c>
      <c r="AB109" s="12" t="e">
        <f>#REF!</f>
        <v>#REF!</v>
      </c>
      <c r="AE109" s="27" t="e">
        <f t="shared" si="2"/>
        <v>#REF!</v>
      </c>
      <c r="AF109" s="12">
        <v>1.5356579782550561E-3</v>
      </c>
    </row>
    <row r="110" spans="1:32" x14ac:dyDescent="0.75">
      <c r="A110" s="12">
        <f t="shared" si="3"/>
        <v>106</v>
      </c>
      <c r="B110" s="12">
        <f>'0.5ms-S-0°C-5mm-1'!R108</f>
        <v>0.66029560691715061</v>
      </c>
      <c r="D110" s="12">
        <f>'0.5ms-S-0°C-5mm-2'!N108</f>
        <v>0.83781352644275542</v>
      </c>
      <c r="E110" s="25"/>
      <c r="F110" s="12">
        <f>'0.5ms-O-0°C-5mm-1'!N108</f>
        <v>0.81013679643816627</v>
      </c>
      <c r="H110" s="12">
        <f>'0.5ms-O-0°C-5mm-2'!N108</f>
        <v>0.71524747537713518</v>
      </c>
      <c r="J110" s="12">
        <f>'0.5ms-S-0°C-10mm-1'!N108</f>
        <v>0.83620965164589312</v>
      </c>
      <c r="K110" s="25"/>
      <c r="L110" s="12">
        <f>'0.5ms-S-0°C-10mm-2'!N108</f>
        <v>0.91222402777505851</v>
      </c>
      <c r="N110" s="12" t="e">
        <f>#REF!</f>
        <v>#REF!</v>
      </c>
      <c r="P110" s="12">
        <f>'0.0ms-S-0°C-5mm-2'!N108</f>
        <v>0.5825826209552043</v>
      </c>
      <c r="Q110" s="25"/>
      <c r="R110" s="12" t="e">
        <f>#REF!</f>
        <v>#REF!</v>
      </c>
      <c r="S110" s="25"/>
      <c r="T110" s="12">
        <f>'1ms-S-0°C-5mm-2'!O108</f>
        <v>0.78271915604055275</v>
      </c>
      <c r="V110" s="12">
        <f>'0.5ms-S-30°C-5mm-1'!O108</f>
        <v>0.40972838629504704</v>
      </c>
      <c r="X110" s="12">
        <f>'L-0.5ms-S-0°C-5mm'!P108</f>
        <v>0.85240090235256194</v>
      </c>
      <c r="Z110" s="12">
        <f>'0.5ms-S-30°C-5mm-2'!O108</f>
        <v>0.5830367131089188</v>
      </c>
      <c r="AB110" s="12" t="e">
        <f>#REF!</f>
        <v>#REF!</v>
      </c>
      <c r="AE110" s="27" t="e">
        <f t="shared" si="2"/>
        <v>#REF!</v>
      </c>
      <c r="AF110" s="12">
        <v>1.5356579782550561E-3</v>
      </c>
    </row>
    <row r="111" spans="1:32" x14ac:dyDescent="0.75">
      <c r="A111" s="12">
        <f t="shared" si="3"/>
        <v>107</v>
      </c>
      <c r="B111" s="12">
        <f>'0.5ms-S-0°C-5mm-1'!R109</f>
        <v>0.65388609006653076</v>
      </c>
      <c r="D111" s="12">
        <f>'0.5ms-S-0°C-5mm-2'!N109</f>
        <v>0.83735922259525608</v>
      </c>
      <c r="E111" s="25"/>
      <c r="F111" s="12">
        <f>'0.5ms-O-0°C-5mm-1'!N109</f>
        <v>0.80776350639364347</v>
      </c>
      <c r="H111" s="12">
        <f>'0.5ms-O-0°C-5mm-2'!N109</f>
        <v>0.71524747537713518</v>
      </c>
      <c r="J111" s="12">
        <f>'0.5ms-S-0°C-10mm-1'!N109</f>
        <v>0.83594332587621167</v>
      </c>
      <c r="K111" s="25"/>
      <c r="L111" s="12">
        <f>'0.5ms-S-0°C-10mm-2'!N109</f>
        <v>0.90863467575099033</v>
      </c>
      <c r="N111" s="12" t="e">
        <f>#REF!</f>
        <v>#REF!</v>
      </c>
      <c r="P111" s="12">
        <f>'0.0ms-S-0°C-5mm-2'!N109</f>
        <v>0.58045294044987372</v>
      </c>
      <c r="Q111" s="25"/>
      <c r="R111" s="12" t="e">
        <f>#REF!</f>
        <v>#REF!</v>
      </c>
      <c r="S111" s="25"/>
      <c r="T111" s="12">
        <f>'1ms-S-0°C-5mm-2'!O109</f>
        <v>0.78223523433908393</v>
      </c>
      <c r="V111" s="12">
        <f>'0.5ms-S-30°C-5mm-1'!O109</f>
        <v>0.40676963133913246</v>
      </c>
      <c r="X111" s="12">
        <f>'L-0.5ms-S-0°C-5mm'!P109</f>
        <v>0.84982275217531433</v>
      </c>
      <c r="Z111" s="12">
        <f>'0.5ms-S-30°C-5mm-2'!O109</f>
        <v>0.58109960143927386</v>
      </c>
      <c r="AB111" s="12" t="e">
        <f>#REF!</f>
        <v>#REF!</v>
      </c>
      <c r="AE111" s="27" t="e">
        <f t="shared" si="2"/>
        <v>#REF!</v>
      </c>
      <c r="AF111" s="12">
        <v>1.5356579782550561E-3</v>
      </c>
    </row>
    <row r="112" spans="1:32" x14ac:dyDescent="0.75">
      <c r="A112" s="12">
        <f t="shared" si="3"/>
        <v>108</v>
      </c>
      <c r="B112" s="12">
        <f>'0.5ms-S-0°C-5mm-1'!R110</f>
        <v>0.64875847658603503</v>
      </c>
      <c r="D112" s="12">
        <f>'0.5ms-S-0°C-5mm-2'!N110</f>
        <v>0.83690491874775685</v>
      </c>
      <c r="E112" s="25"/>
      <c r="F112" s="12">
        <f>'0.5ms-O-0°C-5mm-1'!N110</f>
        <v>0.80586487435802523</v>
      </c>
      <c r="H112" s="12">
        <f>'0.5ms-O-0°C-5mm-2'!N110</f>
        <v>0.70676972946016714</v>
      </c>
      <c r="J112" s="12">
        <f>'0.5ms-S-0°C-10mm-1'!N110</f>
        <v>0.83594332587621167</v>
      </c>
      <c r="K112" s="25"/>
      <c r="L112" s="12">
        <f>'0.5ms-S-0°C-10mm-2'!N110</f>
        <v>0.90439271426800072</v>
      </c>
      <c r="N112" s="12" t="e">
        <f>#REF!</f>
        <v>#REF!</v>
      </c>
      <c r="P112" s="12">
        <f>'0.0ms-S-0°C-5mm-2'!N110</f>
        <v>0.57960106824774138</v>
      </c>
      <c r="Q112" s="25"/>
      <c r="R112" s="12" t="e">
        <f>#REF!</f>
        <v>#REF!</v>
      </c>
      <c r="S112" s="25"/>
      <c r="T112" s="12">
        <f>'1ms-S-0°C-5mm-2'!O110</f>
        <v>0.77933170413027175</v>
      </c>
      <c r="V112" s="12">
        <f>'0.5ms-S-30°C-5mm-1'!O110</f>
        <v>0.40430400220920371</v>
      </c>
      <c r="X112" s="12">
        <f>'L-0.5ms-S-0°C-5mm'!P110</f>
        <v>0.84831883123858631</v>
      </c>
      <c r="Z112" s="12">
        <f>'0.5ms-S-30°C-5mm-2'!O110</f>
        <v>0.56269704057764669</v>
      </c>
      <c r="AB112" s="12" t="e">
        <f>#REF!</f>
        <v>#REF!</v>
      </c>
      <c r="AE112" s="27" t="e">
        <f t="shared" si="2"/>
        <v>#REF!</v>
      </c>
      <c r="AF112" s="12">
        <v>1.5356579782550561E-3</v>
      </c>
    </row>
    <row r="113" spans="1:32" x14ac:dyDescent="0.75">
      <c r="A113" s="12">
        <f t="shared" si="3"/>
        <v>109</v>
      </c>
      <c r="B113" s="12">
        <f>'0.5ms-S-0°C-5mm-1'!R111</f>
        <v>0.64320356198216433</v>
      </c>
      <c r="D113" s="12">
        <f>'0.5ms-S-0°C-5mm-2'!N111</f>
        <v>0.82827314564527044</v>
      </c>
      <c r="E113" s="25"/>
      <c r="F113" s="12">
        <f>'0.5ms-O-0°C-5mm-1'!N111</f>
        <v>0.80301692630459753</v>
      </c>
      <c r="H113" s="12">
        <f>'0.5ms-O-0°C-5mm-2'!N111</f>
        <v>0.70577234758758267</v>
      </c>
      <c r="J113" s="12">
        <f>'0.5ms-S-0°C-10mm-1'!N111</f>
        <v>0.83567700010653023</v>
      </c>
      <c r="K113" s="25"/>
      <c r="L113" s="12">
        <f>'0.5ms-S-0°C-10mm-2'!N111</f>
        <v>0.90439271426800072</v>
      </c>
      <c r="N113" s="12" t="e">
        <f>#REF!</f>
        <v>#REF!</v>
      </c>
      <c r="P113" s="12">
        <f>'0.0ms-S-0°C-5mm-2'!N111</f>
        <v>0.57917513214667538</v>
      </c>
      <c r="Q113" s="25"/>
      <c r="R113" s="12" t="e">
        <f>#REF!</f>
        <v>#REF!</v>
      </c>
      <c r="S113" s="25"/>
      <c r="T113" s="12">
        <f>'1ms-S-0°C-5mm-2'!O111</f>
        <v>0.77691209562292829</v>
      </c>
      <c r="V113" s="12">
        <f>'0.5ms-S-30°C-5mm-1'!O111</f>
        <v>0.39690711481941732</v>
      </c>
      <c r="X113" s="12">
        <f>'L-0.5ms-S-0°C-5mm'!P111</f>
        <v>0.84767429369427427</v>
      </c>
      <c r="Z113" s="12">
        <f>'0.5ms-S-30°C-5mm-2'!O111</f>
        <v>0.54429447971601941</v>
      </c>
      <c r="AB113" s="12" t="e">
        <f>#REF!</f>
        <v>#REF!</v>
      </c>
      <c r="AE113" s="27" t="e">
        <f t="shared" si="2"/>
        <v>#REF!</v>
      </c>
      <c r="AF113" s="12">
        <v>1.5356579782550561E-3</v>
      </c>
    </row>
    <row r="114" spans="1:32" x14ac:dyDescent="0.75">
      <c r="A114" s="12">
        <f t="shared" si="3"/>
        <v>110</v>
      </c>
      <c r="B114" s="12">
        <f>'0.5ms-S-0°C-5mm-1'!R112</f>
        <v>0.6380759485016686</v>
      </c>
      <c r="D114" s="12">
        <f>'0.5ms-S-0°C-5mm-2'!N112</f>
        <v>0.82509301871277541</v>
      </c>
      <c r="E114" s="25"/>
      <c r="F114" s="12">
        <f>'0.5ms-O-0°C-5mm-1'!N112</f>
        <v>0.80206761028678841</v>
      </c>
      <c r="H114" s="12">
        <f>'0.5ms-O-0°C-5mm-2'!N112</f>
        <v>0.7047749657149982</v>
      </c>
      <c r="J114" s="12">
        <f>'0.5ms-S-0°C-10mm-1'!N112</f>
        <v>0.83567700010653023</v>
      </c>
      <c r="K114" s="25"/>
      <c r="L114" s="12">
        <f>'0.5ms-S-0°C-10mm-2'!N112</f>
        <v>0.90341380007961847</v>
      </c>
      <c r="N114" s="12" t="e">
        <f>#REF!</f>
        <v>#REF!</v>
      </c>
      <c r="P114" s="12">
        <f>'0.0ms-S-0°C-5mm-2'!N112</f>
        <v>0.57917513214667538</v>
      </c>
      <c r="Q114" s="25"/>
      <c r="R114" s="12" t="e">
        <f>#REF!</f>
        <v>#REF!</v>
      </c>
      <c r="S114" s="25"/>
      <c r="T114" s="12">
        <f>'1ms-S-0°C-5mm-2'!O112</f>
        <v>0.77352464371264729</v>
      </c>
      <c r="V114" s="12">
        <f>'0.5ms-S-30°C-5mm-1'!O112</f>
        <v>0.39641398899343155</v>
      </c>
      <c r="X114" s="12">
        <f>'L-0.5ms-S-0°C-5mm'!P112</f>
        <v>0.84552583521323454</v>
      </c>
      <c r="Z114" s="12">
        <f>'0.5ms-S-30°C-5mm-2'!O112</f>
        <v>0.54235736804637436</v>
      </c>
      <c r="AB114" s="12" t="e">
        <f>#REF!</f>
        <v>#REF!</v>
      </c>
      <c r="AE114" s="27" t="e">
        <f t="shared" si="2"/>
        <v>#REF!</v>
      </c>
      <c r="AF114" s="12">
        <v>1.5356579782550561E-3</v>
      </c>
    </row>
    <row r="115" spans="1:32" x14ac:dyDescent="0.75">
      <c r="A115" s="12">
        <f t="shared" si="3"/>
        <v>111</v>
      </c>
      <c r="B115" s="12">
        <f>'0.5ms-S-0°C-5mm-1'!R113</f>
        <v>0.63209373277442349</v>
      </c>
      <c r="D115" s="12">
        <f>'0.5ms-S-0°C-5mm-2'!N113</f>
        <v>0.82145858793278126</v>
      </c>
      <c r="E115" s="25"/>
      <c r="F115" s="12">
        <f>'0.5ms-O-0°C-5mm-1'!N113</f>
        <v>0.79969432024226583</v>
      </c>
      <c r="H115" s="12">
        <f>'0.5ms-O-0°C-5mm-2'!N113</f>
        <v>0.70128412916095251</v>
      </c>
      <c r="J115" s="12">
        <f>'0.5ms-S-0°C-10mm-1'!N113</f>
        <v>0.8354106743368489</v>
      </c>
      <c r="K115" s="25"/>
      <c r="L115" s="12">
        <f>'0.5ms-S-0°C-10mm-2'!N113</f>
        <v>0.90080336224393254</v>
      </c>
      <c r="N115" s="12" t="e">
        <f>#REF!</f>
        <v>#REF!</v>
      </c>
      <c r="P115" s="12">
        <f>'0.0ms-S-0°C-5mm-2'!N113</f>
        <v>0.57832325994454314</v>
      </c>
      <c r="Q115" s="25"/>
      <c r="R115" s="12" t="e">
        <f>#REF!</f>
        <v>#REF!</v>
      </c>
      <c r="S115" s="25"/>
      <c r="T115" s="12">
        <f>'1ms-S-0°C-5mm-2'!O113</f>
        <v>0.77207287860824114</v>
      </c>
      <c r="V115" s="12">
        <f>'0.5ms-S-30°C-5mm-1'!O113</f>
        <v>0.3880308499516737</v>
      </c>
      <c r="X115" s="12">
        <f>'L-0.5ms-S-0°C-5mm'!P113</f>
        <v>0.84402191427650652</v>
      </c>
      <c r="Z115" s="12">
        <f>'0.5ms-S-30°C-5mm-2'!O113</f>
        <v>0.53703031095485065</v>
      </c>
      <c r="AB115" s="12" t="e">
        <f>#REF!</f>
        <v>#REF!</v>
      </c>
      <c r="AE115" s="27" t="e">
        <f t="shared" si="2"/>
        <v>#REF!</v>
      </c>
      <c r="AF115" s="12">
        <v>1.5356579782549451E-3</v>
      </c>
    </row>
    <row r="116" spans="1:32" x14ac:dyDescent="0.75">
      <c r="A116" s="12">
        <f t="shared" si="3"/>
        <v>112</v>
      </c>
      <c r="B116" s="12">
        <f>'0.5ms-S-0°C-5mm-1'!R114</f>
        <v>0.6299572271575502</v>
      </c>
      <c r="D116" s="12">
        <f>'0.5ms-S-0°C-5mm-2'!N114</f>
        <v>0.80510364942280688</v>
      </c>
      <c r="E116" s="25"/>
      <c r="F116" s="12">
        <f>'0.5ms-O-0°C-5mm-1'!N114</f>
        <v>0.79589705617102902</v>
      </c>
      <c r="H116" s="12">
        <f>'0.5ms-O-0°C-5mm-2'!N114</f>
        <v>0.70128412916095251</v>
      </c>
      <c r="J116" s="12">
        <f>'0.5ms-S-0°C-10mm-1'!N114</f>
        <v>0.83514434856716724</v>
      </c>
      <c r="K116" s="25"/>
      <c r="L116" s="12">
        <f>'0.5ms-S-0°C-10mm-2'!N114</f>
        <v>0.90080336224393254</v>
      </c>
      <c r="N116" s="12" t="e">
        <f>#REF!</f>
        <v>#REF!</v>
      </c>
      <c r="P116" s="12">
        <f>'0.0ms-S-0°C-5mm-2'!N114</f>
        <v>0.57789732384347692</v>
      </c>
      <c r="Q116" s="25"/>
      <c r="R116" s="12" t="e">
        <f>#REF!</f>
        <v>#REF!</v>
      </c>
      <c r="S116" s="25"/>
      <c r="T116" s="12">
        <f>'1ms-S-0°C-5mm-2'!O114</f>
        <v>0.77013719180236639</v>
      </c>
      <c r="V116" s="12">
        <f>'0.5ms-S-30°C-5mm-1'!O114</f>
        <v>0.38655147247371635</v>
      </c>
      <c r="X116" s="12">
        <f>'L-0.5ms-S-0°C-5mm'!P114</f>
        <v>0.84122891825115476</v>
      </c>
      <c r="Z116" s="12">
        <f>'0.5ms-S-30°C-5mm-2'!O114</f>
        <v>0.53654603303743953</v>
      </c>
      <c r="AB116" s="12" t="e">
        <f>#REF!</f>
        <v>#REF!</v>
      </c>
      <c r="AE116" s="27" t="e">
        <f t="shared" si="2"/>
        <v>#REF!</v>
      </c>
      <c r="AF116" s="12">
        <v>1.5356579782549451E-3</v>
      </c>
    </row>
    <row r="117" spans="1:32" x14ac:dyDescent="0.75">
      <c r="A117" s="12">
        <f t="shared" si="3"/>
        <v>113</v>
      </c>
      <c r="B117" s="12">
        <f>'0.5ms-S-0°C-5mm-1'!R115</f>
        <v>0.62440231255367973</v>
      </c>
      <c r="D117" s="12">
        <f>'0.5ms-S-0°C-5mm-2'!N115</f>
        <v>0.80283213018531052</v>
      </c>
      <c r="E117" s="25"/>
      <c r="F117" s="12">
        <f>'0.5ms-O-0°C-5mm-1'!N115</f>
        <v>0.79115047608198297</v>
      </c>
      <c r="H117" s="12">
        <f>'0.5ms-O-0°C-5mm-2'!N115</f>
        <v>0.70128412916095251</v>
      </c>
      <c r="J117" s="12">
        <f>'0.5ms-S-0°C-10mm-1'!N115</f>
        <v>0.83514434856716724</v>
      </c>
      <c r="K117" s="25"/>
      <c r="L117" s="12">
        <f>'0.5ms-S-0°C-10mm-2'!N115</f>
        <v>0.89982444805555017</v>
      </c>
      <c r="N117" s="12" t="e">
        <f>#REF!</f>
        <v>#REF!</v>
      </c>
      <c r="P117" s="12">
        <f>'0.0ms-S-0°C-5mm-2'!N115</f>
        <v>0.5770454516413448</v>
      </c>
      <c r="Q117" s="25"/>
      <c r="R117" s="12" t="e">
        <f>#REF!</f>
        <v>#REF!</v>
      </c>
      <c r="S117" s="25"/>
      <c r="T117" s="12">
        <f>'1ms-S-0°C-5mm-2'!O115</f>
        <v>0.76723366159355422</v>
      </c>
      <c r="V117" s="12">
        <f>'0.5ms-S-30°C-5mm-1'!O115</f>
        <v>0.37471645265005821</v>
      </c>
      <c r="X117" s="12">
        <f>'L-0.5ms-S-0°C-5mm'!P115</f>
        <v>0.84101407240305071</v>
      </c>
      <c r="Z117" s="12">
        <f>'0.5ms-S-30°C-5mm-2'!O115</f>
        <v>0.53509319928520571</v>
      </c>
      <c r="AB117" s="12" t="e">
        <f>#REF!</f>
        <v>#REF!</v>
      </c>
      <c r="AE117" s="27" t="e">
        <f t="shared" si="2"/>
        <v>#REF!</v>
      </c>
      <c r="AF117" s="12">
        <v>1.5356579782549451E-3</v>
      </c>
    </row>
    <row r="118" spans="1:32" x14ac:dyDescent="0.75">
      <c r="A118" s="12">
        <f t="shared" si="3"/>
        <v>114</v>
      </c>
      <c r="B118" s="12">
        <f>'0.5ms-S-0°C-5mm-1'!R116</f>
        <v>0.62141120469005717</v>
      </c>
      <c r="D118" s="12">
        <f>'0.5ms-S-0°C-5mm-2'!N116</f>
        <v>0.80283213018531052</v>
      </c>
      <c r="E118" s="25"/>
      <c r="F118" s="12">
        <f>'0.5ms-O-0°C-5mm-1'!N116</f>
        <v>0.78877718603746005</v>
      </c>
      <c r="H118" s="12">
        <f>'0.5ms-O-0°C-5mm-2'!N116</f>
        <v>0.69829198354319921</v>
      </c>
      <c r="J118" s="12">
        <f>'0.5ms-S-0°C-10mm-1'!N116</f>
        <v>0.83461169702780436</v>
      </c>
      <c r="K118" s="25"/>
      <c r="L118" s="12">
        <f>'0.5ms-S-0°C-10mm-2'!N116</f>
        <v>0.89851922913770721</v>
      </c>
      <c r="N118" s="12" t="e">
        <f>#REF!</f>
        <v>#REF!</v>
      </c>
      <c r="P118" s="12">
        <f>'0.0ms-S-0°C-5mm-2'!N116</f>
        <v>0.5770454516413448</v>
      </c>
      <c r="Q118" s="25"/>
      <c r="R118" s="12" t="e">
        <f>#REF!</f>
        <v>#REF!</v>
      </c>
      <c r="S118" s="25"/>
      <c r="T118" s="12">
        <f>'1ms-S-0°C-5mm-2'!O116</f>
        <v>0.76723366159355422</v>
      </c>
      <c r="V118" s="12">
        <f>'0.5ms-S-30°C-5mm-1'!O116</f>
        <v>0.37175769769414363</v>
      </c>
      <c r="X118" s="12">
        <f>'L-0.5ms-S-0°C-5mm'!P116</f>
        <v>0.83607261789665921</v>
      </c>
      <c r="Z118" s="12">
        <f>'0.5ms-S-30°C-5mm-2'!O116</f>
        <v>0.53364036553297189</v>
      </c>
      <c r="AB118" s="12" t="e">
        <f>#REF!</f>
        <v>#REF!</v>
      </c>
      <c r="AE118" s="27" t="e">
        <f t="shared" si="2"/>
        <v>#REF!</v>
      </c>
      <c r="AF118" s="12">
        <v>1.5356579782549451E-3</v>
      </c>
    </row>
    <row r="119" spans="1:32" x14ac:dyDescent="0.75">
      <c r="A119" s="12">
        <f t="shared" si="3"/>
        <v>115</v>
      </c>
      <c r="B119" s="12">
        <f>'0.5ms-S-0°C-5mm-1'!R117</f>
        <v>0.61842009682643451</v>
      </c>
      <c r="D119" s="12">
        <f>'0.5ms-S-0°C-5mm-2'!N117</f>
        <v>0.7996520032528156</v>
      </c>
      <c r="E119" s="25"/>
      <c r="F119" s="12">
        <f>'0.5ms-O-0°C-5mm-1'!N117</f>
        <v>0.76931620767237208</v>
      </c>
      <c r="H119" s="12">
        <f>'0.5ms-O-0°C-5mm-2'!N117</f>
        <v>0.69829198354319921</v>
      </c>
      <c r="J119" s="12">
        <f>'0.5ms-S-0°C-10mm-1'!N117</f>
        <v>0.83407904548844136</v>
      </c>
      <c r="K119" s="25"/>
      <c r="L119" s="12">
        <f>'0.5ms-S-0°C-10mm-2'!N117</f>
        <v>0.89754031494932496</v>
      </c>
      <c r="N119" s="12" t="e">
        <f>#REF!</f>
        <v>#REF!</v>
      </c>
      <c r="P119" s="12">
        <f>'0.0ms-S-0°C-5mm-2'!N117</f>
        <v>0.57661951554027868</v>
      </c>
      <c r="Q119" s="25"/>
      <c r="R119" s="12" t="e">
        <f>#REF!</f>
        <v>#REF!</v>
      </c>
      <c r="S119" s="25"/>
      <c r="T119" s="12">
        <f>'1ms-S-0°C-5mm-2'!O117</f>
        <v>0.7667497398920855</v>
      </c>
      <c r="V119" s="12">
        <f>'0.5ms-S-30°C-5mm-1'!O117</f>
        <v>0.3702783202161864</v>
      </c>
      <c r="X119" s="12">
        <f>'L-0.5ms-S-0°C-5mm'!P117</f>
        <v>0.83585777204855516</v>
      </c>
      <c r="Z119" s="12">
        <f>'0.5ms-S-30°C-5mm-2'!O117</f>
        <v>0.53025042011109325</v>
      </c>
      <c r="AB119" s="12" t="e">
        <f>#REF!</f>
        <v>#REF!</v>
      </c>
      <c r="AE119" s="27" t="e">
        <f t="shared" si="2"/>
        <v>#REF!</v>
      </c>
      <c r="AF119" s="12">
        <v>1.5356579782549451E-3</v>
      </c>
    </row>
    <row r="120" spans="1:32" x14ac:dyDescent="0.75">
      <c r="A120" s="12">
        <f t="shared" si="3"/>
        <v>116</v>
      </c>
      <c r="B120" s="12">
        <f>'0.5ms-S-0°C-5mm-1'!R118</f>
        <v>0.61628359120956122</v>
      </c>
      <c r="D120" s="12">
        <f>'0.5ms-S-0°C-5mm-2'!N118</f>
        <v>0.79738048401531914</v>
      </c>
      <c r="E120" s="25"/>
      <c r="F120" s="12">
        <f>'0.5ms-O-0°C-5mm-1'!N118</f>
        <v>0.76931620767237208</v>
      </c>
      <c r="H120" s="12">
        <f>'0.5ms-O-0°C-5mm-2'!N118</f>
        <v>0.69180900137140022</v>
      </c>
      <c r="J120" s="12">
        <f>'0.5ms-S-0°C-10mm-1'!N118</f>
        <v>0.83381271971875992</v>
      </c>
      <c r="K120" s="25"/>
      <c r="L120" s="12">
        <f>'0.5ms-S-0°C-10mm-2'!N118</f>
        <v>0.89590879130202106</v>
      </c>
      <c r="N120" s="12" t="e">
        <f>#REF!</f>
        <v>#REF!</v>
      </c>
      <c r="P120" s="12">
        <f>'0.0ms-S-0°C-5mm-2'!N118</f>
        <v>0.57619357943921257</v>
      </c>
      <c r="Q120" s="25"/>
      <c r="R120" s="12" t="e">
        <f>#REF!</f>
        <v>#REF!</v>
      </c>
      <c r="S120" s="25"/>
      <c r="T120" s="12">
        <f>'1ms-S-0°C-5mm-2'!O118</f>
        <v>0.76529797478767947</v>
      </c>
      <c r="V120" s="12">
        <f>'0.5ms-S-30°C-5mm-1'!O118</f>
        <v>0.36238830700041424</v>
      </c>
      <c r="X120" s="12">
        <f>'L-0.5ms-S-0°C-5mm'!P118</f>
        <v>0.83392415941561926</v>
      </c>
      <c r="Z120" s="12">
        <f>'0.5ms-S-30°C-5mm-2'!O118</f>
        <v>0.52928186427627077</v>
      </c>
      <c r="AB120" s="12" t="e">
        <f>#REF!</f>
        <v>#REF!</v>
      </c>
      <c r="AE120" s="27" t="e">
        <f t="shared" si="2"/>
        <v>#REF!</v>
      </c>
      <c r="AF120" s="12">
        <v>1.5356579782549451E-3</v>
      </c>
    </row>
    <row r="121" spans="1:32" x14ac:dyDescent="0.75">
      <c r="A121" s="12">
        <f t="shared" si="3"/>
        <v>117</v>
      </c>
      <c r="B121" s="12">
        <f>'0.5ms-S-0°C-5mm-1'!R119</f>
        <v>0.61500168783943721</v>
      </c>
      <c r="D121" s="12">
        <f>'0.5ms-S-0°C-5mm-2'!N119</f>
        <v>0.79056592630282985</v>
      </c>
      <c r="E121" s="25"/>
      <c r="F121" s="12">
        <f>'0.5ms-O-0°C-5mm-1'!N119</f>
        <v>0.76551894360113559</v>
      </c>
      <c r="H121" s="12">
        <f>'0.5ms-O-0°C-5mm-2'!N119</f>
        <v>0.68981423762623117</v>
      </c>
      <c r="J121" s="12">
        <f>'0.5ms-S-0°C-10mm-1'!N119</f>
        <v>0.83354639394907848</v>
      </c>
      <c r="K121" s="25"/>
      <c r="L121" s="12">
        <f>'0.5ms-S-0°C-10mm-2'!N119</f>
        <v>0.89558248657256045</v>
      </c>
      <c r="N121" s="12" t="e">
        <f>#REF!</f>
        <v>#REF!</v>
      </c>
      <c r="P121" s="12">
        <f>'0.0ms-S-0°C-5mm-2'!N119</f>
        <v>0.57576764333814634</v>
      </c>
      <c r="Q121" s="25"/>
      <c r="R121" s="12" t="e">
        <f>#REF!</f>
        <v>#REF!</v>
      </c>
      <c r="S121" s="25"/>
      <c r="T121" s="12">
        <f>'1ms-S-0°C-5mm-2'!O119</f>
        <v>0.76529797478767947</v>
      </c>
      <c r="V121" s="12">
        <f>'0.5ms-S-30°C-5mm-1'!O119</f>
        <v>0.3609089295224569</v>
      </c>
      <c r="X121" s="12">
        <f>'L-0.5ms-S-0°C-5mm'!P119</f>
        <v>0.83113116339026749</v>
      </c>
      <c r="Z121" s="12">
        <f>'0.5ms-S-30°C-5mm-2'!O119</f>
        <v>0.52879758635885965</v>
      </c>
      <c r="AB121" s="12" t="e">
        <f>#REF!</f>
        <v>#REF!</v>
      </c>
      <c r="AE121" s="27" t="e">
        <f t="shared" si="2"/>
        <v>#REF!</v>
      </c>
      <c r="AF121" s="12">
        <v>1.0237719855036298E-3</v>
      </c>
    </row>
    <row r="122" spans="1:32" x14ac:dyDescent="0.75">
      <c r="A122" s="12">
        <f t="shared" si="3"/>
        <v>118</v>
      </c>
      <c r="B122" s="12">
        <f>'0.5ms-S-0°C-5mm-1'!R120</f>
        <v>0.61329248334593867</v>
      </c>
      <c r="D122" s="12">
        <f>'0.5ms-S-0°C-5mm-2'!N120</f>
        <v>0.78556858398033758</v>
      </c>
      <c r="E122" s="25"/>
      <c r="F122" s="12">
        <f>'0.5ms-O-0°C-5mm-1'!N120</f>
        <v>0.76456962758332636</v>
      </c>
      <c r="H122" s="12">
        <f>'0.5ms-O-0°C-5mm-2'!N120</f>
        <v>0.68881685575364671</v>
      </c>
      <c r="J122" s="12">
        <f>'0.5ms-S-0°C-10mm-1'!N120</f>
        <v>0.83328006817939693</v>
      </c>
      <c r="K122" s="25"/>
      <c r="L122" s="12">
        <f>'0.5ms-S-0°C-10mm-2'!N120</f>
        <v>0.89297204873687452</v>
      </c>
      <c r="N122" s="12" t="e">
        <f>#REF!</f>
        <v>#REF!</v>
      </c>
      <c r="P122" s="12">
        <f>'0.0ms-S-0°C-5mm-2'!N120</f>
        <v>0.57534170723708034</v>
      </c>
      <c r="Q122" s="25"/>
      <c r="R122" s="12" t="e">
        <f>#REF!</f>
        <v>#REF!</v>
      </c>
      <c r="S122" s="25"/>
      <c r="T122" s="12">
        <f>'1ms-S-0°C-5mm-2'!O120</f>
        <v>0.76529797478767947</v>
      </c>
      <c r="V122" s="12">
        <f>'0.5ms-S-30°C-5mm-1'!O120</f>
        <v>0.3609089295224569</v>
      </c>
      <c r="X122" s="12">
        <f>'L-0.5ms-S-0°C-5mm'!P120</f>
        <v>0.82855301321301955</v>
      </c>
      <c r="Z122" s="12">
        <f>'0.5ms-S-30°C-5mm-2'!O120</f>
        <v>0.52734475260662583</v>
      </c>
      <c r="AB122" s="12" t="e">
        <f>#REF!</f>
        <v>#REF!</v>
      </c>
      <c r="AE122" s="27" t="e">
        <f t="shared" si="2"/>
        <v>#REF!</v>
      </c>
      <c r="AF122" s="12">
        <v>1.0237719855036298E-3</v>
      </c>
    </row>
    <row r="123" spans="1:32" x14ac:dyDescent="0.75">
      <c r="A123" s="12">
        <f t="shared" si="3"/>
        <v>119</v>
      </c>
      <c r="B123" s="12">
        <f>'0.5ms-S-0°C-5mm-1'!R121</f>
        <v>0.61329248334593867</v>
      </c>
      <c r="D123" s="12">
        <f>'0.5ms-S-0°C-5mm-2'!N121</f>
        <v>0.78238845704784266</v>
      </c>
      <c r="E123" s="25"/>
      <c r="F123" s="12">
        <f>'0.5ms-O-0°C-5mm-1'!N121</f>
        <v>0.76219633753880356</v>
      </c>
      <c r="H123" s="12">
        <f>'0.5ms-O-0°C-5mm-2'!N121</f>
        <v>0.68682209200847788</v>
      </c>
      <c r="J123" s="12">
        <f>'0.5ms-S-0°C-10mm-1'!N121</f>
        <v>0.83301374240971549</v>
      </c>
      <c r="K123" s="25"/>
      <c r="L123" s="12">
        <f>'0.5ms-S-0°C-10mm-2'!N121</f>
        <v>0.8906879156306492</v>
      </c>
      <c r="N123" s="12" t="e">
        <f>#REF!</f>
        <v>#REF!</v>
      </c>
      <c r="P123" s="12">
        <f>'0.0ms-S-0°C-5mm-2'!N121</f>
        <v>0.57491577113601411</v>
      </c>
      <c r="Q123" s="25"/>
      <c r="R123" s="12" t="e">
        <f>#REF!</f>
        <v>#REF!</v>
      </c>
      <c r="S123" s="25"/>
      <c r="T123" s="12">
        <f>'1ms-S-0°C-5mm-2'!O121</f>
        <v>0.76481405308621064</v>
      </c>
      <c r="V123" s="12">
        <f>'0.5ms-S-30°C-5mm-1'!O121</f>
        <v>0.35992267787048543</v>
      </c>
      <c r="X123" s="12">
        <f>'L-0.5ms-S-0°C-5mm'!P121</f>
        <v>0.82812332151681167</v>
      </c>
      <c r="Z123" s="12">
        <f>'0.5ms-S-30°C-5mm-2'!O121</f>
        <v>0.52589191885439202</v>
      </c>
      <c r="AB123" s="12" t="e">
        <f>#REF!</f>
        <v>#REF!</v>
      </c>
      <c r="AE123" s="27" t="e">
        <f t="shared" si="2"/>
        <v>#REF!</v>
      </c>
      <c r="AF123" s="12">
        <v>1.0237719855034633E-3</v>
      </c>
    </row>
    <row r="124" spans="1:32" x14ac:dyDescent="0.75">
      <c r="A124" s="12">
        <f t="shared" si="3"/>
        <v>120</v>
      </c>
      <c r="B124" s="12">
        <f>'0.5ms-S-0°C-5mm-1'!R122</f>
        <v>0.61072867660569086</v>
      </c>
      <c r="C124" s="12">
        <f>22/28</f>
        <v>0.7857142857142857</v>
      </c>
      <c r="D124" s="12">
        <f>'0.5ms-S-0°C-5mm-2'!N122</f>
        <v>0.77557389933535348</v>
      </c>
      <c r="E124" s="25">
        <f>22/28</f>
        <v>0.7857142857142857</v>
      </c>
      <c r="F124" s="12">
        <f>'0.5ms-O-0°C-5mm-1'!N122</f>
        <v>0.75934838948537597</v>
      </c>
      <c r="H124" s="12">
        <f>'0.5ms-O-0°C-5mm-2'!N122</f>
        <v>0.6798404189003866</v>
      </c>
      <c r="I124" s="12">
        <v>1</v>
      </c>
      <c r="J124" s="12">
        <f>'0.5ms-S-0°C-10mm-1'!N122</f>
        <v>0.83301374240971549</v>
      </c>
      <c r="K124" s="25">
        <f>22/28</f>
        <v>0.7857142857142857</v>
      </c>
      <c r="L124" s="12">
        <f>'0.5ms-S-0°C-10mm-2'!N122</f>
        <v>0.87991985955844454</v>
      </c>
      <c r="M124" s="12">
        <f>32/39</f>
        <v>0.82051282051282048</v>
      </c>
      <c r="N124" s="12" t="e">
        <f>#REF!</f>
        <v>#REF!</v>
      </c>
      <c r="P124" s="12">
        <f>'0.0ms-S-0°C-5mm-2'!N122</f>
        <v>0.5744898350349481</v>
      </c>
      <c r="Q124" s="25"/>
      <c r="R124" s="12" t="e">
        <f>#REF!</f>
        <v>#REF!</v>
      </c>
      <c r="S124" s="25"/>
      <c r="T124" s="12">
        <f>'1ms-S-0°C-5mm-2'!O122</f>
        <v>0.76384620968327333</v>
      </c>
      <c r="V124" s="12">
        <f>'0.5ms-S-30°C-5mm-1'!O122</f>
        <v>0.35104641300274181</v>
      </c>
      <c r="X124" s="12">
        <f>'L-0.5ms-S-0°C-5mm'!P122</f>
        <v>0.82533032549146002</v>
      </c>
      <c r="Z124" s="12">
        <f>'0.5ms-S-30°C-5mm-2'!O122</f>
        <v>0.52589191885439202</v>
      </c>
      <c r="AB124" s="12" t="e">
        <f>#REF!</f>
        <v>#REF!</v>
      </c>
      <c r="AE124" s="27" t="e">
        <f t="shared" si="2"/>
        <v>#REF!</v>
      </c>
      <c r="AF124" s="12">
        <v>1.0237719855034633E-3</v>
      </c>
    </row>
    <row r="125" spans="1:32" x14ac:dyDescent="0.75">
      <c r="A125" s="12">
        <f t="shared" si="3"/>
        <v>121</v>
      </c>
      <c r="B125" s="12">
        <f>'0.5ms-S-0°C-5mm-1'!R123</f>
        <v>0.60944677323556684</v>
      </c>
      <c r="D125" s="12">
        <f>'0.5ms-S-0°C-5mm-2'!N123</f>
        <v>0.77421098779285547</v>
      </c>
      <c r="E125" s="25"/>
      <c r="F125" s="12">
        <f>'0.5ms-O-0°C-5mm-1'!N123</f>
        <v>0.75602578342304394</v>
      </c>
      <c r="H125" s="12">
        <f>'0.5ms-O-0°C-5mm-2'!N123</f>
        <v>0.6798404189003866</v>
      </c>
      <c r="J125" s="12">
        <f>'0.5ms-S-0°C-10mm-1'!N123</f>
        <v>0.83301374240971549</v>
      </c>
      <c r="K125" s="25"/>
      <c r="L125" s="12">
        <f>'0.5ms-S-0°C-10mm-2'!N123</f>
        <v>0.8795935548289836</v>
      </c>
      <c r="N125" s="12" t="e">
        <f>#REF!</f>
        <v>#REF!</v>
      </c>
      <c r="P125" s="12">
        <f>'0.0ms-S-0°C-5mm-2'!N123</f>
        <v>0.57363796283281587</v>
      </c>
      <c r="Q125" s="25"/>
      <c r="R125" s="12" t="e">
        <f>#REF!</f>
        <v>#REF!</v>
      </c>
      <c r="S125" s="25"/>
      <c r="T125" s="12">
        <f>'1ms-S-0°C-5mm-2'!O123</f>
        <v>0.76384620968327333</v>
      </c>
      <c r="V125" s="12">
        <f>'0.5ms-S-30°C-5mm-1'!O123</f>
        <v>0.34759453222084147</v>
      </c>
      <c r="X125" s="12">
        <f>'L-0.5ms-S-0°C-5mm'!P123</f>
        <v>0.823396712858524</v>
      </c>
      <c r="Z125" s="12">
        <f>'0.5ms-S-30°C-5mm-2'!O123</f>
        <v>0.52395480718474707</v>
      </c>
      <c r="AB125" s="12" t="e">
        <f>#REF!</f>
        <v>#REF!</v>
      </c>
      <c r="AE125" s="27" t="e">
        <f t="shared" si="2"/>
        <v>#REF!</v>
      </c>
      <c r="AF125" s="12">
        <v>1.0237719855034633E-3</v>
      </c>
    </row>
    <row r="126" spans="1:32" x14ac:dyDescent="0.75">
      <c r="A126" s="12">
        <f t="shared" si="3"/>
        <v>122</v>
      </c>
      <c r="B126" s="12">
        <f>'0.5ms-S-0°C-5mm-1'!R124</f>
        <v>0.60688296649531892</v>
      </c>
      <c r="D126" s="12">
        <f>'0.5ms-S-0°C-5mm-2'!N124</f>
        <v>0.77057655701286132</v>
      </c>
      <c r="E126" s="25"/>
      <c r="F126" s="12">
        <f>'0.5ms-O-0°C-5mm-1'!N124</f>
        <v>0.75317783536961658</v>
      </c>
      <c r="H126" s="12">
        <f>'0.5ms-O-0°C-5mm-2'!N124</f>
        <v>0.67834434609150995</v>
      </c>
      <c r="J126" s="12">
        <f>'0.5ms-S-0°C-10mm-1'!N124</f>
        <v>0.83274741664003404</v>
      </c>
      <c r="K126" s="25"/>
      <c r="L126" s="12">
        <f>'0.5ms-S-0°C-10mm-2'!N124</f>
        <v>0.87730942172275839</v>
      </c>
      <c r="N126" s="12" t="e">
        <f>#REF!</f>
        <v>#REF!</v>
      </c>
      <c r="P126" s="12">
        <f>'0.0ms-S-0°C-5mm-2'!N124</f>
        <v>0.57108234622641907</v>
      </c>
      <c r="Q126" s="25"/>
      <c r="R126" s="12" t="e">
        <f>#REF!</f>
        <v>#REF!</v>
      </c>
      <c r="S126" s="25"/>
      <c r="T126" s="12">
        <f>'1ms-S-0°C-5mm-2'!O124</f>
        <v>0.76239444457886718</v>
      </c>
      <c r="V126" s="12">
        <f>'0.5ms-S-30°C-5mm-1'!O124</f>
        <v>0.34364952561295536</v>
      </c>
      <c r="X126" s="12">
        <f>'L-0.5ms-S-0°C-5mm'!P124</f>
        <v>0.81952948759265221</v>
      </c>
      <c r="Z126" s="12">
        <f>'0.5ms-S-30°C-5mm-2'!O124</f>
        <v>0.52347052926733595</v>
      </c>
      <c r="AB126" s="12" t="e">
        <f>#REF!</f>
        <v>#REF!</v>
      </c>
      <c r="AE126" s="27" t="e">
        <f t="shared" si="2"/>
        <v>#REF!</v>
      </c>
      <c r="AF126" s="12">
        <v>1.0237719855034633E-3</v>
      </c>
    </row>
    <row r="127" spans="1:32" x14ac:dyDescent="0.75">
      <c r="A127" s="12">
        <f t="shared" si="3"/>
        <v>123</v>
      </c>
      <c r="B127" s="12">
        <f>'0.5ms-S-0°C-5mm-1'!R125</f>
        <v>0.60090075076807381</v>
      </c>
      <c r="D127" s="12">
        <f>'0.5ms-S-0°C-5mm-2'!N125</f>
        <v>0.76739643008036629</v>
      </c>
      <c r="E127" s="25"/>
      <c r="F127" s="12">
        <f>'0.5ms-O-0°C-5mm-1'!N125</f>
        <v>0.74700728125385685</v>
      </c>
      <c r="H127" s="12">
        <f>'0.5ms-O-0°C-5mm-2'!N125</f>
        <v>0.67435481860117197</v>
      </c>
      <c r="J127" s="12">
        <f>'0.5ms-S-0°C-10mm-1'!N125</f>
        <v>0.83274741664003404</v>
      </c>
      <c r="K127" s="25"/>
      <c r="L127" s="12">
        <f>'0.5ms-S-0°C-10mm-2'!N125</f>
        <v>0.87698311699329767</v>
      </c>
      <c r="N127" s="12" t="e">
        <f>#REF!</f>
        <v>#REF!</v>
      </c>
      <c r="P127" s="12">
        <f>'0.0ms-S-0°C-5mm-2'!N125</f>
        <v>0.56852672962002238</v>
      </c>
      <c r="Q127" s="25"/>
      <c r="R127" s="12" t="e">
        <f>#REF!</f>
        <v>#REF!</v>
      </c>
      <c r="S127" s="25"/>
      <c r="T127" s="12">
        <f>'1ms-S-0°C-5mm-2'!O125</f>
        <v>0.76191052287739858</v>
      </c>
      <c r="V127" s="12">
        <f>'0.5ms-S-30°C-5mm-1'!O125</f>
        <v>0.32934887665936846</v>
      </c>
      <c r="X127" s="12">
        <f>'L-0.5ms-S-0°C-5mm'!P125</f>
        <v>0.81652164571919639</v>
      </c>
      <c r="Z127" s="12">
        <f>'0.5ms-S-30°C-5mm-2'!O125</f>
        <v>0.52201769551510213</v>
      </c>
      <c r="AB127" s="12" t="e">
        <f>#REF!</f>
        <v>#REF!</v>
      </c>
      <c r="AE127" s="27" t="e">
        <f t="shared" si="2"/>
        <v>#REF!</v>
      </c>
      <c r="AF127" s="12">
        <v>1.0237719855034078E-3</v>
      </c>
    </row>
    <row r="128" spans="1:32" x14ac:dyDescent="0.75">
      <c r="A128" s="12">
        <f t="shared" si="3"/>
        <v>124</v>
      </c>
      <c r="B128" s="12">
        <f>'0.5ms-S-0°C-5mm-1'!R126</f>
        <v>0.60090075076807381</v>
      </c>
      <c r="D128" s="12">
        <f>'0.5ms-S-0°C-5mm-2'!N126</f>
        <v>0.76694212623286695</v>
      </c>
      <c r="E128" s="25"/>
      <c r="F128" s="12">
        <f>'0.5ms-O-0°C-5mm-1'!N126</f>
        <v>0.74273535917371558</v>
      </c>
      <c r="H128" s="12">
        <f>'0.5ms-O-0°C-5mm-2'!N126</f>
        <v>0.67086398204712638</v>
      </c>
      <c r="J128" s="12">
        <f>'0.5ms-S-0°C-10mm-1'!N126</f>
        <v>0.83248109087035249</v>
      </c>
      <c r="K128" s="25"/>
      <c r="L128" s="12">
        <f>'0.5ms-S-0°C-10mm-2'!N126</f>
        <v>0.87600420280491542</v>
      </c>
      <c r="N128" s="12" t="e">
        <f>#REF!</f>
        <v>#REF!</v>
      </c>
      <c r="P128" s="12">
        <f>'0.0ms-S-0°C-5mm-2'!N126</f>
        <v>0.56767485741789026</v>
      </c>
      <c r="Q128" s="25"/>
      <c r="R128" s="12" t="e">
        <f>#REF!</f>
        <v>#REF!</v>
      </c>
      <c r="S128" s="25"/>
      <c r="T128" s="12">
        <f>'1ms-S-0°C-5mm-2'!O126</f>
        <v>0.76142660117592975</v>
      </c>
      <c r="V128" s="12">
        <f>'0.5ms-S-30°C-5mm-1'!O126</f>
        <v>0.32540387005148236</v>
      </c>
      <c r="X128" s="12">
        <f>'L-0.5ms-S-0°C-5mm'!P126</f>
        <v>0.81609195402298851</v>
      </c>
      <c r="Z128" s="12">
        <f>'0.5ms-S-30°C-5mm-2'!O126</f>
        <v>0.5215334175976909</v>
      </c>
      <c r="AB128" s="12" t="e">
        <f>#REF!</f>
        <v>#REF!</v>
      </c>
      <c r="AE128" s="27" t="e">
        <f t="shared" si="2"/>
        <v>#REF!</v>
      </c>
      <c r="AF128" s="12">
        <v>1.0237719855034078E-3</v>
      </c>
    </row>
    <row r="129" spans="1:32" x14ac:dyDescent="0.75">
      <c r="A129" s="12">
        <f t="shared" si="3"/>
        <v>125</v>
      </c>
      <c r="B129" s="12">
        <f>'0.5ms-S-0°C-5mm-1'!R127</f>
        <v>0.59534583616420333</v>
      </c>
      <c r="D129" s="12">
        <f>'0.5ms-S-0°C-5mm-2'!N127</f>
        <v>0.76376199930037192</v>
      </c>
      <c r="E129" s="25"/>
      <c r="F129" s="12">
        <f>'0.5ms-O-0°C-5mm-1'!N127</f>
        <v>0.73798877908466964</v>
      </c>
      <c r="H129" s="12">
        <f>'0.5ms-O-0°C-5mm-2'!N127</f>
        <v>0.66886921830195745</v>
      </c>
      <c r="J129" s="12">
        <f>'0.5ms-S-0°C-10mm-1'!N127</f>
        <v>0.83248109087035249</v>
      </c>
      <c r="K129" s="25"/>
      <c r="L129" s="12">
        <f>'0.5ms-S-0°C-10mm-2'!N127</f>
        <v>0.87241485078084724</v>
      </c>
      <c r="N129" s="12" t="e">
        <f>#REF!</f>
        <v>#REF!</v>
      </c>
      <c r="P129" s="12">
        <f>'0.0ms-S-0°C-5mm-2'!N127</f>
        <v>0.56469330471042734</v>
      </c>
      <c r="Q129" s="25"/>
      <c r="R129" s="12" t="e">
        <f>#REF!</f>
        <v>#REF!</v>
      </c>
      <c r="S129" s="25"/>
      <c r="T129" s="12">
        <f>'1ms-S-0°C-5mm-2'!O127</f>
        <v>0.76045875777299232</v>
      </c>
      <c r="V129" s="12">
        <f>'0.5ms-S-30°C-5mm-1'!O127</f>
        <v>0.32244511509556778</v>
      </c>
      <c r="X129" s="12">
        <f>'L-0.5ms-S-0°C-5mm'!P127</f>
        <v>0.81437318723815666</v>
      </c>
      <c r="Z129" s="12">
        <f>'0.5ms-S-30°C-5mm-2'!O127</f>
        <v>0.52104913968027966</v>
      </c>
      <c r="AB129" s="12" t="e">
        <f>#REF!</f>
        <v>#REF!</v>
      </c>
      <c r="AE129" s="27" t="e">
        <f t="shared" si="2"/>
        <v>#REF!</v>
      </c>
      <c r="AF129" s="12">
        <v>1.0237719855034078E-3</v>
      </c>
    </row>
    <row r="130" spans="1:32" x14ac:dyDescent="0.75">
      <c r="A130" s="12">
        <f t="shared" si="3"/>
        <v>126</v>
      </c>
      <c r="B130" s="12">
        <f>'0.5ms-S-0°C-5mm-1'!R128</f>
        <v>0.59320933054733005</v>
      </c>
      <c r="D130" s="12">
        <f>'0.5ms-S-0°C-5mm-2'!N128</f>
        <v>0.76285339160537335</v>
      </c>
      <c r="E130" s="25"/>
      <c r="F130" s="12">
        <f>'0.5ms-O-0°C-5mm-1'!N128</f>
        <v>0.7360901470490514</v>
      </c>
      <c r="H130" s="12">
        <f>'0.5ms-O-0°C-5mm-2'!N128</f>
        <v>0.66487969081161957</v>
      </c>
      <c r="J130" s="12">
        <f>'0.5ms-S-0°C-10mm-1'!N128</f>
        <v>0.83248109087035249</v>
      </c>
      <c r="K130" s="25"/>
      <c r="L130" s="12">
        <f>'0.5ms-S-0°C-10mm-2'!N128</f>
        <v>0.87208854605138653</v>
      </c>
      <c r="N130" s="12" t="e">
        <f>#REF!</f>
        <v>#REF!</v>
      </c>
      <c r="P130" s="12">
        <f>'0.0ms-S-0°C-5mm-2'!N128</f>
        <v>0.56426736860936122</v>
      </c>
      <c r="Q130" s="25"/>
      <c r="R130" s="12" t="e">
        <f>#REF!</f>
        <v>#REF!</v>
      </c>
      <c r="S130" s="25"/>
      <c r="T130" s="12">
        <f>'1ms-S-0°C-5mm-2'!O128</f>
        <v>0.75900699266858618</v>
      </c>
      <c r="V130" s="12">
        <f>'0.5ms-S-30°C-5mm-1'!O128</f>
        <v>0.31997948596563897</v>
      </c>
      <c r="X130" s="12">
        <f>'L-0.5ms-S-0°C-5mm'!P128</f>
        <v>0.81222472875711693</v>
      </c>
      <c r="Z130" s="12">
        <f>'0.5ms-S-30°C-5mm-2'!O128</f>
        <v>0.52056486176286842</v>
      </c>
      <c r="AB130" s="12" t="e">
        <f>#REF!</f>
        <v>#REF!</v>
      </c>
      <c r="AE130" s="27" t="e">
        <f t="shared" si="2"/>
        <v>#REF!</v>
      </c>
      <c r="AF130" s="12">
        <v>1.0237719855034078E-3</v>
      </c>
    </row>
    <row r="131" spans="1:32" x14ac:dyDescent="0.75">
      <c r="A131" s="12">
        <f t="shared" si="3"/>
        <v>127</v>
      </c>
      <c r="B131" s="12">
        <f>'0.5ms-S-0°C-5mm-1'!R129</f>
        <v>0.59064552380708202</v>
      </c>
      <c r="D131" s="12">
        <f>'0.5ms-S-0°C-5mm-2'!N129</f>
        <v>0.7619447839103749</v>
      </c>
      <c r="E131" s="25"/>
      <c r="F131" s="12">
        <f>'0.5ms-O-0°C-5mm-1'!N129</f>
        <v>0.73276754098671926</v>
      </c>
      <c r="H131" s="12">
        <f>'0.5ms-O-0°C-5mm-2'!N129</f>
        <v>0.6638823089390351</v>
      </c>
      <c r="J131" s="12">
        <f>'0.5ms-S-0°C-10mm-1'!N129</f>
        <v>0.83168211356130817</v>
      </c>
      <c r="K131" s="25"/>
      <c r="L131" s="12">
        <f>'0.5ms-S-0°C-10mm-2'!N129</f>
        <v>0.86849919402731834</v>
      </c>
      <c r="N131" s="12" t="e">
        <f>#REF!</f>
        <v>#REF!</v>
      </c>
      <c r="P131" s="12">
        <f>'0.0ms-S-0°C-5mm-2'!N129</f>
        <v>0.56426736860936122</v>
      </c>
      <c r="Q131" s="25"/>
      <c r="R131" s="12" t="e">
        <f>#REF!</f>
        <v>#REF!</v>
      </c>
      <c r="S131" s="25"/>
      <c r="T131" s="12">
        <f>'1ms-S-0°C-5mm-2'!O129</f>
        <v>0.75803914926564886</v>
      </c>
      <c r="V131" s="12">
        <f>'0.5ms-S-30°C-5mm-1'!O129</f>
        <v>0.31406197605380992</v>
      </c>
      <c r="X131" s="12">
        <f>'L-0.5ms-S-0°C-5mm'!P129</f>
        <v>0.80986142442797271</v>
      </c>
      <c r="Z131" s="12">
        <f>'0.5ms-S-30°C-5mm-2'!O129</f>
        <v>0.51959630592804595</v>
      </c>
      <c r="AB131" s="12" t="e">
        <f>#REF!</f>
        <v>#REF!</v>
      </c>
      <c r="AE131" s="27" t="e">
        <f t="shared" si="2"/>
        <v>#REF!</v>
      </c>
      <c r="AF131" s="12">
        <v>1.0237719855034078E-3</v>
      </c>
    </row>
    <row r="132" spans="1:32" x14ac:dyDescent="0.75">
      <c r="A132" s="12">
        <f t="shared" si="3"/>
        <v>128</v>
      </c>
      <c r="B132" s="12">
        <f>'0.5ms-S-0°C-5mm-1'!R130</f>
        <v>0.59064552380708202</v>
      </c>
      <c r="D132" s="12">
        <f>'0.5ms-S-0°C-5mm-2'!N130</f>
        <v>0.75740174543538208</v>
      </c>
      <c r="E132" s="25"/>
      <c r="F132" s="12">
        <f>'0.5ms-O-0°C-5mm-1'!N130</f>
        <v>0.72659698687095975</v>
      </c>
      <c r="H132" s="12">
        <f>'0.5ms-O-0°C-5mm-2'!N130</f>
        <v>0.65889539957611287</v>
      </c>
      <c r="J132" s="12">
        <f>'0.5ms-S-0°C-10mm-1'!N130</f>
        <v>0.83168211356130817</v>
      </c>
      <c r="K132" s="25"/>
      <c r="L132" s="12">
        <f>'0.5ms-S-0°C-10mm-2'!N130</f>
        <v>0.84043698729369387</v>
      </c>
      <c r="N132" s="12" t="e">
        <f>#REF!</f>
        <v>#REF!</v>
      </c>
      <c r="P132" s="12">
        <f>'0.0ms-S-0°C-5mm-2'!N130</f>
        <v>0.56341549640722899</v>
      </c>
      <c r="Q132" s="25"/>
      <c r="R132" s="12" t="e">
        <f>#REF!</f>
        <v>#REF!</v>
      </c>
      <c r="S132" s="25"/>
      <c r="T132" s="12">
        <f>'1ms-S-0°C-5mm-2'!O130</f>
        <v>0.75803914926564886</v>
      </c>
      <c r="V132" s="12">
        <f>'0.5ms-S-30°C-5mm-1'!O130</f>
        <v>0.31258259857585258</v>
      </c>
      <c r="X132" s="12">
        <f>'L-0.5ms-S-0°C-5mm'!P130</f>
        <v>0.80921688688366111</v>
      </c>
      <c r="Z132" s="12">
        <f>'0.5ms-S-30°C-5mm-2'!O130</f>
        <v>0.51959630592804595</v>
      </c>
      <c r="AB132" s="12" t="e">
        <f>#REF!</f>
        <v>#REF!</v>
      </c>
      <c r="AE132" s="27" t="e">
        <f t="shared" ref="AE132:AE195" si="4">AB132-AB133</f>
        <v>#REF!</v>
      </c>
      <c r="AF132" s="12">
        <v>1.0237719855034078E-3</v>
      </c>
    </row>
    <row r="133" spans="1:32" x14ac:dyDescent="0.75">
      <c r="A133" s="12">
        <f t="shared" si="3"/>
        <v>129</v>
      </c>
      <c r="B133" s="12">
        <f>'0.5ms-S-0°C-5mm-1'!R131</f>
        <v>0.58509060920321154</v>
      </c>
      <c r="D133" s="12">
        <f>'0.5ms-S-0°C-5mm-2'!N131</f>
        <v>0.75467592235038627</v>
      </c>
      <c r="E133" s="25"/>
      <c r="F133" s="12">
        <f>'0.5ms-O-0°C-5mm-1'!N131</f>
        <v>0.72422369682643672</v>
      </c>
      <c r="H133" s="12">
        <f>'0.5ms-O-0°C-5mm-2'!N131</f>
        <v>0.65690063583094394</v>
      </c>
      <c r="J133" s="12">
        <f>'0.5ms-S-0°C-10mm-1'!N131</f>
        <v>0.83114946202194517</v>
      </c>
      <c r="K133" s="25"/>
      <c r="L133" s="12">
        <f>'0.5ms-S-0°C-10mm-2'!N131</f>
        <v>0.83391089270447882</v>
      </c>
      <c r="N133" s="12" t="e">
        <f>#REF!</f>
        <v>#REF!</v>
      </c>
      <c r="P133" s="12">
        <f>'0.0ms-S-0°C-5mm-2'!N131</f>
        <v>0.56171175200296453</v>
      </c>
      <c r="Q133" s="25"/>
      <c r="R133" s="12" t="e">
        <f>#REF!</f>
        <v>#REF!</v>
      </c>
      <c r="S133" s="25"/>
      <c r="T133" s="12">
        <f>'1ms-S-0°C-5mm-2'!O131</f>
        <v>0.75465169735536786</v>
      </c>
      <c r="V133" s="12">
        <f>'0.5ms-S-30°C-5mm-1'!O131</f>
        <v>0.31258259857585258</v>
      </c>
      <c r="X133" s="12">
        <f>'L-0.5ms-S-0°C-5mm'!P131</f>
        <v>0.80620904501020529</v>
      </c>
      <c r="Z133" s="12">
        <f>'0.5ms-S-30°C-5mm-2'!O131</f>
        <v>0.51862775009322348</v>
      </c>
      <c r="AB133" s="12" t="e">
        <f>#REF!</f>
        <v>#REF!</v>
      </c>
      <c r="AE133" s="27" t="e">
        <f t="shared" si="4"/>
        <v>#REF!</v>
      </c>
      <c r="AF133" s="12">
        <v>1.0237719855034078E-3</v>
      </c>
    </row>
    <row r="134" spans="1:32" x14ac:dyDescent="0.75">
      <c r="A134" s="12">
        <f t="shared" ref="A134:A197" si="5">A133+1</f>
        <v>130</v>
      </c>
      <c r="B134" s="12">
        <f>'0.5ms-S-0°C-5mm-1'!R132</f>
        <v>0.583381404709713</v>
      </c>
      <c r="D134" s="12">
        <f>'0.5ms-S-0°C-5mm-2'!N132</f>
        <v>0.75013288387539356</v>
      </c>
      <c r="E134" s="25"/>
      <c r="F134" s="12">
        <f>'0.5ms-O-0°C-5mm-1'!N132</f>
        <v>0.7194771167373909</v>
      </c>
      <c r="H134" s="12">
        <f>'0.5ms-O-0°C-5mm-2'!N132</f>
        <v>0.65490587208577489</v>
      </c>
      <c r="J134" s="12">
        <f>'0.5ms-S-0°C-10mm-1'!N132</f>
        <v>0.83088313625226373</v>
      </c>
      <c r="K134" s="25"/>
      <c r="L134" s="12">
        <f>'0.5ms-S-0°C-10mm-2'!N132</f>
        <v>0.82477436027957796</v>
      </c>
      <c r="N134" s="12" t="e">
        <f>#REF!</f>
        <v>#REF!</v>
      </c>
      <c r="P134" s="12">
        <f>'0.0ms-S-0°C-5mm-2'!N132</f>
        <v>0.56043394369976618</v>
      </c>
      <c r="Q134" s="25"/>
      <c r="R134" s="12" t="e">
        <f>#REF!</f>
        <v>#REF!</v>
      </c>
      <c r="S134" s="25"/>
      <c r="T134" s="12">
        <f>'1ms-S-0°C-5mm-2'!O132</f>
        <v>0.75319993225096193</v>
      </c>
      <c r="V134" s="12">
        <f>'0.5ms-S-30°C-5mm-1'!O132</f>
        <v>0.31011696944592382</v>
      </c>
      <c r="X134" s="12">
        <f>'L-0.5ms-S-0°C-5mm'!P132</f>
        <v>0.80427543237726928</v>
      </c>
      <c r="Z134" s="12">
        <f>'0.5ms-S-30°C-5mm-2'!O132</f>
        <v>0.51717491634098967</v>
      </c>
      <c r="AB134" s="12" t="e">
        <f>#REF!</f>
        <v>#REF!</v>
      </c>
      <c r="AE134" s="27" t="e">
        <f t="shared" si="4"/>
        <v>#REF!</v>
      </c>
      <c r="AF134" s="12">
        <v>1.0237719855034078E-3</v>
      </c>
    </row>
    <row r="135" spans="1:32" x14ac:dyDescent="0.75">
      <c r="A135" s="12">
        <f t="shared" si="5"/>
        <v>131</v>
      </c>
      <c r="B135" s="12">
        <f>'0.5ms-S-0°C-5mm-1'!R133</f>
        <v>0.5799629957227157</v>
      </c>
      <c r="D135" s="12">
        <f>'0.5ms-S-0°C-5mm-2'!N133</f>
        <v>0.74649845309539919</v>
      </c>
      <c r="E135" s="25"/>
      <c r="F135" s="12">
        <f>'0.5ms-O-0°C-5mm-1'!N133</f>
        <v>0.71188258859491771</v>
      </c>
      <c r="H135" s="12">
        <f>'0.5ms-O-0°C-5mm-2'!N133</f>
        <v>0.65440718114948282</v>
      </c>
      <c r="J135" s="12">
        <f>'0.5ms-S-0°C-10mm-1'!N133</f>
        <v>0.83035048471290074</v>
      </c>
      <c r="K135" s="25"/>
      <c r="L135" s="12">
        <f>'0.5ms-S-0°C-10mm-2'!N133</f>
        <v>0.82216392244389191</v>
      </c>
      <c r="N135" s="12" t="e">
        <f>#REF!</f>
        <v>#REF!</v>
      </c>
      <c r="P135" s="12">
        <f>'0.0ms-S-0°C-5mm-2'!N133</f>
        <v>0.55702645489123725</v>
      </c>
      <c r="Q135" s="25"/>
      <c r="R135" s="12" t="e">
        <f>#REF!</f>
        <v>#REF!</v>
      </c>
      <c r="S135" s="25"/>
      <c r="T135" s="12">
        <f>'1ms-S-0°C-5mm-2'!O133</f>
        <v>0.75271601054949311</v>
      </c>
      <c r="V135" s="12">
        <f>'0.5ms-S-30°C-5mm-1'!O133</f>
        <v>0.30272008205613743</v>
      </c>
      <c r="X135" s="12">
        <f>'L-0.5ms-S-0°C-5mm'!P133</f>
        <v>0.80255666559243743</v>
      </c>
      <c r="Z135" s="12">
        <f>'0.5ms-S-30°C-5mm-2'!O133</f>
        <v>0.51572208258875607</v>
      </c>
      <c r="AB135" s="12" t="e">
        <f>#REF!</f>
        <v>#REF!</v>
      </c>
      <c r="AE135" s="27" t="e">
        <f t="shared" si="4"/>
        <v>#REF!</v>
      </c>
      <c r="AF135" s="12">
        <v>1.0237719855034078E-3</v>
      </c>
    </row>
    <row r="136" spans="1:32" x14ac:dyDescent="0.75">
      <c r="A136" s="12">
        <f t="shared" si="5"/>
        <v>132</v>
      </c>
      <c r="B136" s="12">
        <f>'0.5ms-S-0°C-5mm-1'!R134</f>
        <v>0.57739918898246778</v>
      </c>
      <c r="D136" s="12">
        <f>'0.5ms-S-0°C-5mm-2'!N134</f>
        <v>0.74195541462040648</v>
      </c>
      <c r="E136" s="25"/>
      <c r="F136" s="12">
        <f>'0.5ms-O-0°C-5mm-1'!N134</f>
        <v>0.70808532452368089</v>
      </c>
      <c r="H136" s="12">
        <f>'0.5ms-O-0°C-5mm-2'!N134</f>
        <v>0.65191372646802159</v>
      </c>
      <c r="J136" s="12">
        <f>'0.5ms-S-0°C-10mm-1'!N134</f>
        <v>0.8300841589432193</v>
      </c>
      <c r="K136" s="25"/>
      <c r="L136" s="12">
        <f>'0.5ms-S-0°C-10mm-2'!N134</f>
        <v>0.81792196096090219</v>
      </c>
      <c r="N136" s="12" t="e">
        <f>#REF!</f>
        <v>#REF!</v>
      </c>
      <c r="P136" s="12">
        <f>'0.0ms-S-0°C-5mm-2'!N134</f>
        <v>0.55660051879017103</v>
      </c>
      <c r="Q136" s="25"/>
      <c r="R136" s="12" t="e">
        <f>#REF!</f>
        <v>#REF!</v>
      </c>
      <c r="S136" s="25"/>
      <c r="T136" s="12">
        <f>'1ms-S-0°C-5mm-2'!O134</f>
        <v>0.75223208884802439</v>
      </c>
      <c r="V136" s="12">
        <f>'0.5ms-S-30°C-5mm-1'!O134</f>
        <v>0.30074757875219443</v>
      </c>
      <c r="X136" s="12">
        <f>'L-0.5ms-S-0°C-5mm'!P134</f>
        <v>0.80191212804812551</v>
      </c>
      <c r="Z136" s="12">
        <f>'0.5ms-S-30°C-5mm-2'!O134</f>
        <v>0.51233213716687731</v>
      </c>
      <c r="AB136" s="12" t="e">
        <f>#REF!</f>
        <v>#REF!</v>
      </c>
      <c r="AE136" s="27" t="e">
        <f t="shared" si="4"/>
        <v>#REF!</v>
      </c>
      <c r="AF136" s="12">
        <v>1.0237719855034078E-3</v>
      </c>
    </row>
    <row r="137" spans="1:32" x14ac:dyDescent="0.75">
      <c r="A137" s="12">
        <f t="shared" si="5"/>
        <v>133</v>
      </c>
      <c r="B137" s="12">
        <f>'0.5ms-S-0°C-5mm-1'!R135</f>
        <v>0.57056237100847329</v>
      </c>
      <c r="D137" s="12">
        <f>'0.5ms-S-0°C-5mm-2'!N135</f>
        <v>0.74195541462040648</v>
      </c>
      <c r="E137" s="25"/>
      <c r="F137" s="12">
        <f>'0.5ms-O-0°C-5mm-1'!N135</f>
        <v>0.70571203447915798</v>
      </c>
      <c r="H137" s="12">
        <f>'0.5ms-O-0°C-5mm-2'!N135</f>
        <v>0.65191372646802159</v>
      </c>
      <c r="J137" s="12">
        <f>'0.5ms-S-0°C-10mm-1'!N135</f>
        <v>0.8300841589432193</v>
      </c>
      <c r="K137" s="25"/>
      <c r="L137" s="12">
        <f>'0.5ms-S-0°C-10mm-2'!N135</f>
        <v>0.81661674204305923</v>
      </c>
      <c r="N137" s="12" t="e">
        <f>#REF!</f>
        <v>#REF!</v>
      </c>
      <c r="P137" s="12">
        <f>'0.0ms-S-0°C-5mm-2'!N135</f>
        <v>0.55489677438590668</v>
      </c>
      <c r="Q137" s="25"/>
      <c r="R137" s="12" t="e">
        <f>#REF!</f>
        <v>#REF!</v>
      </c>
      <c r="S137" s="25"/>
      <c r="T137" s="12">
        <f>'1ms-S-0°C-5mm-2'!O135</f>
        <v>0.75029640204214954</v>
      </c>
      <c r="V137" s="12">
        <f>'0.5ms-S-30°C-5mm-1'!O135</f>
        <v>0.29926820127423709</v>
      </c>
      <c r="X137" s="12">
        <f>'L-0.5ms-S-0°C-5mm'!P135</f>
        <v>0.79997851541518961</v>
      </c>
      <c r="Z137" s="12">
        <f>'0.5ms-S-30°C-5mm-2'!O135</f>
        <v>0.50894219174499855</v>
      </c>
      <c r="AB137" s="12" t="e">
        <f>#REF!</f>
        <v>#REF!</v>
      </c>
      <c r="AE137" s="27" t="e">
        <f t="shared" si="4"/>
        <v>#REF!</v>
      </c>
      <c r="AF137" s="12">
        <v>1.0237719855034078E-3</v>
      </c>
    </row>
    <row r="138" spans="1:32" x14ac:dyDescent="0.75">
      <c r="A138" s="12">
        <f t="shared" si="5"/>
        <v>134</v>
      </c>
      <c r="B138" s="12">
        <f>'0.5ms-S-0°C-5mm-1'!R136</f>
        <v>0.56885316651497475</v>
      </c>
      <c r="D138" s="12">
        <f>'0.5ms-S-0°C-5mm-2'!N136</f>
        <v>0.74059250307790858</v>
      </c>
      <c r="E138" s="25"/>
      <c r="F138" s="12">
        <f>'0.5ms-O-0°C-5mm-1'!N136</f>
        <v>0.70096545439011204</v>
      </c>
      <c r="H138" s="12">
        <f>'0.5ms-O-0°C-5mm-2'!N136</f>
        <v>0.65041765365914483</v>
      </c>
      <c r="J138" s="12">
        <f>'0.5ms-S-0°C-10mm-1'!N136</f>
        <v>0.82928518163417486</v>
      </c>
      <c r="K138" s="25"/>
      <c r="L138" s="12">
        <f>'0.5ms-S-0°C-10mm-2'!N136</f>
        <v>0.81302739001899094</v>
      </c>
      <c r="N138" s="12" t="e">
        <f>#REF!</f>
        <v>#REF!</v>
      </c>
      <c r="P138" s="12">
        <f>'0.0ms-S-0°C-5mm-2'!N136</f>
        <v>0.55447083828484045</v>
      </c>
      <c r="Q138" s="25"/>
      <c r="R138" s="12" t="e">
        <f>#REF!</f>
        <v>#REF!</v>
      </c>
      <c r="S138" s="25"/>
      <c r="T138" s="12">
        <f>'1ms-S-0°C-5mm-2'!O136</f>
        <v>0.74932855863921222</v>
      </c>
      <c r="V138" s="12">
        <f>'0.5ms-S-30°C-5mm-1'!O136</f>
        <v>0.29285756553642228</v>
      </c>
      <c r="X138" s="12">
        <f>'L-0.5ms-S-0°C-5mm'!P136</f>
        <v>0.79847459447846181</v>
      </c>
      <c r="Z138" s="12">
        <f>'0.5ms-S-30°C-5mm-2'!O136</f>
        <v>0.50797363591017608</v>
      </c>
      <c r="AB138" s="12" t="e">
        <f>#REF!</f>
        <v>#REF!</v>
      </c>
      <c r="AE138" s="27" t="e">
        <f t="shared" si="4"/>
        <v>#REF!</v>
      </c>
      <c r="AF138" s="12">
        <v>1.0237719855034078E-3</v>
      </c>
    </row>
    <row r="139" spans="1:32" x14ac:dyDescent="0.75">
      <c r="A139" s="12">
        <f t="shared" si="5"/>
        <v>135</v>
      </c>
      <c r="B139" s="12">
        <f>'0.5ms-S-0°C-5mm-1'!R137</f>
        <v>0.56671666089810147</v>
      </c>
      <c r="D139" s="12">
        <f>'0.5ms-S-0°C-5mm-2'!N137</f>
        <v>0.73786667999291289</v>
      </c>
      <c r="E139" s="25"/>
      <c r="F139" s="12">
        <f>'0.5ms-O-0°C-5mm-1'!N137</f>
        <v>0.69716819031887545</v>
      </c>
      <c r="H139" s="12">
        <f>'0.5ms-O-0°C-5mm-2'!N137</f>
        <v>0.64692681710509914</v>
      </c>
      <c r="J139" s="12">
        <f>'0.5ms-S-0°C-10mm-1'!N137</f>
        <v>0.82928518163417486</v>
      </c>
      <c r="K139" s="25"/>
      <c r="L139" s="12">
        <f>'0.5ms-S-0°C-10mm-2'!N137</f>
        <v>0.81074325691276572</v>
      </c>
      <c r="N139" s="12" t="e">
        <f>#REF!</f>
        <v>#REF!</v>
      </c>
      <c r="P139" s="12">
        <f>'0.0ms-S-0°C-5mm-2'!N137</f>
        <v>0.55319302998164221</v>
      </c>
      <c r="Q139" s="25"/>
      <c r="R139" s="12" t="e">
        <f>#REF!</f>
        <v>#REF!</v>
      </c>
      <c r="S139" s="25"/>
      <c r="T139" s="12">
        <f>'1ms-S-0°C-5mm-2'!O137</f>
        <v>0.74400541992305647</v>
      </c>
      <c r="V139" s="12">
        <f>'0.5ms-S-30°C-5mm-1'!O137</f>
        <v>0.29039193640649347</v>
      </c>
      <c r="X139" s="12">
        <f>'L-0.5ms-S-0°C-5mm'!P137</f>
        <v>0.79589644430121387</v>
      </c>
      <c r="Z139" s="12">
        <f>'0.5ms-S-30°C-5mm-2'!O137</f>
        <v>0.50797363591017608</v>
      </c>
      <c r="AB139" s="12" t="e">
        <f>#REF!</f>
        <v>#REF!</v>
      </c>
      <c r="AE139" s="27" t="e">
        <f t="shared" si="4"/>
        <v>#REF!</v>
      </c>
      <c r="AF139" s="12">
        <v>1.0237719855034078E-3</v>
      </c>
    </row>
    <row r="140" spans="1:32" x14ac:dyDescent="0.75">
      <c r="A140" s="12">
        <f t="shared" si="5"/>
        <v>136</v>
      </c>
      <c r="B140" s="12">
        <f>'0.5ms-S-0°C-5mm-1'!R138</f>
        <v>0.56628935977472694</v>
      </c>
      <c r="D140" s="12">
        <f>'0.5ms-S-0°C-5mm-2'!N138</f>
        <v>0.73650376845041499</v>
      </c>
      <c r="E140" s="25"/>
      <c r="F140" s="12">
        <f>'0.5ms-O-0°C-5mm-1'!N138</f>
        <v>0.69337092624763863</v>
      </c>
      <c r="H140" s="12">
        <f>'0.5ms-O-0°C-5mm-2'!N138</f>
        <v>0.64692681710509914</v>
      </c>
      <c r="J140" s="12">
        <f>'0.5ms-S-0°C-10mm-1'!N138</f>
        <v>0.82901885586449342</v>
      </c>
      <c r="K140" s="25"/>
      <c r="L140" s="12">
        <f>'0.5ms-S-0°C-10mm-2'!N138</f>
        <v>0.80421716232355067</v>
      </c>
      <c r="N140" s="12" t="e">
        <f>#REF!</f>
        <v>#REF!</v>
      </c>
      <c r="P140" s="12">
        <f>'0.0ms-S-0°C-5mm-2'!N138</f>
        <v>0.55021147727417941</v>
      </c>
      <c r="Q140" s="25"/>
      <c r="R140" s="12" t="e">
        <f>#REF!</f>
        <v>#REF!</v>
      </c>
      <c r="S140" s="25"/>
      <c r="T140" s="12">
        <f>'1ms-S-0°C-5mm-2'!O138</f>
        <v>0.74400541992305635</v>
      </c>
      <c r="V140" s="12">
        <f>'0.5ms-S-30°C-5mm-1'!O138</f>
        <v>0.29039193640649347</v>
      </c>
      <c r="X140" s="12">
        <f>'L-0.5ms-S-0°C-5mm'!P138</f>
        <v>0.79482221506069406</v>
      </c>
      <c r="Z140" s="12">
        <f>'0.5ms-S-30°C-5mm-2'!O138</f>
        <v>0.50748935799276484</v>
      </c>
      <c r="AB140" s="12" t="e">
        <f>#REF!</f>
        <v>#REF!</v>
      </c>
      <c r="AE140" s="27" t="e">
        <f t="shared" si="4"/>
        <v>#REF!</v>
      </c>
      <c r="AF140" s="12">
        <v>1.0237719855034078E-3</v>
      </c>
    </row>
    <row r="141" spans="1:32" x14ac:dyDescent="0.75">
      <c r="A141" s="12">
        <f t="shared" si="5"/>
        <v>137</v>
      </c>
      <c r="B141" s="12">
        <f>'0.5ms-S-0°C-5mm-1'!R139</f>
        <v>0.55560683169036051</v>
      </c>
      <c r="D141" s="12">
        <f>'0.5ms-S-0°C-5mm-2'!N139</f>
        <v>0.73241503382292139</v>
      </c>
      <c r="E141" s="25"/>
      <c r="F141" s="12">
        <f>'0.5ms-O-0°C-5mm-1'!N139</f>
        <v>0.6876750301407839</v>
      </c>
      <c r="H141" s="12">
        <f>'0.5ms-O-0°C-5mm-2'!N139</f>
        <v>0.64592943523251478</v>
      </c>
      <c r="J141" s="12">
        <f>'0.5ms-S-0°C-10mm-1'!N139</f>
        <v>0.82795355278576754</v>
      </c>
      <c r="K141" s="25"/>
      <c r="L141" s="12">
        <f>'0.5ms-S-0°C-10mm-2'!N139</f>
        <v>0.80258563867624699</v>
      </c>
      <c r="N141" s="12" t="e">
        <f>#REF!</f>
        <v>#REF!</v>
      </c>
      <c r="P141" s="12">
        <f>'0.0ms-S-0°C-5mm-2'!N139</f>
        <v>0.54935960507204717</v>
      </c>
      <c r="Q141" s="25"/>
      <c r="R141" s="12" t="e">
        <f>#REF!</f>
        <v>#REF!</v>
      </c>
      <c r="S141" s="25"/>
      <c r="T141" s="12">
        <f>'1ms-S-0°C-5mm-2'!O139</f>
        <v>0.74303757652011915</v>
      </c>
      <c r="V141" s="12">
        <f>'0.5ms-S-30°C-5mm-1'!O139</f>
        <v>0.28644692979860742</v>
      </c>
      <c r="X141" s="12">
        <f>'L-0.5ms-S-0°C-5mm'!P139</f>
        <v>0.79138468149103003</v>
      </c>
      <c r="Z141" s="12">
        <f>'0.5ms-S-30°C-5mm-2'!O139</f>
        <v>0.50652080215794237</v>
      </c>
      <c r="AB141" s="12" t="e">
        <f>#REF!</f>
        <v>#REF!</v>
      </c>
      <c r="AE141" s="27" t="e">
        <f t="shared" si="4"/>
        <v>#REF!</v>
      </c>
      <c r="AF141" s="12">
        <v>1.0237719855034078E-3</v>
      </c>
    </row>
    <row r="142" spans="1:32" x14ac:dyDescent="0.75">
      <c r="A142" s="12">
        <f t="shared" si="5"/>
        <v>138</v>
      </c>
      <c r="B142" s="12">
        <f>'0.5ms-S-0°C-5mm-1'!R140</f>
        <v>0.55176112157998869</v>
      </c>
      <c r="D142" s="12">
        <f>'0.5ms-S-0°C-5mm-2'!N140</f>
        <v>0.73196072997542205</v>
      </c>
      <c r="E142" s="25"/>
      <c r="F142" s="12">
        <f>'0.5ms-O-0°C-5mm-1'!N140</f>
        <v>0.68197913403392885</v>
      </c>
      <c r="H142" s="12">
        <f>'0.5ms-O-0°C-5mm-2'!N140</f>
        <v>0.64243859867846909</v>
      </c>
      <c r="J142" s="12">
        <f>'0.5ms-S-0°C-10mm-1'!N140</f>
        <v>0.82475764354958969</v>
      </c>
      <c r="K142" s="25"/>
      <c r="L142" s="12">
        <f>'0.5ms-S-0°C-10mm-2'!N140</f>
        <v>0.79703845827541431</v>
      </c>
      <c r="N142" s="12" t="e">
        <f>#REF!</f>
        <v>#REF!</v>
      </c>
      <c r="P142" s="12">
        <f>'0.0ms-S-0°C-5mm-2'!N140</f>
        <v>0.54680398846565037</v>
      </c>
      <c r="Q142" s="25"/>
      <c r="R142" s="12" t="e">
        <f>#REF!</f>
        <v>#REF!</v>
      </c>
      <c r="S142" s="25"/>
      <c r="T142" s="12">
        <f>'1ms-S-0°C-5mm-2'!O140</f>
        <v>0.74061796801277557</v>
      </c>
      <c r="V142" s="12">
        <f>'0.5ms-S-30°C-5mm-1'!O140</f>
        <v>0.28595380397262166</v>
      </c>
      <c r="X142" s="12">
        <f>'L-0.5ms-S-0°C-5mm'!P140</f>
        <v>0.78988076055430223</v>
      </c>
      <c r="Z142" s="12">
        <f>'0.5ms-S-30°C-5mm-2'!O140</f>
        <v>0.5055522463231199</v>
      </c>
      <c r="AB142" s="12" t="e">
        <f>#REF!</f>
        <v>#REF!</v>
      </c>
      <c r="AE142" s="27" t="e">
        <f t="shared" si="4"/>
        <v>#REF!</v>
      </c>
      <c r="AF142" s="12">
        <v>1.0237719855034078E-3</v>
      </c>
    </row>
    <row r="143" spans="1:32" x14ac:dyDescent="0.75">
      <c r="A143" s="12">
        <f t="shared" si="5"/>
        <v>139</v>
      </c>
      <c r="B143" s="12">
        <f>'0.5ms-S-0°C-5mm-1'!R141</f>
        <v>0.54834271259299139</v>
      </c>
      <c r="D143" s="12">
        <f>'0.5ms-S-0°C-5mm-2'!N141</f>
        <v>0.73014351458542504</v>
      </c>
      <c r="E143" s="25"/>
      <c r="F143" s="12">
        <f>'0.5ms-O-0°C-5mm-1'!N141</f>
        <v>0.67770721195378736</v>
      </c>
      <c r="H143" s="12">
        <f>'0.5ms-O-0°C-5mm-2'!N141</f>
        <v>0.63645430744296239</v>
      </c>
      <c r="J143" s="12">
        <f>'0.5ms-S-0°C-10mm-1'!N141</f>
        <v>0.82369234047086382</v>
      </c>
      <c r="K143" s="25"/>
      <c r="L143" s="12">
        <f>'0.5ms-S-0°C-10mm-2'!N141</f>
        <v>0.79083866841565997</v>
      </c>
      <c r="N143" s="12" t="e">
        <f>#REF!</f>
        <v>#REF!</v>
      </c>
      <c r="P143" s="12">
        <f>'0.0ms-S-0°C-5mm-2'!N141</f>
        <v>0.54637805236458425</v>
      </c>
      <c r="Q143" s="25"/>
      <c r="R143" s="12" t="e">
        <f>#REF!</f>
        <v>#REF!</v>
      </c>
      <c r="S143" s="25"/>
      <c r="T143" s="12">
        <f>'1ms-S-0°C-5mm-2'!O141</f>
        <v>0.74013404631130675</v>
      </c>
      <c r="V143" s="12">
        <f>'0.5ms-S-30°C-5mm-1'!O141</f>
        <v>0.28496755232065013</v>
      </c>
      <c r="X143" s="12">
        <f>'L-0.5ms-S-0°C-5mm'!P141</f>
        <v>0.78880653131378242</v>
      </c>
      <c r="Z143" s="12">
        <f>'0.5ms-S-30°C-5mm-2'!O141</f>
        <v>0.50216230090124114</v>
      </c>
      <c r="AB143" s="12" t="e">
        <f>#REF!</f>
        <v>#REF!</v>
      </c>
      <c r="AE143" s="27" t="e">
        <f t="shared" si="4"/>
        <v>#REF!</v>
      </c>
      <c r="AF143" s="12">
        <v>1.0237719855033522E-3</v>
      </c>
    </row>
    <row r="144" spans="1:32" x14ac:dyDescent="0.75">
      <c r="A144" s="12">
        <f t="shared" si="5"/>
        <v>140</v>
      </c>
      <c r="B144" s="12">
        <f>'0.5ms-S-0°C-5mm-1'!R142</f>
        <v>0.54791541146961664</v>
      </c>
      <c r="D144" s="12">
        <f>'0.5ms-S-0°C-5mm-2'!N142</f>
        <v>0.72287465302543641</v>
      </c>
      <c r="E144" s="25"/>
      <c r="F144" s="12">
        <f>'0.5ms-O-0°C-5mm-1'!N142</f>
        <v>0.67723255394488302</v>
      </c>
      <c r="H144" s="12">
        <f>'0.5ms-O-0°C-5mm-2'!N142</f>
        <v>0.63495823463408563</v>
      </c>
      <c r="J144" s="12">
        <f>'0.5ms-S-0°C-10mm-1'!N142</f>
        <v>0.82129540854373073</v>
      </c>
      <c r="K144" s="25"/>
      <c r="L144" s="12">
        <f>'0.5ms-S-0°C-10mm-2'!N142</f>
        <v>0.78985975422727783</v>
      </c>
      <c r="N144" s="12" t="e">
        <f>#REF!</f>
        <v>#REF!</v>
      </c>
      <c r="P144" s="12">
        <f>'0.0ms-S-0°C-5mm-2'!N142</f>
        <v>0.54637805236458425</v>
      </c>
      <c r="Q144" s="25"/>
      <c r="R144" s="12" t="e">
        <f>#REF!</f>
        <v>#REF!</v>
      </c>
      <c r="S144" s="25"/>
      <c r="T144" s="12">
        <f>'1ms-S-0°C-5mm-2'!O142</f>
        <v>0.73916620290836943</v>
      </c>
      <c r="V144" s="12">
        <f>'0.5ms-S-30°C-5mm-1'!O142</f>
        <v>0.27411878414896346</v>
      </c>
      <c r="X144" s="12">
        <f>'L-0.5ms-S-0°C-5mm'!P142</f>
        <v>0.78708776452895057</v>
      </c>
      <c r="Z144" s="12">
        <f>'0.5ms-S-30°C-5mm-2'!O142</f>
        <v>0.50216230090124114</v>
      </c>
      <c r="AB144" s="12" t="e">
        <f>#REF!</f>
        <v>#REF!</v>
      </c>
      <c r="AE144" s="27" t="e">
        <f t="shared" si="4"/>
        <v>#REF!</v>
      </c>
      <c r="AF144" s="12">
        <v>1.0237719855033522E-3</v>
      </c>
    </row>
    <row r="145" spans="1:32" x14ac:dyDescent="0.75">
      <c r="A145" s="12">
        <f t="shared" si="5"/>
        <v>141</v>
      </c>
      <c r="B145" s="12">
        <f>'0.5ms-S-0°C-5mm-1'!R143</f>
        <v>0.5462062069761181</v>
      </c>
      <c r="D145" s="12">
        <f>'0.5ms-S-0°C-5mm-2'!N143</f>
        <v>0.72196604533043784</v>
      </c>
      <c r="E145" s="25"/>
      <c r="F145" s="12">
        <f>'0.5ms-O-0°C-5mm-1'!N143</f>
        <v>0.67248597385583686</v>
      </c>
      <c r="H145" s="12">
        <f>'0.5ms-O-0°C-5mm-2'!N143</f>
        <v>0.6329634708889168</v>
      </c>
      <c r="J145" s="12">
        <f>'0.5ms-S-0°C-10mm-1'!N143</f>
        <v>0.82049643123468619</v>
      </c>
      <c r="K145" s="25"/>
      <c r="L145" s="12">
        <f>'0.5ms-S-0°C-10mm-2'!N143</f>
        <v>0.78300735490860207</v>
      </c>
      <c r="N145" s="12" t="e">
        <f>#REF!</f>
        <v>#REF!</v>
      </c>
      <c r="P145" s="12">
        <f>'0.0ms-S-0°C-5mm-2'!N143</f>
        <v>0.54595211626351814</v>
      </c>
      <c r="Q145" s="25"/>
      <c r="R145" s="12" t="e">
        <f>#REF!</f>
        <v>#REF!</v>
      </c>
      <c r="S145" s="25"/>
      <c r="T145" s="12">
        <f>'1ms-S-0°C-5mm-2'!O143</f>
        <v>0.7377144378039634</v>
      </c>
      <c r="V145" s="12">
        <f>'0.5ms-S-30°C-5mm-1'!O143</f>
        <v>0.27263940667100617</v>
      </c>
      <c r="X145" s="12">
        <f>'L-0.5ms-S-0°C-5mm'!P143</f>
        <v>0.78322053926307866</v>
      </c>
      <c r="Z145" s="12">
        <f>'0.5ms-S-30°C-5mm-2'!O143</f>
        <v>0.50070946714900733</v>
      </c>
      <c r="AB145" s="12" t="e">
        <f>#REF!</f>
        <v>#REF!</v>
      </c>
      <c r="AE145" s="27" t="e">
        <f t="shared" si="4"/>
        <v>#REF!</v>
      </c>
      <c r="AF145" s="12">
        <v>1.0237719855033522E-3</v>
      </c>
    </row>
    <row r="146" spans="1:32" x14ac:dyDescent="0.75">
      <c r="A146" s="12">
        <f t="shared" si="5"/>
        <v>142</v>
      </c>
      <c r="B146" s="12">
        <f>'0.5ms-S-0°C-5mm-1'!R144</f>
        <v>0.54535160472936883</v>
      </c>
      <c r="D146" s="12">
        <f>'0.5ms-S-0°C-5mm-2'!N144</f>
        <v>0.72060313378793994</v>
      </c>
      <c r="E146" s="25"/>
      <c r="F146" s="12">
        <f>'0.5ms-O-0°C-5mm-1'!N144</f>
        <v>0.67153665783802796</v>
      </c>
      <c r="H146" s="12">
        <f>'0.5ms-O-0°C-5mm-2'!N144</f>
        <v>0.62897394339857882</v>
      </c>
      <c r="J146" s="12">
        <f>'0.5ms-S-0°C-10mm-1'!N144</f>
        <v>0.81783317353787144</v>
      </c>
      <c r="K146" s="25"/>
      <c r="L146" s="12">
        <f>'0.5ms-S-0°C-10mm-2'!N144</f>
        <v>0.77909169815507306</v>
      </c>
      <c r="N146" s="12" t="e">
        <f>#REF!</f>
        <v>#REF!</v>
      </c>
      <c r="P146" s="12">
        <f>'0.0ms-S-0°C-5mm-2'!N144</f>
        <v>0.54424837185925368</v>
      </c>
      <c r="Q146" s="25"/>
      <c r="R146" s="12" t="e">
        <f>#REF!</f>
        <v>#REF!</v>
      </c>
      <c r="S146" s="25"/>
      <c r="T146" s="12">
        <f>'1ms-S-0°C-5mm-2'!O144</f>
        <v>0.73723051610249468</v>
      </c>
      <c r="V146" s="12">
        <f>'0.5ms-S-30°C-5mm-1'!O144</f>
        <v>0.26968065171509159</v>
      </c>
      <c r="X146" s="12">
        <f>'L-0.5ms-S-0°C-5mm'!P144</f>
        <v>0.78279084756687078</v>
      </c>
      <c r="Z146" s="12">
        <f>'0.5ms-S-30°C-5mm-2'!O144</f>
        <v>0.5002251892315962</v>
      </c>
      <c r="AB146" s="12" t="e">
        <f>#REF!</f>
        <v>#REF!</v>
      </c>
      <c r="AE146" s="27" t="e">
        <f t="shared" si="4"/>
        <v>#REF!</v>
      </c>
      <c r="AF146" s="12">
        <v>1.0237719855033522E-3</v>
      </c>
    </row>
    <row r="147" spans="1:32" x14ac:dyDescent="0.75">
      <c r="A147" s="12">
        <f t="shared" si="5"/>
        <v>143</v>
      </c>
      <c r="B147" s="12">
        <f>'0.5ms-S-0°C-5mm-1'!R145</f>
        <v>0.54065129237224763</v>
      </c>
      <c r="D147" s="12">
        <f>'0.5ms-S-0°C-5mm-2'!N145</f>
        <v>0.72014882994044083</v>
      </c>
      <c r="E147" s="25"/>
      <c r="F147" s="12">
        <f>'0.5ms-O-0°C-5mm-1'!N145</f>
        <v>0.66631541974007735</v>
      </c>
      <c r="H147" s="12">
        <f>'0.5ms-O-0°C-5mm-2'!N145</f>
        <v>0.62697917965340988</v>
      </c>
      <c r="J147" s="12">
        <f>'0.5ms-S-0°C-10mm-1'!N145</f>
        <v>0.817034196228827</v>
      </c>
      <c r="K147" s="25"/>
      <c r="L147" s="12">
        <f>'0.5ms-S-0°C-10mm-2'!N145</f>
        <v>0.77517604140154406</v>
      </c>
      <c r="N147" s="12" t="e">
        <f>#REF!</f>
        <v>#REF!</v>
      </c>
      <c r="P147" s="12">
        <f>'0.0ms-S-0°C-5mm-2'!N145</f>
        <v>0.54126681915179087</v>
      </c>
      <c r="Q147" s="25"/>
      <c r="R147" s="12" t="e">
        <f>#REF!</f>
        <v>#REF!</v>
      </c>
      <c r="S147" s="25"/>
      <c r="T147" s="12">
        <f>'1ms-S-0°C-5mm-2'!O145</f>
        <v>0.73626267269955725</v>
      </c>
      <c r="V147" s="12">
        <f>'0.5ms-S-30°C-5mm-1'!O145</f>
        <v>0.26968065171509159</v>
      </c>
      <c r="X147" s="12">
        <f>'L-0.5ms-S-0°C-5mm'!P145</f>
        <v>0.78150177247824681</v>
      </c>
      <c r="Z147" s="12">
        <f>'0.5ms-S-30°C-5mm-2'!O145</f>
        <v>0.49780379964453997</v>
      </c>
      <c r="AB147" s="12" t="e">
        <f>#REF!</f>
        <v>#REF!</v>
      </c>
      <c r="AE147" s="27" t="e">
        <f t="shared" si="4"/>
        <v>#REF!</v>
      </c>
      <c r="AF147" s="12">
        <v>1.0237719855033522E-3</v>
      </c>
    </row>
    <row r="148" spans="1:32" x14ac:dyDescent="0.75">
      <c r="A148" s="12">
        <f t="shared" si="5"/>
        <v>144</v>
      </c>
      <c r="B148" s="12">
        <f>'0.5ms-S-0°C-5mm-1'!R146</f>
        <v>0.53936938900212361</v>
      </c>
      <c r="D148" s="12">
        <f>'0.5ms-S-0°C-5mm-2'!N146</f>
        <v>0.71878591839794281</v>
      </c>
      <c r="E148" s="25"/>
      <c r="F148" s="12">
        <f>'0.5ms-O-0°C-5mm-1'!N146</f>
        <v>0.66014486562431784</v>
      </c>
      <c r="H148" s="12">
        <f>'0.5ms-O-0°C-5mm-2'!N146</f>
        <v>0.62648048871711759</v>
      </c>
      <c r="J148" s="12">
        <f>'0.5ms-S-0°C-10mm-1'!N146</f>
        <v>0.81463726430169381</v>
      </c>
      <c r="K148" s="25"/>
      <c r="L148" s="12">
        <f>'0.5ms-S-0°C-10mm-2'!N146</f>
        <v>0.76864994681232912</v>
      </c>
      <c r="N148" s="12" t="e">
        <f>#REF!</f>
        <v>#REF!</v>
      </c>
      <c r="P148" s="12">
        <f>'0.0ms-S-0°C-5mm-2'!N146</f>
        <v>0.53998901084859241</v>
      </c>
      <c r="Q148" s="25"/>
      <c r="R148" s="12" t="e">
        <f>#REF!</f>
        <v>#REF!</v>
      </c>
      <c r="S148" s="25"/>
      <c r="T148" s="12">
        <f>'1ms-S-0°C-5mm-2'!O146</f>
        <v>0.73287522078927636</v>
      </c>
      <c r="V148" s="12">
        <f>'0.5ms-S-30°C-5mm-1'!O146</f>
        <v>0.26869440006312012</v>
      </c>
      <c r="X148" s="12">
        <f>'L-0.5ms-S-0°C-5mm'!P146</f>
        <v>0.77999785154151913</v>
      </c>
      <c r="Z148" s="12">
        <f>'0.5ms-S-30°C-5mm-2'!O146</f>
        <v>0.4968352438097175</v>
      </c>
      <c r="AB148" s="12" t="e">
        <f>#REF!</f>
        <v>#REF!</v>
      </c>
      <c r="AE148" s="27" t="e">
        <f t="shared" si="4"/>
        <v>#REF!</v>
      </c>
      <c r="AF148" s="12">
        <v>1.0237719855033522E-3</v>
      </c>
    </row>
    <row r="149" spans="1:32" x14ac:dyDescent="0.75">
      <c r="A149" s="12">
        <f t="shared" si="5"/>
        <v>145</v>
      </c>
      <c r="B149" s="12">
        <f>'0.5ms-S-0°C-5mm-1'!R147</f>
        <v>0.53167796878137985</v>
      </c>
      <c r="D149" s="12">
        <f>'0.5ms-S-0°C-5mm-2'!N147</f>
        <v>0.71606009531294723</v>
      </c>
      <c r="E149" s="25"/>
      <c r="F149" s="12">
        <f>'0.5ms-O-0°C-5mm-1'!N147</f>
        <v>0.65729691757089037</v>
      </c>
      <c r="H149" s="12">
        <f>'0.5ms-O-0°C-5mm-2'!N147</f>
        <v>0.62398703403565658</v>
      </c>
      <c r="J149" s="12">
        <f>'0.5ms-S-0°C-10mm-1'!N147</f>
        <v>0.8122403323745605</v>
      </c>
      <c r="K149" s="25"/>
      <c r="L149" s="12">
        <f>'0.5ms-S-0°C-10mm-2'!N147</f>
        <v>0.76147124276419265</v>
      </c>
      <c r="N149" s="12" t="e">
        <f>#REF!</f>
        <v>#REF!</v>
      </c>
      <c r="P149" s="12">
        <f>'0.0ms-S-0°C-5mm-2'!N147</f>
        <v>0.5340259054336669</v>
      </c>
      <c r="Q149" s="25"/>
      <c r="R149" s="12" t="e">
        <f>#REF!</f>
        <v>#REF!</v>
      </c>
      <c r="S149" s="25"/>
      <c r="T149" s="12">
        <f>'1ms-S-0°C-5mm-2'!O147</f>
        <v>0.73287522078927636</v>
      </c>
      <c r="V149" s="12">
        <f>'0.5ms-S-30°C-5mm-1'!O147</f>
        <v>0.26474939345523402</v>
      </c>
      <c r="X149" s="12">
        <f>'L-0.5ms-S-0°C-5mm'!P147</f>
        <v>0.77591578042754306</v>
      </c>
      <c r="Z149" s="12">
        <f>'0.5ms-S-30°C-5mm-2'!O147</f>
        <v>0.49635096589230621</v>
      </c>
      <c r="AB149" s="12" t="e">
        <f>#REF!</f>
        <v>#REF!</v>
      </c>
      <c r="AE149" s="27" t="e">
        <f t="shared" si="4"/>
        <v>#REF!</v>
      </c>
      <c r="AF149" s="12">
        <v>1.0237719855033522E-3</v>
      </c>
    </row>
    <row r="150" spans="1:32" x14ac:dyDescent="0.75">
      <c r="A150" s="12">
        <f t="shared" si="5"/>
        <v>146</v>
      </c>
      <c r="B150" s="12">
        <f>'0.5ms-S-0°C-5mm-1'!R148</f>
        <v>0.5286868609177573</v>
      </c>
      <c r="D150" s="12">
        <f>'0.5ms-S-0°C-5mm-2'!N148</f>
        <v>0.7128799683804522</v>
      </c>
      <c r="E150" s="25"/>
      <c r="F150" s="12">
        <f>'0.5ms-O-0°C-5mm-1'!N148</f>
        <v>0.65065170544622619</v>
      </c>
      <c r="H150" s="12">
        <f>'0.5ms-O-0°C-5mm-2'!N148</f>
        <v>0.62348834309936429</v>
      </c>
      <c r="J150" s="12">
        <f>'0.5ms-S-0°C-10mm-1'!N148</f>
        <v>0.81037605198679008</v>
      </c>
      <c r="K150" s="25"/>
      <c r="L150" s="12">
        <f>'0.5ms-S-0°C-10mm-2'!N148</f>
        <v>0.75722928128120293</v>
      </c>
      <c r="N150" s="12" t="e">
        <f>#REF!</f>
        <v>#REF!</v>
      </c>
      <c r="P150" s="12">
        <f>'0.0ms-S-0°C-5mm-2'!N148</f>
        <v>0.53274809713046856</v>
      </c>
      <c r="Q150" s="25"/>
      <c r="R150" s="12" t="e">
        <f>#REF!</f>
        <v>#REF!</v>
      </c>
      <c r="S150" s="25"/>
      <c r="T150" s="12">
        <f>'1ms-S-0°C-5mm-2'!O148</f>
        <v>0.73287522078927636</v>
      </c>
      <c r="V150" s="12">
        <f>'0.5ms-S-30°C-5mm-1'!O148</f>
        <v>0.2622837643253052</v>
      </c>
      <c r="X150" s="12">
        <f>'L-0.5ms-S-0°C-5mm'!P148</f>
        <v>0.77548608873133518</v>
      </c>
      <c r="Z150" s="12">
        <f>'0.5ms-S-30°C-5mm-2'!O148</f>
        <v>0.49441385422266126</v>
      </c>
      <c r="AB150" s="12" t="e">
        <f>#REF!</f>
        <v>#REF!</v>
      </c>
      <c r="AE150" s="27" t="e">
        <f t="shared" si="4"/>
        <v>#REF!</v>
      </c>
      <c r="AF150" s="12">
        <v>1.0237719855033522E-3</v>
      </c>
    </row>
    <row r="151" spans="1:32" x14ac:dyDescent="0.75">
      <c r="A151" s="12">
        <f t="shared" si="5"/>
        <v>147</v>
      </c>
      <c r="B151" s="12">
        <f>'0.5ms-S-0°C-5mm-1'!R149</f>
        <v>0.52569575305413474</v>
      </c>
      <c r="D151" s="12">
        <f>'0.5ms-S-0°C-5mm-2'!N149</f>
        <v>0.70833692990545927</v>
      </c>
      <c r="E151" s="25"/>
      <c r="F151" s="12">
        <f>'0.5ms-O-0°C-5mm-1'!N149</f>
        <v>0.65065170544622619</v>
      </c>
      <c r="H151" s="12">
        <f>'0.5ms-O-0°C-5mm-2'!N149</f>
        <v>0.6199975065453186</v>
      </c>
      <c r="J151" s="12">
        <f>'0.5ms-S-0°C-10mm-1'!N149</f>
        <v>0.81010972621710875</v>
      </c>
      <c r="K151" s="25"/>
      <c r="L151" s="12">
        <f>'0.5ms-S-0°C-10mm-2'!N149</f>
        <v>0.75494514817497771</v>
      </c>
      <c r="N151" s="12" t="e">
        <f>#REF!</f>
        <v>#REF!</v>
      </c>
      <c r="P151" s="12">
        <f>'0.0ms-S-0°C-5mm-2'!N149</f>
        <v>0.52806280001874129</v>
      </c>
      <c r="Q151" s="25"/>
      <c r="R151" s="12" t="e">
        <f>#REF!</f>
        <v>#REF!</v>
      </c>
      <c r="S151" s="25"/>
      <c r="T151" s="12">
        <f>'1ms-S-0°C-5mm-2'!O149</f>
        <v>0.73239129908780776</v>
      </c>
      <c r="V151" s="12">
        <f>'0.5ms-S-30°C-5mm-1'!O149</f>
        <v>0.2598181351953765</v>
      </c>
      <c r="X151" s="12">
        <f>'L-0.5ms-S-0°C-5mm'!P149</f>
        <v>0.7731227844021914</v>
      </c>
      <c r="Z151" s="12">
        <f>'0.5ms-S-30°C-5mm-2'!O149</f>
        <v>0.49392957630524992</v>
      </c>
      <c r="AB151" s="12" t="e">
        <f>#REF!</f>
        <v>#REF!</v>
      </c>
      <c r="AE151" s="27" t="e">
        <f t="shared" si="4"/>
        <v>#REF!</v>
      </c>
      <c r="AF151" s="12">
        <v>1.0237719855033522E-3</v>
      </c>
    </row>
    <row r="152" spans="1:32" x14ac:dyDescent="0.75">
      <c r="A152" s="12">
        <f t="shared" si="5"/>
        <v>148</v>
      </c>
      <c r="B152" s="12">
        <f>'0.5ms-S-0°C-5mm-1'!R150</f>
        <v>0.52355924743726157</v>
      </c>
      <c r="D152" s="12">
        <f>'0.5ms-S-0°C-5mm-2'!N150</f>
        <v>0.70788262605796015</v>
      </c>
      <c r="E152" s="25"/>
      <c r="F152" s="12">
        <f>'0.5ms-O-0°C-5mm-1'!N150</f>
        <v>0.64448115133046646</v>
      </c>
      <c r="H152" s="12">
        <f>'0.5ms-O-0°C-5mm-2'!N150</f>
        <v>0.61850143373644184</v>
      </c>
      <c r="J152" s="12">
        <f>'0.5ms-S-0°C-10mm-1'!N150</f>
        <v>0.80478321082347914</v>
      </c>
      <c r="K152" s="25"/>
      <c r="L152" s="12">
        <f>'0.5ms-S-0°C-10mm-2'!N150</f>
        <v>0.75070318669198788</v>
      </c>
      <c r="N152" s="12" t="e">
        <f>#REF!</f>
        <v>#REF!</v>
      </c>
      <c r="P152" s="12">
        <f>'0.0ms-S-0°C-5mm-2'!N150</f>
        <v>0.52721092781660905</v>
      </c>
      <c r="Q152" s="25"/>
      <c r="R152" s="12" t="e">
        <f>#REF!</f>
        <v>#REF!</v>
      </c>
      <c r="S152" s="25"/>
      <c r="T152" s="12">
        <f>'1ms-S-0°C-5mm-2'!O150</f>
        <v>0.73190737738633871</v>
      </c>
      <c r="V152" s="12">
        <f>'0.5ms-S-30°C-5mm-1'!O150</f>
        <v>0.25735250606544763</v>
      </c>
      <c r="X152" s="12">
        <f>'L-0.5ms-S-0°C-5mm'!P150</f>
        <v>0.77140401761735955</v>
      </c>
      <c r="Z152" s="12">
        <f>'0.5ms-S-30°C-5mm-2'!O150</f>
        <v>0.49199246463560498</v>
      </c>
      <c r="AB152" s="12" t="e">
        <f>#REF!</f>
        <v>#REF!</v>
      </c>
      <c r="AE152" s="27" t="e">
        <f t="shared" si="4"/>
        <v>#REF!</v>
      </c>
      <c r="AF152" s="12">
        <v>1.0237719855033522E-3</v>
      </c>
    </row>
    <row r="153" spans="1:32" x14ac:dyDescent="0.75">
      <c r="A153" s="12">
        <f t="shared" si="5"/>
        <v>149</v>
      </c>
      <c r="B153" s="12">
        <f>'0.5ms-S-0°C-5mm-1'!R151</f>
        <v>0.52313194631388682</v>
      </c>
      <c r="D153" s="12">
        <f>'0.5ms-S-0°C-5mm-2'!N151</f>
        <v>0.69834224526047506</v>
      </c>
      <c r="E153" s="25"/>
      <c r="F153" s="12">
        <f>'0.5ms-O-0°C-5mm-1'!N151</f>
        <v>0.64353183531265734</v>
      </c>
      <c r="H153" s="12">
        <f>'0.5ms-O-0°C-5mm-2'!N151</f>
        <v>0.61351452437351961</v>
      </c>
      <c r="J153" s="12">
        <f>'0.5ms-S-0°C-10mm-1'!N151</f>
        <v>0.80425055928411626</v>
      </c>
      <c r="K153" s="25"/>
      <c r="L153" s="12">
        <f>'0.5ms-S-0°C-10mm-2'!N151</f>
        <v>0.74841905358576277</v>
      </c>
      <c r="N153" s="12" t="e">
        <f>#REF!</f>
        <v>#REF!</v>
      </c>
      <c r="P153" s="12">
        <f>'0.0ms-S-0°C-5mm-2'!N151</f>
        <v>0.52380343900808002</v>
      </c>
      <c r="Q153" s="25"/>
      <c r="R153" s="12" t="e">
        <f>#REF!</f>
        <v>#REF!</v>
      </c>
      <c r="S153" s="25"/>
      <c r="T153" s="12">
        <f>'1ms-S-0°C-5mm-2'!O151</f>
        <v>0.73142345568487011</v>
      </c>
      <c r="V153" s="12">
        <f>'0.5ms-S-30°C-5mm-1'!O151</f>
        <v>0.25439375110953305</v>
      </c>
      <c r="X153" s="12">
        <f>'L-0.5ms-S-0°C-5mm'!P151</f>
        <v>0.77032978837683963</v>
      </c>
      <c r="Z153" s="12">
        <f>'0.5ms-S-30°C-5mm-2'!O151</f>
        <v>0.4910239088007825</v>
      </c>
      <c r="AB153" s="12" t="e">
        <f>#REF!</f>
        <v>#REF!</v>
      </c>
      <c r="AE153" s="27" t="e">
        <f t="shared" si="4"/>
        <v>#REF!</v>
      </c>
      <c r="AF153" s="12">
        <v>1.0237719855033522E-3</v>
      </c>
    </row>
    <row r="154" spans="1:32" x14ac:dyDescent="0.75">
      <c r="A154" s="12">
        <f t="shared" si="5"/>
        <v>150</v>
      </c>
      <c r="B154" s="12">
        <f>'0.5ms-S-0°C-5mm-1'!R152</f>
        <v>0.52014083845026426</v>
      </c>
      <c r="C154" s="12">
        <f>20/28</f>
        <v>0.7142857142857143</v>
      </c>
      <c r="D154" s="12">
        <f>'0.5ms-S-0°C-5mm-2'!N152</f>
        <v>0.69379920678548224</v>
      </c>
      <c r="E154" s="25">
        <f>20/28</f>
        <v>0.7142857142857143</v>
      </c>
      <c r="F154" s="12">
        <f>'0.5ms-O-0°C-5mm-1'!N152</f>
        <v>0.63925991323251607</v>
      </c>
      <c r="H154" s="12">
        <f>'0.5ms-O-0°C-5mm-2'!N152</f>
        <v>0.61301583343722732</v>
      </c>
      <c r="I154" s="12">
        <v>1</v>
      </c>
      <c r="J154" s="12">
        <f>'0.5ms-S-0°C-10mm-1'!N152</f>
        <v>0.80371790774475327</v>
      </c>
      <c r="K154" s="25">
        <f>20/28</f>
        <v>0.7142857142857143</v>
      </c>
      <c r="L154" s="12">
        <f>'0.5ms-S-0°C-10mm-2'!N152</f>
        <v>0.74515600629115519</v>
      </c>
      <c r="M154" s="12">
        <f>31/39</f>
        <v>0.79487179487179482</v>
      </c>
      <c r="N154" s="12" t="e">
        <f>#REF!</f>
        <v>#REF!</v>
      </c>
      <c r="P154" s="12">
        <f>'0.0ms-S-0°C-5mm-2'!N152</f>
        <v>0.51997001409848498</v>
      </c>
      <c r="Q154" s="25"/>
      <c r="R154" s="12" t="e">
        <f>#REF!</f>
        <v>#REF!</v>
      </c>
      <c r="S154" s="25"/>
      <c r="T154" s="12">
        <f>'1ms-S-0°C-5mm-2'!O152</f>
        <v>0.7309395339834015</v>
      </c>
      <c r="V154" s="12">
        <f>'0.5ms-S-30°C-5mm-1'!O152</f>
        <v>0.25340749945756158</v>
      </c>
      <c r="X154" s="12">
        <f>'L-0.5ms-S-0°C-5mm'!P152</f>
        <v>0.76753679235148764</v>
      </c>
      <c r="Z154" s="12">
        <f>'0.5ms-S-30°C-5mm-2'!O152</f>
        <v>0.48908679713113756</v>
      </c>
      <c r="AB154" s="12" t="e">
        <f>#REF!</f>
        <v>#REF!</v>
      </c>
      <c r="AE154" s="27" t="e">
        <f t="shared" si="4"/>
        <v>#REF!</v>
      </c>
      <c r="AF154" s="12">
        <v>1.0237719855032967E-3</v>
      </c>
    </row>
    <row r="155" spans="1:32" x14ac:dyDescent="0.75">
      <c r="A155" s="12">
        <f t="shared" si="5"/>
        <v>151</v>
      </c>
      <c r="B155" s="12">
        <f>'0.5ms-S-0°C-5mm-1'!R153</f>
        <v>0.51757703171001634</v>
      </c>
      <c r="D155" s="12">
        <f>'0.5ms-S-0°C-5mm-2'!N153</f>
        <v>0.68107869905550233</v>
      </c>
      <c r="E155" s="25"/>
      <c r="F155" s="12">
        <f>'0.5ms-O-0°C-5mm-1'!N153</f>
        <v>0.63546264916127948</v>
      </c>
      <c r="H155" s="12">
        <f>'0.5ms-O-0°C-5mm-2'!N153</f>
        <v>0.60952499688318174</v>
      </c>
      <c r="J155" s="12">
        <f>'0.5ms-S-0°C-10mm-1'!N153</f>
        <v>0.80158730158730152</v>
      </c>
      <c r="K155" s="25"/>
      <c r="L155" s="12">
        <f>'0.5ms-S-0°C-10mm-2'!N153</f>
        <v>0.74058774007870476</v>
      </c>
      <c r="N155" s="12" t="e">
        <f>#REF!</f>
        <v>#REF!</v>
      </c>
      <c r="P155" s="12">
        <f>'0.0ms-S-0°C-5mm-2'!N153</f>
        <v>0.51911814189635275</v>
      </c>
      <c r="Q155" s="25"/>
      <c r="R155" s="12" t="e">
        <f>#REF!</f>
        <v>#REF!</v>
      </c>
      <c r="S155" s="25"/>
      <c r="T155" s="12">
        <f>'1ms-S-0°C-5mm-2'!O153</f>
        <v>0.72997169058046396</v>
      </c>
      <c r="V155" s="12">
        <f>'0.5ms-S-30°C-5mm-1'!O153</f>
        <v>0.250448744501647</v>
      </c>
      <c r="X155" s="12">
        <f>'L-0.5ms-S-0°C-5mm'!P153</f>
        <v>0.76538833387044791</v>
      </c>
      <c r="Z155" s="12">
        <f>'0.5ms-S-30°C-5mm-2'!O153</f>
        <v>0.48908679713113756</v>
      </c>
      <c r="AB155" s="12" t="e">
        <f>#REF!</f>
        <v>#REF!</v>
      </c>
      <c r="AE155" s="27" t="e">
        <f t="shared" si="4"/>
        <v>#REF!</v>
      </c>
      <c r="AF155" s="12">
        <v>1.0237719855032967E-3</v>
      </c>
    </row>
    <row r="156" spans="1:32" x14ac:dyDescent="0.75">
      <c r="A156" s="12">
        <f t="shared" si="5"/>
        <v>152</v>
      </c>
      <c r="B156" s="12">
        <f>'0.5ms-S-0°C-5mm-1'!R154</f>
        <v>0.51672242946326707</v>
      </c>
      <c r="D156" s="12">
        <f>'0.5ms-S-0°C-5mm-2'!N154</f>
        <v>0.67926148366550509</v>
      </c>
      <c r="E156" s="25"/>
      <c r="F156" s="12">
        <f>'0.5ms-O-0°C-5mm-1'!N154</f>
        <v>0.63024141106332909</v>
      </c>
      <c r="H156" s="12">
        <f>'0.5ms-O-0°C-5mm-2'!N154</f>
        <v>0.60852761501059727</v>
      </c>
      <c r="J156" s="12">
        <f>'0.5ms-S-0°C-10mm-1'!N154</f>
        <v>0.80052199850857564</v>
      </c>
      <c r="K156" s="25"/>
      <c r="L156" s="12">
        <f>'0.5ms-S-0°C-10mm-2'!N154</f>
        <v>0.73862991170194026</v>
      </c>
      <c r="N156" s="12" t="e">
        <f>#REF!</f>
        <v>#REF!</v>
      </c>
      <c r="P156" s="12">
        <f>'0.0ms-S-0°C-5mm-2'!N154</f>
        <v>0.51869220579528652</v>
      </c>
      <c r="Q156" s="25"/>
      <c r="R156" s="12" t="e">
        <f>#REF!</f>
        <v>#REF!</v>
      </c>
      <c r="S156" s="25"/>
      <c r="T156" s="12">
        <f>'1ms-S-0°C-5mm-2'!O154</f>
        <v>0.72900384717752675</v>
      </c>
      <c r="V156" s="12">
        <f>'0.5ms-S-30°C-5mm-1'!O154</f>
        <v>0.24995561867566127</v>
      </c>
      <c r="X156" s="12">
        <f>'L-0.5ms-S-0°C-5mm'!P154</f>
        <v>0.76345472123751201</v>
      </c>
      <c r="Z156" s="12">
        <f>'0.5ms-S-30°C-5mm-2'!O154</f>
        <v>0.48908679713113756</v>
      </c>
      <c r="AB156" s="12" t="e">
        <f>#REF!</f>
        <v>#REF!</v>
      </c>
      <c r="AE156" s="27" t="e">
        <f t="shared" si="4"/>
        <v>#REF!</v>
      </c>
      <c r="AF156" s="12">
        <v>1.0237719855032967E-3</v>
      </c>
    </row>
    <row r="157" spans="1:32" x14ac:dyDescent="0.75">
      <c r="A157" s="12">
        <f t="shared" si="5"/>
        <v>153</v>
      </c>
      <c r="B157" s="12">
        <f>'0.5ms-S-0°C-5mm-1'!R155</f>
        <v>0.50689450362565003</v>
      </c>
      <c r="D157" s="12">
        <f>'0.5ms-S-0°C-5mm-2'!N155</f>
        <v>0.6765356605805094</v>
      </c>
      <c r="E157" s="25"/>
      <c r="F157" s="12">
        <f>'0.5ms-O-0°C-5mm-1'!N155</f>
        <v>0.62976675305442442</v>
      </c>
      <c r="H157" s="12">
        <f>'0.5ms-O-0°C-5mm-2'!N155</f>
        <v>0.60802892407430509</v>
      </c>
      <c r="J157" s="12">
        <f>'0.5ms-S-0°C-10mm-1'!N155</f>
        <v>0.79812506658144233</v>
      </c>
      <c r="K157" s="25"/>
      <c r="L157" s="12">
        <f>'0.5ms-S-0°C-10mm-2'!N155</f>
        <v>0.737650997513558</v>
      </c>
      <c r="N157" s="12" t="e">
        <f>#REF!</f>
        <v>#REF!</v>
      </c>
      <c r="P157" s="12">
        <f>'0.0ms-S-0°C-5mm-2'!N155</f>
        <v>0.51741439749208828</v>
      </c>
      <c r="Q157" s="25"/>
      <c r="R157" s="12" t="e">
        <f>#REF!</f>
        <v>#REF!</v>
      </c>
      <c r="S157" s="25"/>
      <c r="T157" s="12">
        <f>'1ms-S-0°C-5mm-2'!O155</f>
        <v>0.72851992547605804</v>
      </c>
      <c r="V157" s="12">
        <f>'0.5ms-S-30°C-5mm-1'!O155</f>
        <v>0.2494624928496755</v>
      </c>
      <c r="X157" s="12">
        <f>'L-0.5ms-S-0°C-5mm'!P155</f>
        <v>0.76281018369319997</v>
      </c>
      <c r="Z157" s="12">
        <f>'0.5ms-S-30°C-5mm-2'!O155</f>
        <v>0.48908679713113756</v>
      </c>
      <c r="AB157" s="12" t="e">
        <f>#REF!</f>
        <v>#REF!</v>
      </c>
      <c r="AE157" s="27" t="e">
        <f t="shared" si="4"/>
        <v>#REF!</v>
      </c>
      <c r="AF157" s="12">
        <v>1.0237719855032967E-3</v>
      </c>
    </row>
    <row r="158" spans="1:32" x14ac:dyDescent="0.75">
      <c r="A158" s="12">
        <f t="shared" si="5"/>
        <v>154</v>
      </c>
      <c r="B158" s="12">
        <f>'0.5ms-S-0°C-5mm-1'!R156</f>
        <v>0.504330696885402</v>
      </c>
      <c r="D158" s="12">
        <f>'0.5ms-S-0°C-5mm-2'!N156</f>
        <v>0.66517806439302729</v>
      </c>
      <c r="E158" s="25"/>
      <c r="F158" s="12">
        <f>'0.5ms-O-0°C-5mm-1'!N156</f>
        <v>0.62596948898318783</v>
      </c>
      <c r="H158" s="12">
        <f>'0.5ms-O-0°C-5mm-2'!N156</f>
        <v>0.60254332377509046</v>
      </c>
      <c r="J158" s="12">
        <f>'0.5ms-S-0°C-10mm-1'!N156</f>
        <v>0.7943965058059016</v>
      </c>
      <c r="K158" s="25"/>
      <c r="L158" s="12">
        <f>'0.5ms-S-0°C-10mm-2'!N156</f>
        <v>0.73210381711272532</v>
      </c>
      <c r="N158" s="12" t="e">
        <f>#REF!</f>
        <v>#REF!</v>
      </c>
      <c r="P158" s="12">
        <f>'0.0ms-S-0°C-5mm-2'!N156</f>
        <v>0.51400690868355925</v>
      </c>
      <c r="Q158" s="25"/>
      <c r="R158" s="12" t="e">
        <f>#REF!</f>
        <v>#REF!</v>
      </c>
      <c r="S158" s="25"/>
      <c r="T158" s="12">
        <f>'1ms-S-0°C-5mm-2'!O156</f>
        <v>0.72851992547605804</v>
      </c>
      <c r="V158" s="12">
        <f>'0.5ms-S-30°C-5mm-1'!O156</f>
        <v>0.24847624119770401</v>
      </c>
      <c r="X158" s="12">
        <f>'L-0.5ms-S-0°C-5mm'!P156</f>
        <v>0.75851326673112052</v>
      </c>
      <c r="Z158" s="12">
        <f>'0.5ms-S-30°C-5mm-2'!O156</f>
        <v>0.48618112962667021</v>
      </c>
      <c r="AB158" s="12" t="e">
        <f>#REF!</f>
        <v>#REF!</v>
      </c>
      <c r="AE158" s="27" t="e">
        <f t="shared" si="4"/>
        <v>#REF!</v>
      </c>
      <c r="AF158" s="12">
        <v>1.0237719855032967E-3</v>
      </c>
    </row>
    <row r="159" spans="1:32" x14ac:dyDescent="0.75">
      <c r="A159" s="12">
        <f t="shared" si="5"/>
        <v>155</v>
      </c>
      <c r="B159" s="12">
        <f>'0.5ms-S-0°C-5mm-1'!R157</f>
        <v>0.50347609463865273</v>
      </c>
      <c r="D159" s="12">
        <f>'0.5ms-S-0°C-5mm-2'!N157</f>
        <v>0.66336084900303027</v>
      </c>
      <c r="E159" s="25"/>
      <c r="F159" s="12">
        <f>'0.5ms-O-0°C-5mm-1'!N157</f>
        <v>0.62074825088523744</v>
      </c>
      <c r="H159" s="12">
        <f>'0.5ms-O-0°C-5mm-2'!N157</f>
        <v>0.60104725096621381</v>
      </c>
      <c r="J159" s="12">
        <f>'0.5ms-S-0°C-10mm-1'!N157</f>
        <v>0.79173324810908707</v>
      </c>
      <c r="K159" s="25"/>
      <c r="L159" s="12">
        <f>'0.5ms-S-0°C-10mm-2'!N157</f>
        <v>0.73079859819488224</v>
      </c>
      <c r="N159" s="12" t="e">
        <f>#REF!</f>
        <v>#REF!</v>
      </c>
      <c r="P159" s="12">
        <f>'0.0ms-S-0°C-5mm-2'!N157</f>
        <v>0.51315503648142702</v>
      </c>
      <c r="Q159" s="25"/>
      <c r="R159" s="12" t="e">
        <f>#REF!</f>
        <v>#REF!</v>
      </c>
      <c r="S159" s="25"/>
      <c r="T159" s="12">
        <f>'1ms-S-0°C-5mm-2'!O157</f>
        <v>0.72803600377458921</v>
      </c>
      <c r="V159" s="12">
        <f>'0.5ms-S-30°C-5mm-1'!O157</f>
        <v>0.24847624119770401</v>
      </c>
      <c r="X159" s="12">
        <f>'L-0.5ms-S-0°C-5mm'!P157</f>
        <v>0.75743903749060038</v>
      </c>
      <c r="Z159" s="12">
        <f>'0.5ms-S-30°C-5mm-2'!O157</f>
        <v>0.4808540725351465</v>
      </c>
      <c r="AB159" s="12" t="e">
        <f>#REF!</f>
        <v>#REF!</v>
      </c>
      <c r="AE159" s="27" t="e">
        <f t="shared" si="4"/>
        <v>#REF!</v>
      </c>
      <c r="AF159" s="12">
        <v>1.0237719855032967E-3</v>
      </c>
    </row>
    <row r="160" spans="1:32" x14ac:dyDescent="0.75">
      <c r="A160" s="12">
        <f t="shared" si="5"/>
        <v>156</v>
      </c>
      <c r="B160" s="12">
        <f>'0.5ms-S-0°C-5mm-1'!R158</f>
        <v>0.50262149239190346</v>
      </c>
      <c r="D160" s="12">
        <f>'0.5ms-S-0°C-5mm-2'!N158</f>
        <v>0.66290654515553082</v>
      </c>
      <c r="E160" s="25"/>
      <c r="F160" s="12">
        <f>'0.5ms-O-0°C-5mm-1'!N158</f>
        <v>0.61647632880509617</v>
      </c>
      <c r="H160" s="12">
        <f>'0.5ms-O-0°C-5mm-2'!N158</f>
        <v>0.60104725096621381</v>
      </c>
      <c r="J160" s="12">
        <f>'0.5ms-S-0°C-10mm-1'!N158</f>
        <v>0.79066794503036097</v>
      </c>
      <c r="K160" s="25"/>
      <c r="L160" s="12">
        <f>'0.5ms-S-0°C-10mm-2'!N158</f>
        <v>0.72655663671189252</v>
      </c>
      <c r="N160" s="12" t="e">
        <f>#REF!</f>
        <v>#REF!</v>
      </c>
      <c r="P160" s="12">
        <f>'0.0ms-S-0°C-5mm-2'!N158</f>
        <v>0.51272910038036101</v>
      </c>
      <c r="Q160" s="25"/>
      <c r="R160" s="12" t="e">
        <f>#REF!</f>
        <v>#REF!</v>
      </c>
      <c r="S160" s="25"/>
      <c r="T160" s="12">
        <f>'1ms-S-0°C-5mm-2'!O158</f>
        <v>0.72803600377458921</v>
      </c>
      <c r="V160" s="12">
        <f>'0.5ms-S-30°C-5mm-1'!O158</f>
        <v>0.24847624119770401</v>
      </c>
      <c r="X160" s="12">
        <f>'L-0.5ms-S-0°C-5mm'!P158</f>
        <v>0.75614996240197641</v>
      </c>
      <c r="Z160" s="12">
        <f>'0.5ms-S-30°C-5mm-2'!O158</f>
        <v>0.47891696086550145</v>
      </c>
      <c r="AB160" s="12" t="e">
        <f>#REF!</f>
        <v>#REF!</v>
      </c>
      <c r="AE160" s="27" t="e">
        <f t="shared" si="4"/>
        <v>#REF!</v>
      </c>
      <c r="AF160" s="12">
        <v>5.1188599275187041E-4</v>
      </c>
    </row>
    <row r="161" spans="1:32" x14ac:dyDescent="0.75">
      <c r="A161" s="12">
        <f t="shared" si="5"/>
        <v>157</v>
      </c>
      <c r="B161" s="12">
        <f>'0.5ms-S-0°C-5mm-1'!R159</f>
        <v>0.50219419126852893</v>
      </c>
      <c r="D161" s="12">
        <f>'0.5ms-S-0°C-5mm-2'!N159</f>
        <v>0.66108932976553381</v>
      </c>
      <c r="E161" s="25"/>
      <c r="F161" s="12">
        <f>'0.5ms-O-0°C-5mm-1'!N159</f>
        <v>0.61220440672495491</v>
      </c>
      <c r="H161" s="12">
        <f>'0.5ms-O-0°C-5mm-2'!N159</f>
        <v>0.60004986909362934</v>
      </c>
      <c r="J161" s="12">
        <f>'0.5ms-S-0°C-10mm-1'!N159</f>
        <v>0.7896026419516351</v>
      </c>
      <c r="K161" s="25"/>
      <c r="L161" s="12">
        <f>'0.5ms-S-0°C-10mm-2'!N159</f>
        <v>0.72492511306458873</v>
      </c>
      <c r="N161" s="12" t="e">
        <f>#REF!</f>
        <v>#REF!</v>
      </c>
      <c r="P161" s="12">
        <f>'0.0ms-S-0°C-5mm-2'!N159</f>
        <v>0.51059941987503044</v>
      </c>
      <c r="Q161" s="25"/>
      <c r="R161" s="12" t="e">
        <f>#REF!</f>
        <v>#REF!</v>
      </c>
      <c r="S161" s="25"/>
      <c r="T161" s="12">
        <f>'1ms-S-0°C-5mm-2'!O159</f>
        <v>0.72803600377458921</v>
      </c>
      <c r="V161" s="12">
        <f>'0.5ms-S-30°C-5mm-1'!O159</f>
        <v>0.24798311537171827</v>
      </c>
      <c r="X161" s="12">
        <f>'L-0.5ms-S-0°C-5mm'!P159</f>
        <v>0.7550757331614566</v>
      </c>
      <c r="Z161" s="12">
        <f>'0.5ms-S-30°C-5mm-2'!O159</f>
        <v>0.4774641271132678</v>
      </c>
      <c r="AB161" s="12" t="e">
        <f>#REF!</f>
        <v>#REF!</v>
      </c>
      <c r="AE161" s="27" t="e">
        <f t="shared" si="4"/>
        <v>#REF!</v>
      </c>
      <c r="AF161" s="12">
        <v>5.1188599275187041E-4</v>
      </c>
    </row>
    <row r="162" spans="1:32" x14ac:dyDescent="0.75">
      <c r="A162" s="12">
        <f t="shared" si="5"/>
        <v>158</v>
      </c>
      <c r="B162" s="12">
        <f>'0.5ms-S-0°C-5mm-1'!R160</f>
        <v>0.48852055532053995</v>
      </c>
      <c r="D162" s="12">
        <f>'0.5ms-S-0°C-5mm-2'!N160</f>
        <v>0.65927211437553668</v>
      </c>
      <c r="E162" s="25"/>
      <c r="F162" s="12">
        <f>'0.5ms-O-0°C-5mm-1'!N160</f>
        <v>0.60793248464481342</v>
      </c>
      <c r="H162" s="12">
        <f>'0.5ms-O-0°C-5mm-2'!N160</f>
        <v>0.59905248722104498</v>
      </c>
      <c r="J162" s="12">
        <f>'0.5ms-S-0°C-10mm-1'!N160</f>
        <v>0.78827101310322778</v>
      </c>
      <c r="K162" s="25"/>
      <c r="L162" s="12">
        <f>'0.5ms-S-0°C-10mm-2'!N160</f>
        <v>0.72166206576998138</v>
      </c>
      <c r="N162" s="12" t="e">
        <f>#REF!</f>
        <v>#REF!</v>
      </c>
      <c r="P162" s="12">
        <f>'0.0ms-S-0°C-5mm-2'!N160</f>
        <v>0.51017348377396421</v>
      </c>
      <c r="Q162" s="25"/>
      <c r="R162" s="12" t="e">
        <f>#REF!</f>
        <v>#REF!</v>
      </c>
      <c r="S162" s="25"/>
      <c r="T162" s="12">
        <f>'1ms-S-0°C-5mm-2'!O160</f>
        <v>0.72706816037165189</v>
      </c>
      <c r="V162" s="12">
        <f>'0.5ms-S-30°C-5mm-1'!O160</f>
        <v>0.24650373789376093</v>
      </c>
      <c r="X162" s="12">
        <f>'L-0.5ms-S-0°C-5mm'!P160</f>
        <v>0.75378665807283263</v>
      </c>
      <c r="Z162" s="12">
        <f>'0.5ms-S-30°C-5mm-2'!O160</f>
        <v>0.47504273752621157</v>
      </c>
      <c r="AB162" s="12" t="e">
        <f>#REF!</f>
        <v>#REF!</v>
      </c>
      <c r="AE162" s="27" t="e">
        <f t="shared" si="4"/>
        <v>#REF!</v>
      </c>
      <c r="AF162" s="12">
        <v>5.118859927518149E-4</v>
      </c>
    </row>
    <row r="163" spans="1:32" x14ac:dyDescent="0.75">
      <c r="A163" s="12">
        <f t="shared" si="5"/>
        <v>159</v>
      </c>
      <c r="B163" s="12">
        <f>'0.5ms-S-0°C-5mm-1'!R161</f>
        <v>0.48681135082704124</v>
      </c>
      <c r="D163" s="12">
        <f>'0.5ms-S-0°C-5mm-2'!N161</f>
        <v>0.65700059513804021</v>
      </c>
      <c r="E163" s="25"/>
      <c r="F163" s="12">
        <f>'0.5ms-O-0°C-5mm-1'!N161</f>
        <v>0.60366056256467227</v>
      </c>
      <c r="H163" s="12">
        <f>'0.5ms-O-0°C-5mm-2'!N161</f>
        <v>0.59755641441216822</v>
      </c>
      <c r="J163" s="12">
        <f>'0.5ms-S-0°C-10mm-1'!N161</f>
        <v>0.78827101310322778</v>
      </c>
      <c r="K163" s="25"/>
      <c r="L163" s="12">
        <f>'0.5ms-S-0°C-10mm-2'!N161</f>
        <v>0.71970423739321676</v>
      </c>
      <c r="N163" s="12" t="e">
        <f>#REF!</f>
        <v>#REF!</v>
      </c>
      <c r="P163" s="12">
        <f>'0.0ms-S-0°C-5mm-2'!N161</f>
        <v>0.51017348377396421</v>
      </c>
      <c r="Q163" s="25"/>
      <c r="R163" s="12" t="e">
        <f>#REF!</f>
        <v>#REF!</v>
      </c>
      <c r="S163" s="25"/>
      <c r="T163" s="12">
        <f>'1ms-S-0°C-5mm-2'!O161</f>
        <v>0.72658423867018307</v>
      </c>
      <c r="V163" s="12">
        <f>'0.5ms-S-30°C-5mm-1'!O161</f>
        <v>0.2430518571118607</v>
      </c>
      <c r="X163" s="12">
        <f>'L-0.5ms-S-0°C-5mm'!P161</f>
        <v>0.74884520356644113</v>
      </c>
      <c r="Z163" s="12">
        <f>'0.5ms-S-30°C-5mm-2'!O161</f>
        <v>0.4740741816913891</v>
      </c>
      <c r="AB163" s="12" t="e">
        <f>#REF!</f>
        <v>#REF!</v>
      </c>
      <c r="AE163" s="27" t="e">
        <f t="shared" si="4"/>
        <v>#REF!</v>
      </c>
      <c r="AF163" s="12">
        <v>5.1188599275175939E-4</v>
      </c>
    </row>
    <row r="164" spans="1:32" x14ac:dyDescent="0.75">
      <c r="A164" s="12">
        <f t="shared" si="5"/>
        <v>160</v>
      </c>
      <c r="B164" s="12">
        <f>'0.5ms-S-0°C-5mm-1'!R162</f>
        <v>0.48595674858029198</v>
      </c>
      <c r="D164" s="12">
        <f>'0.5ms-S-0°C-5mm-2'!N162</f>
        <v>0.65336616435804584</v>
      </c>
      <c r="E164" s="25"/>
      <c r="F164" s="12">
        <f>'0.5ms-O-0°C-5mm-1'!N162</f>
        <v>0.60176193052905413</v>
      </c>
      <c r="H164" s="12">
        <f>'0.5ms-O-0°C-5mm-2'!N162</f>
        <v>0.59556165066699929</v>
      </c>
      <c r="J164" s="12">
        <f>'0.5ms-S-0°C-10mm-1'!N162</f>
        <v>0.78827101310322778</v>
      </c>
      <c r="K164" s="25"/>
      <c r="L164" s="12">
        <f>'0.5ms-S-0°C-10mm-2'!N162</f>
        <v>0.71905162793429533</v>
      </c>
      <c r="N164" s="12" t="e">
        <f>#REF!</f>
        <v>#REF!</v>
      </c>
      <c r="P164" s="12">
        <f>'0.0ms-S-0°C-5mm-2'!N162</f>
        <v>0.5097475476728982</v>
      </c>
      <c r="Q164" s="25"/>
      <c r="R164" s="12" t="e">
        <f>#REF!</f>
        <v>#REF!</v>
      </c>
      <c r="S164" s="25"/>
      <c r="T164" s="12">
        <f>'1ms-S-0°C-5mm-2'!O162</f>
        <v>0.72610031696871447</v>
      </c>
      <c r="V164" s="12">
        <f>'0.5ms-S-30°C-5mm-1'!O162</f>
        <v>0.2430518571118607</v>
      </c>
      <c r="X164" s="12">
        <f>'L-0.5ms-S-0°C-5mm'!P162</f>
        <v>0.74777097432592132</v>
      </c>
      <c r="Z164" s="12">
        <f>'0.5ms-S-30°C-5mm-2'!O162</f>
        <v>0.47262134793915528</v>
      </c>
      <c r="AB164" s="12" t="e">
        <f>#REF!</f>
        <v>#REF!</v>
      </c>
      <c r="AE164" s="27" t="e">
        <f t="shared" si="4"/>
        <v>#REF!</v>
      </c>
      <c r="AF164" s="12">
        <v>5.1188599275175939E-4</v>
      </c>
    </row>
    <row r="165" spans="1:32" x14ac:dyDescent="0.75">
      <c r="A165" s="12">
        <f t="shared" si="5"/>
        <v>161</v>
      </c>
      <c r="B165" s="12">
        <f>'0.5ms-S-0°C-5mm-1'!R163</f>
        <v>0.48253833959329478</v>
      </c>
      <c r="D165" s="12">
        <f>'0.5ms-S-0°C-5mm-2'!N163</f>
        <v>0.647005910493056</v>
      </c>
      <c r="E165" s="25"/>
      <c r="F165" s="12">
        <f>'0.5ms-O-0°C-5mm-1'!N163</f>
        <v>0.59938864048453133</v>
      </c>
      <c r="H165" s="12">
        <f>'0.5ms-O-0°C-5mm-2'!N163</f>
        <v>0.595062959730707</v>
      </c>
      <c r="J165" s="12">
        <f>'0.5ms-S-0°C-10mm-1'!N163</f>
        <v>0.78560775540641303</v>
      </c>
      <c r="K165" s="25"/>
      <c r="L165" s="12">
        <f>'0.5ms-S-0°C-10mm-2'!N163</f>
        <v>0.71611488536914858</v>
      </c>
      <c r="N165" s="12" t="e">
        <f>#REF!</f>
        <v>#REF!</v>
      </c>
      <c r="P165" s="12">
        <f>'0.0ms-S-0°C-5mm-2'!N163</f>
        <v>0.50889567547076597</v>
      </c>
      <c r="Q165" s="25"/>
      <c r="R165" s="12" t="e">
        <f>#REF!</f>
        <v>#REF!</v>
      </c>
      <c r="S165" s="25"/>
      <c r="T165" s="12">
        <f>'1ms-S-0°C-5mm-2'!O163</f>
        <v>0.72610031696871447</v>
      </c>
      <c r="V165" s="12">
        <f>'0.5ms-S-30°C-5mm-1'!O163</f>
        <v>0.24206560545988912</v>
      </c>
      <c r="X165" s="12">
        <f>'L-0.5ms-S-0°C-5mm'!P163</f>
        <v>0.74669674508540107</v>
      </c>
      <c r="Z165" s="12">
        <f>'0.5ms-S-30°C-5mm-2'!O163</f>
        <v>0.46632573501280916</v>
      </c>
      <c r="AB165" s="12" t="e">
        <f>#REF!</f>
        <v>#REF!</v>
      </c>
      <c r="AE165" s="27" t="e">
        <f t="shared" si="4"/>
        <v>#REF!</v>
      </c>
      <c r="AF165" s="12">
        <v>5.1188599275175939E-4</v>
      </c>
    </row>
    <row r="166" spans="1:32" x14ac:dyDescent="0.75">
      <c r="A166" s="12">
        <f t="shared" si="5"/>
        <v>162</v>
      </c>
      <c r="B166" s="12">
        <f>'0.5ms-S-0°C-5mm-1'!R164</f>
        <v>0.47741072611279894</v>
      </c>
      <c r="D166" s="12">
        <f>'0.5ms-S-0°C-5mm-2'!N164</f>
        <v>0.63292249122057809</v>
      </c>
      <c r="E166" s="25"/>
      <c r="F166" s="12">
        <f>'0.5ms-O-0°C-5mm-1'!N164</f>
        <v>0.59891398247562666</v>
      </c>
      <c r="H166" s="12">
        <f>'0.5ms-O-0°C-5mm-2'!N164</f>
        <v>0.59356688692183024</v>
      </c>
      <c r="J166" s="12">
        <f>'0.5ms-S-0°C-10mm-1'!N164</f>
        <v>0.78108021732182786</v>
      </c>
      <c r="K166" s="25"/>
      <c r="L166" s="12">
        <f>'0.5ms-S-0°C-10mm-2'!N164</f>
        <v>0.71317814280400182</v>
      </c>
      <c r="N166" s="12" t="e">
        <f>#REF!</f>
        <v>#REF!</v>
      </c>
      <c r="P166" s="12">
        <f>'0.0ms-S-0°C-5mm-2'!N164</f>
        <v>0.50761786716756752</v>
      </c>
      <c r="Q166" s="25"/>
      <c r="R166" s="12" t="e">
        <f>#REF!</f>
        <v>#REF!</v>
      </c>
      <c r="S166" s="25"/>
      <c r="T166" s="12">
        <f>'1ms-S-0°C-5mm-2'!O164</f>
        <v>0.72561639526724586</v>
      </c>
      <c r="V166" s="12">
        <f>'0.5ms-S-30°C-5mm-1'!O164</f>
        <v>0.24157247963390335</v>
      </c>
      <c r="X166" s="12">
        <f>'L-0.5ms-S-0°C-5mm'!P164</f>
        <v>0.7447631324524655</v>
      </c>
      <c r="Z166" s="12">
        <f>'0.5ms-S-30°C-5mm-2'!O164</f>
        <v>0.46632573501280916</v>
      </c>
      <c r="AB166" s="12" t="e">
        <f>#REF!</f>
        <v>#REF!</v>
      </c>
      <c r="AE166" s="27" t="e">
        <f t="shared" si="4"/>
        <v>#REF!</v>
      </c>
      <c r="AF166" s="12">
        <v>5.1188599275175939E-4</v>
      </c>
    </row>
    <row r="167" spans="1:32" x14ac:dyDescent="0.75">
      <c r="A167" s="12">
        <f t="shared" si="5"/>
        <v>163</v>
      </c>
      <c r="B167" s="12">
        <f>'0.5ms-S-0°C-5mm-1'!R165</f>
        <v>0.4752742204959256</v>
      </c>
      <c r="D167" s="12">
        <f>'0.5ms-S-0°C-5mm-2'!N165</f>
        <v>0.62565362966058957</v>
      </c>
      <c r="E167" s="25"/>
      <c r="F167" s="12">
        <f>'0.5ms-O-0°C-5mm-1'!N165</f>
        <v>0.59274342835986682</v>
      </c>
      <c r="H167" s="12">
        <f>'0.5ms-O-0°C-5mm-2'!N165</f>
        <v>0.59356688692183024</v>
      </c>
      <c r="J167" s="12">
        <f>'0.5ms-S-0°C-10mm-1'!N165</f>
        <v>0.78001491424310199</v>
      </c>
      <c r="K167" s="25"/>
      <c r="L167" s="12">
        <f>'0.5ms-S-0°C-10mm-2'!N165</f>
        <v>0.71317814280400182</v>
      </c>
      <c r="N167" s="12" t="e">
        <f>#REF!</f>
        <v>#REF!</v>
      </c>
      <c r="P167" s="12">
        <f>'0.0ms-S-0°C-5mm-2'!N165</f>
        <v>0.50122882565157567</v>
      </c>
      <c r="Q167" s="25"/>
      <c r="R167" s="12" t="e">
        <f>#REF!</f>
        <v>#REF!</v>
      </c>
      <c r="S167" s="25"/>
      <c r="T167" s="12">
        <f>'1ms-S-0°C-5mm-2'!O165</f>
        <v>0.72368070846137089</v>
      </c>
      <c r="V167" s="12">
        <f>'0.5ms-S-30°C-5mm-1'!O165</f>
        <v>0.24157247963390335</v>
      </c>
      <c r="X167" s="12">
        <f>'L-0.5ms-S-0°C-5mm'!P165</f>
        <v>0.74046621549038572</v>
      </c>
      <c r="Z167" s="12">
        <f>'0.5ms-S-30°C-5mm-2'!O165</f>
        <v>0.46438862334316405</v>
      </c>
      <c r="AB167" s="12" t="e">
        <f>#REF!</f>
        <v>#REF!</v>
      </c>
      <c r="AE167" s="27" t="e">
        <f t="shared" si="4"/>
        <v>#REF!</v>
      </c>
      <c r="AF167" s="12">
        <v>5.1188599275175939E-4</v>
      </c>
    </row>
    <row r="168" spans="1:32" x14ac:dyDescent="0.75">
      <c r="A168" s="12">
        <f t="shared" si="5"/>
        <v>164</v>
      </c>
      <c r="B168" s="12">
        <f>'0.5ms-S-0°C-5mm-1'!R166</f>
        <v>0.47356501600242706</v>
      </c>
      <c r="D168" s="12">
        <f>'0.5ms-S-0°C-5mm-2'!N166</f>
        <v>0.62247350272809454</v>
      </c>
      <c r="E168" s="25"/>
      <c r="F168" s="12">
        <f>'0.5ms-O-0°C-5mm-1'!N166</f>
        <v>0.58894616428863023</v>
      </c>
      <c r="H168" s="12">
        <f>'0.5ms-O-0°C-5mm-2'!N166</f>
        <v>0.59306819598553806</v>
      </c>
      <c r="J168" s="12">
        <f>'0.5ms-S-0°C-10mm-1'!N166</f>
        <v>0.77948226270373921</v>
      </c>
      <c r="K168" s="25"/>
      <c r="L168" s="12">
        <f>'0.5ms-S-0°C-10mm-2'!N166</f>
        <v>0.7125255333450804</v>
      </c>
      <c r="N168" s="12" t="e">
        <f>#REF!</f>
        <v>#REF!</v>
      </c>
      <c r="P168" s="12">
        <f>'0.0ms-S-0°C-5mm-2'!N166</f>
        <v>0.49867320904517903</v>
      </c>
      <c r="Q168" s="25"/>
      <c r="R168" s="12" t="e">
        <f>#REF!</f>
        <v>#REF!</v>
      </c>
      <c r="S168" s="25"/>
      <c r="T168" s="12">
        <f>'1ms-S-0°C-5mm-2'!O166</f>
        <v>0.7198093348496214</v>
      </c>
      <c r="V168" s="12">
        <f>'0.5ms-S-30°C-5mm-1'!O166</f>
        <v>0.24058622798193185</v>
      </c>
      <c r="X168" s="12">
        <f>'L-0.5ms-S-0°C-5mm'!P166</f>
        <v>0.74046621549038572</v>
      </c>
      <c r="Z168" s="12">
        <f>'0.5ms-S-30°C-5mm-2'!O166</f>
        <v>0.46099867792128552</v>
      </c>
      <c r="AB168" s="12" t="e">
        <f>#REF!</f>
        <v>#REF!</v>
      </c>
      <c r="AE168" s="27" t="e">
        <f t="shared" si="4"/>
        <v>#REF!</v>
      </c>
      <c r="AF168" s="12">
        <v>5.1188599275175939E-4</v>
      </c>
    </row>
    <row r="169" spans="1:32" x14ac:dyDescent="0.75">
      <c r="A169" s="12">
        <f t="shared" si="5"/>
        <v>165</v>
      </c>
      <c r="B169" s="12">
        <f>'0.5ms-S-0°C-5mm-1'!R167</f>
        <v>0.47228311263230305</v>
      </c>
      <c r="D169" s="12">
        <f>'0.5ms-S-0°C-5mm-2'!N167</f>
        <v>0.62201919888059531</v>
      </c>
      <c r="E169" s="25"/>
      <c r="F169" s="12">
        <f>'0.5ms-O-0°C-5mm-1'!N167</f>
        <v>0.58609821623520286</v>
      </c>
      <c r="H169" s="12">
        <f>'0.5ms-O-0°C-5mm-2'!N167</f>
        <v>0.5920708141129537</v>
      </c>
      <c r="J169" s="12">
        <f>'0.5ms-S-0°C-10mm-1'!N167</f>
        <v>0.77788430808565023</v>
      </c>
      <c r="K169" s="25"/>
      <c r="L169" s="12">
        <f>'0.5ms-S-0°C-10mm-2'!N167</f>
        <v>0.71154661915669803</v>
      </c>
      <c r="N169" s="12" t="e">
        <f>#REF!</f>
        <v>#REF!</v>
      </c>
      <c r="P169" s="12">
        <f>'0.0ms-S-0°C-5mm-2'!N167</f>
        <v>0.49824727294411297</v>
      </c>
      <c r="Q169" s="25"/>
      <c r="R169" s="12" t="e">
        <f>#REF!</f>
        <v>#REF!</v>
      </c>
      <c r="S169" s="25"/>
      <c r="T169" s="12">
        <f>'1ms-S-0°C-5mm-2'!O167</f>
        <v>0.71932541314815257</v>
      </c>
      <c r="V169" s="12">
        <f>'0.5ms-S-30°C-5mm-1'!O167</f>
        <v>0.24009310215594612</v>
      </c>
      <c r="X169" s="12">
        <f>'L-0.5ms-S-0°C-5mm'!P167</f>
        <v>0.73874744870555387</v>
      </c>
      <c r="Z169" s="12">
        <f>'0.5ms-S-30°C-5mm-2'!O167</f>
        <v>0.46051440000387422</v>
      </c>
      <c r="AB169" s="12" t="e">
        <f>#REF!</f>
        <v>#REF!</v>
      </c>
      <c r="AE169" s="27" t="e">
        <f t="shared" si="4"/>
        <v>#REF!</v>
      </c>
      <c r="AF169" s="12">
        <v>5.1188599275175939E-4</v>
      </c>
    </row>
    <row r="170" spans="1:32" x14ac:dyDescent="0.75">
      <c r="A170" s="12">
        <f t="shared" si="5"/>
        <v>166</v>
      </c>
      <c r="B170" s="12">
        <f>'0.5ms-S-0°C-5mm-1'!R168</f>
        <v>0.46715549915180732</v>
      </c>
      <c r="D170" s="12">
        <f>'0.5ms-S-0°C-5mm-2'!N168</f>
        <v>0.61929337579559951</v>
      </c>
      <c r="E170" s="25"/>
      <c r="F170" s="12">
        <f>'0.5ms-O-0°C-5mm-1'!N168</f>
        <v>0.58467424220848907</v>
      </c>
      <c r="H170" s="12">
        <f>'0.5ms-O-0°C-5mm-2'!N168</f>
        <v>0.5920708141129537</v>
      </c>
      <c r="J170" s="12">
        <f>'0.5ms-S-0°C-10mm-1'!N168</f>
        <v>0.77602002769787992</v>
      </c>
      <c r="K170" s="25"/>
      <c r="L170" s="12">
        <f>'0.5ms-S-0°C-10mm-2'!N168</f>
        <v>0.70665204821478689</v>
      </c>
      <c r="N170" s="12" t="e">
        <f>#REF!</f>
        <v>#REF!</v>
      </c>
      <c r="P170" s="12">
        <f>'0.0ms-S-0°C-5mm-2'!N168</f>
        <v>0.4961175924387824</v>
      </c>
      <c r="Q170" s="25"/>
      <c r="R170" s="12" t="e">
        <f>#REF!</f>
        <v>#REF!</v>
      </c>
      <c r="S170" s="25"/>
      <c r="T170" s="12">
        <f>'1ms-S-0°C-5mm-2'!O168</f>
        <v>0.71787364804374643</v>
      </c>
      <c r="V170" s="12">
        <f>'0.5ms-S-30°C-5mm-1'!O168</f>
        <v>0.24009310215594612</v>
      </c>
      <c r="X170" s="12">
        <f>'L-0.5ms-S-0°C-5mm'!P168</f>
        <v>0.73681383607261786</v>
      </c>
      <c r="Z170" s="12">
        <f>'0.5ms-S-30°C-5mm-2'!O168</f>
        <v>0.45954584416905175</v>
      </c>
      <c r="AB170" s="12" t="e">
        <f>#REF!</f>
        <v>#REF!</v>
      </c>
      <c r="AE170" s="27" t="e">
        <f t="shared" si="4"/>
        <v>#REF!</v>
      </c>
      <c r="AF170" s="12">
        <v>5.1188599275175939E-4</v>
      </c>
    </row>
    <row r="171" spans="1:32" x14ac:dyDescent="0.75">
      <c r="A171" s="12">
        <f t="shared" si="5"/>
        <v>167</v>
      </c>
      <c r="B171" s="12">
        <f>'0.5ms-S-0°C-5mm-1'!R169</f>
        <v>0.46288248791806069</v>
      </c>
      <c r="D171" s="12">
        <f>'0.5ms-S-0°C-5mm-2'!N169</f>
        <v>0.61384172962560823</v>
      </c>
      <c r="E171" s="25"/>
      <c r="F171" s="12">
        <f>'0.5ms-O-0°C-5mm-1'!N169</f>
        <v>0.58182629415506126</v>
      </c>
      <c r="H171" s="12">
        <f>'0.5ms-O-0°C-5mm-2'!N169</f>
        <v>0.59007605036778454</v>
      </c>
      <c r="J171" s="12">
        <f>'0.5ms-S-0°C-10mm-1'!N169</f>
        <v>0.77309044423138373</v>
      </c>
      <c r="K171" s="25"/>
      <c r="L171" s="12">
        <f>'0.5ms-S-0°C-10mm-2'!N169</f>
        <v>0.70371530564964013</v>
      </c>
      <c r="N171" s="12" t="e">
        <f>#REF!</f>
        <v>#REF!</v>
      </c>
      <c r="P171" s="12">
        <f>'0.0ms-S-0°C-5mm-2'!N169</f>
        <v>0.49313603973131953</v>
      </c>
      <c r="Q171" s="25"/>
      <c r="R171" s="12" t="e">
        <f>#REF!</f>
        <v>#REF!</v>
      </c>
      <c r="S171" s="25"/>
      <c r="T171" s="12">
        <f>'1ms-S-0°C-5mm-2'!O169</f>
        <v>0.71545403953640307</v>
      </c>
      <c r="V171" s="12">
        <f>'0.5ms-S-30°C-5mm-1'!O169</f>
        <v>0.23959997632996036</v>
      </c>
      <c r="X171" s="12">
        <f>'L-0.5ms-S-0°C-5mm'!P169</f>
        <v>0.73488022343968196</v>
      </c>
      <c r="Z171" s="12">
        <f>'0.5ms-S-30°C-5mm-2'!O169</f>
        <v>0.45954584416905175</v>
      </c>
      <c r="AB171" s="12" t="e">
        <f>#REF!</f>
        <v>#REF!</v>
      </c>
      <c r="AE171" s="27" t="e">
        <f t="shared" si="4"/>
        <v>#REF!</v>
      </c>
      <c r="AF171" s="12">
        <v>5.1188599275175939E-4</v>
      </c>
    </row>
    <row r="172" spans="1:32" x14ac:dyDescent="0.75">
      <c r="A172" s="12">
        <f t="shared" si="5"/>
        <v>168</v>
      </c>
      <c r="B172" s="12">
        <f>'0.5ms-S-0°C-5mm-1'!R170</f>
        <v>0.45561836882069168</v>
      </c>
      <c r="D172" s="12">
        <f>'0.5ms-S-0°C-5mm-2'!N170</f>
        <v>0.60657286806561961</v>
      </c>
      <c r="E172" s="25"/>
      <c r="F172" s="12">
        <f>'0.5ms-O-0°C-5mm-1'!N170</f>
        <v>0.58040232012834747</v>
      </c>
      <c r="H172" s="12">
        <f>'0.5ms-O-0°C-5mm-2'!N170</f>
        <v>0.58957735943149248</v>
      </c>
      <c r="J172" s="12">
        <f>'0.5ms-S-0°C-10mm-1'!N170</f>
        <v>0.77175881538297642</v>
      </c>
      <c r="K172" s="25"/>
      <c r="L172" s="12">
        <f>'0.5ms-S-0°C-10mm-2'!N170</f>
        <v>0.70241008673179717</v>
      </c>
      <c r="N172" s="12" t="e">
        <f>#REF!</f>
        <v>#REF!</v>
      </c>
      <c r="P172" s="12">
        <f>'0.0ms-S-0°C-5mm-2'!N170</f>
        <v>0.49185823142812113</v>
      </c>
      <c r="Q172" s="25"/>
      <c r="R172" s="12" t="e">
        <f>#REF!</f>
        <v>#REF!</v>
      </c>
      <c r="S172" s="25"/>
      <c r="T172" s="12">
        <f>'1ms-S-0°C-5mm-2'!O170</f>
        <v>0.71206658762612218</v>
      </c>
      <c r="V172" s="12">
        <f>'0.5ms-S-30°C-5mm-1'!O170</f>
        <v>0.23910685050397462</v>
      </c>
      <c r="X172" s="12">
        <f>'L-0.5ms-S-0°C-5mm'!P170</f>
        <v>0.72843484799656244</v>
      </c>
      <c r="Z172" s="12">
        <f>'0.5ms-S-30°C-5mm-2'!O170</f>
        <v>0.45712445458199547</v>
      </c>
      <c r="AB172" s="12" t="e">
        <f>#REF!</f>
        <v>#REF!</v>
      </c>
      <c r="AE172" s="27" t="e">
        <f t="shared" si="4"/>
        <v>#REF!</v>
      </c>
      <c r="AF172" s="12">
        <v>5.1188599275175939E-4</v>
      </c>
    </row>
    <row r="173" spans="1:32" x14ac:dyDescent="0.75">
      <c r="A173" s="12">
        <f t="shared" si="5"/>
        <v>169</v>
      </c>
      <c r="B173" s="12">
        <f>'0.5ms-S-0°C-5mm-1'!R171</f>
        <v>0.45262726095706912</v>
      </c>
      <c r="D173" s="12">
        <f>'0.5ms-S-0°C-5mm-2'!N171</f>
        <v>0.60112122189562822</v>
      </c>
      <c r="E173" s="25"/>
      <c r="F173" s="12">
        <f>'0.5ms-O-0°C-5mm-1'!N171</f>
        <v>0.57945300411053857</v>
      </c>
      <c r="H173" s="12">
        <f>'0.5ms-O-0°C-5mm-2'!N171</f>
        <v>0.58857997755890801</v>
      </c>
      <c r="J173" s="12">
        <f>'0.5ms-S-0°C-10mm-1'!N171</f>
        <v>0.76803025460743579</v>
      </c>
      <c r="K173" s="25"/>
      <c r="L173" s="12">
        <f>'0.5ms-S-0°C-10mm-2'!N171</f>
        <v>0.70110486781395409</v>
      </c>
      <c r="N173" s="12" t="e">
        <f>#REF!</f>
        <v>#REF!</v>
      </c>
      <c r="P173" s="12">
        <f>'0.0ms-S-0°C-5mm-2'!N171</f>
        <v>0.49185823142812113</v>
      </c>
      <c r="Q173" s="25"/>
      <c r="R173" s="12" t="e">
        <f>#REF!</f>
        <v>#REF!</v>
      </c>
      <c r="S173" s="25"/>
      <c r="T173" s="12">
        <f>'1ms-S-0°C-5mm-2'!O171</f>
        <v>0.702388153596748</v>
      </c>
      <c r="V173" s="12">
        <f>'0.5ms-S-30°C-5mm-1'!O171</f>
        <v>0.23910685050397462</v>
      </c>
      <c r="X173" s="12">
        <f>'L-0.5ms-S-0°C-5mm'!P171</f>
        <v>0.72800515630035456</v>
      </c>
      <c r="Z173" s="12">
        <f>'0.5ms-S-30°C-5mm-2'!O171</f>
        <v>0.4556716208297617</v>
      </c>
      <c r="AB173" s="12" t="e">
        <f>#REF!</f>
        <v>#REF!</v>
      </c>
      <c r="AE173" s="27" t="e">
        <f t="shared" si="4"/>
        <v>#REF!</v>
      </c>
      <c r="AF173" s="12">
        <v>5.1188599275175939E-4</v>
      </c>
    </row>
    <row r="174" spans="1:32" x14ac:dyDescent="0.75">
      <c r="A174" s="12">
        <f t="shared" si="5"/>
        <v>170</v>
      </c>
      <c r="B174" s="12">
        <f>'0.5ms-S-0°C-5mm-1'!R172</f>
        <v>0.45049075534019578</v>
      </c>
      <c r="D174" s="12">
        <f>'0.5ms-S-0°C-5mm-2'!N172</f>
        <v>0.59930400650563109</v>
      </c>
      <c r="E174" s="25"/>
      <c r="F174" s="12">
        <f>'0.5ms-O-0°C-5mm-1'!N172</f>
        <v>0.57660505605711088</v>
      </c>
      <c r="H174" s="12">
        <f>'0.5ms-O-0°C-5mm-2'!N172</f>
        <v>0.58758259568632354</v>
      </c>
      <c r="J174" s="12">
        <f>'0.5ms-S-0°C-10mm-1'!N172</f>
        <v>0.7651006711409396</v>
      </c>
      <c r="K174" s="25"/>
      <c r="L174" s="12">
        <f>'0.5ms-S-0°C-10mm-2'!N172</f>
        <v>0.69882073470772887</v>
      </c>
      <c r="N174" s="12" t="e">
        <f>#REF!</f>
        <v>#REF!</v>
      </c>
      <c r="P174" s="12">
        <f>'0.0ms-S-0°C-5mm-2'!N172</f>
        <v>0.49058042312492273</v>
      </c>
      <c r="Q174" s="25"/>
      <c r="R174" s="12" t="e">
        <f>#REF!</f>
        <v>#REF!</v>
      </c>
      <c r="S174" s="25"/>
      <c r="T174" s="12">
        <f>'1ms-S-0°C-5mm-2'!O172</f>
        <v>0.70142031019381068</v>
      </c>
      <c r="V174" s="12">
        <f>'0.5ms-S-30°C-5mm-1'!O172</f>
        <v>0.23910685050397462</v>
      </c>
      <c r="X174" s="12">
        <f>'L-0.5ms-S-0°C-5mm'!P172</f>
        <v>0.72628638951552271</v>
      </c>
      <c r="Z174" s="12">
        <f>'0.5ms-S-30°C-5mm-2'!O172</f>
        <v>0.4556716208297617</v>
      </c>
      <c r="AB174" s="12" t="e">
        <f>#REF!</f>
        <v>#REF!</v>
      </c>
      <c r="AE174" s="27" t="e">
        <f t="shared" si="4"/>
        <v>#REF!</v>
      </c>
      <c r="AF174" s="12">
        <v>5.1188599275175939E-4</v>
      </c>
    </row>
    <row r="175" spans="1:32" x14ac:dyDescent="0.75">
      <c r="A175" s="12">
        <f t="shared" si="5"/>
        <v>171</v>
      </c>
      <c r="B175" s="12">
        <f>'0.5ms-S-0°C-5mm-1'!R173</f>
        <v>0.4466450452298239</v>
      </c>
      <c r="D175" s="12">
        <f>'0.5ms-S-0°C-5mm-2'!N173</f>
        <v>0.58703780262315042</v>
      </c>
      <c r="E175" s="25"/>
      <c r="F175" s="12">
        <f>'0.5ms-O-0°C-5mm-1'!N173</f>
        <v>0.57280779198587428</v>
      </c>
      <c r="H175" s="12">
        <f>'0.5ms-O-0°C-5mm-2'!N173</f>
        <v>0.58708390475003125</v>
      </c>
      <c r="J175" s="12">
        <f>'0.5ms-S-0°C-10mm-1'!N173</f>
        <v>0.76270373921380619</v>
      </c>
      <c r="K175" s="25"/>
      <c r="L175" s="12">
        <f>'0.5ms-S-0°C-10mm-2'!N173</f>
        <v>0.69490507795419998</v>
      </c>
      <c r="N175" s="12" t="e">
        <f>#REF!</f>
        <v>#REF!</v>
      </c>
      <c r="P175" s="12">
        <f>'0.0ms-S-0°C-5mm-2'!N173</f>
        <v>0.48546918991212945</v>
      </c>
      <c r="Q175" s="25"/>
      <c r="R175" s="12" t="e">
        <f>#REF!</f>
        <v>#REF!</v>
      </c>
      <c r="S175" s="25"/>
      <c r="T175" s="12">
        <f>'1ms-S-0°C-5mm-2'!O173</f>
        <v>0.69900070168646722</v>
      </c>
      <c r="V175" s="12">
        <f>'0.5ms-S-30°C-5mm-1'!O173</f>
        <v>0.23910685050397462</v>
      </c>
      <c r="X175" s="12">
        <f>'L-0.5ms-S-0°C-5mm'!P173</f>
        <v>0.72499731442689874</v>
      </c>
      <c r="Z175" s="12">
        <f>'0.5ms-S-30°C-5mm-2'!O173</f>
        <v>0.45373450916011676</v>
      </c>
      <c r="AB175" s="12" t="e">
        <f>#REF!</f>
        <v>#REF!</v>
      </c>
      <c r="AE175" s="27" t="e">
        <f t="shared" si="4"/>
        <v>#REF!</v>
      </c>
      <c r="AF175" s="12">
        <v>5.1188599275175939E-4</v>
      </c>
    </row>
    <row r="176" spans="1:32" x14ac:dyDescent="0.75">
      <c r="A176" s="12">
        <f t="shared" si="5"/>
        <v>172</v>
      </c>
      <c r="B176" s="12">
        <f>'0.5ms-S-0°C-5mm-1'!R174</f>
        <v>0.44151743174932806</v>
      </c>
      <c r="D176" s="12">
        <f>'0.5ms-S-0°C-5mm-2'!N174</f>
        <v>0.58476628338565395</v>
      </c>
      <c r="E176" s="25"/>
      <c r="F176" s="12">
        <f>'0.5ms-O-0°C-5mm-1'!N174</f>
        <v>0.56711189587901922</v>
      </c>
      <c r="H176" s="12">
        <f>'0.5ms-O-0°C-5mm-2'!N174</f>
        <v>0.58459045006857002</v>
      </c>
      <c r="J176" s="12">
        <f>'0.5ms-S-0°C-10mm-1'!N174</f>
        <v>0.75977415574731</v>
      </c>
      <c r="K176" s="25"/>
      <c r="L176" s="12">
        <f>'0.5ms-S-0°C-10mm-2'!N174</f>
        <v>0.69262094484797465</v>
      </c>
      <c r="N176" s="12" t="e">
        <f>#REF!</f>
        <v>#REF!</v>
      </c>
      <c r="P176" s="12">
        <f>'0.0ms-S-0°C-5mm-2'!N174</f>
        <v>0.48546918991212945</v>
      </c>
      <c r="Q176" s="25"/>
      <c r="R176" s="12" t="e">
        <f>#REF!</f>
        <v>#REF!</v>
      </c>
      <c r="S176" s="25"/>
      <c r="T176" s="12">
        <f>'1ms-S-0°C-5mm-2'!O174</f>
        <v>0.68980618935856175</v>
      </c>
      <c r="V176" s="12">
        <f>'0.5ms-S-30°C-5mm-1'!O174</f>
        <v>0.23910685050397462</v>
      </c>
      <c r="X176" s="12">
        <f>'L-0.5ms-S-0°C-5mm'!P174</f>
        <v>0.72198947255344292</v>
      </c>
      <c r="Z176" s="12">
        <f>'0.5ms-S-30°C-5mm-2'!O174</f>
        <v>0.45179739749047182</v>
      </c>
      <c r="AB176" s="12" t="e">
        <f>#REF!</f>
        <v>#REF!</v>
      </c>
      <c r="AE176" s="27" t="e">
        <f t="shared" si="4"/>
        <v>#REF!</v>
      </c>
      <c r="AF176" s="12">
        <v>5.1188599275175939E-4</v>
      </c>
    </row>
    <row r="177" spans="1:32" x14ac:dyDescent="0.75">
      <c r="A177" s="12">
        <f t="shared" si="5"/>
        <v>173</v>
      </c>
      <c r="B177" s="12">
        <f>'0.5ms-S-0°C-5mm-1'!R175</f>
        <v>0.43767172163895618</v>
      </c>
      <c r="D177" s="12">
        <f>'0.5ms-S-0°C-5mm-2'!N175</f>
        <v>0.58249476414815748</v>
      </c>
      <c r="E177" s="25"/>
      <c r="F177" s="12">
        <f>'0.5ms-O-0°C-5mm-1'!N175</f>
        <v>0.56521326384340098</v>
      </c>
      <c r="H177" s="12">
        <f>'0.5ms-O-0°C-5mm-2'!N175</f>
        <v>0.58359306819598566</v>
      </c>
      <c r="J177" s="12">
        <f>'0.5ms-S-0°C-10mm-1'!N175</f>
        <v>0.75897517843826556</v>
      </c>
      <c r="K177" s="25"/>
      <c r="L177" s="12">
        <f>'0.5ms-S-0°C-10mm-2'!N175</f>
        <v>0.69098942120067097</v>
      </c>
      <c r="N177" s="12" t="e">
        <f>#REF!</f>
        <v>#REF!</v>
      </c>
      <c r="P177" s="12">
        <f>'0.0ms-S-0°C-5mm-2'!N175</f>
        <v>0.48461731770999722</v>
      </c>
      <c r="Q177" s="25"/>
      <c r="R177" s="12" t="e">
        <f>#REF!</f>
        <v>#REF!</v>
      </c>
      <c r="S177" s="25"/>
      <c r="T177" s="12">
        <f>'1ms-S-0°C-5mm-2'!O175</f>
        <v>0.68496697234387471</v>
      </c>
      <c r="V177" s="12">
        <f>'0.5ms-S-30°C-5mm-1'!O175</f>
        <v>0.23910685050397462</v>
      </c>
      <c r="X177" s="12">
        <f>'L-0.5ms-S-0°C-5mm'!P175</f>
        <v>0.71726286389515526</v>
      </c>
      <c r="Z177" s="12">
        <f>'0.5ms-S-30°C-5mm-2'!O175</f>
        <v>0.44743889623377064</v>
      </c>
      <c r="AB177" s="12" t="e">
        <f>#REF!</f>
        <v>#REF!</v>
      </c>
      <c r="AE177" s="27" t="e">
        <f t="shared" si="4"/>
        <v>#REF!</v>
      </c>
      <c r="AF177" s="12">
        <v>5.1188599275175939E-4</v>
      </c>
    </row>
    <row r="178" spans="1:32" x14ac:dyDescent="0.75">
      <c r="A178" s="12">
        <f t="shared" si="5"/>
        <v>174</v>
      </c>
      <c r="B178" s="12">
        <f>'0.5ms-S-0°C-5mm-1'!R176</f>
        <v>0.43638981826883216</v>
      </c>
      <c r="D178" s="12">
        <f>'0.5ms-S-0°C-5mm-2'!N176</f>
        <v>0.57931463721566256</v>
      </c>
      <c r="E178" s="25"/>
      <c r="F178" s="12">
        <f>'0.5ms-O-0°C-5mm-1'!N176</f>
        <v>0.56473860583449642</v>
      </c>
      <c r="H178" s="12">
        <f>'0.5ms-O-0°C-5mm-2'!N176</f>
        <v>0.58359306819598566</v>
      </c>
      <c r="J178" s="12">
        <f>'0.5ms-S-0°C-10mm-1'!N176</f>
        <v>0.75897517843826556</v>
      </c>
      <c r="K178" s="25"/>
      <c r="L178" s="12">
        <f>'0.5ms-S-0°C-10mm-2'!N176</f>
        <v>0.69066311647121015</v>
      </c>
      <c r="N178" s="12" t="e">
        <f>#REF!</f>
        <v>#REF!</v>
      </c>
      <c r="P178" s="12">
        <f>'0.0ms-S-0°C-5mm-2'!N176</f>
        <v>0.47865421229507155</v>
      </c>
      <c r="Q178" s="25"/>
      <c r="R178" s="12" t="e">
        <f>#REF!</f>
        <v>#REF!</v>
      </c>
      <c r="S178" s="25"/>
      <c r="T178" s="12">
        <f>'1ms-S-0°C-5mm-2'!O176</f>
        <v>0.68254736383653136</v>
      </c>
      <c r="V178" s="12">
        <f>'0.5ms-S-30°C-5mm-1'!O176</f>
        <v>0.23910685050397462</v>
      </c>
      <c r="X178" s="12">
        <f>'L-0.5ms-S-0°C-5mm'!P176</f>
        <v>0.71618863465463511</v>
      </c>
      <c r="Z178" s="12">
        <f>'0.5ms-S-30°C-5mm-2'!O176</f>
        <v>0.44356467289448059</v>
      </c>
      <c r="AB178" s="12" t="e">
        <f>#REF!</f>
        <v>#REF!</v>
      </c>
      <c r="AE178" s="27" t="e">
        <f t="shared" si="4"/>
        <v>#REF!</v>
      </c>
      <c r="AF178" s="12">
        <v>5.1188599275175939E-4</v>
      </c>
    </row>
    <row r="179" spans="1:32" x14ac:dyDescent="0.75">
      <c r="A179" s="12">
        <f t="shared" si="5"/>
        <v>175</v>
      </c>
      <c r="B179" s="12">
        <f>'0.5ms-S-0°C-5mm-1'!R177</f>
        <v>0.43468061377533357</v>
      </c>
      <c r="D179" s="12">
        <f>'0.5ms-S-0°C-5mm-2'!N177</f>
        <v>0.57022856026567692</v>
      </c>
      <c r="E179" s="25"/>
      <c r="F179" s="12">
        <f>'0.5ms-O-0°C-5mm-1'!N177</f>
        <v>0.56331463180778285</v>
      </c>
      <c r="H179" s="12">
        <f>'0.5ms-O-0°C-5mm-2'!N177</f>
        <v>0.58209699538710902</v>
      </c>
      <c r="J179" s="12">
        <f>'0.5ms-S-0°C-10mm-1'!N177</f>
        <v>0.75471396612336206</v>
      </c>
      <c r="K179" s="25"/>
      <c r="L179" s="12">
        <f>'0.5ms-S-0°C-10mm-2'!N177</f>
        <v>0.68903159282390647</v>
      </c>
      <c r="N179" s="12" t="e">
        <f>#REF!</f>
        <v>#REF!</v>
      </c>
      <c r="P179" s="12">
        <f>'0.0ms-S-0°C-5mm-2'!N177</f>
        <v>0.47865421229507155</v>
      </c>
      <c r="Q179" s="25"/>
      <c r="R179" s="12" t="e">
        <f>#REF!</f>
        <v>#REF!</v>
      </c>
      <c r="S179" s="25"/>
      <c r="T179" s="12">
        <f>'1ms-S-0°C-5mm-2'!O177</f>
        <v>0.68254736383653136</v>
      </c>
      <c r="V179" s="12">
        <f>'0.5ms-S-30°C-5mm-1'!O177</f>
        <v>0.23910685050397462</v>
      </c>
      <c r="X179" s="12">
        <f>'L-0.5ms-S-0°C-5mm'!P177</f>
        <v>0.71275110108497142</v>
      </c>
      <c r="Z179" s="12">
        <f>'0.5ms-S-30°C-5mm-2'!O177</f>
        <v>0.44162756122483565</v>
      </c>
      <c r="AB179" s="12" t="e">
        <f>#REF!</f>
        <v>#REF!</v>
      </c>
      <c r="AE179" s="27" t="e">
        <f t="shared" si="4"/>
        <v>#REF!</v>
      </c>
      <c r="AF179" s="12">
        <v>5.1188599275175939E-4</v>
      </c>
    </row>
    <row r="180" spans="1:32" x14ac:dyDescent="0.75">
      <c r="A180" s="12">
        <f t="shared" si="5"/>
        <v>176</v>
      </c>
      <c r="B180" s="12">
        <f>'0.5ms-S-0°C-5mm-1'!R178</f>
        <v>0.43168950591171101</v>
      </c>
      <c r="D180" s="12">
        <f>'0.5ms-S-0°C-5mm-2'!N178</f>
        <v>0.56977425641817747</v>
      </c>
      <c r="E180" s="25"/>
      <c r="F180" s="12">
        <f>'0.5ms-O-0°C-5mm-1'!N178</f>
        <v>0.56189065778106906</v>
      </c>
      <c r="H180" s="12">
        <f>'0.5ms-O-0°C-5mm-2'!N178</f>
        <v>0.58209699538710902</v>
      </c>
      <c r="J180" s="12">
        <f>'0.5ms-S-0°C-10mm-1'!N178</f>
        <v>0.75364866304463618</v>
      </c>
      <c r="K180" s="25"/>
      <c r="L180" s="12">
        <f>'0.5ms-S-0°C-10mm-2'!N178</f>
        <v>0.68576854552929889</v>
      </c>
      <c r="N180" s="12" t="e">
        <f>#REF!</f>
        <v>#REF!</v>
      </c>
      <c r="P180" s="12">
        <f>'0.0ms-S-0°C-5mm-2'!N178</f>
        <v>0.47609859568867474</v>
      </c>
      <c r="Q180" s="25"/>
      <c r="R180" s="12" t="e">
        <f>#REF!</f>
        <v>#REF!</v>
      </c>
      <c r="S180" s="25"/>
      <c r="T180" s="12">
        <f>'1ms-S-0°C-5mm-2'!O178</f>
        <v>0.68012775532918779</v>
      </c>
      <c r="V180" s="12">
        <f>'0.5ms-S-30°C-5mm-1'!O178</f>
        <v>0.23910685050397462</v>
      </c>
      <c r="X180" s="12">
        <f>'L-0.5ms-S-0°C-5mm'!P178</f>
        <v>0.71167687184445161</v>
      </c>
      <c r="Z180" s="12">
        <f>'0.5ms-S-30°C-5mm-2'!O178</f>
        <v>0.44017472747260189</v>
      </c>
      <c r="AB180" s="12" t="e">
        <f>#REF!</f>
        <v>#REF!</v>
      </c>
      <c r="AE180" s="27" t="e">
        <f t="shared" si="4"/>
        <v>#REF!</v>
      </c>
      <c r="AF180" s="12">
        <v>5.1188599275175939E-4</v>
      </c>
    </row>
    <row r="181" spans="1:32" x14ac:dyDescent="0.75">
      <c r="A181" s="12">
        <f t="shared" si="5"/>
        <v>177</v>
      </c>
      <c r="B181" s="12">
        <f>'0.5ms-S-0°C-5mm-1'!R179</f>
        <v>0.430407602541587</v>
      </c>
      <c r="D181" s="12">
        <f>'0.5ms-S-0°C-5mm-2'!N179</f>
        <v>0.56795704102818045</v>
      </c>
      <c r="E181" s="25"/>
      <c r="F181" s="12">
        <f>'0.5ms-O-0°C-5mm-1'!N179</f>
        <v>0.55904270972764158</v>
      </c>
      <c r="H181" s="12">
        <f>'0.5ms-O-0°C-5mm-2'!N179</f>
        <v>0.58209699538710902</v>
      </c>
      <c r="J181" s="12">
        <f>'0.5ms-S-0°C-10mm-1'!N179</f>
        <v>0.74992010226909556</v>
      </c>
      <c r="K181" s="25"/>
      <c r="L181" s="12">
        <f>'0.5ms-S-0°C-10mm-2'!N179</f>
        <v>0.68544224079983818</v>
      </c>
      <c r="N181" s="12" t="e">
        <f>#REF!</f>
        <v>#REF!</v>
      </c>
      <c r="P181" s="12">
        <f>'0.0ms-S-0°C-5mm-2'!N179</f>
        <v>0.47524672348654251</v>
      </c>
      <c r="Q181" s="25"/>
      <c r="R181" s="12" t="e">
        <f>#REF!</f>
        <v>#REF!</v>
      </c>
      <c r="S181" s="25"/>
      <c r="T181" s="12">
        <f>'1ms-S-0°C-5mm-2'!O179</f>
        <v>0.67964383362771896</v>
      </c>
      <c r="V181" s="12">
        <f>'0.5ms-S-30°C-5mm-1'!O179</f>
        <v>0.23861372467798878</v>
      </c>
      <c r="X181" s="12">
        <f>'L-0.5ms-S-0°C-5mm'!P179</f>
        <v>0.70566118809753997</v>
      </c>
      <c r="Z181" s="12">
        <f>'0.5ms-S-30°C-5mm-2'!O179</f>
        <v>0.43872189372036824</v>
      </c>
      <c r="AB181" s="12" t="e">
        <f>#REF!</f>
        <v>#REF!</v>
      </c>
      <c r="AE181" s="27" t="e">
        <f t="shared" si="4"/>
        <v>#REF!</v>
      </c>
      <c r="AF181" s="12">
        <v>5.1188599275175939E-4</v>
      </c>
    </row>
    <row r="182" spans="1:32" x14ac:dyDescent="0.75">
      <c r="A182" s="12">
        <f t="shared" si="5"/>
        <v>178</v>
      </c>
      <c r="B182" s="12">
        <f>'0.5ms-S-0°C-5mm-1'!R180</f>
        <v>0.4286983980480884</v>
      </c>
      <c r="D182" s="12">
        <f>'0.5ms-S-0°C-5mm-2'!N180</f>
        <v>0.56613982563818332</v>
      </c>
      <c r="E182" s="25"/>
      <c r="F182" s="12">
        <f>'0.5ms-O-0°C-5mm-1'!N180</f>
        <v>0.55714407769202312</v>
      </c>
      <c r="H182" s="12">
        <f>'0.5ms-O-0°C-5mm-2'!N180</f>
        <v>0.57810746789677103</v>
      </c>
      <c r="J182" s="12">
        <f>'0.5ms-S-0°C-10mm-1'!N180</f>
        <v>0.7467241930329177</v>
      </c>
      <c r="K182" s="25"/>
      <c r="L182" s="12">
        <f>'0.5ms-S-0°C-10mm-2'!N180</f>
        <v>0.68511593607037746</v>
      </c>
      <c r="N182" s="12" t="e">
        <f>#REF!</f>
        <v>#REF!</v>
      </c>
      <c r="P182" s="12">
        <f>'0.0ms-S-0°C-5mm-2'!N180</f>
        <v>0.47396891518334427</v>
      </c>
      <c r="Q182" s="25"/>
      <c r="R182" s="12" t="e">
        <f>#REF!</f>
        <v>#REF!</v>
      </c>
      <c r="S182" s="25"/>
      <c r="T182" s="12">
        <f>'1ms-S-0°C-5mm-2'!O180</f>
        <v>0.67915991192625036</v>
      </c>
      <c r="V182" s="12">
        <f>'0.5ms-S-30°C-5mm-1'!O180</f>
        <v>0.23861372467798878</v>
      </c>
      <c r="X182" s="12">
        <f>'L-0.5ms-S-0°C-5mm'!P180</f>
        <v>0.70480180470512421</v>
      </c>
      <c r="Z182" s="12">
        <f>'0.5ms-S-30°C-5mm-2'!O180</f>
        <v>0.43436339246366706</v>
      </c>
      <c r="AB182" s="12" t="e">
        <f>#REF!</f>
        <v>#REF!</v>
      </c>
      <c r="AE182" s="27" t="e">
        <f t="shared" si="4"/>
        <v>#REF!</v>
      </c>
      <c r="AF182" s="12">
        <v>5.1188599275170388E-4</v>
      </c>
    </row>
    <row r="183" spans="1:32" x14ac:dyDescent="0.75">
      <c r="A183" s="12">
        <f t="shared" si="5"/>
        <v>179</v>
      </c>
      <c r="B183" s="12">
        <f>'0.5ms-S-0°C-5mm-1'!R181</f>
        <v>0.42698919355458981</v>
      </c>
      <c r="D183" s="12">
        <f>'0.5ms-S-0°C-5mm-2'!N181</f>
        <v>0.55932526792569393</v>
      </c>
      <c r="E183" s="25"/>
      <c r="F183" s="12">
        <f>'0.5ms-O-0°C-5mm-1'!N181</f>
        <v>0.55192283959407251</v>
      </c>
      <c r="H183" s="12">
        <f>'0.5ms-O-0°C-5mm-2'!N181</f>
        <v>0.57661139508789427</v>
      </c>
      <c r="J183" s="12">
        <f>'0.5ms-S-0°C-10mm-1'!N181</f>
        <v>0.74352828379674007</v>
      </c>
      <c r="K183" s="25"/>
      <c r="L183" s="12">
        <f>'0.5ms-S-0°C-10mm-2'!N181</f>
        <v>0.68315810769361296</v>
      </c>
      <c r="N183" s="12" t="e">
        <f>#REF!</f>
        <v>#REF!</v>
      </c>
      <c r="P183" s="12">
        <f>'0.0ms-S-0°C-5mm-2'!N181</f>
        <v>0.4628945765556251</v>
      </c>
      <c r="Q183" s="25"/>
      <c r="R183" s="12" t="e">
        <f>#REF!</f>
        <v>#REF!</v>
      </c>
      <c r="S183" s="25"/>
      <c r="T183" s="12">
        <f>'1ms-S-0°C-5mm-2'!O181</f>
        <v>0.67722422512037561</v>
      </c>
      <c r="V183" s="12">
        <f>'0.5ms-S-30°C-5mm-1'!O181</f>
        <v>0.23861372467798878</v>
      </c>
      <c r="X183" s="12">
        <f>'L-0.5ms-S-0°C-5mm'!P181</f>
        <v>0.70394242131270812</v>
      </c>
      <c r="Z183" s="12">
        <f>'0.5ms-S-30°C-5mm-2'!O181</f>
        <v>0.43436339246366706</v>
      </c>
      <c r="AB183" s="12" t="e">
        <f>#REF!</f>
        <v>#REF!</v>
      </c>
      <c r="AE183" s="27" t="e">
        <f t="shared" si="4"/>
        <v>#REF!</v>
      </c>
      <c r="AF183" s="12">
        <v>5.1188599275170388E-4</v>
      </c>
    </row>
    <row r="184" spans="1:32" x14ac:dyDescent="0.75">
      <c r="A184" s="12">
        <f t="shared" si="5"/>
        <v>180</v>
      </c>
      <c r="B184" s="12">
        <f>'0.5ms-S-0°C-5mm-1'!R182</f>
        <v>0.42527998906109127</v>
      </c>
      <c r="C184" s="12">
        <f>18/28</f>
        <v>0.6428571428571429</v>
      </c>
      <c r="D184" s="12">
        <f>'0.5ms-S-0°C-5mm-2'!N182</f>
        <v>0.55705374868819768</v>
      </c>
      <c r="E184" s="25">
        <f>18/28</f>
        <v>0.6428571428571429</v>
      </c>
      <c r="F184" s="12">
        <f>'0.5ms-O-0°C-5mm-1'!N182</f>
        <v>0.54860023353174048</v>
      </c>
      <c r="H184" s="12">
        <f>'0.5ms-O-0°C-5mm-2'!N182</f>
        <v>0.57611270415160221</v>
      </c>
      <c r="I184" s="12">
        <v>1</v>
      </c>
      <c r="J184" s="12">
        <f>'0.5ms-S-0°C-10mm-1'!N182</f>
        <v>0.74326195802705874</v>
      </c>
      <c r="K184" s="25">
        <f>18/28</f>
        <v>0.6428571428571429</v>
      </c>
      <c r="L184" s="12">
        <f>'0.5ms-S-0°C-10mm-2'!N182</f>
        <v>0.68283180296415225</v>
      </c>
      <c r="M184" s="12">
        <f>30/39</f>
        <v>0.76923076923076927</v>
      </c>
      <c r="N184" s="12" t="e">
        <f>#REF!</f>
        <v>#REF!</v>
      </c>
      <c r="P184" s="12">
        <f>'0.0ms-S-0°C-5mm-2'!N182</f>
        <v>0.45863521554496389</v>
      </c>
      <c r="Q184" s="25"/>
      <c r="R184" s="12" t="e">
        <f>#REF!</f>
        <v>#REF!</v>
      </c>
      <c r="S184" s="25"/>
      <c r="T184" s="12">
        <f>'1ms-S-0°C-5mm-2'!O182</f>
        <v>0.67528853831450064</v>
      </c>
      <c r="V184" s="12">
        <f>'0.5ms-S-30°C-5mm-1'!O182</f>
        <v>0.23812059885200304</v>
      </c>
      <c r="X184" s="12">
        <f>'L-0.5ms-S-0°C-5mm'!P182</f>
        <v>0.70007519604683621</v>
      </c>
      <c r="Z184" s="12">
        <f>'0.5ms-S-30°C-5mm-2'!O182</f>
        <v>0.4329105587114333</v>
      </c>
      <c r="AB184" s="12" t="e">
        <f>#REF!</f>
        <v>#REF!</v>
      </c>
      <c r="AE184" s="27" t="e">
        <f t="shared" si="4"/>
        <v>#REF!</v>
      </c>
      <c r="AF184" s="12">
        <v>5.1188599275170388E-4</v>
      </c>
    </row>
    <row r="185" spans="1:32" x14ac:dyDescent="0.75">
      <c r="A185" s="12">
        <f t="shared" si="5"/>
        <v>181</v>
      </c>
      <c r="B185" s="12">
        <f>'0.5ms-S-0°C-5mm-1'!R183</f>
        <v>0.42271618232084324</v>
      </c>
      <c r="D185" s="12">
        <f>'0.5ms-S-0°C-5mm-2'!N183</f>
        <v>0.55023919097570828</v>
      </c>
      <c r="E185" s="25"/>
      <c r="F185" s="12">
        <f>'0.5ms-O-0°C-5mm-1'!N183</f>
        <v>0.54670160149612212</v>
      </c>
      <c r="H185" s="12">
        <f>'0.5ms-O-0°C-5mm-2'!N183</f>
        <v>0.57511532227901774</v>
      </c>
      <c r="J185" s="12">
        <f>'0.5ms-S-0°C-10mm-1'!N183</f>
        <v>0.74139767763928832</v>
      </c>
      <c r="K185" s="25"/>
      <c r="L185" s="12">
        <f>'0.5ms-S-0°C-10mm-2'!N183</f>
        <v>0.68185288877576988</v>
      </c>
      <c r="N185" s="12" t="e">
        <f>#REF!</f>
        <v>#REF!</v>
      </c>
      <c r="P185" s="12">
        <f>'0.0ms-S-0°C-5mm-2'!N183</f>
        <v>0.45778334334283166</v>
      </c>
      <c r="Q185" s="25"/>
      <c r="R185" s="12" t="e">
        <f>#REF!</f>
        <v>#REF!</v>
      </c>
      <c r="S185" s="25"/>
      <c r="T185" s="12">
        <f>'1ms-S-0°C-5mm-2'!O183</f>
        <v>0.67335285150862589</v>
      </c>
      <c r="V185" s="12">
        <f>'0.5ms-S-30°C-5mm-1'!O183</f>
        <v>0.23664122137404581</v>
      </c>
      <c r="X185" s="12">
        <f>'L-0.5ms-S-0°C-5mm'!P183</f>
        <v>0.69986035019873249</v>
      </c>
      <c r="Z185" s="12">
        <f>'0.5ms-S-30°C-5mm-2'!O183</f>
        <v>0.4329105587114333</v>
      </c>
      <c r="AB185" s="12" t="e">
        <f>#REF!</f>
        <v>#REF!</v>
      </c>
      <c r="AE185" s="27" t="e">
        <f t="shared" si="4"/>
        <v>#REF!</v>
      </c>
      <c r="AF185" s="12">
        <v>5.1188599275170388E-4</v>
      </c>
    </row>
    <row r="186" spans="1:32" x14ac:dyDescent="0.75">
      <c r="A186" s="12">
        <f t="shared" si="5"/>
        <v>182</v>
      </c>
      <c r="B186" s="12">
        <f>'0.5ms-S-0°C-5mm-1'!R184</f>
        <v>0.42271618232084324</v>
      </c>
      <c r="D186" s="12">
        <f>'0.5ms-S-0°C-5mm-2'!N184</f>
        <v>0.54796767173821181</v>
      </c>
      <c r="E186" s="25"/>
      <c r="F186" s="12">
        <f>'0.5ms-O-0°C-5mm-1'!N184</f>
        <v>0.54622694348721768</v>
      </c>
      <c r="H186" s="12">
        <f>'0.5ms-O-0°C-5mm-2'!N184</f>
        <v>0.57212317666126422</v>
      </c>
      <c r="J186" s="12">
        <f>'0.5ms-S-0°C-10mm-1'!N184</f>
        <v>0.73873441994247357</v>
      </c>
      <c r="K186" s="25"/>
      <c r="L186" s="12">
        <f>'0.5ms-S-0°C-10mm-2'!N184</f>
        <v>0.68087397458738774</v>
      </c>
      <c r="N186" s="12" t="e">
        <f>#REF!</f>
        <v>#REF!</v>
      </c>
      <c r="P186" s="12">
        <f>'0.0ms-S-0°C-5mm-2'!N184</f>
        <v>0.45139430182683993</v>
      </c>
      <c r="Q186" s="25"/>
      <c r="R186" s="12" t="e">
        <f>#REF!</f>
        <v>#REF!</v>
      </c>
      <c r="S186" s="25"/>
      <c r="T186" s="12">
        <f>'1ms-S-0°C-5mm-2'!O184</f>
        <v>0.67190108640421997</v>
      </c>
      <c r="V186" s="12">
        <f>'0.5ms-S-30°C-5mm-1'!O184</f>
        <v>0.23664122137404581</v>
      </c>
      <c r="X186" s="12">
        <f>'L-0.5ms-S-0°C-5mm'!P184</f>
        <v>0.6964228166290688</v>
      </c>
      <c r="Z186" s="12">
        <f>'0.5ms-S-30°C-5mm-2'!O184</f>
        <v>0.43194200287661083</v>
      </c>
      <c r="AB186" s="12" t="e">
        <f>#REF!</f>
        <v>#REF!</v>
      </c>
      <c r="AE186" s="27" t="e">
        <f t="shared" si="4"/>
        <v>#REF!</v>
      </c>
      <c r="AF186" s="12">
        <v>5.1188599275170388E-4</v>
      </c>
    </row>
    <row r="187" spans="1:32" x14ac:dyDescent="0.75">
      <c r="A187" s="12">
        <f t="shared" si="5"/>
        <v>183</v>
      </c>
      <c r="B187" s="12">
        <f>'0.5ms-S-0°C-5mm-1'!R185</f>
        <v>0.42228888119746866</v>
      </c>
      <c r="D187" s="12">
        <f>'0.5ms-S-0°C-5mm-2'!N185</f>
        <v>0.54705906404321325</v>
      </c>
      <c r="E187" s="25"/>
      <c r="F187" s="12">
        <f>'0.5ms-O-0°C-5mm-1'!N185</f>
        <v>0.54385365344269465</v>
      </c>
      <c r="H187" s="12">
        <f>'0.5ms-O-0°C-5mm-2'!N185</f>
        <v>0.57162448572497215</v>
      </c>
      <c r="J187" s="12">
        <f>'0.5ms-S-0°C-10mm-1'!N185</f>
        <v>0.73473953339725151</v>
      </c>
      <c r="K187" s="25"/>
      <c r="L187" s="12">
        <f>'0.5ms-S-0°C-10mm-2'!N185</f>
        <v>0.67989506039900549</v>
      </c>
      <c r="N187" s="12" t="e">
        <f>#REF!</f>
        <v>#REF!</v>
      </c>
      <c r="P187" s="12">
        <f>'0.0ms-S-0°C-5mm-2'!N185</f>
        <v>0.45139430182683993</v>
      </c>
      <c r="Q187" s="25"/>
      <c r="R187" s="12" t="e">
        <f>#REF!</f>
        <v>#REF!</v>
      </c>
      <c r="S187" s="25"/>
      <c r="T187" s="12">
        <f>'1ms-S-0°C-5mm-2'!O185</f>
        <v>0.67141716470275092</v>
      </c>
      <c r="V187" s="12">
        <f>'0.5ms-S-30°C-5mm-1'!O185</f>
        <v>0.23664122137404581</v>
      </c>
      <c r="X187" s="12">
        <f>'L-0.5ms-S-0°C-5mm'!P185</f>
        <v>0.69384466645182086</v>
      </c>
      <c r="Z187" s="12">
        <f>'0.5ms-S-30°C-5mm-2'!O185</f>
        <v>0.43097344704178836</v>
      </c>
      <c r="AB187" s="12" t="e">
        <f>#REF!</f>
        <v>#REF!</v>
      </c>
      <c r="AE187" s="27" t="e">
        <f t="shared" si="4"/>
        <v>#REF!</v>
      </c>
      <c r="AF187" s="12">
        <v>5.1188599275170388E-4</v>
      </c>
    </row>
    <row r="188" spans="1:32" x14ac:dyDescent="0.75">
      <c r="A188" s="12">
        <f t="shared" si="5"/>
        <v>184</v>
      </c>
      <c r="B188" s="12">
        <f>'0.5ms-S-0°C-5mm-1'!R186</f>
        <v>0.41716126771697276</v>
      </c>
      <c r="D188" s="12">
        <f>'0.5ms-S-0°C-5mm-2'!N186</f>
        <v>0.5461504563482148</v>
      </c>
      <c r="E188" s="25"/>
      <c r="F188" s="12">
        <f>'0.5ms-O-0°C-5mm-1'!N186</f>
        <v>0.54195502140707641</v>
      </c>
      <c r="H188" s="12">
        <f>'0.5ms-O-0°C-5mm-2'!N186</f>
        <v>0.56913103104351093</v>
      </c>
      <c r="J188" s="12">
        <f>'0.5ms-S-0°C-10mm-1'!N186</f>
        <v>0.73340790454884397</v>
      </c>
      <c r="K188" s="25"/>
      <c r="L188" s="12">
        <f>'0.5ms-S-0°C-10mm-2'!N186</f>
        <v>0.6782635367517017</v>
      </c>
      <c r="N188" s="12" t="e">
        <f>#REF!</f>
        <v>#REF!</v>
      </c>
      <c r="P188" s="12">
        <f>'0.0ms-S-0°C-5mm-2'!N186</f>
        <v>0.44798681301831095</v>
      </c>
      <c r="Q188" s="25"/>
      <c r="R188" s="12" t="e">
        <f>#REF!</f>
        <v>#REF!</v>
      </c>
      <c r="S188" s="25"/>
      <c r="T188" s="12">
        <f>'1ms-S-0°C-5mm-2'!O186</f>
        <v>0.67044932129981372</v>
      </c>
      <c r="V188" s="12">
        <f>'0.5ms-S-30°C-5mm-1'!O186</f>
        <v>0.23614809554806004</v>
      </c>
      <c r="X188" s="12">
        <f>'L-0.5ms-S-0°C-5mm'!P186</f>
        <v>0.6916962079707808</v>
      </c>
      <c r="Z188" s="12">
        <f>'0.5ms-S-30°C-5mm-2'!O186</f>
        <v>0.43097344704178836</v>
      </c>
      <c r="AB188" s="12" t="e">
        <f>#REF!</f>
        <v>#REF!</v>
      </c>
      <c r="AE188" s="27" t="e">
        <f t="shared" si="4"/>
        <v>#REF!</v>
      </c>
      <c r="AF188" s="12">
        <v>5.1188599275170388E-4</v>
      </c>
    </row>
    <row r="189" spans="1:32" x14ac:dyDescent="0.75">
      <c r="A189" s="12">
        <f t="shared" si="5"/>
        <v>185</v>
      </c>
      <c r="B189" s="12">
        <f>'0.5ms-S-0°C-5mm-1'!R187</f>
        <v>0.41502476210009964</v>
      </c>
      <c r="D189" s="12">
        <f>'0.5ms-S-0°C-5mm-2'!N187</f>
        <v>0.53933589863572551</v>
      </c>
      <c r="E189" s="25"/>
      <c r="F189" s="12">
        <f>'0.5ms-O-0°C-5mm-1'!N187</f>
        <v>0.53720844131803047</v>
      </c>
      <c r="H189" s="12">
        <f>'0.5ms-O-0°C-5mm-2'!N187</f>
        <v>0.56813364917092646</v>
      </c>
      <c r="J189" s="12">
        <f>'0.5ms-S-0°C-10mm-1'!N187</f>
        <v>0.73021199531266645</v>
      </c>
      <c r="K189" s="25"/>
      <c r="L189" s="12">
        <f>'0.5ms-S-0°C-10mm-2'!N187</f>
        <v>0.67695831783385874</v>
      </c>
      <c r="N189" s="12" t="e">
        <f>#REF!</f>
        <v>#REF!</v>
      </c>
      <c r="P189" s="12">
        <f>'0.0ms-S-0°C-5mm-2'!N187</f>
        <v>0.44628306861404649</v>
      </c>
      <c r="Q189" s="25"/>
      <c r="R189" s="12" t="e">
        <f>#REF!</f>
        <v>#REF!</v>
      </c>
      <c r="S189" s="25"/>
      <c r="T189" s="12">
        <f>'1ms-S-0°C-5mm-2'!O187</f>
        <v>0.66948147789687618</v>
      </c>
      <c r="V189" s="12">
        <f>'0.5ms-S-30°C-5mm-1'!O187</f>
        <v>0.23614809554806004</v>
      </c>
      <c r="X189" s="12">
        <f>'L-0.5ms-S-0°C-5mm'!P187</f>
        <v>0.68911805779353319</v>
      </c>
      <c r="Z189" s="12">
        <f>'0.5ms-S-30°C-5mm-2'!O187</f>
        <v>0.43048916912437701</v>
      </c>
      <c r="AB189" s="12" t="e">
        <f>#REF!</f>
        <v>#REF!</v>
      </c>
      <c r="AE189" s="27" t="e">
        <f t="shared" si="4"/>
        <v>#REF!</v>
      </c>
      <c r="AF189" s="12">
        <v>5.1188599275170388E-4</v>
      </c>
    </row>
    <row r="190" spans="1:32" x14ac:dyDescent="0.75">
      <c r="A190" s="12">
        <f t="shared" si="5"/>
        <v>186</v>
      </c>
      <c r="B190" s="12">
        <f>'0.5ms-S-0°C-5mm-1'!R188</f>
        <v>0.41203365423647703</v>
      </c>
      <c r="D190" s="12">
        <f>'0.5ms-S-0°C-5mm-2'!N188</f>
        <v>0.53115842938073843</v>
      </c>
      <c r="E190" s="25"/>
      <c r="F190" s="12">
        <f>'0.5ms-O-0°C-5mm-1'!N188</f>
        <v>0.5367337833091258</v>
      </c>
      <c r="H190" s="12">
        <f>'0.5ms-O-0°C-5mm-2'!N188</f>
        <v>0.56813364917092646</v>
      </c>
      <c r="J190" s="12">
        <f>'0.5ms-S-0°C-10mm-1'!N188</f>
        <v>0.72621710876744427</v>
      </c>
      <c r="K190" s="25"/>
      <c r="L190" s="12">
        <f>'0.5ms-S-0°C-10mm-2'!N188</f>
        <v>0.6763057083749372</v>
      </c>
      <c r="N190" s="12" t="e">
        <f>#REF!</f>
        <v>#REF!</v>
      </c>
      <c r="P190" s="12">
        <f>'0.0ms-S-0°C-5mm-2'!N188</f>
        <v>0.44159777150231921</v>
      </c>
      <c r="Q190" s="25"/>
      <c r="R190" s="12" t="e">
        <f>#REF!</f>
        <v>#REF!</v>
      </c>
      <c r="S190" s="25"/>
      <c r="T190" s="12">
        <f>'1ms-S-0°C-5mm-2'!O188</f>
        <v>0.66609402598659528</v>
      </c>
      <c r="V190" s="12">
        <f>'0.5ms-S-30°C-5mm-1'!O188</f>
        <v>0.23614809554806004</v>
      </c>
      <c r="X190" s="12">
        <f>'L-0.5ms-S-0°C-5mm'!P188</f>
        <v>0.68847352024922115</v>
      </c>
      <c r="Z190" s="12">
        <f>'0.5ms-S-30°C-5mm-2'!O188</f>
        <v>0.42564638995026471</v>
      </c>
      <c r="AB190" s="12" t="e">
        <f>#REF!</f>
        <v>#REF!</v>
      </c>
      <c r="AE190" s="27" t="e">
        <f t="shared" si="4"/>
        <v>#REF!</v>
      </c>
      <c r="AF190" s="12">
        <v>5.1188599275170388E-4</v>
      </c>
    </row>
    <row r="191" spans="1:32" x14ac:dyDescent="0.75">
      <c r="A191" s="12">
        <f t="shared" si="5"/>
        <v>187</v>
      </c>
      <c r="B191" s="12">
        <f>'0.5ms-S-0°C-5mm-1'!R189</f>
        <v>0.40818794412610521</v>
      </c>
      <c r="D191" s="12">
        <f>'0.5ms-S-0°C-5mm-2'!N189</f>
        <v>0.5293412139907413</v>
      </c>
      <c r="E191" s="25"/>
      <c r="F191" s="12">
        <f>'0.5ms-O-0°C-5mm-1'!N189</f>
        <v>0.53388583525569844</v>
      </c>
      <c r="H191" s="12">
        <f>'0.5ms-O-0°C-5mm-2'!N189</f>
        <v>0.56564019448946523</v>
      </c>
      <c r="J191" s="12">
        <f>'0.5ms-S-0°C-10mm-1'!N189</f>
        <v>0.72595078299776272</v>
      </c>
      <c r="K191" s="25"/>
      <c r="L191" s="12">
        <f>'0.5ms-S-0°C-10mm-2'!N189</f>
        <v>0.67500048945709423</v>
      </c>
      <c r="N191" s="12" t="e">
        <f>#REF!</f>
        <v>#REF!</v>
      </c>
      <c r="P191" s="12">
        <f>'0.0ms-S-0°C-5mm-2'!N189</f>
        <v>0.44074589930018698</v>
      </c>
      <c r="Q191" s="25"/>
      <c r="R191" s="12" t="e">
        <f>#REF!</f>
        <v>#REF!</v>
      </c>
      <c r="S191" s="25"/>
      <c r="T191" s="12">
        <f>'1ms-S-0°C-5mm-2'!O189</f>
        <v>0.66609402598659528</v>
      </c>
      <c r="V191" s="12">
        <f>'0.5ms-S-30°C-5mm-1'!O189</f>
        <v>0.23614809554806004</v>
      </c>
      <c r="X191" s="12">
        <f>'L-0.5ms-S-0°C-5mm'!P189</f>
        <v>0.68503598667955745</v>
      </c>
      <c r="Z191" s="12">
        <f>'0.5ms-S-30°C-5mm-2'!O189</f>
        <v>0.42564638995026471</v>
      </c>
      <c r="AB191" s="12" t="e">
        <f>#REF!</f>
        <v>#REF!</v>
      </c>
      <c r="AE191" s="27" t="e">
        <f t="shared" si="4"/>
        <v>#REF!</v>
      </c>
      <c r="AF191" s="12">
        <v>5.1188599275170388E-4</v>
      </c>
    </row>
    <row r="192" spans="1:32" x14ac:dyDescent="0.75">
      <c r="A192" s="12">
        <f t="shared" si="5"/>
        <v>188</v>
      </c>
      <c r="B192" s="12">
        <f>'0.5ms-S-0°C-5mm-1'!R190</f>
        <v>0.40733334187935577</v>
      </c>
      <c r="D192" s="12">
        <f>'0.5ms-S-0°C-5mm-2'!N190</f>
        <v>0.52570678321074693</v>
      </c>
      <c r="E192" s="25"/>
      <c r="F192" s="12">
        <f>'0.5ms-O-0°C-5mm-1'!N190</f>
        <v>0.53341117724679377</v>
      </c>
      <c r="H192" s="12">
        <f>'0.5ms-O-0°C-5mm-2'!N190</f>
        <v>0.56514150355317294</v>
      </c>
      <c r="J192" s="12">
        <f>'0.5ms-S-0°C-10mm-1'!N190</f>
        <v>0.72168957068285922</v>
      </c>
      <c r="K192" s="25"/>
      <c r="L192" s="12">
        <f>'0.5ms-S-0°C-10mm-2'!N190</f>
        <v>0.67239005162140819</v>
      </c>
      <c r="N192" s="12" t="e">
        <f>#REF!</f>
        <v>#REF!</v>
      </c>
      <c r="P192" s="12">
        <f>'0.0ms-S-0°C-5mm-2'!N190</f>
        <v>0.4318012411777985</v>
      </c>
      <c r="Q192" s="25"/>
      <c r="R192" s="12" t="e">
        <f>#REF!</f>
        <v>#REF!</v>
      </c>
      <c r="S192" s="25"/>
      <c r="T192" s="12">
        <f>'1ms-S-0°C-5mm-2'!O190</f>
        <v>0.66464226088218925</v>
      </c>
      <c r="V192" s="12">
        <f>'0.5ms-S-30°C-5mm-1'!O190</f>
        <v>0.23565496972207431</v>
      </c>
      <c r="X192" s="12">
        <f>'L-0.5ms-S-0°C-5mm'!P190</f>
        <v>0.68310237404662144</v>
      </c>
      <c r="Z192" s="12">
        <f>'0.5ms-S-30°C-5mm-2'!O190</f>
        <v>0.42516211203285337</v>
      </c>
      <c r="AB192" s="12" t="e">
        <f>#REF!</f>
        <v>#REF!</v>
      </c>
      <c r="AE192" s="27" t="e">
        <f t="shared" si="4"/>
        <v>#REF!</v>
      </c>
      <c r="AF192" s="12">
        <v>5.1188599275170388E-4</v>
      </c>
    </row>
    <row r="193" spans="1:32" x14ac:dyDescent="0.75">
      <c r="A193" s="12">
        <f t="shared" si="5"/>
        <v>189</v>
      </c>
      <c r="B193" s="12">
        <f>'0.5ms-S-0°C-5mm-1'!R191</f>
        <v>0.40391493289235858</v>
      </c>
      <c r="D193" s="12">
        <f>'0.5ms-S-0°C-5mm-2'!N191</f>
        <v>0.52525247936324759</v>
      </c>
      <c r="E193" s="25"/>
      <c r="F193" s="12">
        <f>'0.5ms-O-0°C-5mm-1'!N191</f>
        <v>0.53293651923788921</v>
      </c>
      <c r="H193" s="12">
        <f>'0.5ms-O-0°C-5mm-2'!N191</f>
        <v>0.56214935793541965</v>
      </c>
      <c r="J193" s="12">
        <f>'0.5ms-S-0°C-10mm-1'!N191</f>
        <v>0.71796100990731859</v>
      </c>
      <c r="K193" s="25"/>
      <c r="L193" s="12">
        <f>'0.5ms-S-0°C-10mm-2'!N191</f>
        <v>0.67239005162140819</v>
      </c>
      <c r="N193" s="12" t="e">
        <f>#REF!</f>
        <v>#REF!</v>
      </c>
      <c r="P193" s="12">
        <f>'0.0ms-S-0°C-5mm-2'!N191</f>
        <v>0.43137530507673244</v>
      </c>
      <c r="Q193" s="25"/>
      <c r="R193" s="12" t="e">
        <f>#REF!</f>
        <v>#REF!</v>
      </c>
      <c r="S193" s="25"/>
      <c r="T193" s="12">
        <f>'1ms-S-0°C-5mm-2'!O191</f>
        <v>0.66415833918072054</v>
      </c>
      <c r="V193" s="12">
        <f>'0.5ms-S-30°C-5mm-1'!O191</f>
        <v>0.23565496972207431</v>
      </c>
      <c r="X193" s="12">
        <f>'L-0.5ms-S-0°C-5mm'!P191</f>
        <v>0.68116876141368565</v>
      </c>
      <c r="Z193" s="12">
        <f>'0.5ms-S-30°C-5mm-2'!O191</f>
        <v>0.42225644452838595</v>
      </c>
      <c r="AB193" s="12" t="e">
        <f>#REF!</f>
        <v>#REF!</v>
      </c>
      <c r="AE193" s="27" t="e">
        <f t="shared" si="4"/>
        <v>#REF!</v>
      </c>
      <c r="AF193" s="12">
        <v>5.1188599275170388E-4</v>
      </c>
    </row>
    <row r="194" spans="1:32" x14ac:dyDescent="0.75">
      <c r="A194" s="12">
        <f t="shared" si="5"/>
        <v>190</v>
      </c>
      <c r="B194" s="12">
        <f>'0.5ms-S-0°C-5mm-1'!R192</f>
        <v>0.40220572839885999</v>
      </c>
      <c r="D194" s="12">
        <f>'0.5ms-S-0°C-5mm-2'!N192</f>
        <v>0.52343526397325058</v>
      </c>
      <c r="E194" s="25"/>
      <c r="F194" s="12">
        <f>'0.5ms-O-0°C-5mm-1'!N192</f>
        <v>0.53198720322008008</v>
      </c>
      <c r="H194" s="12">
        <f>'0.5ms-O-0°C-5mm-2'!N192</f>
        <v>0.56165066699912747</v>
      </c>
      <c r="J194" s="12">
        <f>'0.5ms-S-0°C-10mm-1'!N192</f>
        <v>0.71769468413763715</v>
      </c>
      <c r="K194" s="25"/>
      <c r="L194" s="12">
        <f>'0.5ms-S-0°C-10mm-2'!N192</f>
        <v>0.66651656649111479</v>
      </c>
      <c r="N194" s="12" t="e">
        <f>#REF!</f>
        <v>#REF!</v>
      </c>
      <c r="P194" s="12">
        <f>'0.0ms-S-0°C-5mm-2'!N192</f>
        <v>0.42328251915647613</v>
      </c>
      <c r="Q194" s="25"/>
      <c r="R194" s="12" t="e">
        <f>#REF!</f>
        <v>#REF!</v>
      </c>
      <c r="S194" s="25"/>
      <c r="T194" s="12">
        <f>'1ms-S-0°C-5mm-2'!O192</f>
        <v>0.66415833918072054</v>
      </c>
      <c r="V194" s="12">
        <f>'0.5ms-S-30°C-5mm-1'!O192</f>
        <v>0.23565496972207431</v>
      </c>
      <c r="X194" s="12">
        <f>'L-0.5ms-S-0°C-5mm'!P192</f>
        <v>0.67880545708454187</v>
      </c>
      <c r="Z194" s="12">
        <f>'0.5ms-S-30°C-5mm-2'!O192</f>
        <v>0.42031933285874101</v>
      </c>
      <c r="AB194" s="12" t="e">
        <f>#REF!</f>
        <v>#REF!</v>
      </c>
      <c r="AE194" s="27" t="e">
        <f t="shared" si="4"/>
        <v>#REF!</v>
      </c>
      <c r="AF194" s="12">
        <v>5.1188599275170388E-4</v>
      </c>
    </row>
    <row r="195" spans="1:32" x14ac:dyDescent="0.75">
      <c r="A195" s="12">
        <f t="shared" si="5"/>
        <v>191</v>
      </c>
      <c r="B195" s="12">
        <f>'0.5ms-S-0°C-5mm-1'!R193</f>
        <v>0.39964192165861201</v>
      </c>
      <c r="D195" s="12">
        <f>'0.5ms-S-0°C-5mm-2'!N193</f>
        <v>0.51889222549825775</v>
      </c>
      <c r="E195" s="25"/>
      <c r="F195" s="12">
        <f>'0.5ms-O-0°C-5mm-1'!N193</f>
        <v>0.52913925516665261</v>
      </c>
      <c r="H195" s="12">
        <f>'0.5ms-O-0°C-5mm-2'!N193</f>
        <v>0.56115197606283518</v>
      </c>
      <c r="J195" s="12">
        <f>'0.5ms-S-0°C-10mm-1'!N193</f>
        <v>0.71609672951954828</v>
      </c>
      <c r="K195" s="25"/>
      <c r="L195" s="12">
        <f>'0.5ms-S-0°C-10mm-2'!N193</f>
        <v>0.66455873811435029</v>
      </c>
      <c r="N195" s="12" t="e">
        <f>#REF!</f>
        <v>#REF!</v>
      </c>
      <c r="P195" s="12">
        <f>'0.0ms-S-0°C-5mm-2'!N193</f>
        <v>0.42200471085327773</v>
      </c>
      <c r="Q195" s="25"/>
      <c r="R195" s="12" t="e">
        <f>#REF!</f>
        <v>#REF!</v>
      </c>
      <c r="S195" s="25"/>
      <c r="T195" s="12">
        <f>'1ms-S-0°C-5mm-2'!O193</f>
        <v>0.66415833918072054</v>
      </c>
      <c r="V195" s="12">
        <f>'0.5ms-S-30°C-5mm-1'!O193</f>
        <v>0.23516184389608855</v>
      </c>
      <c r="X195" s="12">
        <f>'L-0.5ms-S-0°C-5mm'!P193</f>
        <v>0.67407884842625421</v>
      </c>
      <c r="Z195" s="12">
        <f>'0.5ms-S-30°C-5mm-2'!O193</f>
        <v>0.41983505494132972</v>
      </c>
      <c r="AB195" s="12" t="e">
        <f>#REF!</f>
        <v>#REF!</v>
      </c>
      <c r="AE195" s="27" t="e">
        <f t="shared" si="4"/>
        <v>#REF!</v>
      </c>
      <c r="AF195" s="12">
        <v>5.1188599275170388E-4</v>
      </c>
    </row>
    <row r="196" spans="1:32" x14ac:dyDescent="0.75">
      <c r="A196" s="12">
        <f t="shared" si="5"/>
        <v>192</v>
      </c>
      <c r="B196" s="12">
        <f>'0.5ms-S-0°C-5mm-1'!R194</f>
        <v>0.3966508137949894</v>
      </c>
      <c r="D196" s="12">
        <f>'0.5ms-S-0°C-5mm-2'!N194</f>
        <v>0.51662070626076129</v>
      </c>
      <c r="E196" s="25"/>
      <c r="F196" s="12">
        <f>'0.5ms-O-0°C-5mm-1'!N194</f>
        <v>0.52866459715774816</v>
      </c>
      <c r="H196" s="12">
        <f>'0.5ms-O-0°C-5mm-2'!N194</f>
        <v>0.56065328512654289</v>
      </c>
      <c r="J196" s="12">
        <f>'0.5ms-S-0°C-10mm-1'!N194</f>
        <v>0.71343347182273342</v>
      </c>
      <c r="K196" s="25"/>
      <c r="L196" s="12">
        <f>'0.5ms-S-0°C-10mm-2'!N194</f>
        <v>0.660969386090282</v>
      </c>
      <c r="N196" s="12" t="e">
        <f>#REF!</f>
        <v>#REF!</v>
      </c>
      <c r="P196" s="12">
        <f>'0.0ms-S-0°C-5mm-2'!N194</f>
        <v>0.4207269025500795</v>
      </c>
      <c r="Q196" s="25"/>
      <c r="R196" s="12" t="e">
        <f>#REF!</f>
        <v>#REF!</v>
      </c>
      <c r="S196" s="25"/>
      <c r="T196" s="12">
        <f>'1ms-S-0°C-5mm-2'!O194</f>
        <v>0.66319049577778311</v>
      </c>
      <c r="V196" s="12">
        <f>'0.5ms-S-30°C-5mm-1'!O194</f>
        <v>0.23417559224411696</v>
      </c>
      <c r="X196" s="12">
        <f>'L-0.5ms-S-0°C-5mm'!P194</f>
        <v>0.67193038994521437</v>
      </c>
      <c r="Z196" s="12">
        <f>'0.5ms-S-30°C-5mm-2'!O194</f>
        <v>0.41257088618016113</v>
      </c>
      <c r="AB196" s="12" t="e">
        <f>#REF!</f>
        <v>#REF!</v>
      </c>
      <c r="AE196" s="27" t="e">
        <f t="shared" ref="AE196:AE259" si="6">AB196-AB197</f>
        <v>#REF!</v>
      </c>
      <c r="AF196" s="12">
        <v>5.1188599275170388E-4</v>
      </c>
    </row>
    <row r="197" spans="1:32" x14ac:dyDescent="0.75">
      <c r="A197" s="12">
        <f t="shared" si="5"/>
        <v>193</v>
      </c>
      <c r="B197" s="12">
        <f>'0.5ms-S-0°C-5mm-1'!R195</f>
        <v>0.39024129694436965</v>
      </c>
      <c r="D197" s="12">
        <f>'0.5ms-S-0°C-5mm-2'!N195</f>
        <v>0.51525779471826338</v>
      </c>
      <c r="E197" s="25"/>
      <c r="F197" s="12">
        <f>'0.5ms-O-0°C-5mm-1'!N195</f>
        <v>0.5243926750776069</v>
      </c>
      <c r="H197" s="12">
        <f>'0.5ms-O-0°C-5mm-2'!N195</f>
        <v>0.56065328512654289</v>
      </c>
      <c r="J197" s="12">
        <f>'0.5ms-S-0°C-10mm-1'!N195</f>
        <v>0.71023756258655579</v>
      </c>
      <c r="K197" s="25"/>
      <c r="L197" s="12">
        <f>'0.5ms-S-0°C-10mm-2'!N195</f>
        <v>0.65933786244297832</v>
      </c>
      <c r="N197" s="12" t="e">
        <f>#REF!</f>
        <v>#REF!</v>
      </c>
      <c r="P197" s="12">
        <f>'0.0ms-S-0°C-5mm-2'!N195</f>
        <v>0.41987503034794715</v>
      </c>
      <c r="Q197" s="25"/>
      <c r="R197" s="12" t="e">
        <f>#REF!</f>
        <v>#REF!</v>
      </c>
      <c r="S197" s="25"/>
      <c r="T197" s="12">
        <f>'1ms-S-0°C-5mm-2'!O195</f>
        <v>0.66077088727043953</v>
      </c>
      <c r="V197" s="12">
        <f>'0.5ms-S-30°C-5mm-1'!O195</f>
        <v>0.23368246641813131</v>
      </c>
      <c r="X197" s="12">
        <f>'L-0.5ms-S-0°C-5mm'!P195</f>
        <v>0.67171554409711021</v>
      </c>
      <c r="Z197" s="12">
        <f>'0.5ms-S-30°C-5mm-2'!O195</f>
        <v>0.40966521867569355</v>
      </c>
      <c r="AB197" s="12" t="e">
        <f>#REF!</f>
        <v>#REF!</v>
      </c>
      <c r="AE197" s="27" t="e">
        <f t="shared" si="6"/>
        <v>#REF!</v>
      </c>
      <c r="AF197" s="12">
        <v>5.1188599275170388E-4</v>
      </c>
    </row>
    <row r="198" spans="1:32" x14ac:dyDescent="0.75">
      <c r="A198" s="12">
        <f t="shared" ref="A198:A261" si="7">A197+1</f>
        <v>194</v>
      </c>
      <c r="B198" s="12">
        <f>'0.5ms-S-0°C-5mm-1'!R196</f>
        <v>0.38895939357424564</v>
      </c>
      <c r="D198" s="12">
        <f>'0.5ms-S-0°C-5mm-2'!N196</f>
        <v>0.50072007159828635</v>
      </c>
      <c r="E198" s="25"/>
      <c r="F198" s="12">
        <f>'0.5ms-O-0°C-5mm-1'!N196</f>
        <v>0.52439267507760678</v>
      </c>
      <c r="H198" s="12">
        <f>'0.5ms-O-0°C-5mm-2'!N196</f>
        <v>0.55865852138137395</v>
      </c>
      <c r="J198" s="12">
        <f>'0.5ms-S-0°C-10mm-1'!N196</f>
        <v>0.70411206988388175</v>
      </c>
      <c r="K198" s="25"/>
      <c r="L198" s="12">
        <f>'0.5ms-S-0°C-10mm-2'!N196</f>
        <v>0.65803264352513524</v>
      </c>
      <c r="N198" s="12" t="e">
        <f>#REF!</f>
        <v>#REF!</v>
      </c>
      <c r="P198" s="12">
        <f>'0.0ms-S-0°C-5mm-2'!N196</f>
        <v>0.41902315814581492</v>
      </c>
      <c r="Q198" s="25"/>
      <c r="R198" s="12" t="e">
        <f>#REF!</f>
        <v>#REF!</v>
      </c>
      <c r="S198" s="25"/>
      <c r="T198" s="12">
        <f>'1ms-S-0°C-5mm-2'!O196</f>
        <v>0.65980304386750233</v>
      </c>
      <c r="V198" s="12">
        <f>'0.5ms-S-30°C-5mm-1'!O196</f>
        <v>0.23368246641813131</v>
      </c>
      <c r="X198" s="12">
        <f>'L-0.5ms-S-0°C-5mm'!P196</f>
        <v>0.6702116231603823</v>
      </c>
      <c r="Z198" s="12">
        <f>'0.5ms-S-30°C-5mm-2'!O196</f>
        <v>0.4048224395015812</v>
      </c>
      <c r="AB198" s="12" t="e">
        <f>#REF!</f>
        <v>#REF!</v>
      </c>
      <c r="AE198" s="27" t="e">
        <f t="shared" si="6"/>
        <v>#REF!</v>
      </c>
      <c r="AF198" s="12">
        <v>5.1188599275170388E-4</v>
      </c>
    </row>
    <row r="199" spans="1:32" x14ac:dyDescent="0.75">
      <c r="A199" s="12">
        <f t="shared" si="7"/>
        <v>195</v>
      </c>
      <c r="B199" s="12">
        <f>'0.5ms-S-0°C-5mm-1'!R197</f>
        <v>0.38425908121712449</v>
      </c>
      <c r="D199" s="12">
        <f>'0.5ms-S-0°C-5mm-2'!N197</f>
        <v>0.4970856408182921</v>
      </c>
      <c r="E199" s="25"/>
      <c r="F199" s="12">
        <f>'0.5ms-O-0°C-5mm-1'!N197</f>
        <v>0.52059541100637019</v>
      </c>
      <c r="H199" s="12">
        <f>'0.5ms-O-0°C-5mm-2'!N197</f>
        <v>0.55616506669991272</v>
      </c>
      <c r="J199" s="12">
        <f>'0.5ms-S-0°C-10mm-1'!N197</f>
        <v>0.70357941834451898</v>
      </c>
      <c r="K199" s="25"/>
      <c r="L199" s="12">
        <f>'0.5ms-S-0°C-10mm-2'!N197</f>
        <v>0.65640111987783156</v>
      </c>
      <c r="N199" s="12" t="e">
        <f>#REF!</f>
        <v>#REF!</v>
      </c>
      <c r="P199" s="12">
        <f>'0.0ms-S-0°C-5mm-2'!N197</f>
        <v>0.41220818052875718</v>
      </c>
      <c r="Q199" s="25"/>
      <c r="R199" s="12" t="e">
        <f>#REF!</f>
        <v>#REF!</v>
      </c>
      <c r="S199" s="25"/>
      <c r="T199" s="12">
        <f>'1ms-S-0°C-5mm-2'!O197</f>
        <v>0.65689951365869004</v>
      </c>
      <c r="V199" s="12">
        <f>'0.5ms-S-30°C-5mm-1'!O197</f>
        <v>0.23368246641813123</v>
      </c>
      <c r="X199" s="12">
        <f>'L-0.5ms-S-0°C-5mm'!P197</f>
        <v>0.66741862713503064</v>
      </c>
      <c r="Z199" s="12">
        <f>'0.5ms-S-30°C-5mm-2'!O197</f>
        <v>0.40336960574934744</v>
      </c>
      <c r="AB199" s="12" t="e">
        <f>#REF!</f>
        <v>#REF!</v>
      </c>
      <c r="AE199" s="27" t="e">
        <f t="shared" si="6"/>
        <v>#REF!</v>
      </c>
      <c r="AF199" s="12">
        <v>5.1188599275170388E-4</v>
      </c>
    </row>
    <row r="200" spans="1:32" x14ac:dyDescent="0.75">
      <c r="A200" s="12">
        <f t="shared" si="7"/>
        <v>196</v>
      </c>
      <c r="B200" s="12">
        <f>'0.5ms-S-0°C-5mm-1'!R198</f>
        <v>0.38169527447687662</v>
      </c>
      <c r="D200" s="12">
        <f>'0.5ms-S-0°C-5mm-2'!N198</f>
        <v>0.49435981773329629</v>
      </c>
      <c r="E200" s="25"/>
      <c r="F200" s="12">
        <f>'0.5ms-O-0°C-5mm-1'!N198</f>
        <v>0.51537417290841969</v>
      </c>
      <c r="H200" s="12">
        <f>'0.5ms-O-0°C-5mm-2'!N198</f>
        <v>0.55466899389103619</v>
      </c>
      <c r="J200" s="12">
        <f>'0.5ms-S-0°C-10mm-1'!N198</f>
        <v>0.69851922872057104</v>
      </c>
      <c r="K200" s="25"/>
      <c r="L200" s="12">
        <f>'0.5ms-S-0°C-10mm-2'!N198</f>
        <v>0.65640111987783156</v>
      </c>
      <c r="N200" s="12" t="e">
        <f>#REF!</f>
        <v>#REF!</v>
      </c>
      <c r="P200" s="12">
        <f>'0.0ms-S-0°C-5mm-2'!N198</f>
        <v>0.40667101121489752</v>
      </c>
      <c r="Q200" s="25"/>
      <c r="R200" s="12" t="e">
        <f>#REF!</f>
        <v>#REF!</v>
      </c>
      <c r="S200" s="25"/>
      <c r="T200" s="12">
        <f>'1ms-S-0°C-5mm-2'!O198</f>
        <v>0.65641559195722143</v>
      </c>
      <c r="V200" s="12">
        <f>'0.5ms-S-30°C-5mm-1'!O198</f>
        <v>0.23368246641813123</v>
      </c>
      <c r="X200" s="12">
        <f>'L-0.5ms-S-0°C-5mm'!P198</f>
        <v>0.66505532280588675</v>
      </c>
      <c r="Z200" s="12">
        <f>'0.5ms-S-30°C-5mm-2'!O198</f>
        <v>0.4014324940797025</v>
      </c>
      <c r="AB200" s="12" t="e">
        <f>#REF!</f>
        <v>#REF!</v>
      </c>
      <c r="AE200" s="27" t="e">
        <f t="shared" si="6"/>
        <v>#REF!</v>
      </c>
      <c r="AF200" s="12">
        <v>5.1188599275170388E-4</v>
      </c>
    </row>
    <row r="201" spans="1:32" x14ac:dyDescent="0.75">
      <c r="A201" s="12">
        <f t="shared" si="7"/>
        <v>197</v>
      </c>
      <c r="B201" s="12">
        <f>'0.5ms-S-0°C-5mm-1'!R199</f>
        <v>0.38169527447687662</v>
      </c>
      <c r="D201" s="12">
        <f>'0.5ms-S-0°C-5mm-2'!N199</f>
        <v>0.49163399464830065</v>
      </c>
      <c r="E201" s="25"/>
      <c r="F201" s="12">
        <f>'0.5ms-O-0°C-5mm-1'!N199</f>
        <v>0.51489951489951513</v>
      </c>
      <c r="H201" s="12">
        <f>'0.5ms-O-0°C-5mm-2'!N199</f>
        <v>0.5541703029547439</v>
      </c>
      <c r="J201" s="12">
        <f>'0.5ms-S-0°C-10mm-1'!N199</f>
        <v>0.69612229679343762</v>
      </c>
      <c r="K201" s="25"/>
      <c r="L201" s="12">
        <f>'0.5ms-S-0°C-10mm-2'!N199</f>
        <v>0.65607481514837074</v>
      </c>
      <c r="N201" s="12" t="e">
        <f>#REF!</f>
        <v>#REF!</v>
      </c>
      <c r="P201" s="12">
        <f>'0.0ms-S-0°C-5mm-2'!N199</f>
        <v>0.40667101121489752</v>
      </c>
      <c r="Q201" s="25"/>
      <c r="R201" s="12" t="e">
        <f>#REF!</f>
        <v>#REF!</v>
      </c>
      <c r="S201" s="25"/>
      <c r="T201" s="12">
        <f>'1ms-S-0°C-5mm-2'!O199</f>
        <v>0.65302814004694054</v>
      </c>
      <c r="V201" s="12">
        <f>'0.5ms-S-30°C-5mm-1'!O199</f>
        <v>0.23318934059214547</v>
      </c>
      <c r="X201" s="12">
        <f>'L-0.5ms-S-0°C-5mm'!P199</f>
        <v>0.661402943388119</v>
      </c>
      <c r="Z201" s="12">
        <f>'0.5ms-S-30°C-5mm-2'!O199</f>
        <v>0.39997966032746873</v>
      </c>
      <c r="AB201" s="12" t="e">
        <f>#REF!</f>
        <v>#REF!</v>
      </c>
      <c r="AE201" s="27" t="e">
        <f t="shared" si="6"/>
        <v>#REF!</v>
      </c>
      <c r="AF201" s="12">
        <v>5.1188599275164837E-4</v>
      </c>
    </row>
    <row r="202" spans="1:32" x14ac:dyDescent="0.75">
      <c r="A202" s="12">
        <f t="shared" si="7"/>
        <v>198</v>
      </c>
      <c r="B202" s="12">
        <f>'0.5ms-S-0°C-5mm-1'!R200</f>
        <v>0.37742226324313005</v>
      </c>
      <c r="D202" s="12">
        <f>'0.5ms-S-0°C-5mm-2'!N200</f>
        <v>0.48981677925830353</v>
      </c>
      <c r="E202" s="25"/>
      <c r="F202" s="12">
        <f>'0.5ms-O-0°C-5mm-1'!N200</f>
        <v>0.51442485689061057</v>
      </c>
      <c r="H202" s="12">
        <f>'0.5ms-O-0°C-5mm-2'!N200</f>
        <v>0.55317292108215943</v>
      </c>
      <c r="J202" s="12">
        <f>'0.5ms-S-0°C-10mm-1'!N200</f>
        <v>0.69425801640566731</v>
      </c>
      <c r="K202" s="25"/>
      <c r="L202" s="12">
        <f>'0.5ms-S-0°C-10mm-2'!N200</f>
        <v>0.65574851041891002</v>
      </c>
      <c r="N202" s="12" t="e">
        <f>#REF!</f>
        <v>#REF!</v>
      </c>
      <c r="P202" s="12">
        <f>'0.0ms-S-0°C-5mm-2'!N200</f>
        <v>0.40198571410317024</v>
      </c>
      <c r="Q202" s="25"/>
      <c r="R202" s="12" t="e">
        <f>#REF!</f>
        <v>#REF!</v>
      </c>
      <c r="S202" s="25"/>
      <c r="T202" s="12">
        <f>'1ms-S-0°C-5mm-2'!O200</f>
        <v>0.65206029664400289</v>
      </c>
      <c r="V202" s="12">
        <f>'0.5ms-S-30°C-5mm-1'!O200</f>
        <v>0.23269621476615973</v>
      </c>
      <c r="X202" s="12">
        <f>'L-0.5ms-S-0°C-5mm'!P200</f>
        <v>0.66075840584380707</v>
      </c>
      <c r="Z202" s="12">
        <f>'0.5ms-S-30°C-5mm-2'!O200</f>
        <v>0.39852682657523492</v>
      </c>
      <c r="AB202" s="12" t="e">
        <f>#REF!</f>
        <v>#REF!</v>
      </c>
      <c r="AE202" s="27" t="e">
        <f t="shared" si="6"/>
        <v>#REF!</v>
      </c>
      <c r="AF202" s="12">
        <v>5.1188599275164837E-4</v>
      </c>
    </row>
    <row r="203" spans="1:32" x14ac:dyDescent="0.75">
      <c r="A203" s="12">
        <f t="shared" si="7"/>
        <v>199</v>
      </c>
      <c r="B203" s="12">
        <f>'0.5ms-S-0°C-5mm-1'!R201</f>
        <v>0.37699496211975547</v>
      </c>
      <c r="D203" s="12">
        <f>'0.5ms-S-0°C-5mm-2'!N201</f>
        <v>0.48845386771580562</v>
      </c>
      <c r="E203" s="25"/>
      <c r="F203" s="12">
        <f>'0.5ms-O-0°C-5mm-1'!N201</f>
        <v>0.51395019888170579</v>
      </c>
      <c r="H203" s="12">
        <f>'0.5ms-O-0°C-5mm-2'!N201</f>
        <v>0.55117815733699049</v>
      </c>
      <c r="J203" s="12">
        <f>'0.5ms-S-0°C-10mm-1'!N201</f>
        <v>0.69212741024821556</v>
      </c>
      <c r="K203" s="25"/>
      <c r="L203" s="12">
        <f>'0.5ms-S-0°C-10mm-2'!N201</f>
        <v>0.64856980637077355</v>
      </c>
      <c r="N203" s="12" t="e">
        <f>#REF!</f>
        <v>#REF!</v>
      </c>
      <c r="P203" s="12">
        <f>'0.0ms-S-0°C-5mm-2'!N201</f>
        <v>0.39985603359783961</v>
      </c>
      <c r="Q203" s="25"/>
      <c r="R203" s="12" t="e">
        <f>#REF!</f>
        <v>#REF!</v>
      </c>
      <c r="S203" s="25"/>
      <c r="T203" s="12">
        <f>'1ms-S-0°C-5mm-2'!O201</f>
        <v>0.65060853153959697</v>
      </c>
      <c r="V203" s="12">
        <f>'0.5ms-S-30°C-5mm-1'!O201</f>
        <v>0.23269621476615973</v>
      </c>
      <c r="X203" s="12">
        <f>'L-0.5ms-S-0°C-5mm'!P201</f>
        <v>0.65860994736276712</v>
      </c>
      <c r="Z203" s="12">
        <f>'0.5ms-S-30°C-5mm-2'!O201</f>
        <v>0.3956211590707675</v>
      </c>
      <c r="AB203" s="12" t="e">
        <f>#REF!</f>
        <v>#REF!</v>
      </c>
      <c r="AE203" s="27" t="e">
        <f t="shared" si="6"/>
        <v>#REF!</v>
      </c>
      <c r="AF203" s="12">
        <v>5.1188599275164837E-4</v>
      </c>
    </row>
    <row r="204" spans="1:32" x14ac:dyDescent="0.75">
      <c r="A204" s="12">
        <f t="shared" si="7"/>
        <v>200</v>
      </c>
      <c r="B204" s="12">
        <f>'0.5ms-S-0°C-5mm-1'!R202</f>
        <v>0.3761403598730062</v>
      </c>
      <c r="D204" s="12">
        <f>'0.5ms-S-0°C-5mm-2'!N202</f>
        <v>0.48845386771580562</v>
      </c>
      <c r="E204" s="25"/>
      <c r="F204" s="12">
        <f>'0.5ms-O-0°C-5mm-1'!N202</f>
        <v>0.5087289607837554</v>
      </c>
      <c r="H204" s="12">
        <f>'0.5ms-O-0°C-5mm-2'!N202</f>
        <v>0.55117815733699049</v>
      </c>
      <c r="J204" s="12">
        <f>'0.5ms-S-0°C-10mm-1'!N202</f>
        <v>0.69186108447853412</v>
      </c>
      <c r="K204" s="25"/>
      <c r="L204" s="12">
        <f>'0.5ms-S-0°C-10mm-2'!N202</f>
        <v>0.64824350164131284</v>
      </c>
      <c r="N204" s="12" t="e">
        <f>#REF!</f>
        <v>#REF!</v>
      </c>
      <c r="P204" s="12">
        <f>'0.0ms-S-0°C-5mm-2'!N202</f>
        <v>0.39602260868824457</v>
      </c>
      <c r="Q204" s="25"/>
      <c r="R204" s="12" t="e">
        <f>#REF!</f>
        <v>#REF!</v>
      </c>
      <c r="S204" s="25"/>
      <c r="T204" s="12">
        <f>'1ms-S-0°C-5mm-2'!O202</f>
        <v>0.648672844733722</v>
      </c>
      <c r="V204" s="12">
        <f>'0.5ms-S-30°C-5mm-1'!O202</f>
        <v>0.23269621476615973</v>
      </c>
      <c r="X204" s="12">
        <f>'L-0.5ms-S-0°C-5mm'!P202</f>
        <v>0.65581695133741547</v>
      </c>
      <c r="Z204" s="12">
        <f>'0.5ms-S-30°C-5mm-2'!O202</f>
        <v>0.39513688115335621</v>
      </c>
      <c r="AB204" s="12" t="e">
        <f>#REF!</f>
        <v>#REF!</v>
      </c>
      <c r="AE204" s="27" t="e">
        <f t="shared" si="6"/>
        <v>#REF!</v>
      </c>
      <c r="AF204" s="12">
        <v>5.1188599275164837E-4</v>
      </c>
    </row>
    <row r="205" spans="1:32" x14ac:dyDescent="0.75">
      <c r="A205" s="12">
        <f t="shared" si="7"/>
        <v>201</v>
      </c>
      <c r="B205" s="12">
        <f>'0.5ms-S-0°C-5mm-1'!R203</f>
        <v>0.37400385425613286</v>
      </c>
      <c r="D205" s="12">
        <f>'0.5ms-S-0°C-5mm-2'!N203</f>
        <v>0.48118500615581711</v>
      </c>
      <c r="E205" s="25"/>
      <c r="F205" s="12">
        <f>'0.5ms-O-0°C-5mm-1'!N203</f>
        <v>0.50540635472142348</v>
      </c>
      <c r="H205" s="12">
        <f>'0.5ms-O-0°C-5mm-2'!N203</f>
        <v>0.54968208452811373</v>
      </c>
      <c r="J205" s="12">
        <f>'0.5ms-S-0°C-10mm-1'!N203</f>
        <v>0.68653456908490462</v>
      </c>
      <c r="K205" s="25"/>
      <c r="L205" s="12">
        <f>'0.5ms-S-0°C-10mm-2'!N203</f>
        <v>0.64661197799400916</v>
      </c>
      <c r="N205" s="12" t="e">
        <f>#REF!</f>
        <v>#REF!</v>
      </c>
      <c r="P205" s="12">
        <f>'0.0ms-S-0°C-5mm-2'!N203</f>
        <v>0.3858001422626578</v>
      </c>
      <c r="Q205" s="25"/>
      <c r="R205" s="12" t="e">
        <f>#REF!</f>
        <v>#REF!</v>
      </c>
      <c r="S205" s="25"/>
      <c r="T205" s="12">
        <f>'1ms-S-0°C-5mm-2'!O203</f>
        <v>0.64818892303225339</v>
      </c>
      <c r="V205" s="12">
        <f>'0.5ms-S-30°C-5mm-1'!O203</f>
        <v>0.23220308894017397</v>
      </c>
      <c r="X205" s="12">
        <f>'L-0.5ms-S-0°C-5mm'!P203</f>
        <v>0.65409818455258339</v>
      </c>
      <c r="Z205" s="12">
        <f>'0.5ms-S-30°C-5mm-2'!O203</f>
        <v>0.39271549156630009</v>
      </c>
      <c r="AB205" s="12" t="e">
        <f>#REF!</f>
        <v>#REF!</v>
      </c>
      <c r="AE205" s="27" t="e">
        <f t="shared" si="6"/>
        <v>#REF!</v>
      </c>
      <c r="AF205" s="12">
        <v>5.1188599275164837E-4</v>
      </c>
    </row>
    <row r="206" spans="1:32" x14ac:dyDescent="0.75">
      <c r="A206" s="12">
        <f t="shared" si="7"/>
        <v>202</v>
      </c>
      <c r="B206" s="12">
        <f>'0.5ms-S-0°C-5mm-1'!R204</f>
        <v>0.36973084302238629</v>
      </c>
      <c r="D206" s="12">
        <f>'0.5ms-S-0°C-5mm-2'!N204</f>
        <v>0.48073070230831788</v>
      </c>
      <c r="E206" s="25"/>
      <c r="F206" s="12">
        <f>'0.5ms-O-0°C-5mm-1'!N204</f>
        <v>0.50445703870361425</v>
      </c>
      <c r="H206" s="12">
        <f>'0.5ms-O-0°C-5mm-2'!N204</f>
        <v>0.54918339359182167</v>
      </c>
      <c r="J206" s="12">
        <f>'0.5ms-S-0°C-10mm-1'!N204</f>
        <v>0.68360498561840843</v>
      </c>
      <c r="K206" s="25"/>
      <c r="L206" s="12">
        <f>'0.5ms-S-0°C-10mm-2'!N204</f>
        <v>0.6436752354288624</v>
      </c>
      <c r="N206" s="12" t="e">
        <f>#REF!</f>
        <v>#REF!</v>
      </c>
      <c r="P206" s="12">
        <f>'0.0ms-S-0°C-5mm-2'!N204</f>
        <v>0.38494827006052557</v>
      </c>
      <c r="Q206" s="25"/>
      <c r="R206" s="12" t="e">
        <f>#REF!</f>
        <v>#REF!</v>
      </c>
      <c r="S206" s="25"/>
      <c r="T206" s="12">
        <f>'1ms-S-0°C-5mm-2'!O204</f>
        <v>0.64770500133078479</v>
      </c>
      <c r="V206" s="12">
        <f>'0.5ms-S-30°C-5mm-1'!O204</f>
        <v>0.23220308894017397</v>
      </c>
      <c r="X206" s="12">
        <f>'L-0.5ms-S-0°C-5mm'!P204</f>
        <v>0.6510903426791278</v>
      </c>
      <c r="Z206" s="12">
        <f>'0.5ms-S-30°C-5mm-2'!O204</f>
        <v>0.39174693573147745</v>
      </c>
      <c r="AB206" s="12" t="e">
        <f>#REF!</f>
        <v>#REF!</v>
      </c>
      <c r="AE206" s="27" t="e">
        <f t="shared" si="6"/>
        <v>#REF!</v>
      </c>
      <c r="AF206" s="12">
        <v>5.1188599275164837E-4</v>
      </c>
    </row>
    <row r="207" spans="1:32" x14ac:dyDescent="0.75">
      <c r="A207" s="12">
        <f t="shared" si="7"/>
        <v>203</v>
      </c>
      <c r="B207" s="12">
        <f>'0.5ms-S-0°C-5mm-1'!R205</f>
        <v>0.36673973515876368</v>
      </c>
      <c r="D207" s="12">
        <f>'0.5ms-S-0°C-5mm-2'!N205</f>
        <v>0.47346184074832931</v>
      </c>
      <c r="E207" s="25"/>
      <c r="F207" s="12">
        <f>'0.5ms-O-0°C-5mm-1'!N205</f>
        <v>0.50160909065018655</v>
      </c>
      <c r="H207" s="12">
        <f>'0.5ms-O-0°C-5mm-2'!N205</f>
        <v>0.54868470265552938</v>
      </c>
      <c r="J207" s="12">
        <f>'0.5ms-S-0°C-10mm-1'!N205</f>
        <v>0.68174070523063801</v>
      </c>
      <c r="K207" s="25"/>
      <c r="L207" s="12">
        <f>'0.5ms-S-0°C-10mm-2'!N205</f>
        <v>0.64139110232263707</v>
      </c>
      <c r="N207" s="12" t="e">
        <f>#REF!</f>
        <v>#REF!</v>
      </c>
      <c r="P207" s="12">
        <f>'0.0ms-S-0°C-5mm-2'!N205</f>
        <v>0.38409639785839339</v>
      </c>
      <c r="Q207" s="25"/>
      <c r="R207" s="12" t="e">
        <f>#REF!</f>
        <v>#REF!</v>
      </c>
      <c r="S207" s="25"/>
      <c r="T207" s="12">
        <f>'1ms-S-0°C-5mm-2'!O205</f>
        <v>0.64770500133078479</v>
      </c>
      <c r="V207" s="12">
        <f>'0.5ms-S-30°C-5mm-1'!O205</f>
        <v>0.23220308894017397</v>
      </c>
      <c r="X207" s="12">
        <f>'L-0.5ms-S-0°C-5mm'!P205</f>
        <v>0.64894188419808785</v>
      </c>
      <c r="Z207" s="12">
        <f>'0.5ms-S-30°C-5mm-2'!O205</f>
        <v>0.39126265781406633</v>
      </c>
      <c r="AB207" s="12" t="e">
        <f>#REF!</f>
        <v>#REF!</v>
      </c>
      <c r="AE207" s="27" t="e">
        <f t="shared" si="6"/>
        <v>#REF!</v>
      </c>
      <c r="AF207" s="12">
        <v>5.1188599275164837E-4</v>
      </c>
    </row>
    <row r="208" spans="1:32" x14ac:dyDescent="0.75">
      <c r="A208" s="12">
        <f t="shared" si="7"/>
        <v>204</v>
      </c>
      <c r="B208" s="12">
        <f>'0.5ms-S-0°C-5mm-1'!R206</f>
        <v>0.36460322954189039</v>
      </c>
      <c r="D208" s="12">
        <f>'0.5ms-S-0°C-5mm-2'!N206</f>
        <v>0.47028171381583433</v>
      </c>
      <c r="E208" s="25"/>
      <c r="F208" s="12">
        <f>'0.5ms-O-0°C-5mm-1'!N206</f>
        <v>0.4954385365344271</v>
      </c>
      <c r="H208" s="12">
        <f>'0.5ms-O-0°C-5mm-2'!N206</f>
        <v>0.54868470265552938</v>
      </c>
      <c r="J208" s="12">
        <f>'0.5ms-S-0°C-10mm-1'!N206</f>
        <v>0.67881112176414182</v>
      </c>
      <c r="K208" s="25"/>
      <c r="L208" s="12">
        <f>'0.5ms-S-0°C-10mm-2'!N206</f>
        <v>0.63845435975749043</v>
      </c>
      <c r="N208" s="12" t="e">
        <f>#REF!</f>
        <v>#REF!</v>
      </c>
      <c r="P208" s="12">
        <f>'0.0ms-S-0°C-5mm-2'!N206</f>
        <v>0.38026297294879829</v>
      </c>
      <c r="Q208" s="25"/>
      <c r="R208" s="12" t="e">
        <f>#REF!</f>
        <v>#REF!</v>
      </c>
      <c r="S208" s="25"/>
      <c r="T208" s="12">
        <f>'1ms-S-0°C-5mm-2'!O206</f>
        <v>0.64770500133078479</v>
      </c>
      <c r="V208" s="12">
        <f>'0.5ms-S-30°C-5mm-1'!O206</f>
        <v>0.23170996311418823</v>
      </c>
      <c r="X208" s="12">
        <f>'L-0.5ms-S-0°C-5mm'!P206</f>
        <v>0.64636373402084002</v>
      </c>
      <c r="Z208" s="12">
        <f>'0.5ms-S-30°C-5mm-2'!O206</f>
        <v>0.38980982406183257</v>
      </c>
      <c r="AB208" s="12" t="e">
        <f>#REF!</f>
        <v>#REF!</v>
      </c>
      <c r="AE208" s="27" t="e">
        <f t="shared" si="6"/>
        <v>#REF!</v>
      </c>
      <c r="AF208" s="12">
        <v>5.1188599275164837E-4</v>
      </c>
    </row>
    <row r="209" spans="1:32" x14ac:dyDescent="0.75">
      <c r="A209" s="12">
        <f t="shared" si="7"/>
        <v>205</v>
      </c>
      <c r="B209" s="12">
        <f>'0.5ms-S-0°C-5mm-1'!R207</f>
        <v>0.36332132617176655</v>
      </c>
      <c r="D209" s="12">
        <f>'0.5ms-S-0°C-5mm-2'!N207</f>
        <v>0.4643757637983435</v>
      </c>
      <c r="E209" s="25"/>
      <c r="F209" s="12">
        <f>'0.5ms-O-0°C-5mm-1'!N207</f>
        <v>0.49353990449880863</v>
      </c>
      <c r="H209" s="12">
        <f>'0.5ms-O-0°C-5mm-2'!N207</f>
        <v>0.54818601171923698</v>
      </c>
      <c r="J209" s="12">
        <f>'0.5ms-S-0°C-10mm-1'!N207</f>
        <v>0.67854479599446038</v>
      </c>
      <c r="K209" s="25"/>
      <c r="L209" s="12">
        <f>'0.5ms-S-0°C-10mm-2'!N207</f>
        <v>0.6361702266512651</v>
      </c>
      <c r="N209" s="12" t="e">
        <f>#REF!</f>
        <v>#REF!</v>
      </c>
      <c r="P209" s="12">
        <f>'0.0ms-S-0°C-5mm-2'!N207</f>
        <v>0.37813329244346766</v>
      </c>
      <c r="Q209" s="25"/>
      <c r="R209" s="12" t="e">
        <f>#REF!</f>
        <v>#REF!</v>
      </c>
      <c r="S209" s="25"/>
      <c r="T209" s="12">
        <f>'1ms-S-0°C-5mm-2'!O207</f>
        <v>0.64189794091316033</v>
      </c>
      <c r="V209" s="12">
        <f>'0.5ms-S-30°C-5mm-1'!O207</f>
        <v>0.23170996311418823</v>
      </c>
      <c r="X209" s="12">
        <f>'L-0.5ms-S-0°C-5mm'!P207</f>
        <v>0.64464496723600817</v>
      </c>
      <c r="Z209" s="12">
        <f>'0.5ms-S-30°C-5mm-2'!O207</f>
        <v>0.38738843447477633</v>
      </c>
      <c r="AB209" s="12" t="e">
        <f>#REF!</f>
        <v>#REF!</v>
      </c>
      <c r="AE209" s="27" t="e">
        <f t="shared" si="6"/>
        <v>#REF!</v>
      </c>
      <c r="AF209" s="12">
        <v>5.1188599275164837E-4</v>
      </c>
    </row>
    <row r="210" spans="1:32" x14ac:dyDescent="0.75">
      <c r="A210" s="12">
        <f t="shared" si="7"/>
        <v>206</v>
      </c>
      <c r="B210" s="12">
        <f>'0.5ms-S-0°C-5mm-1'!R208</f>
        <v>0.35990291718476924</v>
      </c>
      <c r="D210" s="12">
        <f>'0.5ms-S-0°C-5mm-2'!N208</f>
        <v>0.4607413330183493</v>
      </c>
      <c r="E210" s="25"/>
      <c r="F210" s="12">
        <f>'0.5ms-O-0°C-5mm-1'!N208</f>
        <v>0.49021729843647671</v>
      </c>
      <c r="H210" s="12">
        <f>'0.5ms-O-0°C-5mm-2'!N208</f>
        <v>0.54768732078294491</v>
      </c>
      <c r="J210" s="12">
        <f>'0.5ms-S-0°C-10mm-1'!N208</f>
        <v>0.67375093214019377</v>
      </c>
      <c r="K210" s="25"/>
      <c r="L210" s="12">
        <f>'0.5ms-S-0°C-10mm-2'!N208</f>
        <v>0.63584392192180439</v>
      </c>
      <c r="N210" s="12" t="e">
        <f>#REF!</f>
        <v>#REF!</v>
      </c>
      <c r="P210" s="12">
        <f>'0.0ms-S-0°C-5mm-2'!N208</f>
        <v>0.37685548414026926</v>
      </c>
      <c r="Q210" s="25"/>
      <c r="R210" s="12" t="e">
        <f>#REF!</f>
        <v>#REF!</v>
      </c>
      <c r="S210" s="25"/>
      <c r="T210" s="12">
        <f>'1ms-S-0°C-5mm-2'!O208</f>
        <v>0.6414140192116915</v>
      </c>
      <c r="V210" s="12">
        <f>'0.5ms-S-30°C-5mm-1'!O208</f>
        <v>0.23170996311418823</v>
      </c>
      <c r="X210" s="12">
        <f>'L-0.5ms-S-0°C-5mm'!P208</f>
        <v>0.6418519712106564</v>
      </c>
      <c r="Z210" s="12">
        <f>'0.5ms-S-30°C-5mm-2'!O208</f>
        <v>0.38593560072254263</v>
      </c>
      <c r="AB210" s="12" t="e">
        <f>#REF!</f>
        <v>#REF!</v>
      </c>
      <c r="AE210" s="27" t="e">
        <f t="shared" si="6"/>
        <v>#REF!</v>
      </c>
      <c r="AF210" s="12">
        <v>5.1188599275164837E-4</v>
      </c>
    </row>
    <row r="211" spans="1:32" x14ac:dyDescent="0.75">
      <c r="A211" s="12">
        <f t="shared" si="7"/>
        <v>207</v>
      </c>
      <c r="B211" s="12">
        <f>'0.5ms-S-0°C-5mm-1'!R209</f>
        <v>0.3586210138146454</v>
      </c>
      <c r="D211" s="12">
        <f>'0.5ms-S-0°C-5mm-2'!N209</f>
        <v>0.46028702917084996</v>
      </c>
      <c r="E211" s="25"/>
      <c r="F211" s="12">
        <f>'0.5ms-O-0°C-5mm-1'!N209</f>
        <v>0.49021729843647671</v>
      </c>
      <c r="H211" s="12">
        <f>'0.5ms-O-0°C-5mm-2'!N209</f>
        <v>0.54768732078294491</v>
      </c>
      <c r="J211" s="12">
        <f>'0.5ms-S-0°C-10mm-1'!N209</f>
        <v>0.67268562906146789</v>
      </c>
      <c r="K211" s="25"/>
      <c r="L211" s="12">
        <f>'0.5ms-S-0°C-10mm-2'!N209</f>
        <v>0.63160196043881467</v>
      </c>
      <c r="N211" s="12" t="e">
        <f>#REF!</f>
        <v>#REF!</v>
      </c>
      <c r="P211" s="12">
        <f>'0.0ms-S-0°C-5mm-2'!N209</f>
        <v>0.36620708161361631</v>
      </c>
      <c r="Q211" s="25"/>
      <c r="R211" s="12" t="e">
        <f>#REF!</f>
        <v>#REF!</v>
      </c>
      <c r="S211" s="25"/>
      <c r="T211" s="12">
        <f>'1ms-S-0°C-5mm-2'!O209</f>
        <v>0.6409300975102229</v>
      </c>
      <c r="V211" s="12">
        <f>'0.5ms-S-30°C-5mm-1'!O209</f>
        <v>0.23170996311418823</v>
      </c>
      <c r="X211" s="12">
        <f>'L-0.5ms-S-0°C-5mm'!P209</f>
        <v>0.64013320442582444</v>
      </c>
      <c r="Z211" s="12">
        <f>'0.5ms-S-30°C-5mm-2'!O209</f>
        <v>0.38060854363101898</v>
      </c>
      <c r="AB211" s="12" t="e">
        <f>#REF!</f>
        <v>#REF!</v>
      </c>
      <c r="AE211" s="27" t="e">
        <f t="shared" si="6"/>
        <v>#REF!</v>
      </c>
      <c r="AF211" s="12">
        <v>5.1188599275164837E-4</v>
      </c>
    </row>
    <row r="212" spans="1:32" x14ac:dyDescent="0.75">
      <c r="A212" s="12">
        <f t="shared" si="7"/>
        <v>208</v>
      </c>
      <c r="B212" s="12">
        <f>'0.5ms-S-0°C-5mm-1'!R210</f>
        <v>0.35648450819777211</v>
      </c>
      <c r="D212" s="12">
        <f>'0.5ms-S-0°C-5mm-2'!N210</f>
        <v>0.4593784214758514</v>
      </c>
      <c r="E212" s="25"/>
      <c r="F212" s="12">
        <f>'0.5ms-O-0°C-5mm-1'!N210</f>
        <v>0.48642003436524012</v>
      </c>
      <c r="H212" s="12">
        <f>'0.5ms-O-0°C-5mm-2'!N210</f>
        <v>0.54668993891036044</v>
      </c>
      <c r="J212" s="12">
        <f>'0.5ms-S-0°C-10mm-1'!N210</f>
        <v>0.67241930329178645</v>
      </c>
      <c r="K212" s="25"/>
      <c r="L212" s="12">
        <f>'0.5ms-S-0°C-10mm-2'!N210</f>
        <v>0.6302967415209717</v>
      </c>
      <c r="N212" s="12" t="e">
        <f>#REF!</f>
        <v>#REF!</v>
      </c>
      <c r="P212" s="12">
        <f>'0.0ms-S-0°C-5mm-2'!N210</f>
        <v>0.36492927331041791</v>
      </c>
      <c r="Q212" s="25"/>
      <c r="R212" s="12" t="e">
        <f>#REF!</f>
        <v>#REF!</v>
      </c>
      <c r="S212" s="25"/>
      <c r="T212" s="12">
        <f>'1ms-S-0°C-5mm-2'!O210</f>
        <v>0.63802656730141061</v>
      </c>
      <c r="V212" s="12">
        <f>'0.5ms-S-30°C-5mm-1'!O210</f>
        <v>0.23072371146221674</v>
      </c>
      <c r="X212" s="12">
        <f>'L-0.5ms-S-0°C-5mm'!P210</f>
        <v>0.63755505424857661</v>
      </c>
      <c r="Z212" s="12">
        <f>'0.5ms-S-30°C-5mm-2'!O210</f>
        <v>0.38012426571360775</v>
      </c>
      <c r="AB212" s="12" t="e">
        <f>#REF!</f>
        <v>#REF!</v>
      </c>
      <c r="AE212" s="27" t="e">
        <f t="shared" si="6"/>
        <v>#REF!</v>
      </c>
      <c r="AF212" s="12">
        <v>5.1188599275164837E-4</v>
      </c>
    </row>
    <row r="213" spans="1:32" x14ac:dyDescent="0.75">
      <c r="A213" s="12">
        <f t="shared" si="7"/>
        <v>209</v>
      </c>
      <c r="B213" s="12">
        <f>'0.5ms-S-0°C-5mm-1'!R211</f>
        <v>0.3517841958406509</v>
      </c>
      <c r="D213" s="12">
        <f>'0.5ms-S-0°C-5mm-2'!N211</f>
        <v>0.45438107915335929</v>
      </c>
      <c r="E213" s="25"/>
      <c r="F213" s="12">
        <f>'0.5ms-O-0°C-5mm-1'!N211</f>
        <v>0.48642003436524012</v>
      </c>
      <c r="H213" s="12">
        <f>'0.5ms-O-0°C-5mm-2'!N211</f>
        <v>0.54469517516519161</v>
      </c>
      <c r="J213" s="12">
        <f>'0.5ms-S-0°C-10mm-1'!N211</f>
        <v>0.67188665175242346</v>
      </c>
      <c r="K213" s="25"/>
      <c r="L213" s="12">
        <f>'0.5ms-S-0°C-10mm-2'!N211</f>
        <v>0.62866521787366791</v>
      </c>
      <c r="N213" s="12" t="e">
        <f>#REF!</f>
        <v>#REF!</v>
      </c>
      <c r="P213" s="12">
        <f>'0.0ms-S-0°C-5mm-2'!N211</f>
        <v>0.35939210399655841</v>
      </c>
      <c r="Q213" s="25"/>
      <c r="R213" s="12" t="e">
        <f>#REF!</f>
        <v>#REF!</v>
      </c>
      <c r="S213" s="25"/>
      <c r="T213" s="12">
        <f>'1ms-S-0°C-5mm-2'!O211</f>
        <v>0.63609088049553586</v>
      </c>
      <c r="V213" s="12">
        <f>'0.5ms-S-30°C-5mm-1'!O211</f>
        <v>0.23023058563623089</v>
      </c>
      <c r="X213" s="12">
        <f>'L-0.5ms-S-0°C-5mm'!P211</f>
        <v>0.63734020840047267</v>
      </c>
      <c r="Z213" s="12">
        <f>'0.5ms-S-30°C-5mm-2'!O211</f>
        <v>0.37867143196137393</v>
      </c>
      <c r="AB213" s="12" t="e">
        <f>#REF!</f>
        <v>#REF!</v>
      </c>
      <c r="AE213" s="27" t="e">
        <f t="shared" si="6"/>
        <v>#REF!</v>
      </c>
      <c r="AF213" s="12">
        <v>5.1188599275164837E-4</v>
      </c>
    </row>
    <row r="214" spans="1:32" x14ac:dyDescent="0.75">
      <c r="A214" s="12">
        <f t="shared" si="7"/>
        <v>210</v>
      </c>
      <c r="B214" s="12">
        <f>'0.5ms-S-0°C-5mm-1'!R212</f>
        <v>0.34964769022377762</v>
      </c>
      <c r="C214" s="12">
        <f>16/28</f>
        <v>0.5714285714285714</v>
      </c>
      <c r="D214" s="12">
        <f>'0.5ms-S-0°C-5mm-2'!N212</f>
        <v>0.45392677530586012</v>
      </c>
      <c r="E214" s="25">
        <f>16/28</f>
        <v>0.5714285714285714</v>
      </c>
      <c r="F214" s="12">
        <f>'0.5ms-O-0°C-5mm-1'!N212</f>
        <v>0.48309742830290803</v>
      </c>
      <c r="H214" s="12">
        <f>'0.5ms-O-0°C-5mm-2'!N212</f>
        <v>0.54220172048373039</v>
      </c>
      <c r="I214" s="12">
        <v>1</v>
      </c>
      <c r="J214" s="12">
        <f>'0.5ms-S-0°C-10mm-1'!N212</f>
        <v>0.66815809097688283</v>
      </c>
      <c r="K214" s="25">
        <f>16/28</f>
        <v>0.5714285714285714</v>
      </c>
      <c r="L214" s="12">
        <f>'0.5ms-S-0°C-10mm-2'!N212</f>
        <v>0.62181281855499215</v>
      </c>
      <c r="M214" s="12">
        <f>28/39</f>
        <v>0.71794871794871795</v>
      </c>
      <c r="N214" s="12" t="e">
        <f>#REF!</f>
        <v>#REF!</v>
      </c>
      <c r="P214" s="12">
        <f>'0.0ms-S-0°C-5mm-2'!N212</f>
        <v>0.3564105512890956</v>
      </c>
      <c r="Q214" s="25"/>
      <c r="R214" s="12" t="e">
        <f>#REF!</f>
        <v>#REF!</v>
      </c>
      <c r="S214" s="25"/>
      <c r="T214" s="12">
        <f>'1ms-S-0°C-5mm-2'!O212</f>
        <v>0.63463911539112972</v>
      </c>
      <c r="V214" s="12">
        <f>'0.5ms-S-30°C-5mm-1'!O212</f>
        <v>0.22924433398425939</v>
      </c>
      <c r="X214" s="12">
        <f>'L-0.5ms-S-0°C-5mm'!P212</f>
        <v>0.63454721237512079</v>
      </c>
      <c r="Z214" s="12">
        <f>'0.5ms-S-30°C-5mm-2'!O212</f>
        <v>0.37770287612655151</v>
      </c>
      <c r="AB214" s="12" t="e">
        <f>#REF!</f>
        <v>#REF!</v>
      </c>
      <c r="AE214" s="27" t="e">
        <f t="shared" si="6"/>
        <v>#REF!</v>
      </c>
      <c r="AF214" s="12">
        <v>5.1188599275164837E-4</v>
      </c>
    </row>
    <row r="215" spans="1:32" x14ac:dyDescent="0.75">
      <c r="A215" s="12">
        <f t="shared" si="7"/>
        <v>211</v>
      </c>
      <c r="B215" s="12">
        <f>'0.5ms-S-0°C-5mm-1'!R213</f>
        <v>0.34708388348352975</v>
      </c>
      <c r="D215" s="12">
        <f>'0.5ms-S-0°C-5mm-2'!N213</f>
        <v>0.45210955991586288</v>
      </c>
      <c r="E215" s="25"/>
      <c r="F215" s="12">
        <f>'0.5ms-O-0°C-5mm-1'!N213</f>
        <v>0.48167345427619407</v>
      </c>
      <c r="H215" s="12">
        <f>'0.5ms-O-0°C-5mm-2'!N213</f>
        <v>0.54120433861114592</v>
      </c>
      <c r="J215" s="12">
        <f>'0.5ms-S-0°C-10mm-1'!N213</f>
        <v>0.66522850751038665</v>
      </c>
      <c r="K215" s="25"/>
      <c r="L215" s="12">
        <f>'0.5ms-S-0°C-10mm-2'!N213</f>
        <v>0.62083390436661001</v>
      </c>
      <c r="N215" s="12" t="e">
        <f>#REF!</f>
        <v>#REF!</v>
      </c>
      <c r="P215" s="12">
        <f>'0.0ms-S-0°C-5mm-2'!N213</f>
        <v>0.35385493468269896</v>
      </c>
      <c r="Q215" s="25"/>
      <c r="R215" s="12" t="e">
        <f>#REF!</f>
        <v>#REF!</v>
      </c>
      <c r="S215" s="25"/>
      <c r="T215" s="12">
        <f>'1ms-S-0°C-5mm-2'!O213</f>
        <v>0.63270342858525497</v>
      </c>
      <c r="V215" s="12">
        <f>'0.5ms-S-30°C-5mm-1'!O213</f>
        <v>0.22924433398425939</v>
      </c>
      <c r="X215" s="12">
        <f>'L-0.5ms-S-0°C-5mm'!P213</f>
        <v>0.63089483295735305</v>
      </c>
      <c r="Z215" s="12">
        <f>'0.5ms-S-30°C-5mm-2'!O213</f>
        <v>0.37673432029172904</v>
      </c>
      <c r="AB215" s="12" t="e">
        <f>#REF!</f>
        <v>#REF!</v>
      </c>
      <c r="AE215" s="27" t="e">
        <f t="shared" si="6"/>
        <v>#REF!</v>
      </c>
      <c r="AF215" s="12">
        <v>5.1188599275164837E-4</v>
      </c>
    </row>
    <row r="216" spans="1:32" x14ac:dyDescent="0.75">
      <c r="A216" s="12">
        <f t="shared" si="7"/>
        <v>212</v>
      </c>
      <c r="B216" s="12">
        <f>'0.5ms-S-0°C-5mm-1'!R214</f>
        <v>0.34580198011340574</v>
      </c>
      <c r="D216" s="12">
        <f>'0.5ms-S-0°C-5mm-2'!N214</f>
        <v>0.44938373683086719</v>
      </c>
      <c r="E216" s="25"/>
      <c r="F216" s="12">
        <f>'0.5ms-O-0°C-5mm-1'!N214</f>
        <v>0.47645221617824363</v>
      </c>
      <c r="H216" s="12">
        <f>'0.5ms-O-0°C-5mm-2'!N214</f>
        <v>0.54020695673856134</v>
      </c>
      <c r="J216" s="12">
        <f>'0.5ms-S-0°C-10mm-1'!N214</f>
        <v>0.66070096942580159</v>
      </c>
      <c r="K216" s="25"/>
      <c r="L216" s="12">
        <f>'0.5ms-S-0°C-10mm-2'!N214</f>
        <v>0.62018129490768836</v>
      </c>
      <c r="N216" s="12" t="e">
        <f>#REF!</f>
        <v>#REF!</v>
      </c>
      <c r="P216" s="12">
        <f>'0.0ms-S-0°C-5mm-2'!N214</f>
        <v>0.35129931807630227</v>
      </c>
      <c r="Q216" s="25"/>
      <c r="R216" s="12" t="e">
        <f>#REF!</f>
        <v>#REF!</v>
      </c>
      <c r="S216" s="25"/>
      <c r="T216" s="12">
        <f>'1ms-S-0°C-5mm-2'!O214</f>
        <v>0.62883205497350536</v>
      </c>
      <c r="V216" s="12">
        <f>'0.5ms-S-30°C-5mm-1'!O214</f>
        <v>0.22875120815827366</v>
      </c>
      <c r="X216" s="12">
        <f>'L-0.5ms-S-0°C-5mm'!P214</f>
        <v>0.62745729938768935</v>
      </c>
      <c r="Z216" s="12">
        <f>'0.5ms-S-30°C-5mm-2'!O214</f>
        <v>0.36947015153056034</v>
      </c>
      <c r="AB216" s="12" t="e">
        <f>#REF!</f>
        <v>#REF!</v>
      </c>
      <c r="AE216" s="27" t="e">
        <f t="shared" si="6"/>
        <v>#REF!</v>
      </c>
      <c r="AF216" s="12">
        <v>5.1188599275164837E-4</v>
      </c>
    </row>
    <row r="217" spans="1:32" x14ac:dyDescent="0.75">
      <c r="A217" s="12">
        <f t="shared" si="7"/>
        <v>213</v>
      </c>
      <c r="B217" s="12">
        <f>'0.5ms-S-0°C-5mm-1'!R215</f>
        <v>0.3406743666329099</v>
      </c>
      <c r="D217" s="12">
        <f>'0.5ms-S-0°C-5mm-2'!N215</f>
        <v>0.44574930605087282</v>
      </c>
      <c r="E217" s="25"/>
      <c r="F217" s="12">
        <f>'0.5ms-O-0°C-5mm-1'!N215</f>
        <v>0.47645221617824363</v>
      </c>
      <c r="H217" s="12">
        <f>'0.5ms-O-0°C-5mm-2'!N215</f>
        <v>0.53920957486597687</v>
      </c>
      <c r="J217" s="12">
        <f>'0.5ms-S-0°C-10mm-1'!N215</f>
        <v>0.65910301480771272</v>
      </c>
      <c r="K217" s="25"/>
      <c r="L217" s="12">
        <f>'0.5ms-S-0°C-10mm-2'!N215</f>
        <v>0.6110447624827875</v>
      </c>
      <c r="N217" s="12" t="e">
        <f>#REF!</f>
        <v>#REF!</v>
      </c>
      <c r="P217" s="12">
        <f>'0.0ms-S-0°C-5mm-2'!N215</f>
        <v>0.35129931807630227</v>
      </c>
      <c r="Q217" s="25"/>
      <c r="R217" s="12" t="e">
        <f>#REF!</f>
        <v>#REF!</v>
      </c>
      <c r="S217" s="25"/>
      <c r="T217" s="12">
        <f>'1ms-S-0°C-5mm-2'!O215</f>
        <v>0.62883205497350536</v>
      </c>
      <c r="V217" s="12">
        <f>'0.5ms-S-30°C-5mm-1'!O215</f>
        <v>0.22825808233228789</v>
      </c>
      <c r="X217" s="12">
        <f>'L-0.5ms-S-0°C-5mm'!P215</f>
        <v>0.62638307014716932</v>
      </c>
      <c r="Z217" s="12">
        <f>'0.5ms-S-30°C-5mm-2'!O215</f>
        <v>0.36850159569573787</v>
      </c>
      <c r="AB217" s="12" t="e">
        <f>#REF!</f>
        <v>#REF!</v>
      </c>
      <c r="AE217" s="27" t="e">
        <f t="shared" si="6"/>
        <v>#REF!</v>
      </c>
      <c r="AF217" s="12">
        <v>5.1188599275164837E-4</v>
      </c>
    </row>
    <row r="218" spans="1:32" x14ac:dyDescent="0.75">
      <c r="A218" s="12">
        <f t="shared" si="7"/>
        <v>214</v>
      </c>
      <c r="B218" s="12">
        <f>'0.5ms-S-0°C-5mm-1'!R216</f>
        <v>0.33939246326278588</v>
      </c>
      <c r="D218" s="12">
        <f>'0.5ms-S-0°C-5mm-2'!N216</f>
        <v>0.44393209066087574</v>
      </c>
      <c r="E218" s="25"/>
      <c r="F218" s="12">
        <f>'0.5ms-O-0°C-5mm-1'!N216</f>
        <v>0.47550290016043451</v>
      </c>
      <c r="H218" s="12">
        <f>'0.5ms-O-0°C-5mm-2'!N216</f>
        <v>0.5382121929933924</v>
      </c>
      <c r="J218" s="12">
        <f>'0.5ms-S-0°C-10mm-1'!N216</f>
        <v>0.65377649941408322</v>
      </c>
      <c r="K218" s="25"/>
      <c r="L218" s="12">
        <f>'0.5ms-S-0°C-10mm-2'!N216</f>
        <v>0.60973954356494453</v>
      </c>
      <c r="N218" s="12" t="e">
        <f>#REF!</f>
        <v>#REF!</v>
      </c>
      <c r="P218" s="12">
        <f>'0.0ms-S-0°C-5mm-2'!N216</f>
        <v>0.34874370146990546</v>
      </c>
      <c r="Q218" s="25"/>
      <c r="R218" s="12" t="e">
        <f>#REF!</f>
        <v>#REF!</v>
      </c>
      <c r="S218" s="25"/>
      <c r="T218" s="12">
        <f>'1ms-S-0°C-5mm-2'!O216</f>
        <v>0.62786421157056782</v>
      </c>
      <c r="V218" s="12">
        <f>'0.5ms-S-30°C-5mm-1'!O216</f>
        <v>0.22776495650630216</v>
      </c>
      <c r="X218" s="12">
        <f>'L-0.5ms-S-0°C-5mm'!P216</f>
        <v>0.6238049199699216</v>
      </c>
      <c r="Z218" s="12">
        <f>'0.5ms-S-30°C-5mm-2'!O216</f>
        <v>0.36753303986091534</v>
      </c>
      <c r="AB218" s="12" t="e">
        <f>#REF!</f>
        <v>#REF!</v>
      </c>
      <c r="AE218" s="27" t="e">
        <f t="shared" si="6"/>
        <v>#REF!</v>
      </c>
      <c r="AF218" s="12">
        <v>5.1188599275164837E-4</v>
      </c>
    </row>
    <row r="219" spans="1:32" x14ac:dyDescent="0.75">
      <c r="A219" s="12">
        <f t="shared" si="7"/>
        <v>215</v>
      </c>
      <c r="B219" s="12">
        <f>'0.5ms-S-0°C-5mm-1'!R217</f>
        <v>0.33768325876928734</v>
      </c>
      <c r="D219" s="12">
        <f>'0.5ms-S-0°C-5mm-2'!N217</f>
        <v>0.44302348296587718</v>
      </c>
      <c r="E219" s="25"/>
      <c r="F219" s="12">
        <f>'0.5ms-O-0°C-5mm-1'!N217</f>
        <v>0.47218029409810258</v>
      </c>
      <c r="H219" s="12">
        <v>0.5382121929933924</v>
      </c>
      <c r="J219" s="12">
        <f>'0.5ms-S-0°C-10mm-1'!N217</f>
        <v>0.65191221902631291</v>
      </c>
      <c r="K219" s="25"/>
      <c r="L219" s="12">
        <f>'0.5ms-S-0°C-10mm-2'!N217</f>
        <v>0.60745541045871931</v>
      </c>
      <c r="N219" s="12" t="e">
        <f>#REF!</f>
        <v>#REF!</v>
      </c>
      <c r="P219" s="12">
        <f>'0.0ms-S-0°C-5mm-2'!N217</f>
        <v>0.34703995706564106</v>
      </c>
      <c r="Q219" s="25"/>
      <c r="R219" s="12" t="e">
        <f>#REF!</f>
        <v>#REF!</v>
      </c>
      <c r="S219" s="25"/>
      <c r="T219" s="12">
        <f>'1ms-S-0°C-5mm-2'!O217</f>
        <v>0.62786421157056782</v>
      </c>
      <c r="V219" s="12">
        <f>'0.5ms-S-30°C-5mm-1'!O217</f>
        <v>0.22776495650630216</v>
      </c>
      <c r="X219" s="12">
        <f>'L-0.5ms-S-0°C-5mm'!P217</f>
        <v>0.62208615318508975</v>
      </c>
      <c r="Z219" s="12">
        <f>'0.5ms-S-30°C-5mm-2'!O217</f>
        <v>0.36608020610868164</v>
      </c>
      <c r="AB219" s="12" t="e">
        <f>#REF!</f>
        <v>#REF!</v>
      </c>
      <c r="AE219" s="27" t="e">
        <f t="shared" si="6"/>
        <v>#REF!</v>
      </c>
      <c r="AF219" s="12">
        <v>5.1188599275164837E-4</v>
      </c>
    </row>
    <row r="220" spans="1:32" x14ac:dyDescent="0.75">
      <c r="A220" s="12">
        <f t="shared" si="7"/>
        <v>216</v>
      </c>
      <c r="B220" s="12">
        <f>'0.5ms-S-0°C-5mm-1'!R218</f>
        <v>0.33597405427578869</v>
      </c>
      <c r="D220" s="12">
        <f>'0.5ms-S-0°C-5mm-2'!N218</f>
        <v>0.44256917911837801</v>
      </c>
      <c r="E220" s="25"/>
      <c r="F220" s="12">
        <f>'0.5ms-O-0°C-5mm-1'!N218</f>
        <v>0.47028166206248428</v>
      </c>
      <c r="H220" s="12">
        <v>0.5382121929933924</v>
      </c>
      <c r="J220" s="12">
        <f>'0.5ms-S-0°C-10mm-1'!N218</f>
        <v>0.65084691594758703</v>
      </c>
      <c r="K220" s="25"/>
      <c r="L220" s="12">
        <f>'0.5ms-S-0°C-10mm-2'!N218</f>
        <v>0.6054975820819547</v>
      </c>
      <c r="N220" s="12" t="e">
        <f>#REF!</f>
        <v>#REF!</v>
      </c>
      <c r="P220" s="12">
        <f>'0.0ms-S-0°C-5mm-2'!N218</f>
        <v>0.34107685165071538</v>
      </c>
      <c r="Q220" s="25"/>
      <c r="R220" s="12" t="e">
        <f>#REF!</f>
        <v>#REF!</v>
      </c>
      <c r="S220" s="25"/>
      <c r="T220" s="12">
        <f>'1ms-S-0°C-5mm-2'!O218</f>
        <v>0.62641244646616168</v>
      </c>
      <c r="V220" s="12">
        <f>'0.5ms-S-30°C-5mm-1'!O218</f>
        <v>0.22776495650630216</v>
      </c>
      <c r="X220" s="12">
        <f>'L-0.5ms-S-0°C-5mm'!P218</f>
        <v>0.61950800300784181</v>
      </c>
      <c r="Z220" s="12">
        <f>'0.5ms-S-30°C-5mm-2'!O218</f>
        <v>0.36365881652162546</v>
      </c>
      <c r="AB220" s="12" t="e">
        <f>#REF!</f>
        <v>#REF!</v>
      </c>
      <c r="AE220" s="27" t="e">
        <f t="shared" si="6"/>
        <v>#REF!</v>
      </c>
      <c r="AF220" s="12">
        <v>5.1188599275164837E-4</v>
      </c>
    </row>
    <row r="221" spans="1:32" x14ac:dyDescent="0.75">
      <c r="A221" s="12">
        <f t="shared" si="7"/>
        <v>217</v>
      </c>
      <c r="B221" s="12">
        <f>'0.5ms-S-0°C-5mm-1'!R219</f>
        <v>0.32956453742516895</v>
      </c>
      <c r="D221" s="12">
        <f>'0.5ms-S-0°C-5mm-2'!N219</f>
        <v>0.43302879832089297</v>
      </c>
      <c r="E221" s="25"/>
      <c r="F221" s="12">
        <f>'0.5ms-O-0°C-5mm-1'!N219</f>
        <v>0.46506042396453384</v>
      </c>
      <c r="H221" s="12">
        <v>0.5382121929933924</v>
      </c>
      <c r="J221" s="12">
        <f>'0.5ms-S-0°C-10mm-1'!N219</f>
        <v>0.64658570363268342</v>
      </c>
      <c r="K221" s="25"/>
      <c r="L221" s="12">
        <f>'0.5ms-S-0°C-10mm-2'!N219</f>
        <v>0.60451866789357256</v>
      </c>
      <c r="N221" s="12" t="e">
        <f>#REF!</f>
        <v>#REF!</v>
      </c>
      <c r="P221" s="12">
        <f>'0.0ms-S-0°C-5mm-2'!N219</f>
        <v>0.34065091554964932</v>
      </c>
      <c r="Q221" s="25"/>
      <c r="R221" s="12" t="e">
        <f>#REF!</f>
        <v>#REF!</v>
      </c>
      <c r="S221" s="25"/>
      <c r="T221" s="12">
        <f>'1ms-S-0°C-5mm-2'!O219</f>
        <v>0.62592852476469307</v>
      </c>
      <c r="V221" s="12">
        <f>'0.5ms-S-30°C-5mm-1'!O219</f>
        <v>0.22727183068031639</v>
      </c>
      <c r="X221" s="12">
        <f>'L-0.5ms-S-0°C-5mm'!P219</f>
        <v>0.61950800300784181</v>
      </c>
      <c r="Z221" s="12">
        <f>'0.5ms-S-30°C-5mm-2'!O219</f>
        <v>0.36220598276939164</v>
      </c>
      <c r="AB221" s="12" t="e">
        <f>#REF!</f>
        <v>#REF!</v>
      </c>
      <c r="AE221" s="27" t="e">
        <f t="shared" si="6"/>
        <v>#REF!</v>
      </c>
      <c r="AF221" s="12">
        <v>5.1188599275164837E-4</v>
      </c>
    </row>
    <row r="222" spans="1:32" x14ac:dyDescent="0.75">
      <c r="A222" s="12">
        <f t="shared" si="7"/>
        <v>218</v>
      </c>
      <c r="B222" s="12">
        <f>'0.5ms-S-0°C-5mm-1'!R220</f>
        <v>0.32956453742516895</v>
      </c>
      <c r="D222" s="12">
        <f>'0.5ms-S-0°C-5mm-2'!N220</f>
        <v>0.42712284830340225</v>
      </c>
      <c r="E222" s="25"/>
      <c r="F222" s="12">
        <f>'0.5ms-O-0°C-5mm-1'!N220</f>
        <v>0.46506042396453384</v>
      </c>
      <c r="H222" s="12">
        <v>0.5382121929933924</v>
      </c>
      <c r="J222" s="12">
        <f>'0.5ms-S-0°C-10mm-1'!N220</f>
        <v>0.64525407478427599</v>
      </c>
      <c r="K222" s="25"/>
      <c r="L222" s="12">
        <f>'0.5ms-S-0°C-10mm-2'!N220</f>
        <v>0.60027670641058273</v>
      </c>
      <c r="N222" s="12" t="e">
        <f>#REF!</f>
        <v>#REF!</v>
      </c>
      <c r="P222" s="12">
        <f>'0.0ms-S-0°C-5mm-2'!N220</f>
        <v>0.33553968233685583</v>
      </c>
      <c r="Q222" s="25"/>
      <c r="R222" s="12" t="e">
        <f>#REF!</f>
        <v>#REF!</v>
      </c>
      <c r="S222" s="25"/>
      <c r="T222" s="12">
        <f>'1ms-S-0°C-5mm-2'!O220</f>
        <v>0.62496068136175564</v>
      </c>
      <c r="V222" s="12">
        <f>'0.5ms-S-30°C-5mm-1'!O220</f>
        <v>0.22727183068031639</v>
      </c>
      <c r="X222" s="12">
        <f>'L-0.5ms-S-0°C-5mm'!P220</f>
        <v>0.61478139434955414</v>
      </c>
      <c r="Z222" s="12">
        <f>'0.5ms-S-30°C-5mm-2'!O220</f>
        <v>0.36075314901715794</v>
      </c>
      <c r="AB222" s="12" t="e">
        <f>#REF!</f>
        <v>#REF!</v>
      </c>
      <c r="AE222" s="27" t="e">
        <f t="shared" si="6"/>
        <v>#REF!</v>
      </c>
      <c r="AF222" s="12">
        <v>5.1188599275164837E-4</v>
      </c>
    </row>
    <row r="223" spans="1:32" x14ac:dyDescent="0.75">
      <c r="A223" s="12">
        <f t="shared" si="7"/>
        <v>219</v>
      </c>
      <c r="B223" s="12">
        <f>'0.5ms-S-0°C-5mm-1'!R221</f>
        <v>0.32828263405504493</v>
      </c>
      <c r="D223" s="12">
        <f>'0.5ms-S-0°C-5mm-2'!N221</f>
        <v>0.42712284830340225</v>
      </c>
      <c r="E223" s="25"/>
      <c r="F223" s="12">
        <f>'0.5ms-O-0°C-5mm-1'!N221</f>
        <v>0.46316179192891521</v>
      </c>
      <c r="H223" s="12">
        <v>0.5382121929933924</v>
      </c>
      <c r="J223" s="12">
        <f>'0.5ms-S-0°C-10mm-1'!N221</f>
        <v>0.64392244593586867</v>
      </c>
      <c r="K223" s="25"/>
      <c r="L223" s="12">
        <f>'0.5ms-S-0°C-10mm-2'!N221</f>
        <v>0.59831887803381822</v>
      </c>
      <c r="N223" s="12" t="e">
        <f>#REF!</f>
        <v>#REF!</v>
      </c>
      <c r="P223" s="12">
        <f>'0.0ms-S-0°C-5mm-2'!N221</f>
        <v>0.3334100018315253</v>
      </c>
      <c r="Q223" s="25"/>
      <c r="R223" s="12" t="e">
        <f>#REF!</f>
        <v>#REF!</v>
      </c>
      <c r="S223" s="25"/>
      <c r="T223" s="12">
        <f>'1ms-S-0°C-5mm-2'!O221</f>
        <v>0.62447675966028693</v>
      </c>
      <c r="V223" s="12">
        <f>'0.5ms-S-30°C-5mm-1'!O221</f>
        <v>0.22727183068031631</v>
      </c>
      <c r="X223" s="12">
        <f>'L-0.5ms-S-0°C-5mm'!P221</f>
        <v>0.61392201095713816</v>
      </c>
      <c r="Z223" s="12">
        <f>'0.5ms-S-30°C-5mm-2'!O221</f>
        <v>0.35542609192563424</v>
      </c>
      <c r="AB223" s="12" t="e">
        <f>#REF!</f>
        <v>#REF!</v>
      </c>
      <c r="AE223" s="27" t="e">
        <f t="shared" si="6"/>
        <v>#REF!</v>
      </c>
      <c r="AF223" s="12">
        <v>5.1188599275164837E-4</v>
      </c>
    </row>
    <row r="224" spans="1:32" x14ac:dyDescent="0.75">
      <c r="A224" s="12">
        <f t="shared" si="7"/>
        <v>220</v>
      </c>
      <c r="B224" s="12">
        <f>'0.5ms-S-0°C-5mm-1'!R222</f>
        <v>0.32828263405504493</v>
      </c>
      <c r="D224" s="12">
        <f>'0.5ms-S-0°C-5mm-2'!N222</f>
        <v>0.42712284830340225</v>
      </c>
      <c r="E224" s="25"/>
      <c r="F224" s="12">
        <f>'0.5ms-O-0°C-5mm-1'!N222</f>
        <v>0.45983918586658312</v>
      </c>
      <c r="H224" s="12">
        <v>0.5382121929933924</v>
      </c>
      <c r="J224" s="12">
        <f>'0.5ms-S-0°C-10mm-1'!N222</f>
        <v>0.6423244913177798</v>
      </c>
      <c r="K224" s="25"/>
      <c r="L224" s="12">
        <f>'0.5ms-S-0°C-10mm-2'!N222</f>
        <v>0.59636104965705383</v>
      </c>
      <c r="N224" s="12" t="e">
        <f>#REF!</f>
        <v>#REF!</v>
      </c>
      <c r="P224" s="12">
        <f>'0.0ms-S-0°C-5mm-2'!N222</f>
        <v>0.32872470471979792</v>
      </c>
      <c r="Q224" s="25"/>
      <c r="R224" s="12" t="e">
        <f>#REF!</f>
        <v>#REF!</v>
      </c>
      <c r="S224" s="25"/>
      <c r="T224" s="12">
        <f>'1ms-S-0°C-5mm-2'!O222</f>
        <v>0.62254107285441218</v>
      </c>
      <c r="V224" s="12">
        <f>'0.5ms-S-30°C-5mm-1'!O222</f>
        <v>0.22727183068031631</v>
      </c>
      <c r="X224" s="12">
        <f>'L-0.5ms-S-0°C-5mm'!P222</f>
        <v>0.61241809002041037</v>
      </c>
      <c r="Z224" s="12">
        <f>'0.5ms-S-30°C-5mm-2'!O222</f>
        <v>0.35203614650375559</v>
      </c>
      <c r="AB224" s="12" t="e">
        <f>#REF!</f>
        <v>#REF!</v>
      </c>
      <c r="AE224" s="27" t="e">
        <f t="shared" si="6"/>
        <v>#REF!</v>
      </c>
      <c r="AF224" s="12">
        <v>5.1188599275164837E-4</v>
      </c>
    </row>
    <row r="225" spans="1:32" x14ac:dyDescent="0.75">
      <c r="A225" s="12">
        <f t="shared" si="7"/>
        <v>221</v>
      </c>
      <c r="B225" s="12">
        <f>'0.5ms-S-0°C-5mm-1'!R223</f>
        <v>0.3278553329316703</v>
      </c>
      <c r="D225" s="12">
        <f>'0.5ms-S-0°C-5mm-2'!N223</f>
        <v>0.42621424060840368</v>
      </c>
      <c r="E225" s="25"/>
      <c r="F225" s="12">
        <f>'0.5ms-O-0°C-5mm-1'!N223</f>
        <v>0.45746589582206015</v>
      </c>
      <c r="H225" s="12">
        <v>0.5382121929933924</v>
      </c>
      <c r="J225" s="12">
        <f>'0.5ms-S-0°C-10mm-1'!N223</f>
        <v>0.64152551400873536</v>
      </c>
      <c r="K225" s="25"/>
      <c r="L225" s="12">
        <f>'0.5ms-S-0°C-10mm-2'!N223</f>
        <v>0.59505583073921076</v>
      </c>
      <c r="N225" s="12" t="e">
        <f>#REF!</f>
        <v>#REF!</v>
      </c>
      <c r="P225" s="12">
        <f>'0.0ms-S-0°C-5mm-2'!N223</f>
        <v>0.32574315201233511</v>
      </c>
      <c r="Q225" s="25"/>
      <c r="R225" s="12" t="e">
        <f>#REF!</f>
        <v>#REF!</v>
      </c>
      <c r="S225" s="25"/>
      <c r="T225" s="12">
        <f>'1ms-S-0°C-5mm-2'!O223</f>
        <v>0.62157322945147475</v>
      </c>
      <c r="V225" s="12">
        <f>'0.5ms-S-30°C-5mm-1'!O223</f>
        <v>0.22529932737637332</v>
      </c>
      <c r="X225" s="12">
        <f>'L-0.5ms-S-0°C-5mm'!P223</f>
        <v>0.60898055645074667</v>
      </c>
      <c r="Z225" s="12">
        <f>'0.5ms-S-30°C-5mm-2'!O223</f>
        <v>0.35106759066893306</v>
      </c>
      <c r="AB225" s="12" t="e">
        <f>#REF!</f>
        <v>#REF!</v>
      </c>
      <c r="AE225" s="27" t="e">
        <f t="shared" si="6"/>
        <v>#REF!</v>
      </c>
      <c r="AF225" s="12">
        <v>5.1188599275153734E-4</v>
      </c>
    </row>
    <row r="226" spans="1:32" x14ac:dyDescent="0.75">
      <c r="A226" s="12">
        <f t="shared" si="7"/>
        <v>222</v>
      </c>
      <c r="B226" s="12">
        <f>'0.5ms-S-0°C-5mm-1'!R224</f>
        <v>0.32571882731479707</v>
      </c>
      <c r="D226" s="12">
        <f>'0.5ms-S-0°C-5mm-2'!N224</f>
        <v>0.42303411367590871</v>
      </c>
      <c r="E226" s="25"/>
      <c r="F226" s="12">
        <f>'0.5ms-O-0°C-5mm-1'!N224</f>
        <v>0.45556726378644202</v>
      </c>
      <c r="H226" s="12">
        <v>0.5382121929933924</v>
      </c>
      <c r="J226" s="12">
        <f>'0.5ms-S-0°C-10mm-1'!N224</f>
        <v>0.63859593054223918</v>
      </c>
      <c r="K226" s="25"/>
      <c r="L226" s="12">
        <f>'0.5ms-S-0°C-10mm-2'!N224</f>
        <v>0.59440322128028922</v>
      </c>
      <c r="N226" s="12" t="e">
        <f>#REF!</f>
        <v>#REF!</v>
      </c>
      <c r="P226" s="12">
        <f>'0.0ms-S-0°C-5mm-2'!N224</f>
        <v>0.32446534370913677</v>
      </c>
      <c r="Q226" s="25"/>
      <c r="R226" s="12" t="e">
        <f>#REF!</f>
        <v>#REF!</v>
      </c>
      <c r="S226" s="25"/>
      <c r="T226" s="12">
        <f>'1ms-S-0°C-5mm-2'!O224</f>
        <v>0.62108930775000593</v>
      </c>
      <c r="V226" s="12">
        <f>'0.5ms-S-30°C-5mm-1'!O224</f>
        <v>0.22431307572440184</v>
      </c>
      <c r="X226" s="12">
        <f>'L-0.5ms-S-0°C-5mm'!P224</f>
        <v>0.60618756042539479</v>
      </c>
      <c r="Z226" s="12">
        <f>'0.5ms-S-30°C-5mm-2'!O224</f>
        <v>0.35009903483411059</v>
      </c>
      <c r="AB226" s="12" t="e">
        <f>#REF!</f>
        <v>#REF!</v>
      </c>
      <c r="AE226" s="27" t="e">
        <f t="shared" si="6"/>
        <v>#REF!</v>
      </c>
      <c r="AF226" s="12">
        <v>5.1188599275153734E-4</v>
      </c>
    </row>
    <row r="227" spans="1:32" x14ac:dyDescent="0.75">
      <c r="A227" s="12">
        <f t="shared" si="7"/>
        <v>223</v>
      </c>
      <c r="B227" s="12">
        <f>'0.5ms-S-0°C-5mm-1'!R225</f>
        <v>0.32486422506804769</v>
      </c>
      <c r="D227" s="12">
        <f>'0.5ms-S-0°C-5mm-2'!N225</f>
        <v>0.42030829059091296</v>
      </c>
      <c r="E227" s="25"/>
      <c r="F227" s="12">
        <f>'0.5ms-O-0°C-5mm-1'!N225</f>
        <v>0.45556726378644202</v>
      </c>
      <c r="H227" s="12">
        <v>0.5382121929933924</v>
      </c>
      <c r="J227" s="12">
        <f>'0.5ms-S-0°C-10mm-1'!N225</f>
        <v>0.63646532438478742</v>
      </c>
      <c r="K227" s="25"/>
      <c r="L227" s="12">
        <f>'0.5ms-S-0°C-10mm-2'!N225</f>
        <v>0.59244539290352483</v>
      </c>
      <c r="N227" s="12" t="e">
        <f>#REF!</f>
        <v>#REF!</v>
      </c>
      <c r="P227" s="12">
        <f>'0.0ms-S-0°C-5mm-2'!N225</f>
        <v>0.32190972710274007</v>
      </c>
      <c r="Q227" s="25"/>
      <c r="R227" s="12" t="e">
        <f>#REF!</f>
        <v>#REF!</v>
      </c>
      <c r="S227" s="25"/>
      <c r="T227" s="12">
        <f>'1ms-S-0°C-5mm-2'!O225</f>
        <v>0.62060538604853732</v>
      </c>
      <c r="V227" s="12">
        <f>'0.5ms-S-30°C-5mm-1'!O225</f>
        <v>0.22431307572440184</v>
      </c>
      <c r="X227" s="12">
        <f>'L-0.5ms-S-0°C-5mm'!P225</f>
        <v>0.60360941024814696</v>
      </c>
      <c r="Z227" s="12">
        <f>'0.5ms-S-30°C-5mm-2'!O225</f>
        <v>0.34670908941223183</v>
      </c>
      <c r="AB227" s="12" t="e">
        <f>#REF!</f>
        <v>#REF!</v>
      </c>
      <c r="AE227" s="27" t="e">
        <f t="shared" si="6"/>
        <v>#REF!</v>
      </c>
      <c r="AF227" s="12">
        <v>5.1188599275153734E-4</v>
      </c>
    </row>
    <row r="228" spans="1:32" x14ac:dyDescent="0.75">
      <c r="A228" s="12">
        <f t="shared" si="7"/>
        <v>224</v>
      </c>
      <c r="B228" s="12">
        <f>'0.5ms-S-0°C-5mm-1'!R226</f>
        <v>0.32400962282129842</v>
      </c>
      <c r="D228" s="12">
        <f>'0.5ms-S-0°C-5mm-2'!N226</f>
        <v>0.41576525211592014</v>
      </c>
      <c r="E228" s="25"/>
      <c r="F228" s="12">
        <f>'0.5ms-O-0°C-5mm-1'!N226</f>
        <v>0.45224465772410993</v>
      </c>
      <c r="H228" s="12">
        <v>0.5382121929933924</v>
      </c>
      <c r="J228" s="12">
        <f>'0.5ms-S-0°C-10mm-1'!N226</f>
        <v>0.63566634707574299</v>
      </c>
      <c r="K228" s="25"/>
      <c r="L228" s="12">
        <f>'0.5ms-S-0°C-10mm-2'!N226</f>
        <v>0.59114017398568186</v>
      </c>
      <c r="N228" s="12" t="e">
        <f>#REF!</f>
        <v>#REF!</v>
      </c>
      <c r="P228" s="12">
        <f>'0.0ms-S-0°C-5mm-2'!N226</f>
        <v>0.32105785490060784</v>
      </c>
      <c r="Q228" s="25"/>
      <c r="R228" s="12" t="e">
        <f>#REF!</f>
        <v>#REF!</v>
      </c>
      <c r="S228" s="25"/>
      <c r="T228" s="12">
        <f>'1ms-S-0°C-5mm-2'!O226</f>
        <v>0.62012146434706861</v>
      </c>
      <c r="V228" s="12">
        <f>'0.5ms-S-30°C-5mm-1'!O226</f>
        <v>0.22381994989841608</v>
      </c>
      <c r="X228" s="12">
        <f>'L-0.5ms-S-0°C-5mm'!P226</f>
        <v>0.60060156837469114</v>
      </c>
      <c r="Z228" s="12">
        <f>'0.5ms-S-30°C-5mm-2'!O226</f>
        <v>0.34283486607294189</v>
      </c>
      <c r="AB228" s="12" t="e">
        <f>#REF!</f>
        <v>#REF!</v>
      </c>
      <c r="AE228" s="27" t="e">
        <f t="shared" si="6"/>
        <v>#REF!</v>
      </c>
      <c r="AF228" s="12">
        <v>5.1188599275153734E-4</v>
      </c>
    </row>
    <row r="229" spans="1:32" x14ac:dyDescent="0.75">
      <c r="A229" s="12">
        <f t="shared" si="7"/>
        <v>225</v>
      </c>
      <c r="B229" s="12">
        <f>'0.5ms-S-0°C-5mm-1'!R227</f>
        <v>0.32059121383430117</v>
      </c>
      <c r="D229" s="12">
        <f>'0.5ms-S-0°C-5mm-2'!N227</f>
        <v>0.41440234057342235</v>
      </c>
      <c r="E229" s="25"/>
      <c r="F229" s="12">
        <f>'0.5ms-O-0°C-5mm-1'!N227</f>
        <v>0.45034602568849164</v>
      </c>
      <c r="H229" s="12">
        <v>0.5382121929933924</v>
      </c>
      <c r="J229" s="12">
        <f>'0.5ms-S-0°C-10mm-1'!N227</f>
        <v>0.63193778630020236</v>
      </c>
      <c r="K229" s="25"/>
      <c r="L229" s="12">
        <f>'0.5ms-S-0°C-10mm-2'!N227</f>
        <v>0.58559299358484906</v>
      </c>
      <c r="N229" s="12" t="e">
        <f>#REF!</f>
        <v>#REF!</v>
      </c>
      <c r="P229" s="12">
        <f>'0.0ms-S-0°C-5mm-2'!N227</f>
        <v>0.31807630219314498</v>
      </c>
      <c r="Q229" s="25"/>
      <c r="R229" s="12" t="e">
        <f>#REF!</f>
        <v>#REF!</v>
      </c>
      <c r="S229" s="25"/>
      <c r="T229" s="12">
        <f>'1ms-S-0°C-5mm-2'!O227</f>
        <v>0.61818577754119386</v>
      </c>
      <c r="V229" s="12">
        <f>'0.5ms-S-30°C-5mm-1'!O227</f>
        <v>0.22381994989841608</v>
      </c>
      <c r="X229" s="12">
        <f>'L-0.5ms-S-0°C-5mm'!P227</f>
        <v>0.59888280158985929</v>
      </c>
      <c r="Z229" s="12">
        <f>'0.5ms-S-30°C-5mm-2'!O227</f>
        <v>0.34041347648588571</v>
      </c>
      <c r="AB229" s="12" t="e">
        <f>#REF!</f>
        <v>#REF!</v>
      </c>
      <c r="AE229" s="27" t="e">
        <f t="shared" si="6"/>
        <v>#REF!</v>
      </c>
      <c r="AF229" s="12">
        <v>5.1188599275153734E-4</v>
      </c>
    </row>
    <row r="230" spans="1:32" x14ac:dyDescent="0.75">
      <c r="A230" s="12">
        <f t="shared" si="7"/>
        <v>226</v>
      </c>
      <c r="B230" s="12">
        <f>'0.5ms-S-0°C-5mm-1'!R228</f>
        <v>0.31674550372392929</v>
      </c>
      <c r="D230" s="12">
        <f>'0.5ms-S-0°C-5mm-2'!N228</f>
        <v>0.41303942903092444</v>
      </c>
      <c r="E230" s="25"/>
      <c r="F230" s="12">
        <f>'0.5ms-O-0°C-5mm-1'!N228</f>
        <v>0.44797273564396867</v>
      </c>
      <c r="H230" s="12">
        <v>0.5382121929933924</v>
      </c>
      <c r="J230" s="12">
        <f>'0.5ms-S-0°C-10mm-1'!N228</f>
        <v>0.63113880899115793</v>
      </c>
      <c r="K230" s="25"/>
      <c r="L230" s="12">
        <f>'0.5ms-S-0°C-10mm-2'!N228</f>
        <v>0.58330886047862385</v>
      </c>
      <c r="N230" s="12" t="e">
        <f>#REF!</f>
        <v>#REF!</v>
      </c>
      <c r="P230" s="12">
        <f>'0.0ms-S-0°C-5mm-2'!N228</f>
        <v>0.31126132457608707</v>
      </c>
      <c r="Q230" s="25"/>
      <c r="R230" s="12" t="e">
        <f>#REF!</f>
        <v>#REF!</v>
      </c>
      <c r="S230" s="25"/>
      <c r="T230" s="12">
        <f>'1ms-S-0°C-5mm-2'!O228</f>
        <v>0.61673401243678783</v>
      </c>
      <c r="V230" s="12">
        <f>'0.5ms-S-30°C-5mm-1'!O228</f>
        <v>0.2228336982464445</v>
      </c>
      <c r="X230" s="12">
        <f>'L-0.5ms-S-0°C-5mm'!P228</f>
        <v>0.59608980556450741</v>
      </c>
      <c r="Z230" s="12">
        <f>'0.5ms-S-30°C-5mm-2'!O228</f>
        <v>0.33992919856847448</v>
      </c>
      <c r="AB230" s="12" t="e">
        <f>#REF!</f>
        <v>#REF!</v>
      </c>
      <c r="AE230" s="27" t="e">
        <f t="shared" si="6"/>
        <v>#REF!</v>
      </c>
      <c r="AF230" s="12">
        <v>0</v>
      </c>
    </row>
    <row r="231" spans="1:32" x14ac:dyDescent="0.75">
      <c r="A231" s="12">
        <f t="shared" si="7"/>
        <v>227</v>
      </c>
      <c r="B231" s="12">
        <f>'0.5ms-S-0°C-5mm-1'!R229</f>
        <v>0.31418169698368137</v>
      </c>
      <c r="D231" s="12">
        <f>'0.5ms-S-0°C-5mm-2'!N229</f>
        <v>0.41076790979342803</v>
      </c>
      <c r="E231" s="25"/>
      <c r="F231" s="12">
        <f>'0.5ms-O-0°C-5mm-1'!N229</f>
        <v>0.44370081356382746</v>
      </c>
      <c r="H231" s="12">
        <v>0.5382121929933924</v>
      </c>
      <c r="J231" s="12">
        <f>'0.5ms-S-0°C-10mm-1'!N229</f>
        <v>0.62874187706402462</v>
      </c>
      <c r="K231" s="25"/>
      <c r="L231" s="12">
        <f>'0.5ms-S-0°C-10mm-2'!N229</f>
        <v>0.5787405942661733</v>
      </c>
      <c r="N231" s="12" t="e">
        <f>#REF!</f>
        <v>#REF!</v>
      </c>
      <c r="P231" s="12">
        <f>'0.0ms-S-0°C-5mm-2'!N229</f>
        <v>0.3104094523739549</v>
      </c>
      <c r="Q231" s="25"/>
      <c r="R231" s="12" t="e">
        <f>#REF!</f>
        <v>#REF!</v>
      </c>
      <c r="S231" s="25"/>
      <c r="T231" s="12">
        <f>'1ms-S-0°C-5mm-2'!O229</f>
        <v>0.61673401243678783</v>
      </c>
      <c r="V231" s="12">
        <f>'0.5ms-S-30°C-5mm-1'!O229</f>
        <v>0.2228336982464445</v>
      </c>
      <c r="X231" s="12">
        <f>'L-0.5ms-S-0°C-5mm'!P229</f>
        <v>0.5935116553872597</v>
      </c>
      <c r="Z231" s="12">
        <f>'0.5ms-S-30°C-5mm-2'!O229</f>
        <v>0.33750780898141824</v>
      </c>
      <c r="AB231" s="12" t="e">
        <f>#REF!</f>
        <v>#REF!</v>
      </c>
      <c r="AE231" s="27" t="e">
        <f t="shared" si="6"/>
        <v>#REF!</v>
      </c>
      <c r="AF231" s="12">
        <v>0</v>
      </c>
    </row>
    <row r="232" spans="1:32" x14ac:dyDescent="0.75">
      <c r="A232" s="12">
        <f t="shared" si="7"/>
        <v>228</v>
      </c>
      <c r="B232" s="12">
        <f>'0.5ms-S-0°C-5mm-1'!R230</f>
        <v>0.31289979361355741</v>
      </c>
      <c r="D232" s="12">
        <f>'0.5ms-S-0°C-5mm-2'!N230</f>
        <v>0.41076790979342803</v>
      </c>
      <c r="E232" s="25"/>
      <c r="F232" s="12">
        <f>'0.5ms-O-0°C-5mm-1'!N230</f>
        <v>0.44227683953711378</v>
      </c>
      <c r="H232" s="12">
        <v>0.5382121929933924</v>
      </c>
      <c r="J232" s="12">
        <f>'0.5ms-S-0°C-10mm-1'!N230</f>
        <v>0.62847555129434318</v>
      </c>
      <c r="K232" s="25"/>
      <c r="L232" s="12">
        <f>'0.5ms-S-0°C-10mm-2'!N230</f>
        <v>0.57710907061886962</v>
      </c>
      <c r="N232" s="12" t="e">
        <f>#REF!</f>
        <v>#REF!</v>
      </c>
      <c r="P232" s="12">
        <f>'0.0ms-S-0°C-5mm-2'!N230</f>
        <v>0.30955758017182267</v>
      </c>
      <c r="Q232" s="25"/>
      <c r="R232" s="12" t="e">
        <f>#REF!</f>
        <v>#REF!</v>
      </c>
      <c r="S232" s="25"/>
      <c r="T232" s="12">
        <f>'1ms-S-0°C-5mm-2'!O230</f>
        <v>0.61673401243678783</v>
      </c>
      <c r="V232" s="12">
        <f>'0.5ms-S-30°C-5mm-1'!O230</f>
        <v>0.221847446594473</v>
      </c>
      <c r="X232" s="12">
        <f>'L-0.5ms-S-0°C-5mm'!P230</f>
        <v>0.59243742614673967</v>
      </c>
      <c r="Z232" s="12">
        <f>'0.5ms-S-30°C-5mm-2'!O230</f>
        <v>0.33653925314659577</v>
      </c>
      <c r="AB232" s="12" t="e">
        <f>#REF!</f>
        <v>#REF!</v>
      </c>
      <c r="AE232" s="27" t="e">
        <f t="shared" si="6"/>
        <v>#REF!</v>
      </c>
      <c r="AF232" s="12">
        <v>0</v>
      </c>
    </row>
    <row r="233" spans="1:32" x14ac:dyDescent="0.75">
      <c r="A233" s="12">
        <f t="shared" si="7"/>
        <v>229</v>
      </c>
      <c r="B233" s="12">
        <f>'0.5ms-S-0°C-5mm-1'!R231</f>
        <v>0.31247249249018277</v>
      </c>
      <c r="D233" s="12">
        <f>'0.5ms-S-0°C-5mm-2'!N231</f>
        <v>0.40758778286093306</v>
      </c>
      <c r="E233" s="25"/>
      <c r="F233" s="12">
        <f>'0.5ms-O-0°C-5mm-1'!N231</f>
        <v>0.44085286551039982</v>
      </c>
      <c r="H233" s="12">
        <v>0.5382121929933924</v>
      </c>
      <c r="J233" s="12">
        <f>'0.5ms-S-0°C-10mm-1'!N231</f>
        <v>0.62687759667625442</v>
      </c>
      <c r="K233" s="25"/>
      <c r="L233" s="12">
        <f>'0.5ms-S-0°C-10mm-2'!N231</f>
        <v>0.57449863278318358</v>
      </c>
      <c r="N233" s="12" t="e">
        <f>#REF!</f>
        <v>#REF!</v>
      </c>
      <c r="P233" s="12">
        <f>'0.0ms-S-0°C-5mm-2'!N231</f>
        <v>0.30827977186862432</v>
      </c>
      <c r="Q233" s="25"/>
      <c r="R233" s="12" t="e">
        <f>#REF!</f>
        <v>#REF!</v>
      </c>
      <c r="S233" s="25"/>
      <c r="T233" s="12">
        <f>'1ms-S-0°C-5mm-2'!O231</f>
        <v>0.61673401243678783</v>
      </c>
      <c r="V233" s="12">
        <f>'0.5ms-S-30°C-5mm-1'!O231</f>
        <v>0.22135432076848727</v>
      </c>
      <c r="X233" s="12">
        <f>'L-0.5ms-S-0°C-5mm'!P231</f>
        <v>0.59028896766569983</v>
      </c>
      <c r="Z233" s="12">
        <f>'0.5ms-S-30°C-5mm-2'!O231</f>
        <v>0.33605497522918454</v>
      </c>
      <c r="AB233" s="12" t="e">
        <f>#REF!</f>
        <v>#REF!</v>
      </c>
      <c r="AE233" s="27" t="e">
        <f t="shared" si="6"/>
        <v>#REF!</v>
      </c>
      <c r="AF233" s="12">
        <v>0</v>
      </c>
    </row>
    <row r="234" spans="1:32" x14ac:dyDescent="0.75">
      <c r="A234" s="12">
        <f t="shared" si="7"/>
        <v>230</v>
      </c>
      <c r="B234" s="12">
        <f>'0.5ms-S-0°C-5mm-1'!R232</f>
        <v>0.3116178902434335</v>
      </c>
      <c r="D234" s="12">
        <f>'0.5ms-S-0°C-5mm-2'!N232</f>
        <v>0.40622487131843521</v>
      </c>
      <c r="E234" s="25"/>
      <c r="F234" s="12">
        <f>'0.5ms-O-0°C-5mm-1'!N232</f>
        <v>0.43658094343025855</v>
      </c>
      <c r="H234" s="12">
        <v>0.5382121929933924</v>
      </c>
      <c r="J234" s="12">
        <f>'0.5ms-S-0°C-10mm-1'!N232</f>
        <v>0.62634494513689132</v>
      </c>
      <c r="K234" s="25"/>
      <c r="L234" s="12">
        <f>'0.5ms-S-0°C-10mm-2'!N232</f>
        <v>0.57156189021803683</v>
      </c>
      <c r="N234" s="12" t="e">
        <f>#REF!</f>
        <v>#REF!</v>
      </c>
      <c r="P234" s="12">
        <f>'0.0ms-S-0°C-5mm-2'!N232</f>
        <v>0.30615009136329374</v>
      </c>
      <c r="Q234" s="25"/>
      <c r="R234" s="12" t="e">
        <f>#REF!</f>
        <v>#REF!</v>
      </c>
      <c r="S234" s="25"/>
      <c r="T234" s="12">
        <f>'1ms-S-0°C-5mm-2'!O232</f>
        <v>0.61528224733238168</v>
      </c>
      <c r="V234" s="12">
        <f>'0.5ms-S-30°C-5mm-1'!O232</f>
        <v>0.2208611949425015</v>
      </c>
      <c r="X234" s="12">
        <f>'L-0.5ms-S-0°C-5mm'!P232</f>
        <v>0.58857020088086798</v>
      </c>
      <c r="Z234" s="12">
        <f>'0.5ms-S-30°C-5mm-2'!O232</f>
        <v>0.33508641939436196</v>
      </c>
      <c r="AB234" s="12" t="e">
        <f>#REF!</f>
        <v>#REF!</v>
      </c>
      <c r="AE234" s="27" t="e">
        <f t="shared" si="6"/>
        <v>#REF!</v>
      </c>
      <c r="AF234" s="12">
        <v>0</v>
      </c>
    </row>
    <row r="235" spans="1:32" x14ac:dyDescent="0.75">
      <c r="A235" s="12">
        <f t="shared" si="7"/>
        <v>231</v>
      </c>
      <c r="B235" s="12">
        <f>'0.5ms-S-0°C-5mm-1'!R233</f>
        <v>0.30990868574993485</v>
      </c>
      <c r="D235" s="12">
        <f>'0.5ms-S-0°C-5mm-2'!N233</f>
        <v>0.40531626362343659</v>
      </c>
      <c r="E235" s="25"/>
      <c r="F235" s="12">
        <f>'0.5ms-O-0°C-5mm-1'!N233</f>
        <v>0.43563162741244943</v>
      </c>
      <c r="H235" s="12">
        <v>0.5382121929933924</v>
      </c>
      <c r="J235" s="12">
        <f>'0.5ms-S-0°C-10mm-1'!N233</f>
        <v>0.62634494513689132</v>
      </c>
      <c r="K235" s="25"/>
      <c r="L235" s="12">
        <f>'0.5ms-S-0°C-10mm-2'!N233</f>
        <v>0.56666731927612568</v>
      </c>
      <c r="N235" s="12" t="e">
        <f>#REF!</f>
        <v>#REF!</v>
      </c>
      <c r="P235" s="12">
        <f>'0.0ms-S-0°C-5mm-2'!N233</f>
        <v>0.30529821916116151</v>
      </c>
      <c r="Q235" s="25"/>
      <c r="R235" s="12" t="e">
        <f>#REF!</f>
        <v>#REF!</v>
      </c>
      <c r="S235" s="25"/>
      <c r="T235" s="12">
        <f>'1ms-S-0°C-5mm-2'!O233</f>
        <v>0.61479832563091286</v>
      </c>
      <c r="V235" s="12">
        <f>'0.5ms-S-30°C-5mm-1'!O233</f>
        <v>0.2208611949425015</v>
      </c>
      <c r="X235" s="12">
        <f>'L-0.5ms-S-0°C-5mm'!P233</f>
        <v>0.58513266731120428</v>
      </c>
      <c r="Z235" s="12">
        <f>'0.5ms-S-30°C-5mm-2'!O233</f>
        <v>0.33508641939436196</v>
      </c>
      <c r="AB235" s="12" t="e">
        <f>#REF!</f>
        <v>#REF!</v>
      </c>
      <c r="AE235" s="27" t="e">
        <f t="shared" si="6"/>
        <v>#REF!</v>
      </c>
      <c r="AF235" s="12">
        <v>0</v>
      </c>
    </row>
    <row r="236" spans="1:32" x14ac:dyDescent="0.75">
      <c r="A236" s="12">
        <f t="shared" si="7"/>
        <v>232</v>
      </c>
      <c r="B236" s="12">
        <f>'0.5ms-S-0°C-5mm-1'!R234</f>
        <v>0.30819948125643626</v>
      </c>
      <c r="D236" s="12">
        <f>'0.5ms-S-0°C-5mm-2'!N234</f>
        <v>0.40531626362343659</v>
      </c>
      <c r="E236" s="25"/>
      <c r="F236" s="12">
        <f>'0.5ms-O-0°C-5mm-1'!N234</f>
        <v>0.43278367935902179</v>
      </c>
      <c r="H236" s="12">
        <v>0.5382121929933924</v>
      </c>
      <c r="J236" s="12">
        <f>'0.5ms-S-0°C-10mm-1'!N234</f>
        <v>0.62181740705230637</v>
      </c>
      <c r="K236" s="25"/>
      <c r="L236" s="12">
        <f>'0.5ms-S-0°C-10mm-2'!N234</f>
        <v>0.56634101454666486</v>
      </c>
      <c r="N236" s="12" t="e">
        <f>#REF!</f>
        <v>#REF!</v>
      </c>
      <c r="P236" s="12">
        <f>'0.0ms-S-0°C-5mm-2'!N234</f>
        <v>0.30444634695902922</v>
      </c>
      <c r="Q236" s="25"/>
      <c r="R236" s="12" t="e">
        <f>#REF!</f>
        <v>#REF!</v>
      </c>
      <c r="S236" s="25"/>
      <c r="T236" s="12">
        <f>'1ms-S-0°C-5mm-2'!O234</f>
        <v>0.61383048222797554</v>
      </c>
      <c r="V236" s="12">
        <f>'0.5ms-S-30°C-5mm-1'!O234</f>
        <v>0.2208611949425015</v>
      </c>
      <c r="X236" s="12">
        <f>'L-0.5ms-S-0°C-5mm'!P234</f>
        <v>0.58126544204533248</v>
      </c>
      <c r="Z236" s="12">
        <f>'0.5ms-S-30°C-5mm-2'!O234</f>
        <v>0.33266502980730583</v>
      </c>
      <c r="AB236" s="12" t="e">
        <f>#REF!</f>
        <v>#REF!</v>
      </c>
      <c r="AE236" s="27" t="e">
        <f t="shared" si="6"/>
        <v>#REF!</v>
      </c>
      <c r="AF236" s="12">
        <v>0</v>
      </c>
    </row>
    <row r="237" spans="1:32" x14ac:dyDescent="0.75">
      <c r="A237" s="12">
        <f t="shared" si="7"/>
        <v>233</v>
      </c>
      <c r="B237" s="12">
        <f>'0.5ms-S-0°C-5mm-1'!R235</f>
        <v>0.30734487900968688</v>
      </c>
      <c r="D237" s="12">
        <f>'0.5ms-S-0°C-5mm-2'!N235</f>
        <v>0.40486195977593731</v>
      </c>
      <c r="E237" s="25"/>
      <c r="F237" s="12">
        <f>'0.5ms-O-0°C-5mm-1'!N235</f>
        <v>0.43135970533230816</v>
      </c>
      <c r="H237" s="12">
        <v>0.5382121929933924</v>
      </c>
      <c r="J237" s="12">
        <f>'0.5ms-S-0°C-10mm-1'!N235</f>
        <v>0.61968680089485451</v>
      </c>
      <c r="K237" s="25"/>
      <c r="L237" s="12">
        <f>'0.5ms-S-0°C-10mm-2'!N235</f>
        <v>0.56470949089936107</v>
      </c>
      <c r="N237" s="12" t="e">
        <f>#REF!</f>
        <v>#REF!</v>
      </c>
      <c r="P237" s="12">
        <f>'0.0ms-S-0°C-5mm-2'!N235</f>
        <v>0.30316853865583088</v>
      </c>
      <c r="Q237" s="25"/>
      <c r="R237" s="12" t="e">
        <f>#REF!</f>
        <v>#REF!</v>
      </c>
      <c r="S237" s="25"/>
      <c r="T237" s="12">
        <f>'1ms-S-0°C-5mm-2'!O235</f>
        <v>0.61383048222797554</v>
      </c>
      <c r="V237" s="12">
        <f>'0.5ms-S-30°C-5mm-1'!O235</f>
        <v>0.21987494329053001</v>
      </c>
      <c r="X237" s="12">
        <f>'L-0.5ms-S-0°C-5mm'!P235</f>
        <v>0.58083575034912449</v>
      </c>
      <c r="Z237" s="12">
        <f>'0.5ms-S-30°C-5mm-2'!O235</f>
        <v>0.33121219605507202</v>
      </c>
      <c r="AB237" s="12" t="e">
        <f>#REF!</f>
        <v>#REF!</v>
      </c>
      <c r="AE237" s="27" t="e">
        <f t="shared" si="6"/>
        <v>#REF!</v>
      </c>
      <c r="AF237" s="12">
        <v>0</v>
      </c>
    </row>
    <row r="238" spans="1:32" x14ac:dyDescent="0.75">
      <c r="A238" s="12">
        <f t="shared" si="7"/>
        <v>234</v>
      </c>
      <c r="B238" s="12">
        <f>'0.5ms-S-0°C-5mm-1'!R236</f>
        <v>0.30435377114606438</v>
      </c>
      <c r="D238" s="12">
        <f>'0.5ms-S-0°C-5mm-2'!N236</f>
        <v>0.40077322514844377</v>
      </c>
      <c r="E238" s="25"/>
      <c r="F238" s="12">
        <f>'0.5ms-O-0°C-5mm-1'!N236</f>
        <v>0.42993573130559454</v>
      </c>
      <c r="H238" s="12">
        <v>0.5382121929933924</v>
      </c>
      <c r="J238" s="12">
        <f>'0.5ms-S-0°C-10mm-1'!N236</f>
        <v>0.61835517204644719</v>
      </c>
      <c r="K238" s="25"/>
      <c r="L238" s="12">
        <f>'0.5ms-S-0°C-10mm-2'!N236</f>
        <v>0.56144644360475371</v>
      </c>
      <c r="N238" s="12" t="e">
        <f>#REF!</f>
        <v>#REF!</v>
      </c>
      <c r="P238" s="12">
        <f>'0.0ms-S-0°C-5mm-2'!N236</f>
        <v>0.30231666645369865</v>
      </c>
      <c r="Q238" s="25"/>
      <c r="R238" s="12" t="e">
        <f>#REF!</f>
        <v>#REF!</v>
      </c>
      <c r="S238" s="25"/>
      <c r="T238" s="12">
        <f>'1ms-S-0°C-5mm-2'!O236</f>
        <v>0.61383048222797554</v>
      </c>
      <c r="V238" s="12">
        <f>'0.5ms-S-30°C-5mm-1'!O236</f>
        <v>0.21987494329053001</v>
      </c>
      <c r="X238" s="12">
        <f>'L-0.5ms-S-0°C-5mm'!P236</f>
        <v>0.57976152110860457</v>
      </c>
      <c r="Z238" s="12">
        <f>'0.5ms-S-30°C-5mm-2'!O236</f>
        <v>0.32685369479837084</v>
      </c>
      <c r="AB238" s="12" t="e">
        <f>#REF!</f>
        <v>#REF!</v>
      </c>
      <c r="AE238" s="27" t="e">
        <f t="shared" si="6"/>
        <v>#REF!</v>
      </c>
      <c r="AF238" s="12">
        <v>0</v>
      </c>
    </row>
    <row r="239" spans="1:32" x14ac:dyDescent="0.75">
      <c r="A239" s="12">
        <f t="shared" si="7"/>
        <v>235</v>
      </c>
      <c r="B239" s="12">
        <f>'0.5ms-S-0°C-5mm-1'!R237</f>
        <v>0.30178996440581646</v>
      </c>
      <c r="D239" s="12">
        <f>'0.5ms-S-0°C-5mm-2'!N237</f>
        <v>0.40031892130094449</v>
      </c>
      <c r="E239" s="25"/>
      <c r="F239" s="12">
        <f>'0.5ms-O-0°C-5mm-1'!N237</f>
        <v>0.42851175727888058</v>
      </c>
      <c r="H239" s="12">
        <v>0.5382121929933924</v>
      </c>
      <c r="J239" s="12">
        <f>'0.5ms-S-0°C-10mm-1'!N237</f>
        <v>0.61489293704058789</v>
      </c>
      <c r="K239" s="25"/>
      <c r="L239" s="12">
        <f>'0.5ms-S-0°C-10mm-2'!N237</f>
        <v>0.56046752941637146</v>
      </c>
      <c r="N239" s="12" t="e">
        <f>#REF!</f>
        <v>#REF!</v>
      </c>
      <c r="P239" s="12">
        <f>'0.0ms-S-0°C-5mm-2'!N237</f>
        <v>0.29805730544303749</v>
      </c>
      <c r="Q239" s="25"/>
      <c r="R239" s="12" t="e">
        <f>#REF!</f>
        <v>#REF!</v>
      </c>
      <c r="S239" s="25"/>
      <c r="T239" s="12">
        <f>'1ms-S-0°C-5mm-2'!O237</f>
        <v>0.61334656052650693</v>
      </c>
      <c r="V239" s="12">
        <f>'0.5ms-S-30°C-5mm-1'!O237</f>
        <v>0.21987494329053001</v>
      </c>
      <c r="X239" s="12">
        <f>'L-0.5ms-S-0°C-5mm'!P237</f>
        <v>0.57675367923514886</v>
      </c>
      <c r="Z239" s="12">
        <f>'0.5ms-S-30°C-5mm-2'!O237</f>
        <v>0.31910524811979091</v>
      </c>
      <c r="AB239" s="12" t="e">
        <f>#REF!</f>
        <v>#REF!</v>
      </c>
      <c r="AE239" s="27" t="e">
        <f t="shared" si="6"/>
        <v>#REF!</v>
      </c>
      <c r="AF239" s="12">
        <v>0</v>
      </c>
    </row>
    <row r="240" spans="1:32" x14ac:dyDescent="0.75">
      <c r="A240" s="12">
        <f t="shared" si="7"/>
        <v>236</v>
      </c>
      <c r="B240" s="12">
        <f>'0.5ms-S-0°C-5mm-1'!R238</f>
        <v>0.30178996440581646</v>
      </c>
      <c r="D240" s="12">
        <f>'0.5ms-S-0°C-5mm-2'!N238</f>
        <v>0.39941031360594592</v>
      </c>
      <c r="E240" s="25"/>
      <c r="F240" s="12">
        <f>'0.5ms-O-0°C-5mm-1'!N238</f>
        <v>0.42756244126107157</v>
      </c>
      <c r="H240" s="12">
        <v>0.5382121929933924</v>
      </c>
      <c r="J240" s="12">
        <f>'0.5ms-S-0°C-10mm-1'!N238</f>
        <v>0.61302865665281758</v>
      </c>
      <c r="K240" s="25"/>
      <c r="L240" s="12">
        <f>'0.5ms-S-0°C-10mm-2'!N238</f>
        <v>0.55981491995744992</v>
      </c>
      <c r="N240" s="12" t="e">
        <f>#REF!</f>
        <v>#REF!</v>
      </c>
      <c r="P240" s="12">
        <f>'0.0ms-S-0°C-5mm-2'!N238</f>
        <v>0.29763136934197137</v>
      </c>
      <c r="Q240" s="25"/>
      <c r="R240" s="12" t="e">
        <f>#REF!</f>
        <v>#REF!</v>
      </c>
      <c r="S240" s="25"/>
      <c r="T240" s="12">
        <f>'1ms-S-0°C-5mm-2'!O238</f>
        <v>0.61286263882503811</v>
      </c>
      <c r="V240" s="12">
        <f>'0.5ms-S-30°C-5mm-1'!O238</f>
        <v>0.21938181746454427</v>
      </c>
      <c r="X240" s="12">
        <f>'L-0.5ms-S-0°C-5mm'!P238</f>
        <v>0.57396068320979698</v>
      </c>
      <c r="Z240" s="12">
        <f>'0.5ms-S-30°C-5mm-2'!O238</f>
        <v>0.31910524811979091</v>
      </c>
      <c r="AB240" s="12" t="e">
        <f>#REF!</f>
        <v>#REF!</v>
      </c>
      <c r="AE240" s="27" t="e">
        <f t="shared" si="6"/>
        <v>#REF!</v>
      </c>
      <c r="AF240" s="12">
        <v>0</v>
      </c>
    </row>
    <row r="241" spans="1:32" x14ac:dyDescent="0.75">
      <c r="A241" s="12">
        <f t="shared" si="7"/>
        <v>237</v>
      </c>
      <c r="B241" s="12">
        <f>'0.5ms-S-0°C-5mm-1'!R239</f>
        <v>0.29538044755519666</v>
      </c>
      <c r="D241" s="12">
        <f>'0.5ms-S-0°C-5mm-2'!N239</f>
        <v>0.39713879436844945</v>
      </c>
      <c r="E241" s="25"/>
      <c r="F241" s="12">
        <f>'0.5ms-O-0°C-5mm-1'!N239</f>
        <v>0.42281586117202552</v>
      </c>
      <c r="H241" s="12">
        <v>0.5382121929933924</v>
      </c>
      <c r="J241" s="12">
        <f>'0.5ms-S-0°C-10mm-1'!N239</f>
        <v>0.61302865665281758</v>
      </c>
      <c r="K241" s="25"/>
      <c r="L241" s="12">
        <f>'0.5ms-S-0°C-10mm-2'!N239</f>
        <v>0.55850970103960695</v>
      </c>
      <c r="N241" s="12" t="e">
        <f>#REF!</f>
        <v>#REF!</v>
      </c>
      <c r="P241" s="12">
        <f>'0.0ms-S-0°C-5mm-2'!N239</f>
        <v>0.29677949713983909</v>
      </c>
      <c r="Q241" s="25"/>
      <c r="R241" s="12" t="e">
        <f>#REF!</f>
        <v>#REF!</v>
      </c>
      <c r="S241" s="25"/>
      <c r="T241" s="12">
        <f>'1ms-S-0°C-5mm-2'!O239</f>
        <v>0.61237871712356928</v>
      </c>
      <c r="V241" s="12">
        <f>'0.5ms-S-30°C-5mm-1'!O239</f>
        <v>0.21888869163855851</v>
      </c>
      <c r="X241" s="12">
        <f>'L-0.5ms-S-0°C-5mm'!P239</f>
        <v>0.57052314964013329</v>
      </c>
      <c r="Z241" s="12">
        <f>'0.5ms-S-30°C-5mm-2'!O239</f>
        <v>0.3176524143675572</v>
      </c>
      <c r="AB241" s="12" t="e">
        <f>#REF!</f>
        <v>#REF!</v>
      </c>
      <c r="AE241" s="27" t="e">
        <f t="shared" si="6"/>
        <v>#REF!</v>
      </c>
      <c r="AF241" s="12">
        <v>0</v>
      </c>
    </row>
    <row r="242" spans="1:32" x14ac:dyDescent="0.75">
      <c r="A242" s="12">
        <f t="shared" si="7"/>
        <v>238</v>
      </c>
      <c r="B242" s="12">
        <f>'0.5ms-S-0°C-5mm-1'!R240</f>
        <v>0.29538044755519666</v>
      </c>
      <c r="D242" s="12">
        <f>'0.5ms-S-0°C-5mm-2'!N240</f>
        <v>0.39259575589345663</v>
      </c>
      <c r="E242" s="25"/>
      <c r="F242" s="12">
        <f>'0.5ms-O-0°C-5mm-1'!N240</f>
        <v>0.42234120316312102</v>
      </c>
      <c r="H242" s="12">
        <v>0.5382121929933924</v>
      </c>
      <c r="J242" s="12">
        <f>'0.5ms-S-0°C-10mm-1'!N240</f>
        <v>0.61222967934377326</v>
      </c>
      <c r="K242" s="25"/>
      <c r="L242" s="12">
        <f>'0.5ms-S-0°C-10mm-2'!N240</f>
        <v>0.5575307868512247</v>
      </c>
      <c r="N242" s="12" t="e">
        <f>#REF!</f>
        <v>#REF!</v>
      </c>
      <c r="P242" s="12">
        <f>'0.0ms-S-0°C-5mm-2'!N240</f>
        <v>0.29635356103877297</v>
      </c>
      <c r="Q242" s="25"/>
      <c r="R242" s="12" t="e">
        <f>#REF!</f>
        <v>#REF!</v>
      </c>
      <c r="S242" s="25"/>
      <c r="T242" s="12">
        <f>'1ms-S-0°C-5mm-2'!O240</f>
        <v>0.61237871712356928</v>
      </c>
      <c r="V242" s="12">
        <f>'0.5ms-S-30°C-5mm-1'!O240</f>
        <v>0.21888869163855851</v>
      </c>
      <c r="X242" s="12">
        <f>'L-0.5ms-S-0°C-5mm'!P240</f>
        <v>0.56644107852615744</v>
      </c>
      <c r="Z242" s="12">
        <f>'0.5ms-S-30°C-5mm-2'!O240</f>
        <v>0.31716813645014597</v>
      </c>
      <c r="AB242" s="12" t="e">
        <f>#REF!</f>
        <v>#REF!</v>
      </c>
      <c r="AE242" s="27" t="e">
        <f t="shared" si="6"/>
        <v>#REF!</v>
      </c>
      <c r="AF242" s="12">
        <v>0</v>
      </c>
    </row>
    <row r="243" spans="1:32" x14ac:dyDescent="0.75">
      <c r="A243" s="12">
        <f t="shared" si="7"/>
        <v>239</v>
      </c>
      <c r="B243" s="12">
        <f>'0.5ms-S-0°C-5mm-1'!R241</f>
        <v>0.29495314643182197</v>
      </c>
      <c r="D243" s="12">
        <f>'0.5ms-S-0°C-5mm-2'!N241</f>
        <v>0.38941562896096166</v>
      </c>
      <c r="E243" s="25"/>
      <c r="F243" s="12">
        <f>'0.5ms-O-0°C-5mm-1'!N241</f>
        <v>0.42091722913640722</v>
      </c>
      <c r="H243" s="12">
        <v>0.5382121929933924</v>
      </c>
      <c r="J243" s="12">
        <f>'0.5ms-S-0°C-10mm-1'!N241</f>
        <v>0.61222967934377326</v>
      </c>
      <c r="K243" s="25"/>
      <c r="L243" s="12">
        <f>'0.5ms-S-0°C-10mm-2'!N241</f>
        <v>0.55687817739230316</v>
      </c>
      <c r="N243" s="12" t="e">
        <f>#REF!</f>
        <v>#REF!</v>
      </c>
      <c r="P243" s="12">
        <f>'0.0ms-S-0°C-5mm-2'!N241</f>
        <v>0.29464981663450857</v>
      </c>
      <c r="Q243" s="25"/>
      <c r="R243" s="12" t="e">
        <f>#REF!</f>
        <v>#REF!</v>
      </c>
      <c r="S243" s="25"/>
      <c r="T243" s="12">
        <f>'1ms-S-0°C-5mm-2'!O241</f>
        <v>0.61189479542210068</v>
      </c>
      <c r="V243" s="12">
        <f>'0.5ms-S-30°C-5mm-1'!O241</f>
        <v>0.21839556581257277</v>
      </c>
      <c r="X243" s="12">
        <f>'L-0.5ms-S-0°C-5mm'!P241</f>
        <v>0.5662262326780535</v>
      </c>
      <c r="Z243" s="12">
        <f>'0.5ms-S-30°C-5mm-2'!O241</f>
        <v>0.31716813645014597</v>
      </c>
      <c r="AB243" s="12" t="e">
        <f>#REF!</f>
        <v>#REF!</v>
      </c>
      <c r="AE243" s="27" t="e">
        <f t="shared" si="6"/>
        <v>#REF!</v>
      </c>
      <c r="AF243" s="12">
        <v>0</v>
      </c>
    </row>
    <row r="244" spans="1:32" x14ac:dyDescent="0.75">
      <c r="A244" s="12">
        <f t="shared" si="7"/>
        <v>240</v>
      </c>
      <c r="B244" s="12">
        <f>'0.5ms-S-0°C-5mm-1'!R242</f>
        <v>0.29452584530844733</v>
      </c>
      <c r="C244" s="12">
        <f>15/28</f>
        <v>0.5357142857142857</v>
      </c>
      <c r="D244" s="12">
        <f>'0.5ms-S-0°C-5mm-2'!N242</f>
        <v>0.38714410972346519</v>
      </c>
      <c r="E244" s="25">
        <f>15/28</f>
        <v>0.5357142857142857</v>
      </c>
      <c r="F244" s="12">
        <f>'0.5ms-O-0°C-5mm-1'!N242</f>
        <v>0.41949325510969337</v>
      </c>
      <c r="H244" s="12">
        <v>0.5382121929933924</v>
      </c>
      <c r="I244" s="12">
        <v>1</v>
      </c>
      <c r="J244" s="12">
        <f>'0.5ms-S-0°C-10mm-1'!N242</f>
        <v>0.61222967934377326</v>
      </c>
      <c r="K244" s="25">
        <f>15/28</f>
        <v>0.5357142857142857</v>
      </c>
      <c r="L244" s="12">
        <f>'0.5ms-S-0°C-10mm-2'!N242</f>
        <v>0.55655187266284234</v>
      </c>
      <c r="M244" s="12">
        <f>27/39</f>
        <v>0.69230769230769229</v>
      </c>
      <c r="N244" s="12" t="e">
        <f>#REF!</f>
        <v>#REF!</v>
      </c>
      <c r="P244" s="12">
        <f>'0.0ms-S-0°C-5mm-2'!N242</f>
        <v>0.29337200833131016</v>
      </c>
      <c r="Q244" s="25"/>
      <c r="R244" s="12" t="e">
        <f>#REF!</f>
        <v>#REF!</v>
      </c>
      <c r="S244" s="25"/>
      <c r="T244" s="12">
        <f>'1ms-S-0°C-5mm-2'!O242</f>
        <v>0.61189479542210068</v>
      </c>
      <c r="V244" s="12">
        <f>'0.5ms-S-30°C-5mm-1'!O242</f>
        <v>0.21790243998658701</v>
      </c>
      <c r="X244" s="12">
        <f>'L-0.5ms-S-0°C-5mm'!P242</f>
        <v>0.5623590074121817</v>
      </c>
      <c r="Z244" s="12">
        <f>'0.5ms-S-30°C-5mm-2'!O242</f>
        <v>0.31619958061532355</v>
      </c>
      <c r="AB244" s="12" t="e">
        <f>#REF!</f>
        <v>#REF!</v>
      </c>
      <c r="AE244" s="27" t="e">
        <f t="shared" si="6"/>
        <v>#REF!</v>
      </c>
      <c r="AF244" s="12">
        <v>0</v>
      </c>
    </row>
    <row r="245" spans="1:32" x14ac:dyDescent="0.75">
      <c r="A245" s="12">
        <f t="shared" si="7"/>
        <v>241</v>
      </c>
      <c r="B245" s="12">
        <f>'0.5ms-S-0°C-5mm-1'!R243</f>
        <v>0.29324394193832332</v>
      </c>
      <c r="D245" s="12">
        <f>'0.5ms-S-0°C-5mm-2'!N243</f>
        <v>0.38578119818096734</v>
      </c>
      <c r="E245" s="25"/>
      <c r="F245" s="12">
        <f>'0.5ms-O-0°C-5mm-1'!N243</f>
        <v>0.41806928108297975</v>
      </c>
      <c r="H245" s="12">
        <v>0.5382121929933924</v>
      </c>
      <c r="J245" s="12">
        <f>'0.5ms-S-0°C-10mm-1'!N243</f>
        <v>0.61196335357409171</v>
      </c>
      <c r="K245" s="25"/>
      <c r="L245" s="12">
        <f>'0.5ms-S-0°C-10mm-2'!N243</f>
        <v>0.55622556793338174</v>
      </c>
      <c r="N245" s="12" t="e">
        <f>#REF!</f>
        <v>#REF!</v>
      </c>
      <c r="P245" s="12">
        <f>'0.0ms-S-0°C-5mm-2'!N243</f>
        <v>0.29337200833131016</v>
      </c>
      <c r="Q245" s="25"/>
      <c r="R245" s="12" t="e">
        <f>#REF!</f>
        <v>#REF!</v>
      </c>
      <c r="S245" s="25"/>
      <c r="T245" s="12">
        <f>'1ms-S-0°C-5mm-2'!O243</f>
        <v>0.61189479542210068</v>
      </c>
      <c r="V245" s="12">
        <f>'0.5ms-S-30°C-5mm-1'!O243</f>
        <v>0.21790243998658701</v>
      </c>
      <c r="X245" s="12">
        <f>'L-0.5ms-S-0°C-5mm'!P243</f>
        <v>0.55892147384251789</v>
      </c>
      <c r="Z245" s="12">
        <f>'0.5ms-S-30°C-5mm-2'!O243</f>
        <v>0.3142624689456785</v>
      </c>
      <c r="AB245" s="12" t="e">
        <f>#REF!</f>
        <v>#REF!</v>
      </c>
      <c r="AE245" s="27" t="e">
        <f t="shared" si="6"/>
        <v>#REF!</v>
      </c>
      <c r="AF245" s="12">
        <v>0</v>
      </c>
    </row>
    <row r="246" spans="1:32" x14ac:dyDescent="0.75">
      <c r="A246" s="12">
        <f t="shared" si="7"/>
        <v>242</v>
      </c>
      <c r="B246" s="12">
        <f>'0.5ms-S-0°C-5mm-1'!R244</f>
        <v>0.29281664081494868</v>
      </c>
      <c r="D246" s="12">
        <f>'0.5ms-S-0°C-5mm-2'!N244</f>
        <v>0.38214676740097309</v>
      </c>
      <c r="E246" s="25"/>
      <c r="F246" s="12">
        <f>'0.5ms-O-0°C-5mm-1'!N244</f>
        <v>0.41617064904736145</v>
      </c>
      <c r="H246" s="12">
        <v>0.5382121929933924</v>
      </c>
      <c r="J246" s="12">
        <f>'0.5ms-S-0°C-10mm-1'!N244</f>
        <v>0.61169702780441038</v>
      </c>
      <c r="K246" s="25"/>
      <c r="L246" s="12">
        <f>'0.5ms-S-0°C-10mm-2'!N244</f>
        <v>0.55524665374499937</v>
      </c>
      <c r="N246" s="12" t="e">
        <f>#REF!</f>
        <v>#REF!</v>
      </c>
      <c r="P246" s="12">
        <f>'0.0ms-S-0°C-5mm-2'!N244</f>
        <v>0.28953858342171507</v>
      </c>
      <c r="Q246" s="25"/>
      <c r="R246" s="12" t="e">
        <f>#REF!</f>
        <v>#REF!</v>
      </c>
      <c r="S246" s="25"/>
      <c r="T246" s="12">
        <f>'1ms-S-0°C-5mm-2'!O244</f>
        <v>0.61141087372063196</v>
      </c>
      <c r="V246" s="12">
        <f>'0.5ms-S-30°C-5mm-1'!O244</f>
        <v>0.21790243998658701</v>
      </c>
      <c r="X246" s="12">
        <f>'L-0.5ms-S-0°C-5mm'!P244</f>
        <v>0.55806209045010202</v>
      </c>
      <c r="Z246" s="12">
        <f>'0.5ms-S-30°C-5mm-2'!O244</f>
        <v>0.31377819102826726</v>
      </c>
      <c r="AB246" s="12" t="e">
        <f>#REF!</f>
        <v>#REF!</v>
      </c>
      <c r="AE246" s="27" t="e">
        <f t="shared" si="6"/>
        <v>#REF!</v>
      </c>
      <c r="AF246" s="12">
        <v>0</v>
      </c>
    </row>
    <row r="247" spans="1:32" x14ac:dyDescent="0.75">
      <c r="A247" s="12">
        <f t="shared" si="7"/>
        <v>243</v>
      </c>
      <c r="B247" s="12">
        <f>'0.5ms-S-0°C-5mm-1'!R245</f>
        <v>0.29238933969157405</v>
      </c>
      <c r="D247" s="12">
        <f>'0.5ms-S-0°C-5mm-2'!N245</f>
        <v>0.38078385585847524</v>
      </c>
      <c r="E247" s="25"/>
      <c r="F247" s="12">
        <f>'0.5ms-O-0°C-5mm-1'!N245</f>
        <v>0.41284804298502936</v>
      </c>
      <c r="H247" s="12">
        <v>0.5382121929933924</v>
      </c>
      <c r="J247" s="12">
        <f>'0.5ms-S-0°C-10mm-1'!N245</f>
        <v>0.61143070203472882</v>
      </c>
      <c r="K247" s="25"/>
      <c r="L247" s="12">
        <f>'0.5ms-S-0°C-10mm-2'!N245</f>
        <v>0.55492034901553866</v>
      </c>
      <c r="N247" s="12" t="e">
        <f>#REF!</f>
        <v>#REF!</v>
      </c>
      <c r="P247" s="12">
        <f>'0.0ms-S-0°C-5mm-2'!N245</f>
        <v>0.28655703071425226</v>
      </c>
      <c r="Q247" s="25"/>
      <c r="R247" s="12" t="e">
        <f>#REF!</f>
        <v>#REF!</v>
      </c>
      <c r="S247" s="25"/>
      <c r="T247" s="12">
        <f>'1ms-S-0°C-5mm-2'!O245</f>
        <v>0.61044303031769453</v>
      </c>
      <c r="V247" s="12">
        <f>'0.5ms-S-30°C-5mm-1'!O245</f>
        <v>0.21790243998658701</v>
      </c>
      <c r="X247" s="12">
        <f>'L-0.5ms-S-0°C-5mm'!P245</f>
        <v>0.55591363196906229</v>
      </c>
      <c r="Z247" s="12">
        <f>'0.5ms-S-30°C-5mm-2'!O245</f>
        <v>0.31232535727603356</v>
      </c>
      <c r="AB247" s="12" t="e">
        <f>#REF!</f>
        <v>#REF!</v>
      </c>
      <c r="AE247" s="27" t="e">
        <f t="shared" si="6"/>
        <v>#REF!</v>
      </c>
      <c r="AF247" s="12">
        <v>0</v>
      </c>
    </row>
    <row r="248" spans="1:32" x14ac:dyDescent="0.75">
      <c r="A248" s="12">
        <f t="shared" si="7"/>
        <v>244</v>
      </c>
      <c r="B248" s="12">
        <f>'0.5ms-S-0°C-5mm-1'!R246</f>
        <v>0.28982553295132613</v>
      </c>
      <c r="D248" s="12">
        <f>'0.5ms-S-0°C-5mm-2'!N246</f>
        <v>0.37851233662097883</v>
      </c>
      <c r="E248" s="25"/>
      <c r="F248" s="12">
        <f>'0.5ms-O-0°C-5mm-1'!N246</f>
        <v>0.41189872696722041</v>
      </c>
      <c r="H248" s="12">
        <v>0.5382121929933924</v>
      </c>
      <c r="J248" s="12">
        <f>'0.5ms-S-0°C-10mm-1'!N246</f>
        <v>0.61036539895600295</v>
      </c>
      <c r="K248" s="25"/>
      <c r="L248" s="12">
        <f>'0.5ms-S-0°C-10mm-2'!N246</f>
        <v>0.55426773955661712</v>
      </c>
      <c r="N248" s="12" t="e">
        <f>#REF!</f>
        <v>#REF!</v>
      </c>
      <c r="P248" s="12">
        <f>'0.0ms-S-0°C-5mm-2'!N246</f>
        <v>0.28613109461318614</v>
      </c>
      <c r="Q248" s="25"/>
      <c r="R248" s="12" t="e">
        <f>#REF!</f>
        <v>#REF!</v>
      </c>
      <c r="S248" s="25"/>
      <c r="T248" s="12">
        <f>'1ms-S-0°C-5mm-2'!O246</f>
        <v>0.60802342181035118</v>
      </c>
      <c r="V248" s="12">
        <f>'0.5ms-S-30°C-5mm-1'!O246</f>
        <v>0.21790243998658693</v>
      </c>
      <c r="X248" s="12">
        <f>'L-0.5ms-S-0°C-5mm'!P246</f>
        <v>0.55355032763991829</v>
      </c>
      <c r="Z248" s="12">
        <f>'0.5ms-S-30°C-5mm-2'!O246</f>
        <v>0.30990396768897732</v>
      </c>
      <c r="AB248" s="12" t="e">
        <f>#REF!</f>
        <v>#REF!</v>
      </c>
      <c r="AE248" s="27" t="e">
        <f t="shared" si="6"/>
        <v>#REF!</v>
      </c>
      <c r="AF248" s="12">
        <v>0</v>
      </c>
    </row>
    <row r="249" spans="1:32" x14ac:dyDescent="0.75">
      <c r="A249" s="12">
        <f t="shared" si="7"/>
        <v>245</v>
      </c>
      <c r="B249" s="12">
        <f>'0.5ms-S-0°C-5mm-1'!R247</f>
        <v>0.28939823182795144</v>
      </c>
      <c r="D249" s="12">
        <f>'0.5ms-S-0°C-5mm-2'!N247</f>
        <v>0.37351499429848672</v>
      </c>
      <c r="E249" s="25"/>
      <c r="F249" s="12">
        <f>'0.5ms-O-0°C-5mm-1'!N247</f>
        <v>0.41189872696722041</v>
      </c>
      <c r="H249" s="12">
        <v>0.5382121929933924</v>
      </c>
      <c r="J249" s="12">
        <f>'0.5ms-S-0°C-10mm-1'!N247</f>
        <v>0.61009907318632139</v>
      </c>
      <c r="K249" s="25"/>
      <c r="L249" s="12">
        <f>'0.5ms-S-0°C-10mm-2'!N247</f>
        <v>0.55296252063877416</v>
      </c>
      <c r="N249" s="12" t="e">
        <f>#REF!</f>
        <v>#REF!</v>
      </c>
      <c r="P249" s="12">
        <f>'0.0ms-S-0°C-5mm-2'!N247</f>
        <v>0.28613109461318614</v>
      </c>
      <c r="Q249" s="25"/>
      <c r="R249" s="12" t="e">
        <f>#REF!</f>
        <v>#REF!</v>
      </c>
      <c r="S249" s="25"/>
      <c r="T249" s="12">
        <f>'1ms-S-0°C-5mm-2'!O247</f>
        <v>0.60657165670594504</v>
      </c>
      <c r="V249" s="12">
        <f>'0.5ms-S-30°C-5mm-1'!O247</f>
        <v>0.21691618833461543</v>
      </c>
      <c r="X249" s="12">
        <f>'L-0.5ms-S-0°C-5mm'!P247</f>
        <v>0.5511870233107744</v>
      </c>
      <c r="Z249" s="12">
        <f>'0.5ms-S-30°C-5mm-2'!O247</f>
        <v>0.30748257810192114</v>
      </c>
      <c r="AB249" s="12" t="e">
        <f>#REF!</f>
        <v>#REF!</v>
      </c>
      <c r="AE249" s="27" t="e">
        <f t="shared" si="6"/>
        <v>#REF!</v>
      </c>
      <c r="AF249" s="12">
        <v>0</v>
      </c>
    </row>
    <row r="250" spans="1:32" x14ac:dyDescent="0.75">
      <c r="A250" s="12">
        <f t="shared" si="7"/>
        <v>246</v>
      </c>
      <c r="B250" s="12">
        <f>'0.5ms-S-0°C-5mm-1'!R248</f>
        <v>0.2889709307045768</v>
      </c>
      <c r="D250" s="12">
        <f>'0.5ms-S-0°C-5mm-2'!N248</f>
        <v>0.37124347506099026</v>
      </c>
      <c r="E250" s="25"/>
      <c r="F250" s="12">
        <f>'0.5ms-O-0°C-5mm-1'!N248</f>
        <v>0.41142406895831557</v>
      </c>
      <c r="H250" s="12">
        <v>0.5382121929933924</v>
      </c>
      <c r="J250" s="12">
        <f>'0.5ms-S-0°C-10mm-1'!N248</f>
        <v>0.60956642164695851</v>
      </c>
      <c r="K250" s="25"/>
      <c r="L250" s="12">
        <f>'0.5ms-S-0°C-10mm-2'!N248</f>
        <v>0.55133099699147037</v>
      </c>
      <c r="N250" s="12" t="e">
        <f>#REF!</f>
        <v>#REF!</v>
      </c>
      <c r="P250" s="12">
        <f>'0.0ms-S-0°C-5mm-2'!N248</f>
        <v>0.28527922241105391</v>
      </c>
      <c r="Q250" s="25"/>
      <c r="R250" s="12" t="e">
        <f>#REF!</f>
        <v>#REF!</v>
      </c>
      <c r="S250" s="25"/>
      <c r="T250" s="12">
        <f>'1ms-S-0°C-5mm-2'!O248</f>
        <v>0.60657165670594504</v>
      </c>
      <c r="V250" s="12">
        <f>'0.5ms-S-30°C-5mm-1'!O248</f>
        <v>0.21691618833461543</v>
      </c>
      <c r="X250" s="12">
        <f>'L-0.5ms-S-0°C-5mm'!P248</f>
        <v>0.54774948974111071</v>
      </c>
      <c r="Z250" s="12">
        <f>'0.5ms-S-30°C-5mm-2'!O248</f>
        <v>0.30360835476263121</v>
      </c>
      <c r="AB250" s="12" t="e">
        <f>#REF!</f>
        <v>#REF!</v>
      </c>
      <c r="AE250" s="27" t="e">
        <f t="shared" si="6"/>
        <v>#REF!</v>
      </c>
      <c r="AF250" s="12">
        <v>0</v>
      </c>
    </row>
    <row r="251" spans="1:32" x14ac:dyDescent="0.75">
      <c r="A251" s="12">
        <f t="shared" si="7"/>
        <v>247</v>
      </c>
      <c r="B251" s="12">
        <f>'0.5ms-S-0°C-5mm-1'!R249</f>
        <v>0.28854362958120217</v>
      </c>
      <c r="D251" s="12">
        <f>'0.5ms-S-0°C-5mm-2'!N249</f>
        <v>0.36851765197599462</v>
      </c>
      <c r="E251" s="25"/>
      <c r="F251" s="12">
        <f>'0.5ms-O-0°C-5mm-1'!N249</f>
        <v>0.41047475294050656</v>
      </c>
      <c r="H251" s="12">
        <v>0.5382121929933924</v>
      </c>
      <c r="J251" s="12">
        <f>'0.5ms-S-0°C-10mm-1'!N249</f>
        <v>0.60903377010759552</v>
      </c>
      <c r="K251" s="25"/>
      <c r="L251" s="12">
        <f>'0.5ms-S-0°C-10mm-2'!N249</f>
        <v>0.54872055915578444</v>
      </c>
      <c r="N251" s="12" t="e">
        <f>#REF!</f>
        <v>#REF!</v>
      </c>
      <c r="P251" s="12">
        <f>'0.0ms-S-0°C-5mm-2'!N249</f>
        <v>0.28272360580465716</v>
      </c>
      <c r="Q251" s="25"/>
      <c r="R251" s="12" t="e">
        <f>#REF!</f>
        <v>#REF!</v>
      </c>
      <c r="S251" s="25"/>
      <c r="T251" s="12">
        <f>'1ms-S-0°C-5mm-2'!O249</f>
        <v>0.60415204819860147</v>
      </c>
      <c r="V251" s="12">
        <f>'0.5ms-S-30°C-5mm-1'!O249</f>
        <v>0.21691618833461543</v>
      </c>
      <c r="X251" s="12">
        <f>'L-0.5ms-S-0°C-5mm'!P249</f>
        <v>0.54731979804490272</v>
      </c>
      <c r="Z251" s="12">
        <f>'0.5ms-S-30°C-5mm-2'!O249</f>
        <v>0.29924985350592997</v>
      </c>
      <c r="AB251" s="12" t="e">
        <f>#REF!</f>
        <v>#REF!</v>
      </c>
      <c r="AE251" s="27" t="e">
        <f t="shared" si="6"/>
        <v>#REF!</v>
      </c>
      <c r="AF251" s="12">
        <v>0</v>
      </c>
    </row>
    <row r="252" spans="1:32" x14ac:dyDescent="0.75">
      <c r="A252" s="12">
        <f t="shared" si="7"/>
        <v>248</v>
      </c>
      <c r="B252" s="12">
        <f>'0.5ms-S-0°C-5mm-1'!R250</f>
        <v>0.28854362958120217</v>
      </c>
      <c r="D252" s="12">
        <f>'0.5ms-S-0°C-5mm-2'!N250</f>
        <v>0.36715474043349672</v>
      </c>
      <c r="E252" s="25"/>
      <c r="F252" s="12">
        <f>'0.5ms-O-0°C-5mm-1'!N250</f>
        <v>0.40762680488707898</v>
      </c>
      <c r="H252" s="12">
        <v>0.5382121929933924</v>
      </c>
      <c r="J252" s="12">
        <f>'0.5ms-S-0°C-10mm-1'!N250</f>
        <v>0.60823479279855108</v>
      </c>
      <c r="K252" s="25"/>
      <c r="L252" s="12">
        <f>'0.5ms-S-0°C-10mm-2'!N250</f>
        <v>0.54741534023794147</v>
      </c>
      <c r="N252" s="12" t="e">
        <f>#REF!</f>
        <v>#REF!</v>
      </c>
      <c r="P252" s="12">
        <f>'0.0ms-S-0°C-5mm-2'!N250</f>
        <v>0.28187173360252499</v>
      </c>
      <c r="Q252" s="25"/>
      <c r="R252" s="12" t="e">
        <f>#REF!</f>
        <v>#REF!</v>
      </c>
      <c r="S252" s="25"/>
      <c r="T252" s="12">
        <f>'1ms-S-0°C-5mm-2'!O250</f>
        <v>0.60366812649713275</v>
      </c>
      <c r="V252" s="12">
        <f>'0.5ms-S-30°C-5mm-1'!O250</f>
        <v>0.21691618833461543</v>
      </c>
      <c r="X252" s="12">
        <f>'L-0.5ms-S-0°C-5mm'!P250</f>
        <v>0.54495649371575894</v>
      </c>
      <c r="Z252" s="12">
        <f>'0.5ms-S-30°C-5mm-2'!O250</f>
        <v>0.29876557558851868</v>
      </c>
      <c r="AB252" s="12" t="e">
        <f>#REF!</f>
        <v>#REF!</v>
      </c>
      <c r="AE252" s="27" t="e">
        <f t="shared" si="6"/>
        <v>#REF!</v>
      </c>
      <c r="AF252" s="12">
        <v>0</v>
      </c>
    </row>
    <row r="253" spans="1:32" x14ac:dyDescent="0.75">
      <c r="A253" s="12">
        <f t="shared" si="7"/>
        <v>249</v>
      </c>
      <c r="B253" s="12">
        <f>'0.5ms-S-0°C-5mm-1'!R251</f>
        <v>0.28811632845782753</v>
      </c>
      <c r="D253" s="12">
        <f>'0.5ms-S-0°C-5mm-2'!N251</f>
        <v>0.36170309426350533</v>
      </c>
      <c r="E253" s="25"/>
      <c r="F253" s="12">
        <f>'0.5ms-O-0°C-5mm-1'!N251</f>
        <v>0.4028802247980332</v>
      </c>
      <c r="H253" s="12">
        <v>0.5382121929933924</v>
      </c>
      <c r="J253" s="12">
        <f>'0.5ms-S-0°C-10mm-1'!N251</f>
        <v>0.60823479279855108</v>
      </c>
      <c r="K253" s="25"/>
      <c r="L253" s="12">
        <f>'0.5ms-S-0°C-10mm-2'!N251</f>
        <v>0.54643642604955922</v>
      </c>
      <c r="N253" s="12" t="e">
        <f>#REF!</f>
        <v>#REF!</v>
      </c>
      <c r="P253" s="12">
        <f>'0.0ms-S-0°C-5mm-2'!N251</f>
        <v>0.27931611699612824</v>
      </c>
      <c r="Q253" s="25"/>
      <c r="R253" s="12" t="e">
        <f>#REF!</f>
        <v>#REF!</v>
      </c>
      <c r="S253" s="25"/>
      <c r="T253" s="12">
        <f>'1ms-S-0°C-5mm-2'!O251</f>
        <v>0.60318420479566415</v>
      </c>
      <c r="V253" s="12">
        <f>'0.5ms-S-30°C-5mm-1'!O251</f>
        <v>0.21691618833461543</v>
      </c>
      <c r="X253" s="12">
        <f>'L-0.5ms-S-0°C-5mm'!P251</f>
        <v>0.54194865184230312</v>
      </c>
      <c r="Z253" s="12">
        <f>'0.5ms-S-30°C-5mm-2'!O251</f>
        <v>0.29634418600146251</v>
      </c>
      <c r="AB253" s="12" t="e">
        <f>#REF!</f>
        <v>#REF!</v>
      </c>
      <c r="AE253" s="27" t="e">
        <f t="shared" si="6"/>
        <v>#REF!</v>
      </c>
      <c r="AF253" s="12">
        <v>0</v>
      </c>
    </row>
    <row r="254" spans="1:32" x14ac:dyDescent="0.75">
      <c r="A254" s="12">
        <f t="shared" si="7"/>
        <v>250</v>
      </c>
      <c r="B254" s="12">
        <f>'0.5ms-S-0°C-5mm-1'!R252</f>
        <v>0.28811632845782753</v>
      </c>
      <c r="D254" s="12">
        <f>'0.5ms-S-0°C-5mm-2'!N252</f>
        <v>0.36079448656850677</v>
      </c>
      <c r="E254" s="25"/>
      <c r="F254" s="12">
        <f>'0.5ms-O-0°C-5mm-1'!N252</f>
        <v>0.40240556678912875</v>
      </c>
      <c r="H254" s="12">
        <v>0.5382121929933924</v>
      </c>
      <c r="J254" s="12">
        <f>'0.5ms-S-0°C-10mm-1'!N252</f>
        <v>0.60796846702886964</v>
      </c>
      <c r="K254" s="25"/>
      <c r="L254" s="12">
        <f>'0.5ms-S-0°C-10mm-2'!N252</f>
        <v>0.54186815983710868</v>
      </c>
      <c r="N254" s="12" t="e">
        <f>#REF!</f>
        <v>#REF!</v>
      </c>
      <c r="P254" s="12">
        <f>'0.0ms-S-0°C-5mm-2'!N252</f>
        <v>0.27803830869292989</v>
      </c>
      <c r="Q254" s="25"/>
      <c r="R254" s="12" t="e">
        <f>#REF!</f>
        <v>#REF!</v>
      </c>
      <c r="S254" s="25"/>
      <c r="T254" s="12">
        <f>'1ms-S-0°C-5mm-2'!O252</f>
        <v>0.60270028309419532</v>
      </c>
      <c r="V254" s="12">
        <f>'0.5ms-S-30°C-5mm-1'!O252</f>
        <v>0.21642306250862969</v>
      </c>
      <c r="X254" s="12">
        <f>'L-0.5ms-S-0°C-5mm'!P252</f>
        <v>0.54065957675367926</v>
      </c>
      <c r="Z254" s="12">
        <f>'0.5ms-S-30°C-5mm-2'!O252</f>
        <v>0.29440707433181751</v>
      </c>
      <c r="AB254" s="12" t="e">
        <f>#REF!</f>
        <v>#REF!</v>
      </c>
      <c r="AE254" s="27" t="e">
        <f t="shared" si="6"/>
        <v>#REF!</v>
      </c>
      <c r="AF254" s="12">
        <v>0</v>
      </c>
    </row>
    <row r="255" spans="1:32" x14ac:dyDescent="0.75">
      <c r="A255" s="12">
        <f t="shared" si="7"/>
        <v>251</v>
      </c>
      <c r="B255" s="12">
        <f>'0.5ms-S-0°C-5mm-1'!R253</f>
        <v>0.28726172621107826</v>
      </c>
      <c r="D255" s="12">
        <f>'0.5ms-S-0°C-5mm-2'!N253</f>
        <v>0.36034018272100743</v>
      </c>
      <c r="E255" s="25"/>
      <c r="F255" s="12">
        <f>'0.5ms-O-0°C-5mm-1'!N253</f>
        <v>0.40050693475351029</v>
      </c>
      <c r="H255" s="12">
        <v>0.5382121929933924</v>
      </c>
      <c r="J255" s="12">
        <f>'0.5ms-S-0°C-10mm-1'!N253</f>
        <v>0.60663683818046232</v>
      </c>
      <c r="K255" s="25"/>
      <c r="L255" s="12">
        <f>'0.5ms-S-0°C-10mm-2'!N253</f>
        <v>0.53925772200142275</v>
      </c>
      <c r="N255" s="12" t="e">
        <f>#REF!</f>
        <v>#REF!</v>
      </c>
      <c r="P255" s="12">
        <f>'0.0ms-S-0°C-5mm-2'!N253</f>
        <v>0.27377894768226874</v>
      </c>
      <c r="Q255" s="25"/>
      <c r="R255" s="12" t="e">
        <f>#REF!</f>
        <v>#REF!</v>
      </c>
      <c r="S255" s="25"/>
      <c r="T255" s="12">
        <f>'1ms-S-0°C-5mm-2'!O253</f>
        <v>0.60270028309419532</v>
      </c>
      <c r="V255" s="12">
        <f>'0.5ms-S-30°C-5mm-1'!O253</f>
        <v>0.21642306250862969</v>
      </c>
      <c r="X255" s="12">
        <f>'L-0.5ms-S-0°C-5mm'!P253</f>
        <v>0.53765173488022344</v>
      </c>
      <c r="Z255" s="12">
        <f>'0.5ms-S-30°C-5mm-2'!O253</f>
        <v>0.29392279641440627</v>
      </c>
      <c r="AB255" s="12" t="e">
        <f>#REF!</f>
        <v>#REF!</v>
      </c>
      <c r="AE255" s="27" t="e">
        <f t="shared" si="6"/>
        <v>#REF!</v>
      </c>
      <c r="AF255" s="12">
        <v>0</v>
      </c>
    </row>
    <row r="256" spans="1:32" x14ac:dyDescent="0.75">
      <c r="A256" s="12">
        <f t="shared" si="7"/>
        <v>252</v>
      </c>
      <c r="B256" s="12">
        <f>'0.5ms-S-0°C-5mm-1'!R254</f>
        <v>0.28683442508770357</v>
      </c>
      <c r="D256" s="12">
        <f>'0.5ms-S-0°C-5mm-2'!N254</f>
        <v>0.3585229673310103</v>
      </c>
      <c r="E256" s="25"/>
      <c r="F256" s="12">
        <f>'0.5ms-O-0°C-5mm-1'!N254</f>
        <v>0.39813364470898749</v>
      </c>
      <c r="H256" s="12">
        <v>0.5382121929933924</v>
      </c>
      <c r="J256" s="12">
        <f>'0.5ms-S-0°C-10mm-1'!N254</f>
        <v>0.60610418664109933</v>
      </c>
      <c r="K256" s="25"/>
      <c r="L256" s="12">
        <f>'0.5ms-S-0°C-10mm-2'!N254</f>
        <v>0.53860511254250121</v>
      </c>
      <c r="N256" s="12" t="e">
        <f>#REF!</f>
        <v>#REF!</v>
      </c>
      <c r="P256" s="12">
        <f>'0.0ms-S-0°C-5mm-2'!N254</f>
        <v>0.27250113937907033</v>
      </c>
      <c r="Q256" s="25"/>
      <c r="R256" s="12" t="e">
        <f>#REF!</f>
        <v>#REF!</v>
      </c>
      <c r="S256" s="25"/>
      <c r="T256" s="12">
        <f>'1ms-S-0°C-5mm-2'!O254</f>
        <v>0.60270028309419532</v>
      </c>
      <c r="V256" s="12">
        <f>'0.5ms-S-30°C-5mm-1'!O254</f>
        <v>0.21592993668264393</v>
      </c>
      <c r="X256" s="12">
        <f>'L-0.5ms-S-0°C-5mm'!P254</f>
        <v>0.53485873885487156</v>
      </c>
      <c r="Z256" s="12">
        <f>'0.5ms-S-30°C-5mm-2'!O254</f>
        <v>0.29004857307511628</v>
      </c>
      <c r="AB256" s="12" t="e">
        <f>#REF!</f>
        <v>#REF!</v>
      </c>
      <c r="AE256" s="27" t="e">
        <f t="shared" si="6"/>
        <v>#REF!</v>
      </c>
      <c r="AF256" s="12">
        <v>0</v>
      </c>
    </row>
    <row r="257" spans="1:32" x14ac:dyDescent="0.75">
      <c r="A257" s="12">
        <f t="shared" si="7"/>
        <v>253</v>
      </c>
      <c r="B257" s="12">
        <f>'0.5ms-S-0°C-5mm-1'!R255</f>
        <v>0.28597982284095425</v>
      </c>
      <c r="D257" s="12">
        <f>'0.5ms-S-0°C-5mm-2'!N255</f>
        <v>0.35670575194101312</v>
      </c>
      <c r="E257" s="25"/>
      <c r="F257" s="12">
        <f>'0.5ms-O-0°C-5mm-1'!N255</f>
        <v>0.39718432869117831</v>
      </c>
      <c r="H257" s="12">
        <v>0.5382121929933924</v>
      </c>
      <c r="J257" s="12">
        <f>'0.5ms-S-0°C-10mm-1'!N255</f>
        <v>0.60450623202301057</v>
      </c>
      <c r="K257" s="25"/>
      <c r="L257" s="12">
        <f>'0.5ms-S-0°C-10mm-2'!N255</f>
        <v>0.53860511254250121</v>
      </c>
      <c r="N257" s="12" t="e">
        <f>#REF!</f>
        <v>#REF!</v>
      </c>
      <c r="P257" s="12">
        <f>'0.0ms-S-0°C-5mm-2'!N255</f>
        <v>0.27079739497480593</v>
      </c>
      <c r="Q257" s="25"/>
      <c r="R257" s="12" t="e">
        <f>#REF!</f>
        <v>#REF!</v>
      </c>
      <c r="S257" s="25"/>
      <c r="T257" s="12">
        <f>'1ms-S-0°C-5mm-2'!O255</f>
        <v>0.60270028309419532</v>
      </c>
      <c r="V257" s="12">
        <f>'0.5ms-S-30°C-5mm-1'!O255</f>
        <v>0.2154368108566582</v>
      </c>
      <c r="X257" s="12">
        <f>'L-0.5ms-S-0°C-5mm'!P255</f>
        <v>0.53292512622193577</v>
      </c>
      <c r="Z257" s="12">
        <f>'0.5ms-S-30°C-5mm-2'!O255</f>
        <v>0.28714290557064892</v>
      </c>
      <c r="AB257" s="12" t="e">
        <f>#REF!</f>
        <v>#REF!</v>
      </c>
      <c r="AE257" s="27" t="e">
        <f t="shared" si="6"/>
        <v>#REF!</v>
      </c>
      <c r="AF257" s="12">
        <v>0</v>
      </c>
    </row>
    <row r="258" spans="1:32" x14ac:dyDescent="0.75">
      <c r="A258" s="12">
        <f t="shared" si="7"/>
        <v>254</v>
      </c>
      <c r="B258" s="12">
        <f>'0.5ms-S-0°C-5mm-1'!R256</f>
        <v>0.282561413853957</v>
      </c>
      <c r="D258" s="12">
        <f>'0.5ms-S-0°C-5mm-2'!N256</f>
        <v>0.34989119422852394</v>
      </c>
      <c r="E258" s="25"/>
      <c r="F258" s="12">
        <f>'0.5ms-O-0°C-5mm-1'!N256</f>
        <v>0.39386172262884606</v>
      </c>
      <c r="H258" s="12">
        <v>0.5382121929933924</v>
      </c>
      <c r="J258" s="12">
        <f>'0.5ms-S-0°C-10mm-1'!N256</f>
        <v>0.60423990625332902</v>
      </c>
      <c r="K258" s="25"/>
      <c r="L258" s="12">
        <f>'0.5ms-S-0°C-10mm-2'!N256</f>
        <v>0.53403684633005077</v>
      </c>
      <c r="N258" s="12" t="e">
        <f>#REF!</f>
        <v>#REF!</v>
      </c>
      <c r="P258" s="12">
        <f>'0.0ms-S-0°C-5mm-2'!N256</f>
        <v>0.26866771446947529</v>
      </c>
      <c r="Q258" s="25"/>
      <c r="R258" s="12" t="e">
        <f>#REF!</f>
        <v>#REF!</v>
      </c>
      <c r="S258" s="25"/>
      <c r="T258" s="12">
        <f>'1ms-S-0°C-5mm-2'!O256</f>
        <v>0.60221636139272672</v>
      </c>
      <c r="V258" s="12">
        <f>'0.5ms-S-30°C-5mm-1'!O256</f>
        <v>0.2154368108566582</v>
      </c>
      <c r="X258" s="12">
        <f>'L-0.5ms-S-0°C-5mm'!P256</f>
        <v>0.52948759265227197</v>
      </c>
      <c r="Z258" s="12">
        <f>'0.5ms-S-30°C-5mm-2'!O256</f>
        <v>0.28472151598359263</v>
      </c>
      <c r="AB258" s="12" t="e">
        <f>#REF!</f>
        <v>#REF!</v>
      </c>
      <c r="AE258" s="27" t="e">
        <f t="shared" si="6"/>
        <v>#REF!</v>
      </c>
      <c r="AF258" s="12">
        <v>0</v>
      </c>
    </row>
    <row r="259" spans="1:32" x14ac:dyDescent="0.75">
      <c r="A259" s="12">
        <f t="shared" si="7"/>
        <v>255</v>
      </c>
      <c r="B259" s="12">
        <f>'0.5ms-S-0°C-5mm-1'!R257</f>
        <v>0.28213411273058236</v>
      </c>
      <c r="D259" s="12">
        <f>'0.5ms-S-0°C-5mm-2'!N257</f>
        <v>0.34989119422852394</v>
      </c>
      <c r="E259" s="25"/>
      <c r="F259" s="12">
        <f>'0.5ms-O-0°C-5mm-1'!N257</f>
        <v>0.38958980054870479</v>
      </c>
      <c r="H259" s="12">
        <v>0.5382121929933924</v>
      </c>
      <c r="J259" s="12">
        <f>'0.5ms-S-0°C-10mm-1'!N257</f>
        <v>0.60237562586555871</v>
      </c>
      <c r="K259" s="25"/>
      <c r="L259" s="12">
        <f>'0.5ms-S-0°C-10mm-2'!N257</f>
        <v>0.53077379903544331</v>
      </c>
      <c r="N259" s="12" t="e">
        <f>#REF!</f>
        <v>#REF!</v>
      </c>
      <c r="P259" s="12">
        <f>'0.0ms-S-0°C-5mm-2'!N257</f>
        <v>0.26824177836840918</v>
      </c>
      <c r="Q259" s="25"/>
      <c r="R259" s="12" t="e">
        <f>#REF!</f>
        <v>#REF!</v>
      </c>
      <c r="S259" s="25"/>
      <c r="T259" s="12">
        <f>'1ms-S-0°C-5mm-2'!O257</f>
        <v>0.60124851798978929</v>
      </c>
      <c r="V259" s="12">
        <f>'0.5ms-S-30°C-5mm-1'!O257</f>
        <v>0.2154368108566582</v>
      </c>
      <c r="X259" s="12">
        <f>'L-0.5ms-S-0°C-5mm'!P257</f>
        <v>0.52562036738640028</v>
      </c>
      <c r="Z259" s="12">
        <f>'0.5ms-S-30°C-5mm-2'!O257</f>
        <v>0.28375296014877016</v>
      </c>
      <c r="AB259" s="12" t="e">
        <f>#REF!</f>
        <v>#REF!</v>
      </c>
      <c r="AE259" s="27" t="e">
        <f t="shared" si="6"/>
        <v>#REF!</v>
      </c>
      <c r="AF259" s="12">
        <v>0</v>
      </c>
    </row>
    <row r="260" spans="1:32" x14ac:dyDescent="0.75">
      <c r="A260" s="12">
        <f t="shared" si="7"/>
        <v>256</v>
      </c>
      <c r="B260" s="12">
        <f>'0.5ms-S-0°C-5mm-1'!R258</f>
        <v>0.28213411273058236</v>
      </c>
      <c r="D260" s="12">
        <f>'0.5ms-S-0°C-5mm-2'!N258</f>
        <v>0.34852828268602604</v>
      </c>
      <c r="E260" s="25"/>
      <c r="F260" s="12">
        <f>'0.5ms-O-0°C-5mm-1'!N258</f>
        <v>0.388165826521991</v>
      </c>
      <c r="H260" s="12">
        <v>0.5382121929933924</v>
      </c>
      <c r="J260" s="12">
        <f>'0.5ms-S-0°C-10mm-1'!N258</f>
        <v>0.60237562586555871</v>
      </c>
      <c r="K260" s="25"/>
      <c r="L260" s="12">
        <f>'0.5ms-S-0°C-10mm-2'!N258</f>
        <v>0.53044749430598248</v>
      </c>
      <c r="N260" s="12" t="e">
        <f>#REF!</f>
        <v>#REF!</v>
      </c>
      <c r="P260" s="12">
        <f>'0.0ms-S-0°C-5mm-2'!N258</f>
        <v>0.26781584226734306</v>
      </c>
      <c r="Q260" s="25"/>
      <c r="R260" s="12" t="e">
        <f>#REF!</f>
        <v>#REF!</v>
      </c>
      <c r="S260" s="25"/>
      <c r="T260" s="12">
        <f>'1ms-S-0°C-5mm-2'!O258</f>
        <v>0.60124851798978929</v>
      </c>
      <c r="V260" s="12">
        <f>'0.5ms-S-30°C-5mm-1'!O258</f>
        <v>0.21494368503067243</v>
      </c>
      <c r="X260" s="12">
        <f>'L-0.5ms-S-0°C-5mm'!P258</f>
        <v>0.52347190890536033</v>
      </c>
      <c r="Z260" s="12">
        <f>'0.5ms-S-30°C-5mm-2'!O258</f>
        <v>0.28326868223135893</v>
      </c>
      <c r="AB260" s="12" t="e">
        <f>#REF!</f>
        <v>#REF!</v>
      </c>
      <c r="AE260" s="27" t="e">
        <f t="shared" ref="AE260:AE325" si="8">AB260-AB261</f>
        <v>#REF!</v>
      </c>
      <c r="AF260" s="12">
        <v>0</v>
      </c>
    </row>
    <row r="261" spans="1:32" x14ac:dyDescent="0.75">
      <c r="A261" s="12">
        <f t="shared" si="7"/>
        <v>257</v>
      </c>
      <c r="B261" s="12">
        <f>'0.5ms-S-0°C-5mm-1'!R259</f>
        <v>0.2808522093604584</v>
      </c>
      <c r="D261" s="12">
        <f>'0.5ms-S-0°C-5mm-2'!N259</f>
        <v>0.34852828268602604</v>
      </c>
      <c r="E261" s="25"/>
      <c r="F261" s="12">
        <f>'0.5ms-O-0°C-5mm-1'!N259</f>
        <v>0.38769116851308649</v>
      </c>
      <c r="H261" s="12">
        <v>0.5382121929933924</v>
      </c>
      <c r="J261" s="12">
        <f>'0.5ms-S-0°C-10mm-1'!N259</f>
        <v>0.60237562586555871</v>
      </c>
      <c r="K261" s="25"/>
      <c r="L261" s="12">
        <f>'0.5ms-S-0°C-10mm-2'!N259</f>
        <v>0.52359509498730683</v>
      </c>
      <c r="N261" s="12" t="e">
        <f>#REF!</f>
        <v>#REF!</v>
      </c>
      <c r="P261" s="12">
        <f>'0.0ms-S-0°C-5mm-2'!N259</f>
        <v>0.26440835345881414</v>
      </c>
      <c r="Q261" s="25"/>
      <c r="R261" s="12" t="e">
        <f>#REF!</f>
        <v>#REF!</v>
      </c>
      <c r="S261" s="25"/>
      <c r="T261" s="12">
        <f>'1ms-S-0°C-5mm-2'!O259</f>
        <v>0.60076459628832057</v>
      </c>
      <c r="V261" s="12">
        <f>'0.5ms-S-30°C-5mm-1'!O259</f>
        <v>0.2144505592046867</v>
      </c>
      <c r="X261" s="12">
        <f>'L-0.5ms-S-0°C-5mm'!P259</f>
        <v>0.52347190890536033</v>
      </c>
      <c r="Z261" s="12">
        <f>'0.5ms-S-30°C-5mm-2'!O259</f>
        <v>0.28326868223135893</v>
      </c>
      <c r="AB261" s="12" t="e">
        <f>#REF!</f>
        <v>#REF!</v>
      </c>
      <c r="AE261" s="27" t="e">
        <f t="shared" si="8"/>
        <v>#REF!</v>
      </c>
      <c r="AF261" s="12">
        <v>0</v>
      </c>
    </row>
    <row r="262" spans="1:32" x14ac:dyDescent="0.75">
      <c r="A262" s="12">
        <f t="shared" ref="A262:A325" si="9">A261+1</f>
        <v>258</v>
      </c>
      <c r="B262" s="12">
        <f>'0.5ms-S-0°C-5mm-1'!R260</f>
        <v>0.27871570374358512</v>
      </c>
      <c r="D262" s="12">
        <f>'0.5ms-S-0°C-5mm-2'!N260</f>
        <v>0.34807397883852675</v>
      </c>
      <c r="E262" s="25"/>
      <c r="F262" s="12">
        <f>'0.5ms-O-0°C-5mm-1'!N260</f>
        <v>0.38674185249527721</v>
      </c>
      <c r="H262" s="12">
        <v>0.5382121929933924</v>
      </c>
      <c r="J262" s="12">
        <f>'0.5ms-S-0°C-10mm-1'!N260</f>
        <v>0.60157664855651427</v>
      </c>
      <c r="K262" s="25"/>
      <c r="L262" s="12">
        <f>'0.5ms-S-0°C-10mm-2'!N260</f>
        <v>0.52359509498730683</v>
      </c>
      <c r="N262" s="12" t="e">
        <f>#REF!</f>
        <v>#REF!</v>
      </c>
      <c r="P262" s="12">
        <f>'0.0ms-S-0°C-5mm-2'!N260</f>
        <v>0.26142680075135127</v>
      </c>
      <c r="Q262" s="25"/>
      <c r="R262" s="12" t="e">
        <f>#REF!</f>
        <v>#REF!</v>
      </c>
      <c r="S262" s="25"/>
      <c r="T262" s="12">
        <f>'1ms-S-0°C-5mm-2'!O260</f>
        <v>0.59979675288538314</v>
      </c>
      <c r="V262" s="12">
        <f>'0.5ms-S-30°C-5mm-1'!O260</f>
        <v>0.2144505592046867</v>
      </c>
      <c r="X262" s="12">
        <f>'L-0.5ms-S-0°C-5mm'!P260</f>
        <v>0.51874530024707266</v>
      </c>
      <c r="Z262" s="12">
        <f>'0.5ms-S-30°C-5mm-2'!O260</f>
        <v>0.28278440431394763</v>
      </c>
      <c r="AB262" s="12" t="e">
        <f>#REF!</f>
        <v>#REF!</v>
      </c>
      <c r="AE262" s="27" t="e">
        <f t="shared" si="8"/>
        <v>#REF!</v>
      </c>
      <c r="AF262" s="12">
        <v>0</v>
      </c>
    </row>
    <row r="263" spans="1:32" x14ac:dyDescent="0.75">
      <c r="A263" s="12">
        <f t="shared" si="9"/>
        <v>259</v>
      </c>
      <c r="B263" s="12">
        <f>'0.5ms-S-0°C-5mm-1'!R261</f>
        <v>0.27657919812671189</v>
      </c>
      <c r="D263" s="12">
        <f>'0.5ms-S-0°C-5mm-2'!N261</f>
        <v>0.3458024596010304</v>
      </c>
      <c r="E263" s="25"/>
      <c r="F263" s="12">
        <f>'0.5ms-O-0°C-5mm-1'!N261</f>
        <v>0.3862671944863727</v>
      </c>
      <c r="H263" s="12">
        <v>0.5382121929933924</v>
      </c>
      <c r="J263" s="12">
        <f>'0.5ms-S-0°C-10mm-1'!N261</f>
        <v>0.60131032278683283</v>
      </c>
      <c r="K263" s="25"/>
      <c r="L263" s="12">
        <f>'0.5ms-S-0°C-10mm-2'!N261</f>
        <v>0.52326879025784601</v>
      </c>
      <c r="N263" s="12" t="e">
        <f>#REF!</f>
        <v>#REF!</v>
      </c>
      <c r="P263" s="12">
        <f>'0.0ms-S-0°C-5mm-2'!N261</f>
        <v>0.26057492854921904</v>
      </c>
      <c r="Q263" s="25"/>
      <c r="R263" s="12" t="e">
        <f>#REF!</f>
        <v>#REF!</v>
      </c>
      <c r="S263" s="25"/>
      <c r="T263" s="12">
        <f>'1ms-S-0°C-5mm-2'!O261</f>
        <v>0.59931283118391443</v>
      </c>
      <c r="V263" s="12">
        <f>'0.5ms-S-30°C-5mm-1'!O261</f>
        <v>0.21395743337870085</v>
      </c>
      <c r="X263" s="12">
        <f>'L-0.5ms-S-0°C-5mm'!P261</f>
        <v>0.51788591685465679</v>
      </c>
      <c r="Z263" s="12">
        <f>'0.5ms-S-30°C-5mm-2'!O261</f>
        <v>0.27794162513983522</v>
      </c>
      <c r="AB263" s="12" t="e">
        <f>#REF!</f>
        <v>#REF!</v>
      </c>
      <c r="AE263" s="27" t="e">
        <f t="shared" si="8"/>
        <v>#REF!</v>
      </c>
      <c r="AF263" s="12">
        <v>0</v>
      </c>
    </row>
    <row r="264" spans="1:32" x14ac:dyDescent="0.75">
      <c r="A264" s="12">
        <f t="shared" si="9"/>
        <v>260</v>
      </c>
      <c r="B264" s="12">
        <f>'0.5ms-S-0°C-5mm-1'!R262</f>
        <v>0.27102428352284136</v>
      </c>
      <c r="D264" s="12">
        <f>'0.5ms-S-0°C-5mm-2'!N262</f>
        <v>0.34489385190603172</v>
      </c>
      <c r="E264" s="25"/>
      <c r="F264" s="12">
        <f>'0.5ms-O-0°C-5mm-1'!N262</f>
        <v>0.3843685624507544</v>
      </c>
      <c r="H264" s="12">
        <v>0.5382121929933924</v>
      </c>
      <c r="J264" s="12">
        <f>'0.5ms-S-0°C-10mm-1'!N262</f>
        <v>0.60051134547778839</v>
      </c>
      <c r="K264" s="25"/>
      <c r="L264" s="12">
        <f>'0.5ms-S-0°C-10mm-2'!N262</f>
        <v>0.52163726661054222</v>
      </c>
      <c r="N264" s="12" t="e">
        <f>#REF!</f>
        <v>#REF!</v>
      </c>
      <c r="P264" s="12">
        <f>'0.0ms-S-0°C-5mm-2'!N262</f>
        <v>0.26014899244815298</v>
      </c>
      <c r="Q264" s="25"/>
      <c r="R264" s="12" t="e">
        <f>#REF!</f>
        <v>#REF!</v>
      </c>
      <c r="S264" s="25"/>
      <c r="T264" s="12">
        <f>'1ms-S-0°C-5mm-2'!O262</f>
        <v>0.59882890948244583</v>
      </c>
      <c r="V264" s="12">
        <f>'0.5ms-S-30°C-5mm-1'!O262</f>
        <v>0.21297118172672935</v>
      </c>
      <c r="X264" s="12">
        <f>'L-0.5ms-S-0°C-5mm'!P262</f>
        <v>0.51423353743688893</v>
      </c>
      <c r="Z264" s="12">
        <f>'0.5ms-S-30°C-5mm-2'!O262</f>
        <v>0.27648879138760152</v>
      </c>
      <c r="AB264" s="12" t="e">
        <f>#REF!</f>
        <v>#REF!</v>
      </c>
      <c r="AE264" s="27" t="e">
        <f t="shared" si="8"/>
        <v>#REF!</v>
      </c>
      <c r="AF264" s="12">
        <v>0</v>
      </c>
    </row>
    <row r="265" spans="1:32" x14ac:dyDescent="0.75">
      <c r="A265" s="12">
        <f t="shared" si="9"/>
        <v>261</v>
      </c>
      <c r="B265" s="12">
        <f>'0.5ms-S-0°C-5mm-1'!R263</f>
        <v>0.27016968127609209</v>
      </c>
      <c r="D265" s="12">
        <f>'0.5ms-S-0°C-5mm-2'!N263</f>
        <v>0.34398524421103321</v>
      </c>
      <c r="E265" s="25"/>
      <c r="F265" s="12">
        <f>'0.5ms-O-0°C-5mm-1'!N263</f>
        <v>0.38389390444184973</v>
      </c>
      <c r="H265" s="12">
        <v>0.5382121929933924</v>
      </c>
      <c r="J265" s="12">
        <f>'0.5ms-S-0°C-10mm-1'!N263</f>
        <v>0.60024501970810695</v>
      </c>
      <c r="K265" s="25"/>
      <c r="L265" s="12">
        <f>'0.5ms-S-0°C-10mm-2'!N263</f>
        <v>0.52000574296323865</v>
      </c>
      <c r="N265" s="12" t="e">
        <f>#REF!</f>
        <v>#REF!</v>
      </c>
      <c r="P265" s="12">
        <f>'0.0ms-S-0°C-5mm-2'!N263</f>
        <v>0.25801931194282235</v>
      </c>
      <c r="Q265" s="25"/>
      <c r="R265" s="12" t="e">
        <f>#REF!</f>
        <v>#REF!</v>
      </c>
      <c r="S265" s="25"/>
      <c r="T265" s="12">
        <f>'1ms-S-0°C-5mm-2'!O263</f>
        <v>0.59737714437803957</v>
      </c>
      <c r="V265" s="12">
        <f>'0.5ms-S-30°C-5mm-1'!O263</f>
        <v>0.21198493007475788</v>
      </c>
      <c r="X265" s="12">
        <f>'L-0.5ms-S-0°C-5mm'!P263</f>
        <v>0.51251477065205719</v>
      </c>
      <c r="Z265" s="12">
        <f>'0.5ms-S-30°C-5mm-2'!O263</f>
        <v>0.27648879138760152</v>
      </c>
      <c r="AB265" s="12" t="e">
        <f>#REF!</f>
        <v>#REF!</v>
      </c>
      <c r="AE265" s="27" t="e">
        <f t="shared" si="8"/>
        <v>#REF!</v>
      </c>
      <c r="AF265" s="12">
        <v>0</v>
      </c>
    </row>
    <row r="266" spans="1:32" x14ac:dyDescent="0.75">
      <c r="A266" s="12">
        <f t="shared" si="9"/>
        <v>262</v>
      </c>
      <c r="B266" s="12">
        <f>'0.5ms-S-0°C-5mm-1'!R264</f>
        <v>0.2680331756592188</v>
      </c>
      <c r="D266" s="12">
        <f>'0.5ms-S-0°C-5mm-2'!N264</f>
        <v>0.3403508134310389</v>
      </c>
      <c r="E266" s="25"/>
      <c r="F266" s="12">
        <f>'0.5ms-O-0°C-5mm-1'!N264</f>
        <v>0.38246993041513594</v>
      </c>
      <c r="H266" s="12">
        <v>0.5382121929933924</v>
      </c>
      <c r="J266" s="12">
        <f>'0.5ms-S-0°C-10mm-1'!N264</f>
        <v>0.59891339085969952</v>
      </c>
      <c r="K266" s="25"/>
      <c r="L266" s="12">
        <f>'0.5ms-S-0°C-10mm-2'!N264</f>
        <v>0.51967943823377782</v>
      </c>
      <c r="N266" s="12" t="e">
        <f>#REF!</f>
        <v>#REF!</v>
      </c>
      <c r="P266" s="12">
        <f>'0.0ms-S-0°C-5mm-2'!N264</f>
        <v>0.25588963143749177</v>
      </c>
      <c r="Q266" s="25"/>
      <c r="R266" s="12" t="e">
        <f>#REF!</f>
        <v>#REF!</v>
      </c>
      <c r="S266" s="25"/>
      <c r="T266" s="12">
        <f>'1ms-S-0°C-5mm-2'!O264</f>
        <v>0.59689322267657086</v>
      </c>
      <c r="V266" s="12">
        <f>'0.5ms-S-30°C-5mm-1'!O264</f>
        <v>0.21149180424877212</v>
      </c>
      <c r="X266" s="12">
        <f>'L-0.5ms-S-0°C-5mm'!P264</f>
        <v>0.51079600386722535</v>
      </c>
      <c r="Z266" s="12">
        <f>'0.5ms-S-30°C-5mm-2'!O264</f>
        <v>0.27213029013090034</v>
      </c>
      <c r="AB266" s="12" t="e">
        <f>#REF!</f>
        <v>#REF!</v>
      </c>
      <c r="AE266" s="27" t="e">
        <f t="shared" si="8"/>
        <v>#REF!</v>
      </c>
      <c r="AF266" s="12">
        <v>0</v>
      </c>
    </row>
    <row r="267" spans="1:32" x14ac:dyDescent="0.75">
      <c r="A267" s="12">
        <f t="shared" si="9"/>
        <v>263</v>
      </c>
      <c r="B267" s="12">
        <f>'0.5ms-S-0°C-5mm-1'!R265</f>
        <v>0.26760587453584417</v>
      </c>
      <c r="D267" s="12">
        <f>'0.5ms-S-0°C-5mm-2'!N265</f>
        <v>0.33626207880354536</v>
      </c>
      <c r="E267" s="25"/>
      <c r="F267" s="12">
        <f>'0.5ms-O-0°C-5mm-1'!N265</f>
        <v>0.38057129837951764</v>
      </c>
      <c r="H267" s="12">
        <v>0.5382121929933924</v>
      </c>
      <c r="J267" s="12">
        <f>'0.5ms-S-0°C-10mm-1'!N265</f>
        <v>0.59704911047192921</v>
      </c>
      <c r="K267" s="25"/>
      <c r="L267" s="12">
        <f>'0.5ms-S-0°C-10mm-2'!N265</f>
        <v>0.51706900039809178</v>
      </c>
      <c r="N267" s="12" t="e">
        <f>#REF!</f>
        <v>#REF!</v>
      </c>
      <c r="P267" s="12">
        <f>'0.0ms-S-0°C-5mm-2'!N265</f>
        <v>0.25290807873002896</v>
      </c>
      <c r="Q267" s="25"/>
      <c r="R267" s="12" t="e">
        <f>#REF!</f>
        <v>#REF!</v>
      </c>
      <c r="S267" s="25"/>
      <c r="T267" s="12">
        <f>'1ms-S-0°C-5mm-2'!O265</f>
        <v>0.59640930097510225</v>
      </c>
      <c r="V267" s="12">
        <f>'0.5ms-S-30°C-5mm-1'!O265</f>
        <v>0.21149180424877212</v>
      </c>
      <c r="X267" s="12">
        <f>'L-0.5ms-S-0°C-5mm'!P265</f>
        <v>0.51058115801912118</v>
      </c>
      <c r="Z267" s="12">
        <f>'0.5ms-S-30°C-5mm-2'!O265</f>
        <v>0.26583467720455412</v>
      </c>
      <c r="AB267" s="12" t="e">
        <f>#REF!</f>
        <v>#REF!</v>
      </c>
      <c r="AE267" s="27" t="e">
        <f t="shared" si="8"/>
        <v>#REF!</v>
      </c>
      <c r="AF267" s="12">
        <v>0</v>
      </c>
    </row>
    <row r="268" spans="1:32" x14ac:dyDescent="0.75">
      <c r="A268" s="12">
        <f t="shared" si="9"/>
        <v>264</v>
      </c>
      <c r="B268" s="12">
        <f>'0.5ms-S-0°C-5mm-1'!R266</f>
        <v>0.26717857341246948</v>
      </c>
      <c r="D268" s="12">
        <f>'0.5ms-S-0°C-5mm-2'!N266</f>
        <v>0.33353625571854961</v>
      </c>
      <c r="E268" s="25"/>
      <c r="F268" s="12">
        <f>'0.5ms-O-0°C-5mm-1'!N266</f>
        <v>0.38009664037061314</v>
      </c>
      <c r="H268" s="12">
        <v>0.5382121929933924</v>
      </c>
      <c r="J268" s="12">
        <f>'0.5ms-S-0°C-10mm-1'!N266</f>
        <v>0.59704911047192921</v>
      </c>
      <c r="K268" s="25"/>
      <c r="L268" s="12">
        <f>'0.5ms-S-0°C-10mm-2'!N266</f>
        <v>0.51674269566863107</v>
      </c>
      <c r="N268" s="12" t="e">
        <f>#REF!</f>
        <v>#REF!</v>
      </c>
      <c r="P268" s="12">
        <f>'0.0ms-S-0°C-5mm-2'!N266</f>
        <v>0.24992652602256613</v>
      </c>
      <c r="Q268" s="25"/>
      <c r="R268" s="12" t="e">
        <f>#REF!</f>
        <v>#REF!</v>
      </c>
      <c r="S268" s="25"/>
      <c r="T268" s="12">
        <f>'1ms-S-0°C-5mm-2'!O266</f>
        <v>0.59640930097510225</v>
      </c>
      <c r="V268" s="12">
        <f>'0.5ms-S-30°C-5mm-1'!O266</f>
        <v>0.21099867842278638</v>
      </c>
      <c r="X268" s="12">
        <f>'L-0.5ms-S-0°C-5mm'!P266</f>
        <v>0.50757331614566559</v>
      </c>
      <c r="Z268" s="12">
        <f>'0.5ms-S-30°C-5mm-2'!O266</f>
        <v>0.26486612136973164</v>
      </c>
      <c r="AB268" s="12" t="e">
        <f>#REF!</f>
        <v>#REF!</v>
      </c>
      <c r="AE268" s="27" t="e">
        <f t="shared" si="8"/>
        <v>#REF!</v>
      </c>
      <c r="AF268" s="12">
        <v>0</v>
      </c>
    </row>
    <row r="269" spans="1:32" x14ac:dyDescent="0.75">
      <c r="A269" s="12">
        <f t="shared" si="9"/>
        <v>265</v>
      </c>
      <c r="B269" s="12">
        <f>'0.5ms-S-0°C-5mm-1'!R267</f>
        <v>0.26376016442547229</v>
      </c>
      <c r="D269" s="12">
        <f>'0.5ms-S-0°C-5mm-2'!N267</f>
        <v>0.33217334417605182</v>
      </c>
      <c r="E269" s="25"/>
      <c r="F269" s="12">
        <f>'0.5ms-O-0°C-5mm-1'!N267</f>
        <v>0.37867266634389929</v>
      </c>
      <c r="H269" s="12">
        <v>0.5382121929933924</v>
      </c>
      <c r="J269" s="12">
        <f>'0.5ms-S-0°C-10mm-1'!N267</f>
        <v>0.59678278470224766</v>
      </c>
      <c r="K269" s="25"/>
      <c r="L269" s="12">
        <f>'0.5ms-S-0°C-10mm-2'!N267</f>
        <v>0.51478486729186657</v>
      </c>
      <c r="N269" s="12" t="e">
        <f>#REF!</f>
        <v>#REF!</v>
      </c>
      <c r="P269" s="12">
        <f>'0.0ms-S-0°C-5mm-2'!N267</f>
        <v>0.24779684551723549</v>
      </c>
      <c r="Q269" s="25"/>
      <c r="R269" s="12" t="e">
        <f>#REF!</f>
        <v>#REF!</v>
      </c>
      <c r="S269" s="25"/>
      <c r="T269" s="12">
        <f>'1ms-S-0°C-5mm-2'!O267</f>
        <v>0.59592537927363343</v>
      </c>
      <c r="V269" s="12">
        <f>'0.5ms-S-30°C-5mm-1'!O267</f>
        <v>0.21099867842278638</v>
      </c>
      <c r="X269" s="12">
        <f>'L-0.5ms-S-0°C-5mm'!P267</f>
        <v>0.50563970351272958</v>
      </c>
      <c r="Z269" s="12">
        <f>'0.5ms-S-30°C-5mm-2'!O267</f>
        <v>0.25905478636079676</v>
      </c>
      <c r="AB269" s="12" t="e">
        <f>#REF!</f>
        <v>#REF!</v>
      </c>
      <c r="AE269" s="27" t="e">
        <f t="shared" si="8"/>
        <v>#REF!</v>
      </c>
      <c r="AF269" s="12">
        <v>0</v>
      </c>
    </row>
    <row r="270" spans="1:32" x14ac:dyDescent="0.75">
      <c r="A270" s="12">
        <f t="shared" si="9"/>
        <v>266</v>
      </c>
      <c r="B270" s="12">
        <f>'0.5ms-S-0°C-5mm-1'!R268</f>
        <v>0.26333286330209765</v>
      </c>
      <c r="D270" s="12">
        <f>'0.5ms-S-0°C-5mm-2'!N268</f>
        <v>0.33171904032855254</v>
      </c>
      <c r="E270" s="25"/>
      <c r="F270" s="12">
        <f>'0.5ms-O-0°C-5mm-1'!N268</f>
        <v>0.37867266634389929</v>
      </c>
      <c r="H270" s="12">
        <v>0.5382121929933924</v>
      </c>
      <c r="J270" s="12">
        <f>'0.5ms-S-0°C-10mm-1'!N268</f>
        <v>0.59678278470224766</v>
      </c>
      <c r="K270" s="25"/>
      <c r="L270" s="12">
        <f>'0.5ms-S-0°C-10mm-2'!N268</f>
        <v>0.51282703891510206</v>
      </c>
      <c r="N270" s="12" t="e">
        <f>#REF!</f>
        <v>#REF!</v>
      </c>
      <c r="P270" s="12">
        <f>'0.0ms-S-0°C-5mm-2'!N268</f>
        <v>0.24737090941616938</v>
      </c>
      <c r="Q270" s="25"/>
      <c r="R270" s="12" t="e">
        <f>#REF!</f>
        <v>#REF!</v>
      </c>
      <c r="S270" s="25"/>
      <c r="T270" s="12">
        <f>'1ms-S-0°C-5mm-2'!O268</f>
        <v>0.59592537927363343</v>
      </c>
      <c r="V270" s="12">
        <f>'0.5ms-S-30°C-5mm-1'!O268</f>
        <v>0.21099867842278638</v>
      </c>
      <c r="X270" s="12">
        <f>'L-0.5ms-S-0°C-5mm'!P268</f>
        <v>0.50241701579116982</v>
      </c>
      <c r="Z270" s="12">
        <f>'0.5ms-S-30°C-5mm-2'!O268</f>
        <v>0.25711767469115171</v>
      </c>
      <c r="AB270" s="12" t="e">
        <f>#REF!</f>
        <v>#REF!</v>
      </c>
      <c r="AE270" s="27" t="e">
        <f t="shared" si="8"/>
        <v>#REF!</v>
      </c>
      <c r="AF270" s="12">
        <v>0</v>
      </c>
    </row>
    <row r="271" spans="1:32" x14ac:dyDescent="0.75">
      <c r="A271" s="12">
        <f t="shared" si="9"/>
        <v>267</v>
      </c>
      <c r="B271" s="12">
        <f>'0.5ms-S-0°C-5mm-1'!R269</f>
        <v>0.26162365880859906</v>
      </c>
      <c r="D271" s="12">
        <f>'0.5ms-S-0°C-5mm-2'!N269</f>
        <v>0.33081043263355397</v>
      </c>
      <c r="E271" s="25"/>
      <c r="F271" s="12">
        <f>'0.5ms-O-0°C-5mm-1'!N269</f>
        <v>0.37819800833499467</v>
      </c>
      <c r="H271" s="12">
        <v>0.5382121929933924</v>
      </c>
      <c r="J271" s="12">
        <f>'0.5ms-S-0°C-10mm-1'!N269</f>
        <v>0.59598380739320334</v>
      </c>
      <c r="K271" s="25"/>
      <c r="L271" s="12">
        <f>'0.5ms-S-0°C-10mm-2'!N269</f>
        <v>0.51119551526779827</v>
      </c>
      <c r="N271" s="12" t="e">
        <f>#REF!</f>
        <v>#REF!</v>
      </c>
      <c r="P271" s="12">
        <f>'0.0ms-S-0°C-5mm-2'!N269</f>
        <v>0.24737090941616938</v>
      </c>
      <c r="Q271" s="25"/>
      <c r="R271" s="12" t="e">
        <f>#REF!</f>
        <v>#REF!</v>
      </c>
      <c r="S271" s="25"/>
      <c r="T271" s="12">
        <f>'1ms-S-0°C-5mm-2'!O269</f>
        <v>0.59544145757216482</v>
      </c>
      <c r="V271" s="12">
        <f>'0.5ms-S-30°C-5mm-1'!O269</f>
        <v>0.21050555259680062</v>
      </c>
      <c r="X271" s="12">
        <f>'L-0.5ms-S-0°C-5mm'!P269</f>
        <v>0.50026855731012998</v>
      </c>
      <c r="Z271" s="12">
        <f>'0.5ms-S-30°C-5mm-2'!O269</f>
        <v>0.24840067217774936</v>
      </c>
      <c r="AB271" s="12" t="e">
        <f>#REF!</f>
        <v>#REF!</v>
      </c>
      <c r="AE271" s="27" t="e">
        <f t="shared" si="8"/>
        <v>#REF!</v>
      </c>
      <c r="AF271" s="12">
        <v>0</v>
      </c>
    </row>
    <row r="272" spans="1:32" x14ac:dyDescent="0.75">
      <c r="A272" s="12">
        <f t="shared" si="9"/>
        <v>268</v>
      </c>
      <c r="B272" s="12">
        <f>'0.5ms-S-0°C-5mm-1'!R270</f>
        <v>0.26076905656184968</v>
      </c>
      <c r="D272" s="12">
        <f>'0.5ms-S-0°C-5mm-2'!N270</f>
        <v>0.32899321724355679</v>
      </c>
      <c r="E272" s="25"/>
      <c r="F272" s="12">
        <f>'0.5ms-O-0°C-5mm-1'!N270</f>
        <v>0.37772335032609022</v>
      </c>
      <c r="H272" s="12">
        <v>0.5382121929933924</v>
      </c>
      <c r="J272" s="12">
        <f>'0.5ms-S-0°C-10mm-1'!N270</f>
        <v>0.59571748162352178</v>
      </c>
      <c r="K272" s="25"/>
      <c r="L272" s="12">
        <f>'0.5ms-S-0°C-10mm-2'!N270</f>
        <v>0.50923768689103388</v>
      </c>
      <c r="N272" s="12" t="e">
        <f>#REF!</f>
        <v>#REF!</v>
      </c>
      <c r="P272" s="12">
        <f>'0.0ms-S-0°C-5mm-2'!N270</f>
        <v>0.24694497331510329</v>
      </c>
      <c r="Q272" s="25"/>
      <c r="R272" s="12" t="e">
        <f>#REF!</f>
        <v>#REF!</v>
      </c>
      <c r="S272" s="25"/>
      <c r="T272" s="12">
        <f>'1ms-S-0°C-5mm-2'!O270</f>
        <v>0.59398969246775868</v>
      </c>
      <c r="V272" s="12">
        <f>'0.5ms-S-30°C-5mm-1'!O270</f>
        <v>0.2090261751188433</v>
      </c>
      <c r="X272" s="12">
        <f>'L-0.5ms-S-0°C-5mm'!P270</f>
        <v>0.49704586958857022</v>
      </c>
      <c r="Z272" s="12">
        <f>'0.5ms-S-30°C-5mm-2'!O270</f>
        <v>0.24452644883845939</v>
      </c>
      <c r="AB272" s="12" t="e">
        <f>#REF!</f>
        <v>#REF!</v>
      </c>
      <c r="AE272" s="27" t="e">
        <f t="shared" si="8"/>
        <v>#REF!</v>
      </c>
      <c r="AF272" s="12">
        <v>0</v>
      </c>
    </row>
    <row r="273" spans="1:32" x14ac:dyDescent="0.75">
      <c r="A273" s="12">
        <f t="shared" si="9"/>
        <v>269</v>
      </c>
      <c r="B273" s="12">
        <f>'0.5ms-S-0°C-5mm-1'!R271</f>
        <v>0.26076905656184968</v>
      </c>
      <c r="D273" s="12">
        <f>'0.5ms-S-0°C-5mm-2'!N271</f>
        <v>0.32717600185355972</v>
      </c>
      <c r="E273" s="25"/>
      <c r="F273" s="12">
        <f>'0.5ms-O-0°C-5mm-1'!N271</f>
        <v>0.37724869231718555</v>
      </c>
      <c r="H273" s="12">
        <v>0.5382121929933924</v>
      </c>
      <c r="J273" s="12">
        <f>'0.5ms-S-0°C-10mm-1'!N271</f>
        <v>0.5951848300841589</v>
      </c>
      <c r="K273" s="25"/>
      <c r="L273" s="12">
        <f>'0.5ms-S-0°C-10mm-2'!N271</f>
        <v>0.50793246797319092</v>
      </c>
      <c r="N273" s="12" t="e">
        <f>#REF!</f>
        <v>#REF!</v>
      </c>
      <c r="P273" s="12">
        <f>'0.0ms-S-0°C-5mm-2'!N271</f>
        <v>0.24140780400124379</v>
      </c>
      <c r="Q273" s="25"/>
      <c r="R273" s="12" t="e">
        <f>#REF!</f>
        <v>#REF!</v>
      </c>
      <c r="S273" s="25"/>
      <c r="T273" s="12">
        <f>'1ms-S-0°C-5mm-2'!O271</f>
        <v>0.59398969246775868</v>
      </c>
      <c r="V273" s="12">
        <f>'0.5ms-S-30°C-5mm-1'!O271</f>
        <v>0.20853304929285754</v>
      </c>
      <c r="X273" s="12">
        <f>'L-0.5ms-S-0°C-5mm'!P271</f>
        <v>0.49489741110753033</v>
      </c>
      <c r="Z273" s="12">
        <f>'0.5ms-S-30°C-5mm-2'!O271</f>
        <v>0.24307361508622569</v>
      </c>
      <c r="AB273" s="12" t="e">
        <f>#REF!</f>
        <v>#REF!</v>
      </c>
      <c r="AE273" s="27" t="e">
        <f t="shared" si="8"/>
        <v>#REF!</v>
      </c>
      <c r="AF273" s="12">
        <v>0</v>
      </c>
    </row>
    <row r="274" spans="1:32" x14ac:dyDescent="0.75">
      <c r="A274" s="12">
        <f t="shared" si="9"/>
        <v>270</v>
      </c>
      <c r="B274" s="12">
        <f>'0.5ms-S-0°C-5mm-1'!R272</f>
        <v>0.26034175543847504</v>
      </c>
      <c r="C274" s="12">
        <f>15/28</f>
        <v>0.5357142857142857</v>
      </c>
      <c r="D274" s="12">
        <f>'0.5ms-S-0°C-5mm-2'!N272</f>
        <v>0.3262673941585611</v>
      </c>
      <c r="E274" s="25">
        <f>15/28</f>
        <v>0.5357142857142857</v>
      </c>
      <c r="F274" s="12">
        <f>'0.5ms-O-0°C-5mm-1'!N272</f>
        <v>0.37724869231718555</v>
      </c>
      <c r="H274" s="12">
        <v>0.5382121929933924</v>
      </c>
      <c r="I274" s="12">
        <f>26/27</f>
        <v>0.96296296296296291</v>
      </c>
      <c r="J274" s="12">
        <f>'0.5ms-S-0°C-10mm-1'!N272</f>
        <v>0.59438585277511446</v>
      </c>
      <c r="K274" s="25">
        <f>15/28</f>
        <v>0.5357142857142857</v>
      </c>
      <c r="L274" s="12">
        <f>'0.5ms-S-0°C-10mm-2'!N272</f>
        <v>0.50662724905534795</v>
      </c>
      <c r="M274" s="12">
        <f>26/39</f>
        <v>0.66666666666666663</v>
      </c>
      <c r="N274" s="12" t="e">
        <f>#REF!</f>
        <v>#REF!</v>
      </c>
      <c r="P274" s="12">
        <f>'0.0ms-S-0°C-5mm-2'!N272</f>
        <v>0.24012999569804538</v>
      </c>
      <c r="Q274" s="25"/>
      <c r="R274" s="12" t="e">
        <f>#REF!</f>
        <v>#REF!</v>
      </c>
      <c r="S274" s="25"/>
      <c r="T274" s="12">
        <f>'1ms-S-0°C-5mm-2'!O272</f>
        <v>0.59253792736335276</v>
      </c>
      <c r="V274" s="12">
        <f>'0.5ms-S-30°C-5mm-1'!O272</f>
        <v>0.20754679764088604</v>
      </c>
      <c r="X274" s="12">
        <f>'L-0.5ms-S-0°C-5mm'!P272</f>
        <v>0.49468256525942639</v>
      </c>
      <c r="Z274" s="12">
        <f>'0.5ms-S-30°C-5mm-2'!O272</f>
        <v>0.24258933716881445</v>
      </c>
      <c r="AB274" s="12" t="e">
        <f>#REF!</f>
        <v>#REF!</v>
      </c>
      <c r="AE274" s="27" t="e">
        <f t="shared" si="8"/>
        <v>#REF!</v>
      </c>
      <c r="AF274" s="12">
        <v>0</v>
      </c>
    </row>
    <row r="275" spans="1:32" x14ac:dyDescent="0.75">
      <c r="A275" s="12">
        <f t="shared" si="9"/>
        <v>271</v>
      </c>
      <c r="B275" s="12">
        <f>'0.5ms-S-0°C-5mm-1'!R273</f>
        <v>0.25905985206835114</v>
      </c>
      <c r="D275" s="12">
        <f>'0.5ms-S-0°C-5mm-2'!N273</f>
        <v>0.32308726722606618</v>
      </c>
      <c r="E275" s="25"/>
      <c r="F275" s="12">
        <f>'0.5ms-O-0°C-5mm-1'!N273</f>
        <v>0.37629937629937638</v>
      </c>
      <c r="H275" s="12">
        <v>0.5382121929933924</v>
      </c>
      <c r="J275" s="12">
        <f>'0.5ms-S-0°C-10mm-1'!N273</f>
        <v>0.59411952700543302</v>
      </c>
      <c r="K275" s="25"/>
      <c r="L275" s="12">
        <f>'0.5ms-S-0°C-10mm-2'!N273</f>
        <v>0.50499572540804416</v>
      </c>
      <c r="N275" s="12" t="e">
        <f>#REF!</f>
        <v>#REF!</v>
      </c>
      <c r="P275" s="12">
        <f>'0.0ms-S-0°C-5mm-2'!N273</f>
        <v>0.23927812349591315</v>
      </c>
      <c r="Q275" s="25"/>
      <c r="R275" s="12" t="e">
        <f>#REF!</f>
        <v>#REF!</v>
      </c>
      <c r="S275" s="25"/>
      <c r="T275" s="12">
        <f>'1ms-S-0°C-5mm-2'!O273</f>
        <v>0.59157008396041511</v>
      </c>
      <c r="V275" s="12">
        <f>'0.5ms-S-30°C-5mm-1'!O273</f>
        <v>0.20754679764088604</v>
      </c>
      <c r="X275" s="12">
        <f>'L-0.5ms-S-0°C-5mm'!P273</f>
        <v>0.49017080244924266</v>
      </c>
      <c r="Z275" s="12">
        <f>'0.5ms-S-30°C-5mm-2'!O273</f>
        <v>0.24065222549916945</v>
      </c>
      <c r="AB275" s="12" t="e">
        <f>#REF!</f>
        <v>#REF!</v>
      </c>
      <c r="AE275" s="27" t="e">
        <f t="shared" si="8"/>
        <v>#REF!</v>
      </c>
      <c r="AF275" s="12">
        <v>0</v>
      </c>
    </row>
    <row r="276" spans="1:32" x14ac:dyDescent="0.75">
      <c r="A276" s="12">
        <f t="shared" si="9"/>
        <v>272</v>
      </c>
      <c r="B276" s="12">
        <f>'0.5ms-S-0°C-5mm-1'!R274</f>
        <v>0.2569233464514778</v>
      </c>
      <c r="D276" s="12">
        <f>'0.5ms-S-0°C-5mm-2'!N274</f>
        <v>0.32036144414107043</v>
      </c>
      <c r="E276" s="25"/>
      <c r="F276" s="12">
        <f>'0.5ms-O-0°C-5mm-1'!N274</f>
        <v>0.37629937629937638</v>
      </c>
      <c r="H276" s="12">
        <v>0.5382121929933924</v>
      </c>
      <c r="J276" s="12">
        <f>'0.5ms-S-0°C-10mm-1'!N274</f>
        <v>0.59385320123575147</v>
      </c>
      <c r="K276" s="25"/>
      <c r="L276" s="12">
        <f>'0.5ms-S-0°C-10mm-2'!N274</f>
        <v>0.50303789703127955</v>
      </c>
      <c r="N276" s="12" t="e">
        <f>#REF!</f>
        <v>#REF!</v>
      </c>
      <c r="P276" s="12">
        <f>'0.0ms-S-0°C-5mm-2'!N274</f>
        <v>0.23800031519271483</v>
      </c>
      <c r="Q276" s="25"/>
      <c r="R276" s="12" t="e">
        <f>#REF!</f>
        <v>#REF!</v>
      </c>
      <c r="S276" s="25"/>
      <c r="T276" s="12">
        <f>'1ms-S-0°C-5mm-2'!O274</f>
        <v>0.59011831885600918</v>
      </c>
      <c r="V276" s="12">
        <f>'0.5ms-S-30°C-5mm-1'!O274</f>
        <v>0.20705367181490031</v>
      </c>
      <c r="X276" s="12">
        <f>'L-0.5ms-S-0°C-5mm'!P274</f>
        <v>0.48759265227199478</v>
      </c>
      <c r="Z276" s="12">
        <f>'0.5ms-S-30°C-5mm-2'!O274</f>
        <v>0.23968366966434698</v>
      </c>
      <c r="AB276" s="12" t="e">
        <f>#REF!</f>
        <v>#REF!</v>
      </c>
      <c r="AE276" s="27" t="e">
        <f t="shared" si="8"/>
        <v>#REF!</v>
      </c>
      <c r="AF276" s="12">
        <v>0</v>
      </c>
    </row>
    <row r="277" spans="1:32" x14ac:dyDescent="0.75">
      <c r="A277" s="12">
        <f t="shared" si="9"/>
        <v>273</v>
      </c>
      <c r="B277" s="12">
        <f>'0.5ms-S-0°C-5mm-1'!R275</f>
        <v>0.25649604532810316</v>
      </c>
      <c r="D277" s="12">
        <f>'0.5ms-S-0°C-5mm-2'!N275</f>
        <v>0.32036144414107043</v>
      </c>
      <c r="E277" s="25"/>
      <c r="F277" s="12">
        <f>'0.5ms-O-0°C-5mm-1'!N275</f>
        <v>0.37582471829047193</v>
      </c>
      <c r="H277" s="12">
        <v>0.5382121929933924</v>
      </c>
      <c r="J277" s="12">
        <f>'0.5ms-S-0°C-10mm-1'!N275</f>
        <v>0.59198892084798116</v>
      </c>
      <c r="K277" s="25"/>
      <c r="L277" s="12">
        <f>'0.5ms-S-0°C-10mm-2'!N275</f>
        <v>0.50140637338397587</v>
      </c>
      <c r="N277" s="12" t="e">
        <f>#REF!</f>
        <v>#REF!</v>
      </c>
      <c r="P277" s="12">
        <f>'0.0ms-S-0°C-5mm-2'!N275</f>
        <v>0.23800031519271483</v>
      </c>
      <c r="Q277" s="25"/>
      <c r="R277" s="12" t="e">
        <f>#REF!</f>
        <v>#REF!</v>
      </c>
      <c r="S277" s="25"/>
      <c r="T277" s="12">
        <f>'1ms-S-0°C-5mm-2'!O275</f>
        <v>0.58818263205013421</v>
      </c>
      <c r="V277" s="12">
        <f>'0.5ms-S-30°C-5mm-1'!O275</f>
        <v>0.20705367181490031</v>
      </c>
      <c r="X277" s="12">
        <f>'L-0.5ms-S-0°C-5mm'!P275</f>
        <v>0.48759265227199478</v>
      </c>
      <c r="Z277" s="12">
        <f>'0.5ms-S-30°C-5mm-2'!O275</f>
        <v>0.23968366966434698</v>
      </c>
      <c r="AB277" s="12" t="e">
        <f>#REF!</f>
        <v>#REF!</v>
      </c>
      <c r="AE277" s="27" t="e">
        <f t="shared" si="8"/>
        <v>#REF!</v>
      </c>
      <c r="AF277" s="12">
        <v>0</v>
      </c>
    </row>
    <row r="278" spans="1:32" x14ac:dyDescent="0.75">
      <c r="A278" s="12">
        <f t="shared" si="9"/>
        <v>274</v>
      </c>
      <c r="B278" s="12">
        <f>'0.5ms-S-0°C-5mm-1'!R276</f>
        <v>0.25435953971122993</v>
      </c>
      <c r="D278" s="12">
        <f>'0.5ms-S-0°C-5mm-2'!N276</f>
        <v>0.31354688642858114</v>
      </c>
      <c r="E278" s="25"/>
      <c r="F278" s="12">
        <f>'0.5ms-O-0°C-5mm-1'!N276</f>
        <v>0.37582471829047176</v>
      </c>
      <c r="H278" s="12">
        <v>0.5382121929933924</v>
      </c>
      <c r="J278" s="12">
        <f>'0.5ms-S-0°C-10mm-1'!N276</f>
        <v>0.59198892084798116</v>
      </c>
      <c r="K278" s="25"/>
      <c r="L278" s="12">
        <f>'0.5ms-S-0°C-10mm-2'!N276</f>
        <v>0.50075376392505433</v>
      </c>
      <c r="N278" s="12" t="e">
        <f>#REF!</f>
        <v>#REF!</v>
      </c>
      <c r="P278" s="12">
        <f>'0.0ms-S-0°C-5mm-2'!N276</f>
        <v>0.23800031519271483</v>
      </c>
      <c r="Q278" s="25"/>
      <c r="R278" s="12" t="e">
        <f>#REF!</f>
        <v>#REF!</v>
      </c>
      <c r="S278" s="25"/>
      <c r="T278" s="12">
        <f>'1ms-S-0°C-5mm-2'!O276</f>
        <v>0.58769871034866561</v>
      </c>
      <c r="V278" s="12">
        <f>'0.5ms-S-30°C-5mm-1'!O276</f>
        <v>0.20656054598891455</v>
      </c>
      <c r="X278" s="12">
        <f>'L-0.5ms-S-0°C-5mm'!P276</f>
        <v>0.48458481039853912</v>
      </c>
      <c r="Z278" s="12">
        <f>'0.5ms-S-30°C-5mm-2'!O276</f>
        <v>0.23823083591211319</v>
      </c>
      <c r="AB278" s="12" t="e">
        <f>#REF!</f>
        <v>#REF!</v>
      </c>
      <c r="AE278" s="27" t="e">
        <f t="shared" si="8"/>
        <v>#REF!</v>
      </c>
      <c r="AF278" s="12">
        <v>0</v>
      </c>
    </row>
    <row r="279" spans="1:32" x14ac:dyDescent="0.75">
      <c r="A279" s="12">
        <f t="shared" si="9"/>
        <v>275</v>
      </c>
      <c r="B279" s="12">
        <f>'0.5ms-S-0°C-5mm-1'!R277</f>
        <v>0.25265033521773128</v>
      </c>
      <c r="D279" s="12">
        <f>'0.5ms-S-0°C-5mm-2'!N277</f>
        <v>0.31354688642858114</v>
      </c>
      <c r="E279" s="25"/>
      <c r="F279" s="12">
        <f>'0.5ms-O-0°C-5mm-1'!N277</f>
        <v>0.37440074426375808</v>
      </c>
      <c r="H279" s="12">
        <v>0.5382121929933924</v>
      </c>
      <c r="J279" s="12">
        <f>'0.5ms-S-0°C-10mm-1'!N277</f>
        <v>0.59145626930861828</v>
      </c>
      <c r="K279" s="25"/>
      <c r="L279" s="12">
        <f>'0.5ms-S-0°C-10mm-2'!N277</f>
        <v>0.50010115446613279</v>
      </c>
      <c r="N279" s="12" t="e">
        <f>#REF!</f>
        <v>#REF!</v>
      </c>
      <c r="P279" s="12">
        <f>'0.0ms-S-0°C-5mm-2'!N277</f>
        <v>0.23714844299058255</v>
      </c>
      <c r="Q279" s="25"/>
      <c r="R279" s="12" t="e">
        <f>#REF!</f>
        <v>#REF!</v>
      </c>
      <c r="S279" s="25"/>
      <c r="T279" s="12">
        <f>'1ms-S-0°C-5mm-2'!O277</f>
        <v>0.58769871034866561</v>
      </c>
      <c r="V279" s="12">
        <f>'0.5ms-S-30°C-5mm-1'!O277</f>
        <v>0.20656054598891455</v>
      </c>
      <c r="X279" s="12">
        <f>'L-0.5ms-S-0°C-5mm'!P277</f>
        <v>0.48351058115801909</v>
      </c>
      <c r="Z279" s="12">
        <f>'0.5ms-S-30°C-5mm-2'!O277</f>
        <v>0.23677800215987949</v>
      </c>
      <c r="AB279" s="12" t="e">
        <f>#REF!</f>
        <v>#REF!</v>
      </c>
      <c r="AE279" s="27" t="e">
        <f t="shared" si="8"/>
        <v>#REF!</v>
      </c>
      <c r="AF279" s="12">
        <v>0</v>
      </c>
    </row>
    <row r="280" spans="1:32" x14ac:dyDescent="0.75">
      <c r="A280" s="12">
        <f t="shared" si="9"/>
        <v>276</v>
      </c>
      <c r="B280" s="12">
        <f>'0.5ms-S-0°C-5mm-1'!R278</f>
        <v>0.25179573297098201</v>
      </c>
      <c r="D280" s="12">
        <f>'0.5ms-S-0°C-5mm-2'!N278</f>
        <v>0.31309258258108186</v>
      </c>
      <c r="E280" s="25"/>
      <c r="F280" s="12">
        <f>'0.5ms-O-0°C-5mm-1'!N278</f>
        <v>0.37392608625485346</v>
      </c>
      <c r="H280" s="12">
        <v>0.5382121929933924</v>
      </c>
      <c r="J280" s="12">
        <f>'0.5ms-S-0°C-10mm-1'!N278</f>
        <v>0.58826036007244054</v>
      </c>
      <c r="K280" s="25"/>
      <c r="L280" s="12">
        <f>'0.5ms-S-0°C-10mm-2'!N278</f>
        <v>0.49912224027775065</v>
      </c>
      <c r="N280" s="12" t="e">
        <f>#REF!</f>
        <v>#REF!</v>
      </c>
      <c r="P280" s="12">
        <f>'0.0ms-S-0°C-5mm-2'!N278</f>
        <v>0.23714844299058255</v>
      </c>
      <c r="Q280" s="25"/>
      <c r="R280" s="12" t="e">
        <f>#REF!</f>
        <v>#REF!</v>
      </c>
      <c r="S280" s="25"/>
      <c r="T280" s="12">
        <f>'1ms-S-0°C-5mm-2'!O278</f>
        <v>0.58673086694572807</v>
      </c>
      <c r="V280" s="12">
        <f>'0.5ms-S-30°C-5mm-1'!O278</f>
        <v>0.20656054598891455</v>
      </c>
      <c r="X280" s="12">
        <f>'L-0.5ms-S-0°C-5mm'!P278</f>
        <v>0.4815769685250833</v>
      </c>
      <c r="Z280" s="12">
        <f>'0.5ms-S-30°C-5mm-2'!O278</f>
        <v>0.23580944632505701</v>
      </c>
      <c r="AB280" s="12" t="e">
        <f>#REF!</f>
        <v>#REF!</v>
      </c>
      <c r="AE280" s="27" t="e">
        <f t="shared" si="8"/>
        <v>#REF!</v>
      </c>
      <c r="AF280" s="12">
        <v>0</v>
      </c>
    </row>
    <row r="281" spans="1:32" x14ac:dyDescent="0.75">
      <c r="A281" s="12">
        <f t="shared" si="9"/>
        <v>277</v>
      </c>
      <c r="B281" s="12">
        <f>'0.5ms-S-0°C-5mm-1'!R279</f>
        <v>0.24837732398398477</v>
      </c>
      <c r="D281" s="12">
        <f>'0.5ms-S-0°C-5mm-2'!N279</f>
        <v>0.31263827873358258</v>
      </c>
      <c r="E281" s="25"/>
      <c r="F281" s="12">
        <f>'0.5ms-O-0°C-5mm-1'!N279</f>
        <v>0.37392608625485346</v>
      </c>
      <c r="H281" s="12">
        <v>0.5382121929933924</v>
      </c>
      <c r="J281" s="12">
        <f>'0.5ms-S-0°C-10mm-1'!N279</f>
        <v>0.58799403430275909</v>
      </c>
      <c r="K281" s="25"/>
      <c r="L281" s="12">
        <f>'0.5ms-S-0°C-10mm-2'!N279</f>
        <v>0.49651180244206461</v>
      </c>
      <c r="N281" s="12" t="e">
        <f>#REF!</f>
        <v>#REF!</v>
      </c>
      <c r="P281" s="12">
        <f>'0.0ms-S-0°C-5mm-2'!N279</f>
        <v>0.23629657078845032</v>
      </c>
      <c r="Q281" s="25"/>
      <c r="R281" s="12" t="e">
        <f>#REF!</f>
        <v>#REF!</v>
      </c>
      <c r="S281" s="25"/>
      <c r="T281" s="12">
        <f>'1ms-S-0°C-5mm-2'!O279</f>
        <v>0.58624694524425947</v>
      </c>
      <c r="V281" s="12">
        <f>'0.5ms-S-30°C-5mm-1'!O279</f>
        <v>0.20656054598891455</v>
      </c>
      <c r="X281" s="12">
        <f>'L-0.5ms-S-0°C-5mm'!P279</f>
        <v>0.47813943495541944</v>
      </c>
      <c r="Z281" s="12">
        <f>'0.5ms-S-30°C-5mm-2'!O279</f>
        <v>0.23532516840764578</v>
      </c>
      <c r="AB281" s="12" t="e">
        <f>#REF!</f>
        <v>#REF!</v>
      </c>
      <c r="AE281" s="27" t="e">
        <f t="shared" si="8"/>
        <v>#REF!</v>
      </c>
      <c r="AF281" s="12">
        <v>0</v>
      </c>
    </row>
    <row r="282" spans="1:32" x14ac:dyDescent="0.75">
      <c r="A282" s="12">
        <f t="shared" si="9"/>
        <v>278</v>
      </c>
      <c r="B282" s="12">
        <f>'0.5ms-S-0°C-5mm-1'!R280</f>
        <v>0.24709542061386078</v>
      </c>
      <c r="D282" s="12">
        <f>'0.5ms-S-0°C-5mm-2'!N280</f>
        <v>0.31127536719108467</v>
      </c>
      <c r="E282" s="25"/>
      <c r="F282" s="12">
        <f>'0.5ms-O-0°C-5mm-1'!N280</f>
        <v>0.37392608625485346</v>
      </c>
      <c r="H282" s="12">
        <v>0.5382121929933924</v>
      </c>
      <c r="J282" s="12">
        <f>'0.5ms-S-0°C-10mm-1'!N280</f>
        <v>0.58666240545435167</v>
      </c>
      <c r="K282" s="25"/>
      <c r="L282" s="12">
        <f>'0.5ms-S-0°C-10mm-2'!N280</f>
        <v>0.49226984095907489</v>
      </c>
      <c r="N282" s="12" t="e">
        <f>#REF!</f>
        <v>#REF!</v>
      </c>
      <c r="P282" s="12">
        <f>'0.0ms-S-0°C-5mm-2'!N280</f>
        <v>0.23544469858631811</v>
      </c>
      <c r="Q282" s="25"/>
      <c r="R282" s="12" t="e">
        <f>#REF!</f>
        <v>#REF!</v>
      </c>
      <c r="S282" s="25"/>
      <c r="T282" s="12">
        <f>'1ms-S-0°C-5mm-2'!O280</f>
        <v>0.58624694524425947</v>
      </c>
      <c r="V282" s="12">
        <f>'0.5ms-S-30°C-5mm-1'!O280</f>
        <v>0.20606742016292881</v>
      </c>
      <c r="X282" s="12">
        <f>'L-0.5ms-S-0°C-5mm'!P280</f>
        <v>0.47706520571489958</v>
      </c>
      <c r="Z282" s="12">
        <f>'0.5ms-S-30°C-5mm-2'!O280</f>
        <v>0.23532516840764578</v>
      </c>
      <c r="AB282" s="12" t="e">
        <f>#REF!</f>
        <v>#REF!</v>
      </c>
      <c r="AE282" s="27" t="e">
        <f t="shared" si="8"/>
        <v>#REF!</v>
      </c>
      <c r="AF282" s="12">
        <v>0</v>
      </c>
    </row>
    <row r="283" spans="1:32" x14ac:dyDescent="0.75">
      <c r="A283" s="12">
        <f t="shared" si="9"/>
        <v>279</v>
      </c>
      <c r="B283" s="12">
        <f>'0.5ms-S-0°C-5mm-1'!R281</f>
        <v>0.24453161387361291</v>
      </c>
      <c r="D283" s="12">
        <f>'0.5ms-S-0°C-5mm-2'!N281</f>
        <v>0.31082106334358539</v>
      </c>
      <c r="E283" s="25"/>
      <c r="F283" s="12">
        <f>'0.5ms-O-0°C-5mm-1'!N281</f>
        <v>0.37392608625485346</v>
      </c>
      <c r="H283" s="12">
        <v>0.5382121929933924</v>
      </c>
      <c r="J283" s="12">
        <f>'0.5ms-S-0°C-10mm-1'!N281</f>
        <v>0.58559710237562579</v>
      </c>
      <c r="K283" s="25"/>
      <c r="L283" s="12">
        <f>'0.5ms-S-0°C-10mm-2'!N281</f>
        <v>0.48998570785284967</v>
      </c>
      <c r="N283" s="12" t="e">
        <f>#REF!</f>
        <v>#REF!</v>
      </c>
      <c r="P283" s="12">
        <f>'0.0ms-S-0°C-5mm-2'!N281</f>
        <v>0.23416689028311977</v>
      </c>
      <c r="Q283" s="25"/>
      <c r="R283" s="12" t="e">
        <f>#REF!</f>
        <v>#REF!</v>
      </c>
      <c r="S283" s="25"/>
      <c r="T283" s="12">
        <f>'1ms-S-0°C-5mm-2'!O281</f>
        <v>0.58624694524425947</v>
      </c>
      <c r="V283" s="12">
        <f>'0.5ms-S-30°C-5mm-1'!O281</f>
        <v>0.20606742016292881</v>
      </c>
      <c r="X283" s="12">
        <f>'L-0.5ms-S-0°C-5mm'!P281</f>
        <v>0.47534643893006773</v>
      </c>
      <c r="Z283" s="12">
        <f>'0.5ms-S-30°C-5mm-2'!O281</f>
        <v>0.23145094506835584</v>
      </c>
      <c r="AB283" s="12" t="e">
        <f>#REF!</f>
        <v>#REF!</v>
      </c>
      <c r="AE283" s="27" t="e">
        <f t="shared" si="8"/>
        <v>#REF!</v>
      </c>
      <c r="AF283" s="12">
        <v>0</v>
      </c>
    </row>
    <row r="284" spans="1:32" x14ac:dyDescent="0.75">
      <c r="A284" s="12">
        <f t="shared" si="9"/>
        <v>280</v>
      </c>
      <c r="B284" s="12">
        <f>'0.5ms-S-0°C-5mm-1'!R282</f>
        <v>0.24282240938011426</v>
      </c>
      <c r="D284" s="12">
        <f>'0.5ms-S-0°C-5mm-2'!N282</f>
        <v>0.31036675949608616</v>
      </c>
      <c r="E284" s="25"/>
      <c r="F284" s="12">
        <f>'0.5ms-O-0°C-5mm-1'!N282</f>
        <v>0.37297677023704429</v>
      </c>
      <c r="H284" s="12">
        <v>0.5382121929933924</v>
      </c>
      <c r="J284" s="12">
        <f>'0.5ms-S-0°C-10mm-1'!N282</f>
        <v>0.58426547352721847</v>
      </c>
      <c r="K284" s="25"/>
      <c r="L284" s="12">
        <f>'0.5ms-S-0°C-10mm-2'!N282</f>
        <v>0.48900679366446737</v>
      </c>
      <c r="N284" s="12" t="e">
        <f>#REF!</f>
        <v>#REF!</v>
      </c>
      <c r="P284" s="12">
        <f>'0.0ms-S-0°C-5mm-2'!N282</f>
        <v>0.23374095418205368</v>
      </c>
      <c r="Q284" s="25"/>
      <c r="R284" s="12" t="e">
        <f>#REF!</f>
        <v>#REF!</v>
      </c>
      <c r="S284" s="25"/>
      <c r="T284" s="12">
        <f>'1ms-S-0°C-5mm-2'!O282</f>
        <v>0.58576302354279086</v>
      </c>
      <c r="V284" s="12">
        <f>'0.5ms-S-30°C-5mm-1'!O282</f>
        <v>0.20557429433694305</v>
      </c>
      <c r="X284" s="12">
        <f>'L-0.5ms-S-0°C-5mm'!P282</f>
        <v>0.47513159308196362</v>
      </c>
      <c r="Z284" s="12">
        <f>'0.5ms-S-30°C-5mm-2'!O282</f>
        <v>0.2309666671509446</v>
      </c>
      <c r="AB284" s="12" t="e">
        <f>#REF!</f>
        <v>#REF!</v>
      </c>
      <c r="AE284" s="27" t="e">
        <f t="shared" si="8"/>
        <v>#REF!</v>
      </c>
      <c r="AF284" s="12">
        <v>0</v>
      </c>
    </row>
    <row r="285" spans="1:32" x14ac:dyDescent="0.75">
      <c r="A285" s="12">
        <f t="shared" si="9"/>
        <v>281</v>
      </c>
      <c r="B285" s="12">
        <f>'0.5ms-S-0°C-5mm-1'!R283</f>
        <v>0.2423951082567396</v>
      </c>
      <c r="D285" s="12">
        <f>'0.5ms-S-0°C-5mm-2'!N283</f>
        <v>0.30764093641109042</v>
      </c>
      <c r="E285" s="25"/>
      <c r="F285" s="12">
        <f>'0.5ms-O-0°C-5mm-1'!N283</f>
        <v>0.37250211222813961</v>
      </c>
      <c r="H285" s="12">
        <v>0.5382121929933924</v>
      </c>
      <c r="J285" s="12">
        <f>'0.5ms-S-0°C-10mm-1'!N283</f>
        <v>0.58426547352721847</v>
      </c>
      <c r="K285" s="25"/>
      <c r="L285" s="12">
        <f>'0.5ms-S-0°C-10mm-2'!N283</f>
        <v>0.48868048893500671</v>
      </c>
      <c r="N285" s="12" t="e">
        <f>#REF!</f>
        <v>#REF!</v>
      </c>
      <c r="P285" s="12">
        <f>'0.0ms-S-0°C-5mm-2'!N283</f>
        <v>0.23374095418205368</v>
      </c>
      <c r="Q285" s="25"/>
      <c r="R285" s="12" t="e">
        <f>#REF!</f>
        <v>#REF!</v>
      </c>
      <c r="S285" s="25"/>
      <c r="T285" s="12">
        <f>'1ms-S-0°C-5mm-2'!O283</f>
        <v>0.58431125843838472</v>
      </c>
      <c r="V285" s="12">
        <f>'0.5ms-S-30°C-5mm-1'!O283</f>
        <v>0.20557429433694305</v>
      </c>
      <c r="X285" s="12">
        <f>'L-0.5ms-S-0°C-5mm'!P283</f>
        <v>0.47298313460092384</v>
      </c>
      <c r="Z285" s="12">
        <f>'0.5ms-S-30°C-5mm-2'!O283</f>
        <v>0.2309666671509446</v>
      </c>
      <c r="AB285" s="12" t="e">
        <f>#REF!</f>
        <v>#REF!</v>
      </c>
      <c r="AE285" s="27" t="e">
        <f t="shared" si="8"/>
        <v>#REF!</v>
      </c>
      <c r="AF285" s="12">
        <v>0</v>
      </c>
    </row>
    <row r="286" spans="1:32" x14ac:dyDescent="0.75">
      <c r="A286" s="12">
        <f t="shared" si="9"/>
        <v>282</v>
      </c>
      <c r="B286" s="12">
        <f>'0.5ms-S-0°C-5mm-1'!R284</f>
        <v>0.24196780713336496</v>
      </c>
      <c r="D286" s="12">
        <f>'0.5ms-S-0°C-5mm-2'!N284</f>
        <v>0.30718663256359113</v>
      </c>
      <c r="E286" s="25"/>
      <c r="F286" s="12">
        <f>'0.5ms-O-0°C-5mm-1'!N284</f>
        <v>0.37155279621033049</v>
      </c>
      <c r="H286" s="12">
        <v>0.5382121929933924</v>
      </c>
      <c r="J286" s="12">
        <f>'0.5ms-S-0°C-10mm-1'!N284</f>
        <v>0.58346649621817404</v>
      </c>
      <c r="K286" s="25"/>
      <c r="L286" s="12">
        <f>'0.5ms-S-0°C-10mm-2'!N284</f>
        <v>0.48802787947608522</v>
      </c>
      <c r="N286" s="12" t="e">
        <f>#REF!</f>
        <v>#REF!</v>
      </c>
      <c r="P286" s="12">
        <f>'0.0ms-S-0°C-5mm-2'!N284</f>
        <v>0.23203720977778916</v>
      </c>
      <c r="Q286" s="25"/>
      <c r="R286" s="12" t="e">
        <f>#REF!</f>
        <v>#REF!</v>
      </c>
      <c r="S286" s="25"/>
      <c r="T286" s="12">
        <f>'1ms-S-0°C-5mm-2'!O284</f>
        <v>0.58334341503544729</v>
      </c>
      <c r="V286" s="12">
        <f>'0.5ms-S-30°C-5mm-1'!O284</f>
        <v>0.20557429433694296</v>
      </c>
      <c r="X286" s="12">
        <f>'L-0.5ms-S-0°C-5mm'!P284</f>
        <v>0.47255344290471585</v>
      </c>
      <c r="Z286" s="12">
        <f>'0.5ms-S-30°C-5mm-2'!O284</f>
        <v>0.2309666671509446</v>
      </c>
      <c r="AB286" s="12" t="e">
        <f>#REF!</f>
        <v>#REF!</v>
      </c>
      <c r="AE286" s="27" t="e">
        <f t="shared" si="8"/>
        <v>#REF!</v>
      </c>
      <c r="AF286" s="12">
        <v>0</v>
      </c>
    </row>
    <row r="287" spans="1:32" x14ac:dyDescent="0.75">
      <c r="A287" s="12">
        <f t="shared" si="9"/>
        <v>283</v>
      </c>
      <c r="B287" s="12">
        <f>'0.5ms-S-0°C-5mm-1'!R285</f>
        <v>0.24068590376324103</v>
      </c>
      <c r="D287" s="12">
        <f>'0.5ms-S-0°C-5mm-2'!N285</f>
        <v>0.30673232871609185</v>
      </c>
      <c r="E287" s="25"/>
      <c r="F287" s="12">
        <f>'0.5ms-O-0°C-5mm-1'!N285</f>
        <v>0.37155279621033049</v>
      </c>
      <c r="H287" s="12">
        <v>0.5382121929933924</v>
      </c>
      <c r="J287" s="12">
        <f>'0.5ms-S-0°C-10mm-1'!N285</f>
        <v>0.58293384467881104</v>
      </c>
      <c r="K287" s="25"/>
      <c r="L287" s="12">
        <f>'0.5ms-S-0°C-10mm-2'!N285</f>
        <v>0.48574374636985995</v>
      </c>
      <c r="N287" s="12" t="e">
        <f>#REF!</f>
        <v>#REF!</v>
      </c>
      <c r="P287" s="12">
        <f>'0.0ms-S-0°C-5mm-2'!N285</f>
        <v>0.23118533757565693</v>
      </c>
      <c r="Q287" s="25"/>
      <c r="R287" s="12" t="e">
        <f>#REF!</f>
        <v>#REF!</v>
      </c>
      <c r="S287" s="25"/>
      <c r="T287" s="12">
        <f>'1ms-S-0°C-5mm-2'!O285</f>
        <v>0.58334341503544729</v>
      </c>
      <c r="V287" s="12">
        <f>'0.5ms-S-30°C-5mm-1'!O285</f>
        <v>0.20557429433694296</v>
      </c>
      <c r="X287" s="12">
        <f>'L-0.5ms-S-0°C-5mm'!P285</f>
        <v>0.46933075518315603</v>
      </c>
      <c r="Z287" s="12">
        <f>'0.5ms-S-30°C-5mm-2'!O285</f>
        <v>0.23048238923353337</v>
      </c>
      <c r="AB287" s="12" t="e">
        <f>#REF!</f>
        <v>#REF!</v>
      </c>
      <c r="AE287" s="27" t="e">
        <f t="shared" si="8"/>
        <v>#REF!</v>
      </c>
      <c r="AF287" s="12">
        <v>0</v>
      </c>
    </row>
    <row r="288" spans="1:32" x14ac:dyDescent="0.75">
      <c r="A288" s="12">
        <f t="shared" si="9"/>
        <v>284</v>
      </c>
      <c r="B288" s="12">
        <f>'0.5ms-S-0°C-5mm-1'!R286</f>
        <v>0.24068590376324103</v>
      </c>
      <c r="D288" s="12">
        <f>'0.5ms-S-0°C-5mm-2'!N286</f>
        <v>0.30627802486859257</v>
      </c>
      <c r="E288" s="25"/>
      <c r="F288" s="12">
        <f>'0.5ms-O-0°C-5mm-1'!N286</f>
        <v>0.37155279621033049</v>
      </c>
      <c r="H288" s="12">
        <v>0.5382121929933924</v>
      </c>
      <c r="J288" s="12">
        <f>'0.5ms-S-0°C-10mm-1'!N286</f>
        <v>0.5826675189091296</v>
      </c>
      <c r="K288" s="25"/>
      <c r="L288" s="12">
        <f>'0.5ms-S-0°C-10mm-2'!N286</f>
        <v>0.48574374636985995</v>
      </c>
      <c r="N288" s="12" t="e">
        <f>#REF!</f>
        <v>#REF!</v>
      </c>
      <c r="P288" s="12">
        <f>'0.0ms-S-0°C-5mm-2'!N286</f>
        <v>0.23118533757565693</v>
      </c>
      <c r="Q288" s="25"/>
      <c r="R288" s="12" t="e">
        <f>#REF!</f>
        <v>#REF!</v>
      </c>
      <c r="S288" s="25"/>
      <c r="T288" s="12">
        <f>'1ms-S-0°C-5mm-2'!O286</f>
        <v>0.58237557163250997</v>
      </c>
      <c r="V288" s="12">
        <f>'0.5ms-S-30°C-5mm-1'!O286</f>
        <v>0.20557429433694296</v>
      </c>
      <c r="X288" s="12">
        <f>'L-0.5ms-S-0°C-5mm'!P286</f>
        <v>0.46804168009453218</v>
      </c>
      <c r="Z288" s="12">
        <f>'0.5ms-S-30°C-5mm-2'!O286</f>
        <v>0.22999811131612205</v>
      </c>
      <c r="AB288" s="12" t="e">
        <f>#REF!</f>
        <v>#REF!</v>
      </c>
      <c r="AE288" s="27" t="e">
        <f t="shared" si="8"/>
        <v>#REF!</v>
      </c>
      <c r="AF288" s="12">
        <v>0</v>
      </c>
    </row>
    <row r="289" spans="1:32" x14ac:dyDescent="0.75">
      <c r="A289" s="12">
        <f t="shared" si="9"/>
        <v>285</v>
      </c>
      <c r="B289" s="12">
        <f>'0.5ms-S-0°C-5mm-1'!R287</f>
        <v>0.23769479589961845</v>
      </c>
      <c r="D289" s="12">
        <f>'0.5ms-S-0°C-5mm-2'!N287</f>
        <v>0.30627802486859257</v>
      </c>
      <c r="E289" s="25"/>
      <c r="F289" s="12">
        <f>'0.5ms-O-0°C-5mm-1'!N287</f>
        <v>0.37107813820142593</v>
      </c>
      <c r="H289" s="12">
        <v>0.5382121929933924</v>
      </c>
      <c r="J289" s="12">
        <f>'0.5ms-S-0°C-10mm-1'!N287</f>
        <v>0.5826675189091296</v>
      </c>
      <c r="K289" s="25"/>
      <c r="L289" s="12">
        <f>'0.5ms-S-0°C-10mm-2'!N287</f>
        <v>0.48182808961633095</v>
      </c>
      <c r="N289" s="12" t="e">
        <f>#REF!</f>
        <v>#REF!</v>
      </c>
      <c r="P289" s="12">
        <f>'0.0ms-S-0°C-5mm-2'!N287</f>
        <v>0.23033346537352473</v>
      </c>
      <c r="Q289" s="25"/>
      <c r="R289" s="12" t="e">
        <f>#REF!</f>
        <v>#REF!</v>
      </c>
      <c r="S289" s="25"/>
      <c r="T289" s="12">
        <f>'1ms-S-0°C-5mm-2'!O287</f>
        <v>0.58237557163250997</v>
      </c>
      <c r="V289" s="12">
        <f>'0.5ms-S-30°C-5mm-1'!O287</f>
        <v>0.20557429433694296</v>
      </c>
      <c r="X289" s="12">
        <f>'L-0.5ms-S-0°C-5mm'!P287</f>
        <v>0.46739714255022019</v>
      </c>
      <c r="Z289" s="12">
        <f>'0.5ms-S-30°C-5mm-2'!O287</f>
        <v>0.22854527756388834</v>
      </c>
      <c r="AB289" s="12" t="e">
        <f>#REF!</f>
        <v>#REF!</v>
      </c>
      <c r="AE289" s="27" t="e">
        <f t="shared" si="8"/>
        <v>#REF!</v>
      </c>
      <c r="AF289" s="12">
        <v>0</v>
      </c>
    </row>
    <row r="290" spans="1:32" x14ac:dyDescent="0.75">
      <c r="A290" s="12">
        <f t="shared" si="9"/>
        <v>286</v>
      </c>
      <c r="B290" s="12">
        <f>'0.5ms-S-0°C-5mm-1'!R288</f>
        <v>0.23641289252949443</v>
      </c>
      <c r="D290" s="12">
        <f>'0.5ms-S-0°C-5mm-2'!N288</f>
        <v>0.30582372102109329</v>
      </c>
      <c r="E290" s="25"/>
      <c r="F290" s="12">
        <f>'0.5ms-O-0°C-5mm-1'!N288</f>
        <v>0.37107813820142593</v>
      </c>
      <c r="H290" s="12">
        <v>0.5382121929933924</v>
      </c>
      <c r="J290" s="12">
        <f>'0.5ms-S-0°C-10mm-1'!N288</f>
        <v>0.5826675189091296</v>
      </c>
      <c r="K290" s="25"/>
      <c r="L290" s="12">
        <f>'0.5ms-S-0°C-10mm-2'!N288</f>
        <v>0.48052287069848798</v>
      </c>
      <c r="N290" s="12" t="e">
        <f>#REF!</f>
        <v>#REF!</v>
      </c>
      <c r="P290" s="12">
        <f>'0.0ms-S-0°C-5mm-2'!N288</f>
        <v>0.22990752927245853</v>
      </c>
      <c r="Q290" s="25"/>
      <c r="R290" s="12" t="e">
        <f>#REF!</f>
        <v>#REF!</v>
      </c>
      <c r="S290" s="25"/>
      <c r="T290" s="12">
        <f>'1ms-S-0°C-5mm-2'!O288</f>
        <v>0.58189164993104114</v>
      </c>
      <c r="V290" s="12">
        <f>'0.5ms-S-30°C-5mm-1'!O288</f>
        <v>0.20508116851095723</v>
      </c>
      <c r="X290" s="12">
        <f>'L-0.5ms-S-0°C-5mm'!P288</f>
        <v>0.46632291330970033</v>
      </c>
      <c r="Z290" s="12">
        <f>'0.5ms-S-30°C-5mm-2'!O288</f>
        <v>0.22806099964647711</v>
      </c>
      <c r="AB290" s="12" t="e">
        <f>#REF!</f>
        <v>#REF!</v>
      </c>
      <c r="AE290" s="27" t="e">
        <f t="shared" si="8"/>
        <v>#REF!</v>
      </c>
      <c r="AF290" s="12">
        <v>0</v>
      </c>
    </row>
    <row r="291" spans="1:32" x14ac:dyDescent="0.75">
      <c r="A291" s="12">
        <f t="shared" si="9"/>
        <v>287</v>
      </c>
      <c r="B291" s="12">
        <f>'0.5ms-S-0°C-5mm-1'!R289</f>
        <v>0.23470368803599587</v>
      </c>
      <c r="D291" s="12">
        <f>'0.5ms-S-0°C-5mm-2'!N289</f>
        <v>0.30582372102109329</v>
      </c>
      <c r="E291" s="25"/>
      <c r="F291" s="12">
        <f>'0.5ms-O-0°C-5mm-1'!N289</f>
        <v>0.37107813820142593</v>
      </c>
      <c r="H291" s="12">
        <v>0.5382121929933924</v>
      </c>
      <c r="J291" s="12">
        <f>'0.5ms-S-0°C-10mm-1'!N289</f>
        <v>0.58240119313944816</v>
      </c>
      <c r="K291" s="25"/>
      <c r="L291" s="12">
        <f>'0.5ms-S-0°C-10mm-2'!N289</f>
        <v>0.47954395651010567</v>
      </c>
      <c r="N291" s="12" t="e">
        <f>#REF!</f>
        <v>#REF!</v>
      </c>
      <c r="P291" s="12">
        <f>'0.0ms-S-0°C-5mm-2'!N289</f>
        <v>0.22948159317139244</v>
      </c>
      <c r="Q291" s="25"/>
      <c r="R291" s="12" t="e">
        <f>#REF!</f>
        <v>#REF!</v>
      </c>
      <c r="S291" s="25"/>
      <c r="T291" s="12">
        <f>'1ms-S-0°C-5mm-2'!O289</f>
        <v>0.58092380652810371</v>
      </c>
      <c r="V291" s="12">
        <f>'0.5ms-S-30°C-5mm-1'!O289</f>
        <v>0.20508116851095723</v>
      </c>
      <c r="X291" s="12">
        <f>'L-0.5ms-S-0°C-5mm'!P289</f>
        <v>0.46610806746159628</v>
      </c>
      <c r="Z291" s="12">
        <f>'0.5ms-S-30°C-5mm-2'!O289</f>
        <v>0.22806099964647711</v>
      </c>
      <c r="AB291" s="12" t="e">
        <f>#REF!</f>
        <v>#REF!</v>
      </c>
      <c r="AE291" s="27" t="e">
        <f t="shared" si="8"/>
        <v>#REF!</v>
      </c>
      <c r="AF291" s="12">
        <v>0</v>
      </c>
    </row>
    <row r="292" spans="1:32" x14ac:dyDescent="0.75">
      <c r="A292" s="12">
        <f t="shared" si="9"/>
        <v>288</v>
      </c>
      <c r="B292" s="12">
        <f>'0.5ms-S-0°C-5mm-1'!R290</f>
        <v>0.23085797792562399</v>
      </c>
      <c r="D292" s="12">
        <f>'0.5ms-S-0°C-5mm-2'!N290</f>
        <v>0.30491511332609478</v>
      </c>
      <c r="E292" s="25"/>
      <c r="F292" s="12">
        <f>'0.5ms-O-0°C-5mm-1'!N290</f>
        <v>0.37012882218361687</v>
      </c>
      <c r="H292" s="12">
        <v>0.5382121929933924</v>
      </c>
      <c r="J292" s="12">
        <f>'0.5ms-S-0°C-10mm-1'!N290</f>
        <v>0.58186854160008517</v>
      </c>
      <c r="K292" s="25"/>
      <c r="L292" s="12">
        <f>'0.5ms-S-0°C-10mm-2'!N290</f>
        <v>0.47693351867441974</v>
      </c>
      <c r="N292" s="12" t="e">
        <f>#REF!</f>
        <v>#REF!</v>
      </c>
      <c r="P292" s="12">
        <f>'0.0ms-S-0°C-5mm-2'!N290</f>
        <v>0.22862972096926021</v>
      </c>
      <c r="Q292" s="25"/>
      <c r="R292" s="12" t="e">
        <f>#REF!</f>
        <v>#REF!</v>
      </c>
      <c r="S292" s="25"/>
      <c r="T292" s="12">
        <f>'1ms-S-0°C-5mm-2'!O290</f>
        <v>0.5799559631251664</v>
      </c>
      <c r="V292" s="12">
        <f>'0.5ms-S-30°C-5mm-1'!O290</f>
        <v>0.20508116851095723</v>
      </c>
      <c r="X292" s="12">
        <f>'L-0.5ms-S-0°C-5mm'!P290</f>
        <v>0.46267053389193252</v>
      </c>
      <c r="Z292" s="12">
        <f>'0.5ms-S-30°C-5mm-2'!O290</f>
        <v>0.22515533214200961</v>
      </c>
      <c r="AB292" s="12" t="e">
        <f>#REF!</f>
        <v>#REF!</v>
      </c>
      <c r="AE292" s="27" t="e">
        <f t="shared" si="8"/>
        <v>#REF!</v>
      </c>
      <c r="AF292" s="12">
        <v>0</v>
      </c>
    </row>
    <row r="293" spans="1:32" x14ac:dyDescent="0.75">
      <c r="A293" s="12">
        <f t="shared" si="9"/>
        <v>289</v>
      </c>
      <c r="B293" s="12">
        <f>'0.5ms-S-0°C-5mm-1'!R291</f>
        <v>0.23000337567887469</v>
      </c>
      <c r="D293" s="12">
        <f>'0.5ms-S-0°C-5mm-2'!N291</f>
        <v>0.3044608094785955</v>
      </c>
      <c r="E293" s="25"/>
      <c r="F293" s="12">
        <f>'0.5ms-O-0°C-5mm-1'!N291</f>
        <v>0.36823019014799857</v>
      </c>
      <c r="H293" s="12">
        <v>0.5382121929933924</v>
      </c>
      <c r="J293" s="12">
        <f>'0.5ms-S-0°C-10mm-1'!N291</f>
        <v>0.58186854160008517</v>
      </c>
      <c r="K293" s="25"/>
      <c r="L293" s="12">
        <f>'0.5ms-S-0°C-10mm-2'!N291</f>
        <v>0.47562829975657667</v>
      </c>
      <c r="N293" s="12" t="e">
        <f>#REF!</f>
        <v>#REF!</v>
      </c>
      <c r="P293" s="12">
        <f>'0.0ms-S-0°C-5mm-2'!N291</f>
        <v>0.2265000404639296</v>
      </c>
      <c r="Q293" s="25"/>
      <c r="R293" s="12" t="e">
        <f>#REF!</f>
        <v>#REF!</v>
      </c>
      <c r="S293" s="25"/>
      <c r="T293" s="12">
        <f>'1ms-S-0°C-5mm-2'!O291</f>
        <v>0.57947204142369757</v>
      </c>
      <c r="V293" s="12">
        <f>'0.5ms-S-30°C-5mm-1'!O291</f>
        <v>0.20409491685898573</v>
      </c>
      <c r="X293" s="12">
        <f>'L-0.5ms-S-0°C-5mm'!P291</f>
        <v>0.46245568804382853</v>
      </c>
      <c r="Z293" s="12">
        <f>'0.5ms-S-30°C-5mm-2'!O291</f>
        <v>0.22418677630718714</v>
      </c>
      <c r="AB293" s="12" t="e">
        <f>#REF!</f>
        <v>#REF!</v>
      </c>
      <c r="AE293" s="27" t="e">
        <f t="shared" si="8"/>
        <v>#REF!</v>
      </c>
      <c r="AF293" s="12">
        <v>0</v>
      </c>
    </row>
    <row r="294" spans="1:32" x14ac:dyDescent="0.75">
      <c r="A294" s="12">
        <f t="shared" si="9"/>
        <v>290</v>
      </c>
      <c r="B294" s="12">
        <f>'0.5ms-S-0°C-5mm-1'!R292</f>
        <v>0.2278668700620014</v>
      </c>
      <c r="D294" s="12">
        <f>'0.5ms-S-0°C-5mm-2'!N292</f>
        <v>0.30355220178359688</v>
      </c>
      <c r="E294" s="25"/>
      <c r="H294" s="12">
        <v>0.5382121929933924</v>
      </c>
      <c r="J294" s="12">
        <f>'0.5ms-S-0°C-10mm-1'!N292</f>
        <v>0.58186854160008517</v>
      </c>
      <c r="K294" s="25"/>
      <c r="L294" s="12">
        <f>'0.5ms-S-0°C-10mm-2'!N292</f>
        <v>0.47464938556819453</v>
      </c>
      <c r="N294" s="12" t="e">
        <f>#REF!</f>
        <v>#REF!</v>
      </c>
      <c r="P294" s="12">
        <f>'0.0ms-S-0°C-5mm-2'!N292</f>
        <v>0.22607410436286349</v>
      </c>
      <c r="Q294" s="25"/>
      <c r="R294" s="12" t="e">
        <f>#REF!</f>
        <v>#REF!</v>
      </c>
      <c r="S294" s="25"/>
      <c r="T294" s="12">
        <f>'1ms-S-0°C-5mm-2'!O292</f>
        <v>0.57850419802076025</v>
      </c>
      <c r="V294" s="12">
        <f>'0.5ms-S-30°C-5mm-1'!O292</f>
        <v>0.20409491685898573</v>
      </c>
      <c r="X294" s="12">
        <f>'L-0.5ms-S-0°C-5mm'!P292</f>
        <v>0.46030722956278869</v>
      </c>
      <c r="Z294" s="12">
        <f>'0.5ms-S-30°C-5mm-2'!O292</f>
        <v>0.22224966463754214</v>
      </c>
      <c r="AB294" s="12" t="e">
        <f>#REF!</f>
        <v>#REF!</v>
      </c>
      <c r="AE294" s="27" t="e">
        <f t="shared" si="8"/>
        <v>#REF!</v>
      </c>
      <c r="AF294" s="12">
        <v>0</v>
      </c>
    </row>
    <row r="295" spans="1:32" x14ac:dyDescent="0.75">
      <c r="A295" s="12">
        <f t="shared" si="9"/>
        <v>291</v>
      </c>
      <c r="B295" s="12">
        <f>'0.5ms-S-0°C-5mm-1'!R293</f>
        <v>0.22658496669187747</v>
      </c>
      <c r="D295" s="12">
        <f>'0.5ms-S-0°C-5mm-2'!N293</f>
        <v>0.29991777100360256</v>
      </c>
      <c r="E295" s="25"/>
      <c r="H295" s="12">
        <v>0.5382121929933924</v>
      </c>
      <c r="J295" s="12">
        <f>'0.5ms-S-0°C-10mm-1'!N293</f>
        <v>0.58213486736976661</v>
      </c>
      <c r="K295" s="25"/>
      <c r="L295" s="12">
        <f>'0.5ms-S-0°C-10mm-2'!N293</f>
        <v>0.47301786192089074</v>
      </c>
      <c r="N295" s="12" t="e">
        <f>#REF!</f>
        <v>#REF!</v>
      </c>
      <c r="P295" s="12">
        <f>'0.0ms-S-0°C-5mm-2'!N293</f>
        <v>0.22607410436286349</v>
      </c>
      <c r="Q295" s="25"/>
      <c r="R295" s="12" t="e">
        <f>#REF!</f>
        <v>#REF!</v>
      </c>
      <c r="S295" s="25"/>
      <c r="T295" s="12">
        <f>'1ms-S-0°C-5mm-2'!O293</f>
        <v>0.57753635461782282</v>
      </c>
      <c r="V295" s="12">
        <f>'0.5ms-S-30°C-5mm-1'!O293</f>
        <v>0.20360179103299997</v>
      </c>
      <c r="X295" s="12">
        <f>'L-0.5ms-S-0°C-5mm'!P293</f>
        <v>0.45901815447416472</v>
      </c>
      <c r="Z295" s="12">
        <f>'0.5ms-S-30°C-5mm-2'!O293</f>
        <v>0.22176538672013091</v>
      </c>
      <c r="AB295" s="12" t="e">
        <f>#REF!</f>
        <v>#REF!</v>
      </c>
      <c r="AE295" s="27" t="e">
        <f t="shared" si="8"/>
        <v>#REF!</v>
      </c>
      <c r="AF295" s="12">
        <v>0</v>
      </c>
    </row>
    <row r="296" spans="1:32" x14ac:dyDescent="0.75">
      <c r="A296" s="12">
        <f t="shared" si="9"/>
        <v>292</v>
      </c>
      <c r="B296" s="12">
        <f>'0.5ms-S-0°C-5mm-1'!R294</f>
        <v>0.22615766556850281</v>
      </c>
      <c r="D296" s="12">
        <f>'0.5ms-S-0°C-5mm-2'!N294</f>
        <v>0.29946346715610328</v>
      </c>
      <c r="E296" s="25"/>
      <c r="H296" s="12">
        <v>0.5382121929933924</v>
      </c>
      <c r="J296" s="12">
        <f>'0.5ms-S-0°C-10mm-1'!N294</f>
        <v>0.58240119313944816</v>
      </c>
      <c r="K296" s="25"/>
      <c r="L296" s="12">
        <f>'0.5ms-S-0°C-10mm-2'!N294</f>
        <v>0.46844959570844025</v>
      </c>
      <c r="N296" s="12" t="e">
        <f>#REF!</f>
        <v>#REF!</v>
      </c>
      <c r="P296" s="12">
        <f>'0.0ms-S-0°C-5mm-2'!N294</f>
        <v>0.22607410436286349</v>
      </c>
      <c r="Q296" s="25"/>
      <c r="R296" s="12" t="e">
        <f>#REF!</f>
        <v>#REF!</v>
      </c>
      <c r="S296" s="25"/>
      <c r="T296" s="12">
        <f>'1ms-S-0°C-5mm-2'!O294</f>
        <v>0.57608458951341668</v>
      </c>
      <c r="V296" s="12">
        <f>'0.5ms-S-30°C-5mm-1'!O294</f>
        <v>0.20360179103299997</v>
      </c>
      <c r="X296" s="12">
        <f>'L-0.5ms-S-0°C-5mm'!P294</f>
        <v>0.45772907938554086</v>
      </c>
      <c r="Z296" s="12">
        <f>'0.5ms-S-30°C-5mm-2'!O294</f>
        <v>0.2203125529678972</v>
      </c>
      <c r="AB296" s="12" t="e">
        <f>#REF!</f>
        <v>#REF!</v>
      </c>
      <c r="AE296" s="27" t="e">
        <f t="shared" si="8"/>
        <v>#REF!</v>
      </c>
      <c r="AF296" s="12">
        <v>0</v>
      </c>
    </row>
    <row r="297" spans="1:32" x14ac:dyDescent="0.75">
      <c r="A297" s="12">
        <f t="shared" si="9"/>
        <v>293</v>
      </c>
      <c r="B297" s="12">
        <f>'0.5ms-S-0°C-5mm-1'!R295</f>
        <v>0.22573036444512809</v>
      </c>
      <c r="D297" s="12">
        <f>'0.5ms-S-0°C-5mm-2'!N295</f>
        <v>0.29946346715610328</v>
      </c>
      <c r="E297" s="25"/>
      <c r="H297" s="12">
        <v>0.5382121929933924</v>
      </c>
      <c r="J297" s="12">
        <f>'0.5ms-S-0°C-10mm-1'!N295</f>
        <v>0.58240119313944816</v>
      </c>
      <c r="K297" s="25"/>
      <c r="L297" s="12">
        <f>'0.5ms-S-0°C-10mm-2'!N295</f>
        <v>0.46453393895491124</v>
      </c>
      <c r="N297" s="12" t="e">
        <f>#REF!</f>
        <v>#REF!</v>
      </c>
      <c r="P297" s="12">
        <f>'0.0ms-S-0°C-5mm-2'!N295</f>
        <v>0.22479629605966514</v>
      </c>
      <c r="Q297" s="25"/>
      <c r="R297" s="12" t="e">
        <f>#REF!</f>
        <v>#REF!</v>
      </c>
      <c r="S297" s="25"/>
      <c r="T297" s="12">
        <f>'1ms-S-0°C-5mm-2'!O295</f>
        <v>0.57511674611047947</v>
      </c>
      <c r="V297" s="12">
        <f>'0.5ms-S-30°C-5mm-1'!O295</f>
        <v>0.20360179103299997</v>
      </c>
      <c r="X297" s="12">
        <f>'L-0.5ms-S-0°C-5mm'!P295</f>
        <v>0.45708454184122888</v>
      </c>
      <c r="Z297" s="12">
        <f>'0.5ms-S-30°C-5mm-2'!O295</f>
        <v>0.21982827505048597</v>
      </c>
      <c r="AB297" s="12" t="e">
        <f>#REF!</f>
        <v>#REF!</v>
      </c>
      <c r="AE297" s="27" t="e">
        <f t="shared" si="8"/>
        <v>#REF!</v>
      </c>
      <c r="AF297" s="12">
        <v>0</v>
      </c>
    </row>
    <row r="298" spans="1:32" x14ac:dyDescent="0.75">
      <c r="A298" s="12">
        <f t="shared" si="9"/>
        <v>294</v>
      </c>
      <c r="B298" s="12">
        <f>'0.5ms-S-0°C-5mm-1'!R296</f>
        <v>0.22359385882825489</v>
      </c>
      <c r="D298" s="12">
        <f>'0.5ms-S-0°C-5mm-2'!N296</f>
        <v>0.29810055561360549</v>
      </c>
      <c r="E298" s="25"/>
      <c r="H298" s="12">
        <v>0.5382121929933924</v>
      </c>
      <c r="J298" s="12">
        <f>'0.5ms-S-0°C-10mm-1'!N296</f>
        <v>0.58213486736976661</v>
      </c>
      <c r="K298" s="25"/>
      <c r="L298" s="12">
        <f>'0.5ms-S-0°C-10mm-2'!N296</f>
        <v>0.46159719638976449</v>
      </c>
      <c r="N298" s="12" t="e">
        <f>#REF!</f>
        <v>#REF!</v>
      </c>
      <c r="P298" s="12">
        <f>'0.0ms-S-0°C-5mm-2'!N296</f>
        <v>0.22437035995859905</v>
      </c>
      <c r="Q298" s="25"/>
      <c r="R298" s="12" t="e">
        <f>#REF!</f>
        <v>#REF!</v>
      </c>
      <c r="S298" s="25"/>
      <c r="T298" s="12">
        <f>'1ms-S-0°C-5mm-2'!O296</f>
        <v>0.57463282440901065</v>
      </c>
      <c r="V298" s="12">
        <f>'0.5ms-S-30°C-5mm-1'!O296</f>
        <v>0.20360179103299997</v>
      </c>
      <c r="X298" s="12">
        <f>'L-0.5ms-S-0°C-5mm'!P296</f>
        <v>0.45493608336018904</v>
      </c>
      <c r="Z298" s="12">
        <f>'0.5ms-S-30°C-5mm-2'!O296</f>
        <v>0.21982827505048597</v>
      </c>
      <c r="AB298" s="12" t="e">
        <f>#REF!</f>
        <v>#REF!</v>
      </c>
      <c r="AE298" s="27" t="e">
        <f t="shared" si="8"/>
        <v>#REF!</v>
      </c>
      <c r="AF298" s="12">
        <v>0</v>
      </c>
    </row>
    <row r="299" spans="1:32" x14ac:dyDescent="0.75">
      <c r="A299" s="12">
        <f t="shared" si="9"/>
        <v>295</v>
      </c>
      <c r="B299" s="12">
        <f>'0.5ms-S-0°C-5mm-1'!R297</f>
        <v>0.22316655770488023</v>
      </c>
      <c r="D299" s="12">
        <f>'0.5ms-S-0°C-5mm-2'!N297</f>
        <v>0.29582903637610902</v>
      </c>
      <c r="E299" s="25"/>
      <c r="H299" s="12">
        <v>0.5382121929933924</v>
      </c>
      <c r="K299" s="25"/>
      <c r="L299" s="12">
        <f>'0.5ms-S-0°C-10mm-2'!N297</f>
        <v>0.45898675855407856</v>
      </c>
      <c r="N299" s="12" t="e">
        <f>#REF!</f>
        <v>#REF!</v>
      </c>
      <c r="P299" s="12">
        <f>'0.0ms-S-0°C-5mm-2'!N297</f>
        <v>0.22394442385753294</v>
      </c>
      <c r="Q299" s="25"/>
      <c r="R299" s="12" t="e">
        <f>#REF!</f>
        <v>#REF!</v>
      </c>
      <c r="S299" s="25"/>
      <c r="T299" s="12">
        <f>'1ms-S-0°C-5mm-2'!O297</f>
        <v>0.57463282440901053</v>
      </c>
      <c r="V299" s="12">
        <f>'0.5ms-S-30°C-5mm-1'!O297</f>
        <v>0.20261553938102847</v>
      </c>
      <c r="X299" s="12">
        <f>'L-0.5ms-S-0°C-5mm'!P297</f>
        <v>0.45192824148673327</v>
      </c>
      <c r="Z299" s="12">
        <f>'0.5ms-S-30°C-5mm-2'!O297</f>
        <v>0.21934399713307473</v>
      </c>
      <c r="AB299" s="12" t="e">
        <f>#REF!</f>
        <v>#REF!</v>
      </c>
      <c r="AE299" s="27" t="e">
        <f t="shared" si="8"/>
        <v>#REF!</v>
      </c>
      <c r="AF299" s="12">
        <v>0</v>
      </c>
    </row>
    <row r="300" spans="1:32" x14ac:dyDescent="0.75">
      <c r="A300" s="12">
        <f t="shared" si="9"/>
        <v>296</v>
      </c>
      <c r="B300" s="12">
        <f>'0.5ms-S-0°C-5mm-1'!R298</f>
        <v>0.22273925658150559</v>
      </c>
      <c r="C300" s="12">
        <f>15/28</f>
        <v>0.5357142857142857</v>
      </c>
      <c r="D300" s="12">
        <f>'0.5ms-S-0°C-5mm-2'!N298</f>
        <v>0.29355751713861267</v>
      </c>
      <c r="E300" s="25">
        <f>15/28</f>
        <v>0.5357142857142857</v>
      </c>
      <c r="H300" s="12">
        <v>0.5382121929933924</v>
      </c>
      <c r="K300" s="25">
        <f>15/28</f>
        <v>0.5357142857142857</v>
      </c>
      <c r="L300" s="12">
        <f>'0.5ms-S-0°C-10mm-2'!N298</f>
        <v>0.45539740653001032</v>
      </c>
      <c r="N300" s="12" t="e">
        <f>#REF!</f>
        <v>#REF!</v>
      </c>
      <c r="P300" s="12">
        <f>'0.0ms-S-0°C-5mm-2'!N298</f>
        <v>0.22351848775646682</v>
      </c>
      <c r="Q300" s="25"/>
      <c r="R300" s="12" t="e">
        <f>#REF!</f>
        <v>#REF!</v>
      </c>
      <c r="S300" s="25"/>
      <c r="T300" s="12">
        <f>'1ms-S-0°C-5mm-2'!O298</f>
        <v>0.5731810593046045</v>
      </c>
      <c r="V300" s="12">
        <f>'0.5ms-S-30°C-5mm-1'!O298</f>
        <v>0.20261553938102847</v>
      </c>
      <c r="X300" s="12">
        <f>'L-0.5ms-S-0°C-5mm'!P298</f>
        <v>0.4508540122462133</v>
      </c>
      <c r="Z300" s="12">
        <f>'0.5ms-S-30°C-5mm-2'!O298</f>
        <v>0.21789116338084094</v>
      </c>
      <c r="AB300" s="12" t="e">
        <f>#REF!</f>
        <v>#REF!</v>
      </c>
      <c r="AE300" s="27" t="e">
        <f t="shared" si="8"/>
        <v>#REF!</v>
      </c>
      <c r="AF300" s="12">
        <v>0</v>
      </c>
    </row>
    <row r="301" spans="1:32" x14ac:dyDescent="0.75">
      <c r="A301" s="12">
        <f t="shared" si="9"/>
        <v>297</v>
      </c>
      <c r="B301" s="12">
        <f>'0.5ms-S-0°C-5mm-1'!R299</f>
        <v>0.22231195545813087</v>
      </c>
      <c r="D301" s="12">
        <f>'0.5ms-S-0°C-5mm-2'!N299</f>
        <v>0.28765156712112194</v>
      </c>
      <c r="E301" s="25"/>
      <c r="H301" s="12">
        <v>0.5382121929933924</v>
      </c>
      <c r="K301" s="25"/>
      <c r="L301" s="12">
        <f>'0.5ms-S-0°C-10mm-2'!N299</f>
        <v>0.45474479707108884</v>
      </c>
      <c r="N301" s="12" t="e">
        <f>#REF!</f>
        <v>#REF!</v>
      </c>
      <c r="P301" s="12">
        <f>'0.0ms-S-0°C-5mm-2'!N299</f>
        <v>0.22309255165540071</v>
      </c>
      <c r="Q301" s="25"/>
      <c r="R301" s="12" t="e">
        <f>#REF!</f>
        <v>#REF!</v>
      </c>
      <c r="S301" s="25"/>
      <c r="T301" s="12">
        <f>'1ms-S-0°C-5mm-2'!O299</f>
        <v>0.5731810593046045</v>
      </c>
      <c r="V301" s="12">
        <f>'0.5ms-S-30°C-5mm-1'!O299</f>
        <v>0.20261553938102847</v>
      </c>
      <c r="X301" s="12">
        <f>'L-0.5ms-S-0°C-5mm'!P299</f>
        <v>0.44956493715758944</v>
      </c>
      <c r="Z301" s="12">
        <f>'0.5ms-S-30°C-5mm-2'!O299</f>
        <v>0.21692260754601847</v>
      </c>
      <c r="AB301" s="12" t="e">
        <f>#REF!</f>
        <v>#REF!</v>
      </c>
      <c r="AE301" s="27" t="e">
        <f t="shared" si="8"/>
        <v>#REF!</v>
      </c>
      <c r="AF301" s="12">
        <v>0</v>
      </c>
    </row>
    <row r="302" spans="1:32" x14ac:dyDescent="0.75">
      <c r="A302" s="12">
        <f t="shared" si="9"/>
        <v>298</v>
      </c>
      <c r="B302" s="12">
        <f>'0.5ms-S-0°C-5mm-1'!R300</f>
        <v>0.22188465433475624</v>
      </c>
      <c r="D302" s="12">
        <f>'0.5ms-S-0°C-5mm-2'!N300</f>
        <v>0.28674295942612338</v>
      </c>
      <c r="E302" s="25"/>
      <c r="H302" s="12">
        <v>0.5382121929933924</v>
      </c>
      <c r="K302" s="25"/>
      <c r="L302" s="12">
        <f>'0.5ms-S-0°C-10mm-2'!N300</f>
        <v>0.45246066396486362</v>
      </c>
      <c r="N302" s="12" t="e">
        <f>#REF!</f>
        <v>#REF!</v>
      </c>
      <c r="P302" s="12">
        <f>'0.0ms-S-0°C-5mm-2'!N300</f>
        <v>0.22138880725113622</v>
      </c>
      <c r="Q302" s="25"/>
      <c r="R302" s="12" t="e">
        <f>#REF!</f>
        <v>#REF!</v>
      </c>
      <c r="S302" s="25"/>
      <c r="T302" s="12">
        <f>'1ms-S-0°C-5mm-2'!O300</f>
        <v>0.5731810593046045</v>
      </c>
      <c r="V302" s="12">
        <f>'0.5ms-S-30°C-5mm-1'!O300</f>
        <v>0.20261553938102847</v>
      </c>
      <c r="X302" s="12">
        <f>'L-0.5ms-S-0°C-5mm'!P300</f>
        <v>0.44763132452465354</v>
      </c>
      <c r="Z302" s="12">
        <f>'0.5ms-S-30°C-5mm-2'!O300</f>
        <v>0.21643832962860723</v>
      </c>
      <c r="AB302" s="12" t="e">
        <f>#REF!</f>
        <v>#REF!</v>
      </c>
      <c r="AE302" s="27" t="e">
        <f t="shared" si="8"/>
        <v>#REF!</v>
      </c>
      <c r="AF302" s="12">
        <v>0</v>
      </c>
    </row>
    <row r="303" spans="1:32" x14ac:dyDescent="0.75">
      <c r="A303" s="12">
        <f t="shared" si="9"/>
        <v>299</v>
      </c>
      <c r="B303" s="12">
        <f>'0.5ms-S-0°C-5mm-1'!R301</f>
        <v>0.22103005208800694</v>
      </c>
      <c r="D303" s="12">
        <f>'0.5ms-S-0°C-5mm-2'!N301</f>
        <v>0.28447144018862691</v>
      </c>
      <c r="E303" s="25"/>
      <c r="H303" s="12">
        <v>0.5382121929933924</v>
      </c>
      <c r="K303" s="25"/>
      <c r="L303" s="12">
        <f>'0.5ms-S-0°C-10mm-2'!N301</f>
        <v>0.45115544504702049</v>
      </c>
      <c r="N303" s="12" t="e">
        <f>#REF!</f>
        <v>#REF!</v>
      </c>
      <c r="P303" s="12">
        <f>'0.0ms-S-0°C-5mm-2'!N301</f>
        <v>0.2209628711500701</v>
      </c>
      <c r="Q303" s="25"/>
      <c r="R303" s="12" t="e">
        <f>#REF!</f>
        <v>#REF!</v>
      </c>
      <c r="S303" s="25"/>
      <c r="T303" s="12">
        <f>'1ms-S-0°C-5mm-2'!O301</f>
        <v>0.57269713760313568</v>
      </c>
      <c r="V303" s="12">
        <f>'0.5ms-S-30°C-5mm-1'!O301</f>
        <v>0.20212241355504273</v>
      </c>
      <c r="X303" s="12">
        <f>'L-0.5ms-S-0°C-5mm'!P301</f>
        <v>0.44591255773982164</v>
      </c>
      <c r="Z303" s="12">
        <f>'0.5ms-S-30°C-5mm-2'!O301</f>
        <v>0.20917416086743856</v>
      </c>
      <c r="AB303" s="12" t="e">
        <f>#REF!</f>
        <v>#REF!</v>
      </c>
      <c r="AE303" s="27" t="e">
        <f t="shared" si="8"/>
        <v>#REF!</v>
      </c>
      <c r="AF303" s="12">
        <v>0</v>
      </c>
    </row>
    <row r="304" spans="1:32" x14ac:dyDescent="0.75">
      <c r="A304" s="12">
        <f t="shared" si="9"/>
        <v>300</v>
      </c>
      <c r="B304" s="12">
        <f>'0.5ms-S-0°C-5mm-1'!R302</f>
        <v>0.21974814871788301</v>
      </c>
      <c r="D304" s="12">
        <f>'0.5ms-S-0°C-5mm-2'!N302</f>
        <v>0.28401713634112763</v>
      </c>
      <c r="E304" s="25"/>
      <c r="H304" s="12">
        <v>0.5382121929933924</v>
      </c>
      <c r="I304" s="12">
        <f>26/27</f>
        <v>0.96296296296296291</v>
      </c>
      <c r="K304" s="25"/>
      <c r="L304" s="12">
        <f>'0.5ms-S-0°C-10mm-2'!N302</f>
        <v>0.44789239775241307</v>
      </c>
      <c r="M304" s="12">
        <f>24/39</f>
        <v>0.61538461538461542</v>
      </c>
      <c r="N304" s="12" t="e">
        <f>#REF!</f>
        <v>#REF!</v>
      </c>
      <c r="P304" s="12">
        <f>'0.0ms-S-0°C-5mm-2'!N302</f>
        <v>0.22053693504900398</v>
      </c>
      <c r="Q304" s="25"/>
      <c r="R304" s="12" t="e">
        <f>#REF!</f>
        <v>#REF!</v>
      </c>
      <c r="S304" s="25"/>
      <c r="T304" s="12">
        <f>'1ms-S-0°C-5mm-2'!O302</f>
        <v>0.56930968569285478</v>
      </c>
      <c r="V304" s="12">
        <f>'0.5ms-S-30°C-5mm-1'!O302</f>
        <v>0.20212241355504273</v>
      </c>
      <c r="X304" s="12">
        <f>'L-0.5ms-S-0°C-5mm'!P302</f>
        <v>0.44483832849930177</v>
      </c>
      <c r="Z304" s="12">
        <f>'0.5ms-S-30°C-5mm-2'!O302</f>
        <v>0.20917416086743856</v>
      </c>
      <c r="AB304" s="12" t="e">
        <f>#REF!</f>
        <v>#REF!</v>
      </c>
      <c r="AE304" s="27" t="e">
        <f t="shared" si="8"/>
        <v>#REF!</v>
      </c>
      <c r="AF304" s="12">
        <v>0</v>
      </c>
    </row>
    <row r="305" spans="1:32" x14ac:dyDescent="0.75">
      <c r="A305" s="12">
        <f t="shared" si="9"/>
        <v>301</v>
      </c>
      <c r="B305" s="12">
        <f>'0.5ms-S-0°C-5mm-1'!R303</f>
        <v>0.21974814871788292</v>
      </c>
      <c r="D305" s="12">
        <f>'0.5ms-S-0°C-5mm-2'!N303</f>
        <v>0.28356283249362835</v>
      </c>
      <c r="E305" s="25"/>
      <c r="H305" s="12">
        <v>0.5382121929933924</v>
      </c>
      <c r="K305" s="25"/>
      <c r="L305" s="12">
        <f>'0.5ms-S-0°C-10mm-2'!N303</f>
        <v>0.4475660930229523</v>
      </c>
      <c r="N305" s="12" t="e">
        <f>#REF!</f>
        <v>#REF!</v>
      </c>
      <c r="P305" s="12">
        <f>'0.0ms-S-0°C-5mm-2'!N303</f>
        <v>0.21798131844260726</v>
      </c>
      <c r="Q305" s="25"/>
      <c r="R305" s="12" t="e">
        <f>#REF!</f>
        <v>#REF!</v>
      </c>
      <c r="S305" s="25"/>
      <c r="T305" s="12">
        <f>'1ms-S-0°C-5mm-2'!O303</f>
        <v>0.56689007718551143</v>
      </c>
      <c r="V305" s="12">
        <f>'0.5ms-S-30°C-5mm-1'!O303</f>
        <v>0.20212241355504273</v>
      </c>
      <c r="X305" s="12">
        <f>'L-0.5ms-S-0°C-5mm'!P303</f>
        <v>0.4435492534106778</v>
      </c>
      <c r="Z305" s="12">
        <f>'0.5ms-S-30°C-5mm-2'!O303</f>
        <v>0.20723704919779362</v>
      </c>
      <c r="AB305" s="12" t="e">
        <f>#REF!</f>
        <v>#REF!</v>
      </c>
      <c r="AE305" s="27" t="e">
        <f t="shared" si="8"/>
        <v>#REF!</v>
      </c>
      <c r="AF305" s="12">
        <v>0</v>
      </c>
    </row>
    <row r="306" spans="1:32" x14ac:dyDescent="0.75">
      <c r="A306" s="12">
        <f t="shared" si="9"/>
        <v>302</v>
      </c>
      <c r="B306" s="12">
        <f>'0.5ms-S-0°C-5mm-1'!R304</f>
        <v>0.21974814871788292</v>
      </c>
      <c r="D306" s="12">
        <f>'0.5ms-S-0°C-5mm-2'!N304</f>
        <v>0.27992840171363409</v>
      </c>
      <c r="E306" s="25"/>
      <c r="K306" s="25"/>
      <c r="L306" s="12">
        <f>'0.5ms-S-0°C-10mm-2'!N304</f>
        <v>0.44723978829349159</v>
      </c>
      <c r="P306" s="12">
        <f>'0.0ms-S-0°C-5mm-2'!N304</f>
        <v>0.21712944624047503</v>
      </c>
      <c r="Q306" s="25"/>
      <c r="R306" s="12" t="e">
        <f>#REF!</f>
        <v>#REF!</v>
      </c>
      <c r="S306" s="25"/>
      <c r="V306" s="12">
        <f>'0.5ms-S-30°C-5mm-1'!O304</f>
        <v>0.20212241355504273</v>
      </c>
      <c r="X306" s="12">
        <f>'L-0.5ms-S-0°C-5mm'!P304</f>
        <v>0.44333440756257386</v>
      </c>
      <c r="Z306" s="12">
        <f>'0.5ms-S-30°C-5mm-2'!O304</f>
        <v>0.20578421544555986</v>
      </c>
      <c r="AB306" s="12" t="e">
        <f>#REF!</f>
        <v>#REF!</v>
      </c>
      <c r="AE306" s="27" t="e">
        <f t="shared" si="8"/>
        <v>#REF!</v>
      </c>
      <c r="AF306" s="12">
        <v>0</v>
      </c>
    </row>
    <row r="307" spans="1:32" x14ac:dyDescent="0.75">
      <c r="A307" s="12">
        <f t="shared" si="9"/>
        <v>303</v>
      </c>
      <c r="B307" s="12">
        <f>'0.5ms-S-0°C-5mm-1'!R305</f>
        <v>0.21974814871788292</v>
      </c>
      <c r="D307" s="12">
        <f>'0.5ms-S-0°C-5mm-2'!N305</f>
        <v>0.27947409786613481</v>
      </c>
      <c r="E307" s="25"/>
      <c r="K307" s="25"/>
      <c r="L307" s="12">
        <f>'0.5ms-S-0°C-10mm-2'!N305</f>
        <v>0.44658717883457011</v>
      </c>
      <c r="P307" s="12">
        <f>'0.0ms-S-0°C-5mm-2'!N305</f>
        <v>0.21712944624047503</v>
      </c>
      <c r="Q307" s="25"/>
      <c r="R307" s="12" t="e">
        <f>#REF!</f>
        <v>#REF!</v>
      </c>
      <c r="S307" s="25"/>
      <c r="V307" s="12">
        <f>'0.5ms-S-30°C-5mm-1'!O305</f>
        <v>0.20212241355504273</v>
      </c>
      <c r="X307" s="12">
        <f>'L-0.5ms-S-0°C-5mm'!P305</f>
        <v>0.44311956171446987</v>
      </c>
      <c r="Z307" s="12">
        <f>'0.5ms-S-30°C-5mm-2'!O305</f>
        <v>0.20384710377591492</v>
      </c>
      <c r="AB307" s="12" t="e">
        <f>#REF!</f>
        <v>#REF!</v>
      </c>
      <c r="AE307" s="27" t="e">
        <f t="shared" si="8"/>
        <v>#REF!</v>
      </c>
      <c r="AF307" s="12">
        <v>0</v>
      </c>
    </row>
    <row r="308" spans="1:32" x14ac:dyDescent="0.75">
      <c r="A308" s="12">
        <f t="shared" si="9"/>
        <v>304</v>
      </c>
      <c r="B308" s="12">
        <f>'0.5ms-S-0°C-5mm-1'!R306</f>
        <v>0.21932084759450837</v>
      </c>
      <c r="D308" s="12">
        <f>'0.5ms-S-0°C-5mm-2'!N306</f>
        <v>0.27765688247613773</v>
      </c>
      <c r="E308" s="25"/>
      <c r="K308" s="25"/>
      <c r="L308" s="12">
        <f>'0.5ms-S-0°C-10mm-2'!N306</f>
        <v>0.44528195991672703</v>
      </c>
      <c r="P308" s="12">
        <f>'0.0ms-S-0°C-5mm-2'!N306</f>
        <v>0.21712944624047503</v>
      </c>
      <c r="Q308" s="25"/>
      <c r="R308" s="12" t="e">
        <f>#REF!</f>
        <v>#REF!</v>
      </c>
      <c r="S308" s="25"/>
      <c r="V308" s="12">
        <f>'0.5ms-S-30°C-5mm-1'!O306</f>
        <v>0.20212241355504273</v>
      </c>
      <c r="X308" s="12">
        <f>'L-0.5ms-S-0°C-5mm'!P306</f>
        <v>0.44054141153722198</v>
      </c>
      <c r="Z308" s="12">
        <f>'0.5ms-S-30°C-5mm-2'!O306</f>
        <v>0.20190999210626989</v>
      </c>
      <c r="AB308" s="12" t="e">
        <f>#REF!</f>
        <v>#REF!</v>
      </c>
      <c r="AE308" s="27" t="e">
        <f t="shared" si="8"/>
        <v>#REF!</v>
      </c>
      <c r="AF308" s="12">
        <v>0</v>
      </c>
    </row>
    <row r="309" spans="1:32" x14ac:dyDescent="0.75">
      <c r="A309" s="12">
        <f t="shared" si="9"/>
        <v>305</v>
      </c>
      <c r="B309" s="12">
        <f>'0.5ms-S-0°C-5mm-1'!R307</f>
        <v>0.21932084759450837</v>
      </c>
      <c r="D309" s="12">
        <f>'0.5ms-S-0°C-5mm-2'!N307</f>
        <v>0.27674827478113906</v>
      </c>
      <c r="E309" s="25"/>
      <c r="K309" s="25"/>
      <c r="L309" s="12">
        <f>'0.5ms-S-0°C-10mm-2'!N307</f>
        <v>0.4426715220810411</v>
      </c>
      <c r="P309" s="12">
        <f>'0.0ms-S-0°C-5mm-2'!N307</f>
        <v>0.21670351013940894</v>
      </c>
      <c r="Q309" s="25"/>
      <c r="R309" s="12" t="e">
        <f>#REF!</f>
        <v>#REF!</v>
      </c>
      <c r="S309" s="25"/>
      <c r="V309" s="12">
        <f>'0.5ms-S-30°C-5mm-1'!O307</f>
        <v>0.20064303607708539</v>
      </c>
      <c r="X309" s="12">
        <f>'L-0.5ms-S-0°C-5mm'!P307</f>
        <v>0.44032656568911804</v>
      </c>
      <c r="Z309" s="12">
        <f>'0.5ms-S-30°C-5mm-2'!O307</f>
        <v>0.20190999210626989</v>
      </c>
      <c r="AB309" s="12" t="e">
        <f>#REF!</f>
        <v>#REF!</v>
      </c>
      <c r="AE309" s="27" t="e">
        <f t="shared" si="8"/>
        <v>#REF!</v>
      </c>
      <c r="AF309" s="12">
        <v>0</v>
      </c>
    </row>
    <row r="310" spans="1:32" x14ac:dyDescent="0.75">
      <c r="A310" s="12">
        <f t="shared" si="9"/>
        <v>306</v>
      </c>
      <c r="B310" s="12">
        <f>'0.5ms-S-0°C-5mm-1'!R308</f>
        <v>0.21932084759450829</v>
      </c>
      <c r="D310" s="12">
        <f>'0.5ms-S-0°C-5mm-2'!N308</f>
        <v>0.27674827478113906</v>
      </c>
      <c r="E310" s="25"/>
      <c r="K310" s="25"/>
      <c r="L310" s="12">
        <f>'0.5ms-S-0°C-10mm-2'!N308</f>
        <v>0.4426715220810411</v>
      </c>
      <c r="P310" s="12">
        <f>'0.0ms-S-0°C-5mm-2'!N308</f>
        <v>0.21542570183621051</v>
      </c>
      <c r="Q310" s="25"/>
      <c r="S310" s="25"/>
      <c r="V310" s="12">
        <f>'0.5ms-S-30°C-5mm-1'!O308</f>
        <v>0.20064303607708539</v>
      </c>
      <c r="X310" s="12">
        <f>'L-0.5ms-S-0°C-5mm'!P308</f>
        <v>0.43968202814480606</v>
      </c>
      <c r="Z310" s="12">
        <f>'0.5ms-S-30°C-5mm-2'!O308</f>
        <v>0.20045715835403619</v>
      </c>
      <c r="AB310" s="12" t="e">
        <f>#REF!</f>
        <v>#REF!</v>
      </c>
      <c r="AE310" s="27" t="e">
        <f t="shared" si="8"/>
        <v>#REF!</v>
      </c>
      <c r="AF310" s="12">
        <v>0</v>
      </c>
    </row>
    <row r="311" spans="1:32" x14ac:dyDescent="0.75">
      <c r="A311" s="12">
        <f t="shared" si="9"/>
        <v>307</v>
      </c>
      <c r="B311" s="12">
        <f>'0.5ms-S-0°C-5mm-1'!R309</f>
        <v>0.21932084759450829</v>
      </c>
      <c r="C311" s="12">
        <f>15/28</f>
        <v>0.5357142857142857</v>
      </c>
      <c r="D311" s="12">
        <f>'0.5ms-S-0°C-5mm-2'!N309</f>
        <v>0.27629397093363983</v>
      </c>
      <c r="E311" s="25"/>
      <c r="K311" s="25"/>
      <c r="L311" s="12">
        <f>'0.5ms-S-0°C-10mm-2'!N309</f>
        <v>0.43908217005697286</v>
      </c>
      <c r="P311" s="12">
        <f>'0.0ms-S-0°C-5mm-2'!N309</f>
        <v>0.21499976573514443</v>
      </c>
      <c r="Q311" s="25"/>
      <c r="S311" s="25"/>
      <c r="V311" s="12">
        <f>'0.5ms-S-30°C-5mm-1'!O309</f>
        <v>0.20064303607708539</v>
      </c>
      <c r="X311" s="12">
        <f>'L-0.5ms-S-0°C-5mm'!P309</f>
        <v>0.43968202814480606</v>
      </c>
      <c r="Z311" s="12">
        <f>'0.5ms-S-30°C-5mm-2'!O309</f>
        <v>0.19900432460180248</v>
      </c>
      <c r="AB311" s="12" t="e">
        <f>#REF!</f>
        <v>#REF!</v>
      </c>
      <c r="AE311" s="27" t="e">
        <f t="shared" si="8"/>
        <v>#REF!</v>
      </c>
      <c r="AF311" s="12">
        <v>0</v>
      </c>
    </row>
    <row r="312" spans="1:32" x14ac:dyDescent="0.75">
      <c r="A312" s="12">
        <f t="shared" si="9"/>
        <v>308</v>
      </c>
      <c r="B312" s="12">
        <f>'0.5ms-S-0°C-5mm-1'!R310</f>
        <v>0.21932084759450829</v>
      </c>
      <c r="D312" s="12">
        <f>'0.5ms-S-0°C-5mm-2'!N310</f>
        <v>0.27493105939114199</v>
      </c>
      <c r="E312" s="25"/>
      <c r="K312" s="25">
        <f>15/28</f>
        <v>0.5357142857142857</v>
      </c>
      <c r="L312" s="12">
        <f>'0.5ms-S-0°C-10mm-2'!N310</f>
        <v>0.43908217005697286</v>
      </c>
      <c r="P312" s="12">
        <f>'0.0ms-S-0°C-5mm-2'!N310</f>
        <v>0.21499976573514443</v>
      </c>
      <c r="Q312" s="25"/>
      <c r="S312" s="25"/>
      <c r="V312" s="12">
        <f>'0.5ms-S-30°C-5mm-1'!O310</f>
        <v>0.20064303607708539</v>
      </c>
      <c r="X312" s="12">
        <f>'L-0.5ms-S-0°C-5mm'!P310</f>
        <v>0.43882264475239013</v>
      </c>
      <c r="Z312" s="12">
        <f>'0.5ms-S-30°C-5mm-2'!O310</f>
        <v>0.19658293501474625</v>
      </c>
      <c r="AB312" s="12" t="e">
        <f>#REF!</f>
        <v>#REF!</v>
      </c>
      <c r="AE312" s="27" t="e">
        <f t="shared" si="8"/>
        <v>#REF!</v>
      </c>
      <c r="AF312" s="12">
        <v>0</v>
      </c>
    </row>
    <row r="313" spans="1:32" x14ac:dyDescent="0.75">
      <c r="A313" s="12">
        <f t="shared" si="9"/>
        <v>309</v>
      </c>
      <c r="B313" s="12">
        <f>'0.5ms-S-0°C-5mm-1'!R311</f>
        <v>0.21889354647113371</v>
      </c>
      <c r="D313" s="12">
        <f>'0.5ms-S-0°C-5mm-2'!N311</f>
        <v>0.27265954015364552</v>
      </c>
      <c r="E313" s="25"/>
      <c r="L313" s="12">
        <f>'0.5ms-S-0°C-10mm-2'!N311</f>
        <v>0.43777695113912979</v>
      </c>
      <c r="P313" s="12">
        <f>'0.0ms-S-0°C-5mm-2'!N311</f>
        <v>0.21457382963407831</v>
      </c>
      <c r="Q313" s="25"/>
      <c r="S313" s="25"/>
      <c r="V313" s="12">
        <f>'0.5ms-S-30°C-5mm-1'!O311</f>
        <v>0.20064303607708539</v>
      </c>
      <c r="X313" s="12">
        <f>'L-0.5ms-S-0°C-5mm'!P311</f>
        <v>0.43688903211945429</v>
      </c>
      <c r="Z313" s="12">
        <f>'0.5ms-S-30°C-5mm-2'!O311</f>
        <v>0.19416154542769007</v>
      </c>
      <c r="AB313" s="12" t="e">
        <f>#REF!</f>
        <v>#REF!</v>
      </c>
      <c r="AE313" s="27" t="e">
        <f t="shared" si="8"/>
        <v>#REF!</v>
      </c>
      <c r="AF313" s="12">
        <v>0</v>
      </c>
    </row>
    <row r="314" spans="1:32" x14ac:dyDescent="0.75">
      <c r="A314" s="12">
        <f t="shared" si="9"/>
        <v>310</v>
      </c>
      <c r="B314" s="12">
        <f>'0.5ms-S-0°C-5mm-1'!R312</f>
        <v>0.21889354647113371</v>
      </c>
      <c r="D314" s="12">
        <f>'0.5ms-S-0°C-5mm-2'!N312</f>
        <v>0.27220523630614624</v>
      </c>
      <c r="E314" s="25"/>
      <c r="L314" s="12">
        <f>'0.5ms-S-0°C-10mm-2'!N312</f>
        <v>0.43777695113912979</v>
      </c>
      <c r="P314" s="12">
        <f>'0.0ms-S-0°C-5mm-2'!N312</f>
        <v>0.21457382963407831</v>
      </c>
      <c r="Q314" s="25"/>
      <c r="S314" s="25"/>
      <c r="V314" s="12">
        <f>'0.5ms-S-30°C-5mm-1'!O312</f>
        <v>0.20064303607708539</v>
      </c>
      <c r="X314" s="12">
        <f>'L-0.5ms-S-0°C-5mm'!P312</f>
        <v>0.43688903211945429</v>
      </c>
      <c r="Z314" s="12">
        <f>'0.5ms-S-30°C-5mm-2'!O312</f>
        <v>0.19367726751027875</v>
      </c>
      <c r="AB314" s="12" t="e">
        <f>#REF!</f>
        <v>#REF!</v>
      </c>
      <c r="AE314" s="27" t="e">
        <f t="shared" si="8"/>
        <v>#REF!</v>
      </c>
      <c r="AF314" s="12">
        <v>0</v>
      </c>
    </row>
    <row r="315" spans="1:32" x14ac:dyDescent="0.75">
      <c r="A315" s="12">
        <f t="shared" si="9"/>
        <v>311</v>
      </c>
      <c r="B315" s="12">
        <f>'0.5ms-S-0°C-5mm-1'!R313</f>
        <v>0.21889354647113371</v>
      </c>
      <c r="D315" s="12">
        <f>'0.5ms-S-0°C-5mm-2'!N313</f>
        <v>0.26993371706864988</v>
      </c>
      <c r="E315" s="25"/>
      <c r="L315" s="12">
        <f>'0.5ms-S-0°C-10mm-2'!N313</f>
        <v>0.43679803695074765</v>
      </c>
      <c r="P315" s="12">
        <f>'0.0ms-S-0°C-5mm-2'!N313</f>
        <v>0.2141478935330122</v>
      </c>
      <c r="Q315" s="25"/>
      <c r="S315" s="25"/>
      <c r="V315" s="12">
        <f>'0.5ms-S-30°C-5mm-1'!O313</f>
        <v>0.20064303607708539</v>
      </c>
      <c r="Z315" s="12">
        <f>'0.5ms-S-30°C-5mm-2'!O313</f>
        <v>0.19319298959286751</v>
      </c>
      <c r="AB315" s="12" t="e">
        <f>#REF!</f>
        <v>#REF!</v>
      </c>
      <c r="AE315" s="27" t="e">
        <f t="shared" si="8"/>
        <v>#REF!</v>
      </c>
      <c r="AF315" s="12">
        <v>0</v>
      </c>
    </row>
    <row r="316" spans="1:32" x14ac:dyDescent="0.75">
      <c r="A316" s="12">
        <f t="shared" si="9"/>
        <v>312</v>
      </c>
      <c r="B316" s="12">
        <f>'0.5ms-S-0°C-5mm-1'!R314</f>
        <v>0.21889354647113371</v>
      </c>
      <c r="D316" s="12">
        <f>'0.5ms-S-0°C-5mm-2'!N314</f>
        <v>0.2681165016786527</v>
      </c>
      <c r="E316" s="25"/>
      <c r="L316" s="12">
        <f>'0.5ms-S-0°C-10mm-2'!N314</f>
        <v>0.43549281803290457</v>
      </c>
      <c r="P316" s="12">
        <f>'0.0ms-S-0°C-5mm-2'!N314</f>
        <v>0.21329602133087999</v>
      </c>
      <c r="Q316" s="25"/>
      <c r="S316" s="25"/>
      <c r="V316" s="12">
        <f>'0.5ms-S-30°C-5mm-1'!O314</f>
        <v>0.19965678442511389</v>
      </c>
      <c r="Z316" s="12">
        <f>'0.5ms-S-30°C-5mm-2'!O314</f>
        <v>0.19270871167545628</v>
      </c>
      <c r="AB316" s="12" t="e">
        <f>#REF!</f>
        <v>#REF!</v>
      </c>
      <c r="AE316" s="27" t="e">
        <f t="shared" si="8"/>
        <v>#REF!</v>
      </c>
      <c r="AF316" s="12">
        <v>0</v>
      </c>
    </row>
    <row r="317" spans="1:32" x14ac:dyDescent="0.75">
      <c r="A317" s="12">
        <f t="shared" si="9"/>
        <v>313</v>
      </c>
      <c r="B317" s="12">
        <f>'0.5ms-S-0°C-5mm-1'!R315</f>
        <v>0.21846624534775899</v>
      </c>
      <c r="D317" s="12">
        <f>'0.5ms-S-0°C-5mm-2'!N315</f>
        <v>0.26720789398365413</v>
      </c>
      <c r="E317" s="25">
        <f>15/28</f>
        <v>0.5357142857142857</v>
      </c>
      <c r="L317" s="12">
        <f>'0.5ms-S-0°C-10mm-2'!N315</f>
        <v>0.43549281803290457</v>
      </c>
      <c r="P317" s="12">
        <f>'0.0ms-S-0°C-5mm-2'!N315</f>
        <v>0.21329602133087999</v>
      </c>
      <c r="Q317" s="25"/>
      <c r="S317" s="25"/>
      <c r="V317" s="12">
        <f>'0.5ms-S-30°C-5mm-1'!O315</f>
        <v>0.19867053277314242</v>
      </c>
      <c r="AB317" s="12" t="e">
        <f>#REF!</f>
        <v>#REF!</v>
      </c>
      <c r="AE317" s="27" t="e">
        <f t="shared" si="8"/>
        <v>#REF!</v>
      </c>
      <c r="AF317" s="12">
        <v>0</v>
      </c>
    </row>
    <row r="318" spans="1:32" x14ac:dyDescent="0.75">
      <c r="A318" s="12">
        <f t="shared" si="9"/>
        <v>314</v>
      </c>
      <c r="B318" s="12">
        <f>'0.5ms-S-0°C-5mm-1'!R316</f>
        <v>0.21803894422438436</v>
      </c>
      <c r="D318" s="12">
        <f>'0.5ms-S-0°C-5mm-2'!N316</f>
        <v>0.26357346320365987</v>
      </c>
      <c r="L318" s="12">
        <f>'0.5ms-S-0°C-10mm-2'!N316</f>
        <v>0.43516651330344386</v>
      </c>
      <c r="P318" s="12">
        <f>'0.0ms-S-0°C-5mm-2'!N316</f>
        <v>0.21329602133087999</v>
      </c>
      <c r="Q318" s="25"/>
      <c r="S318" s="25"/>
      <c r="V318" s="12">
        <f>'0.5ms-S-30°C-5mm-1'!O316</f>
        <v>0.19867053277314242</v>
      </c>
      <c r="AB318" s="12" t="e">
        <f>#REF!</f>
        <v>#REF!</v>
      </c>
      <c r="AE318" s="27" t="e">
        <f t="shared" si="8"/>
        <v>#REF!</v>
      </c>
      <c r="AF318" s="12">
        <v>0</v>
      </c>
    </row>
    <row r="319" spans="1:32" x14ac:dyDescent="0.75">
      <c r="A319" s="12">
        <f t="shared" si="9"/>
        <v>315</v>
      </c>
      <c r="B319" s="12">
        <f>'0.5ms-S-0°C-5mm-1'!R317</f>
        <v>0.21675704085426042</v>
      </c>
      <c r="D319" s="12">
        <f>'0.5ms-S-0°C-5mm-2'!N317</f>
        <v>0.26221055166116197</v>
      </c>
      <c r="L319" s="12">
        <f>'0.5ms-S-0°C-10mm-2'!N317</f>
        <v>0.43255607546775782</v>
      </c>
      <c r="P319" s="12">
        <f>'0.0ms-S-0°C-5mm-2'!N317</f>
        <v>0.21287008522981388</v>
      </c>
      <c r="Q319" s="25"/>
      <c r="S319" s="25"/>
      <c r="V319" s="12">
        <f>'0.5ms-S-30°C-5mm-1'!O317</f>
        <v>0.19867053277314242</v>
      </c>
      <c r="AB319" s="12" t="e">
        <f>#REF!</f>
        <v>#REF!</v>
      </c>
      <c r="AE319" s="27" t="e">
        <f t="shared" si="8"/>
        <v>#REF!</v>
      </c>
      <c r="AF319" s="12">
        <v>0</v>
      </c>
    </row>
    <row r="320" spans="1:32" x14ac:dyDescent="0.75">
      <c r="A320" s="12">
        <f t="shared" si="9"/>
        <v>316</v>
      </c>
      <c r="B320" s="12">
        <f>'0.5ms-S-0°C-5mm-1'!R318</f>
        <v>0.21675704085426042</v>
      </c>
      <c r="D320" s="12">
        <f>'0.5ms-S-0°C-5mm-2'!N318</f>
        <v>0.25948472857616633</v>
      </c>
      <c r="L320" s="12">
        <f>'0.5ms-S-0°C-10mm-2'!N318</f>
        <v>0.43222977073829716</v>
      </c>
      <c r="P320" s="12">
        <f>'0.0ms-S-0°C-5mm-2'!N318</f>
        <v>0.21244414912874776</v>
      </c>
      <c r="Q320" s="25"/>
      <c r="S320" s="25"/>
      <c r="V320" s="12">
        <f>'0.5ms-S-30°C-5mm-1'!O318</f>
        <v>0.19373927451328485</v>
      </c>
      <c r="AB320" s="12" t="e">
        <f>#REF!</f>
        <v>#REF!</v>
      </c>
      <c r="AE320" s="27" t="e">
        <f t="shared" si="8"/>
        <v>#REF!</v>
      </c>
      <c r="AF320" s="12">
        <v>0</v>
      </c>
    </row>
    <row r="321" spans="1:32" x14ac:dyDescent="0.75">
      <c r="A321" s="12">
        <f t="shared" si="9"/>
        <v>317</v>
      </c>
      <c r="B321" s="12">
        <f>'0.5ms-S-0°C-5mm-1'!R319</f>
        <v>0.21675704085426042</v>
      </c>
      <c r="D321" s="12">
        <f>'0.5ms-S-0°C-5mm-2'!N319</f>
        <v>0.25766751318616915</v>
      </c>
      <c r="L321" s="12">
        <f>'0.5ms-S-0°C-10mm-2'!N319</f>
        <v>0.43222977073829716</v>
      </c>
      <c r="P321" s="12">
        <f>'0.0ms-S-0°C-5mm-2'!N319</f>
        <v>0.21244414912874776</v>
      </c>
      <c r="Q321" s="25"/>
      <c r="S321" s="25"/>
      <c r="V321" s="12">
        <f>'0.5ms-S-30°C-5mm-1'!O319</f>
        <v>0.19373927451328476</v>
      </c>
      <c r="AB321" s="12" t="e">
        <f>#REF!</f>
        <v>#REF!</v>
      </c>
      <c r="AE321" s="27" t="e">
        <f t="shared" si="8"/>
        <v>#REF!</v>
      </c>
      <c r="AF321" s="12">
        <v>0</v>
      </c>
    </row>
    <row r="322" spans="1:32" x14ac:dyDescent="0.75">
      <c r="A322" s="12">
        <f t="shared" si="9"/>
        <v>318</v>
      </c>
      <c r="B322" s="12">
        <f>'0.5ms-S-0°C-5mm-1'!R320</f>
        <v>0.21632973973088579</v>
      </c>
      <c r="D322" s="12">
        <f>'0.5ms-S-0°C-5mm-2'!N320</f>
        <v>0.25721320933866987</v>
      </c>
      <c r="L322" s="12">
        <f>'0.5ms-S-0°C-10mm-2'!N320</f>
        <v>0.42700889506692513</v>
      </c>
      <c r="P322" s="12">
        <f>'0.0ms-S-0°C-5mm-2'!N320</f>
        <v>0.21159227692661547</v>
      </c>
      <c r="Q322" s="25"/>
      <c r="S322" s="25"/>
      <c r="V322" s="12">
        <f>'0.5ms-S-30°C-5mm-1'!O320</f>
        <v>0.19373927451328476</v>
      </c>
      <c r="AB322" s="12" t="e">
        <f>#REF!</f>
        <v>#REF!</v>
      </c>
      <c r="AE322" s="27" t="e">
        <f t="shared" si="8"/>
        <v>#REF!</v>
      </c>
      <c r="AF322" s="12">
        <v>0</v>
      </c>
    </row>
    <row r="323" spans="1:32" x14ac:dyDescent="0.75">
      <c r="A323" s="12">
        <f t="shared" si="9"/>
        <v>319</v>
      </c>
      <c r="B323" s="12">
        <f>'0.5ms-S-0°C-5mm-1'!R321</f>
        <v>0.21547513748413649</v>
      </c>
      <c r="D323" s="12">
        <f>'0.5ms-S-0°C-5mm-2'!N321</f>
        <v>0.25675890549117059</v>
      </c>
      <c r="L323" s="12">
        <f>'0.5ms-S-0°C-10mm-2'!N321</f>
        <v>0.42341954304285695</v>
      </c>
      <c r="P323" s="12">
        <f>'0.0ms-S-0°C-5mm-2'!N321</f>
        <v>0.20903666032021881</v>
      </c>
      <c r="Q323" s="25"/>
      <c r="S323" s="25"/>
      <c r="V323" s="12">
        <f>'0.5ms-S-30°C-5mm-1'!O321</f>
        <v>0.19373927451328476</v>
      </c>
      <c r="AB323" s="12" t="e">
        <f>#REF!</f>
        <v>#REF!</v>
      </c>
      <c r="AE323" s="27" t="e">
        <f t="shared" si="8"/>
        <v>#REF!</v>
      </c>
      <c r="AF323" s="12">
        <v>0</v>
      </c>
    </row>
    <row r="324" spans="1:32" x14ac:dyDescent="0.75">
      <c r="A324" s="12">
        <f t="shared" si="9"/>
        <v>320</v>
      </c>
      <c r="B324" s="12">
        <f>'0.5ms-S-0°C-5mm-1'!R322</f>
        <v>0.21547513748413641</v>
      </c>
      <c r="D324" s="12">
        <f>'0.5ms-S-0°C-5mm-2'!N322</f>
        <v>0.25539599394867274</v>
      </c>
      <c r="L324" s="12">
        <f>'0.5ms-S-0°C-10mm-2'!N322</f>
        <v>0.42309323831339612</v>
      </c>
      <c r="P324" s="12">
        <f>'0.0ms-S-0°C-5mm-2'!N322</f>
        <v>0.20903666032021881</v>
      </c>
      <c r="Q324" s="25"/>
      <c r="S324" s="25"/>
      <c r="V324" s="12">
        <f>'0.5ms-S-30°C-5mm-1'!O322</f>
        <v>0.19324614868729909</v>
      </c>
      <c r="AB324" s="12" t="e">
        <f>#REF!</f>
        <v>#REF!</v>
      </c>
      <c r="AE324" s="27" t="e">
        <f t="shared" si="8"/>
        <v>#REF!</v>
      </c>
      <c r="AF324" s="12">
        <v>0</v>
      </c>
    </row>
    <row r="325" spans="1:32" x14ac:dyDescent="0.75">
      <c r="A325" s="12">
        <f t="shared" si="9"/>
        <v>321</v>
      </c>
      <c r="B325" s="12">
        <f>'0.5ms-S-0°C-5mm-1'!R323</f>
        <v>0.21504783636076177</v>
      </c>
      <c r="D325" s="12">
        <f>'0.5ms-S-0°C-5mm-2'!N323</f>
        <v>0.25539599394867274</v>
      </c>
      <c r="L325" s="12">
        <f>'0.5ms-S-0°C-10mm-2'!N323</f>
        <v>0.42211432412501398</v>
      </c>
      <c r="P325" s="12">
        <f>'0.0ms-S-0°C-5mm-2'!N323</f>
        <v>0.20861072421915264</v>
      </c>
      <c r="Q325" s="25"/>
      <c r="S325" s="25"/>
      <c r="V325" s="12">
        <f>'0.5ms-S-30°C-5mm-1'!O323</f>
        <v>0.19324614868729909</v>
      </c>
      <c r="AB325" s="12" t="e">
        <f>#REF!</f>
        <v>#REF!</v>
      </c>
      <c r="AE325" s="27" t="e">
        <f t="shared" si="8"/>
        <v>#REF!</v>
      </c>
      <c r="AF325" s="12">
        <v>0</v>
      </c>
    </row>
    <row r="326" spans="1:32" x14ac:dyDescent="0.75">
      <c r="A326" s="12">
        <f t="shared" ref="A326:A331" si="10">A325+1</f>
        <v>322</v>
      </c>
      <c r="B326" s="12">
        <f>'0.5ms-S-0°C-5mm-1'!R324</f>
        <v>0.21504783636076177</v>
      </c>
      <c r="D326" s="12">
        <f>'0.5ms-S-0°C-5mm-2'!N324</f>
        <v>0.25221586701617776</v>
      </c>
      <c r="L326" s="12">
        <f>'0.5ms-S-0°C-10mm-2'!N324</f>
        <v>0.42146171466609234</v>
      </c>
      <c r="P326" s="12">
        <f>'0.0ms-S-0°C-5mm-2'!N324</f>
        <v>0.20861072421915264</v>
      </c>
      <c r="Q326" s="25"/>
      <c r="S326" s="25"/>
      <c r="V326" s="12">
        <f>'0.5ms-S-30°C-5mm-1'!O324</f>
        <v>0.19324614868729909</v>
      </c>
      <c r="AB326" s="12" t="e">
        <f>#REF!</f>
        <v>#REF!</v>
      </c>
    </row>
    <row r="327" spans="1:32" x14ac:dyDescent="0.75">
      <c r="A327" s="12">
        <f t="shared" si="10"/>
        <v>323</v>
      </c>
      <c r="B327" s="12">
        <f>'0.5ms-S-0°C-5mm-1'!R325</f>
        <v>0.21333863186726318</v>
      </c>
      <c r="D327" s="12">
        <f>'0.5ms-S-0°C-5mm-2'!N325</f>
        <v>0.25085295547367986</v>
      </c>
      <c r="L327" s="12">
        <f>'0.5ms-S-0°C-10mm-2'!N325</f>
        <v>0.42113540993663168</v>
      </c>
      <c r="P327" s="12">
        <f>'0.0ms-S-0°C-5mm-2'!N325</f>
        <v>0.20818478811808652</v>
      </c>
      <c r="Q327" s="25"/>
      <c r="S327" s="25"/>
      <c r="V327" s="12">
        <f>'0.5ms-S-30°C-5mm-1'!O325</f>
        <v>0.19275302286131327</v>
      </c>
    </row>
    <row r="328" spans="1:32" x14ac:dyDescent="0.75">
      <c r="A328" s="12">
        <f t="shared" si="10"/>
        <v>324</v>
      </c>
      <c r="B328" s="12">
        <f>'0.5ms-S-0°C-5mm-1'!R326</f>
        <v>0.21333863186726318</v>
      </c>
      <c r="D328" s="12">
        <f>'0.5ms-S-0°C-5mm-2'!N326</f>
        <v>0.24903574008368276</v>
      </c>
      <c r="L328" s="12">
        <f>'0.5ms-S-0°C-10mm-2'!N326</f>
        <v>0.42080910520717085</v>
      </c>
      <c r="P328" s="12">
        <f>'0.0ms-S-0°C-5mm-2'!N326</f>
        <v>0.20775885201702041</v>
      </c>
      <c r="Q328" s="25"/>
      <c r="S328" s="25"/>
      <c r="V328" s="12">
        <f>'0.5ms-S-30°C-5mm-1'!O326</f>
        <v>0.19275302286131327</v>
      </c>
    </row>
    <row r="329" spans="1:32" x14ac:dyDescent="0.75">
      <c r="A329" s="12">
        <f t="shared" si="10"/>
        <v>325</v>
      </c>
      <c r="B329" s="12">
        <f>'0.5ms-S-0°C-5mm-1'!R327</f>
        <v>0.21248402962051391</v>
      </c>
      <c r="D329" s="12">
        <f>'0.5ms-S-0°C-5mm-2'!N327</f>
        <v>0.24494700545618919</v>
      </c>
      <c r="L329" s="12">
        <f>'0.5ms-S-0°C-10mm-2'!N327</f>
        <v>0.42080910520717085</v>
      </c>
      <c r="P329" s="12">
        <f>'0.0ms-S-0°C-5mm-2'!N327</f>
        <v>0.2069069798148882</v>
      </c>
      <c r="Q329" s="25"/>
      <c r="S329" s="25"/>
      <c r="V329" s="12">
        <f>'0.5ms-S-30°C-5mm-1'!O327</f>
        <v>0.19176677120934177</v>
      </c>
    </row>
    <row r="330" spans="1:32" x14ac:dyDescent="0.75">
      <c r="A330" s="12">
        <f t="shared" si="10"/>
        <v>326</v>
      </c>
      <c r="B330" s="12">
        <f>'0.5ms-S-0°C-5mm-1'!R328</f>
        <v>0.21162942737376461</v>
      </c>
      <c r="D330" s="12">
        <f>'0.5ms-S-0°C-5mm-2'!N328</f>
        <v>0.24403839776119066</v>
      </c>
      <c r="L330" s="12">
        <f>'0.5ms-S-0°C-10mm-2'!N328</f>
        <v>0.42048280047771019</v>
      </c>
      <c r="P330" s="12">
        <f>'0.0ms-S-0°C-5mm-2'!N328</f>
        <v>0.20562917151168986</v>
      </c>
      <c r="Q330" s="25"/>
      <c r="S330" s="25"/>
      <c r="V330" s="12">
        <f>'0.5ms-S-30°C-5mm-1'!O328</f>
        <v>0.19176677120934177</v>
      </c>
    </row>
    <row r="331" spans="1:32" x14ac:dyDescent="0.75">
      <c r="A331" s="12">
        <f t="shared" si="10"/>
        <v>327</v>
      </c>
      <c r="B331" s="12">
        <f>'0.5ms-S-0°C-5mm-1'!R329</f>
        <v>0.20949292175689133</v>
      </c>
      <c r="D331" s="12">
        <f>'0.5ms-S-0°C-5mm-2'!N329</f>
        <v>0.24176687852369419</v>
      </c>
      <c r="L331" s="12">
        <f>'0.5ms-S-0°C-10mm-2'!N329</f>
        <v>0.4149356200768774</v>
      </c>
      <c r="P331" s="12">
        <f>'0.0ms-S-0°C-5mm-2'!N329</f>
        <v>0.20477729930955757</v>
      </c>
      <c r="Q331" s="25"/>
      <c r="S331" s="25"/>
    </row>
    <row r="332" spans="1:32" x14ac:dyDescent="0.75">
      <c r="D332" s="12">
        <f>'0.5ms-S-0°C-5mm-2'!N330</f>
        <v>0.24131257467619494</v>
      </c>
      <c r="L332" s="12">
        <f>'0.5ms-S-0°C-10mm-2'!N330</f>
        <v>0.41428301061795592</v>
      </c>
      <c r="P332" s="12">
        <f>'0.0ms-S-0°C-5mm-2'!N330</f>
        <v>0.20392542710742537</v>
      </c>
    </row>
    <row r="333" spans="1:32" x14ac:dyDescent="0.75">
      <c r="D333" s="12">
        <f>'0.5ms-S-0°C-5mm-2'!N331</f>
        <v>0.24040396698119637</v>
      </c>
      <c r="L333" s="12">
        <f>'0.5ms-S-0°C-10mm-2'!N331</f>
        <v>0.41363040115903443</v>
      </c>
      <c r="P333" s="12">
        <f>'0.0ms-S-0°C-5mm-2'!N331</f>
        <v>0.20392542710742537</v>
      </c>
    </row>
    <row r="334" spans="1:32" x14ac:dyDescent="0.75">
      <c r="D334" s="12">
        <f>'0.5ms-S-0°C-5mm-2'!N332</f>
        <v>0.23994966313369709</v>
      </c>
      <c r="L334" s="12">
        <f>'0.5ms-S-0°C-10mm-2'!N332</f>
        <v>0.41297779170011295</v>
      </c>
      <c r="M334" s="12">
        <f>22/39</f>
        <v>0.5641025641025641</v>
      </c>
      <c r="P334" s="12">
        <f>'0.0ms-S-0°C-5mm-2'!N332</f>
        <v>0.20349949100635925</v>
      </c>
    </row>
    <row r="335" spans="1:32" x14ac:dyDescent="0.75">
      <c r="D335" s="12">
        <f>'0.5ms-S-0°C-5mm-2'!N333</f>
        <v>0.23949535928619775</v>
      </c>
      <c r="L335" s="12">
        <f>'0.5ms-S-0°C-10mm-2'!N333</f>
        <v>0.41297779170011295</v>
      </c>
      <c r="P335" s="12">
        <f>'0.0ms-S-0°C-5mm-2'!N333</f>
        <v>0.20349949100635925</v>
      </c>
    </row>
    <row r="336" spans="1:32" x14ac:dyDescent="0.75">
      <c r="D336" s="12">
        <f>'0.5ms-S-0°C-5mm-2'!N334</f>
        <v>0.23813244774369993</v>
      </c>
      <c r="L336" s="12">
        <f>'0.5ms-S-0°C-10mm-2'!N334</f>
        <v>0.41297779170011295</v>
      </c>
      <c r="P336" s="12">
        <f>'0.0ms-S-0°C-5mm-2'!N334</f>
        <v>0.20307355490529314</v>
      </c>
    </row>
    <row r="337" spans="4:16" x14ac:dyDescent="0.75">
      <c r="D337" s="12">
        <f>'0.5ms-S-0°C-5mm-2'!N335</f>
        <v>0.23722384004870137</v>
      </c>
      <c r="L337" s="12">
        <f>'0.5ms-S-0°C-10mm-2'!N335</f>
        <v>0.41232518224119147</v>
      </c>
      <c r="P337" s="12">
        <f>'0.0ms-S-0°C-5mm-2'!N335</f>
        <v>0.20307355490529314</v>
      </c>
    </row>
    <row r="338" spans="4:16" x14ac:dyDescent="0.75">
      <c r="D338" s="12">
        <f>'0.5ms-S-0°C-5mm-2'!N336</f>
        <v>0.23676953620120209</v>
      </c>
      <c r="L338" s="12">
        <f>'0.5ms-S-0°C-10mm-2'!N336</f>
        <v>0.41134626805280922</v>
      </c>
      <c r="P338" s="12">
        <f>'0.0ms-S-0°C-5mm-2'!N336</f>
        <v>0.20307355490529314</v>
      </c>
    </row>
    <row r="339" spans="4:16" x14ac:dyDescent="0.75">
      <c r="D339" s="12">
        <f>'0.5ms-S-0°C-5mm-2'!N337</f>
        <v>0.23631523235370283</v>
      </c>
      <c r="L339" s="12">
        <f>'0.5ms-S-0°C-10mm-2'!N337</f>
        <v>0.41101996332334839</v>
      </c>
      <c r="P339" s="12">
        <f>'0.0ms-S-0°C-5mm-2'!N337</f>
        <v>0.19966606609676418</v>
      </c>
    </row>
    <row r="340" spans="4:16" x14ac:dyDescent="0.75">
      <c r="D340" s="12">
        <f>'0.5ms-S-0°C-5mm-2'!N338</f>
        <v>0.23586092850620347</v>
      </c>
      <c r="L340" s="12">
        <f>'0.5ms-S-0°C-10mm-2'!N338</f>
        <v>0.40971474440550543</v>
      </c>
      <c r="P340" s="12">
        <f>'0.0ms-S-0°C-5mm-2'!N338</f>
        <v>0.19966606609676418</v>
      </c>
    </row>
    <row r="341" spans="4:16" x14ac:dyDescent="0.75">
      <c r="D341" s="12">
        <f>'0.5ms-S-0°C-5mm-2'!N339</f>
        <v>0.23540662465870418</v>
      </c>
      <c r="L341" s="12">
        <f>'0.5ms-S-0°C-10mm-2'!N339</f>
        <v>0.40938843967604471</v>
      </c>
      <c r="P341" s="12">
        <f>'0.0ms-S-0°C-5mm-2'!N339</f>
        <v>0.19966606609676418</v>
      </c>
    </row>
    <row r="342" spans="4:16" x14ac:dyDescent="0.75">
      <c r="D342" s="12">
        <f>'0.5ms-S-0°C-5mm-2'!N340</f>
        <v>0.23449801696370565</v>
      </c>
      <c r="L342" s="12">
        <f>'0.5ms-S-0°C-10mm-2'!N340</f>
        <v>0.40906213494658394</v>
      </c>
      <c r="P342" s="12">
        <f>'0.0ms-S-0°C-5mm-2'!N340</f>
        <v>0.19711044949036746</v>
      </c>
    </row>
    <row r="343" spans="4:16" x14ac:dyDescent="0.75">
      <c r="D343" s="12">
        <f>'0.5ms-S-0°C-5mm-2'!N341</f>
        <v>0.23404371311620636</v>
      </c>
      <c r="L343" s="12">
        <f>'0.5ms-S-0°C-10mm-2'!N341</f>
        <v>0.40775691602874098</v>
      </c>
      <c r="P343" s="12">
        <f>'0.0ms-S-0°C-5mm-2'!N341</f>
        <v>0.19711044949036746</v>
      </c>
    </row>
    <row r="344" spans="4:16" x14ac:dyDescent="0.75">
      <c r="D344" s="12">
        <f>'0.5ms-S-0°C-5mm-2'!N342</f>
        <v>0.23313510542120783</v>
      </c>
      <c r="L344" s="12">
        <f>'0.5ms-S-0°C-10mm-2'!N342</f>
        <v>0.40677800184035867</v>
      </c>
      <c r="P344" s="12">
        <f>'0.0ms-S-0°C-5mm-2'!N342</f>
        <v>0.19157328017650796</v>
      </c>
    </row>
    <row r="345" spans="4:16" x14ac:dyDescent="0.75">
      <c r="D345" s="12">
        <f>'0.5ms-S-0°C-5mm-2'!N343</f>
        <v>0.23313510542120774</v>
      </c>
      <c r="L345" s="12">
        <f>'0.5ms-S-0°C-10mm-2'!N343</f>
        <v>0.40677800184035867</v>
      </c>
    </row>
    <row r="346" spans="4:16" x14ac:dyDescent="0.75">
      <c r="D346" s="12">
        <f>'0.5ms-S-0°C-5mm-2'!N344</f>
        <v>0.23313510542120774</v>
      </c>
      <c r="L346" s="12">
        <f>'0.5ms-S-0°C-10mm-2'!N344</f>
        <v>0.40645169711089801</v>
      </c>
    </row>
    <row r="347" spans="4:16" x14ac:dyDescent="0.75">
      <c r="D347" s="12">
        <f>'0.5ms-S-0°C-5mm-2'!N345</f>
        <v>0.23313510542120774</v>
      </c>
      <c r="L347" s="12">
        <f>'0.5ms-S-0°C-10mm-2'!N345</f>
        <v>0.40547278292251571</v>
      </c>
    </row>
    <row r="348" spans="4:16" x14ac:dyDescent="0.75">
      <c r="D348" s="12">
        <f>'0.5ms-S-0°C-5mm-2'!N346</f>
        <v>0.23268080157370855</v>
      </c>
      <c r="L348" s="12">
        <f>'0.5ms-S-0°C-10mm-2'!N346</f>
        <v>0.40449386873413345</v>
      </c>
    </row>
    <row r="349" spans="4:16" x14ac:dyDescent="0.75">
      <c r="D349" s="12">
        <f>'0.5ms-S-0°C-5mm-2'!N347</f>
        <v>0.23268080157370855</v>
      </c>
      <c r="L349" s="12">
        <f>'0.5ms-S-0°C-10mm-2'!N347</f>
        <v>0.40416756400467274</v>
      </c>
    </row>
    <row r="350" spans="4:16" x14ac:dyDescent="0.75">
      <c r="D350" s="12">
        <f>'0.5ms-S-0°C-5mm-2'!N348</f>
        <v>0.23268080157370846</v>
      </c>
      <c r="L350" s="12">
        <f>'0.5ms-S-0°C-10mm-2'!N348</f>
        <v>0.40351495454575126</v>
      </c>
    </row>
    <row r="351" spans="4:16" x14ac:dyDescent="0.75">
      <c r="D351" s="12">
        <f>'0.5ms-S-0°C-5mm-2'!N349</f>
        <v>0.23268080157370846</v>
      </c>
      <c r="L351" s="12">
        <f>'0.5ms-S-0°C-10mm-2'!N349</f>
        <v>0.40220973562790818</v>
      </c>
    </row>
    <row r="352" spans="4:16" x14ac:dyDescent="0.75">
      <c r="D352" s="12">
        <f>'0.5ms-S-0°C-5mm-2'!N350</f>
        <v>0.23268080157370846</v>
      </c>
      <c r="L352" s="12">
        <f>'0.5ms-S-0°C-10mm-2'!N350</f>
        <v>0.4015571261689867</v>
      </c>
    </row>
    <row r="353" spans="4:13" x14ac:dyDescent="0.75">
      <c r="D353" s="12">
        <f>'0.5ms-S-0°C-5mm-2'!N351</f>
        <v>0.23222649772620926</v>
      </c>
      <c r="L353" s="12">
        <f>'0.5ms-S-0°C-10mm-2'!N351</f>
        <v>0.40090451671006522</v>
      </c>
    </row>
    <row r="354" spans="4:13" x14ac:dyDescent="0.75">
      <c r="D354" s="12">
        <f>'0.5ms-S-0°C-5mm-2'!N352</f>
        <v>0.23222649772620926</v>
      </c>
      <c r="L354" s="12">
        <f>'0.5ms-S-0°C-10mm-2'!N352</f>
        <v>0.39535733630923253</v>
      </c>
    </row>
    <row r="355" spans="4:13" x14ac:dyDescent="0.75">
      <c r="D355" s="12">
        <f>'0.5ms-S-0°C-5mm-2'!N353</f>
        <v>0.23222649772620926</v>
      </c>
      <c r="L355" s="12">
        <f>'0.5ms-S-0°C-10mm-2'!N353</f>
        <v>0.39339950793246797</v>
      </c>
    </row>
    <row r="356" spans="4:13" x14ac:dyDescent="0.75">
      <c r="D356" s="12">
        <f>'0.5ms-S-0°C-5mm-2'!N354</f>
        <v>0.23222649772620926</v>
      </c>
      <c r="L356" s="12">
        <f>'0.5ms-S-0°C-10mm-2'!N354</f>
        <v>0.39144167955570353</v>
      </c>
    </row>
    <row r="357" spans="4:13" x14ac:dyDescent="0.75">
      <c r="D357" s="12">
        <f>'0.5ms-S-0°C-5mm-2'!N355</f>
        <v>0.23177219387870993</v>
      </c>
      <c r="L357" s="12">
        <f>'0.5ms-S-0°C-10mm-2'!N355</f>
        <v>0.39111537482624276</v>
      </c>
    </row>
    <row r="358" spans="4:13" x14ac:dyDescent="0.75">
      <c r="D358" s="12">
        <f>'0.5ms-S-0°C-5mm-2'!N356</f>
        <v>0.23131789003121064</v>
      </c>
      <c r="L358" s="12">
        <f>'0.5ms-S-0°C-10mm-2'!N356</f>
        <v>0.38981015590839979</v>
      </c>
    </row>
    <row r="359" spans="4:13" x14ac:dyDescent="0.75">
      <c r="D359" s="12">
        <f>'0.5ms-S-0°C-5mm-2'!N357</f>
        <v>0.22995497848871282</v>
      </c>
      <c r="L359" s="12">
        <f>'0.5ms-S-0°C-10mm-2'!N357</f>
        <v>0.38850493699055683</v>
      </c>
    </row>
    <row r="360" spans="4:13" x14ac:dyDescent="0.75">
      <c r="D360" s="12">
        <f>'0.5ms-S-0°C-5mm-2'!N358</f>
        <v>0.22995497848871282</v>
      </c>
      <c r="L360" s="12">
        <f>'0.5ms-S-0°C-10mm-2'!N358</f>
        <v>0.388178632261096</v>
      </c>
    </row>
    <row r="361" spans="4:13" x14ac:dyDescent="0.75">
      <c r="D361" s="12">
        <f>'0.5ms-S-0°C-5mm-2'!N359</f>
        <v>0.22995497848871282</v>
      </c>
      <c r="L361" s="12">
        <f>'0.5ms-S-0°C-10mm-2'!N359</f>
        <v>0.388178632261096</v>
      </c>
    </row>
    <row r="362" spans="4:13" x14ac:dyDescent="0.75">
      <c r="D362" s="12">
        <f>'0.5ms-S-0°C-5mm-2'!N360</f>
        <v>0.22950067464121354</v>
      </c>
      <c r="L362" s="12">
        <f>'0.5ms-S-0°C-10mm-2'!N360</f>
        <v>0.38785232753163529</v>
      </c>
    </row>
    <row r="363" spans="4:13" x14ac:dyDescent="0.75">
      <c r="D363" s="12">
        <f>'0.5ms-S-0°C-5mm-2'!N361</f>
        <v>0.22859206694621498</v>
      </c>
      <c r="L363" s="12">
        <f>'0.5ms-S-0°C-10mm-2'!N361</f>
        <v>0.38752602280217452</v>
      </c>
    </row>
    <row r="364" spans="4:13" x14ac:dyDescent="0.75">
      <c r="D364" s="12">
        <f>'0.5ms-S-0°C-5mm-2'!N362</f>
        <v>0.22859206694621489</v>
      </c>
      <c r="L364" s="12">
        <f>'0.5ms-S-0°C-10mm-2'!N362</f>
        <v>0.38752602280217452</v>
      </c>
      <c r="M364" s="12">
        <f>21/39</f>
        <v>0.53846153846153844</v>
      </c>
    </row>
    <row r="365" spans="4:13" x14ac:dyDescent="0.75">
      <c r="D365" s="12">
        <f>'0.5ms-S-0°C-5mm-2'!N363</f>
        <v>0.22813776309871564</v>
      </c>
      <c r="L365" s="12">
        <f>'0.5ms-S-0°C-10mm-2'!N363</f>
        <v>0.38752602280217452</v>
      </c>
    </row>
    <row r="366" spans="4:13" x14ac:dyDescent="0.75">
      <c r="D366" s="12">
        <f>'0.5ms-S-0°C-5mm-2'!N364</f>
        <v>0.22813776309871564</v>
      </c>
      <c r="L366" s="12">
        <f>'0.5ms-S-0°C-10mm-2'!N364</f>
        <v>0.38752602280217452</v>
      </c>
    </row>
    <row r="367" spans="4:13" x14ac:dyDescent="0.75">
      <c r="D367" s="12">
        <f>'0.5ms-S-0°C-5mm-2'!N365</f>
        <v>0.22632054770871854</v>
      </c>
      <c r="L367" s="12">
        <f>'0.5ms-S-0°C-10mm-2'!N365</f>
        <v>0.38752602280217452</v>
      </c>
    </row>
    <row r="368" spans="4:13" x14ac:dyDescent="0.75">
      <c r="D368" s="12">
        <f>'0.5ms-S-0°C-5mm-2'!N366</f>
        <v>0.22632054770871854</v>
      </c>
      <c r="L368" s="12">
        <f>'0.5ms-S-0°C-10mm-2'!N366</f>
        <v>0.38719971807271381</v>
      </c>
    </row>
    <row r="369" spans="4:13" x14ac:dyDescent="0.75">
      <c r="D369" s="12">
        <f>'0.5ms-S-0°C-5mm-2'!N367</f>
        <v>0.22541194001371997</v>
      </c>
      <c r="L369" s="12">
        <f>'0.5ms-S-0°C-10mm-2'!N367</f>
        <v>0.38719971807271381</v>
      </c>
    </row>
    <row r="370" spans="4:13" x14ac:dyDescent="0.75">
      <c r="D370" s="12">
        <f>'0.5ms-S-0°C-5mm-2'!N368</f>
        <v>0.22450333231872144</v>
      </c>
      <c r="L370" s="12">
        <f>'0.5ms-S-0°C-10mm-2'!N368</f>
        <v>0.38719971807271381</v>
      </c>
    </row>
    <row r="371" spans="4:13" x14ac:dyDescent="0.75">
      <c r="D371" s="12">
        <f>'0.5ms-S-0°C-5mm-2'!N369</f>
        <v>0.22223181308122497</v>
      </c>
      <c r="L371" s="12">
        <f>'0.5ms-S-0°C-10mm-2'!N369</f>
        <v>0.38687341334325304</v>
      </c>
    </row>
    <row r="372" spans="4:13" x14ac:dyDescent="0.75">
      <c r="D372" s="12">
        <f>'0.5ms-S-0°C-5mm-2'!N370</f>
        <v>0.21814307845373143</v>
      </c>
      <c r="L372" s="12">
        <f>'0.5ms-S-0°C-10mm-2'!N370</f>
        <v>0.38687341334325304</v>
      </c>
    </row>
    <row r="373" spans="4:13" x14ac:dyDescent="0.75">
      <c r="L373" s="12">
        <f>'0.5ms-S-0°C-10mm-2'!N371</f>
        <v>0.38687341334325304</v>
      </c>
    </row>
    <row r="374" spans="4:13" x14ac:dyDescent="0.75">
      <c r="L374" s="12">
        <f>'0.5ms-S-0°C-10mm-2'!N372</f>
        <v>0.38654710861379221</v>
      </c>
    </row>
    <row r="375" spans="4:13" x14ac:dyDescent="0.75">
      <c r="L375" s="12">
        <f>'0.5ms-S-0°C-10mm-2'!N373</f>
        <v>0.38654710861379221</v>
      </c>
    </row>
    <row r="376" spans="4:13" x14ac:dyDescent="0.75">
      <c r="L376" s="12">
        <f>'0.5ms-S-0°C-10mm-2'!N374</f>
        <v>0.38622080388433155</v>
      </c>
    </row>
    <row r="377" spans="4:13" x14ac:dyDescent="0.75">
      <c r="L377" s="12">
        <f>'0.5ms-S-0°C-10mm-2'!N375</f>
        <v>0.38654710861379221</v>
      </c>
    </row>
    <row r="378" spans="4:13" x14ac:dyDescent="0.75">
      <c r="L378" s="12">
        <f>'0.5ms-S-0°C-10mm-2'!N376</f>
        <v>0.38622080388433155</v>
      </c>
    </row>
    <row r="379" spans="4:13" x14ac:dyDescent="0.75">
      <c r="L379" s="12">
        <f>'0.5ms-S-0°C-10mm-2'!N377</f>
        <v>0.38654710861379221</v>
      </c>
    </row>
    <row r="380" spans="4:13" x14ac:dyDescent="0.75">
      <c r="L380" s="12">
        <f>'0.5ms-S-0°C-10mm-2'!N378</f>
        <v>0.38589449915487073</v>
      </c>
    </row>
    <row r="383" spans="4:13" x14ac:dyDescent="0.75">
      <c r="M383" s="12">
        <f>21/39</f>
        <v>0.53846153846153844</v>
      </c>
    </row>
  </sheetData>
  <sortState ref="AF4:AF330">
    <sortCondition descending="1" ref="AF4"/>
  </sortState>
  <mergeCells count="26">
    <mergeCell ref="AB1:AC1"/>
    <mergeCell ref="AB2:AC2"/>
    <mergeCell ref="V2:W2"/>
    <mergeCell ref="V1:W1"/>
    <mergeCell ref="X1:Y1"/>
    <mergeCell ref="X2:Y2"/>
    <mergeCell ref="Z2:AA2"/>
    <mergeCell ref="Z1:AA1"/>
    <mergeCell ref="P1:Q1"/>
    <mergeCell ref="P2:Q2"/>
    <mergeCell ref="R1:S1"/>
    <mergeCell ref="R2:S2"/>
    <mergeCell ref="T1:U1"/>
    <mergeCell ref="T2:U2"/>
    <mergeCell ref="B1:C1"/>
    <mergeCell ref="B2:C2"/>
    <mergeCell ref="F1:G1"/>
    <mergeCell ref="F2:G2"/>
    <mergeCell ref="H1:I1"/>
    <mergeCell ref="H2:I2"/>
    <mergeCell ref="J1:K1"/>
    <mergeCell ref="J2:K2"/>
    <mergeCell ref="L1:M1"/>
    <mergeCell ref="L2:M2"/>
    <mergeCell ref="N1:O1"/>
    <mergeCell ref="N2:O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49"/>
  <sheetViews>
    <sheetView zoomScaleNormal="70" workbookViewId="0">
      <selection activeCell="C36" sqref="C36:C49"/>
    </sheetView>
  </sheetViews>
  <sheetFormatPr defaultRowHeight="14.75" x14ac:dyDescent="0.75"/>
  <cols>
    <col min="1" max="1" width="15.7265625" bestFit="1" customWidth="1"/>
    <col min="2" max="2" width="17.26953125" bestFit="1" customWidth="1"/>
    <col min="3" max="3" width="15.1328125" bestFit="1" customWidth="1"/>
    <col min="4" max="4" width="20.54296875" style="36" customWidth="1"/>
    <col min="5" max="5" width="22.86328125" bestFit="1" customWidth="1"/>
    <col min="6" max="6" width="16" customWidth="1"/>
    <col min="7" max="7" width="13.86328125" customWidth="1"/>
    <col min="8" max="8" width="15.40625" customWidth="1"/>
    <col min="9" max="9" width="15.26953125" customWidth="1"/>
    <col min="10" max="10" width="15.54296875" customWidth="1"/>
    <col min="11" max="11" width="14.54296875" customWidth="1"/>
    <col min="12" max="12" width="13" customWidth="1"/>
    <col min="13" max="13" width="10.86328125" customWidth="1"/>
    <col min="21" max="21" width="13.86328125" bestFit="1" customWidth="1"/>
  </cols>
  <sheetData>
    <row r="1" spans="1:24" s="11" customFormat="1" ht="29.5" x14ac:dyDescent="0.75">
      <c r="A1" s="9" t="s">
        <v>29</v>
      </c>
      <c r="B1" s="9" t="s">
        <v>30</v>
      </c>
      <c r="C1" s="9" t="s">
        <v>31</v>
      </c>
      <c r="D1" s="33" t="s">
        <v>43</v>
      </c>
      <c r="E1" s="9" t="s">
        <v>44</v>
      </c>
      <c r="F1" s="9" t="s">
        <v>45</v>
      </c>
      <c r="G1" s="9" t="s">
        <v>46</v>
      </c>
      <c r="H1" s="9" t="s">
        <v>47</v>
      </c>
      <c r="I1" s="9" t="s">
        <v>48</v>
      </c>
      <c r="J1" s="9" t="s">
        <v>49</v>
      </c>
      <c r="K1" s="9" t="s">
        <v>50</v>
      </c>
      <c r="L1" s="10" t="s">
        <v>51</v>
      </c>
      <c r="M1" s="11" t="s">
        <v>42</v>
      </c>
      <c r="O1" s="9" t="s">
        <v>7</v>
      </c>
      <c r="R1" s="75" t="s">
        <v>81</v>
      </c>
      <c r="S1" s="75"/>
      <c r="U1" s="75" t="s">
        <v>84</v>
      </c>
      <c r="V1" s="75"/>
      <c r="W1" s="75"/>
    </row>
    <row r="2" spans="1:24" s="1" customFormat="1" x14ac:dyDescent="0.75">
      <c r="A2" s="76" t="s">
        <v>52</v>
      </c>
      <c r="B2" s="77">
        <v>43010</v>
      </c>
      <c r="C2" s="14" t="s">
        <v>40</v>
      </c>
      <c r="D2" s="34">
        <v>7.0000000000000007E-2</v>
      </c>
      <c r="E2" s="14">
        <v>5.0000000000000001E-3</v>
      </c>
      <c r="F2" s="14">
        <f>3.1416*D2*D2*E2/4</f>
        <v>1.9242300000000004E-5</v>
      </c>
      <c r="G2" s="14">
        <f>'Mass summary'!E2/1000</f>
        <v>2.1279800000000001E-2</v>
      </c>
      <c r="H2" s="14">
        <f>G2/F2</f>
        <v>1105.886510448335</v>
      </c>
      <c r="I2" s="14">
        <v>2E-3</v>
      </c>
      <c r="J2" s="14">
        <f>3.1416*D2*D2*I2/4</f>
        <v>7.6969200000000022E-6</v>
      </c>
      <c r="K2" s="14">
        <f>'Mass summary'!J2/1000</f>
        <v>7.7001999999999999E-3</v>
      </c>
      <c r="L2" s="14">
        <f>K2/J2</f>
        <v>1000.4261444837672</v>
      </c>
      <c r="M2" s="14">
        <f>100*J2/F2</f>
        <v>40</v>
      </c>
      <c r="O2" s="14" t="s">
        <v>56</v>
      </c>
      <c r="R2" s="1" t="s">
        <v>82</v>
      </c>
      <c r="S2" s="1" t="s">
        <v>83</v>
      </c>
      <c r="U2" s="68" t="s">
        <v>53</v>
      </c>
      <c r="V2" s="1" t="s">
        <v>53</v>
      </c>
      <c r="W2" s="1">
        <v>30</v>
      </c>
    </row>
    <row r="3" spans="1:24" s="1" customFormat="1" x14ac:dyDescent="0.75">
      <c r="A3" s="76"/>
      <c r="B3" s="76"/>
      <c r="C3" s="14" t="s">
        <v>41</v>
      </c>
      <c r="D3" s="34">
        <v>7.0000000000000007E-2</v>
      </c>
      <c r="E3" s="14">
        <v>5.0000000000000001E-3</v>
      </c>
      <c r="F3" s="14">
        <f t="shared" ref="F3:F31" si="0">3.1416*D3*D3*E3/4</f>
        <v>1.9242300000000004E-5</v>
      </c>
      <c r="G3" s="14">
        <f>'Mass summary'!E3/1000</f>
        <v>2.0709999999999999E-2</v>
      </c>
      <c r="H3" s="14">
        <f t="shared" ref="H3:H15" si="1">G3/F3</f>
        <v>1076.2746657104399</v>
      </c>
      <c r="I3" s="14">
        <v>3.5000000000000001E-3</v>
      </c>
      <c r="J3" s="14">
        <f t="shared" ref="J3:J25" si="2">3.1416*D3*D3*I3/4</f>
        <v>1.3469610000000003E-5</v>
      </c>
      <c r="K3" s="14">
        <f>'Mass summary'!J3/1000</f>
        <v>9.8186999999999997E-3</v>
      </c>
      <c r="L3" s="14">
        <f t="shared" ref="L3:L31" si="3">K3/J3</f>
        <v>728.95206320004797</v>
      </c>
      <c r="M3" s="14">
        <f t="shared" ref="M3:M25" si="4">100*J3/F3</f>
        <v>70</v>
      </c>
      <c r="R3" s="1">
        <v>1103.76</v>
      </c>
      <c r="S3" s="1">
        <v>937.62</v>
      </c>
      <c r="U3" s="68"/>
      <c r="V3" s="1" t="s">
        <v>66</v>
      </c>
      <c r="W3" s="1">
        <v>70</v>
      </c>
    </row>
    <row r="4" spans="1:24" s="1" customFormat="1" x14ac:dyDescent="0.75">
      <c r="A4" s="68" t="s">
        <v>53</v>
      </c>
      <c r="B4" s="69">
        <v>43011</v>
      </c>
      <c r="C4" s="1" t="s">
        <v>40</v>
      </c>
      <c r="D4" s="35">
        <v>7.0000000000000007E-2</v>
      </c>
      <c r="E4" s="12">
        <v>5.0000000000000001E-3</v>
      </c>
      <c r="F4" s="1">
        <f t="shared" si="0"/>
        <v>1.9242300000000004E-5</v>
      </c>
      <c r="G4" s="12">
        <f>'Mass summary'!E4/1000</f>
        <v>2.33738E-2</v>
      </c>
      <c r="H4" s="1">
        <f t="shared" si="1"/>
        <v>1214.7092603275073</v>
      </c>
      <c r="I4" s="1">
        <v>1.5E-3</v>
      </c>
      <c r="J4" s="1">
        <f t="shared" si="2"/>
        <v>5.7726900000000008E-6</v>
      </c>
      <c r="K4" s="12">
        <f>'Mass summary'!J4/1000</f>
        <v>4.8837999999999989E-3</v>
      </c>
      <c r="L4" s="1">
        <f t="shared" si="3"/>
        <v>846.01806090401499</v>
      </c>
      <c r="M4" s="1">
        <f t="shared" si="4"/>
        <v>29.999999999999996</v>
      </c>
      <c r="U4" s="68" t="s">
        <v>55</v>
      </c>
      <c r="V4" s="1" t="s">
        <v>55</v>
      </c>
      <c r="W4" s="1">
        <v>40</v>
      </c>
    </row>
    <row r="5" spans="1:24" s="1" customFormat="1" x14ac:dyDescent="0.75">
      <c r="A5" s="68"/>
      <c r="B5" s="68"/>
      <c r="C5" s="1" t="s">
        <v>41</v>
      </c>
      <c r="D5" s="35">
        <v>7.0000000000000007E-2</v>
      </c>
      <c r="E5" s="12">
        <v>5.0000000000000001E-3</v>
      </c>
      <c r="F5" s="1">
        <f t="shared" si="0"/>
        <v>1.9242300000000004E-5</v>
      </c>
      <c r="G5" s="12">
        <f>'Mass summary'!E5/1000</f>
        <v>2.2066700000000002E-2</v>
      </c>
      <c r="H5" s="1">
        <f t="shared" si="1"/>
        <v>1146.780790238173</v>
      </c>
      <c r="I5" s="1">
        <v>3.5000000000000001E-3</v>
      </c>
      <c r="J5" s="1">
        <f t="shared" si="2"/>
        <v>1.3469610000000003E-5</v>
      </c>
      <c r="K5" s="12">
        <f>'Mass summary'!J5/1000</f>
        <v>9.0190999999999986E-3</v>
      </c>
      <c r="L5" s="1">
        <f t="shared" si="3"/>
        <v>669.5888002696438</v>
      </c>
      <c r="M5" s="1">
        <f t="shared" si="4"/>
        <v>70</v>
      </c>
      <c r="U5" s="68"/>
      <c r="V5" s="1" t="s">
        <v>66</v>
      </c>
      <c r="W5" s="1">
        <v>70</v>
      </c>
    </row>
    <row r="6" spans="1:24" s="1" customFormat="1" x14ac:dyDescent="0.75">
      <c r="A6" s="68" t="s">
        <v>53</v>
      </c>
      <c r="B6" s="69">
        <v>43012</v>
      </c>
      <c r="C6" s="1" t="s">
        <v>40</v>
      </c>
      <c r="D6" s="35">
        <v>7.0000000000000007E-2</v>
      </c>
      <c r="E6" s="12">
        <v>5.0000000000000001E-3</v>
      </c>
      <c r="F6" s="1">
        <f t="shared" si="0"/>
        <v>1.9242300000000004E-5</v>
      </c>
      <c r="G6" s="12">
        <f>'Mass summary'!E6/1000</f>
        <v>2.0652500000000001E-2</v>
      </c>
      <c r="H6" s="1">
        <f t="shared" si="1"/>
        <v>1073.2864574401187</v>
      </c>
      <c r="I6" s="1">
        <v>1.5E-3</v>
      </c>
      <c r="J6" s="1">
        <f t="shared" si="2"/>
        <v>5.7726900000000008E-6</v>
      </c>
      <c r="K6" s="12">
        <f>'Mass summary'!J6/1000</f>
        <v>4.2912000000000002E-3</v>
      </c>
      <c r="L6" s="1">
        <f t="shared" si="3"/>
        <v>743.36227997692572</v>
      </c>
      <c r="M6" s="1">
        <f t="shared" si="4"/>
        <v>29.999999999999996</v>
      </c>
      <c r="U6" s="68" t="s">
        <v>52</v>
      </c>
      <c r="V6" s="1" t="s">
        <v>52</v>
      </c>
      <c r="W6" s="1">
        <v>60</v>
      </c>
    </row>
    <row r="7" spans="1:24" s="1" customFormat="1" x14ac:dyDescent="0.75">
      <c r="A7" s="68"/>
      <c r="B7" s="68"/>
      <c r="C7" s="1" t="s">
        <v>41</v>
      </c>
      <c r="D7" s="35">
        <v>7.0000000000000007E-2</v>
      </c>
      <c r="E7" s="12">
        <v>5.0000000000000001E-3</v>
      </c>
      <c r="F7" s="1">
        <f t="shared" si="0"/>
        <v>1.9242300000000004E-5</v>
      </c>
      <c r="G7" s="12">
        <f>'Mass summary'!E7/1000</f>
        <v>2.1522699999999999E-2</v>
      </c>
      <c r="H7" s="1">
        <f t="shared" si="1"/>
        <v>1118.509741558961</v>
      </c>
      <c r="I7" s="1">
        <v>3.5000000000000001E-3</v>
      </c>
      <c r="J7" s="1">
        <f t="shared" si="2"/>
        <v>1.3469610000000003E-5</v>
      </c>
      <c r="K7" s="12">
        <f>'Mass summary'!J7/1000</f>
        <v>9.0619000000000012E-3</v>
      </c>
      <c r="L7" s="1">
        <f t="shared" si="3"/>
        <v>672.7663235980848</v>
      </c>
      <c r="M7" s="1">
        <f t="shared" si="4"/>
        <v>70</v>
      </c>
      <c r="U7" s="68"/>
      <c r="V7" s="1" t="s">
        <v>66</v>
      </c>
      <c r="W7" s="1">
        <v>100</v>
      </c>
    </row>
    <row r="8" spans="1:24" s="1" customFormat="1" ht="16.5" customHeight="1" x14ac:dyDescent="0.75">
      <c r="A8" s="68" t="s">
        <v>57</v>
      </c>
      <c r="B8" s="69">
        <v>43014</v>
      </c>
      <c r="C8" s="1" t="s">
        <v>40</v>
      </c>
      <c r="D8" s="35">
        <v>7.0000000000000007E-2</v>
      </c>
      <c r="E8" s="12">
        <v>5.0000000000000001E-3</v>
      </c>
      <c r="F8" s="1">
        <f t="shared" si="0"/>
        <v>1.9242300000000004E-5</v>
      </c>
      <c r="G8" s="12">
        <f>'Mass summary'!E8/1000</f>
        <v>2.1658799999999999E-2</v>
      </c>
      <c r="H8" s="1">
        <f t="shared" si="1"/>
        <v>1125.5827006127124</v>
      </c>
      <c r="I8" s="1">
        <v>2E-3</v>
      </c>
      <c r="J8" s="1">
        <f t="shared" si="2"/>
        <v>7.6969200000000022E-6</v>
      </c>
      <c r="K8" s="12">
        <f>'Mass summary'!J8/1000</f>
        <v>7.9582000000000003E-3</v>
      </c>
      <c r="L8" s="1">
        <f t="shared" si="3"/>
        <v>1033.9460459508475</v>
      </c>
      <c r="M8" s="1">
        <f t="shared" si="4"/>
        <v>40</v>
      </c>
      <c r="U8" s="68" t="s">
        <v>6</v>
      </c>
      <c r="V8" s="1" t="s">
        <v>64</v>
      </c>
      <c r="W8" s="1">
        <v>35</v>
      </c>
    </row>
    <row r="9" spans="1:24" s="1" customFormat="1" x14ac:dyDescent="0.75">
      <c r="A9" s="68"/>
      <c r="B9" s="68"/>
      <c r="C9" s="1" t="s">
        <v>41</v>
      </c>
      <c r="D9" s="35">
        <v>7.0000000000000007E-2</v>
      </c>
      <c r="E9" s="12">
        <v>5.0000000000000001E-3</v>
      </c>
      <c r="F9" s="1">
        <f t="shared" si="0"/>
        <v>1.9242300000000004E-5</v>
      </c>
      <c r="G9" s="12">
        <f>'Mass summary'!E9/1000</f>
        <v>2.09068E-2</v>
      </c>
      <c r="H9" s="1">
        <f t="shared" si="1"/>
        <v>1086.5021333208606</v>
      </c>
      <c r="I9" s="1">
        <v>3.0000000000000001E-3</v>
      </c>
      <c r="J9" s="1">
        <f t="shared" si="2"/>
        <v>1.1545380000000002E-5</v>
      </c>
      <c r="K9" s="12">
        <f>'Mass summary'!J9/1000</f>
        <v>1.2776299999999999E-2</v>
      </c>
      <c r="L9" s="1">
        <f t="shared" si="3"/>
        <v>1106.6158064957583</v>
      </c>
      <c r="M9" s="1">
        <f t="shared" si="4"/>
        <v>59.999999999999993</v>
      </c>
      <c r="U9" s="68"/>
      <c r="V9" s="1" t="s">
        <v>66</v>
      </c>
      <c r="W9" s="1">
        <v>60</v>
      </c>
    </row>
    <row r="10" spans="1:24" s="1" customFormat="1" x14ac:dyDescent="0.75">
      <c r="A10" s="68" t="s">
        <v>52</v>
      </c>
      <c r="B10" s="69">
        <v>43017</v>
      </c>
      <c r="C10" s="1" t="s">
        <v>40</v>
      </c>
      <c r="D10" s="35">
        <v>7.0000000000000007E-2</v>
      </c>
      <c r="E10" s="12">
        <v>5.0000000000000001E-3</v>
      </c>
      <c r="F10" s="1">
        <f t="shared" si="0"/>
        <v>1.9242300000000004E-5</v>
      </c>
      <c r="G10" s="12">
        <f>'Mass summary'!E10/1000</f>
        <v>2.1094700000000001E-2</v>
      </c>
      <c r="H10" s="1">
        <f t="shared" si="1"/>
        <v>1096.2670782598752</v>
      </c>
      <c r="I10" s="1">
        <v>3.0000000000000001E-3</v>
      </c>
      <c r="J10" s="1">
        <f t="shared" si="2"/>
        <v>1.1545380000000002E-5</v>
      </c>
      <c r="K10" s="12">
        <f>'Mass summary'!J10/1000</f>
        <v>1.0093E-2</v>
      </c>
      <c r="L10" s="1">
        <f t="shared" si="3"/>
        <v>874.20249485075396</v>
      </c>
      <c r="M10" s="1">
        <f t="shared" si="4"/>
        <v>59.999999999999993</v>
      </c>
    </row>
    <row r="11" spans="1:24" s="1" customFormat="1" x14ac:dyDescent="0.75">
      <c r="A11" s="68"/>
      <c r="B11" s="68"/>
      <c r="C11" s="1" t="s">
        <v>41</v>
      </c>
      <c r="D11" s="35">
        <v>7.0000000000000007E-2</v>
      </c>
      <c r="E11" s="12">
        <v>5.0000000000000001E-3</v>
      </c>
      <c r="F11" s="1">
        <f t="shared" si="0"/>
        <v>1.9242300000000004E-5</v>
      </c>
      <c r="G11" s="12">
        <f>'Mass summary'!E11/1000</f>
        <v>2.1432800000000002E-2</v>
      </c>
      <c r="H11" s="1">
        <f t="shared" si="1"/>
        <v>1113.8377428893634</v>
      </c>
      <c r="I11" s="1">
        <v>5.0000000000000001E-3</v>
      </c>
      <c r="J11" s="1">
        <f t="shared" si="2"/>
        <v>1.9242300000000004E-5</v>
      </c>
      <c r="K11" s="12">
        <f>'Mass summary'!J11/1000</f>
        <v>1.92669E-2</v>
      </c>
      <c r="L11" s="1">
        <f t="shared" si="3"/>
        <v>1001.2784334513024</v>
      </c>
      <c r="M11" s="1">
        <f t="shared" si="4"/>
        <v>100</v>
      </c>
    </row>
    <row r="12" spans="1:24" s="1" customFormat="1" x14ac:dyDescent="0.75">
      <c r="A12" s="68" t="s">
        <v>54</v>
      </c>
      <c r="B12" s="69">
        <v>43024</v>
      </c>
      <c r="C12" s="1" t="s">
        <v>40</v>
      </c>
      <c r="D12" s="35">
        <v>6.4000000000000001E-2</v>
      </c>
      <c r="E12" s="1">
        <v>0.01</v>
      </c>
      <c r="F12" s="1">
        <f t="shared" si="0"/>
        <v>3.2169984000000002E-5</v>
      </c>
      <c r="G12" s="12">
        <f>'Mass summary'!E12/1000</f>
        <v>3.6319499999999998E-2</v>
      </c>
      <c r="H12" s="1">
        <f t="shared" si="1"/>
        <v>1128.9871950200534</v>
      </c>
      <c r="I12" s="1">
        <v>4.0000000000000001E-3</v>
      </c>
      <c r="J12" s="1">
        <f t="shared" si="2"/>
        <v>1.28679936E-5</v>
      </c>
      <c r="K12" s="12">
        <f>'Mass summary'!J12/1000</f>
        <v>2.28078E-2</v>
      </c>
      <c r="L12" s="1">
        <f t="shared" si="3"/>
        <v>1772.4441516663483</v>
      </c>
      <c r="M12" s="1">
        <f t="shared" si="4"/>
        <v>40</v>
      </c>
    </row>
    <row r="13" spans="1:24" s="1" customFormat="1" x14ac:dyDescent="0.75">
      <c r="A13" s="68"/>
      <c r="B13" s="68"/>
      <c r="C13" s="1" t="s">
        <v>41</v>
      </c>
      <c r="D13" s="35">
        <v>6.4000000000000001E-2</v>
      </c>
      <c r="E13" s="1">
        <v>0.01</v>
      </c>
      <c r="F13" s="1">
        <f t="shared" si="0"/>
        <v>3.2169984000000002E-5</v>
      </c>
      <c r="G13" s="12">
        <f>'Mass summary'!E13/1000</f>
        <v>3.6471799999999999E-2</v>
      </c>
      <c r="H13" s="1">
        <f t="shared" si="1"/>
        <v>1133.7214218073593</v>
      </c>
      <c r="I13" s="1">
        <v>6.0000000000000001E-3</v>
      </c>
      <c r="J13" s="1">
        <f t="shared" si="2"/>
        <v>1.9301990400000002E-5</v>
      </c>
      <c r="K13" s="12">
        <f>'Mass summary'!J13/1000</f>
        <v>2.4948000000000001E-2</v>
      </c>
      <c r="L13" s="1">
        <f t="shared" si="3"/>
        <v>1292.5091911764705</v>
      </c>
      <c r="M13" s="1">
        <f t="shared" si="4"/>
        <v>60</v>
      </c>
    </row>
    <row r="14" spans="1:24" s="1" customFormat="1" x14ac:dyDescent="0.75">
      <c r="A14" s="68" t="s">
        <v>54</v>
      </c>
      <c r="B14" s="69">
        <v>43026</v>
      </c>
      <c r="C14" s="1" t="s">
        <v>40</v>
      </c>
      <c r="D14" s="35">
        <v>6.4000000000000001E-2</v>
      </c>
      <c r="E14" s="1">
        <v>0.01</v>
      </c>
      <c r="F14" s="1">
        <f t="shared" si="0"/>
        <v>3.2169984000000002E-5</v>
      </c>
      <c r="G14" s="12">
        <f>'Mass summary'!E14/1000</f>
        <v>3.2221200000000005E-2</v>
      </c>
      <c r="H14" s="1">
        <f t="shared" si="1"/>
        <v>1001.592043067227</v>
      </c>
      <c r="I14" s="1">
        <v>3.5000000000000001E-3</v>
      </c>
      <c r="J14" s="1">
        <f t="shared" si="2"/>
        <v>1.1259494400000001E-5</v>
      </c>
      <c r="K14" s="12">
        <f>'Mass summary'!J14/1000</f>
        <v>1.26328E-2</v>
      </c>
      <c r="L14" s="1">
        <f t="shared" si="3"/>
        <v>1121.9686738331695</v>
      </c>
      <c r="M14" s="1">
        <f t="shared" si="4"/>
        <v>35.000000000000007</v>
      </c>
      <c r="U14" s="1" t="s">
        <v>95</v>
      </c>
      <c r="V14" s="1">
        <v>70</v>
      </c>
      <c r="W14" s="1">
        <v>40</v>
      </c>
      <c r="X14" s="1">
        <v>60</v>
      </c>
    </row>
    <row r="15" spans="1:24" s="1" customFormat="1" x14ac:dyDescent="0.75">
      <c r="A15" s="68"/>
      <c r="B15" s="69"/>
      <c r="C15" s="1" t="s">
        <v>41</v>
      </c>
      <c r="D15" s="35">
        <v>6.4000000000000001E-2</v>
      </c>
      <c r="E15" s="1">
        <v>0.01</v>
      </c>
      <c r="F15" s="1">
        <f t="shared" si="0"/>
        <v>3.2169984000000002E-5</v>
      </c>
      <c r="G15" s="12">
        <f>'Mass summary'!E15/1000</f>
        <v>3.30762E-2</v>
      </c>
      <c r="H15" s="1">
        <f t="shared" si="1"/>
        <v>1028.1696130156608</v>
      </c>
      <c r="I15" s="1">
        <v>6.0000000000000001E-3</v>
      </c>
      <c r="J15" s="1">
        <f t="shared" si="2"/>
        <v>1.9301990400000002E-5</v>
      </c>
      <c r="K15" s="12">
        <f>'Mass summary'!J15/1000</f>
        <v>1.5793099999999997E-2</v>
      </c>
      <c r="L15" s="1">
        <f t="shared" si="3"/>
        <v>818.210955073317</v>
      </c>
      <c r="M15" s="1">
        <f t="shared" si="4"/>
        <v>60</v>
      </c>
      <c r="U15" s="1" t="s">
        <v>94</v>
      </c>
      <c r="V15" s="1">
        <v>40</v>
      </c>
      <c r="W15" s="1">
        <v>0</v>
      </c>
      <c r="X15" s="1">
        <v>20</v>
      </c>
    </row>
    <row r="16" spans="1:24" s="1" customFormat="1" x14ac:dyDescent="0.75">
      <c r="A16" s="68" t="s">
        <v>55</v>
      </c>
      <c r="B16" s="69">
        <v>43031</v>
      </c>
      <c r="C16" s="1" t="s">
        <v>40</v>
      </c>
      <c r="D16" s="35">
        <v>7.0000000000000007E-2</v>
      </c>
      <c r="E16" s="1">
        <v>5.0000000000000001E-3</v>
      </c>
      <c r="F16" s="1">
        <f t="shared" si="0"/>
        <v>1.9242300000000004E-5</v>
      </c>
      <c r="G16" s="12">
        <f>'Mass summary'!E16/1000</f>
        <v>1.8683100000000001E-2</v>
      </c>
      <c r="H16" s="1">
        <v>1096.2670782598752</v>
      </c>
      <c r="I16" s="1">
        <v>1.5E-3</v>
      </c>
      <c r="J16" s="1">
        <f t="shared" si="2"/>
        <v>5.7726900000000008E-6</v>
      </c>
      <c r="K16" s="12">
        <f>'Mass summary'!J16/1000</f>
        <v>4.3103000000000004E-3</v>
      </c>
      <c r="L16" s="1">
        <f t="shared" si="3"/>
        <v>746.67096275739732</v>
      </c>
      <c r="M16" s="1">
        <f t="shared" si="4"/>
        <v>29.999999999999996</v>
      </c>
    </row>
    <row r="17" spans="1:13" s="1" customFormat="1" x14ac:dyDescent="0.75">
      <c r="A17" s="68"/>
      <c r="B17" s="68"/>
      <c r="C17" s="1" t="s">
        <v>41</v>
      </c>
      <c r="D17" s="35">
        <v>7.0000000000000007E-2</v>
      </c>
      <c r="E17" s="1">
        <v>5.0000000000000001E-3</v>
      </c>
      <c r="F17" s="1">
        <f t="shared" si="0"/>
        <v>1.9242300000000004E-5</v>
      </c>
      <c r="G17" s="12">
        <f>'Mass summary'!E17/1000</f>
        <v>1.8753799999999998E-2</v>
      </c>
      <c r="H17" s="1">
        <v>1113.8377428893634</v>
      </c>
      <c r="I17" s="1">
        <v>3.0000000000000001E-3</v>
      </c>
      <c r="J17" s="1">
        <f t="shared" si="2"/>
        <v>1.1545380000000002E-5</v>
      </c>
      <c r="K17" s="12">
        <f>'Mass summary'!J17/1000</f>
        <v>6.6159000000000001E-3</v>
      </c>
      <c r="L17" s="1">
        <f t="shared" si="3"/>
        <v>573.03440856862221</v>
      </c>
      <c r="M17" s="1">
        <f t="shared" si="4"/>
        <v>59.999999999999993</v>
      </c>
    </row>
    <row r="18" spans="1:13" s="1" customFormat="1" x14ac:dyDescent="0.75">
      <c r="A18" s="68" t="s">
        <v>88</v>
      </c>
      <c r="B18" s="69">
        <v>43405</v>
      </c>
      <c r="C18" s="1" t="s">
        <v>40</v>
      </c>
      <c r="D18" s="35">
        <v>7.0000000000000007E-2</v>
      </c>
      <c r="E18" s="31">
        <v>5.0000000000000001E-3</v>
      </c>
      <c r="F18" s="31">
        <f t="shared" si="0"/>
        <v>1.9242300000000004E-5</v>
      </c>
      <c r="H18" s="31">
        <f t="shared" ref="H18:H31" si="5">G18/F18</f>
        <v>0</v>
      </c>
      <c r="I18" s="1">
        <v>2E-3</v>
      </c>
      <c r="J18" s="1">
        <f t="shared" si="2"/>
        <v>7.6969200000000022E-6</v>
      </c>
      <c r="L18" s="31">
        <f t="shared" si="3"/>
        <v>0</v>
      </c>
      <c r="M18" s="1">
        <f t="shared" si="4"/>
        <v>40</v>
      </c>
    </row>
    <row r="19" spans="1:13" s="1" customFormat="1" x14ac:dyDescent="0.75">
      <c r="A19" s="68"/>
      <c r="B19" s="69"/>
      <c r="C19" s="1" t="s">
        <v>41</v>
      </c>
      <c r="D19" s="35">
        <v>7.0000000000000007E-2</v>
      </c>
      <c r="E19" s="31">
        <v>5.0000000000000001E-3</v>
      </c>
      <c r="F19" s="31">
        <f t="shared" si="0"/>
        <v>1.9242300000000004E-5</v>
      </c>
      <c r="H19" s="31">
        <f t="shared" si="5"/>
        <v>0</v>
      </c>
      <c r="I19" s="1">
        <v>3.0000000000000001E-3</v>
      </c>
      <c r="J19" s="1">
        <f t="shared" si="2"/>
        <v>1.1545380000000002E-5</v>
      </c>
      <c r="L19" s="31">
        <f t="shared" si="3"/>
        <v>0</v>
      </c>
      <c r="M19" s="1">
        <f t="shared" si="4"/>
        <v>59.999999999999993</v>
      </c>
    </row>
    <row r="20" spans="1:13" s="1" customFormat="1" x14ac:dyDescent="0.75">
      <c r="A20" s="68" t="s">
        <v>89</v>
      </c>
      <c r="B20" s="69">
        <v>43406</v>
      </c>
      <c r="C20" s="1" t="s">
        <v>40</v>
      </c>
      <c r="D20" s="35">
        <v>7.0000000000000007E-2</v>
      </c>
      <c r="E20" s="31">
        <v>5.0000000000000001E-3</v>
      </c>
      <c r="F20" s="31">
        <f t="shared" si="0"/>
        <v>1.9242300000000004E-5</v>
      </c>
      <c r="H20" s="31">
        <f t="shared" si="5"/>
        <v>0</v>
      </c>
      <c r="I20" s="1">
        <v>1.5E-3</v>
      </c>
      <c r="J20" s="1">
        <f t="shared" si="2"/>
        <v>5.7726900000000008E-6</v>
      </c>
      <c r="L20" s="31">
        <f t="shared" si="3"/>
        <v>0</v>
      </c>
      <c r="M20" s="1">
        <f t="shared" si="4"/>
        <v>29.999999999999996</v>
      </c>
    </row>
    <row r="21" spans="1:13" s="1" customFormat="1" x14ac:dyDescent="0.75">
      <c r="A21" s="68"/>
      <c r="B21" s="68"/>
      <c r="C21" s="1" t="s">
        <v>41</v>
      </c>
      <c r="D21" s="35">
        <v>7.0000000000000007E-2</v>
      </c>
      <c r="E21" s="31">
        <v>5.0000000000000001E-3</v>
      </c>
      <c r="F21" s="31">
        <f t="shared" si="0"/>
        <v>1.9242300000000004E-5</v>
      </c>
      <c r="H21" s="31">
        <f t="shared" si="5"/>
        <v>0</v>
      </c>
      <c r="I21" s="1">
        <v>3.0000000000000001E-3</v>
      </c>
      <c r="J21" s="1">
        <f t="shared" si="2"/>
        <v>1.1545380000000002E-5</v>
      </c>
      <c r="L21" s="31">
        <f t="shared" si="3"/>
        <v>0</v>
      </c>
      <c r="M21" s="1">
        <f t="shared" si="4"/>
        <v>59.999999999999993</v>
      </c>
    </row>
    <row r="22" spans="1:13" s="1" customFormat="1" x14ac:dyDescent="0.75">
      <c r="A22" s="68" t="s">
        <v>89</v>
      </c>
      <c r="B22" s="69">
        <v>43418</v>
      </c>
      <c r="C22" s="1" t="s">
        <v>40</v>
      </c>
      <c r="D22" s="35">
        <v>7.0000000000000007E-2</v>
      </c>
      <c r="E22" s="31">
        <v>5.0000000000000001E-3</v>
      </c>
      <c r="F22" s="31">
        <f t="shared" si="0"/>
        <v>1.9242300000000004E-5</v>
      </c>
      <c r="H22" s="31">
        <f t="shared" si="5"/>
        <v>0</v>
      </c>
      <c r="I22" s="1">
        <v>1.5E-3</v>
      </c>
      <c r="J22" s="1">
        <f t="shared" si="2"/>
        <v>5.7726900000000008E-6</v>
      </c>
      <c r="L22" s="31">
        <f t="shared" si="3"/>
        <v>0</v>
      </c>
      <c r="M22" s="1">
        <f t="shared" si="4"/>
        <v>29.999999999999996</v>
      </c>
    </row>
    <row r="23" spans="1:13" s="1" customFormat="1" x14ac:dyDescent="0.75">
      <c r="A23" s="68"/>
      <c r="B23" s="68"/>
      <c r="C23" s="1" t="s">
        <v>41</v>
      </c>
      <c r="D23" s="35">
        <v>7.0000000000000007E-2</v>
      </c>
      <c r="E23" s="31">
        <v>5.0000000000000001E-3</v>
      </c>
      <c r="F23" s="31">
        <f t="shared" si="0"/>
        <v>1.9242300000000004E-5</v>
      </c>
      <c r="H23" s="31">
        <f t="shared" si="5"/>
        <v>0</v>
      </c>
      <c r="I23" s="1">
        <v>2.5000000000000001E-3</v>
      </c>
      <c r="J23" s="1">
        <f t="shared" si="2"/>
        <v>9.6211500000000019E-6</v>
      </c>
      <c r="L23" s="31">
        <f t="shared" si="3"/>
        <v>0</v>
      </c>
      <c r="M23" s="1">
        <f t="shared" si="4"/>
        <v>50</v>
      </c>
    </row>
    <row r="24" spans="1:13" s="1" customFormat="1" x14ac:dyDescent="0.75">
      <c r="A24" s="68" t="s">
        <v>96</v>
      </c>
      <c r="B24" s="69">
        <v>43421</v>
      </c>
      <c r="C24" s="1" t="s">
        <v>40</v>
      </c>
      <c r="D24" s="35">
        <v>7.0000000000000007E-2</v>
      </c>
      <c r="E24" s="31">
        <v>5.0000000000000001E-3</v>
      </c>
      <c r="F24" s="31">
        <f t="shared" si="0"/>
        <v>1.9242300000000004E-5</v>
      </c>
      <c r="H24" s="31">
        <f t="shared" si="5"/>
        <v>0</v>
      </c>
      <c r="I24" s="1">
        <v>1.5E-3</v>
      </c>
      <c r="J24" s="1">
        <f t="shared" si="2"/>
        <v>5.7726900000000008E-6</v>
      </c>
      <c r="L24" s="31">
        <f t="shared" si="3"/>
        <v>0</v>
      </c>
      <c r="M24" s="1">
        <f t="shared" si="4"/>
        <v>29.999999999999996</v>
      </c>
    </row>
    <row r="25" spans="1:13" s="1" customFormat="1" x14ac:dyDescent="0.75">
      <c r="A25" s="68"/>
      <c r="B25" s="68"/>
      <c r="C25" s="1" t="s">
        <v>41</v>
      </c>
      <c r="D25" s="35">
        <v>7.0000000000000007E-2</v>
      </c>
      <c r="E25" s="31">
        <v>5.0000000000000001E-3</v>
      </c>
      <c r="F25" s="31">
        <f t="shared" si="0"/>
        <v>1.9242300000000004E-5</v>
      </c>
      <c r="H25" s="31">
        <f t="shared" si="5"/>
        <v>0</v>
      </c>
      <c r="I25" s="1">
        <v>3.0000000000000001E-3</v>
      </c>
      <c r="J25" s="1">
        <f t="shared" si="2"/>
        <v>1.1545380000000002E-5</v>
      </c>
      <c r="L25" s="31">
        <f t="shared" si="3"/>
        <v>0</v>
      </c>
      <c r="M25" s="1">
        <f t="shared" si="4"/>
        <v>59.999999999999993</v>
      </c>
    </row>
    <row r="26" spans="1:13" s="1" customFormat="1" x14ac:dyDescent="0.75">
      <c r="A26" s="68" t="s">
        <v>101</v>
      </c>
      <c r="B26" s="69">
        <v>43423</v>
      </c>
      <c r="C26" s="1" t="s">
        <v>40</v>
      </c>
      <c r="D26" s="35">
        <v>7.0000000000000007E-2</v>
      </c>
      <c r="E26" s="31">
        <v>5.0000000000000001E-3</v>
      </c>
      <c r="F26" s="31">
        <f t="shared" si="0"/>
        <v>1.9242300000000004E-5</v>
      </c>
      <c r="H26" s="31">
        <f t="shared" si="5"/>
        <v>0</v>
      </c>
      <c r="L26" s="31" t="e">
        <f t="shared" si="3"/>
        <v>#DIV/0!</v>
      </c>
    </row>
    <row r="27" spans="1:13" s="1" customFormat="1" x14ac:dyDescent="0.75">
      <c r="A27" s="68"/>
      <c r="B27" s="68"/>
      <c r="C27" s="1" t="s">
        <v>41</v>
      </c>
      <c r="D27" s="35">
        <v>7.0000000000000007E-2</v>
      </c>
      <c r="E27" s="31">
        <v>5.0000000000000001E-3</v>
      </c>
      <c r="F27" s="31">
        <f t="shared" si="0"/>
        <v>1.9242300000000004E-5</v>
      </c>
      <c r="H27" s="31">
        <f t="shared" si="5"/>
        <v>0</v>
      </c>
      <c r="L27" s="31" t="e">
        <f t="shared" si="3"/>
        <v>#DIV/0!</v>
      </c>
    </row>
    <row r="28" spans="1:13" s="1" customFormat="1" x14ac:dyDescent="0.75">
      <c r="A28" s="68" t="s">
        <v>96</v>
      </c>
      <c r="B28" s="69">
        <v>43424</v>
      </c>
      <c r="C28" s="1" t="s">
        <v>40</v>
      </c>
      <c r="D28" s="35">
        <v>7.0000000000000007E-2</v>
      </c>
      <c r="E28" s="31">
        <v>5.0000000000000001E-3</v>
      </c>
      <c r="F28" s="31">
        <f t="shared" si="0"/>
        <v>1.9242300000000004E-5</v>
      </c>
      <c r="H28" s="31">
        <f t="shared" si="5"/>
        <v>0</v>
      </c>
      <c r="L28" s="31" t="e">
        <f t="shared" si="3"/>
        <v>#DIV/0!</v>
      </c>
    </row>
    <row r="29" spans="1:13" s="1" customFormat="1" x14ac:dyDescent="0.75">
      <c r="A29" s="68"/>
      <c r="B29" s="68"/>
      <c r="C29" s="1" t="s">
        <v>41</v>
      </c>
      <c r="D29" s="35">
        <v>7.0000000000000007E-2</v>
      </c>
      <c r="E29" s="31">
        <v>5.0000000000000001E-3</v>
      </c>
      <c r="F29" s="31">
        <f t="shared" si="0"/>
        <v>1.9242300000000004E-5</v>
      </c>
      <c r="H29" s="31">
        <f t="shared" si="5"/>
        <v>0</v>
      </c>
      <c r="L29" s="31" t="e">
        <f t="shared" si="3"/>
        <v>#DIV/0!</v>
      </c>
    </row>
    <row r="30" spans="1:13" s="1" customFormat="1" x14ac:dyDescent="0.75">
      <c r="A30" s="68" t="s">
        <v>99</v>
      </c>
      <c r="B30" s="69">
        <v>43425</v>
      </c>
      <c r="C30" s="1" t="s">
        <v>40</v>
      </c>
      <c r="D30" s="35">
        <v>7.0000000000000007E-2</v>
      </c>
      <c r="E30" s="31">
        <v>5.0000000000000001E-3</v>
      </c>
      <c r="F30" s="31">
        <f t="shared" si="0"/>
        <v>1.9242300000000004E-5</v>
      </c>
      <c r="H30" s="31">
        <f t="shared" si="5"/>
        <v>0</v>
      </c>
      <c r="L30" s="31" t="e">
        <f t="shared" si="3"/>
        <v>#DIV/0!</v>
      </c>
    </row>
    <row r="31" spans="1:13" s="1" customFormat="1" x14ac:dyDescent="0.75">
      <c r="A31" s="68"/>
      <c r="B31" s="68"/>
      <c r="C31" s="1" t="s">
        <v>41</v>
      </c>
      <c r="D31" s="35">
        <v>7.0000000000000007E-2</v>
      </c>
      <c r="E31" s="31">
        <v>5.0000000000000001E-3</v>
      </c>
      <c r="F31" s="31">
        <f t="shared" si="0"/>
        <v>1.9242300000000004E-5</v>
      </c>
      <c r="H31" s="31">
        <f t="shared" si="5"/>
        <v>0</v>
      </c>
      <c r="L31" s="31" t="e">
        <f t="shared" si="3"/>
        <v>#DIV/0!</v>
      </c>
    </row>
    <row r="32" spans="1:13" s="1" customFormat="1" x14ac:dyDescent="0.75">
      <c r="D32" s="35"/>
      <c r="E32" s="31"/>
      <c r="F32" s="31"/>
      <c r="K32" s="31"/>
    </row>
    <row r="33" spans="2:11" s="1" customFormat="1" x14ac:dyDescent="0.75">
      <c r="D33" s="35"/>
      <c r="E33" s="31"/>
      <c r="F33" s="31"/>
      <c r="K33" s="31"/>
    </row>
    <row r="34" spans="2:11" s="1" customFormat="1" x14ac:dyDescent="0.75">
      <c r="D34" s="35"/>
      <c r="E34" s="31"/>
      <c r="F34" s="31"/>
      <c r="K34" s="31"/>
    </row>
    <row r="35" spans="2:11" s="1" customFormat="1" x14ac:dyDescent="0.75">
      <c r="D35" s="35"/>
      <c r="E35" s="31"/>
      <c r="F35" s="31"/>
      <c r="K35" s="31"/>
    </row>
    <row r="36" spans="2:11" s="1" customFormat="1" x14ac:dyDescent="0.75">
      <c r="B36" s="37" t="s">
        <v>102</v>
      </c>
      <c r="C36" s="37" t="s">
        <v>103</v>
      </c>
      <c r="D36" s="38" t="s">
        <v>104</v>
      </c>
      <c r="E36" s="37" t="s">
        <v>105</v>
      </c>
      <c r="F36" s="31"/>
      <c r="K36" s="31"/>
    </row>
    <row r="37" spans="2:11" s="1" customFormat="1" x14ac:dyDescent="0.75">
      <c r="B37" s="1">
        <v>1</v>
      </c>
      <c r="C37" s="1">
        <v>30</v>
      </c>
      <c r="D37" s="39">
        <v>1033</v>
      </c>
      <c r="E37" s="39">
        <v>45</v>
      </c>
      <c r="F37" s="31"/>
      <c r="K37" s="31"/>
    </row>
    <row r="38" spans="2:11" s="1" customFormat="1" x14ac:dyDescent="0.75">
      <c r="B38" s="1">
        <v>2</v>
      </c>
      <c r="C38" s="1">
        <v>40</v>
      </c>
      <c r="D38" s="39">
        <v>1160</v>
      </c>
      <c r="E38" s="39">
        <v>55</v>
      </c>
      <c r="F38" s="31"/>
      <c r="K38" s="31"/>
    </row>
    <row r="39" spans="2:11" s="1" customFormat="1" x14ac:dyDescent="0.75">
      <c r="B39" s="1">
        <v>3</v>
      </c>
      <c r="C39" s="1">
        <v>0</v>
      </c>
      <c r="D39" s="39">
        <v>1100</v>
      </c>
      <c r="E39" s="39">
        <v>77</v>
      </c>
      <c r="F39" s="31"/>
      <c r="K39" s="31"/>
    </row>
    <row r="40" spans="2:11" s="1" customFormat="1" x14ac:dyDescent="0.75">
      <c r="B40" s="1">
        <v>4</v>
      </c>
      <c r="C40" s="1">
        <v>60</v>
      </c>
      <c r="D40" s="39">
        <v>850</v>
      </c>
      <c r="E40" s="39">
        <v>30</v>
      </c>
      <c r="F40" s="31"/>
      <c r="K40" s="31"/>
    </row>
    <row r="41" spans="2:11" s="1" customFormat="1" x14ac:dyDescent="0.75">
      <c r="B41" s="1">
        <v>5</v>
      </c>
      <c r="C41" s="1">
        <v>70</v>
      </c>
      <c r="D41" s="39">
        <v>850</v>
      </c>
      <c r="E41" s="39">
        <v>30</v>
      </c>
      <c r="F41" s="31"/>
      <c r="K41" s="31"/>
    </row>
    <row r="42" spans="2:11" s="1" customFormat="1" x14ac:dyDescent="0.75">
      <c r="B42" s="1">
        <v>6</v>
      </c>
      <c r="C42" s="1">
        <v>60</v>
      </c>
      <c r="D42" s="39">
        <v>900</v>
      </c>
      <c r="E42" s="39">
        <v>27</v>
      </c>
      <c r="F42" s="31"/>
      <c r="K42" s="31"/>
    </row>
    <row r="43" spans="2:11" x14ac:dyDescent="0.75">
      <c r="B43" s="32">
        <v>7</v>
      </c>
      <c r="C43" s="32">
        <v>70</v>
      </c>
      <c r="D43" s="39">
        <v>800</v>
      </c>
      <c r="E43" s="39">
        <v>28</v>
      </c>
      <c r="F43" s="31"/>
      <c r="K43" s="31"/>
    </row>
    <row r="44" spans="2:11" x14ac:dyDescent="0.75">
      <c r="B44" s="32">
        <v>8</v>
      </c>
      <c r="C44" s="32">
        <v>40</v>
      </c>
      <c r="D44" s="39">
        <v>1000</v>
      </c>
      <c r="E44" s="39">
        <v>50</v>
      </c>
    </row>
    <row r="45" spans="2:11" x14ac:dyDescent="0.75">
      <c r="B45" s="32">
        <v>9</v>
      </c>
      <c r="C45" s="32">
        <v>65</v>
      </c>
      <c r="D45" s="39">
        <v>750</v>
      </c>
      <c r="E45" s="39">
        <v>40</v>
      </c>
    </row>
    <row r="46" spans="2:11" x14ac:dyDescent="0.75">
      <c r="B46" s="32">
        <v>10</v>
      </c>
      <c r="C46" s="32">
        <v>75</v>
      </c>
      <c r="D46" s="39">
        <v>700</v>
      </c>
      <c r="E46" s="39">
        <v>25</v>
      </c>
    </row>
    <row r="47" spans="2:11" x14ac:dyDescent="0.75">
      <c r="B47" s="32">
        <v>11</v>
      </c>
      <c r="C47" s="32">
        <v>50</v>
      </c>
      <c r="D47" s="39">
        <v>1000</v>
      </c>
      <c r="E47" s="39">
        <v>60</v>
      </c>
    </row>
    <row r="48" spans="2:11" x14ac:dyDescent="0.75">
      <c r="B48" s="32">
        <v>12</v>
      </c>
      <c r="C48" s="32">
        <v>70</v>
      </c>
      <c r="D48" s="39">
        <v>850</v>
      </c>
      <c r="E48" s="39">
        <v>40</v>
      </c>
    </row>
    <row r="49" spans="2:5" x14ac:dyDescent="0.75">
      <c r="B49" s="32">
        <v>13</v>
      </c>
      <c r="C49" s="32"/>
      <c r="D49" s="39">
        <v>1100</v>
      </c>
      <c r="E49" s="39">
        <v>80</v>
      </c>
    </row>
  </sheetData>
  <mergeCells count="36">
    <mergeCell ref="A26:A27"/>
    <mergeCell ref="A28:A29"/>
    <mergeCell ref="A30:A31"/>
    <mergeCell ref="B26:B27"/>
    <mergeCell ref="B28:B29"/>
    <mergeCell ref="B30:B31"/>
    <mergeCell ref="B18:B19"/>
    <mergeCell ref="A18:A19"/>
    <mergeCell ref="A20:A21"/>
    <mergeCell ref="A22:A23"/>
    <mergeCell ref="A24:A25"/>
    <mergeCell ref="B20:B21"/>
    <mergeCell ref="B22:B23"/>
    <mergeCell ref="B24:B25"/>
    <mergeCell ref="B16:B17"/>
    <mergeCell ref="A12:A13"/>
    <mergeCell ref="A14:A15"/>
    <mergeCell ref="A16:A17"/>
    <mergeCell ref="A8:A9"/>
    <mergeCell ref="B8:B9"/>
    <mergeCell ref="A10:A11"/>
    <mergeCell ref="B10:B11"/>
    <mergeCell ref="B12:B13"/>
    <mergeCell ref="B14:B15"/>
    <mergeCell ref="A2:A3"/>
    <mergeCell ref="B2:B3"/>
    <mergeCell ref="A4:A5"/>
    <mergeCell ref="B4:B5"/>
    <mergeCell ref="A6:A7"/>
    <mergeCell ref="B6:B7"/>
    <mergeCell ref="U8:U9"/>
    <mergeCell ref="R1:S1"/>
    <mergeCell ref="U1:W1"/>
    <mergeCell ref="U2:U3"/>
    <mergeCell ref="U4:U5"/>
    <mergeCell ref="U6:U7"/>
  </mergeCells>
  <pageMargins left="0.7" right="0.7" top="0.75" bottom="0.75" header="0.3" footer="0.3"/>
  <pageSetup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31"/>
  <sheetViews>
    <sheetView topLeftCell="I1" zoomScale="85" zoomScaleNormal="85" workbookViewId="0">
      <selection activeCell="M2" activeCellId="1" sqref="B2:B329 M2:M331"/>
    </sheetView>
  </sheetViews>
  <sheetFormatPr defaultRowHeight="14.75" x14ac:dyDescent="0.75"/>
  <cols>
    <col min="5" max="5" width="10.54296875" customWidth="1"/>
    <col min="6" max="6" width="12.40625" customWidth="1"/>
    <col min="7" max="7" width="20.86328125" bestFit="1" customWidth="1"/>
    <col min="16" max="16" width="15" bestFit="1" customWidth="1"/>
    <col min="18" max="18" width="10.40625" bestFit="1" customWidth="1"/>
    <col min="19" max="19" width="10.40625" customWidth="1"/>
    <col min="20" max="21" width="17.1328125" bestFit="1" customWidth="1"/>
    <col min="22" max="22" width="44.40625" bestFit="1" customWidth="1"/>
  </cols>
  <sheetData>
    <row r="1" spans="1:25" x14ac:dyDescent="0.75">
      <c r="A1" t="s">
        <v>11</v>
      </c>
      <c r="B1" t="s">
        <v>12</v>
      </c>
      <c r="C1" t="s">
        <v>20</v>
      </c>
      <c r="D1" t="s">
        <v>21</v>
      </c>
      <c r="E1" t="s">
        <v>13</v>
      </c>
      <c r="F1" t="s">
        <v>14</v>
      </c>
      <c r="G1" t="s">
        <v>15</v>
      </c>
      <c r="H1" t="s">
        <v>22</v>
      </c>
      <c r="I1" t="s">
        <v>23</v>
      </c>
      <c r="J1" t="s">
        <v>24</v>
      </c>
      <c r="K1" t="s">
        <v>19</v>
      </c>
      <c r="N1" t="s">
        <v>58</v>
      </c>
      <c r="P1" t="s">
        <v>60</v>
      </c>
      <c r="R1" t="s">
        <v>59</v>
      </c>
      <c r="S1" t="s">
        <v>108</v>
      </c>
      <c r="T1" t="s">
        <v>106</v>
      </c>
      <c r="U1" t="s">
        <v>107</v>
      </c>
      <c r="V1" s="78" t="s">
        <v>67</v>
      </c>
      <c r="W1" s="78"/>
    </row>
    <row r="2" spans="1:25" x14ac:dyDescent="0.75">
      <c r="A2" s="7">
        <v>0.43731481481481477</v>
      </c>
      <c r="B2">
        <v>29.66</v>
      </c>
      <c r="C2">
        <v>27.98</v>
      </c>
      <c r="D2">
        <v>10</v>
      </c>
      <c r="E2">
        <v>29.89</v>
      </c>
      <c r="F2">
        <v>54.5</v>
      </c>
      <c r="G2">
        <v>23.71</v>
      </c>
      <c r="H2">
        <v>31.1</v>
      </c>
      <c r="I2">
        <v>24.77</v>
      </c>
      <c r="J2">
        <v>24.1</v>
      </c>
      <c r="K2">
        <v>1192.5</v>
      </c>
      <c r="M2">
        <v>634.83000000000004</v>
      </c>
      <c r="N2">
        <f t="shared" ref="N2:N65" si="0">((B2-B3)/1000)/((A3-A2)*3.1416*0.035*0.035)</f>
        <v>14.967025771346034</v>
      </c>
      <c r="P2">
        <f>B2-6.2573</f>
        <v>23.402699999999999</v>
      </c>
      <c r="R2">
        <f>P2/23.4027</f>
        <v>1</v>
      </c>
      <c r="S2">
        <v>1</v>
      </c>
      <c r="T2">
        <f>(P2-$V$15)/P2*100</f>
        <v>80</v>
      </c>
      <c r="U2">
        <f>(P2-$V$15)/$V$15</f>
        <v>4</v>
      </c>
      <c r="V2" t="s">
        <v>68</v>
      </c>
      <c r="W2">
        <v>977.67</v>
      </c>
    </row>
    <row r="3" spans="1:25" x14ac:dyDescent="0.75">
      <c r="A3" s="7">
        <v>0.43800925925925926</v>
      </c>
      <c r="B3">
        <v>29.62</v>
      </c>
      <c r="C3">
        <v>28.19</v>
      </c>
      <c r="D3">
        <v>10</v>
      </c>
      <c r="E3">
        <v>29.35</v>
      </c>
      <c r="F3">
        <v>54.7</v>
      </c>
      <c r="G3">
        <v>26.9</v>
      </c>
      <c r="H3">
        <v>23.25</v>
      </c>
      <c r="I3">
        <v>24.71</v>
      </c>
      <c r="J3">
        <v>24.74</v>
      </c>
      <c r="K3">
        <v>1225.31</v>
      </c>
      <c r="M3">
        <v>0</v>
      </c>
      <c r="N3">
        <f t="shared" si="0"/>
        <v>0</v>
      </c>
      <c r="P3">
        <f t="shared" ref="P3:P66" si="1">B3-6.2573</f>
        <v>23.3627</v>
      </c>
      <c r="R3">
        <f t="shared" ref="R3:R66" si="2">P3/23.4027</f>
        <v>0.99829079550650146</v>
      </c>
      <c r="S3">
        <v>2</v>
      </c>
      <c r="T3">
        <f>(P3-$V$15)/P3*100</f>
        <v>79.965757382494317</v>
      </c>
      <c r="U3">
        <f t="shared" ref="U3:U66" si="3">(P3-$V$15)/$V$15</f>
        <v>3.9914539775325073</v>
      </c>
      <c r="V3" t="s">
        <v>75</v>
      </c>
      <c r="W3">
        <f>PI()*0.03*0.03</f>
        <v>2.8274333882308137E-3</v>
      </c>
    </row>
    <row r="4" spans="1:25" x14ac:dyDescent="0.75">
      <c r="A4" s="7">
        <v>0.43870370370370365</v>
      </c>
      <c r="B4">
        <v>29.62</v>
      </c>
      <c r="C4">
        <v>28.43</v>
      </c>
      <c r="D4">
        <v>10</v>
      </c>
      <c r="E4">
        <v>29.43</v>
      </c>
      <c r="F4">
        <v>49.75</v>
      </c>
      <c r="G4">
        <v>29.93</v>
      </c>
      <c r="H4">
        <v>21.35</v>
      </c>
      <c r="I4">
        <v>24.33</v>
      </c>
      <c r="J4">
        <v>24.12</v>
      </c>
      <c r="K4">
        <v>1223.95</v>
      </c>
      <c r="M4">
        <v>29.39</v>
      </c>
      <c r="N4">
        <f t="shared" si="0"/>
        <v>11.225269328510189</v>
      </c>
      <c r="P4">
        <f t="shared" si="1"/>
        <v>23.3627</v>
      </c>
      <c r="R4">
        <f t="shared" si="2"/>
        <v>0.99829079550650146</v>
      </c>
      <c r="S4">
        <v>3</v>
      </c>
      <c r="T4">
        <f>(P4-$V$15)/P4*100</f>
        <v>79.965757382494317</v>
      </c>
      <c r="U4">
        <f t="shared" si="3"/>
        <v>3.9914539775325073</v>
      </c>
      <c r="V4" t="s">
        <v>69</v>
      </c>
      <c r="W4" t="s">
        <v>70</v>
      </c>
    </row>
    <row r="5" spans="1:25" x14ac:dyDescent="0.75">
      <c r="A5" s="7">
        <v>0.43939814814814815</v>
      </c>
      <c r="B5">
        <v>29.59</v>
      </c>
      <c r="C5">
        <v>28.64</v>
      </c>
      <c r="D5">
        <v>10</v>
      </c>
      <c r="E5">
        <v>29.7</v>
      </c>
      <c r="F5">
        <v>51.73</v>
      </c>
      <c r="G5">
        <v>28.84</v>
      </c>
      <c r="H5">
        <v>24.22</v>
      </c>
      <c r="I5">
        <v>24.26</v>
      </c>
      <c r="J5">
        <v>23.5</v>
      </c>
      <c r="K5">
        <v>714.01</v>
      </c>
      <c r="M5">
        <v>31.28</v>
      </c>
      <c r="N5">
        <f t="shared" si="0"/>
        <v>3.7417564428371728</v>
      </c>
      <c r="P5">
        <f t="shared" si="1"/>
        <v>23.332699999999999</v>
      </c>
      <c r="R5">
        <f t="shared" si="2"/>
        <v>0.99700889213637744</v>
      </c>
      <c r="S5">
        <v>4</v>
      </c>
      <c r="T5">
        <f t="shared" ref="T5:T66" si="4">(P5-$V$15)/P5*100</f>
        <v>79.939998371384362</v>
      </c>
      <c r="U5">
        <f t="shared" si="3"/>
        <v>3.9850444606818871</v>
      </c>
      <c r="V5" t="s">
        <v>71</v>
      </c>
      <c r="W5">
        <f>60*5.5</f>
        <v>330</v>
      </c>
    </row>
    <row r="6" spans="1:25" x14ac:dyDescent="0.75">
      <c r="A6" s="7">
        <v>0.44009259259259265</v>
      </c>
      <c r="B6">
        <v>29.58</v>
      </c>
      <c r="C6">
        <v>28.81</v>
      </c>
      <c r="D6">
        <v>10</v>
      </c>
      <c r="E6">
        <v>29.79</v>
      </c>
      <c r="F6">
        <v>51.93</v>
      </c>
      <c r="G6">
        <v>28.99</v>
      </c>
      <c r="H6">
        <v>23.87</v>
      </c>
      <c r="I6">
        <v>21.02</v>
      </c>
      <c r="J6">
        <v>23.8</v>
      </c>
      <c r="K6">
        <v>1211.6400000000001</v>
      </c>
      <c r="M6">
        <v>31.35</v>
      </c>
      <c r="N6">
        <f t="shared" si="0"/>
        <v>7.4835128856742141</v>
      </c>
      <c r="P6">
        <f t="shared" si="1"/>
        <v>23.322699999999998</v>
      </c>
      <c r="R6">
        <f t="shared" si="2"/>
        <v>0.9965815910130027</v>
      </c>
      <c r="S6">
        <v>5</v>
      </c>
      <c r="T6">
        <f t="shared" si="4"/>
        <v>79.93139730820188</v>
      </c>
      <c r="U6">
        <f t="shared" si="3"/>
        <v>3.9829079550650133</v>
      </c>
      <c r="V6" t="s">
        <v>72</v>
      </c>
      <c r="W6">
        <f>W5*W3*W2</f>
        <v>912.21794422163441</v>
      </c>
    </row>
    <row r="7" spans="1:25" x14ac:dyDescent="0.75">
      <c r="A7" s="7">
        <v>0.44078703703703703</v>
      </c>
      <c r="B7">
        <v>29.56</v>
      </c>
      <c r="C7">
        <v>29.01</v>
      </c>
      <c r="D7">
        <v>10</v>
      </c>
      <c r="E7">
        <v>30.05</v>
      </c>
      <c r="F7">
        <v>10.61</v>
      </c>
      <c r="G7">
        <v>29.43</v>
      </c>
      <c r="H7">
        <v>23.96</v>
      </c>
      <c r="I7">
        <v>19.809999999999999</v>
      </c>
      <c r="J7">
        <v>24.03</v>
      </c>
      <c r="K7">
        <v>1055.79</v>
      </c>
      <c r="M7">
        <v>26.78</v>
      </c>
      <c r="N7">
        <f t="shared" si="0"/>
        <v>14.967025771346034</v>
      </c>
      <c r="P7">
        <f t="shared" si="1"/>
        <v>23.302699999999998</v>
      </c>
      <c r="R7">
        <f t="shared" si="2"/>
        <v>0.99572698876625343</v>
      </c>
      <c r="S7">
        <v>6</v>
      </c>
      <c r="T7">
        <f t="shared" si="4"/>
        <v>79.914173035742635</v>
      </c>
      <c r="U7">
        <f t="shared" si="3"/>
        <v>3.9786349438312669</v>
      </c>
      <c r="V7" t="s">
        <v>73</v>
      </c>
      <c r="W7">
        <v>18.489999999999998</v>
      </c>
    </row>
    <row r="8" spans="1:25" x14ac:dyDescent="0.75">
      <c r="A8" s="7">
        <v>0.44148148148148153</v>
      </c>
      <c r="B8">
        <v>29.52</v>
      </c>
      <c r="C8">
        <v>29.18</v>
      </c>
      <c r="D8">
        <v>10</v>
      </c>
      <c r="E8">
        <v>29.71</v>
      </c>
      <c r="F8">
        <v>10</v>
      </c>
      <c r="G8">
        <v>29.78</v>
      </c>
      <c r="H8">
        <v>23.9</v>
      </c>
      <c r="I8">
        <v>19.43</v>
      </c>
      <c r="J8">
        <v>24.66</v>
      </c>
      <c r="K8">
        <v>1223.95</v>
      </c>
      <c r="M8">
        <v>29.45</v>
      </c>
      <c r="N8">
        <f t="shared" si="0"/>
        <v>7.4835128856742141</v>
      </c>
      <c r="P8">
        <f t="shared" si="1"/>
        <v>23.262699999999999</v>
      </c>
      <c r="R8">
        <f t="shared" si="2"/>
        <v>0.99401778427275478</v>
      </c>
      <c r="S8">
        <v>7</v>
      </c>
      <c r="T8">
        <f>(P8-$V$15)/P8*100</f>
        <v>79.879635639887027</v>
      </c>
      <c r="U8">
        <f t="shared" si="3"/>
        <v>3.9700889213637742</v>
      </c>
      <c r="V8" t="s">
        <v>74</v>
      </c>
      <c r="W8">
        <v>23.389015650000005</v>
      </c>
    </row>
    <row r="9" spans="1:25" x14ac:dyDescent="0.75">
      <c r="A9" s="7">
        <v>0.44217592592592592</v>
      </c>
      <c r="B9">
        <v>29.5</v>
      </c>
      <c r="C9">
        <v>29.42</v>
      </c>
      <c r="D9">
        <v>10</v>
      </c>
      <c r="E9">
        <v>29.54</v>
      </c>
      <c r="F9">
        <v>10</v>
      </c>
      <c r="G9">
        <v>29.87</v>
      </c>
      <c r="H9">
        <v>23.74</v>
      </c>
      <c r="I9">
        <v>19.489999999999998</v>
      </c>
      <c r="J9">
        <v>24.34</v>
      </c>
      <c r="K9">
        <v>1234.8800000000001</v>
      </c>
      <c r="M9">
        <v>29.9</v>
      </c>
      <c r="N9">
        <f t="shared" si="0"/>
        <v>0</v>
      </c>
      <c r="P9">
        <f t="shared" si="1"/>
        <v>23.242699999999999</v>
      </c>
      <c r="R9">
        <f t="shared" si="2"/>
        <v>0.99316318202600551</v>
      </c>
      <c r="S9">
        <v>8</v>
      </c>
      <c r="T9">
        <f t="shared" si="4"/>
        <v>79.862322363580816</v>
      </c>
      <c r="U9">
        <f t="shared" si="3"/>
        <v>3.9658159101300279</v>
      </c>
      <c r="V9" t="s">
        <v>76</v>
      </c>
      <c r="W9">
        <f>100*W7/W8</f>
        <v>79.05420337772955</v>
      </c>
    </row>
    <row r="10" spans="1:25" x14ac:dyDescent="0.75">
      <c r="A10" s="7">
        <v>0.44287037037037041</v>
      </c>
      <c r="B10">
        <v>29.5</v>
      </c>
      <c r="C10">
        <v>29.63</v>
      </c>
      <c r="D10">
        <v>10</v>
      </c>
      <c r="E10">
        <v>29.41</v>
      </c>
      <c r="F10">
        <v>12.11</v>
      </c>
      <c r="G10">
        <v>29.85</v>
      </c>
      <c r="H10">
        <v>23.57</v>
      </c>
      <c r="I10">
        <v>19.559999999999999</v>
      </c>
      <c r="J10">
        <v>23.96</v>
      </c>
      <c r="K10">
        <v>1233.52</v>
      </c>
      <c r="M10">
        <v>29.62</v>
      </c>
      <c r="N10">
        <f t="shared" si="0"/>
        <v>0</v>
      </c>
      <c r="P10">
        <f t="shared" si="1"/>
        <v>23.242699999999999</v>
      </c>
      <c r="R10">
        <f t="shared" si="2"/>
        <v>0.99316318202600551</v>
      </c>
      <c r="S10">
        <v>9</v>
      </c>
      <c r="T10">
        <f t="shared" si="4"/>
        <v>79.862322363580816</v>
      </c>
      <c r="U10">
        <f>(P10-$V$15)/$V$15</f>
        <v>3.9658159101300279</v>
      </c>
      <c r="Y10">
        <v>14.13</v>
      </c>
    </row>
    <row r="11" spans="1:25" x14ac:dyDescent="0.75">
      <c r="A11" s="7">
        <v>0.4435648148148148</v>
      </c>
      <c r="B11">
        <v>29.5</v>
      </c>
      <c r="C11">
        <v>29.78</v>
      </c>
      <c r="D11">
        <v>10</v>
      </c>
      <c r="E11">
        <v>29.33</v>
      </c>
      <c r="F11">
        <v>10</v>
      </c>
      <c r="G11">
        <v>29.75</v>
      </c>
      <c r="H11">
        <v>23.44</v>
      </c>
      <c r="I11">
        <v>19.48</v>
      </c>
      <c r="J11">
        <v>23.98</v>
      </c>
      <c r="K11">
        <v>1229.4100000000001</v>
      </c>
      <c r="M11">
        <v>29.44</v>
      </c>
      <c r="N11">
        <f t="shared" si="0"/>
        <v>3.7417564428371728</v>
      </c>
      <c r="P11">
        <f t="shared" si="1"/>
        <v>23.242699999999999</v>
      </c>
      <c r="R11">
        <f t="shared" si="2"/>
        <v>0.99316318202600551</v>
      </c>
      <c r="S11">
        <v>10</v>
      </c>
      <c r="T11">
        <f>(P11-$V$15)/P11*100</f>
        <v>79.862322363580816</v>
      </c>
      <c r="U11">
        <f t="shared" si="3"/>
        <v>3.9658159101300279</v>
      </c>
      <c r="X11">
        <v>6.0774999999999997</v>
      </c>
      <c r="Y11">
        <f>Y10*W5*W3</f>
        <v>13.184039145981462</v>
      </c>
    </row>
    <row r="12" spans="1:25" x14ac:dyDescent="0.75">
      <c r="A12" s="7">
        <v>0.4442592592592593</v>
      </c>
      <c r="B12">
        <v>29.49</v>
      </c>
      <c r="C12">
        <v>29.93</v>
      </c>
      <c r="D12">
        <v>10</v>
      </c>
      <c r="E12">
        <v>29.17</v>
      </c>
      <c r="F12">
        <v>13.6</v>
      </c>
      <c r="G12">
        <v>29.56</v>
      </c>
      <c r="H12">
        <v>23.34</v>
      </c>
      <c r="I12">
        <v>20.010000000000002</v>
      </c>
      <c r="J12">
        <v>23.02</v>
      </c>
      <c r="K12">
        <v>1237.6199999999999</v>
      </c>
      <c r="M12">
        <v>29.43</v>
      </c>
      <c r="N12">
        <f t="shared" si="0"/>
        <v>0</v>
      </c>
      <c r="P12">
        <f t="shared" si="1"/>
        <v>23.232699999999998</v>
      </c>
      <c r="R12">
        <f t="shared" si="2"/>
        <v>0.99273588090263087</v>
      </c>
      <c r="S12">
        <v>11</v>
      </c>
      <c r="T12">
        <f t="shared" si="4"/>
        <v>79.853654547254521</v>
      </c>
      <c r="U12">
        <f t="shared" si="3"/>
        <v>3.963679404513154</v>
      </c>
      <c r="X12">
        <f>X11*1000*W3</f>
        <v>17.183726416972771</v>
      </c>
    </row>
    <row r="13" spans="1:25" x14ac:dyDescent="0.75">
      <c r="A13" s="7">
        <v>0.44495370370370368</v>
      </c>
      <c r="B13">
        <v>29.49</v>
      </c>
      <c r="C13">
        <v>29.99</v>
      </c>
      <c r="D13">
        <v>10</v>
      </c>
      <c r="E13">
        <v>29.04</v>
      </c>
      <c r="F13">
        <v>10</v>
      </c>
      <c r="G13">
        <v>29.63</v>
      </c>
      <c r="H13">
        <v>23.3</v>
      </c>
      <c r="I13">
        <v>19.559999999999999</v>
      </c>
      <c r="J13">
        <v>23.76</v>
      </c>
      <c r="K13">
        <v>1228.05</v>
      </c>
      <c r="M13">
        <v>29.56</v>
      </c>
      <c r="N13">
        <f t="shared" si="0"/>
        <v>11.22526932850886</v>
      </c>
      <c r="P13">
        <f>B13-6.2573</f>
        <v>23.232699999999998</v>
      </c>
      <c r="R13">
        <f t="shared" si="2"/>
        <v>0.99273588090263087</v>
      </c>
      <c r="S13">
        <v>12</v>
      </c>
      <c r="T13">
        <f t="shared" si="4"/>
        <v>79.853654547254521</v>
      </c>
      <c r="U13">
        <f t="shared" si="3"/>
        <v>3.963679404513154</v>
      </c>
    </row>
    <row r="14" spans="1:25" x14ac:dyDescent="0.75">
      <c r="A14" s="7">
        <v>0.44564814814814818</v>
      </c>
      <c r="B14">
        <v>29.46</v>
      </c>
      <c r="C14">
        <v>30.02</v>
      </c>
      <c r="D14">
        <v>10</v>
      </c>
      <c r="E14">
        <v>28.89</v>
      </c>
      <c r="F14">
        <v>47.58</v>
      </c>
      <c r="G14">
        <v>29.37</v>
      </c>
      <c r="H14">
        <v>23.03</v>
      </c>
      <c r="I14">
        <v>19.84</v>
      </c>
      <c r="J14">
        <v>23.25</v>
      </c>
      <c r="K14">
        <v>1193.8699999999999</v>
      </c>
      <c r="M14">
        <v>29.66</v>
      </c>
      <c r="N14">
        <f t="shared" si="0"/>
        <v>3.741756442837771</v>
      </c>
      <c r="P14">
        <f t="shared" si="1"/>
        <v>23.2027</v>
      </c>
      <c r="R14">
        <f t="shared" si="2"/>
        <v>0.99145397753250697</v>
      </c>
      <c r="S14">
        <v>13</v>
      </c>
      <c r="T14">
        <f>(P14-$V$15)/P14*100</f>
        <v>79.827606269959958</v>
      </c>
      <c r="U14">
        <f t="shared" si="3"/>
        <v>3.9572698876625347</v>
      </c>
    </row>
    <row r="15" spans="1:25" x14ac:dyDescent="0.75">
      <c r="A15" s="7">
        <v>0.44634259259259257</v>
      </c>
      <c r="B15">
        <v>29.45</v>
      </c>
      <c r="C15">
        <v>30.07</v>
      </c>
      <c r="D15">
        <v>10</v>
      </c>
      <c r="E15">
        <v>28.68</v>
      </c>
      <c r="F15">
        <v>10</v>
      </c>
      <c r="G15">
        <v>29.65</v>
      </c>
      <c r="H15">
        <v>23</v>
      </c>
      <c r="I15">
        <v>22.86</v>
      </c>
      <c r="J15">
        <v>24.14</v>
      </c>
      <c r="K15">
        <v>1233.52</v>
      </c>
      <c r="M15">
        <v>29.5</v>
      </c>
      <c r="N15">
        <f t="shared" si="0"/>
        <v>0</v>
      </c>
      <c r="P15">
        <f t="shared" si="1"/>
        <v>23.192699999999999</v>
      </c>
      <c r="R15">
        <f t="shared" si="2"/>
        <v>0.99102667640913222</v>
      </c>
      <c r="S15">
        <v>14</v>
      </c>
      <c r="T15">
        <f t="shared" si="4"/>
        <v>79.818908535875508</v>
      </c>
      <c r="U15">
        <f t="shared" si="3"/>
        <v>3.9551333820456613</v>
      </c>
      <c r="V15">
        <f>0.2*P2</f>
        <v>4.6805399999999997</v>
      </c>
    </row>
    <row r="16" spans="1:25" x14ac:dyDescent="0.75">
      <c r="A16" s="7">
        <v>0.44703703703703707</v>
      </c>
      <c r="B16">
        <v>29.45</v>
      </c>
      <c r="C16">
        <v>30.19</v>
      </c>
      <c r="D16">
        <v>10</v>
      </c>
      <c r="E16">
        <v>28.73</v>
      </c>
      <c r="F16">
        <v>10</v>
      </c>
      <c r="G16">
        <v>30.21</v>
      </c>
      <c r="H16">
        <v>22.92</v>
      </c>
      <c r="I16">
        <v>22.58</v>
      </c>
      <c r="J16">
        <v>24.33</v>
      </c>
      <c r="K16">
        <v>1226.68</v>
      </c>
      <c r="M16">
        <v>29.34</v>
      </c>
      <c r="N16">
        <f t="shared" si="0"/>
        <v>0</v>
      </c>
      <c r="P16">
        <f t="shared" si="1"/>
        <v>23.192699999999999</v>
      </c>
      <c r="R16">
        <f t="shared" si="2"/>
        <v>0.99102667640913222</v>
      </c>
      <c r="S16">
        <v>15</v>
      </c>
      <c r="T16">
        <f t="shared" si="4"/>
        <v>79.818908535875508</v>
      </c>
      <c r="U16">
        <f t="shared" si="3"/>
        <v>3.9551333820456613</v>
      </c>
    </row>
    <row r="17" spans="1:21" x14ac:dyDescent="0.75">
      <c r="A17" s="7">
        <v>0.44773148148148145</v>
      </c>
      <c r="B17">
        <v>29.45</v>
      </c>
      <c r="C17">
        <v>30.33</v>
      </c>
      <c r="D17">
        <v>10</v>
      </c>
      <c r="E17">
        <v>28.8</v>
      </c>
      <c r="F17">
        <v>10</v>
      </c>
      <c r="G17">
        <v>29.47</v>
      </c>
      <c r="H17">
        <v>22.85</v>
      </c>
      <c r="I17">
        <v>22.44</v>
      </c>
      <c r="J17">
        <v>24.03</v>
      </c>
      <c r="K17">
        <v>1240.3499999999999</v>
      </c>
      <c r="M17">
        <v>28.5</v>
      </c>
      <c r="N17">
        <f t="shared" si="0"/>
        <v>3.7417564428358436</v>
      </c>
      <c r="P17">
        <f t="shared" si="1"/>
        <v>23.192699999999999</v>
      </c>
      <c r="R17">
        <f t="shared" si="2"/>
        <v>0.99102667640913222</v>
      </c>
      <c r="S17">
        <v>16</v>
      </c>
      <c r="T17">
        <f t="shared" si="4"/>
        <v>79.818908535875508</v>
      </c>
      <c r="U17">
        <f>(P17-$V$15)/$V$15</f>
        <v>3.9551333820456613</v>
      </c>
    </row>
    <row r="18" spans="1:21" x14ac:dyDescent="0.75">
      <c r="A18" s="7">
        <v>0.44842592592592595</v>
      </c>
      <c r="B18">
        <v>29.44</v>
      </c>
      <c r="C18">
        <v>30.46</v>
      </c>
      <c r="D18">
        <v>10</v>
      </c>
      <c r="E18">
        <v>28.84</v>
      </c>
      <c r="F18">
        <v>10</v>
      </c>
      <c r="G18">
        <v>29.84</v>
      </c>
      <c r="H18">
        <v>22.83</v>
      </c>
      <c r="I18">
        <v>22.39</v>
      </c>
      <c r="J18">
        <v>24.01</v>
      </c>
      <c r="K18">
        <v>1240.3499999999999</v>
      </c>
      <c r="M18">
        <v>28.49</v>
      </c>
      <c r="N18">
        <f t="shared" si="0"/>
        <v>3.741756442837771</v>
      </c>
      <c r="P18">
        <f t="shared" si="1"/>
        <v>23.182700000000001</v>
      </c>
      <c r="R18">
        <f t="shared" si="2"/>
        <v>0.9905993752857577</v>
      </c>
      <c r="S18">
        <v>17</v>
      </c>
      <c r="T18">
        <f>(P18-$V$15)/P18*100</f>
        <v>79.810203298149048</v>
      </c>
      <c r="U18">
        <f t="shared" si="3"/>
        <v>3.9529968764287884</v>
      </c>
    </row>
    <row r="19" spans="1:21" x14ac:dyDescent="0.75">
      <c r="A19" s="7">
        <v>0.44912037037037034</v>
      </c>
      <c r="B19">
        <v>29.43</v>
      </c>
      <c r="C19">
        <v>30.54</v>
      </c>
      <c r="D19">
        <v>10</v>
      </c>
      <c r="E19">
        <v>28.8</v>
      </c>
      <c r="F19">
        <v>10.119999999999999</v>
      </c>
      <c r="G19">
        <v>29.73</v>
      </c>
      <c r="H19">
        <v>22.84</v>
      </c>
      <c r="I19">
        <v>22.37</v>
      </c>
      <c r="J19">
        <v>23.87</v>
      </c>
      <c r="K19">
        <v>1241.72</v>
      </c>
      <c r="M19">
        <v>28.5</v>
      </c>
      <c r="N19">
        <f t="shared" si="0"/>
        <v>0</v>
      </c>
      <c r="P19">
        <f t="shared" si="1"/>
        <v>23.172699999999999</v>
      </c>
      <c r="R19">
        <f t="shared" si="2"/>
        <v>0.99017207416238295</v>
      </c>
      <c r="S19">
        <v>18</v>
      </c>
      <c r="T19">
        <f t="shared" si="4"/>
        <v>79.801490547066152</v>
      </c>
      <c r="U19">
        <f t="shared" si="3"/>
        <v>3.950860370811915</v>
      </c>
    </row>
    <row r="20" spans="1:21" x14ac:dyDescent="0.75">
      <c r="A20" s="7">
        <v>0.44981481481481483</v>
      </c>
      <c r="B20">
        <v>29.43</v>
      </c>
      <c r="C20">
        <v>30.7</v>
      </c>
      <c r="D20">
        <v>10</v>
      </c>
      <c r="E20">
        <v>28.84</v>
      </c>
      <c r="F20">
        <v>10</v>
      </c>
      <c r="G20">
        <v>30.11</v>
      </c>
      <c r="H20">
        <v>22.84</v>
      </c>
      <c r="I20">
        <v>22.28</v>
      </c>
      <c r="J20">
        <v>24.4</v>
      </c>
      <c r="K20">
        <v>1244.45</v>
      </c>
      <c r="M20">
        <v>28.58</v>
      </c>
      <c r="N20">
        <f t="shared" si="0"/>
        <v>11.225269328511088</v>
      </c>
      <c r="P20">
        <f t="shared" si="1"/>
        <v>23.172699999999999</v>
      </c>
      <c r="R20">
        <f t="shared" si="2"/>
        <v>0.99017207416238295</v>
      </c>
      <c r="S20">
        <v>19</v>
      </c>
      <c r="T20">
        <f t="shared" si="4"/>
        <v>79.801490547066152</v>
      </c>
      <c r="U20">
        <f t="shared" si="3"/>
        <v>3.950860370811915</v>
      </c>
    </row>
    <row r="21" spans="1:21" x14ac:dyDescent="0.75">
      <c r="A21" s="7">
        <v>0.45050925925925928</v>
      </c>
      <c r="B21">
        <v>29.4</v>
      </c>
      <c r="C21">
        <v>30.81</v>
      </c>
      <c r="D21">
        <v>10</v>
      </c>
      <c r="E21">
        <v>28.87</v>
      </c>
      <c r="F21">
        <v>10</v>
      </c>
      <c r="G21">
        <v>29.41</v>
      </c>
      <c r="H21">
        <v>22.9</v>
      </c>
      <c r="I21">
        <v>22.34</v>
      </c>
      <c r="J21">
        <v>24.05</v>
      </c>
      <c r="K21">
        <v>1248.55</v>
      </c>
      <c r="M21">
        <v>28.46</v>
      </c>
      <c r="N21">
        <f t="shared" si="0"/>
        <v>22.450538657020847</v>
      </c>
      <c r="P21">
        <f t="shared" si="1"/>
        <v>23.142699999999998</v>
      </c>
      <c r="R21">
        <f t="shared" si="2"/>
        <v>0.98889017079225894</v>
      </c>
      <c r="S21">
        <v>20</v>
      </c>
      <c r="T21">
        <f t="shared" si="4"/>
        <v>79.775307116282875</v>
      </c>
      <c r="U21">
        <f t="shared" si="3"/>
        <v>3.9444508539612948</v>
      </c>
    </row>
    <row r="22" spans="1:21" x14ac:dyDescent="0.75">
      <c r="A22" s="7">
        <v>0.45120370370370372</v>
      </c>
      <c r="B22">
        <v>29.34</v>
      </c>
      <c r="C22">
        <v>30.88</v>
      </c>
      <c r="D22">
        <v>10</v>
      </c>
      <c r="E22">
        <v>28.85</v>
      </c>
      <c r="F22">
        <v>10.45</v>
      </c>
      <c r="G22">
        <v>29.22</v>
      </c>
      <c r="H22">
        <v>22.91</v>
      </c>
      <c r="I22">
        <v>22.43</v>
      </c>
      <c r="J22">
        <v>23.8</v>
      </c>
      <c r="K22">
        <v>1247.19</v>
      </c>
      <c r="M22">
        <v>28.43</v>
      </c>
      <c r="N22">
        <f t="shared" si="0"/>
        <v>0</v>
      </c>
      <c r="P22">
        <f t="shared" si="1"/>
        <v>23.082699999999999</v>
      </c>
      <c r="R22">
        <f t="shared" si="2"/>
        <v>0.98632636405201113</v>
      </c>
      <c r="S22">
        <v>21</v>
      </c>
      <c r="T22">
        <f t="shared" si="4"/>
        <v>79.722736075069207</v>
      </c>
      <c r="U22">
        <f t="shared" si="3"/>
        <v>3.9316318202600553</v>
      </c>
    </row>
    <row r="23" spans="1:21" x14ac:dyDescent="0.75">
      <c r="A23" s="7">
        <v>0.45189814814814816</v>
      </c>
      <c r="B23">
        <v>29.34</v>
      </c>
      <c r="C23">
        <v>30.91</v>
      </c>
      <c r="D23">
        <v>10</v>
      </c>
      <c r="E23">
        <v>28.79</v>
      </c>
      <c r="F23">
        <v>10</v>
      </c>
      <c r="G23">
        <v>29.15</v>
      </c>
      <c r="H23">
        <v>22.82</v>
      </c>
      <c r="I23">
        <v>22.23</v>
      </c>
      <c r="J23">
        <v>23.53</v>
      </c>
      <c r="K23">
        <v>955.99</v>
      </c>
      <c r="M23">
        <v>28.4</v>
      </c>
      <c r="N23">
        <f t="shared" si="0"/>
        <v>14.967025771347233</v>
      </c>
      <c r="P23">
        <f t="shared" si="1"/>
        <v>23.082699999999999</v>
      </c>
      <c r="R23">
        <f t="shared" si="2"/>
        <v>0.98632636405201113</v>
      </c>
      <c r="S23">
        <v>22</v>
      </c>
      <c r="T23">
        <f t="shared" si="4"/>
        <v>79.722736075069207</v>
      </c>
      <c r="U23">
        <f t="shared" si="3"/>
        <v>3.9316318202600553</v>
      </c>
    </row>
    <row r="24" spans="1:21" x14ac:dyDescent="0.75">
      <c r="A24" s="7">
        <v>0.4525925925925926</v>
      </c>
      <c r="B24">
        <v>29.3</v>
      </c>
      <c r="C24">
        <v>30.96</v>
      </c>
      <c r="D24">
        <v>10</v>
      </c>
      <c r="E24">
        <v>28.8</v>
      </c>
      <c r="F24">
        <v>10</v>
      </c>
      <c r="G24">
        <v>30.15</v>
      </c>
      <c r="H24">
        <v>22.82</v>
      </c>
      <c r="I24">
        <v>22.26</v>
      </c>
      <c r="J24">
        <v>24.3</v>
      </c>
      <c r="K24">
        <v>1245.82</v>
      </c>
      <c r="M24">
        <v>28.45</v>
      </c>
      <c r="N24">
        <f t="shared" si="0"/>
        <v>18.708782214184705</v>
      </c>
      <c r="P24">
        <f t="shared" si="1"/>
        <v>23.0427</v>
      </c>
      <c r="R24">
        <f t="shared" si="2"/>
        <v>0.98461715955851248</v>
      </c>
      <c r="S24">
        <v>23</v>
      </c>
      <c r="T24">
        <f t="shared" si="4"/>
        <v>79.687536616802717</v>
      </c>
      <c r="U24">
        <f t="shared" si="3"/>
        <v>3.9230857977925626</v>
      </c>
    </row>
    <row r="25" spans="1:21" x14ac:dyDescent="0.75">
      <c r="A25" s="7">
        <v>0.45328703703703704</v>
      </c>
      <c r="B25">
        <v>29.25</v>
      </c>
      <c r="C25">
        <v>31.06</v>
      </c>
      <c r="D25">
        <v>10</v>
      </c>
      <c r="E25">
        <v>28.81</v>
      </c>
      <c r="F25">
        <v>12.11</v>
      </c>
      <c r="G25">
        <v>29.8</v>
      </c>
      <c r="H25">
        <v>22.83</v>
      </c>
      <c r="I25">
        <v>22.26</v>
      </c>
      <c r="J25">
        <v>23.68</v>
      </c>
      <c r="K25">
        <v>1244.45</v>
      </c>
      <c r="M25">
        <v>28.34</v>
      </c>
      <c r="N25">
        <f t="shared" si="0"/>
        <v>18.708782214184705</v>
      </c>
      <c r="P25">
        <f t="shared" si="1"/>
        <v>22.992699999999999</v>
      </c>
      <c r="R25">
        <f t="shared" si="2"/>
        <v>0.98248065394163919</v>
      </c>
      <c r="S25">
        <v>24</v>
      </c>
      <c r="T25">
        <f t="shared" si="4"/>
        <v>79.643365068043337</v>
      </c>
      <c r="U25">
        <f t="shared" si="3"/>
        <v>3.9124032697081961</v>
      </c>
    </row>
    <row r="26" spans="1:21" x14ac:dyDescent="0.75">
      <c r="A26" s="7">
        <v>0.45398148148148149</v>
      </c>
      <c r="B26">
        <v>29.2</v>
      </c>
      <c r="C26">
        <v>31.12</v>
      </c>
      <c r="D26">
        <v>10</v>
      </c>
      <c r="E26">
        <v>28.8</v>
      </c>
      <c r="F26">
        <v>11.11</v>
      </c>
      <c r="G26">
        <v>29.58</v>
      </c>
      <c r="H26">
        <v>22.95</v>
      </c>
      <c r="I26">
        <v>22.4</v>
      </c>
      <c r="J26">
        <v>23.96</v>
      </c>
      <c r="K26">
        <v>1256.76</v>
      </c>
      <c r="M26">
        <v>28.3</v>
      </c>
      <c r="N26">
        <f t="shared" si="0"/>
        <v>7.4835128856736164</v>
      </c>
      <c r="P26">
        <f t="shared" si="1"/>
        <v>22.942699999999999</v>
      </c>
      <c r="R26">
        <f t="shared" si="2"/>
        <v>0.98034414832476591</v>
      </c>
      <c r="S26">
        <v>25</v>
      </c>
      <c r="T26">
        <f t="shared" si="4"/>
        <v>79.599000989421469</v>
      </c>
      <c r="U26">
        <f t="shared" si="3"/>
        <v>3.9017207416238295</v>
      </c>
    </row>
    <row r="27" spans="1:21" x14ac:dyDescent="0.75">
      <c r="A27" s="7">
        <v>0.45467592592592593</v>
      </c>
      <c r="B27">
        <v>29.18</v>
      </c>
      <c r="C27">
        <v>31.15</v>
      </c>
      <c r="D27">
        <v>10</v>
      </c>
      <c r="E27">
        <v>28.78</v>
      </c>
      <c r="F27">
        <v>10.28</v>
      </c>
      <c r="G27">
        <v>29.66</v>
      </c>
      <c r="H27">
        <v>22.97</v>
      </c>
      <c r="I27">
        <v>22.41</v>
      </c>
      <c r="J27">
        <v>23.86</v>
      </c>
      <c r="K27">
        <v>1248.55</v>
      </c>
      <c r="M27">
        <v>28.03</v>
      </c>
      <c r="N27">
        <f t="shared" si="0"/>
        <v>22.450538657020847</v>
      </c>
      <c r="P27">
        <f t="shared" si="1"/>
        <v>22.922699999999999</v>
      </c>
      <c r="R27">
        <f t="shared" si="2"/>
        <v>0.97948954607801664</v>
      </c>
      <c r="S27">
        <v>26</v>
      </c>
      <c r="T27">
        <f t="shared" si="4"/>
        <v>79.581201167401744</v>
      </c>
      <c r="U27">
        <f t="shared" si="3"/>
        <v>3.8974477303900832</v>
      </c>
    </row>
    <row r="28" spans="1:21" x14ac:dyDescent="0.75">
      <c r="A28" s="7">
        <v>0.45537037037037037</v>
      </c>
      <c r="B28">
        <v>29.12</v>
      </c>
      <c r="C28">
        <v>31.22</v>
      </c>
      <c r="D28">
        <v>10</v>
      </c>
      <c r="E28">
        <v>28.78</v>
      </c>
      <c r="F28">
        <v>10</v>
      </c>
      <c r="G28">
        <v>29.97</v>
      </c>
      <c r="H28">
        <v>22.98</v>
      </c>
      <c r="I28">
        <v>22.49</v>
      </c>
      <c r="J28">
        <v>24.33</v>
      </c>
      <c r="K28">
        <v>1248.55</v>
      </c>
      <c r="M28">
        <v>28.25</v>
      </c>
      <c r="N28">
        <f t="shared" si="0"/>
        <v>0</v>
      </c>
      <c r="P28">
        <f t="shared" si="1"/>
        <v>22.8627</v>
      </c>
      <c r="R28">
        <f t="shared" si="2"/>
        <v>0.97692573933776872</v>
      </c>
      <c r="S28">
        <v>27</v>
      </c>
      <c r="T28">
        <f t="shared" si="4"/>
        <v>79.527614848639928</v>
      </c>
      <c r="U28">
        <f t="shared" si="3"/>
        <v>3.8846286966888437</v>
      </c>
    </row>
    <row r="29" spans="1:21" x14ac:dyDescent="0.75">
      <c r="A29" s="7">
        <v>0.45606481481481481</v>
      </c>
      <c r="B29">
        <v>29.12</v>
      </c>
      <c r="C29">
        <v>31.27</v>
      </c>
      <c r="D29">
        <v>10</v>
      </c>
      <c r="E29">
        <v>28.75</v>
      </c>
      <c r="F29">
        <v>11.28</v>
      </c>
      <c r="G29">
        <v>29.88</v>
      </c>
      <c r="H29">
        <v>23.02</v>
      </c>
      <c r="I29">
        <v>22.57</v>
      </c>
      <c r="J29">
        <v>23.85</v>
      </c>
      <c r="K29">
        <v>1254.02</v>
      </c>
      <c r="M29">
        <v>28.18</v>
      </c>
      <c r="N29">
        <f t="shared" si="0"/>
        <v>33.675807985531932</v>
      </c>
      <c r="P29">
        <f t="shared" si="1"/>
        <v>22.8627</v>
      </c>
      <c r="R29">
        <f t="shared" si="2"/>
        <v>0.97692573933776872</v>
      </c>
      <c r="S29">
        <v>28</v>
      </c>
      <c r="T29">
        <f t="shared" si="4"/>
        <v>79.527614848639928</v>
      </c>
      <c r="U29">
        <f t="shared" si="3"/>
        <v>3.8846286966888437</v>
      </c>
    </row>
    <row r="30" spans="1:21" x14ac:dyDescent="0.75">
      <c r="A30" s="7">
        <v>0.45675925925925925</v>
      </c>
      <c r="B30">
        <v>29.03</v>
      </c>
      <c r="C30">
        <v>31.28</v>
      </c>
      <c r="D30">
        <v>10</v>
      </c>
      <c r="E30">
        <v>28.72</v>
      </c>
      <c r="F30">
        <v>14.43</v>
      </c>
      <c r="G30">
        <v>29.24</v>
      </c>
      <c r="H30">
        <v>23.1</v>
      </c>
      <c r="I30">
        <v>22.63</v>
      </c>
      <c r="J30">
        <v>23.55</v>
      </c>
      <c r="K30">
        <v>1258.1199999999999</v>
      </c>
      <c r="M30">
        <v>28.12</v>
      </c>
      <c r="N30">
        <f t="shared" si="0"/>
        <v>3.7417564428374721</v>
      </c>
      <c r="P30">
        <f t="shared" si="1"/>
        <v>22.7727</v>
      </c>
      <c r="R30">
        <f t="shared" si="2"/>
        <v>0.97308002922739689</v>
      </c>
      <c r="S30">
        <v>29</v>
      </c>
      <c r="T30">
        <f t="shared" si="4"/>
        <v>79.44670592419871</v>
      </c>
      <c r="U30">
        <f t="shared" si="3"/>
        <v>3.8654001461369845</v>
      </c>
    </row>
    <row r="31" spans="1:21" x14ac:dyDescent="0.75">
      <c r="A31" s="7">
        <v>0.4574537037037037</v>
      </c>
      <c r="B31">
        <v>29.02</v>
      </c>
      <c r="C31">
        <v>31.27</v>
      </c>
      <c r="D31">
        <v>10</v>
      </c>
      <c r="E31">
        <v>28.71</v>
      </c>
      <c r="F31">
        <v>10</v>
      </c>
      <c r="G31">
        <v>29.77</v>
      </c>
      <c r="H31">
        <v>23.13</v>
      </c>
      <c r="I31">
        <v>22.7</v>
      </c>
      <c r="J31">
        <v>24.14</v>
      </c>
      <c r="K31">
        <v>1255.3900000000001</v>
      </c>
      <c r="M31">
        <v>28.2</v>
      </c>
      <c r="N31">
        <f t="shared" si="0"/>
        <v>41.159320871205551</v>
      </c>
      <c r="P31">
        <f t="shared" si="1"/>
        <v>22.762699999999999</v>
      </c>
      <c r="R31">
        <f t="shared" si="2"/>
        <v>0.97265272810402215</v>
      </c>
      <c r="S31">
        <v>30</v>
      </c>
      <c r="T31">
        <f t="shared" si="4"/>
        <v>79.437676549794176</v>
      </c>
      <c r="U31">
        <f t="shared" si="3"/>
        <v>3.8632636405201106</v>
      </c>
    </row>
    <row r="32" spans="1:21" x14ac:dyDescent="0.75">
      <c r="A32" s="7">
        <v>0.45814814814814814</v>
      </c>
      <c r="B32">
        <v>28.91</v>
      </c>
      <c r="C32">
        <v>31.31</v>
      </c>
      <c r="D32">
        <v>10</v>
      </c>
      <c r="E32">
        <v>28.69</v>
      </c>
      <c r="F32">
        <v>10</v>
      </c>
      <c r="G32">
        <v>30.03</v>
      </c>
      <c r="H32">
        <v>23.16</v>
      </c>
      <c r="I32">
        <v>22.68</v>
      </c>
      <c r="J32">
        <v>24.04</v>
      </c>
      <c r="K32">
        <v>1252.6600000000001</v>
      </c>
      <c r="M32">
        <v>28.02</v>
      </c>
      <c r="N32">
        <f t="shared" si="0"/>
        <v>33.675807985531932</v>
      </c>
      <c r="P32">
        <f t="shared" si="1"/>
        <v>22.652699999999999</v>
      </c>
      <c r="R32">
        <f t="shared" si="2"/>
        <v>0.96795241574690105</v>
      </c>
      <c r="S32">
        <v>31</v>
      </c>
      <c r="T32">
        <f t="shared" si="4"/>
        <v>79.337827278867408</v>
      </c>
      <c r="U32">
        <f t="shared" si="3"/>
        <v>3.839762078734505</v>
      </c>
    </row>
    <row r="33" spans="1:21" x14ac:dyDescent="0.75">
      <c r="A33" s="7">
        <v>0.45884259259259258</v>
      </c>
      <c r="B33">
        <v>28.82</v>
      </c>
      <c r="C33">
        <v>31.31</v>
      </c>
      <c r="D33">
        <v>10</v>
      </c>
      <c r="E33">
        <v>28.65</v>
      </c>
      <c r="F33">
        <v>10.78</v>
      </c>
      <c r="G33">
        <v>29.61</v>
      </c>
      <c r="H33">
        <v>23.22</v>
      </c>
      <c r="I33">
        <v>22.78</v>
      </c>
      <c r="J33">
        <v>23.9</v>
      </c>
      <c r="K33">
        <v>1256.76</v>
      </c>
      <c r="M33">
        <v>27.8</v>
      </c>
      <c r="N33">
        <f t="shared" si="0"/>
        <v>3.7417564428374721</v>
      </c>
      <c r="P33">
        <f t="shared" si="1"/>
        <v>22.5627</v>
      </c>
      <c r="R33">
        <f t="shared" si="2"/>
        <v>0.96410670563652912</v>
      </c>
      <c r="S33">
        <v>32</v>
      </c>
      <c r="T33">
        <f t="shared" si="4"/>
        <v>79.255408262309018</v>
      </c>
      <c r="U33">
        <f t="shared" si="3"/>
        <v>3.8205335281826458</v>
      </c>
    </row>
    <row r="34" spans="1:21" x14ac:dyDescent="0.75">
      <c r="A34" s="7">
        <v>0.45953703703703702</v>
      </c>
      <c r="B34">
        <v>28.81</v>
      </c>
      <c r="C34">
        <v>31.3</v>
      </c>
      <c r="D34">
        <v>10</v>
      </c>
      <c r="E34">
        <v>28.64</v>
      </c>
      <c r="F34">
        <v>10</v>
      </c>
      <c r="G34">
        <v>30.07</v>
      </c>
      <c r="H34">
        <v>23.26</v>
      </c>
      <c r="I34">
        <v>22.83</v>
      </c>
      <c r="J34">
        <v>24.54</v>
      </c>
      <c r="K34">
        <v>1254.02</v>
      </c>
      <c r="M34">
        <v>27.91</v>
      </c>
      <c r="N34">
        <f t="shared" si="0"/>
        <v>3.7417564428361429</v>
      </c>
      <c r="P34">
        <f t="shared" si="1"/>
        <v>22.552699999999998</v>
      </c>
      <c r="R34">
        <f t="shared" si="2"/>
        <v>0.96367940451315437</v>
      </c>
      <c r="S34">
        <v>33</v>
      </c>
      <c r="T34">
        <f t="shared" si="4"/>
        <v>79.246209988161056</v>
      </c>
      <c r="U34">
        <f t="shared" si="3"/>
        <v>3.818397022565772</v>
      </c>
    </row>
    <row r="35" spans="1:21" x14ac:dyDescent="0.75">
      <c r="A35" s="7">
        <v>0.46023148148148146</v>
      </c>
      <c r="B35">
        <v>28.8</v>
      </c>
      <c r="C35">
        <v>31.35</v>
      </c>
      <c r="D35">
        <v>10</v>
      </c>
      <c r="E35">
        <v>28.64</v>
      </c>
      <c r="F35">
        <v>10</v>
      </c>
      <c r="G35">
        <v>29.65</v>
      </c>
      <c r="H35">
        <v>23.27</v>
      </c>
      <c r="I35">
        <v>22.88</v>
      </c>
      <c r="J35">
        <v>24.53</v>
      </c>
      <c r="K35">
        <v>1256.76</v>
      </c>
      <c r="M35">
        <v>28.12</v>
      </c>
      <c r="N35">
        <f t="shared" si="0"/>
        <v>37.417564428366418</v>
      </c>
      <c r="P35">
        <f t="shared" si="1"/>
        <v>22.5427</v>
      </c>
      <c r="R35">
        <f t="shared" si="2"/>
        <v>0.96325210338977985</v>
      </c>
      <c r="S35">
        <v>34</v>
      </c>
      <c r="T35">
        <f t="shared" si="4"/>
        <v>79.237003553256699</v>
      </c>
      <c r="U35">
        <f t="shared" si="3"/>
        <v>3.816260516948899</v>
      </c>
    </row>
    <row r="36" spans="1:21" x14ac:dyDescent="0.75">
      <c r="A36" s="7">
        <v>0.46092592592592596</v>
      </c>
      <c r="B36">
        <v>28.7</v>
      </c>
      <c r="C36">
        <v>31.38</v>
      </c>
      <c r="D36">
        <v>10</v>
      </c>
      <c r="E36">
        <v>28.66</v>
      </c>
      <c r="F36">
        <v>10</v>
      </c>
      <c r="G36">
        <v>29.64</v>
      </c>
      <c r="H36">
        <v>23.33</v>
      </c>
      <c r="I36">
        <v>22.94</v>
      </c>
      <c r="J36">
        <v>23.87</v>
      </c>
      <c r="K36">
        <v>1256.76</v>
      </c>
      <c r="M36">
        <v>27.82</v>
      </c>
      <c r="N36">
        <f t="shared" si="0"/>
        <v>11.225269328510656</v>
      </c>
      <c r="P36">
        <f t="shared" si="1"/>
        <v>22.442699999999999</v>
      </c>
      <c r="R36">
        <f t="shared" si="2"/>
        <v>0.95897909215603327</v>
      </c>
      <c r="S36">
        <v>35</v>
      </c>
      <c r="T36">
        <f t="shared" si="4"/>
        <v>79.144487962678284</v>
      </c>
      <c r="U36">
        <f t="shared" si="3"/>
        <v>3.7948954607801664</v>
      </c>
    </row>
    <row r="37" spans="1:21" x14ac:dyDescent="0.75">
      <c r="A37" s="7">
        <v>0.46162037037037035</v>
      </c>
      <c r="B37">
        <v>28.67</v>
      </c>
      <c r="C37">
        <v>31.37</v>
      </c>
      <c r="D37">
        <v>10</v>
      </c>
      <c r="E37">
        <v>28.64</v>
      </c>
      <c r="F37">
        <v>10</v>
      </c>
      <c r="G37">
        <v>29.64</v>
      </c>
      <c r="H37">
        <v>23.36</v>
      </c>
      <c r="I37">
        <v>23.02</v>
      </c>
      <c r="J37">
        <v>24.15</v>
      </c>
      <c r="K37">
        <v>1255.3900000000001</v>
      </c>
      <c r="M37">
        <v>27.81</v>
      </c>
      <c r="N37">
        <f t="shared" si="0"/>
        <v>0</v>
      </c>
      <c r="P37">
        <f t="shared" si="1"/>
        <v>22.412700000000001</v>
      </c>
      <c r="R37">
        <f t="shared" si="2"/>
        <v>0.95769718878590937</v>
      </c>
      <c r="S37">
        <v>36</v>
      </c>
      <c r="T37">
        <f t="shared" si="4"/>
        <v>79.116572300526045</v>
      </c>
      <c r="U37">
        <f t="shared" si="3"/>
        <v>3.7884859439295471</v>
      </c>
    </row>
    <row r="38" spans="1:21" x14ac:dyDescent="0.75">
      <c r="A38" s="7">
        <v>0.46231481481481485</v>
      </c>
      <c r="B38">
        <v>28.67</v>
      </c>
      <c r="C38">
        <v>31.38</v>
      </c>
      <c r="D38">
        <v>10</v>
      </c>
      <c r="E38">
        <v>28.66</v>
      </c>
      <c r="F38">
        <v>12.11</v>
      </c>
      <c r="G38">
        <v>29.97</v>
      </c>
      <c r="H38">
        <v>23.39</v>
      </c>
      <c r="I38">
        <v>23.04</v>
      </c>
      <c r="J38">
        <v>24.49</v>
      </c>
      <c r="K38">
        <v>1255.3900000000001</v>
      </c>
      <c r="M38">
        <v>27.67</v>
      </c>
      <c r="N38">
        <f t="shared" si="0"/>
        <v>14.967025771349755</v>
      </c>
      <c r="P38">
        <f t="shared" si="1"/>
        <v>22.412700000000001</v>
      </c>
      <c r="R38">
        <f t="shared" si="2"/>
        <v>0.95769718878590937</v>
      </c>
      <c r="S38">
        <v>37</v>
      </c>
      <c r="T38">
        <f t="shared" si="4"/>
        <v>79.116572300526045</v>
      </c>
      <c r="U38">
        <f t="shared" si="3"/>
        <v>3.7884859439295471</v>
      </c>
    </row>
    <row r="39" spans="1:21" x14ac:dyDescent="0.75">
      <c r="A39" s="7">
        <v>0.46300925925925923</v>
      </c>
      <c r="B39">
        <v>28.63</v>
      </c>
      <c r="C39">
        <v>31.42</v>
      </c>
      <c r="D39">
        <v>10</v>
      </c>
      <c r="E39">
        <v>28.69</v>
      </c>
      <c r="F39">
        <v>10</v>
      </c>
      <c r="G39">
        <v>30.24</v>
      </c>
      <c r="H39">
        <v>23.42</v>
      </c>
      <c r="I39">
        <v>23.04</v>
      </c>
      <c r="J39">
        <v>24.3</v>
      </c>
      <c r="K39">
        <v>1258.1199999999999</v>
      </c>
      <c r="M39">
        <v>27.63</v>
      </c>
      <c r="N39">
        <f t="shared" si="0"/>
        <v>52.384590199712441</v>
      </c>
      <c r="P39">
        <f t="shared" si="1"/>
        <v>22.372699999999998</v>
      </c>
      <c r="R39">
        <f t="shared" si="2"/>
        <v>0.95598798429241061</v>
      </c>
      <c r="S39">
        <v>38</v>
      </c>
      <c r="T39">
        <f t="shared" si="4"/>
        <v>79.0792349604652</v>
      </c>
      <c r="U39">
        <f t="shared" si="3"/>
        <v>3.7799399214620535</v>
      </c>
    </row>
    <row r="40" spans="1:21" x14ac:dyDescent="0.75">
      <c r="A40" s="7">
        <v>0.46370370370370373</v>
      </c>
      <c r="B40">
        <v>28.49</v>
      </c>
      <c r="C40">
        <v>31.44</v>
      </c>
      <c r="D40">
        <v>10</v>
      </c>
      <c r="E40">
        <v>28.68</v>
      </c>
      <c r="F40">
        <v>12.27</v>
      </c>
      <c r="G40">
        <v>29.69</v>
      </c>
      <c r="H40">
        <v>23.49</v>
      </c>
      <c r="I40">
        <v>23.16</v>
      </c>
      <c r="J40">
        <v>23.91</v>
      </c>
      <c r="K40">
        <v>1243.0899999999999</v>
      </c>
      <c r="M40">
        <v>27.7</v>
      </c>
      <c r="N40">
        <f t="shared" si="0"/>
        <v>3.7417564428364418</v>
      </c>
      <c r="P40">
        <f t="shared" si="1"/>
        <v>22.232699999999998</v>
      </c>
      <c r="R40">
        <f t="shared" si="2"/>
        <v>0.9500057685651655</v>
      </c>
      <c r="S40">
        <v>39</v>
      </c>
      <c r="T40">
        <f t="shared" si="4"/>
        <v>78.947496255515517</v>
      </c>
      <c r="U40">
        <f t="shared" si="3"/>
        <v>3.7500288428258273</v>
      </c>
    </row>
    <row r="41" spans="1:21" x14ac:dyDescent="0.75">
      <c r="A41" s="7">
        <v>0.46439814814814812</v>
      </c>
      <c r="B41">
        <v>28.48</v>
      </c>
      <c r="C41">
        <v>31.44</v>
      </c>
      <c r="D41">
        <v>10</v>
      </c>
      <c r="E41">
        <v>28.69</v>
      </c>
      <c r="F41">
        <v>11.28</v>
      </c>
      <c r="G41">
        <v>29.75</v>
      </c>
      <c r="H41">
        <v>23.54</v>
      </c>
      <c r="I41">
        <v>23.27</v>
      </c>
      <c r="J41">
        <v>24.25</v>
      </c>
      <c r="K41">
        <v>1259.49</v>
      </c>
      <c r="M41">
        <v>27.49</v>
      </c>
      <c r="N41">
        <f t="shared" si="0"/>
        <v>78.576885299568673</v>
      </c>
      <c r="P41">
        <f t="shared" si="1"/>
        <v>22.2227</v>
      </c>
      <c r="R41">
        <f t="shared" si="2"/>
        <v>0.94957846744179086</v>
      </c>
      <c r="S41">
        <v>40</v>
      </c>
      <c r="T41">
        <f t="shared" si="4"/>
        <v>78.938022832509105</v>
      </c>
      <c r="U41">
        <f t="shared" si="3"/>
        <v>3.7478923372089548</v>
      </c>
    </row>
    <row r="42" spans="1:21" x14ac:dyDescent="0.75">
      <c r="A42" s="7">
        <v>0.46509259259259261</v>
      </c>
      <c r="B42">
        <v>28.27</v>
      </c>
      <c r="C42">
        <v>31.46</v>
      </c>
      <c r="D42">
        <v>10</v>
      </c>
      <c r="E42">
        <v>28.68</v>
      </c>
      <c r="F42">
        <v>10</v>
      </c>
      <c r="G42">
        <v>30.5</v>
      </c>
      <c r="H42">
        <v>23.83</v>
      </c>
      <c r="I42">
        <v>23.15</v>
      </c>
      <c r="J42">
        <v>25.65</v>
      </c>
      <c r="K42">
        <v>973.76</v>
      </c>
      <c r="M42">
        <v>27.67</v>
      </c>
      <c r="N42">
        <f t="shared" si="0"/>
        <v>119.73620617079008</v>
      </c>
      <c r="P42">
        <f t="shared" si="1"/>
        <v>22.012699999999999</v>
      </c>
      <c r="R42">
        <f t="shared" si="2"/>
        <v>0.9406051438509232</v>
      </c>
      <c r="S42">
        <v>41</v>
      </c>
      <c r="T42">
        <f t="shared" si="4"/>
        <v>78.737092678317509</v>
      </c>
      <c r="U42">
        <f t="shared" si="3"/>
        <v>3.7030257192546157</v>
      </c>
    </row>
    <row r="43" spans="1:21" x14ac:dyDescent="0.75">
      <c r="A43" s="7">
        <v>0.465787037037037</v>
      </c>
      <c r="B43">
        <v>27.95</v>
      </c>
      <c r="C43">
        <v>31.5</v>
      </c>
      <c r="D43">
        <v>10</v>
      </c>
      <c r="E43">
        <v>28.71</v>
      </c>
      <c r="F43">
        <v>10</v>
      </c>
      <c r="G43">
        <v>31.07</v>
      </c>
      <c r="H43">
        <v>23.87</v>
      </c>
      <c r="I43">
        <v>23.15</v>
      </c>
      <c r="J43">
        <v>25.57</v>
      </c>
      <c r="K43">
        <v>1259.49</v>
      </c>
      <c r="M43">
        <v>27.48</v>
      </c>
      <c r="N43">
        <f t="shared" si="0"/>
        <v>48.642833756875277</v>
      </c>
      <c r="P43">
        <f t="shared" si="1"/>
        <v>21.692699999999999</v>
      </c>
      <c r="R43">
        <f t="shared" si="2"/>
        <v>0.92693150790293422</v>
      </c>
      <c r="S43">
        <v>42</v>
      </c>
      <c r="T43">
        <f t="shared" si="4"/>
        <v>78.423432767705265</v>
      </c>
      <c r="U43">
        <f t="shared" si="3"/>
        <v>3.634657539514671</v>
      </c>
    </row>
    <row r="44" spans="1:21" x14ac:dyDescent="0.75">
      <c r="A44" s="7">
        <v>0.4664814814814815</v>
      </c>
      <c r="B44">
        <v>27.82</v>
      </c>
      <c r="C44">
        <v>31.62</v>
      </c>
      <c r="D44">
        <v>10</v>
      </c>
      <c r="E44">
        <v>28.77</v>
      </c>
      <c r="F44">
        <v>10</v>
      </c>
      <c r="G44">
        <v>30.37</v>
      </c>
      <c r="H44">
        <v>23.83</v>
      </c>
      <c r="I44">
        <v>23.1</v>
      </c>
      <c r="J44">
        <v>25.45</v>
      </c>
      <c r="K44">
        <v>1206.17</v>
      </c>
      <c r="M44">
        <v>28.27</v>
      </c>
      <c r="N44">
        <f t="shared" si="0"/>
        <v>0</v>
      </c>
      <c r="P44">
        <f t="shared" si="1"/>
        <v>21.5627</v>
      </c>
      <c r="R44">
        <f t="shared" si="2"/>
        <v>0.92137659329906374</v>
      </c>
      <c r="S44">
        <v>43</v>
      </c>
      <c r="T44">
        <f t="shared" si="4"/>
        <v>78.293349163138188</v>
      </c>
      <c r="U44">
        <f t="shared" si="3"/>
        <v>3.606882966495319</v>
      </c>
    </row>
    <row r="45" spans="1:21" x14ac:dyDescent="0.75">
      <c r="A45" s="7">
        <v>0.46717592592592588</v>
      </c>
      <c r="B45">
        <v>27.82</v>
      </c>
      <c r="C45">
        <v>31.66</v>
      </c>
      <c r="D45">
        <v>10</v>
      </c>
      <c r="E45">
        <v>28.86</v>
      </c>
      <c r="F45">
        <v>10</v>
      </c>
      <c r="G45">
        <v>30.77</v>
      </c>
      <c r="H45">
        <v>23.85</v>
      </c>
      <c r="I45">
        <v>23.2</v>
      </c>
      <c r="J45">
        <v>25.72</v>
      </c>
      <c r="K45">
        <v>1106.3699999999999</v>
      </c>
      <c r="M45">
        <v>27.82</v>
      </c>
      <c r="N45">
        <f t="shared" si="0"/>
        <v>52.384590199712441</v>
      </c>
      <c r="P45">
        <f t="shared" si="1"/>
        <v>21.5627</v>
      </c>
      <c r="R45">
        <f t="shared" si="2"/>
        <v>0.92137659329906374</v>
      </c>
      <c r="S45">
        <v>44</v>
      </c>
      <c r="T45">
        <f t="shared" si="4"/>
        <v>78.293349163138188</v>
      </c>
      <c r="U45">
        <f t="shared" si="3"/>
        <v>3.606882966495319</v>
      </c>
    </row>
    <row r="46" spans="1:21" x14ac:dyDescent="0.75">
      <c r="A46" s="7">
        <v>0.46787037037037038</v>
      </c>
      <c r="B46">
        <v>27.68</v>
      </c>
      <c r="C46">
        <v>31.75</v>
      </c>
      <c r="D46">
        <v>10</v>
      </c>
      <c r="E46">
        <v>28.97</v>
      </c>
      <c r="F46">
        <v>10</v>
      </c>
      <c r="G46">
        <v>31.35</v>
      </c>
      <c r="H46">
        <v>23.9</v>
      </c>
      <c r="I46">
        <v>23.23</v>
      </c>
      <c r="J46">
        <v>25.91</v>
      </c>
      <c r="K46">
        <v>1252.6600000000001</v>
      </c>
      <c r="M46">
        <v>27.95</v>
      </c>
      <c r="N46">
        <f t="shared" si="0"/>
        <v>78.576885299581235</v>
      </c>
      <c r="P46">
        <f t="shared" si="1"/>
        <v>21.422699999999999</v>
      </c>
      <c r="R46">
        <f t="shared" si="2"/>
        <v>0.91539437757181863</v>
      </c>
      <c r="S46">
        <v>45</v>
      </c>
      <c r="T46">
        <f t="shared" si="4"/>
        <v>78.151493509221524</v>
      </c>
      <c r="U46">
        <f t="shared" si="3"/>
        <v>3.5769718878590933</v>
      </c>
    </row>
    <row r="47" spans="1:21" x14ac:dyDescent="0.75">
      <c r="A47" s="7">
        <v>0.46856481481481477</v>
      </c>
      <c r="B47">
        <v>27.47</v>
      </c>
      <c r="C47">
        <v>31.87</v>
      </c>
      <c r="D47">
        <v>10</v>
      </c>
      <c r="E47">
        <v>29.1</v>
      </c>
      <c r="F47">
        <v>10</v>
      </c>
      <c r="G47">
        <v>31.88</v>
      </c>
      <c r="H47">
        <v>23.89</v>
      </c>
      <c r="I47">
        <v>23.22</v>
      </c>
      <c r="J47">
        <v>26.11</v>
      </c>
      <c r="K47">
        <v>1254.02</v>
      </c>
      <c r="M47">
        <v>27.82</v>
      </c>
      <c r="N47">
        <f t="shared" si="0"/>
        <v>11.22526932850886</v>
      </c>
      <c r="P47">
        <f t="shared" si="1"/>
        <v>21.212699999999998</v>
      </c>
      <c r="R47">
        <f t="shared" si="2"/>
        <v>0.90642105398095085</v>
      </c>
      <c r="S47">
        <v>46</v>
      </c>
      <c r="T47">
        <f t="shared" si="4"/>
        <v>77.935199196707629</v>
      </c>
      <c r="U47">
        <f t="shared" si="3"/>
        <v>3.5321052699047542</v>
      </c>
    </row>
    <row r="48" spans="1:21" x14ac:dyDescent="0.75">
      <c r="A48" s="7">
        <v>0.46925925925925926</v>
      </c>
      <c r="B48">
        <v>27.44</v>
      </c>
      <c r="C48">
        <v>31.98</v>
      </c>
      <c r="D48">
        <v>10</v>
      </c>
      <c r="E48">
        <v>29.27</v>
      </c>
      <c r="F48">
        <v>10</v>
      </c>
      <c r="G48">
        <v>31.33</v>
      </c>
      <c r="H48">
        <v>23.92</v>
      </c>
      <c r="I48">
        <v>23.32</v>
      </c>
      <c r="J48">
        <v>25.68</v>
      </c>
      <c r="K48">
        <v>1254.02</v>
      </c>
      <c r="M48">
        <v>27.68</v>
      </c>
      <c r="N48">
        <f t="shared" si="0"/>
        <v>18.708782214186201</v>
      </c>
      <c r="P48">
        <f t="shared" si="1"/>
        <v>21.182700000000001</v>
      </c>
      <c r="R48">
        <f t="shared" si="2"/>
        <v>0.90513915061082695</v>
      </c>
      <c r="S48">
        <v>47</v>
      </c>
      <c r="T48">
        <f t="shared" si="4"/>
        <v>77.903949921398123</v>
      </c>
      <c r="U48">
        <f t="shared" si="3"/>
        <v>3.5256957530541349</v>
      </c>
    </row>
    <row r="49" spans="1:21" x14ac:dyDescent="0.75">
      <c r="A49" s="7">
        <v>0.46995370370370365</v>
      </c>
      <c r="B49">
        <v>27.39</v>
      </c>
      <c r="C49">
        <v>32.1</v>
      </c>
      <c r="D49">
        <v>10</v>
      </c>
      <c r="E49">
        <v>29.4</v>
      </c>
      <c r="F49">
        <v>10</v>
      </c>
      <c r="G49">
        <v>31.91</v>
      </c>
      <c r="H49">
        <v>23.91</v>
      </c>
      <c r="I49">
        <v>23.32</v>
      </c>
      <c r="J49">
        <v>26.16</v>
      </c>
      <c r="K49">
        <v>1210.28</v>
      </c>
      <c r="M49">
        <v>27.44</v>
      </c>
      <c r="N49">
        <f t="shared" si="0"/>
        <v>41.159320871202254</v>
      </c>
      <c r="P49">
        <f t="shared" si="1"/>
        <v>21.1327</v>
      </c>
      <c r="R49">
        <f t="shared" si="2"/>
        <v>0.90300264499395366</v>
      </c>
      <c r="S49">
        <v>48</v>
      </c>
      <c r="T49">
        <f t="shared" si="4"/>
        <v>77.851670633662522</v>
      </c>
      <c r="U49">
        <f t="shared" si="3"/>
        <v>3.5150132249697683</v>
      </c>
    </row>
    <row r="50" spans="1:21" x14ac:dyDescent="0.75">
      <c r="A50" s="7">
        <v>0.47064814814814815</v>
      </c>
      <c r="B50">
        <v>27.28</v>
      </c>
      <c r="C50">
        <v>32.19</v>
      </c>
      <c r="D50">
        <v>10</v>
      </c>
      <c r="E50">
        <v>29.53</v>
      </c>
      <c r="F50">
        <v>10</v>
      </c>
      <c r="G50">
        <v>31.76</v>
      </c>
      <c r="H50">
        <v>23.98</v>
      </c>
      <c r="I50">
        <v>23.34</v>
      </c>
      <c r="J50">
        <v>25.62</v>
      </c>
      <c r="K50">
        <v>1266.33</v>
      </c>
      <c r="M50">
        <v>27.47</v>
      </c>
      <c r="N50">
        <f t="shared" si="0"/>
        <v>63.609859528222628</v>
      </c>
      <c r="P50">
        <f t="shared" si="1"/>
        <v>21.0227</v>
      </c>
      <c r="R50">
        <f t="shared" si="2"/>
        <v>0.89830233263683257</v>
      </c>
      <c r="S50">
        <v>49</v>
      </c>
      <c r="T50">
        <f t="shared" si="4"/>
        <v>77.735780846418393</v>
      </c>
      <c r="U50">
        <f t="shared" si="3"/>
        <v>3.4915116631841627</v>
      </c>
    </row>
    <row r="51" spans="1:21" x14ac:dyDescent="0.75">
      <c r="A51" s="7">
        <v>0.47134259259259265</v>
      </c>
      <c r="B51">
        <v>27.11</v>
      </c>
      <c r="C51">
        <v>32.24</v>
      </c>
      <c r="D51">
        <v>10</v>
      </c>
      <c r="E51">
        <v>29.64</v>
      </c>
      <c r="F51">
        <v>10</v>
      </c>
      <c r="G51">
        <v>31.62</v>
      </c>
      <c r="H51">
        <v>24.09</v>
      </c>
      <c r="I51">
        <v>23.47</v>
      </c>
      <c r="J51">
        <v>25.51</v>
      </c>
      <c r="K51">
        <v>1241.72</v>
      </c>
      <c r="M51">
        <v>27.28</v>
      </c>
      <c r="N51">
        <f t="shared" si="0"/>
        <v>18.708782214186201</v>
      </c>
      <c r="P51">
        <f t="shared" si="1"/>
        <v>20.852699999999999</v>
      </c>
      <c r="R51">
        <f t="shared" si="2"/>
        <v>0.89103821353946333</v>
      </c>
      <c r="S51">
        <v>50</v>
      </c>
      <c r="T51">
        <f t="shared" si="4"/>
        <v>77.554273547310416</v>
      </c>
      <c r="U51">
        <f t="shared" si="3"/>
        <v>3.4551910676973168</v>
      </c>
    </row>
    <row r="52" spans="1:21" x14ac:dyDescent="0.75">
      <c r="A52" s="7">
        <v>0.47203703703703703</v>
      </c>
      <c r="B52">
        <v>27.06</v>
      </c>
      <c r="C52">
        <v>32.26</v>
      </c>
      <c r="D52">
        <v>10</v>
      </c>
      <c r="E52">
        <v>29.7</v>
      </c>
      <c r="F52">
        <v>10</v>
      </c>
      <c r="G52">
        <v>31.6</v>
      </c>
      <c r="H52">
        <v>24.21</v>
      </c>
      <c r="I52">
        <v>23.64</v>
      </c>
      <c r="J52">
        <v>25.67</v>
      </c>
      <c r="K52">
        <v>1267.69</v>
      </c>
      <c r="M52">
        <v>27.39</v>
      </c>
      <c r="N52">
        <f t="shared" si="0"/>
        <v>48.642833756875277</v>
      </c>
      <c r="P52">
        <f t="shared" si="1"/>
        <v>20.802699999999998</v>
      </c>
      <c r="R52">
        <f t="shared" si="2"/>
        <v>0.88890170792259005</v>
      </c>
      <c r="S52">
        <v>51</v>
      </c>
      <c r="T52">
        <f t="shared" si="4"/>
        <v>77.500324477111135</v>
      </c>
      <c r="U52">
        <f t="shared" si="3"/>
        <v>3.4445085396129502</v>
      </c>
    </row>
    <row r="53" spans="1:21" x14ac:dyDescent="0.75">
      <c r="A53" s="7">
        <v>0.47273148148148153</v>
      </c>
      <c r="B53">
        <v>26.93</v>
      </c>
      <c r="C53">
        <v>32.24</v>
      </c>
      <c r="D53">
        <v>10</v>
      </c>
      <c r="E53">
        <v>29.72</v>
      </c>
      <c r="F53">
        <v>10</v>
      </c>
      <c r="G53">
        <v>31.89</v>
      </c>
      <c r="H53">
        <v>24.34</v>
      </c>
      <c r="I53">
        <v>23.69</v>
      </c>
      <c r="J53">
        <v>25.39</v>
      </c>
      <c r="K53">
        <v>1266.33</v>
      </c>
      <c r="M53">
        <v>27.06</v>
      </c>
      <c r="N53">
        <f t="shared" si="0"/>
        <v>26.192295099860409</v>
      </c>
      <c r="P53">
        <f t="shared" si="1"/>
        <v>20.672699999999999</v>
      </c>
      <c r="R53">
        <f t="shared" si="2"/>
        <v>0.88334679331871957</v>
      </c>
      <c r="S53">
        <v>52</v>
      </c>
      <c r="T53">
        <f t="shared" si="4"/>
        <v>77.358835565746119</v>
      </c>
      <c r="U53">
        <f t="shared" si="3"/>
        <v>3.4167339665935978</v>
      </c>
    </row>
    <row r="54" spans="1:21" x14ac:dyDescent="0.75">
      <c r="A54" s="7">
        <v>0.47342592592592592</v>
      </c>
      <c r="B54">
        <v>26.86</v>
      </c>
      <c r="C54">
        <v>32.26</v>
      </c>
      <c r="D54">
        <v>10</v>
      </c>
      <c r="E54">
        <v>29.71</v>
      </c>
      <c r="F54">
        <v>10</v>
      </c>
      <c r="G54">
        <v>31.9</v>
      </c>
      <c r="H54">
        <v>24.45</v>
      </c>
      <c r="I54">
        <v>23.78</v>
      </c>
      <c r="J54">
        <v>25.9</v>
      </c>
      <c r="K54">
        <v>1266.33</v>
      </c>
      <c r="M54">
        <v>27.11</v>
      </c>
      <c r="N54">
        <f t="shared" si="0"/>
        <v>97.285667513750553</v>
      </c>
      <c r="P54">
        <f t="shared" si="1"/>
        <v>20.602699999999999</v>
      </c>
      <c r="R54">
        <f t="shared" si="2"/>
        <v>0.88035568545509701</v>
      </c>
      <c r="S54">
        <v>53</v>
      </c>
      <c r="T54">
        <f t="shared" si="4"/>
        <v>77.281909652618339</v>
      </c>
      <c r="U54">
        <f t="shared" si="3"/>
        <v>3.401778427275485</v>
      </c>
    </row>
    <row r="55" spans="1:21" x14ac:dyDescent="0.75">
      <c r="A55" s="7">
        <v>0.47412037037037041</v>
      </c>
      <c r="B55">
        <v>26.6</v>
      </c>
      <c r="C55">
        <v>32.29</v>
      </c>
      <c r="D55">
        <v>10</v>
      </c>
      <c r="E55">
        <v>29.68</v>
      </c>
      <c r="F55">
        <v>13.6</v>
      </c>
      <c r="G55">
        <v>31.5</v>
      </c>
      <c r="H55">
        <v>24.58</v>
      </c>
      <c r="I55">
        <v>23.92</v>
      </c>
      <c r="J55">
        <v>24.88</v>
      </c>
      <c r="K55">
        <v>1260.8599999999999</v>
      </c>
      <c r="M55">
        <v>26.93</v>
      </c>
      <c r="N55">
        <f t="shared" si="0"/>
        <v>63.609859528232803</v>
      </c>
      <c r="P55">
        <f t="shared" si="1"/>
        <v>20.342700000000001</v>
      </c>
      <c r="R55">
        <f t="shared" si="2"/>
        <v>0.86924585624735617</v>
      </c>
      <c r="S55">
        <v>54</v>
      </c>
      <c r="T55">
        <f t="shared" si="4"/>
        <v>76.991549794275087</v>
      </c>
      <c r="U55">
        <f t="shared" si="3"/>
        <v>3.3462292812367807</v>
      </c>
    </row>
    <row r="56" spans="1:21" x14ac:dyDescent="0.75">
      <c r="A56" s="7">
        <v>0.4748148148148148</v>
      </c>
      <c r="B56">
        <v>26.43</v>
      </c>
      <c r="C56">
        <v>32.35</v>
      </c>
      <c r="D56">
        <v>10</v>
      </c>
      <c r="E56">
        <v>29.66</v>
      </c>
      <c r="F56">
        <v>10</v>
      </c>
      <c r="G56">
        <v>32.39</v>
      </c>
      <c r="H56">
        <v>24.65</v>
      </c>
      <c r="I56">
        <v>23.96</v>
      </c>
      <c r="J56">
        <v>25.73</v>
      </c>
      <c r="K56">
        <v>1262.23</v>
      </c>
      <c r="M56">
        <v>26.86</v>
      </c>
      <c r="N56">
        <f t="shared" si="0"/>
        <v>33.675807985529239</v>
      </c>
      <c r="P56">
        <f t="shared" si="1"/>
        <v>20.172699999999999</v>
      </c>
      <c r="R56">
        <f t="shared" si="2"/>
        <v>0.86198173714998694</v>
      </c>
      <c r="S56">
        <v>55</v>
      </c>
      <c r="T56">
        <f t="shared" si="4"/>
        <v>76.797652272625868</v>
      </c>
      <c r="U56">
        <f t="shared" si="3"/>
        <v>3.3099086857499347</v>
      </c>
    </row>
    <row r="57" spans="1:21" x14ac:dyDescent="0.75">
      <c r="A57" s="7">
        <v>0.4755092592592593</v>
      </c>
      <c r="B57">
        <v>26.34</v>
      </c>
      <c r="C57">
        <v>32.340000000000003</v>
      </c>
      <c r="D57">
        <v>10</v>
      </c>
      <c r="E57">
        <v>29.66</v>
      </c>
      <c r="F57">
        <v>10</v>
      </c>
      <c r="G57">
        <v>31.59</v>
      </c>
      <c r="H57">
        <v>24.77</v>
      </c>
      <c r="I57">
        <v>24.04</v>
      </c>
      <c r="J57">
        <v>25.59</v>
      </c>
      <c r="K57">
        <v>1266.33</v>
      </c>
      <c r="M57">
        <v>26.06</v>
      </c>
      <c r="N57">
        <f t="shared" si="0"/>
        <v>26.192295099860409</v>
      </c>
      <c r="P57">
        <f t="shared" si="1"/>
        <v>20.082699999999999</v>
      </c>
      <c r="R57">
        <f t="shared" si="2"/>
        <v>0.85813602703961511</v>
      </c>
      <c r="S57">
        <v>56</v>
      </c>
      <c r="T57">
        <f t="shared" si="4"/>
        <v>76.693671667654257</v>
      </c>
      <c r="U57">
        <f t="shared" si="3"/>
        <v>3.2906801351980755</v>
      </c>
    </row>
    <row r="58" spans="1:21" x14ac:dyDescent="0.75">
      <c r="A58" s="7">
        <v>0.47620370370370368</v>
      </c>
      <c r="B58">
        <v>26.27</v>
      </c>
      <c r="C58">
        <v>32.4</v>
      </c>
      <c r="D58">
        <v>10</v>
      </c>
      <c r="E58">
        <v>29.7</v>
      </c>
      <c r="F58">
        <v>10</v>
      </c>
      <c r="G58">
        <v>32.590000000000003</v>
      </c>
      <c r="H58">
        <v>24.77</v>
      </c>
      <c r="I58">
        <v>24.07</v>
      </c>
      <c r="J58">
        <v>26.27</v>
      </c>
      <c r="K58">
        <v>1278.6300000000001</v>
      </c>
      <c r="M58">
        <v>26.6</v>
      </c>
      <c r="N58">
        <f t="shared" si="0"/>
        <v>26.192295099856221</v>
      </c>
      <c r="P58">
        <f t="shared" si="1"/>
        <v>20.012699999999999</v>
      </c>
      <c r="R58">
        <f t="shared" si="2"/>
        <v>0.85514491917599245</v>
      </c>
      <c r="S58">
        <v>57</v>
      </c>
      <c r="T58">
        <f>(P58-$V$15)/P58*100</f>
        <v>76.612151283934693</v>
      </c>
      <c r="U58">
        <f t="shared" si="3"/>
        <v>3.2757245958799626</v>
      </c>
    </row>
    <row r="59" spans="1:21" x14ac:dyDescent="0.75">
      <c r="A59" s="7">
        <v>0.47689814814814818</v>
      </c>
      <c r="B59">
        <v>26.2</v>
      </c>
      <c r="C59">
        <v>32.53</v>
      </c>
      <c r="D59">
        <v>10</v>
      </c>
      <c r="E59">
        <v>29.77</v>
      </c>
      <c r="F59">
        <v>10</v>
      </c>
      <c r="G59">
        <v>32.81</v>
      </c>
      <c r="H59">
        <v>24.85</v>
      </c>
      <c r="I59">
        <v>24.14</v>
      </c>
      <c r="J59">
        <v>26.1</v>
      </c>
      <c r="K59">
        <v>1264.96</v>
      </c>
      <c r="M59">
        <v>26.34</v>
      </c>
      <c r="N59">
        <f t="shared" si="0"/>
        <v>14.967025771348428</v>
      </c>
      <c r="P59">
        <f t="shared" si="1"/>
        <v>19.942699999999999</v>
      </c>
      <c r="R59">
        <f t="shared" si="2"/>
        <v>0.85215381131236989</v>
      </c>
      <c r="S59">
        <v>58</v>
      </c>
      <c r="T59">
        <f t="shared" si="4"/>
        <v>76.530058617940398</v>
      </c>
      <c r="U59">
        <f t="shared" si="3"/>
        <v>3.2607690565618497</v>
      </c>
    </row>
    <row r="60" spans="1:21" x14ac:dyDescent="0.75">
      <c r="A60" s="7">
        <v>0.47759259259259257</v>
      </c>
      <c r="B60">
        <v>26.16</v>
      </c>
      <c r="C60">
        <v>32.619999999999997</v>
      </c>
      <c r="D60">
        <v>10</v>
      </c>
      <c r="E60">
        <v>29.81</v>
      </c>
      <c r="F60">
        <v>10.28</v>
      </c>
      <c r="G60">
        <v>31.62</v>
      </c>
      <c r="H60">
        <v>24.94</v>
      </c>
      <c r="I60">
        <v>24.23</v>
      </c>
      <c r="J60">
        <v>25.4</v>
      </c>
      <c r="K60">
        <v>1255.3900000000001</v>
      </c>
      <c r="M60">
        <v>26.43</v>
      </c>
      <c r="N60">
        <f t="shared" si="0"/>
        <v>37.417564428366418</v>
      </c>
      <c r="P60">
        <f t="shared" si="1"/>
        <v>19.902699999999999</v>
      </c>
      <c r="R60">
        <f t="shared" si="2"/>
        <v>0.85044460681887135</v>
      </c>
      <c r="S60">
        <v>59</v>
      </c>
      <c r="T60">
        <f t="shared" si="4"/>
        <v>76.482889256231573</v>
      </c>
      <c r="U60">
        <f t="shared" si="3"/>
        <v>3.2522230340943565</v>
      </c>
    </row>
    <row r="61" spans="1:21" x14ac:dyDescent="0.75">
      <c r="A61" s="7">
        <v>0.47828703703703707</v>
      </c>
      <c r="B61">
        <v>26.06</v>
      </c>
      <c r="C61">
        <v>32.64</v>
      </c>
      <c r="D61">
        <v>10</v>
      </c>
      <c r="E61">
        <v>29.84</v>
      </c>
      <c r="F61">
        <v>10</v>
      </c>
      <c r="G61">
        <v>31.74</v>
      </c>
      <c r="H61">
        <v>25.01</v>
      </c>
      <c r="I61">
        <v>24.3</v>
      </c>
      <c r="J61">
        <v>25.63</v>
      </c>
      <c r="K61">
        <v>1270.43</v>
      </c>
      <c r="M61">
        <v>26.2</v>
      </c>
      <c r="N61">
        <f t="shared" si="0"/>
        <v>52.38459019971949</v>
      </c>
      <c r="P61">
        <f t="shared" si="1"/>
        <v>19.802699999999998</v>
      </c>
      <c r="R61">
        <f t="shared" si="2"/>
        <v>0.84617159558512478</v>
      </c>
      <c r="S61">
        <v>60</v>
      </c>
      <c r="T61">
        <f t="shared" si="4"/>
        <v>76.364132163795844</v>
      </c>
      <c r="U61">
        <f t="shared" si="3"/>
        <v>3.2308579779256235</v>
      </c>
    </row>
    <row r="62" spans="1:21" x14ac:dyDescent="0.75">
      <c r="A62" s="7">
        <v>0.47898148148148145</v>
      </c>
      <c r="B62">
        <v>25.92</v>
      </c>
      <c r="C62">
        <v>32.71</v>
      </c>
      <c r="D62">
        <v>10</v>
      </c>
      <c r="E62">
        <v>29.83</v>
      </c>
      <c r="F62">
        <v>10.45</v>
      </c>
      <c r="G62">
        <v>31.82</v>
      </c>
      <c r="H62">
        <v>25.04</v>
      </c>
      <c r="I62">
        <v>24.33</v>
      </c>
      <c r="J62">
        <v>25.81</v>
      </c>
      <c r="K62">
        <v>1252.6600000000001</v>
      </c>
      <c r="M62">
        <v>26.27</v>
      </c>
      <c r="N62">
        <f t="shared" si="0"/>
        <v>37.417564428366418</v>
      </c>
      <c r="P62">
        <f t="shared" si="1"/>
        <v>19.662700000000001</v>
      </c>
      <c r="R62">
        <f t="shared" si="2"/>
        <v>0.84018937985787967</v>
      </c>
      <c r="S62">
        <v>61</v>
      </c>
      <c r="T62">
        <f t="shared" si="4"/>
        <v>76.195842890345673</v>
      </c>
      <c r="U62">
        <f t="shared" si="3"/>
        <v>3.2009468992893986</v>
      </c>
    </row>
    <row r="63" spans="1:21" x14ac:dyDescent="0.75">
      <c r="A63" s="7">
        <v>0.47967592592592595</v>
      </c>
      <c r="B63">
        <v>25.82</v>
      </c>
      <c r="C63">
        <v>32.76</v>
      </c>
      <c r="D63">
        <v>10</v>
      </c>
      <c r="E63">
        <v>29.82</v>
      </c>
      <c r="F63">
        <v>10</v>
      </c>
      <c r="G63">
        <v>32.47</v>
      </c>
      <c r="H63">
        <v>25.18</v>
      </c>
      <c r="I63">
        <v>24.45</v>
      </c>
      <c r="J63">
        <v>26.27</v>
      </c>
      <c r="K63">
        <v>1256.76</v>
      </c>
      <c r="M63">
        <v>26.16</v>
      </c>
      <c r="N63">
        <f t="shared" si="0"/>
        <v>11.225269328511985</v>
      </c>
      <c r="P63">
        <f t="shared" si="1"/>
        <v>19.5627</v>
      </c>
      <c r="R63">
        <f t="shared" si="2"/>
        <v>0.8359163686241331</v>
      </c>
      <c r="S63">
        <v>62</v>
      </c>
      <c r="T63">
        <f t="shared" si="4"/>
        <v>76.074161542118418</v>
      </c>
      <c r="U63">
        <f t="shared" si="3"/>
        <v>3.1795818431206655</v>
      </c>
    </row>
    <row r="64" spans="1:21" x14ac:dyDescent="0.75">
      <c r="A64" s="7">
        <v>0.48037037037037034</v>
      </c>
      <c r="B64">
        <v>25.79</v>
      </c>
      <c r="C64">
        <v>32.85</v>
      </c>
      <c r="D64">
        <v>10</v>
      </c>
      <c r="E64">
        <v>29.85</v>
      </c>
      <c r="F64">
        <v>10</v>
      </c>
      <c r="G64">
        <v>32.090000000000003</v>
      </c>
      <c r="H64">
        <v>25.24</v>
      </c>
      <c r="I64">
        <v>24.53</v>
      </c>
      <c r="J64">
        <v>25.66</v>
      </c>
      <c r="K64">
        <v>1273.1600000000001</v>
      </c>
      <c r="M64">
        <v>25.92</v>
      </c>
      <c r="N64">
        <f t="shared" si="0"/>
        <v>18.708782214183209</v>
      </c>
      <c r="P64">
        <f t="shared" si="1"/>
        <v>19.532699999999998</v>
      </c>
      <c r="R64">
        <f t="shared" si="2"/>
        <v>0.83463446525400908</v>
      </c>
      <c r="S64">
        <v>63</v>
      </c>
      <c r="T64">
        <f t="shared" si="4"/>
        <v>76.037414182371094</v>
      </c>
      <c r="U64">
        <f t="shared" si="3"/>
        <v>3.1731723262700453</v>
      </c>
    </row>
    <row r="65" spans="1:21" x14ac:dyDescent="0.75">
      <c r="A65" s="7">
        <v>0.48106481481481483</v>
      </c>
      <c r="B65">
        <v>25.74</v>
      </c>
      <c r="C65">
        <v>32.840000000000003</v>
      </c>
      <c r="D65">
        <v>10</v>
      </c>
      <c r="E65">
        <v>29.81</v>
      </c>
      <c r="F65">
        <v>11.61</v>
      </c>
      <c r="G65">
        <v>31.42</v>
      </c>
      <c r="H65">
        <v>25.38</v>
      </c>
      <c r="I65">
        <v>24.71</v>
      </c>
      <c r="J65">
        <v>25.34</v>
      </c>
      <c r="K65">
        <v>1278.6300000000001</v>
      </c>
      <c r="M65">
        <v>25.82</v>
      </c>
      <c r="N65">
        <f t="shared" si="0"/>
        <v>74.835128856737484</v>
      </c>
      <c r="P65">
        <f t="shared" si="1"/>
        <v>19.482699999999998</v>
      </c>
      <c r="R65">
        <f t="shared" si="2"/>
        <v>0.8324979596371358</v>
      </c>
      <c r="S65">
        <v>64</v>
      </c>
      <c r="T65">
        <f t="shared" si="4"/>
        <v>75.975917095679748</v>
      </c>
      <c r="U65">
        <f t="shared" si="3"/>
        <v>3.1624897981856792</v>
      </c>
    </row>
    <row r="66" spans="1:21" x14ac:dyDescent="0.75">
      <c r="A66" s="7">
        <v>0.48175925925925928</v>
      </c>
      <c r="B66">
        <v>25.54</v>
      </c>
      <c r="C66">
        <v>32.799999999999997</v>
      </c>
      <c r="D66">
        <v>10</v>
      </c>
      <c r="E66">
        <v>29.78</v>
      </c>
      <c r="F66">
        <v>10</v>
      </c>
      <c r="G66">
        <v>31.97</v>
      </c>
      <c r="H66">
        <v>25.49</v>
      </c>
      <c r="I66">
        <v>24.78</v>
      </c>
      <c r="J66">
        <v>26.12</v>
      </c>
      <c r="K66">
        <v>1267.69</v>
      </c>
      <c r="M66">
        <v>25.79</v>
      </c>
      <c r="N66">
        <f t="shared" ref="N66:N129" si="5">((B66-B67)/1000)/((A67-A66)*3.1416*0.035*0.035)</f>
        <v>127.21971905645412</v>
      </c>
      <c r="P66">
        <f t="shared" si="1"/>
        <v>19.282699999999998</v>
      </c>
      <c r="R66">
        <f t="shared" si="2"/>
        <v>0.82395193716964277</v>
      </c>
      <c r="S66">
        <v>65</v>
      </c>
      <c r="T66">
        <f t="shared" si="4"/>
        <v>75.726739512620114</v>
      </c>
      <c r="U66">
        <f t="shared" si="3"/>
        <v>3.1197596858482139</v>
      </c>
    </row>
    <row r="67" spans="1:21" x14ac:dyDescent="0.75">
      <c r="A67" s="7">
        <v>0.48245370370370372</v>
      </c>
      <c r="B67">
        <v>25.2</v>
      </c>
      <c r="C67">
        <v>32.81</v>
      </c>
      <c r="D67">
        <v>10</v>
      </c>
      <c r="E67">
        <v>29.77</v>
      </c>
      <c r="F67">
        <v>10.119999999999999</v>
      </c>
      <c r="G67">
        <v>31.86</v>
      </c>
      <c r="H67">
        <v>25.54</v>
      </c>
      <c r="I67">
        <v>24.75</v>
      </c>
      <c r="J67">
        <v>25.49</v>
      </c>
      <c r="K67">
        <v>1259.49</v>
      </c>
      <c r="M67">
        <v>25.74</v>
      </c>
      <c r="N67">
        <f t="shared" si="5"/>
        <v>0</v>
      </c>
      <c r="P67">
        <f t="shared" ref="P67:P130" si="6">B67-6.2573</f>
        <v>18.942699999999999</v>
      </c>
      <c r="R67">
        <f t="shared" ref="R67:R130" si="7">P67/23.4027</f>
        <v>0.80942369897490452</v>
      </c>
      <c r="S67">
        <v>66</v>
      </c>
      <c r="T67">
        <f t="shared" ref="T67:T130" si="8">(P67-$V$15)/P67*100</f>
        <v>75.29106199221863</v>
      </c>
      <c r="U67">
        <f t="shared" ref="U67:U130" si="9">(P67-$V$15)/$V$15</f>
        <v>3.0471184948745229</v>
      </c>
    </row>
    <row r="68" spans="1:21" x14ac:dyDescent="0.75">
      <c r="A68" s="7">
        <v>0.48314814814814816</v>
      </c>
      <c r="B68">
        <v>25.2</v>
      </c>
      <c r="C68">
        <v>32.81</v>
      </c>
      <c r="D68">
        <v>10</v>
      </c>
      <c r="E68">
        <v>29.74</v>
      </c>
      <c r="F68">
        <v>11.78</v>
      </c>
      <c r="G68">
        <v>31.5</v>
      </c>
      <c r="H68">
        <v>25.6</v>
      </c>
      <c r="I68">
        <v>24.83</v>
      </c>
      <c r="J68">
        <v>25.36</v>
      </c>
      <c r="K68">
        <v>1263.5899999999999</v>
      </c>
      <c r="M68">
        <v>25.54</v>
      </c>
      <c r="N68">
        <f t="shared" si="5"/>
        <v>33.675807985531932</v>
      </c>
      <c r="P68">
        <f t="shared" si="6"/>
        <v>18.942699999999999</v>
      </c>
      <c r="R68">
        <f t="shared" si="7"/>
        <v>0.80942369897490452</v>
      </c>
      <c r="S68">
        <v>67</v>
      </c>
      <c r="T68">
        <f t="shared" si="8"/>
        <v>75.29106199221863</v>
      </c>
      <c r="U68">
        <f t="shared" si="9"/>
        <v>3.0471184948745229</v>
      </c>
    </row>
    <row r="69" spans="1:21" x14ac:dyDescent="0.75">
      <c r="A69" s="7">
        <v>0.4838425925925926</v>
      </c>
      <c r="B69">
        <v>25.11</v>
      </c>
      <c r="C69">
        <v>32.799999999999997</v>
      </c>
      <c r="D69">
        <v>10</v>
      </c>
      <c r="E69">
        <v>29.74</v>
      </c>
      <c r="F69">
        <v>10.119999999999999</v>
      </c>
      <c r="G69">
        <v>31.74</v>
      </c>
      <c r="H69">
        <v>25.69</v>
      </c>
      <c r="I69">
        <v>24.9</v>
      </c>
      <c r="J69">
        <v>25.39</v>
      </c>
      <c r="K69">
        <v>1260.8599999999999</v>
      </c>
      <c r="M69">
        <v>25.2</v>
      </c>
      <c r="N69">
        <f t="shared" si="5"/>
        <v>22.450538657020847</v>
      </c>
      <c r="P69">
        <f t="shared" si="6"/>
        <v>18.852699999999999</v>
      </c>
      <c r="R69">
        <f t="shared" si="7"/>
        <v>0.80557798886453269</v>
      </c>
      <c r="S69">
        <v>68</v>
      </c>
      <c r="T69">
        <f t="shared" si="8"/>
        <v>75.173105178568576</v>
      </c>
      <c r="U69">
        <f t="shared" si="9"/>
        <v>3.0278899443226632</v>
      </c>
    </row>
    <row r="70" spans="1:21" x14ac:dyDescent="0.75">
      <c r="A70" s="7">
        <v>0.48453703703703704</v>
      </c>
      <c r="B70">
        <v>25.05</v>
      </c>
      <c r="C70">
        <v>32.700000000000003</v>
      </c>
      <c r="D70">
        <v>10</v>
      </c>
      <c r="E70">
        <v>29.63</v>
      </c>
      <c r="F70">
        <v>14.26</v>
      </c>
      <c r="G70">
        <v>31.08</v>
      </c>
      <c r="H70">
        <v>25.85</v>
      </c>
      <c r="I70">
        <v>25.02</v>
      </c>
      <c r="J70">
        <v>24.94</v>
      </c>
      <c r="K70">
        <v>1270.43</v>
      </c>
      <c r="M70">
        <v>25.11</v>
      </c>
      <c r="N70">
        <f t="shared" si="5"/>
        <v>37.41756442836941</v>
      </c>
      <c r="P70">
        <f t="shared" si="6"/>
        <v>18.7927</v>
      </c>
      <c r="R70">
        <f t="shared" si="7"/>
        <v>0.80301418212428477</v>
      </c>
      <c r="S70">
        <v>69</v>
      </c>
      <c r="T70">
        <f t="shared" si="8"/>
        <v>75.093839629217726</v>
      </c>
      <c r="U70">
        <f t="shared" si="9"/>
        <v>3.0150709106214242</v>
      </c>
    </row>
    <row r="71" spans="1:21" x14ac:dyDescent="0.75">
      <c r="A71" s="7">
        <v>0.48523148148148149</v>
      </c>
      <c r="B71">
        <v>24.95</v>
      </c>
      <c r="C71">
        <v>32.6</v>
      </c>
      <c r="D71">
        <v>10</v>
      </c>
      <c r="E71">
        <v>29.56</v>
      </c>
      <c r="F71">
        <v>10</v>
      </c>
      <c r="G71">
        <v>31.3</v>
      </c>
      <c r="H71">
        <v>26.01</v>
      </c>
      <c r="I71">
        <v>25.15</v>
      </c>
      <c r="J71">
        <v>25.48</v>
      </c>
      <c r="K71">
        <v>1251.29</v>
      </c>
      <c r="M71">
        <v>25.2</v>
      </c>
      <c r="N71">
        <f t="shared" si="5"/>
        <v>3.7417564428361429</v>
      </c>
      <c r="P71">
        <f t="shared" si="6"/>
        <v>18.692699999999999</v>
      </c>
      <c r="R71">
        <f t="shared" si="7"/>
        <v>0.7987411708905382</v>
      </c>
      <c r="S71">
        <v>70</v>
      </c>
      <c r="T71">
        <f t="shared" si="8"/>
        <v>74.960599592354228</v>
      </c>
      <c r="U71">
        <f t="shared" si="9"/>
        <v>2.9937058544526911</v>
      </c>
    </row>
    <row r="72" spans="1:21" x14ac:dyDescent="0.75">
      <c r="A72" s="7">
        <v>0.48592592592592593</v>
      </c>
      <c r="B72">
        <v>24.94</v>
      </c>
      <c r="C72">
        <v>32.57</v>
      </c>
      <c r="D72">
        <v>10</v>
      </c>
      <c r="E72">
        <v>29.51</v>
      </c>
      <c r="F72">
        <v>10</v>
      </c>
      <c r="G72">
        <v>31.83</v>
      </c>
      <c r="H72">
        <v>25.96</v>
      </c>
      <c r="I72">
        <v>25.06</v>
      </c>
      <c r="J72">
        <v>26.16</v>
      </c>
      <c r="K72">
        <v>1243.0899999999999</v>
      </c>
      <c r="M72">
        <v>24.94</v>
      </c>
      <c r="N72">
        <f t="shared" si="5"/>
        <v>93.543911070922192</v>
      </c>
      <c r="P72">
        <f t="shared" si="6"/>
        <v>18.682700000000001</v>
      </c>
      <c r="R72">
        <f t="shared" si="7"/>
        <v>0.79831386976716368</v>
      </c>
      <c r="S72">
        <v>71</v>
      </c>
      <c r="T72">
        <f t="shared" si="8"/>
        <v>74.947197139599737</v>
      </c>
      <c r="U72">
        <f t="shared" si="9"/>
        <v>2.9915693488358182</v>
      </c>
    </row>
    <row r="73" spans="1:21" x14ac:dyDescent="0.75">
      <c r="A73" s="7">
        <v>0.48662037037037037</v>
      </c>
      <c r="B73">
        <v>24.69</v>
      </c>
      <c r="C73">
        <v>32.54</v>
      </c>
      <c r="D73">
        <v>10</v>
      </c>
      <c r="E73">
        <v>29.45</v>
      </c>
      <c r="F73">
        <v>16.12</v>
      </c>
      <c r="G73">
        <v>30.84</v>
      </c>
      <c r="H73">
        <v>26.01</v>
      </c>
      <c r="I73">
        <v>25.11</v>
      </c>
      <c r="J73">
        <v>25.09</v>
      </c>
      <c r="K73">
        <v>1106.3699999999999</v>
      </c>
      <c r="M73">
        <v>25.05</v>
      </c>
      <c r="N73">
        <f t="shared" si="5"/>
        <v>101.0274239565958</v>
      </c>
      <c r="P73">
        <f t="shared" si="6"/>
        <v>18.432700000000001</v>
      </c>
      <c r="R73">
        <f t="shared" si="7"/>
        <v>0.78763134168279736</v>
      </c>
      <c r="S73">
        <v>72</v>
      </c>
      <c r="T73">
        <f t="shared" si="8"/>
        <v>74.607409657836342</v>
      </c>
      <c r="U73">
        <f t="shared" si="9"/>
        <v>2.9381567084139868</v>
      </c>
    </row>
    <row r="74" spans="1:21" x14ac:dyDescent="0.75">
      <c r="A74" s="7">
        <v>0.48731481481481481</v>
      </c>
      <c r="B74">
        <v>24.42</v>
      </c>
      <c r="C74">
        <v>32.51</v>
      </c>
      <c r="D74">
        <v>10</v>
      </c>
      <c r="E74">
        <v>29.45</v>
      </c>
      <c r="F74">
        <v>10</v>
      </c>
      <c r="G74">
        <v>31.36</v>
      </c>
      <c r="H74">
        <v>26.04</v>
      </c>
      <c r="I74">
        <v>25.09</v>
      </c>
      <c r="J74">
        <v>25.38</v>
      </c>
      <c r="K74">
        <v>1256.76</v>
      </c>
      <c r="M74">
        <v>24.95</v>
      </c>
      <c r="N74">
        <f t="shared" si="5"/>
        <v>18.708782214184705</v>
      </c>
      <c r="P74">
        <f t="shared" si="6"/>
        <v>18.162700000000001</v>
      </c>
      <c r="R74">
        <f t="shared" si="7"/>
        <v>0.77609421135168166</v>
      </c>
      <c r="S74">
        <v>73</v>
      </c>
      <c r="T74">
        <f t="shared" si="8"/>
        <v>74.229932774312189</v>
      </c>
      <c r="U74">
        <f t="shared" si="9"/>
        <v>2.8804710567584086</v>
      </c>
    </row>
    <row r="75" spans="1:21" x14ac:dyDescent="0.75">
      <c r="A75" s="7">
        <v>0.48800925925925925</v>
      </c>
      <c r="B75">
        <v>24.37</v>
      </c>
      <c r="C75">
        <v>32.56</v>
      </c>
      <c r="D75">
        <v>10</v>
      </c>
      <c r="E75">
        <v>29.49</v>
      </c>
      <c r="F75">
        <v>10</v>
      </c>
      <c r="G75">
        <v>31.85</v>
      </c>
      <c r="H75">
        <v>26.05</v>
      </c>
      <c r="I75">
        <v>25.01</v>
      </c>
      <c r="J75">
        <v>26</v>
      </c>
      <c r="K75">
        <v>1258.1199999999999</v>
      </c>
      <c r="M75">
        <v>24.37</v>
      </c>
      <c r="N75">
        <f t="shared" si="5"/>
        <v>56.126346642554111</v>
      </c>
      <c r="P75">
        <f t="shared" si="6"/>
        <v>18.1127</v>
      </c>
      <c r="R75">
        <f t="shared" si="7"/>
        <v>0.77395770573480838</v>
      </c>
      <c r="S75">
        <v>74</v>
      </c>
      <c r="T75">
        <f t="shared" si="8"/>
        <v>74.158794657891974</v>
      </c>
      <c r="U75">
        <f t="shared" si="9"/>
        <v>2.8697885286740421</v>
      </c>
    </row>
    <row r="76" spans="1:21" x14ac:dyDescent="0.75">
      <c r="A76" s="7">
        <v>0.4887037037037037</v>
      </c>
      <c r="B76">
        <v>24.22</v>
      </c>
      <c r="C76">
        <v>32.630000000000003</v>
      </c>
      <c r="D76">
        <v>10</v>
      </c>
      <c r="E76">
        <v>29.57</v>
      </c>
      <c r="F76">
        <v>10</v>
      </c>
      <c r="G76">
        <v>32.47</v>
      </c>
      <c r="H76">
        <v>26.12</v>
      </c>
      <c r="I76">
        <v>25.02</v>
      </c>
      <c r="J76">
        <v>26.17</v>
      </c>
      <c r="K76">
        <v>1254.02</v>
      </c>
      <c r="M76">
        <v>24.69</v>
      </c>
      <c r="N76">
        <f t="shared" si="5"/>
        <v>18.708782214183373</v>
      </c>
      <c r="P76">
        <f t="shared" si="6"/>
        <v>17.962699999999998</v>
      </c>
      <c r="R76">
        <f t="shared" si="7"/>
        <v>0.76754818888418852</v>
      </c>
      <c r="S76">
        <v>75</v>
      </c>
      <c r="T76">
        <f t="shared" si="8"/>
        <v>73.943004114080836</v>
      </c>
      <c r="U76">
        <f t="shared" si="9"/>
        <v>2.8377409444209425</v>
      </c>
    </row>
    <row r="77" spans="1:21" x14ac:dyDescent="0.75">
      <c r="A77" s="7">
        <v>0.48939814814814814</v>
      </c>
      <c r="B77">
        <v>24.17</v>
      </c>
      <c r="C77">
        <v>32.630000000000003</v>
      </c>
      <c r="D77">
        <v>10</v>
      </c>
      <c r="E77">
        <v>29.57</v>
      </c>
      <c r="F77">
        <v>13.43</v>
      </c>
      <c r="G77">
        <v>31.06</v>
      </c>
      <c r="H77">
        <v>26.28</v>
      </c>
      <c r="I77">
        <v>25.15</v>
      </c>
      <c r="J77">
        <v>25.33</v>
      </c>
      <c r="K77">
        <v>1262.23</v>
      </c>
      <c r="M77">
        <v>24.42</v>
      </c>
      <c r="N77">
        <f t="shared" si="5"/>
        <v>22.450538657022175</v>
      </c>
      <c r="P77">
        <f t="shared" si="6"/>
        <v>17.912700000000001</v>
      </c>
      <c r="R77">
        <f t="shared" si="7"/>
        <v>0.76541168326731535</v>
      </c>
      <c r="S77">
        <v>76</v>
      </c>
      <c r="T77">
        <f t="shared" si="8"/>
        <v>73.870270813445202</v>
      </c>
      <c r="U77">
        <f t="shared" si="9"/>
        <v>2.8270584163365768</v>
      </c>
    </row>
    <row r="78" spans="1:21" x14ac:dyDescent="0.75">
      <c r="A78" s="7">
        <v>0.49009259259259258</v>
      </c>
      <c r="B78">
        <v>24.11</v>
      </c>
      <c r="C78">
        <v>32.64</v>
      </c>
      <c r="D78">
        <v>10</v>
      </c>
      <c r="E78">
        <v>29.62</v>
      </c>
      <c r="F78">
        <v>10</v>
      </c>
      <c r="G78">
        <v>32.29</v>
      </c>
      <c r="H78">
        <v>26.32</v>
      </c>
      <c r="I78">
        <v>25.12</v>
      </c>
      <c r="J78">
        <v>26.32</v>
      </c>
      <c r="K78">
        <v>1254.02</v>
      </c>
      <c r="M78">
        <v>24.17</v>
      </c>
      <c r="N78">
        <f t="shared" si="5"/>
        <v>52.384590199716634</v>
      </c>
      <c r="P78">
        <f t="shared" si="6"/>
        <v>17.852699999999999</v>
      </c>
      <c r="R78">
        <f t="shared" si="7"/>
        <v>0.76284787652706731</v>
      </c>
      <c r="S78">
        <v>77</v>
      </c>
      <c r="T78">
        <f t="shared" si="8"/>
        <v>73.782453074324877</v>
      </c>
      <c r="U78">
        <f t="shared" si="9"/>
        <v>2.8142393826353369</v>
      </c>
    </row>
    <row r="79" spans="1:21" x14ac:dyDescent="0.75">
      <c r="A79" s="7">
        <v>0.49078703703703702</v>
      </c>
      <c r="B79">
        <v>23.97</v>
      </c>
      <c r="C79">
        <v>32.72</v>
      </c>
      <c r="D79">
        <v>10</v>
      </c>
      <c r="E79">
        <v>29.68</v>
      </c>
      <c r="F79">
        <v>10</v>
      </c>
      <c r="G79">
        <v>32.159999999999997</v>
      </c>
      <c r="H79">
        <v>26.4</v>
      </c>
      <c r="I79">
        <v>25.14</v>
      </c>
      <c r="J79">
        <v>26.29</v>
      </c>
      <c r="K79">
        <v>1248.55</v>
      </c>
      <c r="M79">
        <v>24.22</v>
      </c>
      <c r="N79">
        <f t="shared" si="5"/>
        <v>48.64283375687917</v>
      </c>
      <c r="P79">
        <f t="shared" si="6"/>
        <v>17.712699999999998</v>
      </c>
      <c r="R79">
        <f t="shared" si="7"/>
        <v>0.7568656607998222</v>
      </c>
      <c r="S79">
        <v>78</v>
      </c>
      <c r="T79">
        <f t="shared" si="8"/>
        <v>73.575231331191731</v>
      </c>
      <c r="U79">
        <f t="shared" si="9"/>
        <v>2.7843283039991107</v>
      </c>
    </row>
    <row r="80" spans="1:21" x14ac:dyDescent="0.75">
      <c r="A80" s="7">
        <v>0.49148148148148146</v>
      </c>
      <c r="B80">
        <v>23.84</v>
      </c>
      <c r="C80">
        <v>32.840000000000003</v>
      </c>
      <c r="D80">
        <v>10</v>
      </c>
      <c r="E80">
        <v>29.78</v>
      </c>
      <c r="F80">
        <v>10</v>
      </c>
      <c r="G80">
        <v>32.520000000000003</v>
      </c>
      <c r="H80">
        <v>26.44</v>
      </c>
      <c r="I80">
        <v>25.16</v>
      </c>
      <c r="J80">
        <v>26.26</v>
      </c>
      <c r="K80">
        <v>1258.1199999999999</v>
      </c>
      <c r="M80">
        <v>24.11</v>
      </c>
      <c r="N80">
        <f t="shared" si="5"/>
        <v>78.576885299568673</v>
      </c>
      <c r="P80">
        <f t="shared" si="6"/>
        <v>17.582699999999999</v>
      </c>
      <c r="R80">
        <f t="shared" si="7"/>
        <v>0.75131074619595173</v>
      </c>
      <c r="S80">
        <v>79</v>
      </c>
      <c r="T80">
        <f t="shared" si="8"/>
        <v>73.3798563360576</v>
      </c>
      <c r="U80">
        <f t="shared" si="9"/>
        <v>2.7565537309797588</v>
      </c>
    </row>
    <row r="81" spans="1:21" x14ac:dyDescent="0.75">
      <c r="A81" s="7">
        <v>0.49217592592592596</v>
      </c>
      <c r="B81">
        <v>23.63</v>
      </c>
      <c r="C81">
        <v>32.950000000000003</v>
      </c>
      <c r="D81">
        <v>10</v>
      </c>
      <c r="E81">
        <v>29.88</v>
      </c>
      <c r="F81">
        <v>11.44</v>
      </c>
      <c r="G81">
        <v>32.26</v>
      </c>
      <c r="H81">
        <v>26.53</v>
      </c>
      <c r="I81">
        <v>25.16</v>
      </c>
      <c r="J81">
        <v>25.96</v>
      </c>
      <c r="K81">
        <v>1254.02</v>
      </c>
      <c r="M81">
        <v>23.97</v>
      </c>
      <c r="N81">
        <f t="shared" si="5"/>
        <v>3.7417564428364418</v>
      </c>
      <c r="P81">
        <f t="shared" si="6"/>
        <v>17.372699999999998</v>
      </c>
      <c r="R81">
        <f t="shared" si="7"/>
        <v>0.74233742260508395</v>
      </c>
      <c r="S81">
        <v>80</v>
      </c>
      <c r="T81">
        <f t="shared" si="8"/>
        <v>73.058073874527281</v>
      </c>
      <c r="U81">
        <f t="shared" si="9"/>
        <v>2.7116871130254196</v>
      </c>
    </row>
    <row r="82" spans="1:21" x14ac:dyDescent="0.75">
      <c r="A82" s="7">
        <v>0.49287037037037035</v>
      </c>
      <c r="B82">
        <v>23.62</v>
      </c>
      <c r="C82">
        <v>33.049999999999997</v>
      </c>
      <c r="D82">
        <v>10</v>
      </c>
      <c r="E82">
        <v>29.98</v>
      </c>
      <c r="F82">
        <v>10</v>
      </c>
      <c r="G82">
        <v>31.84</v>
      </c>
      <c r="H82">
        <v>26.67</v>
      </c>
      <c r="I82">
        <v>25.24</v>
      </c>
      <c r="J82">
        <v>26.07</v>
      </c>
      <c r="K82">
        <v>1252.6600000000001</v>
      </c>
      <c r="M82">
        <v>23.84</v>
      </c>
      <c r="N82">
        <f t="shared" si="5"/>
        <v>48.642833756876605</v>
      </c>
      <c r="P82">
        <f t="shared" si="6"/>
        <v>17.3627</v>
      </c>
      <c r="R82">
        <f t="shared" si="7"/>
        <v>0.74191012148170943</v>
      </c>
      <c r="S82">
        <v>81</v>
      </c>
      <c r="T82">
        <f t="shared" si="8"/>
        <v>73.042556745206682</v>
      </c>
      <c r="U82">
        <f t="shared" si="9"/>
        <v>2.7095506074085471</v>
      </c>
    </row>
    <row r="83" spans="1:21" x14ac:dyDescent="0.75">
      <c r="A83" s="7">
        <v>0.49356481481481485</v>
      </c>
      <c r="B83">
        <v>23.49</v>
      </c>
      <c r="C83">
        <v>33.06</v>
      </c>
      <c r="D83">
        <v>10</v>
      </c>
      <c r="E83">
        <v>29.99</v>
      </c>
      <c r="F83">
        <v>10.28</v>
      </c>
      <c r="G83">
        <v>32.020000000000003</v>
      </c>
      <c r="H83">
        <v>26.8</v>
      </c>
      <c r="I83">
        <v>25.33</v>
      </c>
      <c r="J83">
        <v>25.86</v>
      </c>
      <c r="K83">
        <v>1254.02</v>
      </c>
      <c r="M83">
        <v>23.62</v>
      </c>
      <c r="N83">
        <f t="shared" si="5"/>
        <v>52.38459019971949</v>
      </c>
      <c r="P83">
        <f t="shared" si="6"/>
        <v>17.232699999999998</v>
      </c>
      <c r="R83">
        <f t="shared" si="7"/>
        <v>0.73635520687783884</v>
      </c>
      <c r="S83">
        <v>82</v>
      </c>
      <c r="T83">
        <f t="shared" si="8"/>
        <v>72.83919525088929</v>
      </c>
      <c r="U83">
        <f t="shared" si="9"/>
        <v>2.6817760343891939</v>
      </c>
    </row>
    <row r="84" spans="1:21" x14ac:dyDescent="0.75">
      <c r="A84" s="7">
        <v>0.49425925925925923</v>
      </c>
      <c r="B84">
        <v>23.35</v>
      </c>
      <c r="C84">
        <v>33.11</v>
      </c>
      <c r="D84">
        <v>10</v>
      </c>
      <c r="E84">
        <v>30.05</v>
      </c>
      <c r="F84">
        <v>10</v>
      </c>
      <c r="G84">
        <v>32.15</v>
      </c>
      <c r="H84">
        <v>26.92</v>
      </c>
      <c r="I84">
        <v>25.42</v>
      </c>
      <c r="J84">
        <v>26.11</v>
      </c>
      <c r="K84">
        <v>1252.6600000000001</v>
      </c>
      <c r="M84">
        <v>23.63</v>
      </c>
      <c r="N84">
        <f t="shared" si="5"/>
        <v>22.450538657020378</v>
      </c>
      <c r="P84">
        <f t="shared" si="6"/>
        <v>17.092700000000001</v>
      </c>
      <c r="R84">
        <f t="shared" si="7"/>
        <v>0.73037299115059373</v>
      </c>
      <c r="S84">
        <v>83</v>
      </c>
      <c r="T84">
        <f t="shared" si="8"/>
        <v>72.616731119132723</v>
      </c>
      <c r="U84">
        <f t="shared" si="9"/>
        <v>2.651864955752969</v>
      </c>
    </row>
    <row r="85" spans="1:21" x14ac:dyDescent="0.75">
      <c r="A85" s="7">
        <v>0.49495370370370373</v>
      </c>
      <c r="B85">
        <v>23.29</v>
      </c>
      <c r="C85">
        <v>33.19</v>
      </c>
      <c r="D85">
        <v>10</v>
      </c>
      <c r="E85">
        <v>30.11</v>
      </c>
      <c r="F85">
        <v>10</v>
      </c>
      <c r="G85">
        <v>32.32</v>
      </c>
      <c r="H85">
        <v>27.05</v>
      </c>
      <c r="I85">
        <v>25.42</v>
      </c>
      <c r="J85">
        <v>26.38</v>
      </c>
      <c r="K85">
        <v>1248.55</v>
      </c>
      <c r="M85">
        <v>23.49</v>
      </c>
      <c r="N85">
        <f t="shared" si="5"/>
        <v>14.967025771348428</v>
      </c>
      <c r="P85">
        <f t="shared" si="6"/>
        <v>17.032699999999998</v>
      </c>
      <c r="R85">
        <f t="shared" si="7"/>
        <v>0.72780918441034581</v>
      </c>
      <c r="S85">
        <v>84</v>
      </c>
      <c r="T85">
        <f t="shared" si="8"/>
        <v>72.520269833907719</v>
      </c>
      <c r="U85">
        <f t="shared" si="9"/>
        <v>2.6390459220517286</v>
      </c>
    </row>
    <row r="86" spans="1:21" x14ac:dyDescent="0.75">
      <c r="A86" s="7">
        <v>0.49564814814814812</v>
      </c>
      <c r="B86">
        <v>23.25</v>
      </c>
      <c r="C86">
        <v>33.29</v>
      </c>
      <c r="D86">
        <v>10</v>
      </c>
      <c r="E86">
        <v>30.19</v>
      </c>
      <c r="F86">
        <v>10</v>
      </c>
      <c r="G86">
        <v>32.97</v>
      </c>
      <c r="H86">
        <v>27.09</v>
      </c>
      <c r="I86">
        <v>25.41</v>
      </c>
      <c r="J86">
        <v>26.29</v>
      </c>
      <c r="K86">
        <v>1251.29</v>
      </c>
      <c r="M86">
        <v>23.13</v>
      </c>
      <c r="N86">
        <f t="shared" si="5"/>
        <v>14.967025771346034</v>
      </c>
      <c r="P86">
        <f t="shared" si="6"/>
        <v>16.992699999999999</v>
      </c>
      <c r="R86">
        <f t="shared" si="7"/>
        <v>0.72609997991684716</v>
      </c>
      <c r="S86">
        <v>85</v>
      </c>
      <c r="T86">
        <f t="shared" si="8"/>
        <v>72.455583868367</v>
      </c>
      <c r="U86">
        <f t="shared" si="9"/>
        <v>2.6304998995842359</v>
      </c>
    </row>
    <row r="87" spans="1:21" x14ac:dyDescent="0.75">
      <c r="A87" s="7">
        <v>0.49634259259259261</v>
      </c>
      <c r="B87">
        <v>23.21</v>
      </c>
      <c r="C87">
        <v>33.380000000000003</v>
      </c>
      <c r="D87">
        <v>10</v>
      </c>
      <c r="E87">
        <v>30.28</v>
      </c>
      <c r="F87">
        <v>10</v>
      </c>
      <c r="G87">
        <v>32.840000000000003</v>
      </c>
      <c r="H87">
        <v>27.24</v>
      </c>
      <c r="I87">
        <v>25.44</v>
      </c>
      <c r="J87">
        <v>26.56</v>
      </c>
      <c r="K87">
        <v>1249.92</v>
      </c>
      <c r="M87">
        <v>23.35</v>
      </c>
      <c r="N87">
        <f t="shared" si="5"/>
        <v>29.934051542698185</v>
      </c>
      <c r="P87">
        <f t="shared" si="6"/>
        <v>16.9527</v>
      </c>
      <c r="R87">
        <f t="shared" si="7"/>
        <v>0.72439077542334862</v>
      </c>
      <c r="S87">
        <v>86</v>
      </c>
      <c r="T87">
        <f t="shared" si="8"/>
        <v>72.390592648958574</v>
      </c>
      <c r="U87">
        <f t="shared" si="9"/>
        <v>2.6219538771167432</v>
      </c>
    </row>
    <row r="88" spans="1:21" x14ac:dyDescent="0.75">
      <c r="A88" s="7">
        <v>0.497037037037037</v>
      </c>
      <c r="B88">
        <v>23.13</v>
      </c>
      <c r="C88">
        <v>33.479999999999997</v>
      </c>
      <c r="D88">
        <v>10</v>
      </c>
      <c r="E88">
        <v>30.4</v>
      </c>
      <c r="F88">
        <v>10</v>
      </c>
      <c r="G88">
        <v>32.729999999999997</v>
      </c>
      <c r="H88">
        <v>27.29</v>
      </c>
      <c r="I88">
        <v>25.53</v>
      </c>
      <c r="J88">
        <v>26.09</v>
      </c>
      <c r="K88">
        <v>1252.6600000000001</v>
      </c>
      <c r="M88">
        <v>23.25</v>
      </c>
      <c r="N88">
        <f t="shared" si="5"/>
        <v>59.868103085385464</v>
      </c>
      <c r="P88">
        <f t="shared" si="6"/>
        <v>16.872699999999998</v>
      </c>
      <c r="R88">
        <f t="shared" si="7"/>
        <v>0.72097236643635132</v>
      </c>
      <c r="S88">
        <v>87</v>
      </c>
      <c r="T88">
        <f t="shared" si="8"/>
        <v>72.259685764578279</v>
      </c>
      <c r="U88">
        <f t="shared" si="9"/>
        <v>2.6048618321817565</v>
      </c>
    </row>
    <row r="89" spans="1:21" x14ac:dyDescent="0.75">
      <c r="A89" s="7">
        <v>0.4977314814814815</v>
      </c>
      <c r="B89">
        <v>22.97</v>
      </c>
      <c r="C89">
        <v>33.549999999999997</v>
      </c>
      <c r="D89">
        <v>10</v>
      </c>
      <c r="E89">
        <v>30.48</v>
      </c>
      <c r="F89">
        <v>11.28</v>
      </c>
      <c r="G89">
        <v>32.369999999999997</v>
      </c>
      <c r="H89">
        <v>27.49</v>
      </c>
      <c r="I89">
        <v>25.62</v>
      </c>
      <c r="J89">
        <v>25.95</v>
      </c>
      <c r="K89">
        <v>1248.55</v>
      </c>
      <c r="M89">
        <v>23.29</v>
      </c>
      <c r="N89">
        <f t="shared" si="5"/>
        <v>7.4835128856742141</v>
      </c>
      <c r="P89">
        <f t="shared" si="6"/>
        <v>16.712699999999998</v>
      </c>
      <c r="R89">
        <f t="shared" si="7"/>
        <v>0.71413554846235683</v>
      </c>
      <c r="S89">
        <v>88</v>
      </c>
      <c r="T89">
        <f t="shared" si="8"/>
        <v>71.994112261932528</v>
      </c>
      <c r="U89">
        <f t="shared" si="9"/>
        <v>2.5706777423117844</v>
      </c>
    </row>
    <row r="90" spans="1:21" x14ac:dyDescent="0.75">
      <c r="A90" s="7">
        <v>0.49842592592592588</v>
      </c>
      <c r="B90">
        <v>22.95</v>
      </c>
      <c r="C90">
        <v>33.630000000000003</v>
      </c>
      <c r="D90">
        <v>10</v>
      </c>
      <c r="E90">
        <v>30.54</v>
      </c>
      <c r="F90">
        <v>10</v>
      </c>
      <c r="G90">
        <v>33.549999999999997</v>
      </c>
      <c r="H90">
        <v>27.58</v>
      </c>
      <c r="I90">
        <v>25.66</v>
      </c>
      <c r="J90">
        <v>26.87</v>
      </c>
      <c r="K90">
        <v>1243.0899999999999</v>
      </c>
      <c r="M90">
        <v>22.97</v>
      </c>
      <c r="N90">
        <f t="shared" si="5"/>
        <v>41.159320871202254</v>
      </c>
      <c r="P90">
        <f t="shared" si="6"/>
        <v>16.692699999999999</v>
      </c>
      <c r="R90">
        <f t="shared" si="7"/>
        <v>0.71328094621560756</v>
      </c>
      <c r="S90">
        <v>89</v>
      </c>
      <c r="T90">
        <f t="shared" si="8"/>
        <v>71.960557609014714</v>
      </c>
      <c r="U90">
        <f t="shared" si="9"/>
        <v>2.5664047310780376</v>
      </c>
    </row>
    <row r="91" spans="1:21" x14ac:dyDescent="0.75">
      <c r="A91" s="7">
        <v>0.49912037037037038</v>
      </c>
      <c r="B91">
        <v>22.84</v>
      </c>
      <c r="C91">
        <v>33.72</v>
      </c>
      <c r="D91">
        <v>10</v>
      </c>
      <c r="E91">
        <v>30.63</v>
      </c>
      <c r="F91">
        <v>10</v>
      </c>
      <c r="G91">
        <v>33.590000000000003</v>
      </c>
      <c r="H91">
        <v>27.7</v>
      </c>
      <c r="I91">
        <v>25.74</v>
      </c>
      <c r="J91">
        <v>26.68</v>
      </c>
      <c r="K91">
        <v>1249.92</v>
      </c>
      <c r="M91">
        <v>23.21</v>
      </c>
      <c r="N91">
        <f t="shared" si="5"/>
        <v>37.417564428372401</v>
      </c>
      <c r="P91">
        <f t="shared" si="6"/>
        <v>16.582699999999999</v>
      </c>
      <c r="R91">
        <f t="shared" si="7"/>
        <v>0.70858063385848635</v>
      </c>
      <c r="S91">
        <v>90</v>
      </c>
      <c r="T91">
        <f t="shared" si="8"/>
        <v>71.774560234461219</v>
      </c>
      <c r="U91">
        <f t="shared" si="9"/>
        <v>2.542903169292432</v>
      </c>
    </row>
    <row r="92" spans="1:21" x14ac:dyDescent="0.75">
      <c r="A92" s="7">
        <v>0.49981481481481477</v>
      </c>
      <c r="B92">
        <v>22.74</v>
      </c>
      <c r="C92">
        <v>33.9</v>
      </c>
      <c r="D92">
        <v>10</v>
      </c>
      <c r="E92">
        <v>30.72</v>
      </c>
      <c r="F92">
        <v>10</v>
      </c>
      <c r="G92">
        <v>33.159999999999997</v>
      </c>
      <c r="H92">
        <v>27.85</v>
      </c>
      <c r="I92">
        <v>25.83</v>
      </c>
      <c r="J92">
        <v>26.7</v>
      </c>
      <c r="K92">
        <v>1252.6600000000001</v>
      </c>
      <c r="M92">
        <v>22.95</v>
      </c>
      <c r="N92">
        <f t="shared" si="5"/>
        <v>48.642833756875277</v>
      </c>
      <c r="P92">
        <f t="shared" si="6"/>
        <v>16.482699999999998</v>
      </c>
      <c r="R92">
        <f t="shared" si="7"/>
        <v>0.70430762262473978</v>
      </c>
      <c r="S92">
        <v>91</v>
      </c>
      <c r="T92">
        <f t="shared" si="8"/>
        <v>71.603317417656072</v>
      </c>
      <c r="U92">
        <f t="shared" si="9"/>
        <v>2.5215381131236989</v>
      </c>
    </row>
    <row r="93" spans="1:21" x14ac:dyDescent="0.75">
      <c r="A93" s="7">
        <v>0.50050925925925926</v>
      </c>
      <c r="B93">
        <v>22.61</v>
      </c>
      <c r="C93">
        <v>33.99</v>
      </c>
      <c r="D93">
        <v>10</v>
      </c>
      <c r="E93">
        <v>30.81</v>
      </c>
      <c r="F93">
        <v>10</v>
      </c>
      <c r="G93">
        <v>33.14</v>
      </c>
      <c r="H93">
        <v>28</v>
      </c>
      <c r="I93">
        <v>25.94</v>
      </c>
      <c r="J93">
        <v>26.31</v>
      </c>
      <c r="K93">
        <v>1255.3900000000001</v>
      </c>
      <c r="M93">
        <v>22.84</v>
      </c>
      <c r="N93">
        <f t="shared" si="5"/>
        <v>11.225269328511088</v>
      </c>
      <c r="P93">
        <f t="shared" si="6"/>
        <v>16.352699999999999</v>
      </c>
      <c r="R93">
        <f t="shared" si="7"/>
        <v>0.69875270802086931</v>
      </c>
      <c r="S93">
        <v>92</v>
      </c>
      <c r="T93">
        <f t="shared" si="8"/>
        <v>71.377570676402058</v>
      </c>
      <c r="U93">
        <f t="shared" si="9"/>
        <v>2.4937635401043465</v>
      </c>
    </row>
    <row r="94" spans="1:21" x14ac:dyDescent="0.75">
      <c r="A94" s="7">
        <v>0.50120370370370371</v>
      </c>
      <c r="B94">
        <v>22.58</v>
      </c>
      <c r="C94">
        <v>34.07</v>
      </c>
      <c r="D94">
        <v>10</v>
      </c>
      <c r="E94">
        <v>30.88</v>
      </c>
      <c r="F94">
        <v>10</v>
      </c>
      <c r="G94">
        <v>32.79</v>
      </c>
      <c r="H94">
        <v>28.12</v>
      </c>
      <c r="I94">
        <v>26.03</v>
      </c>
      <c r="J94">
        <v>25.83</v>
      </c>
      <c r="K94">
        <v>1254.02</v>
      </c>
      <c r="M94">
        <v>22.74</v>
      </c>
      <c r="N94">
        <f t="shared" si="5"/>
        <v>26.192295099856988</v>
      </c>
      <c r="P94">
        <f t="shared" si="6"/>
        <v>16.322699999999998</v>
      </c>
      <c r="R94">
        <f t="shared" si="7"/>
        <v>0.69747080465074529</v>
      </c>
      <c r="S94">
        <v>93</v>
      </c>
      <c r="T94">
        <f t="shared" si="8"/>
        <v>71.324964619823916</v>
      </c>
      <c r="U94">
        <f t="shared" si="9"/>
        <v>2.4873540232537268</v>
      </c>
    </row>
    <row r="95" spans="1:21" x14ac:dyDescent="0.75">
      <c r="A95" s="7">
        <v>0.50189814814814815</v>
      </c>
      <c r="B95">
        <v>22.51</v>
      </c>
      <c r="C95">
        <v>34.020000000000003</v>
      </c>
      <c r="D95">
        <v>10</v>
      </c>
      <c r="E95">
        <v>30.81</v>
      </c>
      <c r="F95">
        <v>13.6</v>
      </c>
      <c r="G95">
        <v>32.01</v>
      </c>
      <c r="H95">
        <v>28.35</v>
      </c>
      <c r="I95">
        <v>26.33</v>
      </c>
      <c r="J95">
        <v>25.47</v>
      </c>
      <c r="K95">
        <v>1249.92</v>
      </c>
      <c r="M95">
        <v>22.51</v>
      </c>
      <c r="N95">
        <f t="shared" si="5"/>
        <v>18.708782214184705</v>
      </c>
      <c r="P95">
        <f t="shared" si="6"/>
        <v>16.252700000000001</v>
      </c>
      <c r="R95">
        <f t="shared" si="7"/>
        <v>0.69447969678712296</v>
      </c>
      <c r="S95">
        <v>94</v>
      </c>
      <c r="T95">
        <f t="shared" si="8"/>
        <v>71.201461910944033</v>
      </c>
      <c r="U95">
        <f t="shared" si="9"/>
        <v>2.4723984839356143</v>
      </c>
    </row>
    <row r="96" spans="1:21" x14ac:dyDescent="0.75">
      <c r="A96" s="7">
        <v>0.50259259259259259</v>
      </c>
      <c r="B96">
        <v>22.46</v>
      </c>
      <c r="C96">
        <v>33.979999999999997</v>
      </c>
      <c r="D96">
        <v>10</v>
      </c>
      <c r="E96">
        <v>30.76</v>
      </c>
      <c r="F96">
        <v>10</v>
      </c>
      <c r="G96">
        <v>33.549999999999997</v>
      </c>
      <c r="H96">
        <v>28.46</v>
      </c>
      <c r="I96">
        <v>26.38</v>
      </c>
      <c r="J96">
        <v>26.51</v>
      </c>
      <c r="K96">
        <v>1251.29</v>
      </c>
      <c r="M96">
        <v>22.46</v>
      </c>
      <c r="N96">
        <f t="shared" si="5"/>
        <v>3.7417564428374721</v>
      </c>
      <c r="P96">
        <f t="shared" si="6"/>
        <v>16.2027</v>
      </c>
      <c r="R96">
        <f t="shared" si="7"/>
        <v>0.69234319117024956</v>
      </c>
      <c r="S96">
        <v>95</v>
      </c>
      <c r="T96">
        <f t="shared" si="8"/>
        <v>71.112592345720145</v>
      </c>
      <c r="U96">
        <f t="shared" si="9"/>
        <v>2.4617159558512478</v>
      </c>
    </row>
    <row r="97" spans="1:21" x14ac:dyDescent="0.75">
      <c r="A97" s="7">
        <v>0.50328703703703703</v>
      </c>
      <c r="B97">
        <v>22.45</v>
      </c>
      <c r="C97">
        <v>33.979999999999997</v>
      </c>
      <c r="D97">
        <v>10</v>
      </c>
      <c r="E97">
        <v>30.76</v>
      </c>
      <c r="F97">
        <v>10</v>
      </c>
      <c r="G97">
        <v>33.54</v>
      </c>
      <c r="H97">
        <v>28.58</v>
      </c>
      <c r="I97">
        <v>26.36</v>
      </c>
      <c r="J97">
        <v>26.65</v>
      </c>
      <c r="K97">
        <v>1249.92</v>
      </c>
      <c r="M97">
        <v>22.61</v>
      </c>
      <c r="N97">
        <f t="shared" si="5"/>
        <v>37.417564428368074</v>
      </c>
      <c r="P97">
        <f t="shared" si="6"/>
        <v>16.192699999999999</v>
      </c>
      <c r="R97">
        <f t="shared" si="7"/>
        <v>0.69191589004687493</v>
      </c>
      <c r="S97">
        <v>96</v>
      </c>
      <c r="T97">
        <f t="shared" si="8"/>
        <v>71.094752573690613</v>
      </c>
      <c r="U97">
        <f t="shared" si="9"/>
        <v>2.4595794502343744</v>
      </c>
    </row>
    <row r="98" spans="1:21" x14ac:dyDescent="0.75">
      <c r="A98" s="7">
        <v>0.50398148148148147</v>
      </c>
      <c r="B98">
        <v>22.35</v>
      </c>
      <c r="C98">
        <v>34.03</v>
      </c>
      <c r="D98">
        <v>10</v>
      </c>
      <c r="E98">
        <v>30.79</v>
      </c>
      <c r="F98">
        <v>10</v>
      </c>
      <c r="G98">
        <v>33.29</v>
      </c>
      <c r="H98">
        <v>28.67</v>
      </c>
      <c r="I98">
        <v>26.42</v>
      </c>
      <c r="J98">
        <v>26.59</v>
      </c>
      <c r="K98">
        <v>1248.55</v>
      </c>
      <c r="M98">
        <v>22.58</v>
      </c>
      <c r="N98">
        <f t="shared" si="5"/>
        <v>11.225269328511088</v>
      </c>
      <c r="P98">
        <f t="shared" si="6"/>
        <v>16.092700000000001</v>
      </c>
      <c r="R98">
        <f t="shared" si="7"/>
        <v>0.68764287881312847</v>
      </c>
      <c r="S98">
        <v>97</v>
      </c>
      <c r="T98">
        <f t="shared" si="8"/>
        <v>70.915135434078806</v>
      </c>
      <c r="U98">
        <f t="shared" si="9"/>
        <v>2.4382143940656422</v>
      </c>
    </row>
    <row r="99" spans="1:21" x14ac:dyDescent="0.75">
      <c r="A99" s="7">
        <v>0.50467592592592592</v>
      </c>
      <c r="B99">
        <v>22.32</v>
      </c>
      <c r="C99">
        <v>34.090000000000003</v>
      </c>
      <c r="D99">
        <v>10</v>
      </c>
      <c r="E99">
        <v>30.85</v>
      </c>
      <c r="F99">
        <v>10</v>
      </c>
      <c r="G99">
        <v>33.32</v>
      </c>
      <c r="H99">
        <v>28.77</v>
      </c>
      <c r="I99">
        <v>26.48</v>
      </c>
      <c r="J99">
        <v>26.27</v>
      </c>
      <c r="K99">
        <v>1247.19</v>
      </c>
      <c r="M99">
        <v>22.45</v>
      </c>
      <c r="N99">
        <f t="shared" si="5"/>
        <v>22.450538657020847</v>
      </c>
      <c r="P99">
        <f t="shared" si="6"/>
        <v>16.0627</v>
      </c>
      <c r="R99">
        <f t="shared" si="7"/>
        <v>0.68636097544300445</v>
      </c>
      <c r="S99">
        <v>98</v>
      </c>
      <c r="T99">
        <f t="shared" si="8"/>
        <v>70.860814184414821</v>
      </c>
      <c r="U99">
        <f t="shared" si="9"/>
        <v>2.431804877215022</v>
      </c>
    </row>
    <row r="100" spans="1:21" x14ac:dyDescent="0.75">
      <c r="A100" s="7">
        <v>0.50537037037037036</v>
      </c>
      <c r="B100">
        <v>22.26</v>
      </c>
      <c r="C100">
        <v>34.04</v>
      </c>
      <c r="D100">
        <v>10</v>
      </c>
      <c r="E100">
        <v>30.89</v>
      </c>
      <c r="F100">
        <v>10</v>
      </c>
      <c r="G100">
        <v>33.14</v>
      </c>
      <c r="H100">
        <v>28.93</v>
      </c>
      <c r="I100">
        <v>26.6</v>
      </c>
      <c r="J100">
        <v>26.1</v>
      </c>
      <c r="K100">
        <v>1248.55</v>
      </c>
      <c r="M100">
        <v>22.35</v>
      </c>
      <c r="N100">
        <f t="shared" si="5"/>
        <v>41.15932087120688</v>
      </c>
      <c r="P100">
        <f t="shared" si="6"/>
        <v>16.002700000000001</v>
      </c>
      <c r="R100">
        <f t="shared" si="7"/>
        <v>0.68379716870275653</v>
      </c>
      <c r="S100">
        <v>99</v>
      </c>
      <c r="T100">
        <f t="shared" si="8"/>
        <v>70.751560674136243</v>
      </c>
      <c r="U100">
        <f t="shared" si="9"/>
        <v>2.418985843513783</v>
      </c>
    </row>
    <row r="101" spans="1:21" x14ac:dyDescent="0.75">
      <c r="A101" s="7">
        <v>0.5060648148148148</v>
      </c>
      <c r="B101">
        <v>22.15</v>
      </c>
      <c r="C101">
        <v>34</v>
      </c>
      <c r="D101">
        <v>10</v>
      </c>
      <c r="E101">
        <v>30.87</v>
      </c>
      <c r="F101">
        <v>10</v>
      </c>
      <c r="G101">
        <v>33.14</v>
      </c>
      <c r="H101">
        <v>29.05</v>
      </c>
      <c r="I101">
        <v>26.71</v>
      </c>
      <c r="J101">
        <v>26.31</v>
      </c>
      <c r="K101">
        <v>1252.6600000000001</v>
      </c>
      <c r="M101">
        <v>22.32</v>
      </c>
      <c r="N101">
        <f t="shared" si="5"/>
        <v>11.225269328509759</v>
      </c>
      <c r="P101">
        <f t="shared" si="6"/>
        <v>15.892699999999998</v>
      </c>
      <c r="R101">
        <f t="shared" si="7"/>
        <v>0.67909685634563521</v>
      </c>
      <c r="S101">
        <v>100</v>
      </c>
      <c r="T101">
        <f t="shared" si="8"/>
        <v>70.549120036243053</v>
      </c>
      <c r="U101">
        <f t="shared" si="9"/>
        <v>2.3954842817281761</v>
      </c>
    </row>
    <row r="102" spans="1:21" x14ac:dyDescent="0.75">
      <c r="A102" s="7">
        <v>0.50675925925925924</v>
      </c>
      <c r="B102">
        <v>22.12</v>
      </c>
      <c r="C102">
        <v>34.03</v>
      </c>
      <c r="D102">
        <v>10</v>
      </c>
      <c r="E102">
        <v>30.84</v>
      </c>
      <c r="F102">
        <v>13.27</v>
      </c>
      <c r="G102">
        <v>32.53</v>
      </c>
      <c r="H102">
        <v>29.21</v>
      </c>
      <c r="I102">
        <v>26.91</v>
      </c>
      <c r="J102">
        <v>25.56</v>
      </c>
      <c r="K102">
        <v>1249.92</v>
      </c>
      <c r="M102">
        <v>22.26</v>
      </c>
      <c r="N102">
        <f t="shared" si="5"/>
        <v>7.4835128856736164</v>
      </c>
      <c r="P102">
        <f t="shared" si="6"/>
        <v>15.8627</v>
      </c>
      <c r="R102">
        <f t="shared" si="7"/>
        <v>0.67781495297551142</v>
      </c>
      <c r="S102">
        <v>101</v>
      </c>
      <c r="T102">
        <f t="shared" si="8"/>
        <v>70.493421674746415</v>
      </c>
      <c r="U102">
        <f t="shared" si="9"/>
        <v>2.3890747648775568</v>
      </c>
    </row>
    <row r="103" spans="1:21" x14ac:dyDescent="0.75">
      <c r="A103" s="7">
        <v>0.50745370370370368</v>
      </c>
      <c r="B103">
        <v>22.1</v>
      </c>
      <c r="C103">
        <v>33.950000000000003</v>
      </c>
      <c r="D103">
        <v>10</v>
      </c>
      <c r="E103">
        <v>30.76</v>
      </c>
      <c r="F103">
        <v>10</v>
      </c>
      <c r="G103">
        <v>32.82</v>
      </c>
      <c r="H103">
        <v>29.34</v>
      </c>
      <c r="I103">
        <v>27.06</v>
      </c>
      <c r="J103">
        <v>26.07</v>
      </c>
      <c r="K103">
        <v>1254.02</v>
      </c>
      <c r="M103">
        <v>22.1</v>
      </c>
      <c r="N103">
        <f t="shared" si="5"/>
        <v>37.41756442836941</v>
      </c>
      <c r="P103">
        <f t="shared" si="6"/>
        <v>15.842700000000001</v>
      </c>
      <c r="R103">
        <f t="shared" si="7"/>
        <v>0.67696035072876215</v>
      </c>
      <c r="S103">
        <v>102</v>
      </c>
      <c r="T103">
        <f t="shared" si="8"/>
        <v>70.456172243367604</v>
      </c>
      <c r="U103">
        <f t="shared" si="9"/>
        <v>2.3848017536438104</v>
      </c>
    </row>
    <row r="104" spans="1:21" x14ac:dyDescent="0.75">
      <c r="A104" s="7">
        <v>0.50814814814814813</v>
      </c>
      <c r="B104">
        <v>22</v>
      </c>
      <c r="C104">
        <v>33.85</v>
      </c>
      <c r="D104">
        <v>10</v>
      </c>
      <c r="E104">
        <v>30.69</v>
      </c>
      <c r="F104">
        <v>10.119999999999999</v>
      </c>
      <c r="G104">
        <v>32.159999999999997</v>
      </c>
      <c r="H104">
        <v>29.49</v>
      </c>
      <c r="I104">
        <v>27.21</v>
      </c>
      <c r="J104">
        <v>25.94</v>
      </c>
      <c r="K104">
        <v>1252.6600000000001</v>
      </c>
      <c r="M104">
        <v>21.87</v>
      </c>
      <c r="N104">
        <f t="shared" si="5"/>
        <v>41.159320871205551</v>
      </c>
      <c r="P104">
        <f t="shared" si="6"/>
        <v>15.742699999999999</v>
      </c>
      <c r="R104">
        <f t="shared" si="7"/>
        <v>0.67268733949501547</v>
      </c>
      <c r="S104">
        <v>103</v>
      </c>
      <c r="T104">
        <f t="shared" si="8"/>
        <v>70.268505402504005</v>
      </c>
      <c r="U104">
        <f t="shared" si="9"/>
        <v>2.3634366974750773</v>
      </c>
    </row>
    <row r="105" spans="1:21" x14ac:dyDescent="0.75">
      <c r="A105" s="7">
        <v>0.50884259259259257</v>
      </c>
      <c r="B105">
        <v>21.89</v>
      </c>
      <c r="C105">
        <v>33.74</v>
      </c>
      <c r="D105">
        <v>10</v>
      </c>
      <c r="E105">
        <v>30.64</v>
      </c>
      <c r="F105">
        <v>10</v>
      </c>
      <c r="G105">
        <v>32.65</v>
      </c>
      <c r="H105">
        <v>29.59</v>
      </c>
      <c r="I105">
        <v>27.25</v>
      </c>
      <c r="J105">
        <v>25.62</v>
      </c>
      <c r="K105">
        <v>1262.23</v>
      </c>
      <c r="M105">
        <v>22.12</v>
      </c>
      <c r="N105">
        <f t="shared" si="5"/>
        <v>7.4835128856736164</v>
      </c>
      <c r="P105">
        <f t="shared" si="6"/>
        <v>15.6327</v>
      </c>
      <c r="R105">
        <f t="shared" si="7"/>
        <v>0.66798702713789437</v>
      </c>
      <c r="S105">
        <v>104</v>
      </c>
      <c r="T105">
        <f t="shared" si="8"/>
        <v>70.059298777562418</v>
      </c>
      <c r="U105">
        <f t="shared" si="9"/>
        <v>2.3399351356894718</v>
      </c>
    </row>
    <row r="106" spans="1:21" x14ac:dyDescent="0.75">
      <c r="A106" s="7">
        <v>0.50953703703703701</v>
      </c>
      <c r="B106">
        <v>21.87</v>
      </c>
      <c r="C106">
        <v>33.68</v>
      </c>
      <c r="D106">
        <v>10</v>
      </c>
      <c r="E106">
        <v>30.59</v>
      </c>
      <c r="F106">
        <v>10</v>
      </c>
      <c r="G106">
        <v>32.99</v>
      </c>
      <c r="H106">
        <v>29.67</v>
      </c>
      <c r="I106">
        <v>27.31</v>
      </c>
      <c r="J106">
        <v>26.31</v>
      </c>
      <c r="K106">
        <v>1256.76</v>
      </c>
      <c r="M106">
        <v>22.15</v>
      </c>
      <c r="N106">
        <f t="shared" si="5"/>
        <v>44.901077314043022</v>
      </c>
      <c r="P106">
        <f t="shared" si="6"/>
        <v>15.6127</v>
      </c>
      <c r="R106">
        <f t="shared" si="7"/>
        <v>0.6671324248911451</v>
      </c>
      <c r="S106">
        <v>105</v>
      </c>
      <c r="T106">
        <f t="shared" si="8"/>
        <v>70.020944487500557</v>
      </c>
      <c r="U106">
        <f t="shared" si="9"/>
        <v>2.3356621244557254</v>
      </c>
    </row>
    <row r="107" spans="1:21" x14ac:dyDescent="0.75">
      <c r="A107" s="7">
        <v>0.51023148148148145</v>
      </c>
      <c r="B107">
        <v>21.75</v>
      </c>
      <c r="C107">
        <v>33.64</v>
      </c>
      <c r="D107">
        <v>10</v>
      </c>
      <c r="E107">
        <v>30.56</v>
      </c>
      <c r="F107">
        <v>10</v>
      </c>
      <c r="G107">
        <v>32.76</v>
      </c>
      <c r="H107">
        <v>29.76</v>
      </c>
      <c r="I107">
        <v>27.42</v>
      </c>
      <c r="J107">
        <v>26.28</v>
      </c>
      <c r="K107">
        <v>1244.45</v>
      </c>
      <c r="M107">
        <v>22</v>
      </c>
      <c r="N107">
        <f t="shared" si="5"/>
        <v>14.967025771347233</v>
      </c>
      <c r="P107">
        <f t="shared" si="6"/>
        <v>15.492699999999999</v>
      </c>
      <c r="R107">
        <f t="shared" si="7"/>
        <v>0.66200481141064915</v>
      </c>
      <c r="S107">
        <v>106</v>
      </c>
      <c r="T107">
        <f t="shared" si="8"/>
        <v>69.78873921266144</v>
      </c>
      <c r="U107">
        <f t="shared" si="9"/>
        <v>2.310024057053246</v>
      </c>
    </row>
    <row r="108" spans="1:21" x14ac:dyDescent="0.75">
      <c r="A108" s="7">
        <v>0.51092592592592589</v>
      </c>
      <c r="B108">
        <v>21.71</v>
      </c>
      <c r="C108">
        <v>33.65</v>
      </c>
      <c r="D108">
        <v>10</v>
      </c>
      <c r="E108">
        <v>30.56</v>
      </c>
      <c r="F108">
        <v>10</v>
      </c>
      <c r="G108">
        <v>33.049999999999997</v>
      </c>
      <c r="H108">
        <v>29.87</v>
      </c>
      <c r="I108">
        <v>27.55</v>
      </c>
      <c r="J108">
        <v>26.35</v>
      </c>
      <c r="K108">
        <v>1232.1500000000001</v>
      </c>
      <c r="M108">
        <v>21.89</v>
      </c>
      <c r="N108">
        <f t="shared" si="5"/>
        <v>56.126346642554111</v>
      </c>
      <c r="P108">
        <f t="shared" si="6"/>
        <v>15.4527</v>
      </c>
      <c r="R108">
        <f t="shared" si="7"/>
        <v>0.66029560691715061</v>
      </c>
      <c r="S108">
        <v>107</v>
      </c>
      <c r="T108">
        <f t="shared" si="8"/>
        <v>69.710536022830965</v>
      </c>
      <c r="U108">
        <f t="shared" si="9"/>
        <v>2.3014780345857528</v>
      </c>
    </row>
    <row r="109" spans="1:21" x14ac:dyDescent="0.75">
      <c r="A109" s="7">
        <v>0.51162037037037034</v>
      </c>
      <c r="B109">
        <v>21.56</v>
      </c>
      <c r="C109">
        <v>33.61</v>
      </c>
      <c r="D109">
        <v>10</v>
      </c>
      <c r="E109">
        <v>30.52</v>
      </c>
      <c r="F109">
        <v>13.93</v>
      </c>
      <c r="G109">
        <v>32.35</v>
      </c>
      <c r="H109">
        <v>29.97</v>
      </c>
      <c r="I109">
        <v>27.67</v>
      </c>
      <c r="J109">
        <v>25.57</v>
      </c>
      <c r="K109">
        <v>1248.55</v>
      </c>
      <c r="M109">
        <v>21.75</v>
      </c>
      <c r="N109">
        <f t="shared" si="5"/>
        <v>44.901077314041693</v>
      </c>
      <c r="P109">
        <f t="shared" si="6"/>
        <v>15.302699999999998</v>
      </c>
      <c r="R109">
        <f t="shared" si="7"/>
        <v>0.65388609006653076</v>
      </c>
      <c r="S109">
        <v>108</v>
      </c>
      <c r="T109">
        <f t="shared" si="8"/>
        <v>69.413632888313813</v>
      </c>
      <c r="U109">
        <f t="shared" si="9"/>
        <v>2.2694304503326537</v>
      </c>
    </row>
    <row r="110" spans="1:21" x14ac:dyDescent="0.75">
      <c r="A110" s="7">
        <v>0.51231481481481478</v>
      </c>
      <c r="B110">
        <v>21.44</v>
      </c>
      <c r="C110">
        <v>33.549999999999997</v>
      </c>
      <c r="D110">
        <v>10</v>
      </c>
      <c r="E110">
        <v>30.5</v>
      </c>
      <c r="F110">
        <v>10</v>
      </c>
      <c r="G110">
        <v>33.64</v>
      </c>
      <c r="H110">
        <v>29.99</v>
      </c>
      <c r="I110">
        <v>27.71</v>
      </c>
      <c r="J110">
        <v>26.85</v>
      </c>
      <c r="K110">
        <v>1251.29</v>
      </c>
      <c r="M110">
        <v>21.71</v>
      </c>
      <c r="N110">
        <f t="shared" si="5"/>
        <v>48.642833756872719</v>
      </c>
      <c r="P110">
        <f t="shared" si="6"/>
        <v>15.182700000000001</v>
      </c>
      <c r="R110">
        <f t="shared" si="7"/>
        <v>0.64875847658603503</v>
      </c>
      <c r="S110">
        <v>109</v>
      </c>
      <c r="T110">
        <f t="shared" si="8"/>
        <v>69.171886423363432</v>
      </c>
      <c r="U110">
        <f t="shared" si="9"/>
        <v>2.2437923829301747</v>
      </c>
    </row>
    <row r="111" spans="1:21" x14ac:dyDescent="0.75">
      <c r="A111" s="7">
        <v>0.51300925925925933</v>
      </c>
      <c r="B111">
        <v>21.31</v>
      </c>
      <c r="C111">
        <v>33.68</v>
      </c>
      <c r="D111">
        <v>10</v>
      </c>
      <c r="E111">
        <v>30.54</v>
      </c>
      <c r="F111">
        <v>10</v>
      </c>
      <c r="G111">
        <v>33.67</v>
      </c>
      <c r="H111">
        <v>30.1</v>
      </c>
      <c r="I111">
        <v>27.83</v>
      </c>
      <c r="J111">
        <v>26.5</v>
      </c>
      <c r="K111">
        <v>1230.78</v>
      </c>
      <c r="M111">
        <v>21.56</v>
      </c>
      <c r="N111">
        <f t="shared" si="5"/>
        <v>44.901077314048877</v>
      </c>
      <c r="P111">
        <f t="shared" si="6"/>
        <v>15.052699999999998</v>
      </c>
      <c r="R111">
        <f t="shared" si="7"/>
        <v>0.64320356198216433</v>
      </c>
      <c r="S111">
        <v>110</v>
      </c>
      <c r="T111">
        <f t="shared" si="8"/>
        <v>68.905644834481521</v>
      </c>
      <c r="U111">
        <f t="shared" si="9"/>
        <v>2.2160178099108219</v>
      </c>
    </row>
    <row r="112" spans="1:21" x14ac:dyDescent="0.75">
      <c r="A112" s="7">
        <v>0.51370370370370366</v>
      </c>
      <c r="B112">
        <v>21.19</v>
      </c>
      <c r="C112">
        <v>33.729999999999997</v>
      </c>
      <c r="D112">
        <v>10</v>
      </c>
      <c r="E112">
        <v>30.61</v>
      </c>
      <c r="F112">
        <v>10</v>
      </c>
      <c r="G112">
        <v>33.08</v>
      </c>
      <c r="H112">
        <v>30.2</v>
      </c>
      <c r="I112">
        <v>27.99</v>
      </c>
      <c r="J112">
        <v>26.41</v>
      </c>
      <c r="K112">
        <v>1251.29</v>
      </c>
      <c r="M112">
        <v>21.44</v>
      </c>
      <c r="N112">
        <f t="shared" si="5"/>
        <v>52.384590199708256</v>
      </c>
      <c r="P112">
        <f t="shared" si="6"/>
        <v>14.932700000000001</v>
      </c>
      <c r="R112">
        <f t="shared" si="7"/>
        <v>0.6380759485016686</v>
      </c>
      <c r="S112">
        <v>111</v>
      </c>
      <c r="T112">
        <f t="shared" si="8"/>
        <v>68.655768883055302</v>
      </c>
      <c r="U112">
        <f t="shared" si="9"/>
        <v>2.1903797425083433</v>
      </c>
    </row>
    <row r="113" spans="1:21" x14ac:dyDescent="0.75">
      <c r="A113" s="7">
        <v>0.51439814814814822</v>
      </c>
      <c r="B113">
        <v>21.05</v>
      </c>
      <c r="C113">
        <v>33.67</v>
      </c>
      <c r="D113">
        <v>10</v>
      </c>
      <c r="E113">
        <v>30.61</v>
      </c>
      <c r="F113">
        <v>10</v>
      </c>
      <c r="G113">
        <v>32.630000000000003</v>
      </c>
      <c r="H113">
        <v>30.33</v>
      </c>
      <c r="I113">
        <v>28.14</v>
      </c>
      <c r="J113">
        <v>26.07</v>
      </c>
      <c r="K113">
        <v>1252.6600000000001</v>
      </c>
      <c r="M113">
        <v>21.31</v>
      </c>
      <c r="N113">
        <f t="shared" si="5"/>
        <v>18.708782214187696</v>
      </c>
      <c r="P113">
        <f t="shared" si="6"/>
        <v>14.7927</v>
      </c>
      <c r="R113">
        <f t="shared" si="7"/>
        <v>0.63209373277442349</v>
      </c>
      <c r="S113">
        <v>112</v>
      </c>
      <c r="T113">
        <f t="shared" si="8"/>
        <v>68.359123080979117</v>
      </c>
      <c r="U113">
        <f t="shared" si="9"/>
        <v>2.1604686638721171</v>
      </c>
    </row>
    <row r="114" spans="1:21" x14ac:dyDescent="0.75">
      <c r="A114" s="7">
        <v>0.51509259259259255</v>
      </c>
      <c r="B114">
        <v>21</v>
      </c>
      <c r="C114">
        <v>33.64</v>
      </c>
      <c r="D114">
        <v>10</v>
      </c>
      <c r="E114">
        <v>30.61</v>
      </c>
      <c r="F114">
        <v>10</v>
      </c>
      <c r="G114">
        <v>33.33</v>
      </c>
      <c r="H114">
        <v>30.44</v>
      </c>
      <c r="I114">
        <v>28.24</v>
      </c>
      <c r="J114">
        <v>26.6</v>
      </c>
      <c r="K114">
        <v>1252.6600000000001</v>
      </c>
      <c r="M114">
        <v>21.19</v>
      </c>
      <c r="N114">
        <f t="shared" si="5"/>
        <v>48.64283375687139</v>
      </c>
      <c r="P114">
        <f t="shared" si="6"/>
        <v>14.742699999999999</v>
      </c>
      <c r="R114">
        <f t="shared" si="7"/>
        <v>0.6299572271575502</v>
      </c>
      <c r="S114">
        <v>113</v>
      </c>
      <c r="T114">
        <f t="shared" si="8"/>
        <v>68.251812761570136</v>
      </c>
      <c r="U114">
        <f t="shared" si="9"/>
        <v>2.149786135787751</v>
      </c>
    </row>
    <row r="115" spans="1:21" x14ac:dyDescent="0.75">
      <c r="A115" s="7">
        <v>0.5157870370370371</v>
      </c>
      <c r="B115">
        <v>20.87</v>
      </c>
      <c r="C115">
        <v>33.68</v>
      </c>
      <c r="D115">
        <v>10</v>
      </c>
      <c r="E115">
        <v>30.63</v>
      </c>
      <c r="F115">
        <v>10</v>
      </c>
      <c r="G115">
        <v>33.25</v>
      </c>
      <c r="H115">
        <v>30.5</v>
      </c>
      <c r="I115">
        <v>28.31</v>
      </c>
      <c r="J115">
        <v>26.98</v>
      </c>
      <c r="K115">
        <v>1260.8599999999999</v>
      </c>
      <c r="M115">
        <v>21.05</v>
      </c>
      <c r="N115">
        <f t="shared" si="5"/>
        <v>26.192295099862505</v>
      </c>
      <c r="P115">
        <f t="shared" si="6"/>
        <v>14.6127</v>
      </c>
      <c r="R115">
        <f t="shared" si="7"/>
        <v>0.62440231255367973</v>
      </c>
      <c r="S115">
        <v>114</v>
      </c>
      <c r="T115">
        <f t="shared" si="8"/>
        <v>67.96936911043133</v>
      </c>
      <c r="U115">
        <f t="shared" si="9"/>
        <v>2.1220115627683986</v>
      </c>
    </row>
    <row r="116" spans="1:21" x14ac:dyDescent="0.75">
      <c r="A116" s="7">
        <v>0.51648148148148143</v>
      </c>
      <c r="B116">
        <v>20.8</v>
      </c>
      <c r="C116">
        <v>33.71</v>
      </c>
      <c r="D116">
        <v>10</v>
      </c>
      <c r="E116">
        <v>30.64</v>
      </c>
      <c r="F116">
        <v>10</v>
      </c>
      <c r="G116">
        <v>33.15</v>
      </c>
      <c r="H116">
        <v>30.61</v>
      </c>
      <c r="I116">
        <v>28.44</v>
      </c>
      <c r="J116">
        <v>26.49</v>
      </c>
      <c r="K116">
        <v>1266.33</v>
      </c>
      <c r="M116">
        <v>21</v>
      </c>
      <c r="N116">
        <f t="shared" si="5"/>
        <v>26.192295099854128</v>
      </c>
      <c r="P116">
        <f t="shared" si="6"/>
        <v>14.5427</v>
      </c>
      <c r="R116">
        <f t="shared" si="7"/>
        <v>0.62141120469005717</v>
      </c>
      <c r="S116">
        <v>115</v>
      </c>
      <c r="T116">
        <f t="shared" si="8"/>
        <v>67.81519250208008</v>
      </c>
      <c r="U116">
        <f t="shared" si="9"/>
        <v>2.1070560234502858</v>
      </c>
    </row>
    <row r="117" spans="1:21" x14ac:dyDescent="0.75">
      <c r="A117" s="7">
        <v>0.51717592592592598</v>
      </c>
      <c r="B117">
        <v>20.73</v>
      </c>
      <c r="C117">
        <v>33.770000000000003</v>
      </c>
      <c r="D117">
        <v>10</v>
      </c>
      <c r="E117">
        <v>30.71</v>
      </c>
      <c r="F117">
        <v>11.11</v>
      </c>
      <c r="G117">
        <v>33.369999999999997</v>
      </c>
      <c r="H117">
        <v>30.7</v>
      </c>
      <c r="I117">
        <v>28.63</v>
      </c>
      <c r="J117">
        <v>26.77</v>
      </c>
      <c r="K117">
        <v>1267.69</v>
      </c>
      <c r="M117">
        <v>20.87</v>
      </c>
      <c r="N117">
        <f t="shared" si="5"/>
        <v>18.708782214187696</v>
      </c>
      <c r="P117">
        <f t="shared" si="6"/>
        <v>14.4727</v>
      </c>
      <c r="R117">
        <f t="shared" si="7"/>
        <v>0.61842009682643451</v>
      </c>
      <c r="S117">
        <v>116</v>
      </c>
      <c r="T117">
        <f t="shared" si="8"/>
        <v>67.659524484028537</v>
      </c>
      <c r="U117">
        <f t="shared" si="9"/>
        <v>2.0921004841321729</v>
      </c>
    </row>
    <row r="118" spans="1:21" x14ac:dyDescent="0.75">
      <c r="A118" s="7">
        <v>0.51787037037037031</v>
      </c>
      <c r="B118">
        <v>20.68</v>
      </c>
      <c r="C118">
        <v>33.86</v>
      </c>
      <c r="D118">
        <v>10</v>
      </c>
      <c r="E118">
        <v>30.79</v>
      </c>
      <c r="F118">
        <v>10</v>
      </c>
      <c r="G118">
        <v>33.92</v>
      </c>
      <c r="H118">
        <v>30.79</v>
      </c>
      <c r="I118">
        <v>28.73</v>
      </c>
      <c r="J118">
        <v>26.53</v>
      </c>
      <c r="K118">
        <v>1278.6300000000001</v>
      </c>
      <c r="M118">
        <v>20.61</v>
      </c>
      <c r="N118">
        <f t="shared" si="5"/>
        <v>11.225269328509293</v>
      </c>
      <c r="P118">
        <f t="shared" si="6"/>
        <v>14.422699999999999</v>
      </c>
      <c r="R118">
        <f t="shared" si="7"/>
        <v>0.61628359120956122</v>
      </c>
      <c r="S118">
        <v>117</v>
      </c>
      <c r="T118">
        <f t="shared" si="8"/>
        <v>67.547407905593261</v>
      </c>
      <c r="U118">
        <f t="shared" si="9"/>
        <v>2.0814179560478063</v>
      </c>
    </row>
    <row r="119" spans="1:21" x14ac:dyDescent="0.75">
      <c r="A119" s="7">
        <v>0.51856481481481487</v>
      </c>
      <c r="B119">
        <v>20.65</v>
      </c>
      <c r="C119">
        <v>33.96</v>
      </c>
      <c r="D119">
        <v>10</v>
      </c>
      <c r="E119">
        <v>30.91</v>
      </c>
      <c r="F119">
        <v>10</v>
      </c>
      <c r="G119">
        <v>33.93</v>
      </c>
      <c r="H119">
        <v>30.87</v>
      </c>
      <c r="I119">
        <v>28.84</v>
      </c>
      <c r="J119">
        <v>26.76</v>
      </c>
      <c r="K119">
        <v>1285.47</v>
      </c>
      <c r="M119">
        <v>20.65</v>
      </c>
      <c r="N119">
        <f t="shared" si="5"/>
        <v>14.967025771349626</v>
      </c>
      <c r="P119">
        <f t="shared" si="6"/>
        <v>14.392699999999998</v>
      </c>
      <c r="R119">
        <f t="shared" si="7"/>
        <v>0.61500168783943721</v>
      </c>
      <c r="S119">
        <v>118</v>
      </c>
      <c r="T119">
        <f t="shared" si="8"/>
        <v>67.479764047051631</v>
      </c>
      <c r="U119">
        <f t="shared" si="9"/>
        <v>2.0750084391971861</v>
      </c>
    </row>
    <row r="120" spans="1:21" x14ac:dyDescent="0.75">
      <c r="A120" s="7">
        <v>0.5192592592592592</v>
      </c>
      <c r="B120">
        <v>20.61</v>
      </c>
      <c r="C120">
        <v>33.96</v>
      </c>
      <c r="D120">
        <v>10</v>
      </c>
      <c r="E120">
        <v>30.93</v>
      </c>
      <c r="F120">
        <v>10</v>
      </c>
      <c r="G120">
        <v>33.06</v>
      </c>
      <c r="H120">
        <v>30.96</v>
      </c>
      <c r="I120">
        <v>29.03</v>
      </c>
      <c r="J120">
        <v>26.45</v>
      </c>
      <c r="K120">
        <v>1289.57</v>
      </c>
      <c r="M120">
        <v>20.52</v>
      </c>
      <c r="N120">
        <f t="shared" si="5"/>
        <v>0</v>
      </c>
      <c r="P120">
        <f t="shared" si="6"/>
        <v>14.352699999999999</v>
      </c>
      <c r="R120">
        <f t="shared" si="7"/>
        <v>0.61329248334593867</v>
      </c>
      <c r="S120">
        <v>119</v>
      </c>
      <c r="T120">
        <f t="shared" si="8"/>
        <v>67.389132358371583</v>
      </c>
      <c r="U120">
        <f t="shared" si="9"/>
        <v>2.0664624167296934</v>
      </c>
    </row>
    <row r="121" spans="1:21" x14ac:dyDescent="0.75">
      <c r="A121" s="7">
        <v>0.51995370370370375</v>
      </c>
      <c r="B121">
        <v>20.61</v>
      </c>
      <c r="C121">
        <v>34.01</v>
      </c>
      <c r="D121">
        <v>10</v>
      </c>
      <c r="E121">
        <v>30.98</v>
      </c>
      <c r="F121">
        <v>10</v>
      </c>
      <c r="G121">
        <v>34.020000000000003</v>
      </c>
      <c r="H121">
        <v>31.01</v>
      </c>
      <c r="I121">
        <v>29.21</v>
      </c>
      <c r="J121">
        <v>26.84</v>
      </c>
      <c r="K121">
        <v>1297.77</v>
      </c>
      <c r="M121">
        <v>20.68</v>
      </c>
      <c r="N121">
        <f t="shared" si="5"/>
        <v>22.450538657024438</v>
      </c>
      <c r="P121">
        <f t="shared" si="6"/>
        <v>14.352699999999999</v>
      </c>
      <c r="R121">
        <f t="shared" si="7"/>
        <v>0.61329248334593867</v>
      </c>
      <c r="S121">
        <v>120</v>
      </c>
      <c r="T121">
        <f t="shared" si="8"/>
        <v>67.389132358371583</v>
      </c>
      <c r="U121">
        <f t="shared" si="9"/>
        <v>2.0664624167296934</v>
      </c>
    </row>
    <row r="122" spans="1:21" x14ac:dyDescent="0.75">
      <c r="A122" s="7">
        <v>0.52064814814814808</v>
      </c>
      <c r="B122">
        <v>20.55</v>
      </c>
      <c r="C122">
        <v>34.049999999999997</v>
      </c>
      <c r="D122">
        <v>10</v>
      </c>
      <c r="E122">
        <v>31.03</v>
      </c>
      <c r="F122">
        <v>10</v>
      </c>
      <c r="G122">
        <v>34.11</v>
      </c>
      <c r="H122">
        <v>31.1</v>
      </c>
      <c r="I122">
        <v>29.31</v>
      </c>
      <c r="J122">
        <v>27.42</v>
      </c>
      <c r="K122">
        <v>1311.44</v>
      </c>
      <c r="M122">
        <v>20.73</v>
      </c>
      <c r="N122">
        <f t="shared" si="5"/>
        <v>11.225269328509293</v>
      </c>
      <c r="P122">
        <f t="shared" si="6"/>
        <v>14.2927</v>
      </c>
      <c r="R122">
        <f t="shared" si="7"/>
        <v>0.61072867660569086</v>
      </c>
      <c r="S122">
        <v>121</v>
      </c>
      <c r="T122">
        <f t="shared" si="8"/>
        <v>67.252233657741357</v>
      </c>
      <c r="U122">
        <f t="shared" si="9"/>
        <v>2.053643383028454</v>
      </c>
    </row>
    <row r="123" spans="1:21" x14ac:dyDescent="0.75">
      <c r="A123" s="7">
        <v>0.52134259259259264</v>
      </c>
      <c r="B123">
        <v>20.52</v>
      </c>
      <c r="C123">
        <v>34.14</v>
      </c>
      <c r="D123">
        <v>10</v>
      </c>
      <c r="E123">
        <v>31.13</v>
      </c>
      <c r="F123">
        <v>10</v>
      </c>
      <c r="G123">
        <v>33.5</v>
      </c>
      <c r="H123">
        <v>31.26</v>
      </c>
      <c r="I123">
        <v>29.48</v>
      </c>
      <c r="J123">
        <v>26.75</v>
      </c>
      <c r="K123">
        <v>1314.18</v>
      </c>
      <c r="M123">
        <v>20.8</v>
      </c>
      <c r="N123">
        <f t="shared" si="5"/>
        <v>22.450538657024438</v>
      </c>
      <c r="P123">
        <f t="shared" si="6"/>
        <v>14.262699999999999</v>
      </c>
      <c r="R123">
        <f t="shared" si="7"/>
        <v>0.60944677323556684</v>
      </c>
      <c r="S123">
        <v>122</v>
      </c>
      <c r="T123">
        <f t="shared" si="8"/>
        <v>67.183352380685278</v>
      </c>
      <c r="U123">
        <f t="shared" si="9"/>
        <v>2.0472338661778338</v>
      </c>
    </row>
    <row r="124" spans="1:21" x14ac:dyDescent="0.75">
      <c r="A124" s="7">
        <v>0.52203703703703697</v>
      </c>
      <c r="B124">
        <v>20.46</v>
      </c>
      <c r="C124">
        <v>34.24</v>
      </c>
      <c r="D124">
        <v>10</v>
      </c>
      <c r="E124">
        <v>31.26</v>
      </c>
      <c r="F124">
        <v>10</v>
      </c>
      <c r="G124">
        <v>34.26</v>
      </c>
      <c r="H124">
        <v>31.38</v>
      </c>
      <c r="I124">
        <v>29.63</v>
      </c>
      <c r="J124">
        <v>27.3</v>
      </c>
      <c r="K124">
        <v>1321.01</v>
      </c>
      <c r="M124">
        <v>20.61</v>
      </c>
      <c r="N124">
        <f t="shared" si="5"/>
        <v>52.384590199708256</v>
      </c>
      <c r="P124">
        <f t="shared" si="6"/>
        <v>14.2027</v>
      </c>
      <c r="R124">
        <f t="shared" si="7"/>
        <v>0.60688296649531892</v>
      </c>
      <c r="S124">
        <v>123</v>
      </c>
      <c r="T124">
        <f t="shared" si="8"/>
        <v>67.044716849613096</v>
      </c>
      <c r="U124">
        <f t="shared" si="9"/>
        <v>2.0344148324765947</v>
      </c>
    </row>
    <row r="125" spans="1:21" x14ac:dyDescent="0.75">
      <c r="A125" s="7">
        <v>0.52273148148148152</v>
      </c>
      <c r="B125">
        <v>20.32</v>
      </c>
      <c r="C125">
        <v>34.340000000000003</v>
      </c>
      <c r="D125">
        <v>10</v>
      </c>
      <c r="E125">
        <v>31.38</v>
      </c>
      <c r="F125">
        <v>10</v>
      </c>
      <c r="G125">
        <v>34.29</v>
      </c>
      <c r="H125">
        <v>31.47</v>
      </c>
      <c r="I125">
        <v>29.78</v>
      </c>
      <c r="J125">
        <v>27.55</v>
      </c>
      <c r="K125">
        <v>1325.11</v>
      </c>
      <c r="M125">
        <v>20.55</v>
      </c>
      <c r="N125">
        <f t="shared" si="5"/>
        <v>0</v>
      </c>
      <c r="P125">
        <f t="shared" si="6"/>
        <v>14.0627</v>
      </c>
      <c r="R125">
        <f t="shared" si="7"/>
        <v>0.60090075076807381</v>
      </c>
      <c r="S125">
        <v>124</v>
      </c>
      <c r="T125">
        <f t="shared" si="8"/>
        <v>66.7166333634366</v>
      </c>
      <c r="U125">
        <f t="shared" si="9"/>
        <v>2.0045037538403689</v>
      </c>
    </row>
    <row r="126" spans="1:21" x14ac:dyDescent="0.75">
      <c r="A126" s="7">
        <v>0.52342592592592596</v>
      </c>
      <c r="B126">
        <v>20.32</v>
      </c>
      <c r="C126">
        <v>34.520000000000003</v>
      </c>
      <c r="D126">
        <v>10</v>
      </c>
      <c r="E126">
        <v>31.53</v>
      </c>
      <c r="F126">
        <v>10</v>
      </c>
      <c r="G126">
        <v>34.54</v>
      </c>
      <c r="H126">
        <v>31.57</v>
      </c>
      <c r="I126">
        <v>29.96</v>
      </c>
      <c r="J126">
        <v>27.42</v>
      </c>
      <c r="K126">
        <v>1338.78</v>
      </c>
      <c r="M126">
        <v>20.46</v>
      </c>
      <c r="N126">
        <f t="shared" si="5"/>
        <v>48.64283375687917</v>
      </c>
      <c r="P126">
        <f t="shared" si="6"/>
        <v>14.0627</v>
      </c>
      <c r="R126">
        <f t="shared" si="7"/>
        <v>0.60090075076807381</v>
      </c>
      <c r="S126">
        <v>125</v>
      </c>
      <c r="T126">
        <f t="shared" si="8"/>
        <v>66.7166333634366</v>
      </c>
      <c r="U126">
        <f t="shared" si="9"/>
        <v>2.0045037538403689</v>
      </c>
    </row>
    <row r="127" spans="1:21" x14ac:dyDescent="0.75">
      <c r="A127" s="7">
        <v>0.5241203703703704</v>
      </c>
      <c r="B127">
        <v>20.190000000000001</v>
      </c>
      <c r="C127">
        <v>34.549999999999997</v>
      </c>
      <c r="D127">
        <v>10</v>
      </c>
      <c r="E127">
        <v>31.59</v>
      </c>
      <c r="F127">
        <v>12.11</v>
      </c>
      <c r="G127">
        <v>32.83</v>
      </c>
      <c r="H127">
        <v>31.76</v>
      </c>
      <c r="I127">
        <v>30.27</v>
      </c>
      <c r="J127">
        <v>26.07</v>
      </c>
      <c r="K127">
        <v>1349.72</v>
      </c>
      <c r="M127">
        <v>20.190000000000001</v>
      </c>
      <c r="N127">
        <f t="shared" si="5"/>
        <v>18.708782214184705</v>
      </c>
      <c r="P127">
        <f t="shared" si="6"/>
        <v>13.932700000000001</v>
      </c>
      <c r="R127">
        <f t="shared" si="7"/>
        <v>0.59534583616420333</v>
      </c>
      <c r="S127">
        <v>126</v>
      </c>
      <c r="T127">
        <f t="shared" si="8"/>
        <v>66.406080659168722</v>
      </c>
      <c r="U127">
        <f t="shared" si="9"/>
        <v>1.9767291808210166</v>
      </c>
    </row>
    <row r="128" spans="1:21" x14ac:dyDescent="0.75">
      <c r="A128" s="7">
        <v>0.52481481481481485</v>
      </c>
      <c r="B128">
        <v>20.14</v>
      </c>
      <c r="C128">
        <v>34.5</v>
      </c>
      <c r="D128">
        <v>10</v>
      </c>
      <c r="E128">
        <v>31.61</v>
      </c>
      <c r="F128">
        <v>10</v>
      </c>
      <c r="G128">
        <v>34.020000000000003</v>
      </c>
      <c r="H128">
        <v>31.89</v>
      </c>
      <c r="I128">
        <v>30.36</v>
      </c>
      <c r="J128">
        <v>27.07</v>
      </c>
      <c r="K128">
        <v>1363.39</v>
      </c>
      <c r="M128">
        <v>20.32</v>
      </c>
      <c r="N128">
        <f t="shared" si="5"/>
        <v>22.450538657022175</v>
      </c>
      <c r="P128">
        <f t="shared" si="6"/>
        <v>13.8827</v>
      </c>
      <c r="R128">
        <f t="shared" si="7"/>
        <v>0.59320933054733005</v>
      </c>
      <c r="S128">
        <v>127</v>
      </c>
      <c r="T128">
        <f t="shared" si="8"/>
        <v>66.285088635495967</v>
      </c>
      <c r="U128">
        <f t="shared" si="9"/>
        <v>1.96604665273665</v>
      </c>
    </row>
    <row r="129" spans="1:21" x14ac:dyDescent="0.75">
      <c r="A129" s="7">
        <v>0.52550925925925929</v>
      </c>
      <c r="B129">
        <v>20.079999999999998</v>
      </c>
      <c r="C129">
        <v>34.450000000000003</v>
      </c>
      <c r="D129">
        <v>10</v>
      </c>
      <c r="E129">
        <v>31.55</v>
      </c>
      <c r="F129">
        <v>10</v>
      </c>
      <c r="G129">
        <v>33.619999999999997</v>
      </c>
      <c r="H129">
        <v>32.03</v>
      </c>
      <c r="I129">
        <v>30.63</v>
      </c>
      <c r="J129">
        <v>26.65</v>
      </c>
      <c r="K129">
        <v>1375.7</v>
      </c>
      <c r="M129">
        <v>19.829999999999998</v>
      </c>
      <c r="N129">
        <f t="shared" si="5"/>
        <v>0</v>
      </c>
      <c r="P129">
        <f t="shared" si="6"/>
        <v>13.822699999999998</v>
      </c>
      <c r="R129">
        <f t="shared" si="7"/>
        <v>0.59064552380708202</v>
      </c>
      <c r="S129">
        <v>128</v>
      </c>
      <c r="T129">
        <f t="shared" si="8"/>
        <v>66.138742792652664</v>
      </c>
      <c r="U129">
        <f t="shared" si="9"/>
        <v>1.9532276190354099</v>
      </c>
    </row>
    <row r="130" spans="1:21" x14ac:dyDescent="0.75">
      <c r="A130" s="7">
        <v>0.52620370370370373</v>
      </c>
      <c r="B130">
        <v>20.079999999999998</v>
      </c>
      <c r="C130">
        <v>34.39</v>
      </c>
      <c r="D130">
        <v>10</v>
      </c>
      <c r="E130">
        <v>31.49</v>
      </c>
      <c r="F130">
        <v>14.93</v>
      </c>
      <c r="G130">
        <v>33.229999999999997</v>
      </c>
      <c r="H130">
        <v>32.17</v>
      </c>
      <c r="I130">
        <v>30.74</v>
      </c>
      <c r="J130">
        <v>25.77</v>
      </c>
      <c r="K130">
        <v>1381.16</v>
      </c>
      <c r="M130">
        <v>20.32</v>
      </c>
      <c r="N130">
        <f t="shared" ref="N130:N193" si="10">((B130-B131)/1000)/((A131-A130)*3.1416*0.035*0.035)</f>
        <v>48.64283375687917</v>
      </c>
      <c r="P130">
        <f t="shared" si="6"/>
        <v>13.822699999999998</v>
      </c>
      <c r="R130">
        <f t="shared" si="7"/>
        <v>0.59064552380708202</v>
      </c>
      <c r="S130">
        <v>129</v>
      </c>
      <c r="T130">
        <f t="shared" si="8"/>
        <v>66.138742792652664</v>
      </c>
      <c r="U130">
        <f t="shared" si="9"/>
        <v>1.9532276190354099</v>
      </c>
    </row>
    <row r="131" spans="1:21" x14ac:dyDescent="0.75">
      <c r="A131" s="7">
        <v>0.52689814814814817</v>
      </c>
      <c r="B131">
        <v>19.95</v>
      </c>
      <c r="C131">
        <v>34.17</v>
      </c>
      <c r="D131">
        <v>10</v>
      </c>
      <c r="E131">
        <v>31.37</v>
      </c>
      <c r="F131">
        <v>10</v>
      </c>
      <c r="G131">
        <v>33.67</v>
      </c>
      <c r="H131">
        <v>32.270000000000003</v>
      </c>
      <c r="I131">
        <v>30.9</v>
      </c>
      <c r="J131">
        <v>26.88</v>
      </c>
      <c r="K131">
        <v>1393.47</v>
      </c>
      <c r="M131">
        <v>20.079999999999998</v>
      </c>
      <c r="N131">
        <f t="shared" si="10"/>
        <v>14.967025771347233</v>
      </c>
      <c r="P131">
        <f t="shared" ref="P131:P194" si="11">B131-6.2573</f>
        <v>13.692699999999999</v>
      </c>
      <c r="R131">
        <f t="shared" ref="R131:R194" si="12">P131/23.4027</f>
        <v>0.58509060920321154</v>
      </c>
      <c r="S131">
        <v>130</v>
      </c>
      <c r="T131">
        <f t="shared" ref="T131:T194" si="13">(P131-$V$15)/P131*100</f>
        <v>65.817260291980389</v>
      </c>
      <c r="U131">
        <f t="shared" ref="U131:U194" si="14">(P131-$V$15)/$V$15</f>
        <v>1.9254530460160577</v>
      </c>
    </row>
    <row r="132" spans="1:21" x14ac:dyDescent="0.75">
      <c r="A132" s="7">
        <v>0.52759259259259261</v>
      </c>
      <c r="B132">
        <v>19.91</v>
      </c>
      <c r="C132">
        <v>34.159999999999997</v>
      </c>
      <c r="D132">
        <v>10</v>
      </c>
      <c r="E132">
        <v>31.33</v>
      </c>
      <c r="F132">
        <v>10</v>
      </c>
      <c r="G132">
        <v>34.01</v>
      </c>
      <c r="H132">
        <v>32.340000000000003</v>
      </c>
      <c r="I132">
        <v>30.93</v>
      </c>
      <c r="J132">
        <v>27.13</v>
      </c>
      <c r="K132">
        <v>1379.8</v>
      </c>
      <c r="M132">
        <v>20.079999999999998</v>
      </c>
      <c r="N132">
        <f t="shared" si="10"/>
        <v>29.934051542695794</v>
      </c>
      <c r="P132">
        <f t="shared" si="11"/>
        <v>13.652699999999999</v>
      </c>
      <c r="R132">
        <f t="shared" si="12"/>
        <v>0.583381404709713</v>
      </c>
      <c r="S132">
        <v>131</v>
      </c>
      <c r="T132">
        <f t="shared" si="13"/>
        <v>65.71711090114043</v>
      </c>
      <c r="U132">
        <f t="shared" si="14"/>
        <v>1.9169070235485648</v>
      </c>
    </row>
    <row r="133" spans="1:21" x14ac:dyDescent="0.75">
      <c r="A133" s="7">
        <v>0.52828703703703705</v>
      </c>
      <c r="B133">
        <v>19.829999999999998</v>
      </c>
      <c r="C133">
        <v>34.17</v>
      </c>
      <c r="D133">
        <v>10</v>
      </c>
      <c r="E133">
        <v>31.36</v>
      </c>
      <c r="F133">
        <v>10</v>
      </c>
      <c r="G133">
        <v>33.56</v>
      </c>
      <c r="H133">
        <v>32.450000000000003</v>
      </c>
      <c r="I133">
        <v>31.03</v>
      </c>
      <c r="J133">
        <v>26.71</v>
      </c>
      <c r="K133">
        <v>1389.37</v>
      </c>
      <c r="M133">
        <v>20.14</v>
      </c>
      <c r="N133">
        <f t="shared" si="10"/>
        <v>22.450538657020847</v>
      </c>
      <c r="P133">
        <f t="shared" si="11"/>
        <v>13.572699999999998</v>
      </c>
      <c r="R133">
        <f t="shared" si="12"/>
        <v>0.5799629957227157</v>
      </c>
      <c r="S133">
        <v>132</v>
      </c>
      <c r="T133">
        <f t="shared" si="13"/>
        <v>65.515041222453888</v>
      </c>
      <c r="U133">
        <f t="shared" si="14"/>
        <v>1.8998149786135783</v>
      </c>
    </row>
    <row r="134" spans="1:21" x14ac:dyDescent="0.75">
      <c r="A134" s="7">
        <v>0.5289814814814815</v>
      </c>
      <c r="B134">
        <v>19.77</v>
      </c>
      <c r="C134">
        <v>34.17</v>
      </c>
      <c r="D134">
        <v>10</v>
      </c>
      <c r="E134">
        <v>31.4</v>
      </c>
      <c r="F134">
        <v>10</v>
      </c>
      <c r="G134">
        <v>33.64</v>
      </c>
      <c r="H134">
        <v>32.51</v>
      </c>
      <c r="I134">
        <v>31.23</v>
      </c>
      <c r="J134">
        <v>26.63</v>
      </c>
      <c r="K134">
        <v>1385.27</v>
      </c>
      <c r="M134">
        <v>19.57</v>
      </c>
      <c r="N134">
        <f t="shared" si="10"/>
        <v>59.86810308539026</v>
      </c>
      <c r="P134">
        <f t="shared" si="11"/>
        <v>13.512699999999999</v>
      </c>
      <c r="R134">
        <f t="shared" si="12"/>
        <v>0.57739918898246778</v>
      </c>
      <c r="S134">
        <v>133</v>
      </c>
      <c r="T134">
        <f t="shared" si="13"/>
        <v>65.361918787511001</v>
      </c>
      <c r="U134">
        <f t="shared" si="14"/>
        <v>1.886995944912339</v>
      </c>
    </row>
    <row r="135" spans="1:21" x14ac:dyDescent="0.75">
      <c r="A135" s="7">
        <v>0.52967592592592594</v>
      </c>
      <c r="B135">
        <v>19.61</v>
      </c>
      <c r="C135">
        <v>34.17</v>
      </c>
      <c r="D135">
        <v>10</v>
      </c>
      <c r="E135">
        <v>31.45</v>
      </c>
      <c r="F135">
        <v>10</v>
      </c>
      <c r="G135">
        <v>34.119999999999997</v>
      </c>
      <c r="H135">
        <v>32.56</v>
      </c>
      <c r="I135">
        <v>31.31</v>
      </c>
      <c r="J135">
        <v>27.05</v>
      </c>
      <c r="K135">
        <v>1388</v>
      </c>
      <c r="M135">
        <v>19.95</v>
      </c>
      <c r="N135">
        <f t="shared" si="10"/>
        <v>14.967025771347233</v>
      </c>
      <c r="P135">
        <f t="shared" si="11"/>
        <v>13.352699999999999</v>
      </c>
      <c r="R135">
        <f t="shared" si="12"/>
        <v>0.57056237100847329</v>
      </c>
      <c r="S135">
        <v>134</v>
      </c>
      <c r="T135">
        <f t="shared" si="13"/>
        <v>64.946864679053661</v>
      </c>
      <c r="U135">
        <f t="shared" si="14"/>
        <v>1.8528118550423667</v>
      </c>
    </row>
    <row r="136" spans="1:21" x14ac:dyDescent="0.75">
      <c r="A136" s="7">
        <v>0.53037037037037038</v>
      </c>
      <c r="B136">
        <v>19.57</v>
      </c>
      <c r="C136">
        <v>34.130000000000003</v>
      </c>
      <c r="D136">
        <v>10</v>
      </c>
      <c r="E136">
        <v>31.43</v>
      </c>
      <c r="F136">
        <v>10</v>
      </c>
      <c r="G136">
        <v>33.68</v>
      </c>
      <c r="H136">
        <v>32.67</v>
      </c>
      <c r="I136">
        <v>31.46</v>
      </c>
      <c r="J136">
        <v>26.74</v>
      </c>
      <c r="K136">
        <v>1388</v>
      </c>
      <c r="M136">
        <v>19.91</v>
      </c>
      <c r="N136">
        <f t="shared" si="10"/>
        <v>18.708782214184705</v>
      </c>
      <c r="P136">
        <f t="shared" si="11"/>
        <v>13.3127</v>
      </c>
      <c r="R136">
        <f t="shared" si="12"/>
        <v>0.56885316651497475</v>
      </c>
      <c r="S136">
        <v>135</v>
      </c>
      <c r="T136">
        <f t="shared" si="13"/>
        <v>64.84154228668865</v>
      </c>
      <c r="U136">
        <f t="shared" si="14"/>
        <v>1.8442658325748738</v>
      </c>
    </row>
    <row r="137" spans="1:21" x14ac:dyDescent="0.75">
      <c r="A137" s="7">
        <v>0.53106481481481482</v>
      </c>
      <c r="B137">
        <v>19.52</v>
      </c>
      <c r="C137">
        <v>34.020000000000003</v>
      </c>
      <c r="D137">
        <v>10</v>
      </c>
      <c r="E137">
        <v>31.37</v>
      </c>
      <c r="F137">
        <v>10</v>
      </c>
      <c r="G137">
        <v>33.49</v>
      </c>
      <c r="H137">
        <v>32.74</v>
      </c>
      <c r="I137">
        <v>31.68</v>
      </c>
      <c r="J137">
        <v>26.23</v>
      </c>
      <c r="K137">
        <v>1383.9</v>
      </c>
      <c r="M137">
        <v>19.77</v>
      </c>
      <c r="N137">
        <f t="shared" si="10"/>
        <v>3.7417564428361429</v>
      </c>
      <c r="P137">
        <f t="shared" si="11"/>
        <v>13.262699999999999</v>
      </c>
      <c r="R137">
        <f t="shared" si="12"/>
        <v>0.56671666089810147</v>
      </c>
      <c r="S137">
        <v>136</v>
      </c>
      <c r="T137">
        <f t="shared" si="13"/>
        <v>64.708995905811022</v>
      </c>
      <c r="U137">
        <f t="shared" si="14"/>
        <v>1.8335833044905072</v>
      </c>
    </row>
    <row r="138" spans="1:21" x14ac:dyDescent="0.75">
      <c r="A138" s="7">
        <v>0.53175925925925926</v>
      </c>
      <c r="B138">
        <v>19.510000000000002</v>
      </c>
      <c r="C138">
        <v>33.96</v>
      </c>
      <c r="D138">
        <v>10</v>
      </c>
      <c r="E138">
        <v>31.32</v>
      </c>
      <c r="F138">
        <v>10</v>
      </c>
      <c r="G138">
        <v>33.81</v>
      </c>
      <c r="H138">
        <v>32.79</v>
      </c>
      <c r="I138">
        <v>31.78</v>
      </c>
      <c r="J138">
        <v>26.82</v>
      </c>
      <c r="K138">
        <v>1377.06</v>
      </c>
      <c r="M138">
        <v>19.61</v>
      </c>
      <c r="N138">
        <f t="shared" si="10"/>
        <v>93.543911070922192</v>
      </c>
      <c r="P138">
        <f t="shared" si="11"/>
        <v>13.252700000000001</v>
      </c>
      <c r="R138">
        <f t="shared" si="12"/>
        <v>0.56628935977472694</v>
      </c>
      <c r="S138">
        <v>137</v>
      </c>
      <c r="T138">
        <f t="shared" si="13"/>
        <v>64.682366612086597</v>
      </c>
      <c r="U138">
        <f t="shared" si="14"/>
        <v>1.8314467988736345</v>
      </c>
    </row>
    <row r="139" spans="1:21" x14ac:dyDescent="0.75">
      <c r="A139" s="7">
        <v>0.53245370370370371</v>
      </c>
      <c r="B139">
        <v>19.260000000000002</v>
      </c>
      <c r="C139">
        <v>33.99</v>
      </c>
      <c r="D139">
        <v>10</v>
      </c>
      <c r="E139">
        <v>31.31</v>
      </c>
      <c r="F139">
        <v>10</v>
      </c>
      <c r="G139">
        <v>34.5</v>
      </c>
      <c r="H139">
        <v>32.83</v>
      </c>
      <c r="I139">
        <v>31.76</v>
      </c>
      <c r="J139">
        <v>27.34</v>
      </c>
      <c r="K139">
        <v>1370.23</v>
      </c>
      <c r="M139">
        <v>19.510000000000002</v>
      </c>
      <c r="N139">
        <f t="shared" si="10"/>
        <v>33.675807985531932</v>
      </c>
      <c r="P139">
        <f t="shared" si="11"/>
        <v>13.002700000000001</v>
      </c>
      <c r="R139">
        <f t="shared" si="12"/>
        <v>0.55560683169036051</v>
      </c>
      <c r="S139">
        <v>138</v>
      </c>
      <c r="T139">
        <f t="shared" si="13"/>
        <v>64.003322386888868</v>
      </c>
      <c r="U139">
        <f t="shared" si="14"/>
        <v>1.7780341584518027</v>
      </c>
    </row>
    <row r="140" spans="1:21" x14ac:dyDescent="0.75">
      <c r="A140" s="7">
        <v>0.53314814814814815</v>
      </c>
      <c r="B140">
        <v>19.170000000000002</v>
      </c>
      <c r="C140">
        <v>34.049999999999997</v>
      </c>
      <c r="D140">
        <v>10</v>
      </c>
      <c r="E140">
        <v>31.35</v>
      </c>
      <c r="F140">
        <v>10</v>
      </c>
      <c r="G140">
        <v>34.81</v>
      </c>
      <c r="H140">
        <v>32.9</v>
      </c>
      <c r="I140">
        <v>31.94</v>
      </c>
      <c r="J140">
        <v>27.56</v>
      </c>
      <c r="K140">
        <v>1352.46</v>
      </c>
      <c r="M140">
        <v>19.52</v>
      </c>
      <c r="N140">
        <f t="shared" si="10"/>
        <v>29.934051542695794</v>
      </c>
      <c r="P140">
        <f t="shared" si="11"/>
        <v>12.912700000000001</v>
      </c>
      <c r="R140">
        <f t="shared" si="12"/>
        <v>0.55176112157998869</v>
      </c>
      <c r="S140">
        <v>139</v>
      </c>
      <c r="T140">
        <f t="shared" si="13"/>
        <v>63.752429778435186</v>
      </c>
      <c r="U140">
        <f t="shared" si="14"/>
        <v>1.7588056078999434</v>
      </c>
    </row>
    <row r="141" spans="1:21" x14ac:dyDescent="0.75">
      <c r="A141" s="7">
        <v>0.53384259259259259</v>
      </c>
      <c r="B141">
        <v>19.09</v>
      </c>
      <c r="C141">
        <v>34.130000000000003</v>
      </c>
      <c r="D141">
        <v>10</v>
      </c>
      <c r="E141">
        <v>31.45</v>
      </c>
      <c r="F141">
        <v>10</v>
      </c>
      <c r="G141">
        <v>34.36</v>
      </c>
      <c r="H141">
        <v>32.950000000000003</v>
      </c>
      <c r="I141">
        <v>32.1</v>
      </c>
      <c r="J141">
        <v>27.11</v>
      </c>
      <c r="K141">
        <v>1362.03</v>
      </c>
      <c r="M141">
        <v>19.260000000000002</v>
      </c>
      <c r="N141">
        <f t="shared" si="10"/>
        <v>3.7417564428374721</v>
      </c>
      <c r="P141">
        <f t="shared" si="11"/>
        <v>12.832699999999999</v>
      </c>
      <c r="R141">
        <f t="shared" si="12"/>
        <v>0.54834271259299139</v>
      </c>
      <c r="S141">
        <v>140</v>
      </c>
      <c r="T141">
        <f t="shared" si="13"/>
        <v>63.52645974736415</v>
      </c>
      <c r="U141">
        <f t="shared" si="14"/>
        <v>1.7417135629649569</v>
      </c>
    </row>
    <row r="142" spans="1:21" x14ac:dyDescent="0.75">
      <c r="A142" s="7">
        <v>0.53453703703703703</v>
      </c>
      <c r="B142">
        <v>19.079999999999998</v>
      </c>
      <c r="C142">
        <v>34.21</v>
      </c>
      <c r="D142">
        <v>10</v>
      </c>
      <c r="E142">
        <v>31.54</v>
      </c>
      <c r="F142">
        <v>10</v>
      </c>
      <c r="G142">
        <v>34.76</v>
      </c>
      <c r="H142">
        <v>33.01</v>
      </c>
      <c r="I142">
        <v>32.19</v>
      </c>
      <c r="J142">
        <v>27.57</v>
      </c>
      <c r="K142">
        <v>1341.52</v>
      </c>
      <c r="M142">
        <v>19.09</v>
      </c>
      <c r="N142">
        <f t="shared" si="10"/>
        <v>14.967025771347233</v>
      </c>
      <c r="P142">
        <f t="shared" si="11"/>
        <v>12.822699999999998</v>
      </c>
      <c r="R142">
        <f t="shared" si="12"/>
        <v>0.54791541146961664</v>
      </c>
      <c r="S142">
        <v>141</v>
      </c>
      <c r="T142">
        <f t="shared" si="13"/>
        <v>63.498015238600281</v>
      </c>
      <c r="U142">
        <f t="shared" si="14"/>
        <v>1.7395770573480833</v>
      </c>
    </row>
    <row r="143" spans="1:21" x14ac:dyDescent="0.75">
      <c r="A143" s="7">
        <v>0.53523148148148147</v>
      </c>
      <c r="B143">
        <v>19.04</v>
      </c>
      <c r="C143">
        <v>34.25</v>
      </c>
      <c r="D143">
        <v>10</v>
      </c>
      <c r="E143">
        <v>31.59</v>
      </c>
      <c r="F143">
        <v>10</v>
      </c>
      <c r="G143">
        <v>33.97</v>
      </c>
      <c r="H143">
        <v>33.1</v>
      </c>
      <c r="I143">
        <v>32.450000000000003</v>
      </c>
      <c r="J143">
        <v>26.8</v>
      </c>
      <c r="K143">
        <v>1352.46</v>
      </c>
      <c r="M143">
        <v>19.170000000000002</v>
      </c>
      <c r="N143">
        <f t="shared" si="10"/>
        <v>7.4835128856736164</v>
      </c>
      <c r="P143">
        <f t="shared" si="11"/>
        <v>12.782699999999998</v>
      </c>
      <c r="R143">
        <f t="shared" si="12"/>
        <v>0.5462062069761181</v>
      </c>
      <c r="S143">
        <v>142</v>
      </c>
      <c r="T143">
        <f t="shared" si="13"/>
        <v>63.38379215658663</v>
      </c>
      <c r="U143">
        <f t="shared" si="14"/>
        <v>1.7310310348805904</v>
      </c>
    </row>
    <row r="144" spans="1:21" x14ac:dyDescent="0.75">
      <c r="A144" s="7">
        <v>0.53592592592592592</v>
      </c>
      <c r="B144">
        <v>19.02</v>
      </c>
      <c r="C144">
        <v>34.11</v>
      </c>
      <c r="D144">
        <v>10</v>
      </c>
      <c r="E144">
        <v>31.56</v>
      </c>
      <c r="F144">
        <v>10</v>
      </c>
      <c r="G144">
        <v>33.39</v>
      </c>
      <c r="H144">
        <v>33.17</v>
      </c>
      <c r="I144">
        <v>32.6</v>
      </c>
      <c r="J144">
        <v>26.56</v>
      </c>
      <c r="K144">
        <v>1349.72</v>
      </c>
      <c r="M144">
        <v>19.079999999999998</v>
      </c>
      <c r="N144">
        <f t="shared" si="10"/>
        <v>41.159320871205551</v>
      </c>
      <c r="P144">
        <f t="shared" si="11"/>
        <v>12.762699999999999</v>
      </c>
      <c r="R144">
        <f t="shared" si="12"/>
        <v>0.54535160472936883</v>
      </c>
      <c r="S144">
        <v>143</v>
      </c>
      <c r="T144">
        <f t="shared" si="13"/>
        <v>63.326412122826667</v>
      </c>
      <c r="U144">
        <f t="shared" si="14"/>
        <v>1.7267580236468438</v>
      </c>
    </row>
    <row r="145" spans="1:21" x14ac:dyDescent="0.75">
      <c r="A145" s="7">
        <v>0.53662037037037036</v>
      </c>
      <c r="B145">
        <v>18.91</v>
      </c>
      <c r="C145">
        <v>34.090000000000003</v>
      </c>
      <c r="D145">
        <v>10</v>
      </c>
      <c r="E145">
        <v>31.55</v>
      </c>
      <c r="F145">
        <v>10</v>
      </c>
      <c r="G145">
        <v>33.58</v>
      </c>
      <c r="H145">
        <v>33.25</v>
      </c>
      <c r="I145">
        <v>32.68</v>
      </c>
      <c r="J145">
        <v>26.43</v>
      </c>
      <c r="K145">
        <v>1360.66</v>
      </c>
      <c r="M145">
        <v>19.02</v>
      </c>
      <c r="N145">
        <f t="shared" si="10"/>
        <v>11.225269328511088</v>
      </c>
      <c r="P145">
        <f t="shared" si="11"/>
        <v>12.652699999999999</v>
      </c>
      <c r="R145">
        <f t="shared" si="12"/>
        <v>0.54065129237224763</v>
      </c>
      <c r="S145">
        <v>144</v>
      </c>
      <c r="T145">
        <f t="shared" si="13"/>
        <v>63.007579409928319</v>
      </c>
      <c r="U145">
        <f t="shared" si="14"/>
        <v>1.7032564618612382</v>
      </c>
    </row>
    <row r="146" spans="1:21" x14ac:dyDescent="0.75">
      <c r="A146" s="7">
        <v>0.5373148148148148</v>
      </c>
      <c r="B146">
        <v>18.88</v>
      </c>
      <c r="C146">
        <v>34.07</v>
      </c>
      <c r="D146">
        <v>10</v>
      </c>
      <c r="E146">
        <v>31.52</v>
      </c>
      <c r="F146">
        <v>10</v>
      </c>
      <c r="G146">
        <v>34.17</v>
      </c>
      <c r="H146">
        <v>33.31</v>
      </c>
      <c r="I146">
        <v>32.78</v>
      </c>
      <c r="J146">
        <v>27.01</v>
      </c>
      <c r="K146">
        <v>1344.25</v>
      </c>
      <c r="M146">
        <v>19.04</v>
      </c>
      <c r="N146">
        <f t="shared" si="10"/>
        <v>67.351615971063865</v>
      </c>
      <c r="P146">
        <f t="shared" si="11"/>
        <v>12.622699999999998</v>
      </c>
      <c r="R146">
        <f t="shared" si="12"/>
        <v>0.53936938900212361</v>
      </c>
      <c r="S146">
        <v>145</v>
      </c>
      <c r="T146">
        <f t="shared" si="13"/>
        <v>62.919660611438118</v>
      </c>
      <c r="U146">
        <f t="shared" si="14"/>
        <v>1.6968469450106183</v>
      </c>
    </row>
    <row r="147" spans="1:21" x14ac:dyDescent="0.75">
      <c r="A147" s="7">
        <v>0.53800925925925924</v>
      </c>
      <c r="B147">
        <v>18.7</v>
      </c>
      <c r="C147">
        <v>34</v>
      </c>
      <c r="D147">
        <v>10</v>
      </c>
      <c r="E147">
        <v>31.45</v>
      </c>
      <c r="F147">
        <v>14.26</v>
      </c>
      <c r="G147">
        <v>33.020000000000003</v>
      </c>
      <c r="H147">
        <v>33.369999999999997</v>
      </c>
      <c r="I147">
        <v>32.94</v>
      </c>
      <c r="J147">
        <v>25.99</v>
      </c>
      <c r="K147">
        <v>1341.52</v>
      </c>
      <c r="M147">
        <v>18.91</v>
      </c>
      <c r="N147">
        <f t="shared" si="10"/>
        <v>26.192295099858317</v>
      </c>
      <c r="P147">
        <f t="shared" si="11"/>
        <v>12.442699999999999</v>
      </c>
      <c r="R147">
        <f t="shared" si="12"/>
        <v>0.53167796878137985</v>
      </c>
      <c r="S147">
        <v>146</v>
      </c>
      <c r="T147">
        <f t="shared" si="13"/>
        <v>62.383244794136317</v>
      </c>
      <c r="U147">
        <f t="shared" si="14"/>
        <v>1.6583898439068996</v>
      </c>
    </row>
    <row r="148" spans="1:21" x14ac:dyDescent="0.75">
      <c r="A148" s="7">
        <v>0.53870370370370368</v>
      </c>
      <c r="B148">
        <v>18.63</v>
      </c>
      <c r="C148">
        <v>33.880000000000003</v>
      </c>
      <c r="D148">
        <v>10</v>
      </c>
      <c r="E148">
        <v>31.39</v>
      </c>
      <c r="F148">
        <v>10</v>
      </c>
      <c r="G148">
        <v>33.28</v>
      </c>
      <c r="H148">
        <v>33.409999999999997</v>
      </c>
      <c r="I148">
        <v>32.99</v>
      </c>
      <c r="J148">
        <v>26.45</v>
      </c>
      <c r="K148">
        <v>1330.58</v>
      </c>
      <c r="M148">
        <v>18.88</v>
      </c>
      <c r="N148">
        <f t="shared" si="10"/>
        <v>26.192295099858317</v>
      </c>
      <c r="P148">
        <f t="shared" si="11"/>
        <v>12.372699999999998</v>
      </c>
      <c r="R148">
        <f t="shared" si="12"/>
        <v>0.5286868609177573</v>
      </c>
      <c r="S148">
        <v>147</v>
      </c>
      <c r="T148">
        <f t="shared" si="13"/>
        <v>62.170423593880074</v>
      </c>
      <c r="U148">
        <f t="shared" si="14"/>
        <v>1.6434343045887865</v>
      </c>
    </row>
    <row r="149" spans="1:21" x14ac:dyDescent="0.75">
      <c r="A149" s="7">
        <v>0.53939814814814813</v>
      </c>
      <c r="B149">
        <v>18.559999999999999</v>
      </c>
      <c r="C149">
        <v>33.74</v>
      </c>
      <c r="D149">
        <v>10</v>
      </c>
      <c r="E149">
        <v>31.3</v>
      </c>
      <c r="F149">
        <v>10</v>
      </c>
      <c r="G149">
        <v>33.700000000000003</v>
      </c>
      <c r="H149">
        <v>33.42</v>
      </c>
      <c r="I149">
        <v>33.090000000000003</v>
      </c>
      <c r="J149">
        <v>26.29</v>
      </c>
      <c r="K149">
        <v>1329.21</v>
      </c>
      <c r="M149">
        <v>18.7</v>
      </c>
      <c r="N149">
        <f t="shared" si="10"/>
        <v>18.708782214183373</v>
      </c>
      <c r="P149">
        <f t="shared" si="11"/>
        <v>12.302699999999998</v>
      </c>
      <c r="R149">
        <f t="shared" si="12"/>
        <v>0.52569575305413474</v>
      </c>
      <c r="S149">
        <v>148</v>
      </c>
      <c r="T149">
        <f t="shared" si="13"/>
        <v>61.955180570118749</v>
      </c>
      <c r="U149">
        <f t="shared" si="14"/>
        <v>1.6284787652706736</v>
      </c>
    </row>
    <row r="150" spans="1:21" x14ac:dyDescent="0.75">
      <c r="A150" s="7">
        <v>0.54009259259259257</v>
      </c>
      <c r="B150">
        <v>18.510000000000002</v>
      </c>
      <c r="C150">
        <v>33.58</v>
      </c>
      <c r="D150">
        <v>10</v>
      </c>
      <c r="E150">
        <v>31.21</v>
      </c>
      <c r="F150">
        <v>10</v>
      </c>
      <c r="G150">
        <v>33.29</v>
      </c>
      <c r="H150">
        <v>33.5</v>
      </c>
      <c r="I150">
        <v>33.24</v>
      </c>
      <c r="J150">
        <v>26.17</v>
      </c>
      <c r="K150">
        <v>1318.28</v>
      </c>
      <c r="M150">
        <v>18.559999999999999</v>
      </c>
      <c r="N150">
        <f t="shared" si="10"/>
        <v>3.7417564428374721</v>
      </c>
      <c r="P150">
        <f t="shared" si="11"/>
        <v>12.252700000000001</v>
      </c>
      <c r="R150">
        <f t="shared" si="12"/>
        <v>0.52355924743726157</v>
      </c>
      <c r="S150">
        <v>149</v>
      </c>
      <c r="T150">
        <f t="shared" si="13"/>
        <v>61.799929811388509</v>
      </c>
      <c r="U150">
        <f t="shared" si="14"/>
        <v>1.6177962371863079</v>
      </c>
    </row>
    <row r="151" spans="1:21" x14ac:dyDescent="0.75">
      <c r="A151" s="7">
        <v>0.54078703703703701</v>
      </c>
      <c r="B151">
        <v>18.5</v>
      </c>
      <c r="C151">
        <v>33.56</v>
      </c>
      <c r="D151">
        <v>10</v>
      </c>
      <c r="E151">
        <v>31.17</v>
      </c>
      <c r="F151">
        <v>10</v>
      </c>
      <c r="G151">
        <v>33.450000000000003</v>
      </c>
      <c r="H151">
        <v>33.450000000000003</v>
      </c>
      <c r="I151">
        <v>33.159999999999997</v>
      </c>
      <c r="J151">
        <v>26.65</v>
      </c>
      <c r="K151">
        <v>1307.3399999999999</v>
      </c>
      <c r="M151">
        <v>18.510000000000002</v>
      </c>
      <c r="N151">
        <f t="shared" si="10"/>
        <v>26.192295099858317</v>
      </c>
      <c r="P151">
        <f t="shared" si="11"/>
        <v>12.242699999999999</v>
      </c>
      <c r="R151">
        <f t="shared" si="12"/>
        <v>0.52313194631388682</v>
      </c>
      <c r="S151">
        <v>150</v>
      </c>
      <c r="T151">
        <f t="shared" si="13"/>
        <v>61.768727486583842</v>
      </c>
      <c r="U151">
        <f t="shared" si="14"/>
        <v>1.6156597315694343</v>
      </c>
    </row>
    <row r="152" spans="1:21" x14ac:dyDescent="0.75">
      <c r="A152" s="7">
        <v>0.54148148148148145</v>
      </c>
      <c r="B152">
        <v>18.43</v>
      </c>
      <c r="C152">
        <v>33.54</v>
      </c>
      <c r="D152">
        <v>10</v>
      </c>
      <c r="E152">
        <v>31.15</v>
      </c>
      <c r="F152">
        <v>10</v>
      </c>
      <c r="G152">
        <v>34.090000000000003</v>
      </c>
      <c r="H152">
        <v>33.450000000000003</v>
      </c>
      <c r="I152">
        <v>33.22</v>
      </c>
      <c r="J152">
        <v>26.84</v>
      </c>
      <c r="K152">
        <v>1308.71</v>
      </c>
      <c r="M152">
        <v>18.63</v>
      </c>
      <c r="N152">
        <f t="shared" si="10"/>
        <v>22.450538657020847</v>
      </c>
      <c r="P152">
        <f t="shared" si="11"/>
        <v>12.172699999999999</v>
      </c>
      <c r="R152">
        <f t="shared" si="12"/>
        <v>0.52014083845026426</v>
      </c>
      <c r="S152">
        <v>151</v>
      </c>
      <c r="T152">
        <f t="shared" si="13"/>
        <v>61.548875762977808</v>
      </c>
      <c r="U152">
        <f t="shared" si="14"/>
        <v>1.6007041922513214</v>
      </c>
    </row>
    <row r="153" spans="1:21" x14ac:dyDescent="0.75">
      <c r="A153" s="7">
        <v>0.54217592592592589</v>
      </c>
      <c r="B153">
        <v>18.37</v>
      </c>
      <c r="C153">
        <v>33.43</v>
      </c>
      <c r="D153">
        <v>10</v>
      </c>
      <c r="E153">
        <v>31.08</v>
      </c>
      <c r="F153">
        <v>10</v>
      </c>
      <c r="G153">
        <v>32.909999999999997</v>
      </c>
      <c r="H153">
        <v>33.46</v>
      </c>
      <c r="I153">
        <v>33.409999999999997</v>
      </c>
      <c r="J153">
        <v>26.17</v>
      </c>
      <c r="K153">
        <v>1305.97</v>
      </c>
      <c r="M153">
        <v>18.5</v>
      </c>
      <c r="N153">
        <f t="shared" si="10"/>
        <v>7.4835128856736164</v>
      </c>
      <c r="P153">
        <f t="shared" si="11"/>
        <v>12.1127</v>
      </c>
      <c r="R153">
        <f t="shared" si="12"/>
        <v>0.51757703171001634</v>
      </c>
      <c r="S153">
        <v>152</v>
      </c>
      <c r="T153">
        <f t="shared" si="13"/>
        <v>61.358408942680001</v>
      </c>
      <c r="U153">
        <f t="shared" si="14"/>
        <v>1.5878851585500819</v>
      </c>
    </row>
    <row r="154" spans="1:21" x14ac:dyDescent="0.75">
      <c r="A154" s="7">
        <v>0.54287037037037034</v>
      </c>
      <c r="B154">
        <v>18.350000000000001</v>
      </c>
      <c r="C154">
        <v>33.36</v>
      </c>
      <c r="D154">
        <v>10</v>
      </c>
      <c r="E154">
        <v>31.08</v>
      </c>
      <c r="F154">
        <v>10</v>
      </c>
      <c r="G154">
        <v>33.81</v>
      </c>
      <c r="H154">
        <v>33.44</v>
      </c>
      <c r="I154">
        <v>33.479999999999997</v>
      </c>
      <c r="J154">
        <v>26.96</v>
      </c>
      <c r="K154">
        <v>1303.24</v>
      </c>
      <c r="M154">
        <v>18.37</v>
      </c>
      <c r="N154">
        <f t="shared" si="10"/>
        <v>86.060398185248573</v>
      </c>
      <c r="P154">
        <f t="shared" si="11"/>
        <v>12.092700000000001</v>
      </c>
      <c r="R154">
        <f t="shared" si="12"/>
        <v>0.51672242946326707</v>
      </c>
      <c r="S154">
        <v>153</v>
      </c>
      <c r="T154">
        <f t="shared" si="13"/>
        <v>61.294499987595827</v>
      </c>
      <c r="U154">
        <f t="shared" si="14"/>
        <v>1.5836121473163356</v>
      </c>
    </row>
    <row r="155" spans="1:21" x14ac:dyDescent="0.75">
      <c r="A155" s="7">
        <v>0.54356481481481478</v>
      </c>
      <c r="B155">
        <v>18.12</v>
      </c>
      <c r="C155">
        <v>33.4</v>
      </c>
      <c r="D155">
        <v>10</v>
      </c>
      <c r="E155">
        <v>31.14</v>
      </c>
      <c r="F155">
        <v>10</v>
      </c>
      <c r="G155">
        <v>33.61</v>
      </c>
      <c r="H155">
        <v>33.47</v>
      </c>
      <c r="I155">
        <v>33.58</v>
      </c>
      <c r="J155">
        <v>26.9</v>
      </c>
      <c r="K155">
        <v>1288.2</v>
      </c>
      <c r="M155">
        <v>18.43</v>
      </c>
      <c r="N155">
        <f t="shared" si="10"/>
        <v>22.450538657018587</v>
      </c>
      <c r="P155">
        <f t="shared" si="11"/>
        <v>11.8627</v>
      </c>
      <c r="R155">
        <f t="shared" si="12"/>
        <v>0.50689450362565003</v>
      </c>
      <c r="S155">
        <v>154</v>
      </c>
      <c r="T155">
        <f t="shared" si="13"/>
        <v>60.54405826666779</v>
      </c>
      <c r="U155">
        <f t="shared" si="14"/>
        <v>1.5344725181282504</v>
      </c>
    </row>
    <row r="156" spans="1:21" x14ac:dyDescent="0.75">
      <c r="A156" s="7">
        <v>0.54425925925925933</v>
      </c>
      <c r="B156">
        <v>18.059999999999999</v>
      </c>
      <c r="C156">
        <v>33.44</v>
      </c>
      <c r="D156">
        <v>10</v>
      </c>
      <c r="E156">
        <v>31.19</v>
      </c>
      <c r="F156">
        <v>10</v>
      </c>
      <c r="G156">
        <v>33.49</v>
      </c>
      <c r="H156">
        <v>33.479999999999997</v>
      </c>
      <c r="I156">
        <v>33.700000000000003</v>
      </c>
      <c r="J156">
        <v>27</v>
      </c>
      <c r="K156">
        <v>1284.0999999999999</v>
      </c>
      <c r="M156">
        <v>18.350000000000001</v>
      </c>
      <c r="N156">
        <f t="shared" si="10"/>
        <v>7.4835128856748128</v>
      </c>
      <c r="P156">
        <f t="shared" si="11"/>
        <v>11.802699999999998</v>
      </c>
      <c r="R156">
        <f t="shared" si="12"/>
        <v>0.504330696885402</v>
      </c>
      <c r="S156">
        <v>155</v>
      </c>
      <c r="T156">
        <f t="shared" si="13"/>
        <v>60.343480728985732</v>
      </c>
      <c r="U156">
        <f t="shared" si="14"/>
        <v>1.5216534844270102</v>
      </c>
    </row>
    <row r="157" spans="1:21" x14ac:dyDescent="0.75">
      <c r="A157" s="7">
        <v>0.54495370370370366</v>
      </c>
      <c r="B157">
        <v>18.04</v>
      </c>
      <c r="C157">
        <v>33.46</v>
      </c>
      <c r="D157">
        <v>10</v>
      </c>
      <c r="E157">
        <v>31.22</v>
      </c>
      <c r="F157">
        <v>10.119999999999999</v>
      </c>
      <c r="G157">
        <v>33</v>
      </c>
      <c r="H157">
        <v>33.5</v>
      </c>
      <c r="I157">
        <v>33.799999999999997</v>
      </c>
      <c r="J157">
        <v>26.23</v>
      </c>
      <c r="K157">
        <v>1264.96</v>
      </c>
      <c r="M157">
        <v>18.12</v>
      </c>
      <c r="N157">
        <f t="shared" si="10"/>
        <v>7.4835128856724191</v>
      </c>
      <c r="P157">
        <f t="shared" si="11"/>
        <v>11.782699999999998</v>
      </c>
      <c r="R157">
        <f t="shared" si="12"/>
        <v>0.50347609463865273</v>
      </c>
      <c r="S157">
        <v>156</v>
      </c>
      <c r="T157">
        <f t="shared" si="13"/>
        <v>60.276167601653263</v>
      </c>
      <c r="U157">
        <f t="shared" si="14"/>
        <v>1.5173804731932639</v>
      </c>
    </row>
    <row r="158" spans="1:21" x14ac:dyDescent="0.75">
      <c r="A158" s="7">
        <v>0.54564814814814822</v>
      </c>
      <c r="B158">
        <v>18.02</v>
      </c>
      <c r="C158">
        <v>33.44</v>
      </c>
      <c r="D158">
        <v>10</v>
      </c>
      <c r="E158">
        <v>31.25</v>
      </c>
      <c r="F158">
        <v>10.95</v>
      </c>
      <c r="G158">
        <v>33.24</v>
      </c>
      <c r="H158">
        <v>33.51</v>
      </c>
      <c r="I158">
        <v>33.85</v>
      </c>
      <c r="J158">
        <v>26.32</v>
      </c>
      <c r="K158">
        <v>1269.06</v>
      </c>
      <c r="M158">
        <v>18.059999999999999</v>
      </c>
      <c r="N158">
        <f t="shared" si="10"/>
        <v>3.7417564428367416</v>
      </c>
      <c r="P158">
        <f t="shared" si="11"/>
        <v>11.762699999999999</v>
      </c>
      <c r="R158">
        <f t="shared" si="12"/>
        <v>0.50262149239190346</v>
      </c>
      <c r="S158">
        <v>157</v>
      </c>
      <c r="T158">
        <f t="shared" si="13"/>
        <v>60.208625570659791</v>
      </c>
      <c r="U158">
        <f t="shared" si="14"/>
        <v>1.5131074619595175</v>
      </c>
    </row>
    <row r="159" spans="1:21" x14ac:dyDescent="0.75">
      <c r="A159" s="7">
        <v>0.54634259259259255</v>
      </c>
      <c r="B159">
        <v>18.010000000000002</v>
      </c>
      <c r="C159">
        <v>33.340000000000003</v>
      </c>
      <c r="D159">
        <v>10</v>
      </c>
      <c r="E159">
        <v>31.17</v>
      </c>
      <c r="F159">
        <v>10.78</v>
      </c>
      <c r="G159">
        <v>32.979999999999997</v>
      </c>
      <c r="H159">
        <v>33.54</v>
      </c>
      <c r="I159">
        <v>33.950000000000003</v>
      </c>
      <c r="J159">
        <v>25.97</v>
      </c>
      <c r="K159">
        <v>1260.8599999999999</v>
      </c>
      <c r="M159">
        <v>18.010000000000002</v>
      </c>
      <c r="N159">
        <f t="shared" si="10"/>
        <v>119.73620617076136</v>
      </c>
      <c r="P159">
        <f t="shared" si="11"/>
        <v>11.752700000000001</v>
      </c>
      <c r="R159">
        <f t="shared" si="12"/>
        <v>0.50219419126852893</v>
      </c>
      <c r="S159">
        <v>158</v>
      </c>
      <c r="T159">
        <f t="shared" si="13"/>
        <v>60.174768351102301</v>
      </c>
      <c r="U159">
        <f t="shared" si="14"/>
        <v>1.5109709563426446</v>
      </c>
    </row>
    <row r="160" spans="1:21" x14ac:dyDescent="0.75">
      <c r="A160" s="7">
        <v>0.5470370370370371</v>
      </c>
      <c r="B160">
        <v>17.690000000000001</v>
      </c>
      <c r="C160">
        <v>33.29</v>
      </c>
      <c r="D160">
        <v>10</v>
      </c>
      <c r="E160">
        <v>31.18</v>
      </c>
      <c r="F160">
        <v>10.78</v>
      </c>
      <c r="G160">
        <v>33.409999999999997</v>
      </c>
      <c r="H160">
        <v>33.56</v>
      </c>
      <c r="I160">
        <v>34.020000000000003</v>
      </c>
      <c r="J160">
        <v>26.24</v>
      </c>
      <c r="K160">
        <v>1254.02</v>
      </c>
      <c r="M160">
        <v>18.04</v>
      </c>
      <c r="N160">
        <f t="shared" si="10"/>
        <v>14.967025771350954</v>
      </c>
      <c r="P160">
        <f t="shared" si="11"/>
        <v>11.432700000000001</v>
      </c>
      <c r="R160">
        <f t="shared" si="12"/>
        <v>0.48852055532053995</v>
      </c>
      <c r="S160">
        <v>159</v>
      </c>
      <c r="T160">
        <f t="shared" si="13"/>
        <v>59.060064551680711</v>
      </c>
      <c r="U160">
        <f t="shared" si="14"/>
        <v>1.4426027766026999</v>
      </c>
    </row>
    <row r="161" spans="1:21" x14ac:dyDescent="0.75">
      <c r="A161" s="7">
        <v>0.54773148148148143</v>
      </c>
      <c r="B161">
        <v>17.649999999999999</v>
      </c>
      <c r="C161">
        <v>33.200000000000003</v>
      </c>
      <c r="D161">
        <v>10</v>
      </c>
      <c r="E161">
        <v>31.14</v>
      </c>
      <c r="F161">
        <v>10</v>
      </c>
      <c r="G161">
        <v>32.82</v>
      </c>
      <c r="H161">
        <v>33.590000000000003</v>
      </c>
      <c r="I161">
        <v>34.119999999999997</v>
      </c>
      <c r="J161">
        <v>26.21</v>
      </c>
      <c r="K161">
        <v>1240.3499999999999</v>
      </c>
      <c r="M161">
        <v>18.02</v>
      </c>
      <c r="N161">
        <f t="shared" si="10"/>
        <v>7.4835128856724191</v>
      </c>
      <c r="P161">
        <f t="shared" si="11"/>
        <v>11.392699999999998</v>
      </c>
      <c r="R161">
        <f t="shared" si="12"/>
        <v>0.48681135082704124</v>
      </c>
      <c r="S161">
        <v>160</v>
      </c>
      <c r="T161">
        <f t="shared" si="13"/>
        <v>58.91632361073318</v>
      </c>
      <c r="U161">
        <f t="shared" si="14"/>
        <v>1.4340567541352063</v>
      </c>
    </row>
    <row r="162" spans="1:21" x14ac:dyDescent="0.75">
      <c r="A162" s="7">
        <v>0.54842592592592598</v>
      </c>
      <c r="B162">
        <v>17.63</v>
      </c>
      <c r="C162">
        <v>33.11</v>
      </c>
      <c r="D162">
        <v>10</v>
      </c>
      <c r="E162">
        <v>31.09</v>
      </c>
      <c r="F162">
        <v>10.95</v>
      </c>
      <c r="G162">
        <v>32.89</v>
      </c>
      <c r="H162">
        <v>33.619999999999997</v>
      </c>
      <c r="I162">
        <v>34.200000000000003</v>
      </c>
      <c r="J162">
        <v>26.09</v>
      </c>
      <c r="K162">
        <v>1222.58</v>
      </c>
      <c r="M162">
        <v>17.690000000000001</v>
      </c>
      <c r="N162">
        <f t="shared" si="10"/>
        <v>29.934051542699251</v>
      </c>
      <c r="P162">
        <f t="shared" si="11"/>
        <v>11.372699999999998</v>
      </c>
      <c r="R162">
        <f t="shared" si="12"/>
        <v>0.48595674858029198</v>
      </c>
      <c r="S162">
        <v>161</v>
      </c>
      <c r="T162">
        <f t="shared" si="13"/>
        <v>58.844073966604235</v>
      </c>
      <c r="U162">
        <f t="shared" si="14"/>
        <v>1.4297837429014599</v>
      </c>
    </row>
    <row r="163" spans="1:21" x14ac:dyDescent="0.75">
      <c r="A163" s="7">
        <v>0.54912037037037031</v>
      </c>
      <c r="B163">
        <v>17.55</v>
      </c>
      <c r="C163">
        <v>33.11</v>
      </c>
      <c r="D163">
        <v>10</v>
      </c>
      <c r="E163">
        <v>31.11</v>
      </c>
      <c r="F163">
        <v>10</v>
      </c>
      <c r="G163">
        <v>33.82</v>
      </c>
      <c r="H163">
        <v>33.6</v>
      </c>
      <c r="I163">
        <v>34.200000000000003</v>
      </c>
      <c r="J163">
        <v>26.97</v>
      </c>
      <c r="K163">
        <v>1217.1099999999999</v>
      </c>
      <c r="M163">
        <v>17.63</v>
      </c>
      <c r="N163">
        <f t="shared" si="10"/>
        <v>44.901077314035845</v>
      </c>
      <c r="P163">
        <f t="shared" si="11"/>
        <v>11.2927</v>
      </c>
      <c r="R163">
        <f t="shared" si="12"/>
        <v>0.48253833959329478</v>
      </c>
      <c r="S163">
        <v>162</v>
      </c>
      <c r="T163">
        <f t="shared" si="13"/>
        <v>58.552516227297282</v>
      </c>
      <c r="U163">
        <f t="shared" si="14"/>
        <v>1.4126916979664741</v>
      </c>
    </row>
    <row r="164" spans="1:21" x14ac:dyDescent="0.75">
      <c r="A164" s="7">
        <v>0.54981481481481487</v>
      </c>
      <c r="B164">
        <v>17.43</v>
      </c>
      <c r="C164">
        <v>33.17</v>
      </c>
      <c r="D164">
        <v>10</v>
      </c>
      <c r="E164">
        <v>31.16</v>
      </c>
      <c r="F164">
        <v>10</v>
      </c>
      <c r="G164">
        <v>33.51</v>
      </c>
      <c r="H164">
        <v>33.58</v>
      </c>
      <c r="I164">
        <v>34.21</v>
      </c>
      <c r="J164">
        <v>26.34</v>
      </c>
      <c r="K164">
        <v>1211.6400000000001</v>
      </c>
      <c r="M164">
        <v>17.649999999999999</v>
      </c>
      <c r="N164">
        <f t="shared" si="10"/>
        <v>18.708782214187696</v>
      </c>
      <c r="P164">
        <f t="shared" si="11"/>
        <v>11.172699999999999</v>
      </c>
      <c r="R164">
        <f t="shared" si="12"/>
        <v>0.47741072611279894</v>
      </c>
      <c r="S164">
        <v>163</v>
      </c>
      <c r="T164">
        <f t="shared" si="13"/>
        <v>58.10735095366384</v>
      </c>
      <c r="U164">
        <f t="shared" si="14"/>
        <v>1.3870536305639947</v>
      </c>
    </row>
    <row r="165" spans="1:21" x14ac:dyDescent="0.75">
      <c r="A165" s="7">
        <v>0.5505092592592592</v>
      </c>
      <c r="B165">
        <v>17.38</v>
      </c>
      <c r="C165">
        <v>33.159999999999997</v>
      </c>
      <c r="D165">
        <v>10</v>
      </c>
      <c r="E165">
        <v>31.17</v>
      </c>
      <c r="F165">
        <v>13.27</v>
      </c>
      <c r="G165">
        <v>32.57</v>
      </c>
      <c r="H165">
        <v>33.56</v>
      </c>
      <c r="I165">
        <v>34.409999999999997</v>
      </c>
      <c r="J165">
        <v>26.2</v>
      </c>
      <c r="K165">
        <v>1206.17</v>
      </c>
      <c r="M165">
        <v>17.55</v>
      </c>
      <c r="N165">
        <f t="shared" si="10"/>
        <v>14.967025771344838</v>
      </c>
      <c r="P165">
        <f t="shared" si="11"/>
        <v>11.122699999999998</v>
      </c>
      <c r="R165">
        <f t="shared" si="12"/>
        <v>0.4752742204959256</v>
      </c>
      <c r="S165">
        <v>164</v>
      </c>
      <c r="T165">
        <f t="shared" si="13"/>
        <v>57.919030451239351</v>
      </c>
      <c r="U165">
        <f t="shared" si="14"/>
        <v>1.3763711024796281</v>
      </c>
    </row>
    <row r="166" spans="1:21" x14ac:dyDescent="0.75">
      <c r="A166" s="7">
        <v>0.55120370370370375</v>
      </c>
      <c r="B166">
        <v>17.34</v>
      </c>
      <c r="C166">
        <v>33.14</v>
      </c>
      <c r="D166">
        <v>10</v>
      </c>
      <c r="E166">
        <v>31.18</v>
      </c>
      <c r="F166">
        <v>10</v>
      </c>
      <c r="G166">
        <v>33.51</v>
      </c>
      <c r="H166">
        <v>33.61</v>
      </c>
      <c r="I166">
        <v>34.479999999999997</v>
      </c>
      <c r="J166">
        <v>27.27</v>
      </c>
      <c r="K166">
        <v>1204.81</v>
      </c>
      <c r="M166">
        <v>17.43</v>
      </c>
      <c r="N166">
        <f t="shared" si="10"/>
        <v>11.225269328512882</v>
      </c>
      <c r="P166">
        <f t="shared" si="11"/>
        <v>11.082699999999999</v>
      </c>
      <c r="R166">
        <f t="shared" si="12"/>
        <v>0.47356501600242706</v>
      </c>
      <c r="S166">
        <v>165</v>
      </c>
      <c r="T166">
        <f t="shared" si="13"/>
        <v>57.767150604094674</v>
      </c>
      <c r="U166">
        <f t="shared" si="14"/>
        <v>1.3678250800121352</v>
      </c>
    </row>
    <row r="167" spans="1:21" x14ac:dyDescent="0.75">
      <c r="A167" s="7">
        <v>0.55189814814814808</v>
      </c>
      <c r="B167">
        <v>17.309999999999999</v>
      </c>
      <c r="C167">
        <v>33.090000000000003</v>
      </c>
      <c r="D167">
        <v>10</v>
      </c>
      <c r="E167">
        <v>31.12</v>
      </c>
      <c r="F167">
        <v>10.119999999999999</v>
      </c>
      <c r="G167">
        <v>32.619999999999997</v>
      </c>
      <c r="H167">
        <v>33.659999999999997</v>
      </c>
      <c r="I167">
        <v>34.6</v>
      </c>
      <c r="J167">
        <v>26.15</v>
      </c>
      <c r="K167">
        <v>1195.24</v>
      </c>
      <c r="M167">
        <v>17.38</v>
      </c>
      <c r="N167">
        <f t="shared" si="10"/>
        <v>44.901077314034517</v>
      </c>
      <c r="P167">
        <f t="shared" si="11"/>
        <v>11.052699999999998</v>
      </c>
      <c r="R167">
        <f t="shared" si="12"/>
        <v>0.47228311263230305</v>
      </c>
      <c r="S167">
        <v>166</v>
      </c>
      <c r="T167">
        <f t="shared" si="13"/>
        <v>57.652519293928172</v>
      </c>
      <c r="U167">
        <f t="shared" si="14"/>
        <v>1.3614155631615152</v>
      </c>
    </row>
    <row r="168" spans="1:21" x14ac:dyDescent="0.75">
      <c r="A168" s="7">
        <v>0.55259259259259264</v>
      </c>
      <c r="B168">
        <v>17.190000000000001</v>
      </c>
      <c r="C168">
        <v>33.01</v>
      </c>
      <c r="D168">
        <v>10</v>
      </c>
      <c r="E168">
        <v>31.13</v>
      </c>
      <c r="F168">
        <v>10</v>
      </c>
      <c r="G168">
        <v>32.950000000000003</v>
      </c>
      <c r="H168">
        <v>33.69</v>
      </c>
      <c r="I168">
        <v>34.75</v>
      </c>
      <c r="J168">
        <v>26.65</v>
      </c>
      <c r="K168">
        <v>1185.67</v>
      </c>
      <c r="M168">
        <v>17.309999999999999</v>
      </c>
      <c r="N168">
        <f t="shared" si="10"/>
        <v>37.417564428375393</v>
      </c>
      <c r="P168">
        <f t="shared" si="11"/>
        <v>10.932700000000001</v>
      </c>
      <c r="R168">
        <f t="shared" si="12"/>
        <v>0.46715549915180732</v>
      </c>
      <c r="S168">
        <v>167</v>
      </c>
      <c r="T168">
        <f t="shared" si="13"/>
        <v>57.187702946207253</v>
      </c>
      <c r="U168">
        <f t="shared" si="14"/>
        <v>1.3357774957590367</v>
      </c>
    </row>
    <row r="169" spans="1:21" x14ac:dyDescent="0.75">
      <c r="A169" s="7">
        <v>0.55328703703703697</v>
      </c>
      <c r="B169">
        <v>17.09</v>
      </c>
      <c r="C169">
        <v>33.03</v>
      </c>
      <c r="D169">
        <v>10</v>
      </c>
      <c r="E169">
        <v>31.16</v>
      </c>
      <c r="F169">
        <v>10</v>
      </c>
      <c r="G169">
        <v>33.159999999999997</v>
      </c>
      <c r="H169">
        <v>33.65</v>
      </c>
      <c r="I169">
        <v>34.729999999999997</v>
      </c>
      <c r="J169">
        <v>26.38</v>
      </c>
      <c r="K169">
        <v>1178.83</v>
      </c>
      <c r="M169">
        <v>17.190000000000001</v>
      </c>
      <c r="N169">
        <f t="shared" si="10"/>
        <v>63.609859528216219</v>
      </c>
      <c r="P169">
        <f t="shared" si="11"/>
        <v>10.832699999999999</v>
      </c>
      <c r="R169">
        <f t="shared" si="12"/>
        <v>0.46288248791806069</v>
      </c>
      <c r="S169">
        <v>168</v>
      </c>
      <c r="T169">
        <f t="shared" si="13"/>
        <v>56.792489407073035</v>
      </c>
      <c r="U169">
        <f t="shared" si="14"/>
        <v>1.3144124395903036</v>
      </c>
    </row>
    <row r="170" spans="1:21" x14ac:dyDescent="0.75">
      <c r="A170" s="7">
        <v>0.55398148148148152</v>
      </c>
      <c r="B170">
        <v>16.920000000000002</v>
      </c>
      <c r="C170">
        <v>33</v>
      </c>
      <c r="D170">
        <v>10</v>
      </c>
      <c r="E170">
        <v>31.17</v>
      </c>
      <c r="F170">
        <v>10</v>
      </c>
      <c r="G170">
        <v>32.869999999999997</v>
      </c>
      <c r="H170">
        <v>33.65</v>
      </c>
      <c r="I170">
        <v>34.81</v>
      </c>
      <c r="J170">
        <v>26.71</v>
      </c>
      <c r="K170">
        <v>1166.53</v>
      </c>
      <c r="M170">
        <v>17.34</v>
      </c>
      <c r="N170">
        <f t="shared" si="10"/>
        <v>26.192295099858317</v>
      </c>
      <c r="P170">
        <f t="shared" si="11"/>
        <v>10.662700000000001</v>
      </c>
      <c r="R170">
        <f t="shared" si="12"/>
        <v>0.45561836882069168</v>
      </c>
      <c r="S170">
        <v>169</v>
      </c>
      <c r="T170">
        <f t="shared" si="13"/>
        <v>56.103613531281951</v>
      </c>
      <c r="U170">
        <f t="shared" si="14"/>
        <v>1.2780918441034586</v>
      </c>
    </row>
    <row r="171" spans="1:21" x14ac:dyDescent="0.75">
      <c r="A171" s="7">
        <v>0.55467592592592596</v>
      </c>
      <c r="B171">
        <v>16.850000000000001</v>
      </c>
      <c r="C171">
        <v>33</v>
      </c>
      <c r="D171">
        <v>10</v>
      </c>
      <c r="E171">
        <v>31.2</v>
      </c>
      <c r="F171">
        <v>10</v>
      </c>
      <c r="G171">
        <v>33.32</v>
      </c>
      <c r="H171">
        <v>33.64</v>
      </c>
      <c r="I171">
        <v>34.86</v>
      </c>
      <c r="J171">
        <v>26.81</v>
      </c>
      <c r="K171">
        <v>1155.5899999999999</v>
      </c>
      <c r="M171">
        <v>16.920000000000002</v>
      </c>
      <c r="N171">
        <f t="shared" si="10"/>
        <v>18.708782214184705</v>
      </c>
      <c r="P171">
        <f t="shared" si="11"/>
        <v>10.592700000000001</v>
      </c>
      <c r="R171">
        <f t="shared" si="12"/>
        <v>0.45262726095706912</v>
      </c>
      <c r="S171">
        <v>170</v>
      </c>
      <c r="T171">
        <f t="shared" si="13"/>
        <v>55.813531960689907</v>
      </c>
      <c r="U171">
        <f t="shared" si="14"/>
        <v>1.2631363047853457</v>
      </c>
    </row>
    <row r="172" spans="1:21" x14ac:dyDescent="0.75">
      <c r="A172" s="7">
        <v>0.5553703703703704</v>
      </c>
      <c r="B172">
        <v>16.8</v>
      </c>
      <c r="C172">
        <v>33.06</v>
      </c>
      <c r="D172">
        <v>10</v>
      </c>
      <c r="E172">
        <v>31.28</v>
      </c>
      <c r="F172">
        <v>10</v>
      </c>
      <c r="G172">
        <v>33.9</v>
      </c>
      <c r="H172">
        <v>33.61</v>
      </c>
      <c r="I172">
        <v>34.96</v>
      </c>
      <c r="J172">
        <v>27.17</v>
      </c>
      <c r="K172">
        <v>1161.06</v>
      </c>
      <c r="M172">
        <v>17.09</v>
      </c>
      <c r="N172">
        <f t="shared" si="10"/>
        <v>33.675807985531932</v>
      </c>
      <c r="P172">
        <f t="shared" si="11"/>
        <v>10.5427</v>
      </c>
      <c r="R172">
        <f t="shared" si="12"/>
        <v>0.45049075534019578</v>
      </c>
      <c r="S172">
        <v>171</v>
      </c>
      <c r="T172">
        <f t="shared" si="13"/>
        <v>55.603972416933047</v>
      </c>
      <c r="U172">
        <f t="shared" si="14"/>
        <v>1.2524537767009791</v>
      </c>
    </row>
    <row r="173" spans="1:21" x14ac:dyDescent="0.75">
      <c r="A173" s="7">
        <v>0.55606481481481485</v>
      </c>
      <c r="B173">
        <v>16.71</v>
      </c>
      <c r="C173">
        <v>33.200000000000003</v>
      </c>
      <c r="D173">
        <v>10</v>
      </c>
      <c r="E173">
        <v>31.38</v>
      </c>
      <c r="F173">
        <v>10</v>
      </c>
      <c r="G173">
        <v>33.81</v>
      </c>
      <c r="H173">
        <v>33.6</v>
      </c>
      <c r="I173">
        <v>35.07</v>
      </c>
      <c r="J173">
        <v>27.12</v>
      </c>
      <c r="K173">
        <v>1129.6199999999999</v>
      </c>
      <c r="M173">
        <v>16.850000000000001</v>
      </c>
      <c r="N173">
        <f t="shared" si="10"/>
        <v>44.901077314043022</v>
      </c>
      <c r="P173">
        <f t="shared" si="11"/>
        <v>10.4527</v>
      </c>
      <c r="R173">
        <f t="shared" si="12"/>
        <v>0.4466450452298239</v>
      </c>
      <c r="S173">
        <v>172</v>
      </c>
      <c r="T173">
        <f t="shared" si="13"/>
        <v>55.221713050216692</v>
      </c>
      <c r="U173">
        <f t="shared" si="14"/>
        <v>1.2332252261491197</v>
      </c>
    </row>
    <row r="174" spans="1:21" x14ac:dyDescent="0.75">
      <c r="A174" s="7">
        <v>0.55675925925925929</v>
      </c>
      <c r="B174">
        <v>16.59</v>
      </c>
      <c r="C174">
        <v>33.270000000000003</v>
      </c>
      <c r="D174">
        <v>10</v>
      </c>
      <c r="E174">
        <v>31.47</v>
      </c>
      <c r="F174">
        <v>10</v>
      </c>
      <c r="G174">
        <v>33.83</v>
      </c>
      <c r="H174">
        <v>33.6</v>
      </c>
      <c r="I174">
        <v>35.17</v>
      </c>
      <c r="J174">
        <v>26.95</v>
      </c>
      <c r="K174">
        <v>1140.55</v>
      </c>
      <c r="M174">
        <v>16.8</v>
      </c>
      <c r="N174">
        <f t="shared" si="10"/>
        <v>33.675807985531932</v>
      </c>
      <c r="P174">
        <f t="shared" si="11"/>
        <v>10.332699999999999</v>
      </c>
      <c r="R174">
        <f t="shared" si="12"/>
        <v>0.44151743174932806</v>
      </c>
      <c r="S174">
        <v>173</v>
      </c>
      <c r="T174">
        <f t="shared" si="13"/>
        <v>54.701675263967786</v>
      </c>
      <c r="U174">
        <f t="shared" si="14"/>
        <v>1.2075871587466402</v>
      </c>
    </row>
    <row r="175" spans="1:21" x14ac:dyDescent="0.75">
      <c r="A175" s="7">
        <v>0.55745370370370373</v>
      </c>
      <c r="B175">
        <v>16.5</v>
      </c>
      <c r="C175">
        <v>33.409999999999997</v>
      </c>
      <c r="D175">
        <v>10</v>
      </c>
      <c r="E175">
        <v>31.56</v>
      </c>
      <c r="F175">
        <v>10</v>
      </c>
      <c r="G175">
        <v>34.29</v>
      </c>
      <c r="H175">
        <v>33.6</v>
      </c>
      <c r="I175">
        <v>35.21</v>
      </c>
      <c r="J175">
        <v>27.84</v>
      </c>
      <c r="K175">
        <v>1122.78</v>
      </c>
      <c r="M175">
        <v>16.71</v>
      </c>
      <c r="N175">
        <f t="shared" si="10"/>
        <v>11.225269328511088</v>
      </c>
      <c r="P175">
        <f t="shared" si="11"/>
        <v>10.242699999999999</v>
      </c>
      <c r="R175">
        <f t="shared" si="12"/>
        <v>0.43767172163895618</v>
      </c>
      <c r="S175">
        <v>174</v>
      </c>
      <c r="T175">
        <f t="shared" si="13"/>
        <v>54.30365040467845</v>
      </c>
      <c r="U175">
        <f t="shared" si="14"/>
        <v>1.188358608194781</v>
      </c>
    </row>
    <row r="176" spans="1:21" x14ac:dyDescent="0.75">
      <c r="A176" s="7">
        <v>0.55814814814814817</v>
      </c>
      <c r="B176">
        <v>16.47</v>
      </c>
      <c r="C176">
        <v>33.630000000000003</v>
      </c>
      <c r="D176">
        <v>10</v>
      </c>
      <c r="E176">
        <v>31.7</v>
      </c>
      <c r="F176">
        <v>10</v>
      </c>
      <c r="G176">
        <v>34.9</v>
      </c>
      <c r="H176">
        <v>33.58</v>
      </c>
      <c r="I176">
        <v>35.33</v>
      </c>
      <c r="J176">
        <v>27.79</v>
      </c>
      <c r="K176">
        <v>1124.1500000000001</v>
      </c>
      <c r="M176">
        <v>16.43</v>
      </c>
      <c r="N176">
        <f t="shared" si="10"/>
        <v>14.967025771347233</v>
      </c>
      <c r="P176">
        <f t="shared" si="11"/>
        <v>10.212699999999998</v>
      </c>
      <c r="R176">
        <f t="shared" si="12"/>
        <v>0.43638981826883216</v>
      </c>
      <c r="S176">
        <v>175</v>
      </c>
      <c r="T176">
        <f t="shared" si="13"/>
        <v>54.169416510814962</v>
      </c>
      <c r="U176">
        <f t="shared" si="14"/>
        <v>1.1819490913441608</v>
      </c>
    </row>
    <row r="177" spans="1:21" x14ac:dyDescent="0.75">
      <c r="A177" s="7">
        <v>0.55884259259259261</v>
      </c>
      <c r="B177">
        <v>16.43</v>
      </c>
      <c r="C177">
        <v>33.9</v>
      </c>
      <c r="D177">
        <v>10</v>
      </c>
      <c r="E177">
        <v>31.89</v>
      </c>
      <c r="F177">
        <v>10</v>
      </c>
      <c r="G177">
        <v>34.270000000000003</v>
      </c>
      <c r="H177">
        <v>33.6</v>
      </c>
      <c r="I177">
        <v>35.380000000000003</v>
      </c>
      <c r="J177">
        <v>27.3</v>
      </c>
      <c r="K177">
        <v>1114.58</v>
      </c>
      <c r="M177">
        <v>16.59</v>
      </c>
      <c r="N177">
        <f t="shared" si="10"/>
        <v>26.192295099858317</v>
      </c>
      <c r="P177">
        <f t="shared" si="11"/>
        <v>10.172699999999999</v>
      </c>
      <c r="R177">
        <f t="shared" si="12"/>
        <v>0.43468061377533357</v>
      </c>
      <c r="S177">
        <v>176</v>
      </c>
      <c r="T177">
        <f t="shared" si="13"/>
        <v>53.9892064053791</v>
      </c>
      <c r="U177">
        <f t="shared" si="14"/>
        <v>1.1734030688766679</v>
      </c>
    </row>
    <row r="178" spans="1:21" x14ac:dyDescent="0.75">
      <c r="A178" s="7">
        <v>0.55953703703703705</v>
      </c>
      <c r="B178">
        <v>16.36</v>
      </c>
      <c r="C178">
        <v>34.200000000000003</v>
      </c>
      <c r="D178">
        <v>10</v>
      </c>
      <c r="E178">
        <v>32.14</v>
      </c>
      <c r="F178">
        <v>10</v>
      </c>
      <c r="G178">
        <v>34.549999999999997</v>
      </c>
      <c r="H178">
        <v>33.58</v>
      </c>
      <c r="I178">
        <v>35.520000000000003</v>
      </c>
      <c r="J178">
        <v>27.73</v>
      </c>
      <c r="K178">
        <v>1109.1099999999999</v>
      </c>
      <c r="M178">
        <v>16.47</v>
      </c>
      <c r="N178">
        <f t="shared" si="10"/>
        <v>11.225269328511088</v>
      </c>
      <c r="P178">
        <f t="shared" si="11"/>
        <v>10.102699999999999</v>
      </c>
      <c r="R178">
        <f t="shared" si="12"/>
        <v>0.43168950591171101</v>
      </c>
      <c r="S178">
        <v>177</v>
      </c>
      <c r="T178">
        <f t="shared" si="13"/>
        <v>53.670404941253324</v>
      </c>
      <c r="U178">
        <f t="shared" si="14"/>
        <v>1.158447529558555</v>
      </c>
    </row>
    <row r="179" spans="1:21" x14ac:dyDescent="0.75">
      <c r="A179" s="7">
        <v>0.5602314814814815</v>
      </c>
      <c r="B179">
        <v>16.329999999999998</v>
      </c>
      <c r="C179">
        <v>34.5</v>
      </c>
      <c r="D179">
        <v>10</v>
      </c>
      <c r="E179">
        <v>32.39</v>
      </c>
      <c r="F179">
        <v>10</v>
      </c>
      <c r="G179">
        <v>34.979999999999997</v>
      </c>
      <c r="H179">
        <v>33.64</v>
      </c>
      <c r="I179">
        <v>35.69</v>
      </c>
      <c r="J179">
        <v>27.58</v>
      </c>
      <c r="K179">
        <v>1107.74</v>
      </c>
      <c r="M179">
        <v>16.5</v>
      </c>
      <c r="N179">
        <f t="shared" si="10"/>
        <v>14.967025771347233</v>
      </c>
      <c r="P179">
        <f t="shared" si="11"/>
        <v>10.072699999999998</v>
      </c>
      <c r="R179">
        <f t="shared" si="12"/>
        <v>0.430407602541587</v>
      </c>
      <c r="S179">
        <v>178</v>
      </c>
      <c r="T179">
        <f t="shared" si="13"/>
        <v>53.532419311604627</v>
      </c>
      <c r="U179">
        <f t="shared" si="14"/>
        <v>1.152038012707935</v>
      </c>
    </row>
    <row r="180" spans="1:21" x14ac:dyDescent="0.75">
      <c r="A180" s="7">
        <v>0.56092592592592594</v>
      </c>
      <c r="B180">
        <v>16.29</v>
      </c>
      <c r="C180">
        <v>34.76</v>
      </c>
      <c r="D180">
        <v>10</v>
      </c>
      <c r="E180">
        <v>32.61</v>
      </c>
      <c r="F180">
        <v>10</v>
      </c>
      <c r="G180">
        <v>35.049999999999997</v>
      </c>
      <c r="H180">
        <v>33.700000000000003</v>
      </c>
      <c r="I180">
        <v>35.86</v>
      </c>
      <c r="J180">
        <v>27.83</v>
      </c>
      <c r="K180">
        <v>1098.17</v>
      </c>
      <c r="M180">
        <v>16.36</v>
      </c>
      <c r="N180">
        <f t="shared" si="10"/>
        <v>14.967025771347233</v>
      </c>
      <c r="P180">
        <f t="shared" si="11"/>
        <v>10.032699999999998</v>
      </c>
      <c r="R180">
        <f t="shared" si="12"/>
        <v>0.4286983980480884</v>
      </c>
      <c r="S180">
        <v>179</v>
      </c>
      <c r="T180">
        <f t="shared" si="13"/>
        <v>53.347154803791597</v>
      </c>
      <c r="U180">
        <f t="shared" si="14"/>
        <v>1.1434919902404421</v>
      </c>
    </row>
    <row r="181" spans="1:21" x14ac:dyDescent="0.75">
      <c r="A181" s="7">
        <v>0.56162037037037038</v>
      </c>
      <c r="B181">
        <v>16.25</v>
      </c>
      <c r="C181">
        <v>35.01</v>
      </c>
      <c r="D181">
        <v>10</v>
      </c>
      <c r="E181">
        <v>32.83</v>
      </c>
      <c r="F181">
        <v>10</v>
      </c>
      <c r="G181">
        <v>35.020000000000003</v>
      </c>
      <c r="H181">
        <v>33.770000000000003</v>
      </c>
      <c r="I181">
        <v>35.93</v>
      </c>
      <c r="J181">
        <v>27.96</v>
      </c>
      <c r="K181">
        <v>1091.3399999999999</v>
      </c>
      <c r="M181">
        <v>16.329999999999998</v>
      </c>
      <c r="N181">
        <f t="shared" si="10"/>
        <v>14.967025771347233</v>
      </c>
      <c r="P181">
        <f t="shared" si="11"/>
        <v>9.9926999999999992</v>
      </c>
      <c r="R181">
        <f t="shared" si="12"/>
        <v>0.42698919355458981</v>
      </c>
      <c r="S181">
        <v>180</v>
      </c>
      <c r="T181">
        <f t="shared" si="13"/>
        <v>53.160407097180936</v>
      </c>
      <c r="U181">
        <f t="shared" si="14"/>
        <v>1.1349459677729492</v>
      </c>
    </row>
    <row r="182" spans="1:21" x14ac:dyDescent="0.75">
      <c r="A182" s="7">
        <v>0.56231481481481482</v>
      </c>
      <c r="B182">
        <v>16.21</v>
      </c>
      <c r="C182">
        <v>35.130000000000003</v>
      </c>
      <c r="D182">
        <v>10</v>
      </c>
      <c r="E182">
        <v>32.97</v>
      </c>
      <c r="F182">
        <v>10</v>
      </c>
      <c r="G182">
        <v>34.479999999999997</v>
      </c>
      <c r="H182">
        <v>33.83</v>
      </c>
      <c r="I182">
        <v>36.04</v>
      </c>
      <c r="J182">
        <v>27.3</v>
      </c>
      <c r="K182">
        <v>1091.3399999999999</v>
      </c>
      <c r="M182">
        <v>16.29</v>
      </c>
      <c r="N182">
        <f t="shared" si="10"/>
        <v>22.450538657022175</v>
      </c>
      <c r="P182">
        <f t="shared" si="11"/>
        <v>9.9527000000000001</v>
      </c>
      <c r="R182">
        <f t="shared" si="12"/>
        <v>0.42527998906109127</v>
      </c>
      <c r="S182">
        <v>181</v>
      </c>
      <c r="T182">
        <f t="shared" si="13"/>
        <v>52.97215830880063</v>
      </c>
      <c r="U182">
        <f t="shared" si="14"/>
        <v>1.1263999453054563</v>
      </c>
    </row>
    <row r="183" spans="1:21" x14ac:dyDescent="0.75">
      <c r="A183" s="7">
        <v>0.56300925925925926</v>
      </c>
      <c r="B183">
        <v>16.149999999999999</v>
      </c>
      <c r="C183">
        <v>35.14</v>
      </c>
      <c r="D183">
        <v>10</v>
      </c>
      <c r="E183">
        <v>33.04</v>
      </c>
      <c r="F183">
        <v>10</v>
      </c>
      <c r="G183">
        <v>34.39</v>
      </c>
      <c r="H183">
        <v>33.92</v>
      </c>
      <c r="I183">
        <v>36.19</v>
      </c>
      <c r="J183">
        <v>26.84</v>
      </c>
      <c r="K183">
        <v>1083.1300000000001</v>
      </c>
      <c r="M183">
        <v>16.21</v>
      </c>
      <c r="N183">
        <f t="shared" si="10"/>
        <v>0</v>
      </c>
      <c r="P183">
        <f t="shared" si="11"/>
        <v>9.8926999999999978</v>
      </c>
      <c r="R183">
        <f t="shared" si="12"/>
        <v>0.42271618232084324</v>
      </c>
      <c r="S183">
        <v>182</v>
      </c>
      <c r="T183">
        <f t="shared" si="13"/>
        <v>52.686930767131315</v>
      </c>
      <c r="U183">
        <f t="shared" si="14"/>
        <v>1.1135809116042164</v>
      </c>
    </row>
    <row r="184" spans="1:21" x14ac:dyDescent="0.75">
      <c r="A184" s="7">
        <v>0.56370370370370371</v>
      </c>
      <c r="B184">
        <v>16.149999999999999</v>
      </c>
      <c r="C184">
        <v>35.08</v>
      </c>
      <c r="D184">
        <v>10</v>
      </c>
      <c r="E184">
        <v>33</v>
      </c>
      <c r="F184">
        <v>10</v>
      </c>
      <c r="G184">
        <v>34.21</v>
      </c>
      <c r="H184">
        <v>34</v>
      </c>
      <c r="I184">
        <v>36.299999999999997</v>
      </c>
      <c r="J184">
        <v>26.7</v>
      </c>
      <c r="K184">
        <v>1074.93</v>
      </c>
      <c r="M184">
        <v>16.14</v>
      </c>
      <c r="N184">
        <f t="shared" si="10"/>
        <v>3.7417564428361429</v>
      </c>
      <c r="P184">
        <f t="shared" si="11"/>
        <v>9.8926999999999978</v>
      </c>
      <c r="R184">
        <f t="shared" si="12"/>
        <v>0.42271618232084324</v>
      </c>
      <c r="S184">
        <v>183</v>
      </c>
      <c r="T184">
        <f t="shared" si="13"/>
        <v>52.686930767131315</v>
      </c>
      <c r="U184">
        <f t="shared" si="14"/>
        <v>1.1135809116042164</v>
      </c>
    </row>
    <row r="185" spans="1:21" x14ac:dyDescent="0.75">
      <c r="A185" s="7">
        <v>0.56439814814814815</v>
      </c>
      <c r="B185">
        <v>16.14</v>
      </c>
      <c r="C185">
        <v>35</v>
      </c>
      <c r="D185">
        <v>10</v>
      </c>
      <c r="E185">
        <v>32.950000000000003</v>
      </c>
      <c r="F185">
        <v>10</v>
      </c>
      <c r="G185">
        <v>34.020000000000003</v>
      </c>
      <c r="H185">
        <v>34.04</v>
      </c>
      <c r="I185">
        <v>36.26</v>
      </c>
      <c r="J185">
        <v>26.78</v>
      </c>
      <c r="K185">
        <v>1072.2</v>
      </c>
      <c r="M185">
        <v>16.25</v>
      </c>
      <c r="N185">
        <f t="shared" si="10"/>
        <v>44.901077314043022</v>
      </c>
      <c r="P185">
        <f t="shared" si="11"/>
        <v>9.8826999999999998</v>
      </c>
      <c r="R185">
        <f t="shared" si="12"/>
        <v>0.42228888119746866</v>
      </c>
      <c r="S185">
        <v>184</v>
      </c>
      <c r="T185">
        <f t="shared" si="13"/>
        <v>52.639056128385974</v>
      </c>
      <c r="U185">
        <f t="shared" si="14"/>
        <v>1.1114444059873434</v>
      </c>
    </row>
    <row r="186" spans="1:21" x14ac:dyDescent="0.75">
      <c r="A186" s="7">
        <v>0.56509259259259259</v>
      </c>
      <c r="B186">
        <v>16.02</v>
      </c>
      <c r="C186">
        <v>34.880000000000003</v>
      </c>
      <c r="D186">
        <v>10</v>
      </c>
      <c r="E186">
        <v>32.85</v>
      </c>
      <c r="F186">
        <v>10</v>
      </c>
      <c r="G186">
        <v>33.65</v>
      </c>
      <c r="H186">
        <v>34.1</v>
      </c>
      <c r="I186">
        <v>36.46</v>
      </c>
      <c r="J186">
        <v>26.37</v>
      </c>
      <c r="K186">
        <v>1066.73</v>
      </c>
      <c r="M186">
        <v>16.149999999999999</v>
      </c>
      <c r="N186">
        <f t="shared" si="10"/>
        <v>18.708782214184037</v>
      </c>
      <c r="P186">
        <f t="shared" si="11"/>
        <v>9.7626999999999988</v>
      </c>
      <c r="R186">
        <f t="shared" si="12"/>
        <v>0.41716126771697276</v>
      </c>
      <c r="S186">
        <v>185</v>
      </c>
      <c r="T186">
        <f t="shared" si="13"/>
        <v>52.056910485828709</v>
      </c>
      <c r="U186">
        <f t="shared" si="14"/>
        <v>1.085806338584864</v>
      </c>
    </row>
    <row r="187" spans="1:21" x14ac:dyDescent="0.75">
      <c r="A187" s="7">
        <v>0.56578703703703703</v>
      </c>
      <c r="B187">
        <v>15.97</v>
      </c>
      <c r="C187">
        <v>34.79</v>
      </c>
      <c r="D187">
        <v>10</v>
      </c>
      <c r="E187">
        <v>32.82</v>
      </c>
      <c r="F187">
        <v>10</v>
      </c>
      <c r="G187">
        <v>34.76</v>
      </c>
      <c r="H187">
        <v>34.11</v>
      </c>
      <c r="I187">
        <v>36.43</v>
      </c>
      <c r="J187">
        <v>27.29</v>
      </c>
      <c r="K187">
        <v>1055.79</v>
      </c>
      <c r="M187">
        <v>15.9</v>
      </c>
      <c r="N187">
        <f t="shared" si="10"/>
        <v>26.192295099858317</v>
      </c>
      <c r="P187">
        <f t="shared" si="11"/>
        <v>9.7127000000000017</v>
      </c>
      <c r="R187">
        <f t="shared" si="12"/>
        <v>0.41502476210009964</v>
      </c>
      <c r="S187">
        <v>186</v>
      </c>
      <c r="T187">
        <f t="shared" si="13"/>
        <v>51.810104296436634</v>
      </c>
      <c r="U187">
        <f t="shared" si="14"/>
        <v>1.0751238105004983</v>
      </c>
    </row>
    <row r="188" spans="1:21" x14ac:dyDescent="0.75">
      <c r="A188" s="7">
        <v>0.56648148148148147</v>
      </c>
      <c r="B188">
        <v>15.9</v>
      </c>
      <c r="C188">
        <v>34.71</v>
      </c>
      <c r="D188">
        <v>10</v>
      </c>
      <c r="E188">
        <v>32.729999999999997</v>
      </c>
      <c r="F188">
        <v>10</v>
      </c>
      <c r="G188">
        <v>33.67</v>
      </c>
      <c r="H188">
        <v>34.130000000000003</v>
      </c>
      <c r="I188">
        <v>36.520000000000003</v>
      </c>
      <c r="J188">
        <v>26.35</v>
      </c>
      <c r="K188">
        <v>1055.79</v>
      </c>
      <c r="M188">
        <v>16.149999999999999</v>
      </c>
      <c r="N188">
        <f t="shared" si="10"/>
        <v>33.675807985531932</v>
      </c>
      <c r="P188">
        <f t="shared" si="11"/>
        <v>9.6427000000000014</v>
      </c>
      <c r="R188">
        <f t="shared" si="12"/>
        <v>0.41203365423647703</v>
      </c>
      <c r="S188">
        <v>187</v>
      </c>
      <c r="T188">
        <f t="shared" si="13"/>
        <v>51.460275648936516</v>
      </c>
      <c r="U188">
        <f t="shared" si="14"/>
        <v>1.0601682711823854</v>
      </c>
    </row>
    <row r="189" spans="1:21" x14ac:dyDescent="0.75">
      <c r="A189" s="7">
        <v>0.56717592592592592</v>
      </c>
      <c r="B189">
        <v>15.81</v>
      </c>
      <c r="C189">
        <v>34.54</v>
      </c>
      <c r="D189">
        <v>10</v>
      </c>
      <c r="E189">
        <v>32.630000000000003</v>
      </c>
      <c r="F189">
        <v>10</v>
      </c>
      <c r="G189">
        <v>33.85</v>
      </c>
      <c r="H189">
        <v>34.15</v>
      </c>
      <c r="I189">
        <v>36.520000000000003</v>
      </c>
      <c r="J189">
        <v>26.52</v>
      </c>
      <c r="K189">
        <v>1055.79</v>
      </c>
      <c r="M189">
        <v>15.97</v>
      </c>
      <c r="N189">
        <f t="shared" si="10"/>
        <v>7.4835128856742807</v>
      </c>
      <c r="P189">
        <f t="shared" si="11"/>
        <v>9.5527000000000015</v>
      </c>
      <c r="R189">
        <f t="shared" si="12"/>
        <v>0.40818794412610521</v>
      </c>
      <c r="S189">
        <v>188</v>
      </c>
      <c r="T189">
        <f t="shared" si="13"/>
        <v>51.002962513216168</v>
      </c>
      <c r="U189">
        <f t="shared" si="14"/>
        <v>1.040939720630526</v>
      </c>
    </row>
    <row r="190" spans="1:21" x14ac:dyDescent="0.75">
      <c r="A190" s="7">
        <v>0.56787037037037036</v>
      </c>
      <c r="B190">
        <v>15.79</v>
      </c>
      <c r="C190">
        <v>34.380000000000003</v>
      </c>
      <c r="D190">
        <v>10</v>
      </c>
      <c r="E190">
        <v>32.53</v>
      </c>
      <c r="F190">
        <v>11.61</v>
      </c>
      <c r="G190">
        <v>33.44</v>
      </c>
      <c r="H190">
        <v>34.200000000000003</v>
      </c>
      <c r="I190">
        <v>36.659999999999997</v>
      </c>
      <c r="J190">
        <v>26.27</v>
      </c>
      <c r="K190">
        <v>1050.32</v>
      </c>
      <c r="M190">
        <v>16.02</v>
      </c>
      <c r="N190">
        <f t="shared" si="10"/>
        <v>29.934051542694466</v>
      </c>
      <c r="P190">
        <f t="shared" si="11"/>
        <v>9.5326999999999984</v>
      </c>
      <c r="R190">
        <f t="shared" si="12"/>
        <v>0.40733334187935577</v>
      </c>
      <c r="S190">
        <v>189</v>
      </c>
      <c r="T190">
        <f t="shared" si="13"/>
        <v>50.900164696256041</v>
      </c>
      <c r="U190">
        <f t="shared" si="14"/>
        <v>1.0366667093967787</v>
      </c>
    </row>
    <row r="191" spans="1:21" x14ac:dyDescent="0.75">
      <c r="A191" s="7">
        <v>0.5685648148148148</v>
      </c>
      <c r="B191">
        <v>15.71</v>
      </c>
      <c r="C191">
        <v>34.14</v>
      </c>
      <c r="D191">
        <v>10</v>
      </c>
      <c r="E191">
        <v>32.39</v>
      </c>
      <c r="F191">
        <v>10</v>
      </c>
      <c r="G191">
        <v>34.130000000000003</v>
      </c>
      <c r="H191">
        <v>34.159999999999997</v>
      </c>
      <c r="I191">
        <v>36.64</v>
      </c>
      <c r="J191">
        <v>27.41</v>
      </c>
      <c r="K191">
        <v>1021.61</v>
      </c>
      <c r="M191">
        <v>15.81</v>
      </c>
      <c r="N191">
        <f t="shared" si="10"/>
        <v>14.967025771347897</v>
      </c>
      <c r="P191">
        <f t="shared" si="11"/>
        <v>9.4527000000000001</v>
      </c>
      <c r="R191">
        <f t="shared" si="12"/>
        <v>0.40391493289235858</v>
      </c>
      <c r="S191">
        <v>190</v>
      </c>
      <c r="T191">
        <f t="shared" si="13"/>
        <v>50.484623440921652</v>
      </c>
      <c r="U191">
        <f t="shared" si="14"/>
        <v>1.0195746644617931</v>
      </c>
    </row>
    <row r="192" spans="1:21" x14ac:dyDescent="0.75">
      <c r="A192" s="7">
        <v>0.56925925925925924</v>
      </c>
      <c r="B192">
        <v>15.67</v>
      </c>
      <c r="C192">
        <v>34.03</v>
      </c>
      <c r="D192">
        <v>10</v>
      </c>
      <c r="E192">
        <v>32.28</v>
      </c>
      <c r="F192">
        <v>10</v>
      </c>
      <c r="G192">
        <v>33.4</v>
      </c>
      <c r="H192">
        <v>34.159999999999997</v>
      </c>
      <c r="I192">
        <v>36.75</v>
      </c>
      <c r="J192">
        <v>26.54</v>
      </c>
      <c r="K192">
        <v>1039.3900000000001</v>
      </c>
      <c r="M192">
        <v>15.71</v>
      </c>
      <c r="N192">
        <f t="shared" si="10"/>
        <v>22.450538657021511</v>
      </c>
      <c r="P192">
        <f t="shared" si="11"/>
        <v>9.412700000000001</v>
      </c>
      <c r="R192">
        <f t="shared" si="12"/>
        <v>0.40220572839885999</v>
      </c>
      <c r="S192">
        <v>191</v>
      </c>
      <c r="T192">
        <f t="shared" si="13"/>
        <v>50.274204000977406</v>
      </c>
      <c r="U192">
        <f t="shared" si="14"/>
        <v>1.0110286419943002</v>
      </c>
    </row>
    <row r="193" spans="1:21" x14ac:dyDescent="0.75">
      <c r="A193" s="7">
        <v>0.56995370370370368</v>
      </c>
      <c r="B193">
        <v>15.61</v>
      </c>
      <c r="C193">
        <v>33.96</v>
      </c>
      <c r="D193">
        <v>10</v>
      </c>
      <c r="E193">
        <v>32.31</v>
      </c>
      <c r="F193">
        <v>10</v>
      </c>
      <c r="G193">
        <v>34.020000000000003</v>
      </c>
      <c r="H193">
        <v>34.15</v>
      </c>
      <c r="I193">
        <v>36.729999999999997</v>
      </c>
      <c r="J193">
        <v>26.91</v>
      </c>
      <c r="K193">
        <v>1038.02</v>
      </c>
      <c r="M193">
        <v>15.79</v>
      </c>
      <c r="N193">
        <f t="shared" si="10"/>
        <v>26.192295099858317</v>
      </c>
      <c r="P193">
        <f t="shared" si="11"/>
        <v>9.3526999999999987</v>
      </c>
      <c r="R193">
        <f t="shared" si="12"/>
        <v>0.39964192165861201</v>
      </c>
      <c r="S193">
        <v>192</v>
      </c>
      <c r="T193">
        <f t="shared" si="13"/>
        <v>49.955200102644156</v>
      </c>
      <c r="U193">
        <f t="shared" si="14"/>
        <v>0.99820960829306005</v>
      </c>
    </row>
    <row r="194" spans="1:21" x14ac:dyDescent="0.75">
      <c r="A194" s="7">
        <v>0.57064814814814813</v>
      </c>
      <c r="B194">
        <v>15.54</v>
      </c>
      <c r="C194">
        <v>33.909999999999997</v>
      </c>
      <c r="D194">
        <v>10</v>
      </c>
      <c r="E194">
        <v>32.28</v>
      </c>
      <c r="F194">
        <v>10</v>
      </c>
      <c r="G194">
        <v>34.130000000000003</v>
      </c>
      <c r="H194">
        <v>34.1</v>
      </c>
      <c r="I194">
        <v>36.76</v>
      </c>
      <c r="J194">
        <v>27.19</v>
      </c>
      <c r="K194">
        <v>1027.08</v>
      </c>
      <c r="M194">
        <v>15.61</v>
      </c>
      <c r="N194">
        <f t="shared" ref="N194:N257" si="15">((B194-B195)/1000)/((A195-A194)*3.1416*0.035*0.035)</f>
        <v>56.126346642552782</v>
      </c>
      <c r="P194">
        <f t="shared" si="11"/>
        <v>9.2826999999999984</v>
      </c>
      <c r="R194">
        <f t="shared" si="12"/>
        <v>0.3966508137949894</v>
      </c>
      <c r="S194">
        <v>193</v>
      </c>
      <c r="T194">
        <f t="shared" si="13"/>
        <v>49.57781679899167</v>
      </c>
      <c r="U194">
        <f t="shared" si="14"/>
        <v>0.98325406897494716</v>
      </c>
    </row>
    <row r="195" spans="1:21" x14ac:dyDescent="0.75">
      <c r="A195" s="7">
        <v>0.57134259259259257</v>
      </c>
      <c r="B195">
        <v>15.39</v>
      </c>
      <c r="C195">
        <v>33.950000000000003</v>
      </c>
      <c r="D195">
        <v>10</v>
      </c>
      <c r="E195">
        <v>32.33</v>
      </c>
      <c r="F195">
        <v>10</v>
      </c>
      <c r="G195">
        <v>34.43</v>
      </c>
      <c r="H195">
        <v>34.090000000000003</v>
      </c>
      <c r="I195">
        <v>36.83</v>
      </c>
      <c r="J195">
        <v>26.83</v>
      </c>
      <c r="K195">
        <v>1022.98</v>
      </c>
      <c r="M195">
        <v>15.67</v>
      </c>
      <c r="N195">
        <f t="shared" si="15"/>
        <v>11.225269328511088</v>
      </c>
      <c r="P195">
        <f t="shared" ref="P195:P258" si="16">B195-6.2573</f>
        <v>9.1326999999999998</v>
      </c>
      <c r="R195">
        <f t="shared" ref="R195:R258" si="17">P195/23.4027</f>
        <v>0.39024129694436965</v>
      </c>
      <c r="S195">
        <v>194</v>
      </c>
      <c r="T195">
        <f t="shared" ref="T195:T258" si="18">(P195-$V$15)/P195*100</f>
        <v>48.749657822987729</v>
      </c>
      <c r="U195">
        <f t="shared" ref="U195:U258" si="19">(P195-$V$15)/$V$15</f>
        <v>0.95120648472184843</v>
      </c>
    </row>
    <row r="196" spans="1:21" x14ac:dyDescent="0.75">
      <c r="A196" s="7">
        <v>0.57203703703703701</v>
      </c>
      <c r="B196">
        <v>15.36</v>
      </c>
      <c r="C196">
        <v>33.85</v>
      </c>
      <c r="D196">
        <v>10</v>
      </c>
      <c r="E196">
        <v>32.25</v>
      </c>
      <c r="F196">
        <v>10.45</v>
      </c>
      <c r="G196">
        <v>33.19</v>
      </c>
      <c r="H196">
        <v>34.07</v>
      </c>
      <c r="I196">
        <v>36.92</v>
      </c>
      <c r="J196">
        <v>26.46</v>
      </c>
      <c r="K196">
        <v>983.33</v>
      </c>
      <c r="M196">
        <v>15.54</v>
      </c>
      <c r="N196">
        <f t="shared" si="15"/>
        <v>41.159320871205551</v>
      </c>
      <c r="P196">
        <f t="shared" si="16"/>
        <v>9.1026999999999987</v>
      </c>
      <c r="R196">
        <f t="shared" si="17"/>
        <v>0.38895939357424564</v>
      </c>
      <c r="S196">
        <v>195</v>
      </c>
      <c r="T196">
        <f t="shared" si="18"/>
        <v>48.580750766256159</v>
      </c>
      <c r="U196">
        <f t="shared" si="19"/>
        <v>0.94479696787122835</v>
      </c>
    </row>
    <row r="197" spans="1:21" x14ac:dyDescent="0.75">
      <c r="A197" s="7">
        <v>0.57273148148148145</v>
      </c>
      <c r="B197">
        <v>15.25</v>
      </c>
      <c r="C197">
        <v>33.83</v>
      </c>
      <c r="D197">
        <v>10</v>
      </c>
      <c r="E197">
        <v>32.28</v>
      </c>
      <c r="F197">
        <v>10</v>
      </c>
      <c r="G197">
        <v>34</v>
      </c>
      <c r="H197">
        <v>34.020000000000003</v>
      </c>
      <c r="I197">
        <v>36.869999999999997</v>
      </c>
      <c r="J197">
        <v>27.07</v>
      </c>
      <c r="K197">
        <v>1016.14</v>
      </c>
      <c r="M197">
        <v>15.39</v>
      </c>
      <c r="N197">
        <f t="shared" si="15"/>
        <v>22.450538657021511</v>
      </c>
      <c r="P197">
        <f t="shared" si="16"/>
        <v>8.9926999999999992</v>
      </c>
      <c r="R197">
        <f t="shared" si="17"/>
        <v>0.38425908121712449</v>
      </c>
      <c r="S197">
        <v>196</v>
      </c>
      <c r="T197">
        <f t="shared" si="18"/>
        <v>47.951783112969409</v>
      </c>
      <c r="U197">
        <f t="shared" si="19"/>
        <v>0.92129540608562255</v>
      </c>
    </row>
    <row r="198" spans="1:21" x14ac:dyDescent="0.75">
      <c r="A198" s="7">
        <v>0.57342592592592589</v>
      </c>
      <c r="B198">
        <v>15.19</v>
      </c>
      <c r="C198">
        <v>33.74</v>
      </c>
      <c r="D198">
        <v>10</v>
      </c>
      <c r="E198">
        <v>32.24</v>
      </c>
      <c r="F198">
        <v>10</v>
      </c>
      <c r="G198">
        <v>34.08</v>
      </c>
      <c r="H198">
        <v>33.950000000000003</v>
      </c>
      <c r="I198">
        <v>36.97</v>
      </c>
      <c r="J198">
        <v>26.71</v>
      </c>
      <c r="K198">
        <v>1027.08</v>
      </c>
      <c r="M198">
        <v>15.25</v>
      </c>
      <c r="N198">
        <f t="shared" si="15"/>
        <v>0</v>
      </c>
      <c r="P198">
        <f t="shared" si="16"/>
        <v>8.9327000000000005</v>
      </c>
      <c r="R198">
        <f t="shared" si="17"/>
        <v>0.38169527447687662</v>
      </c>
      <c r="S198">
        <v>197</v>
      </c>
      <c r="T198">
        <f t="shared" si="18"/>
        <v>47.602180751620459</v>
      </c>
      <c r="U198">
        <f t="shared" si="19"/>
        <v>0.90847637238438328</v>
      </c>
    </row>
    <row r="199" spans="1:21" x14ac:dyDescent="0.75">
      <c r="A199" s="7">
        <v>0.57412037037037034</v>
      </c>
      <c r="B199">
        <v>15.19</v>
      </c>
      <c r="C199">
        <v>33.729999999999997</v>
      </c>
      <c r="D199">
        <v>10</v>
      </c>
      <c r="E199">
        <v>32.18</v>
      </c>
      <c r="F199">
        <v>10</v>
      </c>
      <c r="G199">
        <v>33.71</v>
      </c>
      <c r="H199">
        <v>33.81</v>
      </c>
      <c r="I199">
        <v>36.74</v>
      </c>
      <c r="J199">
        <v>26.79</v>
      </c>
      <c r="K199">
        <v>973.76</v>
      </c>
      <c r="M199">
        <v>15.36</v>
      </c>
      <c r="N199">
        <f t="shared" si="15"/>
        <v>37.417564428368742</v>
      </c>
      <c r="P199">
        <f t="shared" si="16"/>
        <v>8.9327000000000005</v>
      </c>
      <c r="R199">
        <f t="shared" si="17"/>
        <v>0.38169527447687662</v>
      </c>
      <c r="S199">
        <v>198</v>
      </c>
      <c r="T199">
        <f t="shared" si="18"/>
        <v>47.602180751620459</v>
      </c>
      <c r="U199">
        <f t="shared" si="19"/>
        <v>0.90847637238438328</v>
      </c>
    </row>
    <row r="200" spans="1:21" x14ac:dyDescent="0.75">
      <c r="A200" s="7">
        <v>0.57481481481481478</v>
      </c>
      <c r="B200">
        <v>15.09</v>
      </c>
      <c r="C200">
        <v>33.71</v>
      </c>
      <c r="D200">
        <v>10</v>
      </c>
      <c r="E200">
        <v>32.19</v>
      </c>
      <c r="F200">
        <v>10</v>
      </c>
      <c r="G200">
        <v>33.93</v>
      </c>
      <c r="H200">
        <v>33.72</v>
      </c>
      <c r="I200">
        <v>36.86</v>
      </c>
      <c r="J200">
        <v>27.18</v>
      </c>
      <c r="K200">
        <v>1002.47</v>
      </c>
      <c r="M200">
        <v>15.19</v>
      </c>
      <c r="N200">
        <f t="shared" si="15"/>
        <v>3.7417564428362096</v>
      </c>
      <c r="P200">
        <f t="shared" si="16"/>
        <v>8.8326999999999991</v>
      </c>
      <c r="R200">
        <f t="shared" si="17"/>
        <v>0.37742226324313005</v>
      </c>
      <c r="S200">
        <v>199</v>
      </c>
      <c r="T200">
        <f t="shared" si="18"/>
        <v>47.008955359063478</v>
      </c>
      <c r="U200">
        <f t="shared" si="19"/>
        <v>0.88711131621565031</v>
      </c>
    </row>
    <row r="201" spans="1:21" x14ac:dyDescent="0.75">
      <c r="A201" s="7">
        <v>0.57550925925925933</v>
      </c>
      <c r="B201">
        <v>15.08</v>
      </c>
      <c r="C201">
        <v>33.729999999999997</v>
      </c>
      <c r="D201">
        <v>10</v>
      </c>
      <c r="E201">
        <v>32.17</v>
      </c>
      <c r="F201">
        <v>10</v>
      </c>
      <c r="G201">
        <v>32.89</v>
      </c>
      <c r="H201">
        <v>33.64</v>
      </c>
      <c r="I201">
        <v>36.770000000000003</v>
      </c>
      <c r="J201">
        <v>26.43</v>
      </c>
      <c r="K201">
        <v>686.67</v>
      </c>
      <c r="M201">
        <v>15.06</v>
      </c>
      <c r="N201">
        <f t="shared" si="15"/>
        <v>7.4835128856748128</v>
      </c>
      <c r="P201">
        <f t="shared" si="16"/>
        <v>8.8227000000000011</v>
      </c>
      <c r="R201">
        <f t="shared" si="17"/>
        <v>0.37699496211975547</v>
      </c>
      <c r="S201">
        <v>200</v>
      </c>
      <c r="T201">
        <f t="shared" si="18"/>
        <v>46.94889319596043</v>
      </c>
      <c r="U201">
        <f t="shared" si="19"/>
        <v>0.88497481059877747</v>
      </c>
    </row>
    <row r="202" spans="1:21" x14ac:dyDescent="0.75">
      <c r="A202" s="7">
        <v>0.57620370370370366</v>
      </c>
      <c r="B202">
        <v>15.06</v>
      </c>
      <c r="C202">
        <v>33.71</v>
      </c>
      <c r="D202">
        <v>10</v>
      </c>
      <c r="E202">
        <v>32.15</v>
      </c>
      <c r="F202">
        <v>10</v>
      </c>
      <c r="G202">
        <v>33.67</v>
      </c>
      <c r="H202">
        <v>33.520000000000003</v>
      </c>
      <c r="I202">
        <v>36.799999999999997</v>
      </c>
      <c r="J202">
        <v>26.84</v>
      </c>
      <c r="K202">
        <v>968.3</v>
      </c>
      <c r="M202">
        <v>15.19</v>
      </c>
      <c r="N202">
        <f t="shared" si="15"/>
        <v>18.708782214181713</v>
      </c>
      <c r="P202">
        <f t="shared" si="16"/>
        <v>8.8027000000000015</v>
      </c>
      <c r="R202">
        <f t="shared" si="17"/>
        <v>0.3761403598730062</v>
      </c>
      <c r="S202">
        <v>201</v>
      </c>
      <c r="T202">
        <f t="shared" si="18"/>
        <v>46.828359480613912</v>
      </c>
      <c r="U202">
        <f t="shared" si="19"/>
        <v>0.88070179936503101</v>
      </c>
    </row>
    <row r="203" spans="1:21" x14ac:dyDescent="0.75">
      <c r="A203" s="7">
        <v>0.57689814814814822</v>
      </c>
      <c r="B203">
        <v>15.01</v>
      </c>
      <c r="C203">
        <v>33.74</v>
      </c>
      <c r="D203">
        <v>10</v>
      </c>
      <c r="E203">
        <v>32.24</v>
      </c>
      <c r="F203">
        <v>10</v>
      </c>
      <c r="G203">
        <v>33.520000000000003</v>
      </c>
      <c r="H203">
        <v>33.520000000000003</v>
      </c>
      <c r="I203">
        <v>37.090000000000003</v>
      </c>
      <c r="J203">
        <v>26.77</v>
      </c>
      <c r="K203">
        <v>992.9</v>
      </c>
      <c r="M203">
        <v>15.08</v>
      </c>
      <c r="N203">
        <f t="shared" si="15"/>
        <v>37.417564428374725</v>
      </c>
      <c r="P203">
        <f t="shared" si="16"/>
        <v>8.7527000000000008</v>
      </c>
      <c r="R203">
        <f t="shared" si="17"/>
        <v>0.37400385425613286</v>
      </c>
      <c r="S203">
        <v>202</v>
      </c>
      <c r="T203">
        <f t="shared" si="18"/>
        <v>46.524615261576436</v>
      </c>
      <c r="U203">
        <f t="shared" si="19"/>
        <v>0.87001927128066447</v>
      </c>
    </row>
    <row r="204" spans="1:21" x14ac:dyDescent="0.75">
      <c r="A204" s="7">
        <v>0.57759259259259255</v>
      </c>
      <c r="B204">
        <v>14.91</v>
      </c>
      <c r="C204">
        <v>33.78</v>
      </c>
      <c r="D204">
        <v>10</v>
      </c>
      <c r="E204">
        <v>32.32</v>
      </c>
      <c r="F204">
        <v>10</v>
      </c>
      <c r="G204">
        <v>34.01</v>
      </c>
      <c r="H204">
        <v>33.549999999999997</v>
      </c>
      <c r="I204">
        <v>37.229999999999997</v>
      </c>
      <c r="J204">
        <v>27.01</v>
      </c>
      <c r="K204">
        <v>984.7</v>
      </c>
      <c r="M204">
        <v>15.09</v>
      </c>
      <c r="N204">
        <f t="shared" si="15"/>
        <v>26.192295099854128</v>
      </c>
      <c r="P204">
        <f t="shared" si="16"/>
        <v>8.6526999999999994</v>
      </c>
      <c r="R204">
        <f t="shared" si="17"/>
        <v>0.36973084302238629</v>
      </c>
      <c r="S204">
        <v>203</v>
      </c>
      <c r="T204">
        <f t="shared" si="18"/>
        <v>45.906595629109987</v>
      </c>
      <c r="U204">
        <f t="shared" si="19"/>
        <v>0.84865421511193151</v>
      </c>
    </row>
    <row r="205" spans="1:21" x14ac:dyDescent="0.75">
      <c r="A205" s="7">
        <v>0.5782870370370371</v>
      </c>
      <c r="B205">
        <v>14.84</v>
      </c>
      <c r="C205">
        <v>33.799999999999997</v>
      </c>
      <c r="D205">
        <v>10</v>
      </c>
      <c r="E205">
        <v>32.31</v>
      </c>
      <c r="F205">
        <v>10.28</v>
      </c>
      <c r="G205">
        <v>33.299999999999997</v>
      </c>
      <c r="H205">
        <v>33.53</v>
      </c>
      <c r="I205">
        <v>37.29</v>
      </c>
      <c r="J205">
        <v>26.38</v>
      </c>
      <c r="K205">
        <v>943.69</v>
      </c>
      <c r="M205">
        <v>15.01</v>
      </c>
      <c r="N205">
        <f t="shared" si="15"/>
        <v>18.708782214187696</v>
      </c>
      <c r="P205">
        <f t="shared" si="16"/>
        <v>8.5826999999999991</v>
      </c>
      <c r="R205">
        <f t="shared" si="17"/>
        <v>0.36673973515876368</v>
      </c>
      <c r="S205">
        <v>204</v>
      </c>
      <c r="T205">
        <f t="shared" si="18"/>
        <v>45.465412981928758</v>
      </c>
      <c r="U205">
        <f t="shared" si="19"/>
        <v>0.83369867579381862</v>
      </c>
    </row>
    <row r="206" spans="1:21" x14ac:dyDescent="0.75">
      <c r="A206" s="7">
        <v>0.57898148148148143</v>
      </c>
      <c r="B206">
        <v>14.79</v>
      </c>
      <c r="C206">
        <v>33.71</v>
      </c>
      <c r="D206">
        <v>10</v>
      </c>
      <c r="E206">
        <v>32.28</v>
      </c>
      <c r="F206">
        <v>10</v>
      </c>
      <c r="G206">
        <v>34.020000000000003</v>
      </c>
      <c r="H206">
        <v>33.49</v>
      </c>
      <c r="I206">
        <v>37.4</v>
      </c>
      <c r="J206">
        <v>26.81</v>
      </c>
      <c r="K206">
        <v>966.93</v>
      </c>
      <c r="M206">
        <v>14.91</v>
      </c>
      <c r="N206">
        <f t="shared" si="15"/>
        <v>11.225269328508629</v>
      </c>
      <c r="P206">
        <f t="shared" si="16"/>
        <v>8.5326999999999984</v>
      </c>
      <c r="R206">
        <f t="shared" si="17"/>
        <v>0.36460322954189039</v>
      </c>
      <c r="S206">
        <v>205</v>
      </c>
      <c r="T206">
        <f t="shared" si="18"/>
        <v>45.145850668604304</v>
      </c>
      <c r="U206">
        <f t="shared" si="19"/>
        <v>0.82301614770945208</v>
      </c>
    </row>
    <row r="207" spans="1:21" x14ac:dyDescent="0.75">
      <c r="A207" s="7">
        <v>0.57967592592592598</v>
      </c>
      <c r="B207">
        <v>14.76</v>
      </c>
      <c r="C207">
        <v>33.71</v>
      </c>
      <c r="D207">
        <v>10</v>
      </c>
      <c r="E207">
        <v>32.29</v>
      </c>
      <c r="F207">
        <v>10</v>
      </c>
      <c r="G207">
        <v>34.24</v>
      </c>
      <c r="H207">
        <v>33.520000000000003</v>
      </c>
      <c r="I207">
        <v>37.5</v>
      </c>
      <c r="J207">
        <v>27.79</v>
      </c>
      <c r="K207">
        <v>973.76</v>
      </c>
      <c r="M207">
        <v>14.68</v>
      </c>
      <c r="N207">
        <f t="shared" si="15"/>
        <v>29.934051542699915</v>
      </c>
      <c r="P207">
        <f t="shared" si="16"/>
        <v>8.5027000000000008</v>
      </c>
      <c r="R207">
        <f t="shared" si="17"/>
        <v>0.36332132617176655</v>
      </c>
      <c r="S207">
        <v>206</v>
      </c>
      <c r="T207">
        <f t="shared" si="18"/>
        <v>44.952309266468305</v>
      </c>
      <c r="U207">
        <f t="shared" si="19"/>
        <v>0.81660663085883278</v>
      </c>
    </row>
    <row r="208" spans="1:21" x14ac:dyDescent="0.75">
      <c r="A208" s="7">
        <v>0.58037037037037031</v>
      </c>
      <c r="B208">
        <v>14.68</v>
      </c>
      <c r="C208">
        <v>33.729999999999997</v>
      </c>
      <c r="D208">
        <v>10</v>
      </c>
      <c r="E208">
        <v>32.33</v>
      </c>
      <c r="F208">
        <v>10</v>
      </c>
      <c r="G208">
        <v>34.15</v>
      </c>
      <c r="H208">
        <v>33.51</v>
      </c>
      <c r="I208">
        <v>37.74</v>
      </c>
      <c r="J208">
        <v>27.03</v>
      </c>
      <c r="K208">
        <v>973.76</v>
      </c>
      <c r="M208">
        <v>14.79</v>
      </c>
      <c r="N208">
        <f t="shared" si="15"/>
        <v>11.225269328508629</v>
      </c>
      <c r="P208">
        <f t="shared" si="16"/>
        <v>8.422699999999999</v>
      </c>
      <c r="R208">
        <f t="shared" si="17"/>
        <v>0.35990291718476924</v>
      </c>
      <c r="S208">
        <v>207</v>
      </c>
      <c r="T208">
        <f t="shared" si="18"/>
        <v>44.429458487183446</v>
      </c>
      <c r="U208">
        <f t="shared" si="19"/>
        <v>0.79951458592384628</v>
      </c>
    </row>
    <row r="209" spans="1:21" x14ac:dyDescent="0.75">
      <c r="A209" s="7">
        <v>0.58106481481481487</v>
      </c>
      <c r="B209">
        <v>14.65</v>
      </c>
      <c r="C209">
        <v>33.81</v>
      </c>
      <c r="D209">
        <v>10</v>
      </c>
      <c r="E209">
        <v>32.450000000000003</v>
      </c>
      <c r="F209">
        <v>10</v>
      </c>
      <c r="G209">
        <v>34.29</v>
      </c>
      <c r="H209">
        <v>33.479999999999997</v>
      </c>
      <c r="I209">
        <v>37.79</v>
      </c>
      <c r="J209">
        <v>27.62</v>
      </c>
      <c r="K209">
        <v>955.99</v>
      </c>
      <c r="M209">
        <v>14.84</v>
      </c>
      <c r="N209">
        <f t="shared" si="15"/>
        <v>18.708782214187696</v>
      </c>
      <c r="P209">
        <f t="shared" si="16"/>
        <v>8.3927000000000014</v>
      </c>
      <c r="R209">
        <f t="shared" si="17"/>
        <v>0.3586210138146454</v>
      </c>
      <c r="S209">
        <v>208</v>
      </c>
      <c r="T209">
        <f t="shared" si="18"/>
        <v>44.230819640878394</v>
      </c>
      <c r="U209">
        <f t="shared" si="19"/>
        <v>0.79310506907322698</v>
      </c>
    </row>
    <row r="210" spans="1:21" x14ac:dyDescent="0.75">
      <c r="A210" s="7">
        <v>0.5817592592592592</v>
      </c>
      <c r="B210">
        <v>14.6</v>
      </c>
      <c r="C210">
        <v>33.79</v>
      </c>
      <c r="D210">
        <v>10</v>
      </c>
      <c r="E210">
        <v>32.47</v>
      </c>
      <c r="F210">
        <v>10</v>
      </c>
      <c r="G210">
        <v>33.76</v>
      </c>
      <c r="H210">
        <v>33.51</v>
      </c>
      <c r="I210">
        <v>37.96</v>
      </c>
      <c r="J210">
        <v>26.79</v>
      </c>
      <c r="K210">
        <v>981.97</v>
      </c>
      <c r="M210">
        <v>14.76</v>
      </c>
      <c r="N210">
        <f t="shared" si="15"/>
        <v>41.159320871198972</v>
      </c>
      <c r="P210">
        <f t="shared" si="16"/>
        <v>8.3427000000000007</v>
      </c>
      <c r="R210">
        <f t="shared" si="17"/>
        <v>0.35648450819777211</v>
      </c>
      <c r="S210">
        <v>209</v>
      </c>
      <c r="T210">
        <f t="shared" si="18"/>
        <v>43.896580243805971</v>
      </c>
      <c r="U210">
        <f t="shared" si="19"/>
        <v>0.78242254098886055</v>
      </c>
    </row>
    <row r="211" spans="1:21" x14ac:dyDescent="0.75">
      <c r="A211" s="7">
        <v>0.58245370370370375</v>
      </c>
      <c r="B211">
        <v>14.49</v>
      </c>
      <c r="C211">
        <v>33.78</v>
      </c>
      <c r="D211">
        <v>10</v>
      </c>
      <c r="E211">
        <v>32.479999999999997</v>
      </c>
      <c r="F211">
        <v>10</v>
      </c>
      <c r="G211">
        <v>33.799999999999997</v>
      </c>
      <c r="H211">
        <v>33.520000000000003</v>
      </c>
      <c r="I211">
        <v>38.07</v>
      </c>
      <c r="J211">
        <v>27.1</v>
      </c>
      <c r="K211">
        <v>965.56</v>
      </c>
      <c r="M211">
        <v>14.65</v>
      </c>
      <c r="N211">
        <f t="shared" si="15"/>
        <v>18.708782214187696</v>
      </c>
      <c r="P211">
        <f t="shared" si="16"/>
        <v>8.2327000000000012</v>
      </c>
      <c r="R211">
        <f t="shared" si="17"/>
        <v>0.3517841958406509</v>
      </c>
      <c r="S211">
        <v>210</v>
      </c>
      <c r="T211">
        <f t="shared" si="18"/>
        <v>43.146962721828821</v>
      </c>
      <c r="U211">
        <f t="shared" si="19"/>
        <v>0.75892097920325474</v>
      </c>
    </row>
    <row r="212" spans="1:21" x14ac:dyDescent="0.75">
      <c r="A212" s="7">
        <v>0.58314814814814808</v>
      </c>
      <c r="B212">
        <v>14.44</v>
      </c>
      <c r="C212">
        <v>33.770000000000003</v>
      </c>
      <c r="D212">
        <v>10</v>
      </c>
      <c r="E212">
        <v>32.53</v>
      </c>
      <c r="F212">
        <v>10</v>
      </c>
      <c r="G212">
        <v>33.799999999999997</v>
      </c>
      <c r="H212">
        <v>33.58</v>
      </c>
      <c r="I212">
        <v>38.229999999999997</v>
      </c>
      <c r="J212">
        <v>27.08</v>
      </c>
      <c r="K212">
        <v>998.37</v>
      </c>
      <c r="M212">
        <v>14.6</v>
      </c>
      <c r="N212">
        <f t="shared" si="15"/>
        <v>22.450538657017258</v>
      </c>
      <c r="P212">
        <f t="shared" si="16"/>
        <v>8.1827000000000005</v>
      </c>
      <c r="R212">
        <f t="shared" si="17"/>
        <v>0.34964769022377762</v>
      </c>
      <c r="S212">
        <v>211</v>
      </c>
      <c r="T212">
        <f t="shared" si="18"/>
        <v>42.799564935779152</v>
      </c>
      <c r="U212">
        <f t="shared" si="19"/>
        <v>0.7482384511188882</v>
      </c>
    </row>
    <row r="213" spans="1:21" x14ac:dyDescent="0.75">
      <c r="A213" s="7">
        <v>0.58384259259259264</v>
      </c>
      <c r="B213">
        <v>14.38</v>
      </c>
      <c r="C213">
        <v>33.770000000000003</v>
      </c>
      <c r="D213">
        <v>10</v>
      </c>
      <c r="E213">
        <v>32.479999999999997</v>
      </c>
      <c r="F213">
        <v>10</v>
      </c>
      <c r="G213">
        <v>33.33</v>
      </c>
      <c r="H213">
        <v>33.549999999999997</v>
      </c>
      <c r="I213">
        <v>38.1</v>
      </c>
      <c r="J213">
        <v>26.72</v>
      </c>
      <c r="K213">
        <v>905.41</v>
      </c>
      <c r="M213">
        <v>14.49</v>
      </c>
      <c r="N213">
        <f t="shared" si="15"/>
        <v>11.225269328512882</v>
      </c>
      <c r="P213">
        <f t="shared" si="16"/>
        <v>8.1227000000000018</v>
      </c>
      <c r="R213">
        <f t="shared" si="17"/>
        <v>0.34708388348352975</v>
      </c>
      <c r="S213">
        <v>212</v>
      </c>
      <c r="T213">
        <f t="shared" si="18"/>
        <v>42.377042116537623</v>
      </c>
      <c r="U213">
        <f t="shared" si="19"/>
        <v>0.73541941741764894</v>
      </c>
    </row>
    <row r="214" spans="1:21" x14ac:dyDescent="0.75">
      <c r="A214" s="7">
        <v>0.58453703703703697</v>
      </c>
      <c r="B214">
        <v>14.35</v>
      </c>
      <c r="C214">
        <v>33.78</v>
      </c>
      <c r="D214">
        <v>10</v>
      </c>
      <c r="E214">
        <v>32.57</v>
      </c>
      <c r="F214">
        <v>10</v>
      </c>
      <c r="G214">
        <v>34.049999999999997</v>
      </c>
      <c r="H214">
        <v>33.53</v>
      </c>
      <c r="I214">
        <v>38.28</v>
      </c>
      <c r="J214">
        <v>26.88</v>
      </c>
      <c r="K214">
        <v>971.03</v>
      </c>
      <c r="M214">
        <v>14.44</v>
      </c>
      <c r="N214">
        <f t="shared" si="15"/>
        <v>44.901077314035177</v>
      </c>
      <c r="P214">
        <f t="shared" si="16"/>
        <v>8.0927000000000007</v>
      </c>
      <c r="R214">
        <f t="shared" si="17"/>
        <v>0.34580198011340574</v>
      </c>
      <c r="S214">
        <v>213</v>
      </c>
      <c r="T214">
        <f t="shared" si="18"/>
        <v>42.163431240500707</v>
      </c>
      <c r="U214">
        <f t="shared" si="19"/>
        <v>0.72900990056702886</v>
      </c>
    </row>
    <row r="215" spans="1:21" x14ac:dyDescent="0.75">
      <c r="A215" s="7">
        <v>0.58523148148148152</v>
      </c>
      <c r="B215">
        <v>14.23</v>
      </c>
      <c r="C215">
        <v>33.81</v>
      </c>
      <c r="D215">
        <v>10</v>
      </c>
      <c r="E215">
        <v>32.61</v>
      </c>
      <c r="F215">
        <v>10</v>
      </c>
      <c r="G215">
        <v>34.450000000000003</v>
      </c>
      <c r="H215">
        <v>33.56</v>
      </c>
      <c r="I215">
        <v>38.450000000000003</v>
      </c>
      <c r="J215">
        <v>27.72</v>
      </c>
      <c r="K215">
        <v>953.26</v>
      </c>
      <c r="M215">
        <v>14.38</v>
      </c>
      <c r="N215">
        <f t="shared" si="15"/>
        <v>11.225269328511088</v>
      </c>
      <c r="P215">
        <f t="shared" si="16"/>
        <v>7.9727000000000006</v>
      </c>
      <c r="R215">
        <f t="shared" si="17"/>
        <v>0.3406743666329099</v>
      </c>
      <c r="S215">
        <v>214</v>
      </c>
      <c r="T215">
        <f t="shared" si="18"/>
        <v>41.292912062412988</v>
      </c>
      <c r="U215">
        <f t="shared" si="19"/>
        <v>0.70337183316454965</v>
      </c>
    </row>
    <row r="216" spans="1:21" x14ac:dyDescent="0.75">
      <c r="A216" s="7">
        <v>0.58592592592592596</v>
      </c>
      <c r="B216">
        <v>14.2</v>
      </c>
      <c r="C216">
        <v>33.83</v>
      </c>
      <c r="D216">
        <v>10</v>
      </c>
      <c r="E216">
        <v>32.590000000000003</v>
      </c>
      <c r="F216">
        <v>10</v>
      </c>
      <c r="G216">
        <v>33.33</v>
      </c>
      <c r="H216">
        <v>33.54</v>
      </c>
      <c r="I216">
        <v>38.159999999999997</v>
      </c>
      <c r="J216">
        <v>27.12</v>
      </c>
      <c r="K216">
        <v>843.89</v>
      </c>
      <c r="M216">
        <v>14.35</v>
      </c>
      <c r="N216">
        <f t="shared" si="15"/>
        <v>14.967025771347233</v>
      </c>
      <c r="P216">
        <f t="shared" si="16"/>
        <v>7.9426999999999994</v>
      </c>
      <c r="R216">
        <f t="shared" si="17"/>
        <v>0.33939246326278588</v>
      </c>
      <c r="S216">
        <v>215</v>
      </c>
      <c r="T216">
        <f t="shared" si="18"/>
        <v>41.071172271393856</v>
      </c>
      <c r="U216">
        <f t="shared" si="19"/>
        <v>0.69696231631392958</v>
      </c>
    </row>
    <row r="217" spans="1:21" x14ac:dyDescent="0.75">
      <c r="A217" s="7">
        <v>0.5866203703703704</v>
      </c>
      <c r="B217">
        <v>14.16</v>
      </c>
      <c r="C217">
        <v>33.9</v>
      </c>
      <c r="D217">
        <v>10</v>
      </c>
      <c r="E217">
        <v>32.67</v>
      </c>
      <c r="F217">
        <v>10</v>
      </c>
      <c r="G217">
        <v>34.200000000000003</v>
      </c>
      <c r="H217">
        <v>33.5</v>
      </c>
      <c r="I217">
        <v>38.4</v>
      </c>
      <c r="J217">
        <v>27.65</v>
      </c>
      <c r="K217">
        <v>925.91</v>
      </c>
      <c r="M217">
        <v>14.2</v>
      </c>
      <c r="N217">
        <f t="shared" si="15"/>
        <v>14.967025771347897</v>
      </c>
      <c r="P217">
        <f t="shared" si="16"/>
        <v>7.9027000000000003</v>
      </c>
      <c r="R217">
        <f t="shared" si="17"/>
        <v>0.33768325876928734</v>
      </c>
      <c r="S217">
        <v>216</v>
      </c>
      <c r="T217">
        <f t="shared" si="18"/>
        <v>40.772900401128737</v>
      </c>
      <c r="U217">
        <f t="shared" si="19"/>
        <v>0.68841629384643666</v>
      </c>
    </row>
    <row r="218" spans="1:21" x14ac:dyDescent="0.75">
      <c r="A218" s="7">
        <v>0.58731481481481485</v>
      </c>
      <c r="B218">
        <v>14.12</v>
      </c>
      <c r="C218">
        <v>34.01</v>
      </c>
      <c r="D218">
        <v>10</v>
      </c>
      <c r="E218">
        <v>32.74</v>
      </c>
      <c r="F218">
        <v>10</v>
      </c>
      <c r="G218">
        <v>34.450000000000003</v>
      </c>
      <c r="H218">
        <v>33.479999999999997</v>
      </c>
      <c r="I218">
        <v>38.44</v>
      </c>
      <c r="J218">
        <v>28.21</v>
      </c>
      <c r="K218">
        <v>919.08</v>
      </c>
      <c r="M218">
        <v>14.23</v>
      </c>
      <c r="N218">
        <f t="shared" si="15"/>
        <v>56.126346642552782</v>
      </c>
      <c r="P218">
        <f t="shared" si="16"/>
        <v>7.8626999999999994</v>
      </c>
      <c r="R218">
        <f t="shared" si="17"/>
        <v>0.33597405427578869</v>
      </c>
      <c r="S218">
        <v>217</v>
      </c>
      <c r="T218">
        <f t="shared" si="18"/>
        <v>40.471593727345564</v>
      </c>
      <c r="U218">
        <f t="shared" si="19"/>
        <v>0.6798702713789434</v>
      </c>
    </row>
    <row r="219" spans="1:21" x14ac:dyDescent="0.75">
      <c r="A219" s="7">
        <v>0.58800925925925929</v>
      </c>
      <c r="B219">
        <v>13.97</v>
      </c>
      <c r="C219">
        <v>34.130000000000003</v>
      </c>
      <c r="D219">
        <v>10</v>
      </c>
      <c r="E219">
        <v>32.840000000000003</v>
      </c>
      <c r="F219">
        <v>10</v>
      </c>
      <c r="G219">
        <v>33.950000000000003</v>
      </c>
      <c r="H219">
        <v>33.409999999999997</v>
      </c>
      <c r="I219">
        <v>38.11</v>
      </c>
      <c r="J219">
        <v>27.21</v>
      </c>
      <c r="K219">
        <v>891.74</v>
      </c>
      <c r="M219">
        <v>14.16</v>
      </c>
      <c r="N219">
        <f t="shared" si="15"/>
        <v>0</v>
      </c>
      <c r="P219">
        <f t="shared" si="16"/>
        <v>7.7127000000000008</v>
      </c>
      <c r="R219">
        <f t="shared" si="17"/>
        <v>0.32956453742516895</v>
      </c>
      <c r="S219">
        <v>218</v>
      </c>
      <c r="T219">
        <f t="shared" si="18"/>
        <v>39.313858959897324</v>
      </c>
      <c r="U219">
        <f t="shared" si="19"/>
        <v>0.64782268712584468</v>
      </c>
    </row>
    <row r="220" spans="1:21" x14ac:dyDescent="0.75">
      <c r="A220" s="7">
        <v>0.58870370370370373</v>
      </c>
      <c r="B220">
        <v>13.97</v>
      </c>
      <c r="C220">
        <v>34.21</v>
      </c>
      <c r="D220">
        <v>10</v>
      </c>
      <c r="E220">
        <v>32.83</v>
      </c>
      <c r="F220">
        <v>10</v>
      </c>
      <c r="G220">
        <v>33.94</v>
      </c>
      <c r="H220">
        <v>33.29</v>
      </c>
      <c r="I220">
        <v>37.770000000000003</v>
      </c>
      <c r="J220">
        <v>26.82</v>
      </c>
      <c r="K220">
        <v>935.48</v>
      </c>
      <c r="M220">
        <v>14.12</v>
      </c>
      <c r="N220">
        <f t="shared" si="15"/>
        <v>11.225269328511088</v>
      </c>
      <c r="P220">
        <f t="shared" si="16"/>
        <v>7.7127000000000008</v>
      </c>
      <c r="R220">
        <f t="shared" si="17"/>
        <v>0.32956453742516895</v>
      </c>
      <c r="S220">
        <v>219</v>
      </c>
      <c r="T220">
        <f t="shared" si="18"/>
        <v>39.313858959897324</v>
      </c>
      <c r="U220">
        <f t="shared" si="19"/>
        <v>0.64782268712584468</v>
      </c>
    </row>
    <row r="221" spans="1:21" x14ac:dyDescent="0.75">
      <c r="A221" s="7">
        <v>0.58939814814814817</v>
      </c>
      <c r="B221">
        <v>13.94</v>
      </c>
      <c r="C221">
        <v>34.18</v>
      </c>
      <c r="D221">
        <v>10</v>
      </c>
      <c r="E221">
        <v>32.82</v>
      </c>
      <c r="F221">
        <v>10</v>
      </c>
      <c r="G221">
        <v>33.82</v>
      </c>
      <c r="H221">
        <v>33.24</v>
      </c>
      <c r="I221">
        <v>38.04</v>
      </c>
      <c r="J221">
        <v>26.93</v>
      </c>
      <c r="K221">
        <v>912.24</v>
      </c>
      <c r="M221">
        <v>13.97</v>
      </c>
      <c r="N221">
        <f t="shared" si="15"/>
        <v>0</v>
      </c>
      <c r="P221">
        <f t="shared" si="16"/>
        <v>7.6826999999999996</v>
      </c>
      <c r="R221">
        <f t="shared" si="17"/>
        <v>0.32828263405504493</v>
      </c>
      <c r="S221">
        <v>220</v>
      </c>
      <c r="T221">
        <f t="shared" si="18"/>
        <v>39.076887031902849</v>
      </c>
      <c r="U221">
        <f t="shared" si="19"/>
        <v>0.64141317027522471</v>
      </c>
    </row>
    <row r="222" spans="1:21" x14ac:dyDescent="0.75">
      <c r="A222" s="7">
        <v>0.59009259259259261</v>
      </c>
      <c r="B222">
        <v>13.94</v>
      </c>
      <c r="C222">
        <v>34.19</v>
      </c>
      <c r="D222">
        <v>10</v>
      </c>
      <c r="E222">
        <v>32.869999999999997</v>
      </c>
      <c r="F222">
        <v>10</v>
      </c>
      <c r="G222">
        <v>34.24</v>
      </c>
      <c r="H222">
        <v>33.200000000000003</v>
      </c>
      <c r="I222">
        <v>38.03</v>
      </c>
      <c r="J222">
        <v>27.42</v>
      </c>
      <c r="K222">
        <v>891.74</v>
      </c>
      <c r="M222">
        <v>13.94</v>
      </c>
      <c r="N222">
        <f t="shared" si="15"/>
        <v>3.7417564428368082</v>
      </c>
      <c r="P222">
        <f t="shared" si="16"/>
        <v>7.6826999999999996</v>
      </c>
      <c r="R222">
        <f t="shared" si="17"/>
        <v>0.32828263405504493</v>
      </c>
      <c r="S222">
        <v>221</v>
      </c>
      <c r="T222">
        <f t="shared" si="18"/>
        <v>39.076887031902849</v>
      </c>
      <c r="U222">
        <f t="shared" si="19"/>
        <v>0.64141317027522471</v>
      </c>
    </row>
    <row r="223" spans="1:21" x14ac:dyDescent="0.75">
      <c r="A223" s="7">
        <v>0.59078703703703705</v>
      </c>
      <c r="B223">
        <v>13.93</v>
      </c>
      <c r="C223">
        <v>34.15</v>
      </c>
      <c r="D223">
        <v>10</v>
      </c>
      <c r="E223">
        <v>32.85</v>
      </c>
      <c r="F223">
        <v>10</v>
      </c>
      <c r="G223">
        <v>33.200000000000003</v>
      </c>
      <c r="H223">
        <v>33.200000000000003</v>
      </c>
      <c r="I223">
        <v>37.840000000000003</v>
      </c>
      <c r="J223">
        <v>26.88</v>
      </c>
      <c r="K223">
        <v>498.01</v>
      </c>
      <c r="M223">
        <v>13.93</v>
      </c>
      <c r="N223">
        <f t="shared" si="15"/>
        <v>18.708782214184037</v>
      </c>
      <c r="P223">
        <f t="shared" si="16"/>
        <v>7.6726999999999999</v>
      </c>
      <c r="R223">
        <f t="shared" si="17"/>
        <v>0.3278553329316703</v>
      </c>
      <c r="S223">
        <v>222</v>
      </c>
      <c r="T223">
        <f t="shared" si="18"/>
        <v>38.997484588215364</v>
      </c>
      <c r="U223">
        <f t="shared" si="19"/>
        <v>0.63927666465835142</v>
      </c>
    </row>
    <row r="224" spans="1:21" x14ac:dyDescent="0.75">
      <c r="A224" s="7">
        <v>0.5914814814814815</v>
      </c>
      <c r="B224">
        <v>13.88</v>
      </c>
      <c r="C224">
        <v>34.07</v>
      </c>
      <c r="D224">
        <v>10</v>
      </c>
      <c r="E224">
        <v>32.799999999999997</v>
      </c>
      <c r="F224">
        <v>10</v>
      </c>
      <c r="G224">
        <v>34.1</v>
      </c>
      <c r="H224">
        <v>33.06</v>
      </c>
      <c r="I224">
        <v>37.799999999999997</v>
      </c>
      <c r="J224">
        <v>26.72</v>
      </c>
      <c r="K224">
        <v>898.57</v>
      </c>
      <c r="M224">
        <v>13.97</v>
      </c>
      <c r="N224">
        <f t="shared" si="15"/>
        <v>7.4835128856742807</v>
      </c>
      <c r="P224">
        <f t="shared" si="16"/>
        <v>7.6227000000000009</v>
      </c>
      <c r="R224">
        <f t="shared" si="17"/>
        <v>0.32571882731479707</v>
      </c>
      <c r="S224">
        <v>223</v>
      </c>
      <c r="T224">
        <f t="shared" si="18"/>
        <v>38.597347396591772</v>
      </c>
      <c r="U224">
        <f t="shared" si="19"/>
        <v>0.62859413657398533</v>
      </c>
    </row>
    <row r="225" spans="1:21" x14ac:dyDescent="0.75">
      <c r="A225" s="7">
        <v>0.59217592592592594</v>
      </c>
      <c r="B225">
        <v>13.86</v>
      </c>
      <c r="C225">
        <v>34</v>
      </c>
      <c r="D225">
        <v>10</v>
      </c>
      <c r="E225">
        <v>32.78</v>
      </c>
      <c r="F225">
        <v>10</v>
      </c>
      <c r="G225">
        <v>34.35</v>
      </c>
      <c r="H225">
        <v>33.17</v>
      </c>
      <c r="I225">
        <v>38.08</v>
      </c>
      <c r="J225">
        <v>27.22</v>
      </c>
      <c r="K225">
        <v>909.51</v>
      </c>
      <c r="M225">
        <v>13.94</v>
      </c>
      <c r="N225">
        <f t="shared" si="15"/>
        <v>7.4835128856736164</v>
      </c>
      <c r="P225">
        <f t="shared" si="16"/>
        <v>7.6026999999999996</v>
      </c>
      <c r="R225">
        <f t="shared" si="17"/>
        <v>0.32486422506804769</v>
      </c>
      <c r="S225">
        <v>224</v>
      </c>
      <c r="T225">
        <f t="shared" si="18"/>
        <v>38.435818853828245</v>
      </c>
      <c r="U225">
        <f t="shared" si="19"/>
        <v>0.62432112534023854</v>
      </c>
    </row>
    <row r="226" spans="1:21" x14ac:dyDescent="0.75">
      <c r="A226" s="7">
        <v>0.59287037037037038</v>
      </c>
      <c r="B226">
        <v>13.84</v>
      </c>
      <c r="C226">
        <v>33.96</v>
      </c>
      <c r="D226">
        <v>10</v>
      </c>
      <c r="E226">
        <v>32.75</v>
      </c>
      <c r="F226">
        <v>10</v>
      </c>
      <c r="G226">
        <v>34.11</v>
      </c>
      <c r="H226">
        <v>33.119999999999997</v>
      </c>
      <c r="I226">
        <v>38.07</v>
      </c>
      <c r="J226">
        <v>26.91</v>
      </c>
      <c r="K226">
        <v>893.1</v>
      </c>
      <c r="M226">
        <v>13.86</v>
      </c>
      <c r="N226">
        <f t="shared" si="15"/>
        <v>29.93405154269513</v>
      </c>
      <c r="P226">
        <f t="shared" si="16"/>
        <v>7.5827</v>
      </c>
      <c r="R226">
        <f t="shared" si="17"/>
        <v>0.32400962282129842</v>
      </c>
      <c r="S226">
        <v>225</v>
      </c>
      <c r="T226">
        <f t="shared" si="18"/>
        <v>38.273438221214086</v>
      </c>
      <c r="U226">
        <f t="shared" si="19"/>
        <v>0.62004811410649208</v>
      </c>
    </row>
    <row r="227" spans="1:21" x14ac:dyDescent="0.75">
      <c r="A227" s="7">
        <v>0.59356481481481482</v>
      </c>
      <c r="B227">
        <v>13.76</v>
      </c>
      <c r="C227">
        <v>34.01</v>
      </c>
      <c r="D227">
        <v>10</v>
      </c>
      <c r="E227">
        <v>32.78</v>
      </c>
      <c r="F227">
        <v>10</v>
      </c>
      <c r="G227">
        <v>33.83</v>
      </c>
      <c r="H227">
        <v>33.22</v>
      </c>
      <c r="I227">
        <v>38.24</v>
      </c>
      <c r="J227">
        <v>26.75</v>
      </c>
      <c r="K227">
        <v>858.93</v>
      </c>
      <c r="M227">
        <v>13.88</v>
      </c>
      <c r="N227">
        <f t="shared" si="15"/>
        <v>33.675807985531932</v>
      </c>
      <c r="P227">
        <f t="shared" si="16"/>
        <v>7.5026999999999999</v>
      </c>
      <c r="R227">
        <f t="shared" si="17"/>
        <v>0.32059121383430117</v>
      </c>
      <c r="S227">
        <v>226</v>
      </c>
      <c r="T227">
        <f t="shared" si="18"/>
        <v>37.615258506937508</v>
      </c>
      <c r="U227">
        <f t="shared" si="19"/>
        <v>0.6029560691715059</v>
      </c>
    </row>
    <row r="228" spans="1:21" x14ac:dyDescent="0.75">
      <c r="A228" s="7">
        <v>0.59425925925925926</v>
      </c>
      <c r="B228">
        <v>13.67</v>
      </c>
      <c r="C228">
        <v>33.96</v>
      </c>
      <c r="D228">
        <v>10</v>
      </c>
      <c r="E228">
        <v>32.590000000000003</v>
      </c>
      <c r="F228">
        <v>10</v>
      </c>
      <c r="G228">
        <v>33.11</v>
      </c>
      <c r="H228">
        <v>32.880000000000003</v>
      </c>
      <c r="I228">
        <v>36.57</v>
      </c>
      <c r="J228">
        <v>27.11</v>
      </c>
      <c r="K228">
        <v>627.88</v>
      </c>
      <c r="M228">
        <v>13.84</v>
      </c>
      <c r="N228">
        <f t="shared" si="15"/>
        <v>22.450538657021511</v>
      </c>
      <c r="P228">
        <f t="shared" si="16"/>
        <v>7.4127000000000001</v>
      </c>
      <c r="R228">
        <f t="shared" si="17"/>
        <v>0.31674550372392929</v>
      </c>
      <c r="S228">
        <v>227</v>
      </c>
      <c r="T228">
        <f t="shared" si="18"/>
        <v>36.857825083977502</v>
      </c>
      <c r="U228">
        <f t="shared" si="19"/>
        <v>0.58372751861964656</v>
      </c>
    </row>
    <row r="229" spans="1:21" x14ac:dyDescent="0.75">
      <c r="A229" s="7">
        <v>0.59495370370370371</v>
      </c>
      <c r="B229">
        <v>13.61</v>
      </c>
      <c r="C229">
        <v>33.92</v>
      </c>
      <c r="D229">
        <v>10</v>
      </c>
      <c r="E229">
        <v>32.619999999999997</v>
      </c>
      <c r="F229">
        <v>10</v>
      </c>
      <c r="G229">
        <v>34.229999999999997</v>
      </c>
      <c r="H229">
        <v>32.9</v>
      </c>
      <c r="I229">
        <v>37.659999999999997</v>
      </c>
      <c r="J229">
        <v>27.64</v>
      </c>
      <c r="K229">
        <v>864.39</v>
      </c>
      <c r="M229">
        <v>13.76</v>
      </c>
      <c r="N229">
        <f t="shared" si="15"/>
        <v>11.225269328510423</v>
      </c>
      <c r="P229">
        <f t="shared" si="16"/>
        <v>7.3526999999999996</v>
      </c>
      <c r="R229">
        <f t="shared" si="17"/>
        <v>0.31418169698368137</v>
      </c>
      <c r="S229">
        <v>228</v>
      </c>
      <c r="T229">
        <f t="shared" si="18"/>
        <v>36.34256803623159</v>
      </c>
      <c r="U229">
        <f t="shared" si="19"/>
        <v>0.57090848491840684</v>
      </c>
    </row>
    <row r="230" spans="1:21" x14ac:dyDescent="0.75">
      <c r="A230" s="7">
        <v>0.59564814814814815</v>
      </c>
      <c r="B230">
        <v>13.58</v>
      </c>
      <c r="C230">
        <v>33.99</v>
      </c>
      <c r="D230">
        <v>10</v>
      </c>
      <c r="E230">
        <v>32.71</v>
      </c>
      <c r="F230">
        <v>10</v>
      </c>
      <c r="G230">
        <v>34.58</v>
      </c>
      <c r="H230">
        <v>32.979999999999997</v>
      </c>
      <c r="I230">
        <v>37.97</v>
      </c>
      <c r="J230">
        <v>28.15</v>
      </c>
      <c r="K230">
        <v>883.53</v>
      </c>
      <c r="M230">
        <v>13.61</v>
      </c>
      <c r="N230">
        <f t="shared" si="15"/>
        <v>3.7417564428368082</v>
      </c>
      <c r="P230">
        <f t="shared" si="16"/>
        <v>7.3227000000000002</v>
      </c>
      <c r="R230">
        <f t="shared" si="17"/>
        <v>0.31289979361355741</v>
      </c>
      <c r="S230">
        <v>229</v>
      </c>
      <c r="T230">
        <f t="shared" si="18"/>
        <v>36.081773116473435</v>
      </c>
      <c r="U230">
        <f t="shared" si="19"/>
        <v>0.56449896806778721</v>
      </c>
    </row>
    <row r="231" spans="1:21" x14ac:dyDescent="0.75">
      <c r="A231" s="7">
        <v>0.59634259259259259</v>
      </c>
      <c r="B231">
        <v>13.57</v>
      </c>
      <c r="C231">
        <v>34.1</v>
      </c>
      <c r="D231">
        <v>10</v>
      </c>
      <c r="E231">
        <v>32.83</v>
      </c>
      <c r="F231">
        <v>10</v>
      </c>
      <c r="G231">
        <v>34.24</v>
      </c>
      <c r="H231">
        <v>33.06</v>
      </c>
      <c r="I231">
        <v>38.14</v>
      </c>
      <c r="J231">
        <v>28.04</v>
      </c>
      <c r="K231">
        <v>688.04</v>
      </c>
      <c r="M231">
        <v>13.67</v>
      </c>
      <c r="N231">
        <f t="shared" si="15"/>
        <v>7.4835128856736164</v>
      </c>
      <c r="P231">
        <f t="shared" si="16"/>
        <v>7.3127000000000004</v>
      </c>
      <c r="R231">
        <f t="shared" si="17"/>
        <v>0.31247249249018277</v>
      </c>
      <c r="S231">
        <v>230</v>
      </c>
      <c r="T231">
        <f t="shared" si="18"/>
        <v>35.994365966059057</v>
      </c>
      <c r="U231">
        <f t="shared" si="19"/>
        <v>0.56236246245091392</v>
      </c>
    </row>
    <row r="232" spans="1:21" x14ac:dyDescent="0.75">
      <c r="A232" s="7">
        <v>0.59703703703703703</v>
      </c>
      <c r="B232">
        <v>13.55</v>
      </c>
      <c r="C232">
        <v>34.159999999999997</v>
      </c>
      <c r="D232">
        <v>10</v>
      </c>
      <c r="E232">
        <v>32.89</v>
      </c>
      <c r="F232">
        <v>10</v>
      </c>
      <c r="G232">
        <v>34.25</v>
      </c>
      <c r="H232">
        <v>33.1</v>
      </c>
      <c r="I232">
        <v>38.130000000000003</v>
      </c>
      <c r="J232">
        <v>27.42</v>
      </c>
      <c r="K232">
        <v>846.62</v>
      </c>
      <c r="M232">
        <v>13.55</v>
      </c>
      <c r="N232">
        <f t="shared" si="15"/>
        <v>14.967025771347897</v>
      </c>
      <c r="P232">
        <f t="shared" si="16"/>
        <v>7.2927000000000008</v>
      </c>
      <c r="R232">
        <f t="shared" si="17"/>
        <v>0.3116178902434335</v>
      </c>
      <c r="S232">
        <v>231</v>
      </c>
      <c r="T232">
        <f t="shared" si="18"/>
        <v>35.818832531161313</v>
      </c>
      <c r="U232">
        <f t="shared" si="19"/>
        <v>0.55808945121716758</v>
      </c>
    </row>
    <row r="233" spans="1:21" x14ac:dyDescent="0.75">
      <c r="A233" s="7">
        <v>0.59773148148148147</v>
      </c>
      <c r="B233">
        <v>13.51</v>
      </c>
      <c r="C233">
        <v>34.07</v>
      </c>
      <c r="D233">
        <v>10</v>
      </c>
      <c r="E233">
        <v>32.869999999999997</v>
      </c>
      <c r="F233">
        <v>10</v>
      </c>
      <c r="G233">
        <v>33.6</v>
      </c>
      <c r="H233">
        <v>33.15</v>
      </c>
      <c r="I233">
        <v>38.229999999999997</v>
      </c>
      <c r="J233">
        <v>27.05</v>
      </c>
      <c r="K233">
        <v>868.5</v>
      </c>
      <c r="M233">
        <v>13.57</v>
      </c>
      <c r="N233">
        <f t="shared" si="15"/>
        <v>14.967025771347233</v>
      </c>
      <c r="P233">
        <f t="shared" si="16"/>
        <v>7.2526999999999999</v>
      </c>
      <c r="R233">
        <f t="shared" si="17"/>
        <v>0.30990868574993485</v>
      </c>
      <c r="S233">
        <v>232</v>
      </c>
      <c r="T233">
        <f t="shared" si="18"/>
        <v>35.464861361975544</v>
      </c>
      <c r="U233">
        <f t="shared" si="19"/>
        <v>0.54954342874967421</v>
      </c>
    </row>
    <row r="234" spans="1:21" x14ac:dyDescent="0.75">
      <c r="A234" s="7">
        <v>0.59842592592592592</v>
      </c>
      <c r="B234">
        <v>13.47</v>
      </c>
      <c r="C234">
        <v>34.020000000000003</v>
      </c>
      <c r="D234">
        <v>10</v>
      </c>
      <c r="E234">
        <v>32.74</v>
      </c>
      <c r="F234">
        <v>10</v>
      </c>
      <c r="G234">
        <v>32.79</v>
      </c>
      <c r="H234">
        <v>33.08</v>
      </c>
      <c r="I234">
        <v>37.67</v>
      </c>
      <c r="J234">
        <v>26.52</v>
      </c>
      <c r="K234">
        <v>726.32</v>
      </c>
      <c r="M234">
        <v>13.58</v>
      </c>
      <c r="N234">
        <f t="shared" si="15"/>
        <v>7.4835128856742807</v>
      </c>
      <c r="P234">
        <f t="shared" si="16"/>
        <v>7.2127000000000008</v>
      </c>
      <c r="R234">
        <f t="shared" si="17"/>
        <v>0.30819948125643626</v>
      </c>
      <c r="S234">
        <v>233</v>
      </c>
      <c r="T234">
        <f t="shared" si="18"/>
        <v>35.1069641049815</v>
      </c>
      <c r="U234">
        <f t="shared" si="19"/>
        <v>0.5409974062821814</v>
      </c>
    </row>
    <row r="235" spans="1:21" x14ac:dyDescent="0.75">
      <c r="A235" s="7">
        <v>0.59912037037037036</v>
      </c>
      <c r="B235">
        <v>13.45</v>
      </c>
      <c r="C235">
        <v>33.799999999999997</v>
      </c>
      <c r="D235">
        <v>10</v>
      </c>
      <c r="E235">
        <v>32.4</v>
      </c>
      <c r="F235">
        <v>10</v>
      </c>
      <c r="G235">
        <v>33.04</v>
      </c>
      <c r="H235">
        <v>32.82</v>
      </c>
      <c r="I235">
        <v>37.4</v>
      </c>
      <c r="J235">
        <v>26.91</v>
      </c>
      <c r="K235">
        <v>861.66</v>
      </c>
      <c r="M235">
        <v>13.32</v>
      </c>
      <c r="N235">
        <f t="shared" si="15"/>
        <v>26.192295099857652</v>
      </c>
      <c r="P235">
        <f t="shared" si="16"/>
        <v>7.1926999999999994</v>
      </c>
      <c r="R235">
        <f t="shared" si="17"/>
        <v>0.30734487900968688</v>
      </c>
      <c r="S235">
        <v>234</v>
      </c>
      <c r="T235">
        <f t="shared" si="18"/>
        <v>34.926522724428935</v>
      </c>
      <c r="U235">
        <f t="shared" si="19"/>
        <v>0.53672439504843461</v>
      </c>
    </row>
    <row r="236" spans="1:21" x14ac:dyDescent="0.75">
      <c r="A236" s="7">
        <v>0.5998148148148148</v>
      </c>
      <c r="B236">
        <v>13.38</v>
      </c>
      <c r="C236">
        <v>33.72</v>
      </c>
      <c r="D236">
        <v>10</v>
      </c>
      <c r="E236">
        <v>32.46</v>
      </c>
      <c r="F236">
        <v>10</v>
      </c>
      <c r="G236">
        <v>33.83</v>
      </c>
      <c r="H236">
        <v>32.840000000000003</v>
      </c>
      <c r="I236">
        <v>37.869999999999997</v>
      </c>
      <c r="J236">
        <v>27.64</v>
      </c>
      <c r="K236">
        <v>861.66</v>
      </c>
      <c r="M236">
        <v>13.38</v>
      </c>
      <c r="N236">
        <f t="shared" si="15"/>
        <v>22.450538657021511</v>
      </c>
      <c r="P236">
        <f t="shared" si="16"/>
        <v>7.1227000000000009</v>
      </c>
      <c r="R236">
        <f t="shared" si="17"/>
        <v>0.30435377114606438</v>
      </c>
      <c r="S236">
        <v>235</v>
      </c>
      <c r="T236">
        <f t="shared" si="18"/>
        <v>34.286997908096659</v>
      </c>
      <c r="U236">
        <f t="shared" si="19"/>
        <v>0.52176885573032206</v>
      </c>
    </row>
    <row r="237" spans="1:21" x14ac:dyDescent="0.75">
      <c r="A237" s="7">
        <v>0.60050925925925924</v>
      </c>
      <c r="B237">
        <v>13.32</v>
      </c>
      <c r="C237">
        <v>33.64</v>
      </c>
      <c r="D237">
        <v>10</v>
      </c>
      <c r="E237">
        <v>32.25</v>
      </c>
      <c r="F237">
        <v>13.27</v>
      </c>
      <c r="G237">
        <v>32.47</v>
      </c>
      <c r="H237">
        <v>32.74</v>
      </c>
      <c r="I237">
        <v>37.729999999999997</v>
      </c>
      <c r="J237">
        <v>26.53</v>
      </c>
      <c r="K237">
        <v>858.93</v>
      </c>
      <c r="M237">
        <v>13.51</v>
      </c>
      <c r="N237">
        <f t="shared" si="15"/>
        <v>0</v>
      </c>
      <c r="P237">
        <f t="shared" si="16"/>
        <v>7.0627000000000004</v>
      </c>
      <c r="R237">
        <f t="shared" si="17"/>
        <v>0.30178996440581646</v>
      </c>
      <c r="S237">
        <v>236</v>
      </c>
      <c r="T237">
        <f t="shared" si="18"/>
        <v>33.72874396477269</v>
      </c>
      <c r="U237">
        <f t="shared" si="19"/>
        <v>0.50894982202908234</v>
      </c>
    </row>
    <row r="238" spans="1:21" x14ac:dyDescent="0.75">
      <c r="A238" s="7">
        <v>0.60120370370370368</v>
      </c>
      <c r="B238">
        <v>13.32</v>
      </c>
      <c r="C238">
        <v>33.450000000000003</v>
      </c>
      <c r="D238">
        <v>10</v>
      </c>
      <c r="E238">
        <v>32.25</v>
      </c>
      <c r="F238">
        <v>10</v>
      </c>
      <c r="G238">
        <v>32.89</v>
      </c>
      <c r="H238">
        <v>32.76</v>
      </c>
      <c r="I238">
        <v>38.03</v>
      </c>
      <c r="J238">
        <v>27.08</v>
      </c>
      <c r="K238">
        <v>817.91</v>
      </c>
      <c r="M238">
        <v>12.97</v>
      </c>
      <c r="N238">
        <f t="shared" si="15"/>
        <v>56.12634664255345</v>
      </c>
      <c r="P238">
        <f t="shared" si="16"/>
        <v>7.0627000000000004</v>
      </c>
      <c r="R238">
        <f t="shared" si="17"/>
        <v>0.30178996440581646</v>
      </c>
      <c r="S238">
        <v>237</v>
      </c>
      <c r="T238">
        <f t="shared" si="18"/>
        <v>33.72874396477269</v>
      </c>
      <c r="U238">
        <f t="shared" si="19"/>
        <v>0.50894982202908234</v>
      </c>
    </row>
    <row r="239" spans="1:21" x14ac:dyDescent="0.75">
      <c r="A239" s="7">
        <v>0.60189814814814813</v>
      </c>
      <c r="B239">
        <v>13.17</v>
      </c>
      <c r="C239">
        <v>33.380000000000003</v>
      </c>
      <c r="D239">
        <v>10</v>
      </c>
      <c r="E239">
        <v>32.25</v>
      </c>
      <c r="F239">
        <v>10</v>
      </c>
      <c r="G239">
        <v>33.840000000000003</v>
      </c>
      <c r="H239">
        <v>32.79</v>
      </c>
      <c r="I239">
        <v>38.19</v>
      </c>
      <c r="J239">
        <v>27.89</v>
      </c>
      <c r="K239">
        <v>817.91</v>
      </c>
      <c r="M239">
        <v>13.47</v>
      </c>
      <c r="N239">
        <f t="shared" si="15"/>
        <v>0</v>
      </c>
      <c r="P239">
        <f t="shared" si="16"/>
        <v>6.9127000000000001</v>
      </c>
      <c r="R239">
        <f t="shared" si="17"/>
        <v>0.29538044755519666</v>
      </c>
      <c r="S239">
        <v>238</v>
      </c>
      <c r="T239">
        <f t="shared" si="18"/>
        <v>32.290711299492244</v>
      </c>
      <c r="U239">
        <f t="shared" si="19"/>
        <v>0.47690223777598323</v>
      </c>
    </row>
    <row r="240" spans="1:21" x14ac:dyDescent="0.75">
      <c r="A240" s="7">
        <v>0.60259259259259257</v>
      </c>
      <c r="B240">
        <v>13.17</v>
      </c>
      <c r="C240">
        <v>33.46</v>
      </c>
      <c r="D240">
        <v>10</v>
      </c>
      <c r="E240">
        <v>32.24</v>
      </c>
      <c r="F240">
        <v>10</v>
      </c>
      <c r="G240">
        <v>33.950000000000003</v>
      </c>
      <c r="H240">
        <v>32.74</v>
      </c>
      <c r="I240">
        <v>38.18</v>
      </c>
      <c r="J240">
        <v>28.09</v>
      </c>
      <c r="K240">
        <v>846.62</v>
      </c>
      <c r="M240">
        <v>13.45</v>
      </c>
      <c r="N240">
        <f t="shared" si="15"/>
        <v>3.7417564428368082</v>
      </c>
      <c r="P240">
        <f t="shared" si="16"/>
        <v>6.9127000000000001</v>
      </c>
      <c r="R240">
        <f t="shared" si="17"/>
        <v>0.29538044755519666</v>
      </c>
      <c r="S240">
        <v>239</v>
      </c>
      <c r="T240">
        <f t="shared" si="18"/>
        <v>32.290711299492244</v>
      </c>
      <c r="U240">
        <f t="shared" si="19"/>
        <v>0.47690223777598323</v>
      </c>
    </row>
    <row r="241" spans="1:21" x14ac:dyDescent="0.75">
      <c r="A241" s="7">
        <v>0.60328703703703701</v>
      </c>
      <c r="B241">
        <v>13.16</v>
      </c>
      <c r="C241">
        <v>33.56</v>
      </c>
      <c r="D241">
        <v>10</v>
      </c>
      <c r="E241">
        <v>32.409999999999997</v>
      </c>
      <c r="F241">
        <v>10</v>
      </c>
      <c r="G241">
        <v>33.92</v>
      </c>
      <c r="H241">
        <v>32.76</v>
      </c>
      <c r="I241">
        <v>38.51</v>
      </c>
      <c r="J241">
        <v>28.57</v>
      </c>
      <c r="K241">
        <v>850.72</v>
      </c>
      <c r="M241">
        <v>13.32</v>
      </c>
      <c r="N241">
        <f t="shared" si="15"/>
        <v>3.7417564428368082</v>
      </c>
      <c r="P241">
        <f t="shared" si="16"/>
        <v>6.9027000000000003</v>
      </c>
      <c r="R241">
        <f t="shared" si="17"/>
        <v>0.29495314643182197</v>
      </c>
      <c r="S241">
        <v>240</v>
      </c>
      <c r="T241">
        <f t="shared" si="18"/>
        <v>32.192620279021263</v>
      </c>
      <c r="U241">
        <f t="shared" si="19"/>
        <v>0.47476573215911</v>
      </c>
    </row>
    <row r="242" spans="1:21" x14ac:dyDescent="0.75">
      <c r="A242" s="7">
        <v>0.60398148148148145</v>
      </c>
      <c r="B242">
        <v>13.15</v>
      </c>
      <c r="C242">
        <v>33.75</v>
      </c>
      <c r="D242">
        <v>10</v>
      </c>
      <c r="E242">
        <v>32.53</v>
      </c>
      <c r="F242">
        <v>10</v>
      </c>
      <c r="G242">
        <v>34.119999999999997</v>
      </c>
      <c r="H242">
        <v>32.82</v>
      </c>
      <c r="I242">
        <v>38.97</v>
      </c>
      <c r="J242">
        <v>28.38</v>
      </c>
      <c r="K242">
        <v>823.38</v>
      </c>
      <c r="M242">
        <v>13.17</v>
      </c>
      <c r="N242">
        <f t="shared" si="15"/>
        <v>11.225269328511088</v>
      </c>
      <c r="P242">
        <f t="shared" si="16"/>
        <v>6.8927000000000005</v>
      </c>
      <c r="R242">
        <f t="shared" si="17"/>
        <v>0.29452584530844733</v>
      </c>
      <c r="S242">
        <v>241</v>
      </c>
      <c r="T242">
        <f t="shared" si="18"/>
        <v>32.094244635629011</v>
      </c>
      <c r="U242">
        <f t="shared" si="19"/>
        <v>0.47262922654223677</v>
      </c>
    </row>
    <row r="243" spans="1:21" x14ac:dyDescent="0.75">
      <c r="A243" s="7">
        <v>0.60467592592592589</v>
      </c>
      <c r="B243">
        <v>13.12</v>
      </c>
      <c r="C243">
        <v>33.83</v>
      </c>
      <c r="D243">
        <v>10</v>
      </c>
      <c r="E243">
        <v>32.61</v>
      </c>
      <c r="F243">
        <v>10</v>
      </c>
      <c r="G243">
        <v>33.75</v>
      </c>
      <c r="H243">
        <v>32.74</v>
      </c>
      <c r="I243">
        <v>38.78</v>
      </c>
      <c r="J243">
        <v>27.76</v>
      </c>
      <c r="K243">
        <v>819.28</v>
      </c>
      <c r="M243">
        <v>13.17</v>
      </c>
      <c r="N243">
        <f t="shared" si="15"/>
        <v>3.7417564428368082</v>
      </c>
      <c r="P243">
        <f t="shared" si="16"/>
        <v>6.8626999999999994</v>
      </c>
      <c r="R243">
        <f t="shared" si="17"/>
        <v>0.29324394193832332</v>
      </c>
      <c r="S243">
        <v>242</v>
      </c>
      <c r="T243">
        <f t="shared" si="18"/>
        <v>31.797397525755166</v>
      </c>
      <c r="U243">
        <f t="shared" si="19"/>
        <v>0.46621970969161675</v>
      </c>
    </row>
    <row r="244" spans="1:21" x14ac:dyDescent="0.75">
      <c r="A244" s="7">
        <v>0.60537037037037034</v>
      </c>
      <c r="B244">
        <v>13.11</v>
      </c>
      <c r="C244">
        <v>33.799999999999997</v>
      </c>
      <c r="D244">
        <v>10</v>
      </c>
      <c r="E244">
        <v>32.64</v>
      </c>
      <c r="F244">
        <v>10</v>
      </c>
      <c r="G244">
        <v>33.340000000000003</v>
      </c>
      <c r="H244">
        <v>32.729999999999997</v>
      </c>
      <c r="I244">
        <v>38.869999999999997</v>
      </c>
      <c r="J244">
        <v>28.05</v>
      </c>
      <c r="K244">
        <v>770.06</v>
      </c>
      <c r="M244">
        <v>13.12</v>
      </c>
      <c r="N244">
        <f t="shared" si="15"/>
        <v>3.7417564428368082</v>
      </c>
      <c r="P244">
        <f t="shared" si="16"/>
        <v>6.8526999999999996</v>
      </c>
      <c r="R244">
        <f t="shared" si="17"/>
        <v>0.29281664081494868</v>
      </c>
      <c r="S244">
        <v>243</v>
      </c>
      <c r="T244">
        <f t="shared" si="18"/>
        <v>31.697870912195192</v>
      </c>
      <c r="U244">
        <f t="shared" si="19"/>
        <v>0.46408320407474352</v>
      </c>
    </row>
    <row r="245" spans="1:21" x14ac:dyDescent="0.75">
      <c r="A245" s="7">
        <v>0.60606481481481478</v>
      </c>
      <c r="B245">
        <v>13.1</v>
      </c>
      <c r="C245">
        <v>33.770000000000003</v>
      </c>
      <c r="D245">
        <v>10</v>
      </c>
      <c r="E245">
        <v>32.71</v>
      </c>
      <c r="F245">
        <v>10</v>
      </c>
      <c r="G245">
        <v>34.119999999999997</v>
      </c>
      <c r="H245">
        <v>32.71</v>
      </c>
      <c r="I245">
        <v>39.01</v>
      </c>
      <c r="J245">
        <v>28.25</v>
      </c>
      <c r="K245">
        <v>820.65</v>
      </c>
      <c r="M245">
        <v>13.15</v>
      </c>
      <c r="N245">
        <f t="shared" si="15"/>
        <v>22.450538657017923</v>
      </c>
      <c r="P245">
        <f t="shared" si="16"/>
        <v>6.8426999999999998</v>
      </c>
      <c r="R245">
        <f t="shared" si="17"/>
        <v>0.29238933969157405</v>
      </c>
      <c r="S245">
        <v>244</v>
      </c>
      <c r="T245">
        <f t="shared" si="18"/>
        <v>31.598053399973697</v>
      </c>
      <c r="U245">
        <f t="shared" si="19"/>
        <v>0.46194669845787029</v>
      </c>
    </row>
    <row r="246" spans="1:21" x14ac:dyDescent="0.75">
      <c r="A246" s="7">
        <v>0.60675925925925933</v>
      </c>
      <c r="B246">
        <v>13.04</v>
      </c>
      <c r="C246">
        <v>33.82</v>
      </c>
      <c r="D246">
        <v>10</v>
      </c>
      <c r="E246">
        <v>32.74</v>
      </c>
      <c r="F246">
        <v>10</v>
      </c>
      <c r="G246">
        <v>34.56</v>
      </c>
      <c r="H246">
        <v>32.659999999999997</v>
      </c>
      <c r="I246">
        <v>39.15</v>
      </c>
      <c r="J246">
        <v>29.22</v>
      </c>
      <c r="K246">
        <v>787.84</v>
      </c>
      <c r="M246">
        <v>13.11</v>
      </c>
      <c r="N246">
        <f t="shared" si="15"/>
        <v>3.7417564428374064</v>
      </c>
      <c r="P246">
        <f t="shared" si="16"/>
        <v>6.7826999999999993</v>
      </c>
      <c r="R246">
        <f t="shared" si="17"/>
        <v>0.28982553295132613</v>
      </c>
      <c r="S246">
        <v>245</v>
      </c>
      <c r="T246">
        <f t="shared" si="18"/>
        <v>30.992967402361888</v>
      </c>
      <c r="U246">
        <f t="shared" si="19"/>
        <v>0.44912766475663057</v>
      </c>
    </row>
    <row r="247" spans="1:21" x14ac:dyDescent="0.75">
      <c r="A247" s="7">
        <v>0.60745370370370366</v>
      </c>
      <c r="B247">
        <v>13.03</v>
      </c>
      <c r="C247">
        <v>33.869999999999997</v>
      </c>
      <c r="D247">
        <v>10</v>
      </c>
      <c r="E247">
        <v>32.74</v>
      </c>
      <c r="F247">
        <v>10</v>
      </c>
      <c r="G247">
        <v>33.49</v>
      </c>
      <c r="H247">
        <v>32.64</v>
      </c>
      <c r="I247">
        <v>38.92</v>
      </c>
      <c r="J247">
        <v>28.7</v>
      </c>
      <c r="K247">
        <v>489.8</v>
      </c>
      <c r="M247">
        <v>13.04</v>
      </c>
      <c r="N247">
        <f t="shared" si="15"/>
        <v>3.7417564428362096</v>
      </c>
      <c r="P247">
        <f t="shared" si="16"/>
        <v>6.7726999999999995</v>
      </c>
      <c r="R247">
        <f t="shared" si="17"/>
        <v>0.28939823182795144</v>
      </c>
      <c r="S247">
        <v>246</v>
      </c>
      <c r="T247">
        <f t="shared" si="18"/>
        <v>30.891077413734553</v>
      </c>
      <c r="U247">
        <f t="shared" si="19"/>
        <v>0.44699115913975734</v>
      </c>
    </row>
    <row r="248" spans="1:21" x14ac:dyDescent="0.75">
      <c r="A248" s="7">
        <v>0.60814814814814822</v>
      </c>
      <c r="B248">
        <v>13.02</v>
      </c>
      <c r="C248">
        <v>33.909999999999997</v>
      </c>
      <c r="D248">
        <v>10</v>
      </c>
      <c r="E248">
        <v>32.56</v>
      </c>
      <c r="F248">
        <v>10</v>
      </c>
      <c r="G248">
        <v>32.72</v>
      </c>
      <c r="H248">
        <v>32.42</v>
      </c>
      <c r="I248">
        <v>38.090000000000003</v>
      </c>
      <c r="J248">
        <v>27.36</v>
      </c>
      <c r="K248">
        <v>600.54</v>
      </c>
      <c r="M248">
        <v>12.98</v>
      </c>
      <c r="N248">
        <f t="shared" si="15"/>
        <v>3.7417564428374064</v>
      </c>
      <c r="P248">
        <f t="shared" si="16"/>
        <v>6.7626999999999997</v>
      </c>
      <c r="R248">
        <f t="shared" si="17"/>
        <v>0.2889709307045768</v>
      </c>
      <c r="S248">
        <v>247</v>
      </c>
      <c r="T248">
        <f t="shared" si="18"/>
        <v>30.788886095790147</v>
      </c>
      <c r="U248">
        <f t="shared" si="19"/>
        <v>0.44485465352288417</v>
      </c>
    </row>
    <row r="249" spans="1:21" x14ac:dyDescent="0.75">
      <c r="A249" s="7">
        <v>0.60884259259259255</v>
      </c>
      <c r="B249">
        <v>13.01</v>
      </c>
      <c r="C249">
        <v>33.76</v>
      </c>
      <c r="D249">
        <v>10</v>
      </c>
      <c r="E249">
        <v>32.4</v>
      </c>
      <c r="F249">
        <v>10</v>
      </c>
      <c r="G249">
        <v>32.130000000000003</v>
      </c>
      <c r="H249">
        <v>32.299999999999997</v>
      </c>
      <c r="I249">
        <v>37.979999999999997</v>
      </c>
      <c r="J249">
        <v>27.36</v>
      </c>
      <c r="K249">
        <v>698.97</v>
      </c>
      <c r="M249">
        <v>13.01</v>
      </c>
      <c r="N249">
        <f t="shared" si="15"/>
        <v>0</v>
      </c>
      <c r="P249">
        <f t="shared" si="16"/>
        <v>6.7526999999999999</v>
      </c>
      <c r="R249">
        <f t="shared" si="17"/>
        <v>0.28854362958120217</v>
      </c>
      <c r="S249">
        <v>248</v>
      </c>
      <c r="T249">
        <f t="shared" si="18"/>
        <v>30.686392109822741</v>
      </c>
      <c r="U249">
        <f t="shared" si="19"/>
        <v>0.44271814790601094</v>
      </c>
    </row>
    <row r="250" spans="1:21" x14ac:dyDescent="0.75">
      <c r="A250" s="7">
        <v>0.6095370370370371</v>
      </c>
      <c r="B250">
        <v>13.01</v>
      </c>
      <c r="C250">
        <v>33.4</v>
      </c>
      <c r="D250">
        <v>10</v>
      </c>
      <c r="E250">
        <v>32.11</v>
      </c>
      <c r="F250">
        <v>10</v>
      </c>
      <c r="G250">
        <v>31.37</v>
      </c>
      <c r="H250">
        <v>32.299999999999997</v>
      </c>
      <c r="I250">
        <v>38.020000000000003</v>
      </c>
      <c r="J250">
        <v>26.42</v>
      </c>
      <c r="K250">
        <v>405.04</v>
      </c>
      <c r="M250">
        <v>12.78</v>
      </c>
      <c r="N250">
        <f t="shared" si="15"/>
        <v>3.7417564428374064</v>
      </c>
      <c r="P250">
        <f t="shared" si="16"/>
        <v>6.7526999999999999</v>
      </c>
      <c r="R250">
        <f t="shared" si="17"/>
        <v>0.28854362958120217</v>
      </c>
      <c r="S250">
        <v>249</v>
      </c>
      <c r="T250">
        <f t="shared" si="18"/>
        <v>30.686392109822741</v>
      </c>
      <c r="U250">
        <f t="shared" si="19"/>
        <v>0.44271814790601094</v>
      </c>
    </row>
    <row r="251" spans="1:21" x14ac:dyDescent="0.75">
      <c r="A251" s="7">
        <v>0.61023148148148143</v>
      </c>
      <c r="B251">
        <v>13</v>
      </c>
      <c r="C251">
        <v>33.11</v>
      </c>
      <c r="D251">
        <v>10</v>
      </c>
      <c r="E251">
        <v>31.97</v>
      </c>
      <c r="F251">
        <v>10</v>
      </c>
      <c r="G251">
        <v>32.479999999999997</v>
      </c>
      <c r="H251">
        <v>32.24</v>
      </c>
      <c r="I251">
        <v>38.31</v>
      </c>
      <c r="J251">
        <v>27.86</v>
      </c>
      <c r="K251">
        <v>774.16</v>
      </c>
      <c r="M251">
        <v>13</v>
      </c>
      <c r="N251">
        <f t="shared" si="15"/>
        <v>0</v>
      </c>
      <c r="P251">
        <f t="shared" si="16"/>
        <v>6.7427000000000001</v>
      </c>
      <c r="R251">
        <f t="shared" si="17"/>
        <v>0.28811632845782753</v>
      </c>
      <c r="S251">
        <v>250</v>
      </c>
      <c r="T251">
        <f t="shared" si="18"/>
        <v>30.583594109184752</v>
      </c>
      <c r="U251">
        <f t="shared" si="19"/>
        <v>0.44058164228913771</v>
      </c>
    </row>
    <row r="252" spans="1:21" x14ac:dyDescent="0.75">
      <c r="A252" s="7">
        <v>0.61092592592592598</v>
      </c>
      <c r="B252">
        <v>13</v>
      </c>
      <c r="C252">
        <v>32.86</v>
      </c>
      <c r="D252">
        <v>10</v>
      </c>
      <c r="E252">
        <v>31.83</v>
      </c>
      <c r="F252">
        <v>10</v>
      </c>
      <c r="G252">
        <v>32.409999999999997</v>
      </c>
      <c r="H252">
        <v>32.24</v>
      </c>
      <c r="I252">
        <v>38.1</v>
      </c>
      <c r="J252">
        <v>27.39</v>
      </c>
      <c r="K252">
        <v>757.76</v>
      </c>
      <c r="M252">
        <v>13.1</v>
      </c>
      <c r="N252">
        <f t="shared" si="15"/>
        <v>7.4835128856748128</v>
      </c>
      <c r="P252">
        <f t="shared" si="16"/>
        <v>6.7427000000000001</v>
      </c>
      <c r="R252">
        <f t="shared" si="17"/>
        <v>0.28811632845782753</v>
      </c>
      <c r="S252">
        <v>251</v>
      </c>
      <c r="T252">
        <f t="shared" si="18"/>
        <v>30.583594109184752</v>
      </c>
      <c r="U252">
        <f t="shared" si="19"/>
        <v>0.44058164228913771</v>
      </c>
    </row>
    <row r="253" spans="1:21" x14ac:dyDescent="0.75">
      <c r="A253" s="7">
        <v>0.61162037037037031</v>
      </c>
      <c r="B253">
        <v>12.98</v>
      </c>
      <c r="C253">
        <v>32.57</v>
      </c>
      <c r="D253">
        <v>10</v>
      </c>
      <c r="E253">
        <v>31.65</v>
      </c>
      <c r="F253">
        <v>10</v>
      </c>
      <c r="G253">
        <v>32.5</v>
      </c>
      <c r="H253">
        <v>32.17</v>
      </c>
      <c r="I253">
        <v>38.270000000000003</v>
      </c>
      <c r="J253">
        <v>27.83</v>
      </c>
      <c r="K253">
        <v>827.48</v>
      </c>
      <c r="M253">
        <v>13.01</v>
      </c>
      <c r="N253">
        <f t="shared" si="15"/>
        <v>3.7417564428362096</v>
      </c>
      <c r="P253">
        <f t="shared" si="16"/>
        <v>6.7227000000000006</v>
      </c>
      <c r="R253">
        <f t="shared" si="17"/>
        <v>0.28726172621107826</v>
      </c>
      <c r="S253">
        <v>252</v>
      </c>
      <c r="T253">
        <f t="shared" si="18"/>
        <v>30.377080637243974</v>
      </c>
      <c r="U253">
        <f t="shared" si="19"/>
        <v>0.43630863105539125</v>
      </c>
    </row>
    <row r="254" spans="1:21" x14ac:dyDescent="0.75">
      <c r="A254" s="7">
        <v>0.61231481481481487</v>
      </c>
      <c r="B254">
        <v>12.97</v>
      </c>
      <c r="C254">
        <v>32.380000000000003</v>
      </c>
      <c r="D254">
        <v>10</v>
      </c>
      <c r="E254">
        <v>31.51</v>
      </c>
      <c r="F254">
        <v>10</v>
      </c>
      <c r="G254">
        <v>31.91</v>
      </c>
      <c r="H254">
        <v>32.18</v>
      </c>
      <c r="I254">
        <v>38.17</v>
      </c>
      <c r="J254">
        <v>27.37</v>
      </c>
      <c r="K254">
        <v>647.02</v>
      </c>
      <c r="M254">
        <v>13.16</v>
      </c>
      <c r="N254">
        <f t="shared" si="15"/>
        <v>7.4835128856754771</v>
      </c>
      <c r="P254">
        <f t="shared" si="16"/>
        <v>6.7127000000000008</v>
      </c>
      <c r="R254">
        <f t="shared" si="17"/>
        <v>0.28683442508770357</v>
      </c>
      <c r="S254">
        <v>253</v>
      </c>
      <c r="T254">
        <f t="shared" si="18"/>
        <v>30.273362432404262</v>
      </c>
      <c r="U254">
        <f t="shared" si="19"/>
        <v>0.43417212543851802</v>
      </c>
    </row>
    <row r="255" spans="1:21" x14ac:dyDescent="0.75">
      <c r="A255" s="7">
        <v>0.6130092592592592</v>
      </c>
      <c r="B255">
        <v>12.95</v>
      </c>
      <c r="C255">
        <v>32.299999999999997</v>
      </c>
      <c r="D255">
        <v>10</v>
      </c>
      <c r="E255">
        <v>31.37</v>
      </c>
      <c r="F255">
        <v>10</v>
      </c>
      <c r="G255">
        <v>31.08</v>
      </c>
      <c r="H255">
        <v>32.090000000000003</v>
      </c>
      <c r="I255">
        <v>37.549999999999997</v>
      </c>
      <c r="J255">
        <v>26.96</v>
      </c>
      <c r="K255">
        <v>254.66</v>
      </c>
      <c r="M255">
        <v>13.02</v>
      </c>
      <c r="N255">
        <f t="shared" si="15"/>
        <v>29.934051542690341</v>
      </c>
      <c r="P255">
        <f t="shared" si="16"/>
        <v>6.6926999999999994</v>
      </c>
      <c r="R255">
        <f t="shared" si="17"/>
        <v>0.28597982284095425</v>
      </c>
      <c r="S255">
        <v>254</v>
      </c>
      <c r="T255">
        <f t="shared" si="18"/>
        <v>30.064996189878524</v>
      </c>
      <c r="U255">
        <f t="shared" si="19"/>
        <v>0.42989911420477123</v>
      </c>
    </row>
    <row r="256" spans="1:21" x14ac:dyDescent="0.75">
      <c r="A256" s="7">
        <v>0.61370370370370375</v>
      </c>
      <c r="B256">
        <v>12.87</v>
      </c>
      <c r="C256">
        <v>32.22</v>
      </c>
      <c r="D256">
        <v>10</v>
      </c>
      <c r="E256">
        <v>31.21</v>
      </c>
      <c r="F256">
        <v>10</v>
      </c>
      <c r="G256">
        <v>31.38</v>
      </c>
      <c r="H256">
        <v>31.88</v>
      </c>
      <c r="I256">
        <v>36.92</v>
      </c>
      <c r="J256">
        <v>26.82</v>
      </c>
      <c r="K256">
        <v>489.8</v>
      </c>
      <c r="M256">
        <v>13</v>
      </c>
      <c r="N256">
        <f t="shared" si="15"/>
        <v>3.7417564428374064</v>
      </c>
      <c r="P256">
        <f t="shared" si="16"/>
        <v>6.6126999999999994</v>
      </c>
      <c r="R256">
        <f t="shared" si="17"/>
        <v>0.282561413853957</v>
      </c>
      <c r="S256">
        <v>255</v>
      </c>
      <c r="T256">
        <f t="shared" si="18"/>
        <v>29.218927215811995</v>
      </c>
      <c r="U256">
        <f t="shared" si="19"/>
        <v>0.41280706926978505</v>
      </c>
    </row>
    <row r="257" spans="1:21" x14ac:dyDescent="0.75">
      <c r="A257" s="7">
        <v>0.61439814814814808</v>
      </c>
      <c r="B257">
        <v>12.86</v>
      </c>
      <c r="C257">
        <v>32.11</v>
      </c>
      <c r="D257">
        <v>10</v>
      </c>
      <c r="E257">
        <v>30.96</v>
      </c>
      <c r="F257">
        <v>11.78</v>
      </c>
      <c r="G257">
        <v>31.22</v>
      </c>
      <c r="H257">
        <v>31.56</v>
      </c>
      <c r="I257">
        <v>36.35</v>
      </c>
      <c r="J257">
        <v>27.05</v>
      </c>
      <c r="K257">
        <v>759.13</v>
      </c>
      <c r="M257">
        <v>12.95</v>
      </c>
      <c r="N257">
        <f t="shared" si="15"/>
        <v>0</v>
      </c>
      <c r="P257">
        <f t="shared" si="16"/>
        <v>6.6026999999999996</v>
      </c>
      <c r="R257">
        <f t="shared" si="17"/>
        <v>0.28213411273058236</v>
      </c>
      <c r="S257">
        <v>256</v>
      </c>
      <c r="T257">
        <f t="shared" si="18"/>
        <v>29.111727020764235</v>
      </c>
      <c r="U257">
        <f t="shared" si="19"/>
        <v>0.41067056365291182</v>
      </c>
    </row>
    <row r="258" spans="1:21" x14ac:dyDescent="0.75">
      <c r="A258" s="7">
        <v>0.61509259259259264</v>
      </c>
      <c r="B258">
        <v>12.86</v>
      </c>
      <c r="C258">
        <v>31.99</v>
      </c>
      <c r="D258">
        <v>10</v>
      </c>
      <c r="E258">
        <v>30.96</v>
      </c>
      <c r="F258">
        <v>10</v>
      </c>
      <c r="G258">
        <v>31.98</v>
      </c>
      <c r="H258">
        <v>31.4</v>
      </c>
      <c r="I258">
        <v>36.71</v>
      </c>
      <c r="J258">
        <v>27.22</v>
      </c>
      <c r="K258">
        <v>700.34</v>
      </c>
      <c r="M258">
        <v>12.87</v>
      </c>
      <c r="N258">
        <f t="shared" ref="N258:N321" si="20">((B258-B259)/1000)/((A259-A258)*3.1416*0.035*0.035)</f>
        <v>11.225269328512219</v>
      </c>
      <c r="P258">
        <f t="shared" si="16"/>
        <v>6.6026999999999996</v>
      </c>
      <c r="R258">
        <f t="shared" si="17"/>
        <v>0.28213411273058236</v>
      </c>
      <c r="S258">
        <v>257</v>
      </c>
      <c r="T258">
        <f t="shared" si="18"/>
        <v>29.111727020764235</v>
      </c>
      <c r="U258">
        <f t="shared" si="19"/>
        <v>0.41067056365291182</v>
      </c>
    </row>
    <row r="259" spans="1:21" x14ac:dyDescent="0.75">
      <c r="A259" s="7">
        <v>0.61578703703703697</v>
      </c>
      <c r="B259">
        <v>12.83</v>
      </c>
      <c r="C259">
        <v>31.76</v>
      </c>
      <c r="D259">
        <v>10</v>
      </c>
      <c r="E259">
        <v>30.44</v>
      </c>
      <c r="F259">
        <v>10</v>
      </c>
      <c r="G259">
        <v>30.78</v>
      </c>
      <c r="H259">
        <v>30.88</v>
      </c>
      <c r="I259">
        <v>35.159999999999997</v>
      </c>
      <c r="J259">
        <v>27.31</v>
      </c>
      <c r="K259">
        <v>659.33</v>
      </c>
      <c r="M259">
        <v>13.03</v>
      </c>
      <c r="N259">
        <f t="shared" si="20"/>
        <v>18.708782214181713</v>
      </c>
      <c r="P259">
        <f t="shared" ref="P259:P322" si="21">B259-6.2573</f>
        <v>6.5727000000000002</v>
      </c>
      <c r="R259">
        <f t="shared" ref="R259:R322" si="22">P259/23.4027</f>
        <v>0.2808522093604584</v>
      </c>
      <c r="S259">
        <v>258</v>
      </c>
      <c r="T259">
        <f t="shared" ref="T259:T322" si="23">(P259-$V$15)/P259*100</f>
        <v>28.788169245515547</v>
      </c>
      <c r="U259">
        <f t="shared" ref="U259:U322" si="24">(P259-$V$15)/$V$15</f>
        <v>0.40426104680229219</v>
      </c>
    </row>
    <row r="260" spans="1:21" x14ac:dyDescent="0.75">
      <c r="A260" s="7">
        <v>0.61648148148148152</v>
      </c>
      <c r="B260">
        <v>12.78</v>
      </c>
      <c r="C260">
        <v>31.64</v>
      </c>
      <c r="D260">
        <v>10</v>
      </c>
      <c r="E260">
        <v>30.37</v>
      </c>
      <c r="F260">
        <v>10</v>
      </c>
      <c r="G260">
        <v>31.16</v>
      </c>
      <c r="H260">
        <v>30.73</v>
      </c>
      <c r="I260">
        <v>35.43</v>
      </c>
      <c r="J260">
        <v>27.63</v>
      </c>
      <c r="K260">
        <v>697.61</v>
      </c>
      <c r="M260">
        <v>12.86</v>
      </c>
      <c r="N260">
        <f t="shared" si="20"/>
        <v>18.708782214184037</v>
      </c>
      <c r="P260">
        <f t="shared" si="21"/>
        <v>6.5226999999999995</v>
      </c>
      <c r="R260">
        <f t="shared" si="22"/>
        <v>0.27871570374358512</v>
      </c>
      <c r="S260">
        <v>259</v>
      </c>
      <c r="T260">
        <f t="shared" si="23"/>
        <v>28.242292302267462</v>
      </c>
      <c r="U260">
        <f t="shared" si="24"/>
        <v>0.39357851871792571</v>
      </c>
    </row>
    <row r="261" spans="1:21" x14ac:dyDescent="0.75">
      <c r="A261" s="7">
        <v>0.61717592592592596</v>
      </c>
      <c r="B261">
        <v>12.73</v>
      </c>
      <c r="C261">
        <v>31.59</v>
      </c>
      <c r="D261">
        <v>10</v>
      </c>
      <c r="E261">
        <v>30.53</v>
      </c>
      <c r="F261">
        <v>10</v>
      </c>
      <c r="G261">
        <v>31.81</v>
      </c>
      <c r="H261">
        <v>30.86</v>
      </c>
      <c r="I261">
        <v>36.44</v>
      </c>
      <c r="J261">
        <v>27.78</v>
      </c>
      <c r="K261">
        <v>683.93</v>
      </c>
      <c r="M261">
        <v>12.86</v>
      </c>
      <c r="N261">
        <f t="shared" si="20"/>
        <v>48.642833756879831</v>
      </c>
      <c r="P261">
        <f t="shared" si="21"/>
        <v>6.4727000000000006</v>
      </c>
      <c r="R261">
        <f t="shared" si="22"/>
        <v>0.27657919812671189</v>
      </c>
      <c r="S261">
        <v>260</v>
      </c>
      <c r="T261">
        <f t="shared" si="23"/>
        <v>27.687981831384135</v>
      </c>
      <c r="U261">
        <f t="shared" si="24"/>
        <v>0.38289599063355956</v>
      </c>
    </row>
    <row r="262" spans="1:21" x14ac:dyDescent="0.75">
      <c r="A262" s="7">
        <v>0.6178703703703704</v>
      </c>
      <c r="B262">
        <v>12.6</v>
      </c>
      <c r="C262">
        <v>31.6</v>
      </c>
      <c r="D262">
        <v>10</v>
      </c>
      <c r="E262">
        <v>30.42</v>
      </c>
      <c r="F262">
        <v>10</v>
      </c>
      <c r="G262">
        <v>31.97</v>
      </c>
      <c r="H262">
        <v>30.59</v>
      </c>
      <c r="I262">
        <v>35.31</v>
      </c>
      <c r="J262">
        <v>28.21</v>
      </c>
      <c r="K262">
        <v>745.46</v>
      </c>
      <c r="M262">
        <v>12.83</v>
      </c>
      <c r="N262">
        <f t="shared" si="20"/>
        <v>7.4835128856736164</v>
      </c>
      <c r="P262">
        <f t="shared" si="21"/>
        <v>6.3426999999999998</v>
      </c>
      <c r="R262">
        <f t="shared" si="22"/>
        <v>0.27102428352284136</v>
      </c>
      <c r="S262">
        <v>261</v>
      </c>
      <c r="T262">
        <f t="shared" si="23"/>
        <v>26.205874469862994</v>
      </c>
      <c r="U262">
        <f t="shared" si="24"/>
        <v>0.35512141761420696</v>
      </c>
    </row>
    <row r="263" spans="1:21" x14ac:dyDescent="0.75">
      <c r="A263" s="7">
        <v>0.61856481481481485</v>
      </c>
      <c r="B263">
        <v>12.58</v>
      </c>
      <c r="C263">
        <v>31.63</v>
      </c>
      <c r="D263">
        <v>10</v>
      </c>
      <c r="E263">
        <v>30.6</v>
      </c>
      <c r="F263">
        <v>10</v>
      </c>
      <c r="G263">
        <v>31.74</v>
      </c>
      <c r="H263">
        <v>30.73</v>
      </c>
      <c r="I263">
        <v>36.22</v>
      </c>
      <c r="J263">
        <v>27.48</v>
      </c>
      <c r="K263">
        <v>455.63</v>
      </c>
      <c r="M263">
        <v>12.6</v>
      </c>
      <c r="N263">
        <f t="shared" si="20"/>
        <v>18.708782214184705</v>
      </c>
      <c r="P263">
        <f t="shared" si="21"/>
        <v>6.3227000000000002</v>
      </c>
      <c r="R263">
        <f t="shared" si="22"/>
        <v>0.27016968127609209</v>
      </c>
      <c r="S263">
        <v>262</v>
      </c>
      <c r="T263">
        <f t="shared" si="23"/>
        <v>25.972448479288918</v>
      </c>
      <c r="U263">
        <f t="shared" si="24"/>
        <v>0.3508484063804605</v>
      </c>
    </row>
    <row r="264" spans="1:21" x14ac:dyDescent="0.75">
      <c r="A264" s="7">
        <v>0.61925925925925929</v>
      </c>
      <c r="B264">
        <v>12.53</v>
      </c>
      <c r="C264">
        <v>31.65</v>
      </c>
      <c r="D264">
        <v>10</v>
      </c>
      <c r="E264">
        <v>30.61</v>
      </c>
      <c r="F264">
        <v>10.78</v>
      </c>
      <c r="G264">
        <v>31.95</v>
      </c>
      <c r="H264">
        <v>30.74</v>
      </c>
      <c r="I264">
        <v>36.380000000000003</v>
      </c>
      <c r="J264">
        <v>27.58</v>
      </c>
      <c r="K264">
        <v>778.27</v>
      </c>
      <c r="M264">
        <v>12.73</v>
      </c>
      <c r="N264">
        <f t="shared" si="20"/>
        <v>3.7417564428368082</v>
      </c>
      <c r="P264">
        <f t="shared" si="21"/>
        <v>6.2726999999999995</v>
      </c>
      <c r="R264">
        <f t="shared" si="22"/>
        <v>0.2680331756592188</v>
      </c>
      <c r="S264">
        <v>263</v>
      </c>
      <c r="T264">
        <f t="shared" si="23"/>
        <v>25.38237122770099</v>
      </c>
      <c r="U264">
        <f t="shared" si="24"/>
        <v>0.34016587829609402</v>
      </c>
    </row>
    <row r="265" spans="1:21" x14ac:dyDescent="0.75">
      <c r="A265" s="7">
        <v>0.61995370370370373</v>
      </c>
      <c r="B265">
        <v>12.52</v>
      </c>
      <c r="C265">
        <v>31.57</v>
      </c>
      <c r="D265">
        <v>10</v>
      </c>
      <c r="E265">
        <v>30.26</v>
      </c>
      <c r="F265">
        <v>10.45</v>
      </c>
      <c r="G265">
        <v>30.39</v>
      </c>
      <c r="H265">
        <v>30.48</v>
      </c>
      <c r="I265">
        <v>35.049999999999997</v>
      </c>
      <c r="J265">
        <v>27.04</v>
      </c>
      <c r="K265">
        <v>608.74</v>
      </c>
      <c r="M265">
        <v>12.52</v>
      </c>
      <c r="N265">
        <f t="shared" si="20"/>
        <v>3.7417564428368082</v>
      </c>
      <c r="P265">
        <f t="shared" si="21"/>
        <v>6.2626999999999997</v>
      </c>
      <c r="R265">
        <f t="shared" si="22"/>
        <v>0.26760587453584417</v>
      </c>
      <c r="S265">
        <v>264</v>
      </c>
      <c r="T265">
        <f t="shared" si="23"/>
        <v>25.263225126542864</v>
      </c>
      <c r="U265">
        <f t="shared" si="24"/>
        <v>0.33802937267922079</v>
      </c>
    </row>
    <row r="266" spans="1:21" x14ac:dyDescent="0.75">
      <c r="A266" s="7">
        <v>0.62064814814814817</v>
      </c>
      <c r="B266">
        <v>12.51</v>
      </c>
      <c r="C266">
        <v>31.48</v>
      </c>
      <c r="D266">
        <v>10</v>
      </c>
      <c r="E266">
        <v>30.41</v>
      </c>
      <c r="F266">
        <v>10</v>
      </c>
      <c r="G266">
        <v>31.32</v>
      </c>
      <c r="H266">
        <v>30.67</v>
      </c>
      <c r="I266">
        <v>36.36</v>
      </c>
      <c r="J266">
        <v>27.1</v>
      </c>
      <c r="K266">
        <v>775.53</v>
      </c>
      <c r="M266">
        <v>11.75</v>
      </c>
      <c r="N266">
        <f t="shared" si="20"/>
        <v>29.93405154269513</v>
      </c>
      <c r="P266">
        <f t="shared" si="21"/>
        <v>6.2526999999999999</v>
      </c>
      <c r="R266">
        <f t="shared" si="22"/>
        <v>0.26717857341246948</v>
      </c>
      <c r="S266">
        <v>265</v>
      </c>
      <c r="T266">
        <f t="shared" si="23"/>
        <v>25.143697922497488</v>
      </c>
      <c r="U266">
        <f t="shared" si="24"/>
        <v>0.33589286706234756</v>
      </c>
    </row>
    <row r="267" spans="1:21" x14ac:dyDescent="0.75">
      <c r="A267" s="7">
        <v>0.62134259259259261</v>
      </c>
      <c r="B267">
        <v>12.43</v>
      </c>
      <c r="C267">
        <v>31.5</v>
      </c>
      <c r="D267">
        <v>10</v>
      </c>
      <c r="E267">
        <v>30.56</v>
      </c>
      <c r="F267">
        <v>11.28</v>
      </c>
      <c r="G267">
        <v>31.11</v>
      </c>
      <c r="H267">
        <v>30.89</v>
      </c>
      <c r="I267">
        <v>36.57</v>
      </c>
      <c r="J267">
        <v>26.94</v>
      </c>
      <c r="K267">
        <v>580.03</v>
      </c>
      <c r="M267">
        <v>12.58</v>
      </c>
      <c r="N267">
        <f t="shared" si="20"/>
        <v>3.7417564428368082</v>
      </c>
      <c r="P267">
        <f t="shared" si="21"/>
        <v>6.1726999999999999</v>
      </c>
      <c r="R267">
        <f t="shared" si="22"/>
        <v>0.26376016442547229</v>
      </c>
      <c r="S267">
        <v>266</v>
      </c>
      <c r="T267">
        <f t="shared" si="23"/>
        <v>24.173538321966078</v>
      </c>
      <c r="U267">
        <f t="shared" si="24"/>
        <v>0.31880082212736144</v>
      </c>
    </row>
    <row r="268" spans="1:21" x14ac:dyDescent="0.75">
      <c r="A268" s="7">
        <v>0.62203703703703705</v>
      </c>
      <c r="B268">
        <v>12.42</v>
      </c>
      <c r="C268">
        <v>31.44</v>
      </c>
      <c r="D268">
        <v>10</v>
      </c>
      <c r="E268">
        <v>30.44</v>
      </c>
      <c r="F268">
        <v>11.11</v>
      </c>
      <c r="G268">
        <v>30.82</v>
      </c>
      <c r="H268">
        <v>30.79</v>
      </c>
      <c r="I268">
        <v>36.21</v>
      </c>
      <c r="J268">
        <v>27.06</v>
      </c>
      <c r="K268">
        <v>590.97</v>
      </c>
      <c r="M268">
        <v>12.51</v>
      </c>
      <c r="N268">
        <f t="shared" si="20"/>
        <v>14.967025771347233</v>
      </c>
      <c r="P268">
        <f t="shared" si="21"/>
        <v>6.1627000000000001</v>
      </c>
      <c r="R268">
        <f t="shared" si="22"/>
        <v>0.26333286330209765</v>
      </c>
      <c r="S268">
        <v>267</v>
      </c>
      <c r="T268">
        <f t="shared" si="23"/>
        <v>24.050497346942095</v>
      </c>
      <c r="U268">
        <f t="shared" si="24"/>
        <v>0.31666431651048821</v>
      </c>
    </row>
    <row r="269" spans="1:21" x14ac:dyDescent="0.75">
      <c r="A269" s="7">
        <v>0.6227314814814815</v>
      </c>
      <c r="B269">
        <v>12.38</v>
      </c>
      <c r="C269">
        <v>31.41</v>
      </c>
      <c r="D269">
        <v>10</v>
      </c>
      <c r="E269">
        <v>30.28</v>
      </c>
      <c r="F269">
        <v>11.11</v>
      </c>
      <c r="G269">
        <v>30.34</v>
      </c>
      <c r="H269">
        <v>30.54</v>
      </c>
      <c r="I269">
        <v>35.65</v>
      </c>
      <c r="J269">
        <v>26.6</v>
      </c>
      <c r="K269">
        <v>343.52</v>
      </c>
      <c r="M269">
        <v>12.53</v>
      </c>
      <c r="N269">
        <f t="shared" si="20"/>
        <v>7.4835128856742807</v>
      </c>
      <c r="P269">
        <f t="shared" si="21"/>
        <v>6.1227000000000009</v>
      </c>
      <c r="R269">
        <f t="shared" si="22"/>
        <v>0.26162365880859906</v>
      </c>
      <c r="S269">
        <v>268</v>
      </c>
      <c r="T269">
        <f t="shared" si="23"/>
        <v>23.554314273114819</v>
      </c>
      <c r="U269">
        <f t="shared" si="24"/>
        <v>0.30811829404299534</v>
      </c>
    </row>
    <row r="270" spans="1:21" x14ac:dyDescent="0.75">
      <c r="A270" s="7">
        <v>0.62342592592592594</v>
      </c>
      <c r="B270">
        <v>12.36</v>
      </c>
      <c r="C270">
        <v>31.24</v>
      </c>
      <c r="D270">
        <v>10</v>
      </c>
      <c r="E270">
        <v>30.13</v>
      </c>
      <c r="F270">
        <v>10</v>
      </c>
      <c r="G270">
        <v>31.2</v>
      </c>
      <c r="H270">
        <v>30.38</v>
      </c>
      <c r="I270">
        <v>35.630000000000003</v>
      </c>
      <c r="J270">
        <v>27.82</v>
      </c>
      <c r="K270">
        <v>731.78</v>
      </c>
      <c r="M270">
        <v>12.42</v>
      </c>
      <c r="N270">
        <f t="shared" si="20"/>
        <v>0</v>
      </c>
      <c r="P270">
        <f t="shared" si="21"/>
        <v>6.1026999999999996</v>
      </c>
      <c r="R270">
        <f t="shared" si="22"/>
        <v>0.26076905656184968</v>
      </c>
      <c r="S270">
        <v>269</v>
      </c>
      <c r="T270">
        <f t="shared" si="23"/>
        <v>23.303783571206189</v>
      </c>
      <c r="U270">
        <f t="shared" si="24"/>
        <v>0.3038452828092485</v>
      </c>
    </row>
    <row r="271" spans="1:21" x14ac:dyDescent="0.75">
      <c r="A271" s="7">
        <v>0.62412037037037038</v>
      </c>
      <c r="B271">
        <v>12.36</v>
      </c>
      <c r="C271">
        <v>31.09</v>
      </c>
      <c r="D271">
        <v>10</v>
      </c>
      <c r="E271">
        <v>29.9</v>
      </c>
      <c r="F271">
        <v>10</v>
      </c>
      <c r="G271">
        <v>29.77</v>
      </c>
      <c r="H271">
        <v>30.15</v>
      </c>
      <c r="I271">
        <v>34.99</v>
      </c>
      <c r="J271">
        <v>26.75</v>
      </c>
      <c r="K271">
        <v>312.08</v>
      </c>
      <c r="M271">
        <v>12.36</v>
      </c>
      <c r="N271">
        <f t="shared" si="20"/>
        <v>3.7417564428368082</v>
      </c>
      <c r="P271">
        <f t="shared" si="21"/>
        <v>6.1026999999999996</v>
      </c>
      <c r="R271">
        <f t="shared" si="22"/>
        <v>0.26076905656184968</v>
      </c>
      <c r="S271">
        <v>270</v>
      </c>
      <c r="T271">
        <f t="shared" si="23"/>
        <v>23.303783571206189</v>
      </c>
      <c r="U271">
        <f t="shared" si="24"/>
        <v>0.3038452828092485</v>
      </c>
    </row>
    <row r="272" spans="1:21" x14ac:dyDescent="0.75">
      <c r="A272" s="7">
        <v>0.62481481481481482</v>
      </c>
      <c r="B272">
        <v>12.35</v>
      </c>
      <c r="C272">
        <v>31.06</v>
      </c>
      <c r="D272">
        <v>10</v>
      </c>
      <c r="E272">
        <v>29.85</v>
      </c>
      <c r="F272">
        <v>12.11</v>
      </c>
      <c r="G272">
        <v>31</v>
      </c>
      <c r="H272">
        <v>30.02</v>
      </c>
      <c r="I272">
        <v>35.49</v>
      </c>
      <c r="J272">
        <v>27.26</v>
      </c>
      <c r="K272">
        <v>690.77</v>
      </c>
      <c r="M272">
        <v>12.38</v>
      </c>
      <c r="N272">
        <f t="shared" si="20"/>
        <v>11.225269328510423</v>
      </c>
      <c r="P272">
        <f t="shared" si="21"/>
        <v>6.0926999999999998</v>
      </c>
      <c r="R272">
        <f t="shared" si="22"/>
        <v>0.26034175543847504</v>
      </c>
      <c r="S272">
        <v>271</v>
      </c>
      <c r="T272">
        <f t="shared" si="23"/>
        <v>23.177901423014429</v>
      </c>
      <c r="U272">
        <f t="shared" si="24"/>
        <v>0.30170877719237527</v>
      </c>
    </row>
    <row r="273" spans="1:21" x14ac:dyDescent="0.75">
      <c r="A273" s="7">
        <v>0.62550925925925926</v>
      </c>
      <c r="B273">
        <v>12.32</v>
      </c>
      <c r="C273">
        <v>30.85</v>
      </c>
      <c r="D273">
        <v>10</v>
      </c>
      <c r="E273">
        <v>29.76</v>
      </c>
      <c r="F273">
        <v>16.64</v>
      </c>
      <c r="G273">
        <v>29.83</v>
      </c>
      <c r="H273">
        <v>29.99</v>
      </c>
      <c r="I273">
        <v>35.47</v>
      </c>
      <c r="J273">
        <v>26.14</v>
      </c>
      <c r="K273">
        <v>406.41</v>
      </c>
      <c r="M273">
        <v>12.35</v>
      </c>
      <c r="N273">
        <f t="shared" si="20"/>
        <v>18.708782214184705</v>
      </c>
      <c r="P273">
        <f t="shared" si="21"/>
        <v>6.0627000000000004</v>
      </c>
      <c r="R273">
        <f t="shared" si="22"/>
        <v>0.25905985206835114</v>
      </c>
      <c r="S273">
        <v>272</v>
      </c>
      <c r="T273">
        <f t="shared" si="23"/>
        <v>22.797763372754723</v>
      </c>
      <c r="U273">
        <f t="shared" si="24"/>
        <v>0.29529926034175563</v>
      </c>
    </row>
    <row r="274" spans="1:21" x14ac:dyDescent="0.75">
      <c r="A274" s="7">
        <v>0.62620370370370371</v>
      </c>
      <c r="B274">
        <v>12.27</v>
      </c>
      <c r="C274">
        <v>30.66</v>
      </c>
      <c r="D274">
        <v>10</v>
      </c>
      <c r="E274">
        <v>29.63</v>
      </c>
      <c r="F274">
        <v>10</v>
      </c>
      <c r="G274">
        <v>30.2</v>
      </c>
      <c r="H274">
        <v>29.83</v>
      </c>
      <c r="I274">
        <v>35.29</v>
      </c>
      <c r="J274">
        <v>27.43</v>
      </c>
      <c r="K274">
        <v>653.86</v>
      </c>
      <c r="M274">
        <v>12.15</v>
      </c>
      <c r="N274">
        <f t="shared" si="20"/>
        <v>3.7417564428368082</v>
      </c>
      <c r="P274">
        <f t="shared" si="21"/>
        <v>6.0126999999999997</v>
      </c>
      <c r="R274">
        <f t="shared" si="22"/>
        <v>0.2569233464514778</v>
      </c>
      <c r="S274">
        <v>273</v>
      </c>
      <c r="T274">
        <f t="shared" si="23"/>
        <v>22.155770286227487</v>
      </c>
      <c r="U274">
        <f t="shared" si="24"/>
        <v>0.28461673225738915</v>
      </c>
    </row>
    <row r="275" spans="1:21" x14ac:dyDescent="0.75">
      <c r="A275" s="7">
        <v>0.62689814814814815</v>
      </c>
      <c r="B275">
        <v>12.26</v>
      </c>
      <c r="C275">
        <v>30.67</v>
      </c>
      <c r="D275">
        <v>10</v>
      </c>
      <c r="E275">
        <v>29.73</v>
      </c>
      <c r="F275">
        <v>10</v>
      </c>
      <c r="G275">
        <v>31.1</v>
      </c>
      <c r="H275">
        <v>29.79</v>
      </c>
      <c r="I275">
        <v>35.869999999999997</v>
      </c>
      <c r="J275">
        <v>27.78</v>
      </c>
      <c r="K275">
        <v>696.24</v>
      </c>
      <c r="M275">
        <v>12.36</v>
      </c>
      <c r="N275">
        <f t="shared" si="20"/>
        <v>18.708782214184037</v>
      </c>
      <c r="P275">
        <f t="shared" si="21"/>
        <v>6.0026999999999999</v>
      </c>
      <c r="R275">
        <f t="shared" si="22"/>
        <v>0.25649604532810316</v>
      </c>
      <c r="S275">
        <v>274</v>
      </c>
      <c r="T275">
        <f t="shared" si="23"/>
        <v>22.026088260282879</v>
      </c>
      <c r="U275">
        <f t="shared" si="24"/>
        <v>0.28248022664051592</v>
      </c>
    </row>
    <row r="276" spans="1:21" x14ac:dyDescent="0.75">
      <c r="A276" s="7">
        <v>0.62759259259259259</v>
      </c>
      <c r="B276">
        <v>12.21</v>
      </c>
      <c r="C276">
        <v>30.69</v>
      </c>
      <c r="D276">
        <v>10</v>
      </c>
      <c r="E276">
        <v>29.75</v>
      </c>
      <c r="F276">
        <v>10</v>
      </c>
      <c r="G276">
        <v>31.15</v>
      </c>
      <c r="H276">
        <v>29.71</v>
      </c>
      <c r="I276">
        <v>35.979999999999997</v>
      </c>
      <c r="J276">
        <v>27.76</v>
      </c>
      <c r="K276">
        <v>696.24</v>
      </c>
      <c r="M276">
        <v>12.43</v>
      </c>
      <c r="N276">
        <f t="shared" si="20"/>
        <v>14.967025771347897</v>
      </c>
      <c r="P276">
        <f t="shared" si="21"/>
        <v>5.952700000000001</v>
      </c>
      <c r="R276">
        <f t="shared" si="22"/>
        <v>0.25435953971122993</v>
      </c>
      <c r="S276">
        <v>275</v>
      </c>
      <c r="T276">
        <f t="shared" si="23"/>
        <v>21.371142506761657</v>
      </c>
      <c r="U276">
        <f t="shared" si="24"/>
        <v>0.27179769855614977</v>
      </c>
    </row>
    <row r="277" spans="1:21" x14ac:dyDescent="0.75">
      <c r="A277" s="7">
        <v>0.62828703703703703</v>
      </c>
      <c r="B277">
        <v>12.17</v>
      </c>
      <c r="C277">
        <v>30.74</v>
      </c>
      <c r="D277">
        <v>10</v>
      </c>
      <c r="E277">
        <v>29.75</v>
      </c>
      <c r="F277">
        <v>10</v>
      </c>
      <c r="G277">
        <v>31.32</v>
      </c>
      <c r="H277">
        <v>29.47</v>
      </c>
      <c r="I277">
        <v>35.590000000000003</v>
      </c>
      <c r="J277">
        <v>27.66</v>
      </c>
      <c r="K277">
        <v>670.26</v>
      </c>
      <c r="M277">
        <v>12.27</v>
      </c>
      <c r="N277">
        <f t="shared" si="20"/>
        <v>7.4835128856736164</v>
      </c>
      <c r="P277">
        <f t="shared" si="21"/>
        <v>5.9127000000000001</v>
      </c>
      <c r="R277">
        <f t="shared" si="22"/>
        <v>0.25265033521773128</v>
      </c>
      <c r="S277">
        <v>276</v>
      </c>
      <c r="T277">
        <f t="shared" si="23"/>
        <v>20.839210512963628</v>
      </c>
      <c r="U277">
        <f t="shared" si="24"/>
        <v>0.26325167608865652</v>
      </c>
    </row>
    <row r="278" spans="1:21" x14ac:dyDescent="0.75">
      <c r="A278" s="7">
        <v>0.62898148148148147</v>
      </c>
      <c r="B278">
        <v>12.15</v>
      </c>
      <c r="C278">
        <v>30.8</v>
      </c>
      <c r="D278">
        <v>10</v>
      </c>
      <c r="E278">
        <v>29.82</v>
      </c>
      <c r="F278">
        <v>10</v>
      </c>
      <c r="G278">
        <v>30.7</v>
      </c>
      <c r="H278">
        <v>29.35</v>
      </c>
      <c r="I278">
        <v>35.08</v>
      </c>
      <c r="J278">
        <v>27.92</v>
      </c>
      <c r="K278">
        <v>498.01</v>
      </c>
      <c r="M278">
        <v>12.32</v>
      </c>
      <c r="N278">
        <f t="shared" si="20"/>
        <v>29.93405154269513</v>
      </c>
      <c r="P278">
        <f t="shared" si="21"/>
        <v>5.8927000000000005</v>
      </c>
      <c r="R278">
        <f t="shared" si="22"/>
        <v>0.25179573297098201</v>
      </c>
      <c r="S278">
        <v>277</v>
      </c>
      <c r="T278">
        <f t="shared" si="23"/>
        <v>20.570536426425928</v>
      </c>
      <c r="U278">
        <f t="shared" si="24"/>
        <v>0.25897866485491011</v>
      </c>
    </row>
    <row r="279" spans="1:21" x14ac:dyDescent="0.75">
      <c r="A279" s="7">
        <v>0.62967592592592592</v>
      </c>
      <c r="B279">
        <v>12.07</v>
      </c>
      <c r="C279">
        <v>30.89</v>
      </c>
      <c r="D279">
        <v>10</v>
      </c>
      <c r="E279">
        <v>29.84</v>
      </c>
      <c r="F279">
        <v>11.94</v>
      </c>
      <c r="G279">
        <v>31.02</v>
      </c>
      <c r="H279">
        <v>29.18</v>
      </c>
      <c r="I279">
        <v>35.369999999999997</v>
      </c>
      <c r="J279">
        <v>27.48</v>
      </c>
      <c r="K279">
        <v>606.01</v>
      </c>
      <c r="M279">
        <v>12.26</v>
      </c>
      <c r="N279">
        <f t="shared" si="20"/>
        <v>11.225269328511088</v>
      </c>
      <c r="P279">
        <f t="shared" si="21"/>
        <v>5.8127000000000004</v>
      </c>
      <c r="R279">
        <f t="shared" si="22"/>
        <v>0.24837732398398477</v>
      </c>
      <c r="S279">
        <v>278</v>
      </c>
      <c r="T279">
        <f t="shared" si="23"/>
        <v>19.477351316943945</v>
      </c>
      <c r="U279">
        <f t="shared" si="24"/>
        <v>0.24188661991992394</v>
      </c>
    </row>
    <row r="280" spans="1:21" x14ac:dyDescent="0.75">
      <c r="A280" s="7">
        <v>0.63037037037037036</v>
      </c>
      <c r="B280">
        <v>12.04</v>
      </c>
      <c r="C280">
        <v>30.83</v>
      </c>
      <c r="D280">
        <v>10</v>
      </c>
      <c r="E280">
        <v>30.03</v>
      </c>
      <c r="F280">
        <v>10.78</v>
      </c>
      <c r="G280">
        <v>31.07</v>
      </c>
      <c r="H280">
        <v>29.3</v>
      </c>
      <c r="I280">
        <v>36.21</v>
      </c>
      <c r="J280">
        <v>27.57</v>
      </c>
      <c r="K280">
        <v>660.69</v>
      </c>
      <c r="M280">
        <v>12.21</v>
      </c>
      <c r="N280">
        <f t="shared" si="20"/>
        <v>22.450538657020847</v>
      </c>
      <c r="P280">
        <f t="shared" si="21"/>
        <v>5.7826999999999993</v>
      </c>
      <c r="R280">
        <f t="shared" si="22"/>
        <v>0.24709542061386078</v>
      </c>
      <c r="S280">
        <v>279</v>
      </c>
      <c r="T280">
        <f t="shared" si="23"/>
        <v>19.059608833243981</v>
      </c>
      <c r="U280">
        <f t="shared" si="24"/>
        <v>0.23547710306930389</v>
      </c>
    </row>
    <row r="281" spans="1:21" x14ac:dyDescent="0.75">
      <c r="A281" s="7">
        <v>0.6310648148148148</v>
      </c>
      <c r="B281">
        <v>11.98</v>
      </c>
      <c r="C281">
        <v>30.87</v>
      </c>
      <c r="D281">
        <v>10</v>
      </c>
      <c r="E281">
        <v>30.16</v>
      </c>
      <c r="F281">
        <v>10</v>
      </c>
      <c r="G281">
        <v>30.8</v>
      </c>
      <c r="H281">
        <v>29.36</v>
      </c>
      <c r="I281">
        <v>36</v>
      </c>
      <c r="J281">
        <v>27.78</v>
      </c>
      <c r="K281">
        <v>551.32000000000005</v>
      </c>
      <c r="M281">
        <v>12.17</v>
      </c>
      <c r="N281">
        <f t="shared" si="20"/>
        <v>14.967025771347897</v>
      </c>
      <c r="P281">
        <f t="shared" si="21"/>
        <v>5.7227000000000006</v>
      </c>
      <c r="R281">
        <f t="shared" si="22"/>
        <v>0.24453161387361291</v>
      </c>
      <c r="S281">
        <v>280</v>
      </c>
      <c r="T281">
        <f t="shared" si="23"/>
        <v>18.210984325580597</v>
      </c>
      <c r="U281">
        <f t="shared" si="24"/>
        <v>0.22265806936806457</v>
      </c>
    </row>
    <row r="282" spans="1:21" x14ac:dyDescent="0.75">
      <c r="A282" s="7">
        <v>0.63175925925925924</v>
      </c>
      <c r="B282">
        <v>11.94</v>
      </c>
      <c r="C282">
        <v>30.92</v>
      </c>
      <c r="D282">
        <v>10</v>
      </c>
      <c r="E282">
        <v>30.28</v>
      </c>
      <c r="F282">
        <v>10</v>
      </c>
      <c r="G282">
        <v>31.29</v>
      </c>
      <c r="H282">
        <v>29.32</v>
      </c>
      <c r="I282">
        <v>35.86</v>
      </c>
      <c r="J282">
        <v>28.24</v>
      </c>
      <c r="K282">
        <v>629.25</v>
      </c>
      <c r="M282">
        <v>12.04</v>
      </c>
      <c r="N282">
        <f t="shared" si="20"/>
        <v>3.7417564428368082</v>
      </c>
      <c r="P282">
        <f t="shared" si="21"/>
        <v>5.6826999999999996</v>
      </c>
      <c r="R282">
        <f t="shared" si="22"/>
        <v>0.24282240938011426</v>
      </c>
      <c r="S282">
        <v>281</v>
      </c>
      <c r="T282">
        <f t="shared" si="23"/>
        <v>17.635279004698472</v>
      </c>
      <c r="U282">
        <f t="shared" si="24"/>
        <v>0.21411204690057131</v>
      </c>
    </row>
    <row r="283" spans="1:21" x14ac:dyDescent="0.75">
      <c r="A283" s="7">
        <v>0.63245370370370368</v>
      </c>
      <c r="B283">
        <v>11.93</v>
      </c>
      <c r="C283">
        <v>30.81</v>
      </c>
      <c r="D283">
        <v>10</v>
      </c>
      <c r="E283">
        <v>30.2</v>
      </c>
      <c r="F283">
        <v>10</v>
      </c>
      <c r="G283">
        <v>30.47</v>
      </c>
      <c r="H283">
        <v>29.31</v>
      </c>
      <c r="I283">
        <v>35.44</v>
      </c>
      <c r="J283">
        <v>26.97</v>
      </c>
      <c r="K283">
        <v>400.94</v>
      </c>
      <c r="M283">
        <v>12.07</v>
      </c>
      <c r="N283">
        <f t="shared" si="20"/>
        <v>3.7417564428368082</v>
      </c>
      <c r="P283">
        <f t="shared" si="21"/>
        <v>5.6726999999999999</v>
      </c>
      <c r="R283">
        <f t="shared" si="22"/>
        <v>0.2423951082567396</v>
      </c>
      <c r="S283">
        <v>282</v>
      </c>
      <c r="T283">
        <f t="shared" si="23"/>
        <v>17.49008408694273</v>
      </c>
      <c r="U283">
        <f t="shared" si="24"/>
        <v>0.21197554128369808</v>
      </c>
    </row>
    <row r="284" spans="1:21" x14ac:dyDescent="0.75">
      <c r="A284" s="7">
        <v>0.63314814814814813</v>
      </c>
      <c r="B284">
        <v>11.92</v>
      </c>
      <c r="C284">
        <v>30.86</v>
      </c>
      <c r="D284">
        <v>10</v>
      </c>
      <c r="E284">
        <v>30.22</v>
      </c>
      <c r="F284">
        <v>10.45</v>
      </c>
      <c r="G284">
        <v>30.81</v>
      </c>
      <c r="H284">
        <v>29.18</v>
      </c>
      <c r="I284">
        <v>35.200000000000003</v>
      </c>
      <c r="J284">
        <v>26.94</v>
      </c>
      <c r="K284">
        <v>608.74</v>
      </c>
      <c r="M284">
        <v>11.94</v>
      </c>
      <c r="N284">
        <f t="shared" si="20"/>
        <v>11.225269328510423</v>
      </c>
      <c r="P284">
        <f t="shared" si="21"/>
        <v>5.6627000000000001</v>
      </c>
      <c r="R284">
        <f t="shared" si="22"/>
        <v>0.24196780713336496</v>
      </c>
      <c r="S284">
        <v>283</v>
      </c>
      <c r="T284">
        <f t="shared" si="23"/>
        <v>17.344376357567949</v>
      </c>
      <c r="U284">
        <f t="shared" si="24"/>
        <v>0.20983903566682485</v>
      </c>
    </row>
    <row r="285" spans="1:21" x14ac:dyDescent="0.75">
      <c r="A285" s="7">
        <v>0.63384259259259257</v>
      </c>
      <c r="B285">
        <v>11.89</v>
      </c>
      <c r="C285">
        <v>30.81</v>
      </c>
      <c r="D285">
        <v>10</v>
      </c>
      <c r="E285">
        <v>30.24</v>
      </c>
      <c r="F285">
        <v>10</v>
      </c>
      <c r="G285">
        <v>30.45</v>
      </c>
      <c r="H285">
        <v>29.17</v>
      </c>
      <c r="I285">
        <v>35.090000000000003</v>
      </c>
      <c r="J285">
        <v>27.08</v>
      </c>
      <c r="K285">
        <v>565</v>
      </c>
      <c r="M285">
        <v>11.93</v>
      </c>
      <c r="N285">
        <f t="shared" si="20"/>
        <v>0</v>
      </c>
      <c r="P285">
        <f t="shared" si="21"/>
        <v>5.6327000000000007</v>
      </c>
      <c r="R285">
        <f t="shared" si="22"/>
        <v>0.24068590376324103</v>
      </c>
      <c r="S285">
        <v>284</v>
      </c>
      <c r="T285">
        <f t="shared" si="23"/>
        <v>16.904148987164252</v>
      </c>
      <c r="U285">
        <f t="shared" si="24"/>
        <v>0.20342951881620519</v>
      </c>
    </row>
    <row r="286" spans="1:21" x14ac:dyDescent="0.75">
      <c r="A286" s="7">
        <v>0.63453703703703701</v>
      </c>
      <c r="B286">
        <v>11.89</v>
      </c>
      <c r="C286">
        <v>30.8</v>
      </c>
      <c r="D286">
        <v>10</v>
      </c>
      <c r="E286">
        <v>30.04</v>
      </c>
      <c r="F286">
        <v>12.77</v>
      </c>
      <c r="G286">
        <v>29.37</v>
      </c>
      <c r="H286">
        <v>29.01</v>
      </c>
      <c r="I286">
        <v>33.99</v>
      </c>
      <c r="J286">
        <v>25.84</v>
      </c>
      <c r="K286">
        <v>184.94</v>
      </c>
      <c r="M286">
        <v>11.54</v>
      </c>
      <c r="N286">
        <f t="shared" si="20"/>
        <v>26.192295099858317</v>
      </c>
      <c r="P286">
        <f t="shared" si="21"/>
        <v>5.6327000000000007</v>
      </c>
      <c r="R286">
        <f t="shared" si="22"/>
        <v>0.24068590376324103</v>
      </c>
      <c r="S286">
        <v>285</v>
      </c>
      <c r="T286">
        <f t="shared" si="23"/>
        <v>16.904148987164252</v>
      </c>
      <c r="U286">
        <f t="shared" si="24"/>
        <v>0.20342951881620519</v>
      </c>
    </row>
    <row r="287" spans="1:21" x14ac:dyDescent="0.75">
      <c r="A287" s="7">
        <v>0.63523148148148145</v>
      </c>
      <c r="B287">
        <v>11.82</v>
      </c>
      <c r="C287">
        <v>30.71</v>
      </c>
      <c r="D287">
        <v>10</v>
      </c>
      <c r="E287">
        <v>29.93</v>
      </c>
      <c r="F287">
        <v>13.1</v>
      </c>
      <c r="G287">
        <v>30.5</v>
      </c>
      <c r="H287">
        <v>28.84</v>
      </c>
      <c r="I287">
        <v>33.869999999999997</v>
      </c>
      <c r="J287">
        <v>26.85</v>
      </c>
      <c r="K287">
        <v>584.14</v>
      </c>
      <c r="M287">
        <v>11.92</v>
      </c>
      <c r="N287">
        <f t="shared" si="20"/>
        <v>11.225269328511088</v>
      </c>
      <c r="P287">
        <f t="shared" si="21"/>
        <v>5.5627000000000004</v>
      </c>
      <c r="R287">
        <f t="shared" si="22"/>
        <v>0.23769479589961845</v>
      </c>
      <c r="S287">
        <v>286</v>
      </c>
      <c r="T287">
        <f t="shared" si="23"/>
        <v>15.858485987020703</v>
      </c>
      <c r="U287">
        <f t="shared" si="24"/>
        <v>0.18847397949809228</v>
      </c>
    </row>
    <row r="288" spans="1:21" x14ac:dyDescent="0.75">
      <c r="A288" s="7">
        <v>0.63592592592592589</v>
      </c>
      <c r="B288">
        <v>11.79</v>
      </c>
      <c r="C288">
        <v>30.5</v>
      </c>
      <c r="D288">
        <v>10</v>
      </c>
      <c r="E288">
        <v>29.96</v>
      </c>
      <c r="F288">
        <v>10</v>
      </c>
      <c r="G288">
        <v>30.57</v>
      </c>
      <c r="H288">
        <v>28.79</v>
      </c>
      <c r="I288">
        <v>33.950000000000003</v>
      </c>
      <c r="J288">
        <v>27.51</v>
      </c>
      <c r="K288">
        <v>608.74</v>
      </c>
      <c r="M288">
        <v>11.98</v>
      </c>
      <c r="N288">
        <f t="shared" si="20"/>
        <v>14.967025771347233</v>
      </c>
      <c r="P288">
        <f t="shared" si="21"/>
        <v>5.5326999999999993</v>
      </c>
      <c r="R288">
        <f t="shared" si="22"/>
        <v>0.23641289252949443</v>
      </c>
      <c r="S288">
        <v>287</v>
      </c>
      <c r="T288">
        <f t="shared" si="23"/>
        <v>15.402244835252221</v>
      </c>
      <c r="U288">
        <f t="shared" si="24"/>
        <v>0.18206446264747222</v>
      </c>
    </row>
    <row r="289" spans="1:21" x14ac:dyDescent="0.75">
      <c r="A289" s="7">
        <v>0.63662037037037034</v>
      </c>
      <c r="B289">
        <v>11.75</v>
      </c>
      <c r="C289">
        <v>30.49</v>
      </c>
      <c r="D289">
        <v>10</v>
      </c>
      <c r="E289">
        <v>30.03</v>
      </c>
      <c r="F289">
        <v>10</v>
      </c>
      <c r="G289">
        <v>30.57</v>
      </c>
      <c r="H289">
        <v>28.77</v>
      </c>
      <c r="I289">
        <v>33.840000000000003</v>
      </c>
      <c r="J289">
        <v>27.39</v>
      </c>
      <c r="K289">
        <v>589.6</v>
      </c>
      <c r="M289">
        <v>11.82</v>
      </c>
      <c r="N289">
        <f t="shared" si="20"/>
        <v>33.675807985531932</v>
      </c>
      <c r="P289">
        <f t="shared" si="21"/>
        <v>5.4927000000000001</v>
      </c>
      <c r="R289">
        <f t="shared" si="22"/>
        <v>0.23470368803599587</v>
      </c>
      <c r="S289">
        <v>288</v>
      </c>
      <c r="T289">
        <f t="shared" si="23"/>
        <v>14.78617073570376</v>
      </c>
      <c r="U289">
        <f t="shared" si="24"/>
        <v>0.17351844017997933</v>
      </c>
    </row>
    <row r="290" spans="1:21" x14ac:dyDescent="0.75">
      <c r="A290" s="7">
        <v>0.63731481481481478</v>
      </c>
      <c r="B290">
        <v>11.66</v>
      </c>
      <c r="C290">
        <v>30.43</v>
      </c>
      <c r="D290">
        <v>10</v>
      </c>
      <c r="E290">
        <v>29.97</v>
      </c>
      <c r="F290">
        <v>10.28</v>
      </c>
      <c r="G290">
        <v>29.87</v>
      </c>
      <c r="H290">
        <v>28.71</v>
      </c>
      <c r="I290">
        <v>33.520000000000003</v>
      </c>
      <c r="J290">
        <v>26.52</v>
      </c>
      <c r="K290">
        <v>364.03</v>
      </c>
      <c r="M290">
        <v>11.89</v>
      </c>
      <c r="N290">
        <f t="shared" si="20"/>
        <v>7.4835128856724191</v>
      </c>
      <c r="P290">
        <f t="shared" si="21"/>
        <v>5.4027000000000003</v>
      </c>
      <c r="R290">
        <f t="shared" si="22"/>
        <v>0.23085797792562399</v>
      </c>
      <c r="S290">
        <v>289</v>
      </c>
      <c r="T290">
        <f t="shared" si="23"/>
        <v>13.366650008329179</v>
      </c>
      <c r="U290">
        <f t="shared" si="24"/>
        <v>0.15428988962811996</v>
      </c>
    </row>
    <row r="291" spans="1:21" x14ac:dyDescent="0.75">
      <c r="A291" s="7">
        <v>0.63800925925925933</v>
      </c>
      <c r="B291">
        <v>11.64</v>
      </c>
      <c r="C291">
        <v>30.49</v>
      </c>
      <c r="D291">
        <v>10</v>
      </c>
      <c r="E291">
        <v>29.95</v>
      </c>
      <c r="F291">
        <v>10</v>
      </c>
      <c r="G291">
        <v>31</v>
      </c>
      <c r="H291">
        <v>28.54</v>
      </c>
      <c r="I291">
        <v>33.200000000000003</v>
      </c>
      <c r="J291">
        <v>27.11</v>
      </c>
      <c r="K291">
        <v>582.77</v>
      </c>
      <c r="M291">
        <v>11.79</v>
      </c>
      <c r="N291">
        <f t="shared" si="20"/>
        <v>18.708782214187696</v>
      </c>
      <c r="P291">
        <f t="shared" si="21"/>
        <v>5.3827000000000007</v>
      </c>
      <c r="R291">
        <f t="shared" si="22"/>
        <v>0.23000337567887469</v>
      </c>
      <c r="S291">
        <v>290</v>
      </c>
      <c r="T291">
        <f t="shared" si="23"/>
        <v>13.044754491240473</v>
      </c>
      <c r="U291">
        <f t="shared" si="24"/>
        <v>0.15001687839437353</v>
      </c>
    </row>
    <row r="292" spans="1:21" x14ac:dyDescent="0.75">
      <c r="A292" s="7">
        <v>0.63870370370370366</v>
      </c>
      <c r="B292">
        <v>11.59</v>
      </c>
      <c r="C292">
        <v>30.44</v>
      </c>
      <c r="D292">
        <v>10</v>
      </c>
      <c r="E292">
        <v>29.91</v>
      </c>
      <c r="F292">
        <v>11.44</v>
      </c>
      <c r="G292">
        <v>30.31</v>
      </c>
      <c r="H292">
        <v>28.5</v>
      </c>
      <c r="I292">
        <v>33.119999999999997</v>
      </c>
      <c r="J292">
        <v>26.79</v>
      </c>
      <c r="K292">
        <v>570.46</v>
      </c>
      <c r="M292">
        <v>11.89</v>
      </c>
      <c r="N292">
        <f t="shared" si="20"/>
        <v>11.225269328508629</v>
      </c>
      <c r="P292">
        <f t="shared" si="21"/>
        <v>5.3327</v>
      </c>
      <c r="R292">
        <f t="shared" si="22"/>
        <v>0.2278668700620014</v>
      </c>
      <c r="S292">
        <v>291</v>
      </c>
      <c r="T292">
        <f t="shared" si="23"/>
        <v>12.229452247454391</v>
      </c>
      <c r="U292">
        <f t="shared" si="24"/>
        <v>0.13933435031000704</v>
      </c>
    </row>
    <row r="293" spans="1:21" x14ac:dyDescent="0.75">
      <c r="A293" s="7">
        <v>0.63939814814814822</v>
      </c>
      <c r="B293">
        <v>11.56</v>
      </c>
      <c r="C293">
        <v>30.45</v>
      </c>
      <c r="D293">
        <v>10</v>
      </c>
      <c r="E293">
        <v>30.02</v>
      </c>
      <c r="F293">
        <v>10</v>
      </c>
      <c r="G293">
        <v>30.58</v>
      </c>
      <c r="H293">
        <v>28.45</v>
      </c>
      <c r="I293">
        <v>33.15</v>
      </c>
      <c r="J293">
        <v>27.1</v>
      </c>
      <c r="K293">
        <v>586.87</v>
      </c>
      <c r="M293">
        <v>11.55</v>
      </c>
      <c r="N293">
        <f t="shared" si="20"/>
        <v>3.7417564428374064</v>
      </c>
      <c r="P293">
        <f t="shared" si="21"/>
        <v>5.3027000000000006</v>
      </c>
      <c r="R293">
        <f t="shared" si="22"/>
        <v>0.22658496669187747</v>
      </c>
      <c r="S293">
        <v>292</v>
      </c>
      <c r="T293">
        <f t="shared" si="23"/>
        <v>11.7328907914836</v>
      </c>
      <c r="U293">
        <f t="shared" si="24"/>
        <v>0.13292483345938738</v>
      </c>
    </row>
    <row r="294" spans="1:21" x14ac:dyDescent="0.75">
      <c r="A294" s="7">
        <v>0.64009259259259255</v>
      </c>
      <c r="B294">
        <v>11.55</v>
      </c>
      <c r="C294">
        <v>30.38</v>
      </c>
      <c r="D294">
        <v>10</v>
      </c>
      <c r="E294">
        <v>29.99</v>
      </c>
      <c r="F294">
        <v>12.44</v>
      </c>
      <c r="G294">
        <v>30.09</v>
      </c>
      <c r="H294">
        <v>28.45</v>
      </c>
      <c r="I294">
        <v>33.14</v>
      </c>
      <c r="J294">
        <v>26.96</v>
      </c>
      <c r="K294">
        <v>570.46</v>
      </c>
      <c r="M294">
        <v>11.66</v>
      </c>
      <c r="N294">
        <f t="shared" si="20"/>
        <v>3.7417564428368739</v>
      </c>
      <c r="P294">
        <f t="shared" si="21"/>
        <v>5.2927000000000008</v>
      </c>
      <c r="R294">
        <f t="shared" si="22"/>
        <v>0.22615766556850281</v>
      </c>
      <c r="S294">
        <v>293</v>
      </c>
      <c r="T294">
        <f t="shared" si="23"/>
        <v>11.566119371965179</v>
      </c>
      <c r="U294">
        <f t="shared" si="24"/>
        <v>0.13078832784251415</v>
      </c>
    </row>
    <row r="295" spans="1:21" x14ac:dyDescent="0.75">
      <c r="A295" s="7">
        <v>0.6407870370370371</v>
      </c>
      <c r="B295">
        <v>11.54</v>
      </c>
      <c r="C295">
        <v>30.24</v>
      </c>
      <c r="D295">
        <v>10</v>
      </c>
      <c r="E295">
        <v>29.8</v>
      </c>
      <c r="F295">
        <v>14.93</v>
      </c>
      <c r="G295">
        <v>29.38</v>
      </c>
      <c r="H295">
        <v>28.42</v>
      </c>
      <c r="I295">
        <v>32.630000000000003</v>
      </c>
      <c r="J295">
        <v>26.28</v>
      </c>
      <c r="K295">
        <v>448.79</v>
      </c>
      <c r="M295">
        <v>11.38</v>
      </c>
      <c r="N295">
        <f t="shared" si="20"/>
        <v>18.708782214187028</v>
      </c>
      <c r="P295">
        <f t="shared" si="21"/>
        <v>5.2826999999999993</v>
      </c>
      <c r="R295">
        <f t="shared" si="22"/>
        <v>0.22573036444512809</v>
      </c>
      <c r="S295">
        <v>294</v>
      </c>
      <c r="T295">
        <f t="shared" si="23"/>
        <v>11.398716565392689</v>
      </c>
      <c r="U295">
        <f t="shared" si="24"/>
        <v>0.12865182222564056</v>
      </c>
    </row>
    <row r="296" spans="1:21" x14ac:dyDescent="0.75">
      <c r="A296" s="7">
        <v>0.64148148148148143</v>
      </c>
      <c r="B296">
        <v>11.49</v>
      </c>
      <c r="C296">
        <v>30.2</v>
      </c>
      <c r="D296">
        <v>10</v>
      </c>
      <c r="E296">
        <v>29.83</v>
      </c>
      <c r="F296">
        <v>10</v>
      </c>
      <c r="G296">
        <v>30.61</v>
      </c>
      <c r="H296">
        <v>28.32</v>
      </c>
      <c r="I296">
        <v>32.630000000000003</v>
      </c>
      <c r="J296">
        <v>28.47</v>
      </c>
      <c r="K296">
        <v>563.63</v>
      </c>
      <c r="M296">
        <v>11.56</v>
      </c>
      <c r="N296">
        <f t="shared" si="20"/>
        <v>3.7417564428362096</v>
      </c>
      <c r="P296">
        <f t="shared" si="21"/>
        <v>5.2327000000000004</v>
      </c>
      <c r="R296">
        <f t="shared" si="22"/>
        <v>0.22359385882825489</v>
      </c>
      <c r="S296">
        <v>295</v>
      </c>
      <c r="T296">
        <f t="shared" si="23"/>
        <v>10.552105031819149</v>
      </c>
      <c r="U296">
        <f t="shared" si="24"/>
        <v>0.11796929414127444</v>
      </c>
    </row>
    <row r="297" spans="1:21" x14ac:dyDescent="0.75">
      <c r="A297" s="7">
        <v>0.64217592592592598</v>
      </c>
      <c r="B297">
        <v>11.48</v>
      </c>
      <c r="C297">
        <v>30.36</v>
      </c>
      <c r="D297">
        <v>10</v>
      </c>
      <c r="E297">
        <v>29.97</v>
      </c>
      <c r="F297">
        <v>10</v>
      </c>
      <c r="G297">
        <v>31.2</v>
      </c>
      <c r="H297">
        <v>28.23</v>
      </c>
      <c r="I297">
        <v>32.53</v>
      </c>
      <c r="J297">
        <v>28.22</v>
      </c>
      <c r="K297">
        <v>528.08000000000004</v>
      </c>
      <c r="M297">
        <v>11.59</v>
      </c>
      <c r="N297">
        <f t="shared" si="20"/>
        <v>3.7417564428374064</v>
      </c>
      <c r="P297">
        <f t="shared" si="21"/>
        <v>5.2227000000000006</v>
      </c>
      <c r="R297">
        <f t="shared" si="22"/>
        <v>0.22316655770488023</v>
      </c>
      <c r="S297">
        <v>296</v>
      </c>
      <c r="T297">
        <f t="shared" si="23"/>
        <v>10.380837497845958</v>
      </c>
      <c r="U297">
        <f t="shared" si="24"/>
        <v>0.11583278852440122</v>
      </c>
    </row>
    <row r="298" spans="1:21" x14ac:dyDescent="0.75">
      <c r="A298" s="7">
        <v>0.64287037037037031</v>
      </c>
      <c r="B298">
        <v>11.47</v>
      </c>
      <c r="C298">
        <v>30.4</v>
      </c>
      <c r="D298">
        <v>10</v>
      </c>
      <c r="E298">
        <v>30.03</v>
      </c>
      <c r="F298">
        <v>11.94</v>
      </c>
      <c r="G298">
        <v>30.26</v>
      </c>
      <c r="H298">
        <v>28.2</v>
      </c>
      <c r="I298">
        <v>32.67</v>
      </c>
      <c r="J298">
        <v>26.93</v>
      </c>
      <c r="K298">
        <v>503.48</v>
      </c>
      <c r="M298">
        <v>11.64</v>
      </c>
      <c r="N298">
        <f t="shared" si="20"/>
        <v>3.7417564428368739</v>
      </c>
      <c r="P298">
        <f t="shared" si="21"/>
        <v>5.2127000000000008</v>
      </c>
      <c r="R298">
        <f t="shared" si="22"/>
        <v>0.22273925658150559</v>
      </c>
      <c r="S298">
        <v>297</v>
      </c>
      <c r="T298">
        <f t="shared" si="23"/>
        <v>10.208912847468701</v>
      </c>
      <c r="U298">
        <f t="shared" si="24"/>
        <v>0.11369628290752801</v>
      </c>
    </row>
    <row r="299" spans="1:21" x14ac:dyDescent="0.75">
      <c r="A299" s="7">
        <v>0.64356481481481487</v>
      </c>
      <c r="B299">
        <v>11.459999999999999</v>
      </c>
      <c r="C299">
        <v>30.4</v>
      </c>
      <c r="D299">
        <v>10</v>
      </c>
      <c r="E299">
        <v>30.06</v>
      </c>
      <c r="F299">
        <v>10.119999999999999</v>
      </c>
      <c r="G299">
        <v>30.29</v>
      </c>
      <c r="H299">
        <v>28.23</v>
      </c>
      <c r="I299">
        <v>32.6</v>
      </c>
      <c r="J299">
        <v>26.94</v>
      </c>
      <c r="K299">
        <v>458.36</v>
      </c>
      <c r="M299">
        <v>11.47</v>
      </c>
      <c r="N299">
        <f t="shared" si="20"/>
        <v>3.7417564428374064</v>
      </c>
      <c r="P299">
        <f t="shared" si="21"/>
        <v>5.2026999999999992</v>
      </c>
      <c r="R299">
        <f t="shared" si="22"/>
        <v>0.22231195545813087</v>
      </c>
      <c r="S299">
        <v>298</v>
      </c>
      <c r="T299">
        <f t="shared" si="23"/>
        <v>10.036327291598585</v>
      </c>
      <c r="U299">
        <f t="shared" si="24"/>
        <v>0.1115597772906544</v>
      </c>
    </row>
    <row r="300" spans="1:21" x14ac:dyDescent="0.75">
      <c r="A300" s="7">
        <v>0.6442592592592592</v>
      </c>
      <c r="B300">
        <v>11.45</v>
      </c>
      <c r="C300">
        <v>30.29</v>
      </c>
      <c r="D300">
        <v>10</v>
      </c>
      <c r="E300">
        <v>29.97</v>
      </c>
      <c r="F300">
        <v>11.11</v>
      </c>
      <c r="G300">
        <v>29.6</v>
      </c>
      <c r="H300">
        <v>28.25</v>
      </c>
      <c r="I300">
        <v>32.61</v>
      </c>
      <c r="J300">
        <v>26.61</v>
      </c>
      <c r="K300">
        <v>439.22</v>
      </c>
      <c r="M300">
        <v>11.45</v>
      </c>
      <c r="N300">
        <f t="shared" si="20"/>
        <v>7.4835128856724191</v>
      </c>
      <c r="P300">
        <f t="shared" si="21"/>
        <v>5.1926999999999994</v>
      </c>
      <c r="R300">
        <f t="shared" si="22"/>
        <v>0.22188465433475624</v>
      </c>
      <c r="S300">
        <v>299</v>
      </c>
      <c r="T300">
        <f t="shared" si="23"/>
        <v>9.863077011959092</v>
      </c>
      <c r="U300">
        <f t="shared" si="24"/>
        <v>0.10942327167378117</v>
      </c>
    </row>
    <row r="301" spans="1:21" x14ac:dyDescent="0.75">
      <c r="A301" s="7">
        <v>0.64495370370370375</v>
      </c>
      <c r="B301">
        <v>11.43</v>
      </c>
      <c r="C301">
        <v>30.19</v>
      </c>
      <c r="D301">
        <v>10</v>
      </c>
      <c r="E301">
        <v>29.96</v>
      </c>
      <c r="F301">
        <v>10</v>
      </c>
      <c r="G301">
        <v>30.37</v>
      </c>
      <c r="H301">
        <v>28.22</v>
      </c>
      <c r="I301">
        <v>32.36</v>
      </c>
      <c r="J301">
        <v>27.25</v>
      </c>
      <c r="K301">
        <v>348.99</v>
      </c>
      <c r="M301">
        <v>11.39</v>
      </c>
      <c r="N301">
        <f t="shared" si="20"/>
        <v>11.225269328512219</v>
      </c>
      <c r="P301">
        <f t="shared" si="21"/>
        <v>5.1726999999999999</v>
      </c>
      <c r="R301">
        <f t="shared" si="22"/>
        <v>0.22103005208800694</v>
      </c>
      <c r="S301">
        <v>300</v>
      </c>
      <c r="T301">
        <f t="shared" si="23"/>
        <v>9.5145668606337157</v>
      </c>
      <c r="U301">
        <f t="shared" si="24"/>
        <v>0.10515026044003474</v>
      </c>
    </row>
    <row r="302" spans="1:21" x14ac:dyDescent="0.75">
      <c r="A302" s="7">
        <v>0.64564814814814808</v>
      </c>
      <c r="B302">
        <v>11.4</v>
      </c>
      <c r="C302">
        <v>30.12</v>
      </c>
      <c r="D302">
        <v>10</v>
      </c>
      <c r="E302">
        <v>29.85</v>
      </c>
      <c r="F302">
        <v>10.119999999999999</v>
      </c>
      <c r="G302">
        <v>29.86</v>
      </c>
      <c r="H302">
        <v>28.21</v>
      </c>
      <c r="I302">
        <v>32.369999999999997</v>
      </c>
      <c r="J302">
        <v>26.82</v>
      </c>
      <c r="K302">
        <v>364.03</v>
      </c>
      <c r="M302">
        <v>11.49</v>
      </c>
      <c r="N302">
        <f t="shared" si="20"/>
        <v>6.6466946486021945E-13</v>
      </c>
      <c r="P302">
        <f t="shared" si="21"/>
        <v>5.1427000000000005</v>
      </c>
      <c r="R302">
        <f t="shared" si="22"/>
        <v>0.21974814871788301</v>
      </c>
      <c r="S302">
        <v>301</v>
      </c>
      <c r="T302">
        <f t="shared" si="23"/>
        <v>8.9867190386373057</v>
      </c>
      <c r="U302">
        <f t="shared" si="24"/>
        <v>9.8740743589415078E-2</v>
      </c>
    </row>
    <row r="303" spans="1:21" x14ac:dyDescent="0.75">
      <c r="A303" s="7">
        <v>0.64634259259259264</v>
      </c>
      <c r="B303">
        <v>11.399999999999999</v>
      </c>
      <c r="C303">
        <v>30.08</v>
      </c>
      <c r="D303">
        <v>10</v>
      </c>
      <c r="E303">
        <v>29.81</v>
      </c>
      <c r="F303">
        <v>10</v>
      </c>
      <c r="G303">
        <v>30.1</v>
      </c>
      <c r="H303">
        <v>28.21</v>
      </c>
      <c r="I303">
        <v>32.36</v>
      </c>
      <c r="J303">
        <v>27.58</v>
      </c>
      <c r="K303">
        <v>316.18</v>
      </c>
      <c r="M303">
        <v>11.38</v>
      </c>
      <c r="N303">
        <f t="shared" si="20"/>
        <v>0</v>
      </c>
      <c r="P303">
        <f t="shared" si="21"/>
        <v>5.1426999999999987</v>
      </c>
      <c r="R303">
        <f t="shared" si="22"/>
        <v>0.21974814871788292</v>
      </c>
      <c r="S303">
        <v>302</v>
      </c>
      <c r="T303">
        <f t="shared" si="23"/>
        <v>8.9867190386372755</v>
      </c>
      <c r="U303">
        <f t="shared" si="24"/>
        <v>9.874074358941469E-2</v>
      </c>
    </row>
    <row r="304" spans="1:21" x14ac:dyDescent="0.75">
      <c r="A304" s="7">
        <v>0.64703703703703697</v>
      </c>
      <c r="B304">
        <v>11.399999999999999</v>
      </c>
      <c r="C304">
        <v>30.12</v>
      </c>
      <c r="D304">
        <v>10</v>
      </c>
      <c r="E304">
        <v>29.87</v>
      </c>
      <c r="F304">
        <v>10</v>
      </c>
      <c r="G304">
        <v>30.18</v>
      </c>
      <c r="H304">
        <v>28.18</v>
      </c>
      <c r="I304">
        <v>32.35</v>
      </c>
      <c r="J304">
        <v>26.68</v>
      </c>
      <c r="K304">
        <v>286.10000000000002</v>
      </c>
      <c r="M304">
        <v>11.33</v>
      </c>
      <c r="N304">
        <f t="shared" si="20"/>
        <v>0</v>
      </c>
      <c r="P304">
        <f t="shared" si="21"/>
        <v>5.1426999999999987</v>
      </c>
      <c r="R304">
        <f t="shared" si="22"/>
        <v>0.21974814871788292</v>
      </c>
      <c r="S304">
        <v>303</v>
      </c>
      <c r="T304">
        <f t="shared" si="23"/>
        <v>8.9867190386372755</v>
      </c>
      <c r="U304">
        <f t="shared" si="24"/>
        <v>9.874074358941469E-2</v>
      </c>
    </row>
    <row r="305" spans="1:21" x14ac:dyDescent="0.75">
      <c r="A305" s="7">
        <v>0.64773148148148152</v>
      </c>
      <c r="B305">
        <v>11.399999999999999</v>
      </c>
      <c r="C305">
        <v>29.96</v>
      </c>
      <c r="D305">
        <v>10</v>
      </c>
      <c r="E305">
        <v>29.78</v>
      </c>
      <c r="F305">
        <v>10</v>
      </c>
      <c r="G305">
        <v>29.71</v>
      </c>
      <c r="H305">
        <v>28.21</v>
      </c>
      <c r="I305">
        <v>32.450000000000003</v>
      </c>
      <c r="J305">
        <v>27.04</v>
      </c>
      <c r="K305">
        <v>264.23</v>
      </c>
      <c r="M305">
        <v>11.3</v>
      </c>
      <c r="N305">
        <f t="shared" si="20"/>
        <v>3.7417564428361429</v>
      </c>
      <c r="P305">
        <f t="shared" si="21"/>
        <v>5.1426999999999987</v>
      </c>
      <c r="R305">
        <f t="shared" si="22"/>
        <v>0.21974814871788292</v>
      </c>
      <c r="S305">
        <v>304</v>
      </c>
      <c r="T305">
        <f t="shared" si="23"/>
        <v>8.9867190386372755</v>
      </c>
      <c r="U305">
        <f t="shared" si="24"/>
        <v>9.874074358941469E-2</v>
      </c>
    </row>
    <row r="306" spans="1:21" x14ac:dyDescent="0.75">
      <c r="A306" s="7">
        <v>0.64842592592592596</v>
      </c>
      <c r="B306">
        <v>11.39</v>
      </c>
      <c r="C306">
        <v>30</v>
      </c>
      <c r="D306">
        <v>10</v>
      </c>
      <c r="E306">
        <v>29.85</v>
      </c>
      <c r="F306">
        <v>10</v>
      </c>
      <c r="G306">
        <v>30.31</v>
      </c>
      <c r="H306">
        <v>28.16</v>
      </c>
      <c r="I306">
        <v>32.43</v>
      </c>
      <c r="J306">
        <v>27.45</v>
      </c>
      <c r="K306">
        <v>217.75</v>
      </c>
      <c r="M306">
        <v>11.39</v>
      </c>
      <c r="N306">
        <f t="shared" si="20"/>
        <v>0</v>
      </c>
      <c r="P306">
        <f t="shared" si="21"/>
        <v>5.1327000000000007</v>
      </c>
      <c r="R306">
        <f t="shared" si="22"/>
        <v>0.21932084759450837</v>
      </c>
      <c r="S306">
        <v>305</v>
      </c>
      <c r="T306">
        <f t="shared" si="23"/>
        <v>8.8093985621602844</v>
      </c>
      <c r="U306">
        <f t="shared" si="24"/>
        <v>9.6604237972541848E-2</v>
      </c>
    </row>
    <row r="307" spans="1:21" x14ac:dyDescent="0.75">
      <c r="A307" s="7">
        <v>0.6491203703703704</v>
      </c>
      <c r="B307">
        <v>11.39</v>
      </c>
      <c r="C307">
        <v>30.02</v>
      </c>
      <c r="D307">
        <v>10</v>
      </c>
      <c r="E307">
        <v>29.79</v>
      </c>
      <c r="F307">
        <v>10</v>
      </c>
      <c r="G307">
        <v>30.02</v>
      </c>
      <c r="H307">
        <v>28.12</v>
      </c>
      <c r="I307">
        <v>32.340000000000003</v>
      </c>
      <c r="J307">
        <v>27.01</v>
      </c>
      <c r="K307">
        <v>184.94</v>
      </c>
      <c r="M307">
        <v>11.4</v>
      </c>
      <c r="N307">
        <f t="shared" si="20"/>
        <v>6.6466946486032578E-13</v>
      </c>
      <c r="P307">
        <f t="shared" si="21"/>
        <v>5.1327000000000007</v>
      </c>
      <c r="R307">
        <f t="shared" si="22"/>
        <v>0.21932084759450837</v>
      </c>
      <c r="S307">
        <v>306</v>
      </c>
      <c r="T307">
        <f t="shared" si="23"/>
        <v>8.8093985621602844</v>
      </c>
      <c r="U307">
        <f t="shared" si="24"/>
        <v>9.6604237972541848E-2</v>
      </c>
    </row>
    <row r="308" spans="1:21" x14ac:dyDescent="0.75">
      <c r="A308" s="7">
        <v>0.64981481481481485</v>
      </c>
      <c r="B308">
        <v>11.389999999999999</v>
      </c>
      <c r="C308">
        <v>30.05</v>
      </c>
      <c r="D308">
        <v>10</v>
      </c>
      <c r="E308">
        <v>29.82</v>
      </c>
      <c r="F308">
        <v>11.11</v>
      </c>
      <c r="G308">
        <v>30.34</v>
      </c>
      <c r="H308">
        <v>28.04</v>
      </c>
      <c r="I308">
        <v>32.200000000000003</v>
      </c>
      <c r="J308">
        <v>26.75</v>
      </c>
      <c r="K308">
        <v>167.16</v>
      </c>
      <c r="M308">
        <v>11.33</v>
      </c>
      <c r="N308">
        <f t="shared" si="20"/>
        <v>0</v>
      </c>
      <c r="P308">
        <f t="shared" si="21"/>
        <v>5.1326999999999989</v>
      </c>
      <c r="R308">
        <f t="shared" si="22"/>
        <v>0.21932084759450829</v>
      </c>
      <c r="S308">
        <v>307</v>
      </c>
      <c r="T308">
        <f t="shared" si="23"/>
        <v>8.8093985621602542</v>
      </c>
      <c r="U308">
        <f t="shared" si="24"/>
        <v>9.6604237972541473E-2</v>
      </c>
    </row>
    <row r="309" spans="1:21" x14ac:dyDescent="0.75">
      <c r="A309" s="7">
        <v>0.65050925925925929</v>
      </c>
      <c r="B309">
        <v>11.389999999999999</v>
      </c>
      <c r="C309">
        <v>30.01</v>
      </c>
      <c r="D309">
        <v>10</v>
      </c>
      <c r="E309">
        <v>29.62</v>
      </c>
      <c r="F309">
        <v>10</v>
      </c>
      <c r="G309">
        <v>29.79</v>
      </c>
      <c r="H309">
        <v>28</v>
      </c>
      <c r="I309">
        <v>32.11</v>
      </c>
      <c r="J309">
        <v>26.77</v>
      </c>
      <c r="K309">
        <v>142.56</v>
      </c>
      <c r="M309">
        <v>11.23</v>
      </c>
      <c r="N309">
        <f t="shared" si="20"/>
        <v>0</v>
      </c>
      <c r="P309">
        <f t="shared" si="21"/>
        <v>5.1326999999999989</v>
      </c>
      <c r="R309">
        <f t="shared" si="22"/>
        <v>0.21932084759450829</v>
      </c>
      <c r="S309">
        <v>308</v>
      </c>
      <c r="T309">
        <f t="shared" si="23"/>
        <v>8.8093985621602542</v>
      </c>
      <c r="U309">
        <f t="shared" si="24"/>
        <v>9.6604237972541473E-2</v>
      </c>
    </row>
    <row r="310" spans="1:21" x14ac:dyDescent="0.75">
      <c r="A310" s="7">
        <v>0.65120370370370373</v>
      </c>
      <c r="B310">
        <v>11.389999999999999</v>
      </c>
      <c r="C310">
        <v>30.05</v>
      </c>
      <c r="D310">
        <v>10</v>
      </c>
      <c r="E310">
        <v>28.87</v>
      </c>
      <c r="F310">
        <v>50.55</v>
      </c>
      <c r="G310">
        <v>24.38</v>
      </c>
      <c r="H310">
        <v>27.9</v>
      </c>
      <c r="I310">
        <v>31.56</v>
      </c>
      <c r="J310">
        <v>25.29</v>
      </c>
      <c r="K310">
        <v>138.44999999999999</v>
      </c>
      <c r="M310">
        <v>11.05</v>
      </c>
      <c r="N310">
        <f t="shared" si="20"/>
        <v>3.7417564428361429</v>
      </c>
      <c r="P310">
        <f t="shared" si="21"/>
        <v>5.1326999999999989</v>
      </c>
      <c r="R310">
        <f t="shared" si="22"/>
        <v>0.21932084759450829</v>
      </c>
      <c r="S310">
        <v>309</v>
      </c>
      <c r="T310">
        <f t="shared" si="23"/>
        <v>8.8093985621602542</v>
      </c>
      <c r="U310">
        <f t="shared" si="24"/>
        <v>9.6604237972541473E-2</v>
      </c>
    </row>
    <row r="311" spans="1:21" x14ac:dyDescent="0.75">
      <c r="A311" s="7">
        <v>0.65189814814814817</v>
      </c>
      <c r="B311">
        <v>11.38</v>
      </c>
      <c r="C311">
        <v>30.03</v>
      </c>
      <c r="D311">
        <v>10</v>
      </c>
      <c r="E311">
        <v>27.41</v>
      </c>
      <c r="F311">
        <v>53.71</v>
      </c>
      <c r="G311">
        <v>23.67</v>
      </c>
      <c r="H311">
        <v>27.77</v>
      </c>
      <c r="I311">
        <v>30.9</v>
      </c>
      <c r="J311">
        <v>24.52</v>
      </c>
      <c r="K311">
        <v>126.15</v>
      </c>
      <c r="M311">
        <v>11.16</v>
      </c>
      <c r="N311">
        <f t="shared" si="20"/>
        <v>0</v>
      </c>
      <c r="P311">
        <f t="shared" si="21"/>
        <v>5.1227000000000009</v>
      </c>
      <c r="R311">
        <f t="shared" si="22"/>
        <v>0.21889354647113371</v>
      </c>
      <c r="S311">
        <v>310</v>
      </c>
      <c r="T311">
        <f t="shared" si="23"/>
        <v>8.6313857926484303</v>
      </c>
      <c r="U311">
        <f t="shared" si="24"/>
        <v>9.4467732355668632E-2</v>
      </c>
    </row>
    <row r="312" spans="1:21" x14ac:dyDescent="0.75">
      <c r="A312" s="7">
        <v>0.65259259259259261</v>
      </c>
      <c r="B312">
        <v>11.38</v>
      </c>
      <c r="C312">
        <v>29.9</v>
      </c>
      <c r="D312">
        <v>10</v>
      </c>
      <c r="E312">
        <v>26.44</v>
      </c>
      <c r="F312">
        <v>56.74</v>
      </c>
      <c r="G312">
        <v>24.03</v>
      </c>
      <c r="H312">
        <v>27.66</v>
      </c>
      <c r="I312">
        <v>31.34</v>
      </c>
      <c r="J312">
        <v>24.51</v>
      </c>
      <c r="K312">
        <v>119.32</v>
      </c>
      <c r="M312">
        <v>0</v>
      </c>
      <c r="N312">
        <f t="shared" si="20"/>
        <v>0</v>
      </c>
      <c r="P312">
        <f t="shared" si="21"/>
        <v>5.1227000000000009</v>
      </c>
      <c r="R312">
        <f t="shared" si="22"/>
        <v>0.21889354647113371</v>
      </c>
      <c r="S312">
        <v>311</v>
      </c>
      <c r="T312">
        <f t="shared" si="23"/>
        <v>8.6313857926484303</v>
      </c>
      <c r="U312">
        <f t="shared" si="24"/>
        <v>9.4467732355668632E-2</v>
      </c>
    </row>
    <row r="313" spans="1:21" x14ac:dyDescent="0.75">
      <c r="A313" s="7">
        <v>0.65328703703703705</v>
      </c>
      <c r="B313">
        <v>11.38</v>
      </c>
      <c r="C313">
        <v>29.8</v>
      </c>
      <c r="D313">
        <v>10</v>
      </c>
      <c r="E313">
        <v>26.07</v>
      </c>
      <c r="F313">
        <v>56.95</v>
      </c>
      <c r="G313">
        <v>24.7</v>
      </c>
      <c r="H313">
        <v>22.36</v>
      </c>
      <c r="I313">
        <v>30.3</v>
      </c>
      <c r="J313">
        <v>25.54</v>
      </c>
      <c r="K313">
        <v>112.48</v>
      </c>
      <c r="M313">
        <v>634.39</v>
      </c>
      <c r="N313">
        <f t="shared" si="20"/>
        <v>0</v>
      </c>
      <c r="P313">
        <f t="shared" si="21"/>
        <v>5.1227000000000009</v>
      </c>
      <c r="R313">
        <f t="shared" si="22"/>
        <v>0.21889354647113371</v>
      </c>
      <c r="S313">
        <v>312</v>
      </c>
      <c r="T313">
        <f t="shared" si="23"/>
        <v>8.6313857926484303</v>
      </c>
      <c r="U313">
        <f t="shared" si="24"/>
        <v>9.4467732355668632E-2</v>
      </c>
    </row>
    <row r="314" spans="1:21" x14ac:dyDescent="0.75">
      <c r="A314" s="7">
        <v>0.6539814814814815</v>
      </c>
      <c r="B314">
        <v>11.38</v>
      </c>
      <c r="C314">
        <v>29.76</v>
      </c>
      <c r="D314">
        <v>10</v>
      </c>
      <c r="E314">
        <v>25.85</v>
      </c>
      <c r="F314">
        <v>57.77</v>
      </c>
      <c r="G314">
        <v>25.14</v>
      </c>
      <c r="H314">
        <v>22.85</v>
      </c>
      <c r="I314">
        <v>31.85</v>
      </c>
      <c r="J314">
        <v>26.11</v>
      </c>
      <c r="K314">
        <v>119.32</v>
      </c>
      <c r="M314">
        <v>0.39</v>
      </c>
      <c r="N314">
        <f t="shared" si="20"/>
        <v>3.7417564428374721</v>
      </c>
      <c r="P314">
        <f t="shared" si="21"/>
        <v>5.1227000000000009</v>
      </c>
      <c r="R314">
        <f t="shared" si="22"/>
        <v>0.21889354647113371</v>
      </c>
      <c r="S314">
        <v>313</v>
      </c>
      <c r="T314">
        <f t="shared" si="23"/>
        <v>8.6313857926484303</v>
      </c>
      <c r="U314">
        <f t="shared" si="24"/>
        <v>9.4467732355668632E-2</v>
      </c>
    </row>
    <row r="315" spans="1:21" x14ac:dyDescent="0.75">
      <c r="A315" s="7">
        <v>0.65467592592592594</v>
      </c>
      <c r="B315">
        <v>11.37</v>
      </c>
      <c r="C315">
        <v>29.79</v>
      </c>
      <c r="D315">
        <v>10</v>
      </c>
      <c r="E315">
        <v>25.9</v>
      </c>
      <c r="F315">
        <v>57.15</v>
      </c>
      <c r="G315">
        <v>25.36</v>
      </c>
      <c r="H315">
        <v>23.56</v>
      </c>
      <c r="I315">
        <v>32.299999999999997</v>
      </c>
      <c r="J315">
        <v>26.43</v>
      </c>
      <c r="K315">
        <v>112.48</v>
      </c>
      <c r="M315">
        <v>0.01</v>
      </c>
      <c r="N315">
        <f t="shared" si="20"/>
        <v>3.7417564428368082</v>
      </c>
      <c r="P315">
        <f t="shared" si="21"/>
        <v>5.1126999999999994</v>
      </c>
      <c r="R315">
        <f t="shared" si="22"/>
        <v>0.21846624534775899</v>
      </c>
      <c r="S315">
        <v>314</v>
      </c>
      <c r="T315">
        <f t="shared" si="23"/>
        <v>8.4526766679054059</v>
      </c>
      <c r="U315">
        <f t="shared" si="24"/>
        <v>9.2331226738795028E-2</v>
      </c>
    </row>
    <row r="316" spans="1:21" x14ac:dyDescent="0.75">
      <c r="A316" s="7">
        <v>0.65537037037037038</v>
      </c>
      <c r="B316">
        <v>11.36</v>
      </c>
      <c r="C316">
        <v>29.92</v>
      </c>
      <c r="D316">
        <v>10</v>
      </c>
      <c r="E316">
        <v>26.15</v>
      </c>
      <c r="F316">
        <v>55.3</v>
      </c>
      <c r="G316">
        <v>25.77</v>
      </c>
      <c r="H316">
        <v>24.51</v>
      </c>
      <c r="I316">
        <v>33.03</v>
      </c>
      <c r="J316">
        <v>27.07</v>
      </c>
      <c r="K316">
        <v>112.48</v>
      </c>
      <c r="M316">
        <v>0.11</v>
      </c>
      <c r="N316">
        <f t="shared" si="20"/>
        <v>11.225269328510423</v>
      </c>
      <c r="P316">
        <f t="shared" si="21"/>
        <v>5.1026999999999996</v>
      </c>
      <c r="R316">
        <f t="shared" si="22"/>
        <v>0.21803894422438436</v>
      </c>
      <c r="S316">
        <v>315</v>
      </c>
      <c r="T316">
        <f t="shared" si="23"/>
        <v>8.2732670938914676</v>
      </c>
      <c r="U316">
        <f t="shared" si="24"/>
        <v>9.0194721121921811E-2</v>
      </c>
    </row>
    <row r="317" spans="1:21" x14ac:dyDescent="0.75">
      <c r="A317" s="7">
        <v>0.65606481481481482</v>
      </c>
      <c r="B317">
        <v>11.33</v>
      </c>
      <c r="C317">
        <v>30.07</v>
      </c>
      <c r="D317">
        <v>10</v>
      </c>
      <c r="E317">
        <v>26.38</v>
      </c>
      <c r="F317">
        <v>54.89</v>
      </c>
      <c r="G317">
        <v>25.16</v>
      </c>
      <c r="H317">
        <v>24.82</v>
      </c>
      <c r="I317">
        <v>32.24</v>
      </c>
      <c r="J317">
        <v>26.3</v>
      </c>
      <c r="K317">
        <v>109.75</v>
      </c>
      <c r="M317">
        <v>0.17</v>
      </c>
      <c r="N317">
        <f t="shared" si="20"/>
        <v>0</v>
      </c>
      <c r="P317">
        <f t="shared" si="21"/>
        <v>5.0727000000000002</v>
      </c>
      <c r="R317">
        <f t="shared" si="22"/>
        <v>0.21675704085426042</v>
      </c>
      <c r="S317">
        <v>316</v>
      </c>
      <c r="T317">
        <f t="shared" si="23"/>
        <v>7.7307942515820072</v>
      </c>
      <c r="U317">
        <f t="shared" si="24"/>
        <v>8.3785204271302149E-2</v>
      </c>
    </row>
    <row r="318" spans="1:21" x14ac:dyDescent="0.75">
      <c r="A318" s="7">
        <v>0.65675925925925926</v>
      </c>
      <c r="B318">
        <v>11.33</v>
      </c>
      <c r="C318">
        <v>30.2</v>
      </c>
      <c r="D318">
        <v>10</v>
      </c>
      <c r="E318">
        <v>26.5</v>
      </c>
      <c r="F318">
        <v>54.7</v>
      </c>
      <c r="G318">
        <v>24.78</v>
      </c>
      <c r="H318">
        <v>24.8</v>
      </c>
      <c r="I318">
        <v>31.94</v>
      </c>
      <c r="J318">
        <v>25.79</v>
      </c>
      <c r="K318">
        <v>109.75</v>
      </c>
      <c r="M318">
        <v>0.1</v>
      </c>
      <c r="N318">
        <f t="shared" si="20"/>
        <v>0</v>
      </c>
      <c r="P318">
        <f t="shared" si="21"/>
        <v>5.0727000000000002</v>
      </c>
      <c r="R318">
        <f t="shared" si="22"/>
        <v>0.21675704085426042</v>
      </c>
      <c r="S318">
        <v>317</v>
      </c>
      <c r="T318">
        <f t="shared" si="23"/>
        <v>7.7307942515820072</v>
      </c>
      <c r="U318">
        <f t="shared" si="24"/>
        <v>8.3785204271302149E-2</v>
      </c>
    </row>
    <row r="319" spans="1:21" x14ac:dyDescent="0.75">
      <c r="A319" s="7">
        <v>0.65745370370370371</v>
      </c>
      <c r="B319">
        <v>11.33</v>
      </c>
      <c r="C319">
        <v>30.17</v>
      </c>
      <c r="D319">
        <v>10</v>
      </c>
      <c r="E319">
        <v>26.18</v>
      </c>
      <c r="F319">
        <v>56.95</v>
      </c>
      <c r="G319">
        <v>24.71</v>
      </c>
      <c r="H319">
        <v>24.95</v>
      </c>
      <c r="I319">
        <v>31</v>
      </c>
      <c r="J319">
        <v>25.65</v>
      </c>
      <c r="K319">
        <v>108.38</v>
      </c>
      <c r="M319">
        <v>0.11</v>
      </c>
      <c r="N319">
        <f t="shared" si="20"/>
        <v>3.7417564428368082</v>
      </c>
      <c r="P319">
        <f t="shared" si="21"/>
        <v>5.0727000000000002</v>
      </c>
      <c r="R319">
        <f t="shared" si="22"/>
        <v>0.21675704085426042</v>
      </c>
      <c r="S319">
        <v>318</v>
      </c>
      <c r="T319">
        <f t="shared" si="23"/>
        <v>7.7307942515820072</v>
      </c>
      <c r="U319">
        <f t="shared" si="24"/>
        <v>8.3785204271302149E-2</v>
      </c>
    </row>
    <row r="320" spans="1:21" x14ac:dyDescent="0.75">
      <c r="A320" s="7">
        <v>0.65814814814814815</v>
      </c>
      <c r="B320">
        <v>11.32</v>
      </c>
      <c r="C320">
        <v>30.13</v>
      </c>
      <c r="D320">
        <v>10</v>
      </c>
      <c r="E320">
        <v>26.06</v>
      </c>
      <c r="F320">
        <v>57.77</v>
      </c>
      <c r="G320">
        <v>24.63</v>
      </c>
      <c r="H320">
        <v>25.06</v>
      </c>
      <c r="I320">
        <v>31.62</v>
      </c>
      <c r="J320">
        <v>25.57</v>
      </c>
      <c r="K320">
        <v>113.85</v>
      </c>
      <c r="M320">
        <v>0.1</v>
      </c>
      <c r="N320">
        <f t="shared" si="20"/>
        <v>7.4835128856736164</v>
      </c>
      <c r="P320">
        <f t="shared" si="21"/>
        <v>5.0627000000000004</v>
      </c>
      <c r="R320">
        <f t="shared" si="22"/>
        <v>0.21632973973088579</v>
      </c>
      <c r="S320">
        <v>319</v>
      </c>
      <c r="T320">
        <f t="shared" si="23"/>
        <v>7.5485412921958774</v>
      </c>
      <c r="U320">
        <f t="shared" si="24"/>
        <v>8.1648698654428919E-2</v>
      </c>
    </row>
    <row r="321" spans="1:21" x14ac:dyDescent="0.75">
      <c r="A321" s="7">
        <v>0.65884259259259259</v>
      </c>
      <c r="B321">
        <v>11.3</v>
      </c>
      <c r="C321">
        <v>30.14</v>
      </c>
      <c r="D321">
        <v>10</v>
      </c>
      <c r="E321">
        <v>26.1</v>
      </c>
      <c r="F321">
        <v>56.53</v>
      </c>
      <c r="G321">
        <v>24.8</v>
      </c>
      <c r="H321">
        <v>25.22</v>
      </c>
      <c r="I321">
        <v>31.99</v>
      </c>
      <c r="J321">
        <v>25.83</v>
      </c>
      <c r="K321">
        <v>107.01</v>
      </c>
      <c r="M321">
        <v>0.11</v>
      </c>
      <c r="N321">
        <f t="shared" si="20"/>
        <v>6.6466946486032578E-13</v>
      </c>
      <c r="P321">
        <f t="shared" si="21"/>
        <v>5.0427000000000008</v>
      </c>
      <c r="R321">
        <f t="shared" si="22"/>
        <v>0.21547513748413649</v>
      </c>
      <c r="S321">
        <v>320</v>
      </c>
      <c r="T321">
        <f t="shared" si="23"/>
        <v>7.1818668570408928</v>
      </c>
      <c r="U321">
        <f t="shared" si="24"/>
        <v>7.7375687420682474E-2</v>
      </c>
    </row>
    <row r="322" spans="1:21" x14ac:dyDescent="0.75">
      <c r="A322" s="7">
        <v>0.65953703703703703</v>
      </c>
      <c r="B322">
        <v>11.299999999999999</v>
      </c>
      <c r="C322">
        <v>30.11</v>
      </c>
      <c r="D322">
        <v>10</v>
      </c>
      <c r="E322">
        <v>26</v>
      </c>
      <c r="F322">
        <v>57.56</v>
      </c>
      <c r="G322">
        <v>24.87</v>
      </c>
      <c r="H322">
        <v>25.32</v>
      </c>
      <c r="I322">
        <v>31.44</v>
      </c>
      <c r="J322">
        <v>26</v>
      </c>
      <c r="K322">
        <v>104.28</v>
      </c>
      <c r="M322">
        <v>0.08</v>
      </c>
      <c r="N322">
        <f t="shared" ref="N322:N329" si="25">((B322-B323)/1000)/((A323-A322)*3.1416*0.035*0.035)</f>
        <v>3.7417564428368082</v>
      </c>
      <c r="P322">
        <f t="shared" si="21"/>
        <v>5.0426999999999991</v>
      </c>
      <c r="R322">
        <f t="shared" si="22"/>
        <v>0.21547513748413641</v>
      </c>
      <c r="S322">
        <v>321</v>
      </c>
      <c r="T322">
        <f t="shared" si="23"/>
        <v>7.1818668570408599</v>
      </c>
      <c r="U322">
        <f t="shared" si="24"/>
        <v>7.7375687420682099E-2</v>
      </c>
    </row>
    <row r="323" spans="1:21" x14ac:dyDescent="0.75">
      <c r="A323" s="7">
        <v>0.66023148148148147</v>
      </c>
      <c r="B323">
        <v>11.29</v>
      </c>
      <c r="C323">
        <v>30.1</v>
      </c>
      <c r="D323">
        <v>10</v>
      </c>
      <c r="E323">
        <v>26.01</v>
      </c>
      <c r="F323">
        <v>57.56</v>
      </c>
      <c r="G323">
        <v>24.89</v>
      </c>
      <c r="H323">
        <v>25.49</v>
      </c>
      <c r="I323">
        <v>31.72</v>
      </c>
      <c r="J323">
        <v>25.87</v>
      </c>
      <c r="K323">
        <v>104.28</v>
      </c>
      <c r="M323">
        <v>0.67</v>
      </c>
      <c r="N323">
        <f t="shared" si="25"/>
        <v>0</v>
      </c>
      <c r="P323">
        <f t="shared" ref="P323:P329" si="26">B323-6.2573</f>
        <v>5.0326999999999993</v>
      </c>
      <c r="R323">
        <f t="shared" ref="R323:R329" si="27">P323/23.4027</f>
        <v>0.21504783636076177</v>
      </c>
      <c r="S323">
        <v>322</v>
      </c>
      <c r="T323">
        <f t="shared" ref="T323:T329" si="28">(P323-$V$15)/P323*100</f>
        <v>6.9974367635662702</v>
      </c>
      <c r="U323">
        <f t="shared" ref="U323:U329" si="29">(P323-$V$15)/$V$15</f>
        <v>7.5239181803808883E-2</v>
      </c>
    </row>
    <row r="324" spans="1:21" x14ac:dyDescent="0.75">
      <c r="A324" s="7">
        <v>0.66092592592592592</v>
      </c>
      <c r="B324">
        <v>11.29</v>
      </c>
      <c r="C324">
        <v>30</v>
      </c>
      <c r="D324">
        <v>10</v>
      </c>
      <c r="E324">
        <v>25.78</v>
      </c>
      <c r="F324">
        <v>58.18</v>
      </c>
      <c r="G324">
        <v>24.33</v>
      </c>
      <c r="H324">
        <v>24.94</v>
      </c>
      <c r="I324">
        <v>30.57</v>
      </c>
      <c r="J324">
        <v>25.13</v>
      </c>
      <c r="K324">
        <v>105.64</v>
      </c>
      <c r="M324">
        <v>0.19</v>
      </c>
      <c r="N324">
        <f t="shared" si="25"/>
        <v>14.967025771347233</v>
      </c>
      <c r="P324">
        <f t="shared" si="26"/>
        <v>5.0326999999999993</v>
      </c>
      <c r="R324">
        <f t="shared" si="27"/>
        <v>0.21504783636076177</v>
      </c>
      <c r="S324">
        <v>323</v>
      </c>
      <c r="T324">
        <f t="shared" si="28"/>
        <v>6.9974367635662702</v>
      </c>
      <c r="U324">
        <f t="shared" si="29"/>
        <v>7.5239181803808883E-2</v>
      </c>
    </row>
    <row r="325" spans="1:21" x14ac:dyDescent="0.75">
      <c r="A325" s="7">
        <v>0.66162037037037036</v>
      </c>
      <c r="B325">
        <v>11.25</v>
      </c>
      <c r="C325">
        <v>29.9</v>
      </c>
      <c r="D325">
        <v>10</v>
      </c>
      <c r="E325">
        <v>25.67</v>
      </c>
      <c r="F325">
        <v>57.97</v>
      </c>
      <c r="G325">
        <v>24.84</v>
      </c>
      <c r="H325">
        <v>25.69</v>
      </c>
      <c r="I325">
        <v>31.63</v>
      </c>
      <c r="J325">
        <v>25.75</v>
      </c>
      <c r="K325">
        <v>102.91</v>
      </c>
      <c r="M325">
        <v>0.1</v>
      </c>
      <c r="N325">
        <f t="shared" si="25"/>
        <v>0</v>
      </c>
      <c r="P325">
        <f t="shared" si="26"/>
        <v>4.9927000000000001</v>
      </c>
      <c r="R325">
        <f t="shared" si="27"/>
        <v>0.21333863186726318</v>
      </c>
      <c r="S325">
        <v>324</v>
      </c>
      <c r="T325">
        <f t="shared" si="28"/>
        <v>6.2523283994632255</v>
      </c>
      <c r="U325">
        <f t="shared" si="29"/>
        <v>6.6693159336315991E-2</v>
      </c>
    </row>
    <row r="326" spans="1:21" x14ac:dyDescent="0.75">
      <c r="A326" s="7">
        <v>0.6623148148148148</v>
      </c>
      <c r="B326">
        <v>11.25</v>
      </c>
      <c r="C326">
        <v>29.84</v>
      </c>
      <c r="D326">
        <v>10</v>
      </c>
      <c r="E326">
        <v>25.52</v>
      </c>
      <c r="F326">
        <v>59.21</v>
      </c>
      <c r="G326">
        <v>24.16</v>
      </c>
      <c r="H326">
        <v>25.39</v>
      </c>
      <c r="I326">
        <v>30.84</v>
      </c>
      <c r="J326">
        <v>25.1</v>
      </c>
      <c r="K326">
        <v>101.54</v>
      </c>
      <c r="M326">
        <v>0.64</v>
      </c>
      <c r="N326">
        <f t="shared" si="25"/>
        <v>7.4835128856736164</v>
      </c>
      <c r="P326">
        <f t="shared" si="26"/>
        <v>4.9927000000000001</v>
      </c>
      <c r="R326">
        <f t="shared" si="27"/>
        <v>0.21333863186726318</v>
      </c>
      <c r="S326">
        <v>325</v>
      </c>
      <c r="T326">
        <f t="shared" si="28"/>
        <v>6.2523283994632255</v>
      </c>
      <c r="U326">
        <f t="shared" si="29"/>
        <v>6.6693159336315991E-2</v>
      </c>
    </row>
    <row r="327" spans="1:21" x14ac:dyDescent="0.75">
      <c r="A327" s="7">
        <v>0.66300925925925924</v>
      </c>
      <c r="B327">
        <v>11.23</v>
      </c>
      <c r="C327">
        <v>29.76</v>
      </c>
      <c r="D327">
        <v>10</v>
      </c>
      <c r="E327">
        <v>25.39</v>
      </c>
      <c r="F327">
        <v>60.03</v>
      </c>
      <c r="G327">
        <v>18.510000000000002</v>
      </c>
      <c r="H327">
        <v>23.48</v>
      </c>
      <c r="I327">
        <v>20.13</v>
      </c>
      <c r="J327">
        <v>20.97</v>
      </c>
      <c r="K327">
        <v>90.61</v>
      </c>
      <c r="M327">
        <v>0.24</v>
      </c>
      <c r="N327">
        <f t="shared" si="25"/>
        <v>7.4835128856736164</v>
      </c>
      <c r="P327">
        <f t="shared" si="26"/>
        <v>4.9727000000000006</v>
      </c>
      <c r="R327">
        <f t="shared" si="27"/>
        <v>0.21248402962051391</v>
      </c>
      <c r="S327">
        <v>326</v>
      </c>
      <c r="T327">
        <f t="shared" si="28"/>
        <v>5.8752790234681527</v>
      </c>
      <c r="U327">
        <f t="shared" si="29"/>
        <v>6.2420148102569552E-2</v>
      </c>
    </row>
    <row r="328" spans="1:21" x14ac:dyDescent="0.75">
      <c r="A328" s="7">
        <v>0.66370370370370368</v>
      </c>
      <c r="B328">
        <v>11.21</v>
      </c>
      <c r="C328">
        <v>29.74</v>
      </c>
      <c r="D328">
        <v>10</v>
      </c>
      <c r="E328">
        <v>25.44</v>
      </c>
      <c r="F328">
        <v>59.41</v>
      </c>
      <c r="G328">
        <v>22</v>
      </c>
      <c r="H328">
        <v>21.48</v>
      </c>
      <c r="I328">
        <v>22.28</v>
      </c>
      <c r="J328">
        <v>23.56</v>
      </c>
      <c r="K328">
        <v>97.44</v>
      </c>
      <c r="M328">
        <v>0.53</v>
      </c>
      <c r="N328">
        <f t="shared" si="25"/>
        <v>18.708782214184705</v>
      </c>
      <c r="P328">
        <f t="shared" si="26"/>
        <v>4.952700000000001</v>
      </c>
      <c r="R328">
        <f t="shared" si="27"/>
        <v>0.21162942737376461</v>
      </c>
      <c r="S328">
        <v>327</v>
      </c>
      <c r="T328">
        <f t="shared" si="28"/>
        <v>5.4951844448482898</v>
      </c>
      <c r="U328">
        <f t="shared" si="29"/>
        <v>5.8147136868823106E-2</v>
      </c>
    </row>
    <row r="329" spans="1:21" x14ac:dyDescent="0.75">
      <c r="A329" s="7">
        <v>0.66439814814814813</v>
      </c>
      <c r="B329">
        <v>11.16</v>
      </c>
      <c r="C329">
        <v>29.65</v>
      </c>
      <c r="D329">
        <v>10</v>
      </c>
      <c r="E329">
        <v>25.33</v>
      </c>
      <c r="F329">
        <v>59.82</v>
      </c>
      <c r="G329">
        <v>22.83</v>
      </c>
      <c r="H329">
        <v>22.77</v>
      </c>
      <c r="I329">
        <v>23.16</v>
      </c>
      <c r="J329">
        <v>23.89</v>
      </c>
      <c r="K329">
        <v>97.44</v>
      </c>
      <c r="M329">
        <v>0.61</v>
      </c>
      <c r="N329">
        <f t="shared" si="25"/>
        <v>-4.364643777652379</v>
      </c>
      <c r="P329">
        <f t="shared" si="26"/>
        <v>4.9027000000000003</v>
      </c>
      <c r="R329">
        <f t="shared" si="27"/>
        <v>0.20949292175689133</v>
      </c>
      <c r="S329">
        <v>328</v>
      </c>
      <c r="T329">
        <f t="shared" si="28"/>
        <v>4.5313806677953083</v>
      </c>
      <c r="U329">
        <f t="shared" si="29"/>
        <v>4.7464608784456623E-2</v>
      </c>
    </row>
    <row r="330" spans="1:21" x14ac:dyDescent="0.75">
      <c r="M330">
        <v>0.32</v>
      </c>
    </row>
    <row r="331" spans="1:21" x14ac:dyDescent="0.75">
      <c r="M331">
        <v>0.36</v>
      </c>
    </row>
  </sheetData>
  <mergeCells count="1">
    <mergeCell ref="V1:W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9"/>
  <sheetViews>
    <sheetView zoomScale="83" workbookViewId="0">
      <selection activeCell="M234" sqref="M234:M363"/>
    </sheetView>
  </sheetViews>
  <sheetFormatPr defaultRowHeight="14.75" x14ac:dyDescent="0.75"/>
  <sheetData>
    <row r="1" spans="1:11" x14ac:dyDescent="0.75">
      <c r="A1" t="s">
        <v>11</v>
      </c>
      <c r="B1" t="s">
        <v>12</v>
      </c>
      <c r="C1" t="s">
        <v>20</v>
      </c>
      <c r="D1" t="s">
        <v>21</v>
      </c>
      <c r="E1" t="s">
        <v>13</v>
      </c>
      <c r="F1" t="s">
        <v>14</v>
      </c>
      <c r="G1" t="s">
        <v>15</v>
      </c>
      <c r="H1" t="s">
        <v>22</v>
      </c>
      <c r="I1" t="s">
        <v>23</v>
      </c>
      <c r="J1" t="s">
        <v>24</v>
      </c>
      <c r="K1" t="s">
        <v>19</v>
      </c>
    </row>
    <row r="2" spans="1:11" x14ac:dyDescent="0.75">
      <c r="A2" s="7">
        <v>0.40986111111111106</v>
      </c>
      <c r="B2">
        <v>28.049999999999997</v>
      </c>
      <c r="C2">
        <v>30.48</v>
      </c>
      <c r="D2">
        <v>10</v>
      </c>
      <c r="E2">
        <v>30.7</v>
      </c>
      <c r="F2">
        <v>46.99</v>
      </c>
      <c r="G2">
        <v>25.63</v>
      </c>
      <c r="H2">
        <v>26.67</v>
      </c>
      <c r="I2">
        <v>26.16</v>
      </c>
      <c r="J2">
        <v>25.56</v>
      </c>
      <c r="K2">
        <v>714.01</v>
      </c>
    </row>
    <row r="3" spans="1:11" x14ac:dyDescent="0.75">
      <c r="A3" s="7">
        <v>0.41055555555555556</v>
      </c>
      <c r="B3">
        <v>28.08</v>
      </c>
      <c r="C3">
        <v>30.58</v>
      </c>
      <c r="D3">
        <v>10</v>
      </c>
      <c r="E3">
        <v>31.05</v>
      </c>
      <c r="F3">
        <v>46</v>
      </c>
      <c r="G3">
        <v>25.64</v>
      </c>
      <c r="H3">
        <v>27.87</v>
      </c>
      <c r="I3">
        <v>25.78</v>
      </c>
      <c r="J3">
        <v>25.63</v>
      </c>
      <c r="K3">
        <v>828.85</v>
      </c>
    </row>
    <row r="4" spans="1:11" x14ac:dyDescent="0.75">
      <c r="A4" s="7">
        <f t="shared" ref="A4:A35" si="0">A3+(A3-A2)</f>
        <v>0.41125000000000006</v>
      </c>
      <c r="B4">
        <v>28.14</v>
      </c>
      <c r="C4">
        <v>30.68</v>
      </c>
      <c r="D4">
        <v>10</v>
      </c>
      <c r="E4">
        <v>30.86</v>
      </c>
      <c r="F4">
        <v>10.78</v>
      </c>
      <c r="G4">
        <v>29.13</v>
      </c>
      <c r="H4">
        <v>26.47</v>
      </c>
      <c r="I4">
        <v>26.24</v>
      </c>
      <c r="J4">
        <v>26.25</v>
      </c>
      <c r="K4">
        <v>441.95</v>
      </c>
    </row>
    <row r="5" spans="1:11" x14ac:dyDescent="0.75">
      <c r="A5" s="7">
        <f t="shared" si="0"/>
        <v>0.41194444444444456</v>
      </c>
      <c r="B5">
        <v>28.279999999999998</v>
      </c>
      <c r="C5">
        <v>30.8</v>
      </c>
      <c r="D5">
        <v>10</v>
      </c>
      <c r="E5">
        <v>30.36</v>
      </c>
      <c r="F5">
        <v>10</v>
      </c>
      <c r="G5">
        <v>29.53</v>
      </c>
      <c r="H5">
        <v>24.57</v>
      </c>
      <c r="I5">
        <v>24.54</v>
      </c>
      <c r="J5">
        <v>25.53</v>
      </c>
      <c r="K5">
        <v>448.79</v>
      </c>
    </row>
    <row r="6" spans="1:11" x14ac:dyDescent="0.75">
      <c r="A6" s="7">
        <f t="shared" si="0"/>
        <v>0.41263888888888905</v>
      </c>
      <c r="B6">
        <v>28.22</v>
      </c>
      <c r="C6">
        <v>30.93</v>
      </c>
      <c r="D6">
        <v>10</v>
      </c>
      <c r="E6">
        <v>30.18</v>
      </c>
      <c r="F6">
        <v>10</v>
      </c>
      <c r="G6">
        <v>30.08</v>
      </c>
      <c r="H6">
        <v>22.97</v>
      </c>
      <c r="I6">
        <v>23.35</v>
      </c>
      <c r="J6">
        <v>25.96</v>
      </c>
      <c r="K6">
        <v>909.51</v>
      </c>
    </row>
    <row r="7" spans="1:11" x14ac:dyDescent="0.75">
      <c r="A7" s="7">
        <f t="shared" si="0"/>
        <v>0.41333333333333355</v>
      </c>
      <c r="B7">
        <v>28.22</v>
      </c>
      <c r="C7">
        <v>31.06</v>
      </c>
      <c r="D7">
        <v>10</v>
      </c>
      <c r="E7">
        <v>30.21</v>
      </c>
      <c r="F7">
        <v>10</v>
      </c>
      <c r="G7">
        <v>30.64</v>
      </c>
      <c r="H7">
        <v>22.18</v>
      </c>
      <c r="I7">
        <v>22.78</v>
      </c>
      <c r="J7">
        <v>26.44</v>
      </c>
      <c r="K7">
        <v>1182.93</v>
      </c>
    </row>
    <row r="8" spans="1:11" x14ac:dyDescent="0.75">
      <c r="A8" s="7">
        <f t="shared" si="0"/>
        <v>0.41402777777777805</v>
      </c>
      <c r="B8">
        <v>28.23</v>
      </c>
      <c r="C8">
        <v>31.31</v>
      </c>
      <c r="D8">
        <v>10</v>
      </c>
      <c r="E8">
        <v>30.36</v>
      </c>
      <c r="F8">
        <v>10</v>
      </c>
      <c r="G8">
        <v>31.01</v>
      </c>
      <c r="H8">
        <v>21.75</v>
      </c>
      <c r="I8">
        <v>22.51</v>
      </c>
      <c r="J8">
        <v>27.06</v>
      </c>
      <c r="K8">
        <v>1256.76</v>
      </c>
    </row>
    <row r="9" spans="1:11" x14ac:dyDescent="0.75">
      <c r="A9" s="7">
        <f t="shared" si="0"/>
        <v>0.41472222222222255</v>
      </c>
      <c r="B9">
        <v>28.049999999999997</v>
      </c>
      <c r="C9">
        <v>31.62</v>
      </c>
      <c r="D9">
        <v>10</v>
      </c>
      <c r="E9">
        <v>30.6</v>
      </c>
      <c r="F9">
        <v>10</v>
      </c>
      <c r="G9">
        <v>31.11</v>
      </c>
      <c r="H9">
        <v>21.47</v>
      </c>
      <c r="I9">
        <v>22.39</v>
      </c>
      <c r="J9">
        <v>26.45</v>
      </c>
      <c r="K9">
        <v>1083.1300000000001</v>
      </c>
    </row>
    <row r="10" spans="1:11" x14ac:dyDescent="0.75">
      <c r="A10" s="7">
        <f t="shared" si="0"/>
        <v>0.41541666666666704</v>
      </c>
      <c r="B10">
        <v>27.99</v>
      </c>
      <c r="C10">
        <v>31.92</v>
      </c>
      <c r="D10">
        <v>10</v>
      </c>
      <c r="E10">
        <v>30.82</v>
      </c>
      <c r="F10">
        <v>10</v>
      </c>
      <c r="G10">
        <v>31.41</v>
      </c>
      <c r="H10">
        <v>21.14</v>
      </c>
      <c r="I10">
        <v>22.22</v>
      </c>
      <c r="J10">
        <v>26.28</v>
      </c>
      <c r="K10">
        <v>1244.45</v>
      </c>
    </row>
    <row r="11" spans="1:11" x14ac:dyDescent="0.75">
      <c r="A11" s="7">
        <f t="shared" si="0"/>
        <v>0.41611111111111154</v>
      </c>
      <c r="B11">
        <v>28.07</v>
      </c>
      <c r="C11">
        <v>32.22</v>
      </c>
      <c r="D11">
        <v>10</v>
      </c>
      <c r="E11">
        <v>31.09</v>
      </c>
      <c r="F11">
        <v>10</v>
      </c>
      <c r="G11">
        <v>31.74</v>
      </c>
      <c r="H11">
        <v>21.1</v>
      </c>
      <c r="I11">
        <v>22.2</v>
      </c>
      <c r="J11">
        <v>27.15</v>
      </c>
      <c r="K11">
        <v>1300.5</v>
      </c>
    </row>
    <row r="12" spans="1:11" x14ac:dyDescent="0.75">
      <c r="A12" s="7">
        <f t="shared" si="0"/>
        <v>0.41680555555555604</v>
      </c>
      <c r="B12">
        <v>28.14</v>
      </c>
      <c r="C12">
        <v>32.590000000000003</v>
      </c>
      <c r="D12">
        <v>10</v>
      </c>
      <c r="E12">
        <v>31.38</v>
      </c>
      <c r="F12">
        <v>10</v>
      </c>
      <c r="G12">
        <v>31.96</v>
      </c>
      <c r="H12">
        <v>21.15</v>
      </c>
      <c r="I12">
        <v>22.31</v>
      </c>
      <c r="J12">
        <v>27.9</v>
      </c>
      <c r="K12">
        <v>1297.77</v>
      </c>
    </row>
    <row r="13" spans="1:11" x14ac:dyDescent="0.75">
      <c r="A13" s="7">
        <f t="shared" si="0"/>
        <v>0.41750000000000054</v>
      </c>
      <c r="B13">
        <v>28.029999999999998</v>
      </c>
      <c r="C13">
        <v>32.94</v>
      </c>
      <c r="D13">
        <v>10</v>
      </c>
      <c r="E13">
        <v>31.68</v>
      </c>
      <c r="F13">
        <v>10</v>
      </c>
      <c r="G13">
        <v>32.229999999999997</v>
      </c>
      <c r="H13">
        <v>21.23</v>
      </c>
      <c r="I13">
        <v>22.41</v>
      </c>
      <c r="J13">
        <v>27.75</v>
      </c>
      <c r="K13">
        <v>1286.83</v>
      </c>
    </row>
    <row r="14" spans="1:11" x14ac:dyDescent="0.75">
      <c r="A14" s="7">
        <f t="shared" si="0"/>
        <v>0.41819444444444503</v>
      </c>
      <c r="B14">
        <v>28.069999999999997</v>
      </c>
      <c r="C14">
        <v>33.32</v>
      </c>
      <c r="D14">
        <v>10</v>
      </c>
      <c r="E14">
        <v>31.96</v>
      </c>
      <c r="F14">
        <v>10</v>
      </c>
      <c r="G14">
        <v>32.42</v>
      </c>
      <c r="H14">
        <v>21.26</v>
      </c>
      <c r="I14">
        <v>22.52</v>
      </c>
      <c r="J14">
        <v>26.97</v>
      </c>
      <c r="K14">
        <v>1271.8</v>
      </c>
    </row>
    <row r="15" spans="1:11" x14ac:dyDescent="0.75">
      <c r="A15" s="7">
        <f t="shared" si="0"/>
        <v>0.41888888888888953</v>
      </c>
      <c r="B15">
        <v>27.939999999999998</v>
      </c>
      <c r="C15">
        <v>33.65</v>
      </c>
      <c r="D15">
        <v>10</v>
      </c>
      <c r="E15">
        <v>32.22</v>
      </c>
      <c r="F15">
        <v>10</v>
      </c>
      <c r="G15">
        <v>32.549999999999997</v>
      </c>
      <c r="H15">
        <v>21.35</v>
      </c>
      <c r="I15">
        <v>22.62</v>
      </c>
      <c r="J15">
        <v>26.66</v>
      </c>
      <c r="K15">
        <v>1267.69</v>
      </c>
    </row>
    <row r="16" spans="1:11" x14ac:dyDescent="0.75">
      <c r="A16" s="7">
        <f t="shared" si="0"/>
        <v>0.41958333333333403</v>
      </c>
      <c r="B16">
        <v>28</v>
      </c>
      <c r="C16">
        <v>33.97</v>
      </c>
      <c r="D16">
        <v>10</v>
      </c>
      <c r="E16">
        <v>32.409999999999997</v>
      </c>
      <c r="F16">
        <v>10</v>
      </c>
      <c r="G16">
        <v>32.71</v>
      </c>
      <c r="H16">
        <v>21.43</v>
      </c>
      <c r="I16">
        <v>22.73</v>
      </c>
      <c r="J16">
        <v>27.59</v>
      </c>
      <c r="K16">
        <v>1258.1199999999999</v>
      </c>
    </row>
    <row r="17" spans="1:11" x14ac:dyDescent="0.75">
      <c r="A17" s="7">
        <f t="shared" si="0"/>
        <v>0.42027777777777853</v>
      </c>
      <c r="B17">
        <v>27.759999999999998</v>
      </c>
      <c r="C17">
        <v>34.29</v>
      </c>
      <c r="D17">
        <v>10</v>
      </c>
      <c r="E17">
        <v>32.340000000000003</v>
      </c>
      <c r="F17">
        <v>40.46</v>
      </c>
      <c r="G17">
        <v>36.18</v>
      </c>
      <c r="H17">
        <v>21.83</v>
      </c>
      <c r="I17">
        <v>23.41</v>
      </c>
      <c r="J17">
        <v>27.21</v>
      </c>
      <c r="K17">
        <v>1249.92</v>
      </c>
    </row>
    <row r="18" spans="1:11" x14ac:dyDescent="0.75">
      <c r="A18" s="7">
        <f t="shared" si="0"/>
        <v>0.42097222222222302</v>
      </c>
      <c r="B18">
        <v>27.759999999999998</v>
      </c>
      <c r="C18">
        <v>34.61</v>
      </c>
      <c r="D18">
        <v>10</v>
      </c>
      <c r="E18">
        <v>32.15</v>
      </c>
      <c r="F18">
        <v>43.03</v>
      </c>
      <c r="G18">
        <v>36.61</v>
      </c>
      <c r="H18">
        <v>23.92</v>
      </c>
      <c r="I18">
        <v>25.72</v>
      </c>
      <c r="J18">
        <v>27.53</v>
      </c>
      <c r="K18">
        <v>1241.72</v>
      </c>
    </row>
    <row r="19" spans="1:11" x14ac:dyDescent="0.75">
      <c r="A19" s="7">
        <f t="shared" si="0"/>
        <v>0.42166666666666752</v>
      </c>
      <c r="B19">
        <v>27.95</v>
      </c>
      <c r="C19">
        <v>34.9</v>
      </c>
      <c r="D19">
        <v>10</v>
      </c>
      <c r="E19">
        <v>32.15</v>
      </c>
      <c r="F19">
        <v>44.81</v>
      </c>
      <c r="G19">
        <v>36.5</v>
      </c>
      <c r="H19">
        <v>26.11</v>
      </c>
      <c r="I19">
        <v>27.73</v>
      </c>
      <c r="J19">
        <v>27.52</v>
      </c>
      <c r="K19">
        <v>1236.25</v>
      </c>
    </row>
    <row r="20" spans="1:11" x14ac:dyDescent="0.75">
      <c r="A20" s="7">
        <f t="shared" si="0"/>
        <v>0.42236111111111202</v>
      </c>
      <c r="B20">
        <v>27.79</v>
      </c>
      <c r="C20">
        <v>35.18</v>
      </c>
      <c r="D20">
        <v>10</v>
      </c>
      <c r="E20">
        <v>32.130000000000003</v>
      </c>
      <c r="F20">
        <v>44.02</v>
      </c>
      <c r="G20">
        <v>36.67</v>
      </c>
      <c r="H20">
        <v>28.13</v>
      </c>
      <c r="I20">
        <v>29.52</v>
      </c>
      <c r="J20">
        <v>27.31</v>
      </c>
      <c r="K20">
        <v>1232.1500000000001</v>
      </c>
    </row>
    <row r="21" spans="1:11" x14ac:dyDescent="0.75">
      <c r="A21" s="7">
        <f t="shared" si="0"/>
        <v>0.42305555555555652</v>
      </c>
      <c r="B21">
        <v>27.619999999999997</v>
      </c>
      <c r="C21">
        <v>35.43</v>
      </c>
      <c r="D21">
        <v>10</v>
      </c>
      <c r="E21">
        <v>32.19</v>
      </c>
      <c r="F21">
        <v>44.61</v>
      </c>
      <c r="G21">
        <v>37.200000000000003</v>
      </c>
      <c r="H21">
        <v>29.94</v>
      </c>
      <c r="I21">
        <v>31.21</v>
      </c>
      <c r="J21">
        <v>27.55</v>
      </c>
      <c r="K21">
        <v>1226.68</v>
      </c>
    </row>
    <row r="22" spans="1:11" x14ac:dyDescent="0.75">
      <c r="A22" s="7">
        <f t="shared" si="0"/>
        <v>0.42375000000000101</v>
      </c>
      <c r="B22">
        <v>27.75</v>
      </c>
      <c r="C22">
        <v>35.71</v>
      </c>
      <c r="D22">
        <v>10</v>
      </c>
      <c r="E22">
        <v>32.340000000000003</v>
      </c>
      <c r="F22">
        <v>45.01</v>
      </c>
      <c r="G22">
        <v>37.950000000000003</v>
      </c>
      <c r="H22">
        <v>31.64</v>
      </c>
      <c r="I22">
        <v>32.83</v>
      </c>
      <c r="J22">
        <v>28.27</v>
      </c>
      <c r="K22">
        <v>1230.78</v>
      </c>
    </row>
    <row r="23" spans="1:11" x14ac:dyDescent="0.75">
      <c r="A23" s="7">
        <f t="shared" si="0"/>
        <v>0.42444444444444551</v>
      </c>
      <c r="B23">
        <v>27.8</v>
      </c>
      <c r="C23">
        <v>35.99</v>
      </c>
      <c r="D23">
        <v>10</v>
      </c>
      <c r="E23">
        <v>32.47</v>
      </c>
      <c r="F23">
        <v>43.82</v>
      </c>
      <c r="G23">
        <v>37.700000000000003</v>
      </c>
      <c r="H23">
        <v>33.08</v>
      </c>
      <c r="I23">
        <v>34.119999999999997</v>
      </c>
      <c r="J23">
        <v>27.96</v>
      </c>
      <c r="K23">
        <v>1214.3800000000001</v>
      </c>
    </row>
    <row r="24" spans="1:11" x14ac:dyDescent="0.75">
      <c r="A24" s="7">
        <f t="shared" si="0"/>
        <v>0.42513888888889001</v>
      </c>
      <c r="B24">
        <v>27.9</v>
      </c>
      <c r="C24">
        <v>36.22</v>
      </c>
      <c r="D24">
        <v>10</v>
      </c>
      <c r="E24">
        <v>32.46</v>
      </c>
      <c r="F24">
        <v>45.41</v>
      </c>
      <c r="G24">
        <v>38.19</v>
      </c>
      <c r="H24">
        <v>34.369999999999997</v>
      </c>
      <c r="I24">
        <v>35.270000000000003</v>
      </c>
      <c r="J24">
        <v>27.52</v>
      </c>
      <c r="K24">
        <v>1211.6400000000001</v>
      </c>
    </row>
    <row r="25" spans="1:11" x14ac:dyDescent="0.75">
      <c r="A25" s="7">
        <f t="shared" si="0"/>
        <v>0.42583333333333451</v>
      </c>
      <c r="B25">
        <v>27.839999999999996</v>
      </c>
      <c r="C25">
        <v>36.450000000000003</v>
      </c>
      <c r="D25">
        <v>10</v>
      </c>
      <c r="E25">
        <v>32.79</v>
      </c>
      <c r="F25">
        <v>44.42</v>
      </c>
      <c r="G25">
        <v>38.49</v>
      </c>
      <c r="H25">
        <v>35.46</v>
      </c>
      <c r="I25">
        <v>36.369999999999997</v>
      </c>
      <c r="J25">
        <v>28.2</v>
      </c>
      <c r="K25">
        <v>1202.07</v>
      </c>
    </row>
    <row r="26" spans="1:11" x14ac:dyDescent="0.75">
      <c r="A26" s="7">
        <f t="shared" si="0"/>
        <v>0.426527777777779</v>
      </c>
      <c r="B26">
        <v>27.83</v>
      </c>
      <c r="C26">
        <v>36.68</v>
      </c>
      <c r="D26">
        <v>10</v>
      </c>
      <c r="E26">
        <v>32.909999999999997</v>
      </c>
      <c r="F26">
        <v>43.43</v>
      </c>
      <c r="G26">
        <v>38.590000000000003</v>
      </c>
      <c r="H26">
        <v>36.479999999999997</v>
      </c>
      <c r="I26">
        <v>37.31</v>
      </c>
      <c r="J26">
        <v>28.15</v>
      </c>
      <c r="K26">
        <v>1196.5999999999999</v>
      </c>
    </row>
    <row r="27" spans="1:11" x14ac:dyDescent="0.75">
      <c r="A27" s="7">
        <f t="shared" si="0"/>
        <v>0.4272222222222235</v>
      </c>
      <c r="B27">
        <v>27.83</v>
      </c>
      <c r="C27">
        <v>36.86</v>
      </c>
      <c r="D27">
        <v>10</v>
      </c>
      <c r="E27">
        <v>33.03</v>
      </c>
      <c r="F27">
        <v>43.03</v>
      </c>
      <c r="G27">
        <v>38.69</v>
      </c>
      <c r="H27">
        <v>37.369999999999997</v>
      </c>
      <c r="I27">
        <v>37.94</v>
      </c>
      <c r="J27">
        <v>26.63</v>
      </c>
      <c r="K27">
        <v>1202.07</v>
      </c>
    </row>
    <row r="28" spans="1:11" x14ac:dyDescent="0.75">
      <c r="A28" s="7">
        <f t="shared" si="0"/>
        <v>0.427916666666668</v>
      </c>
      <c r="B28">
        <v>27.439999999999998</v>
      </c>
      <c r="C28">
        <v>37.020000000000003</v>
      </c>
      <c r="D28">
        <v>10</v>
      </c>
      <c r="E28">
        <v>33.020000000000003</v>
      </c>
      <c r="F28">
        <v>43.23</v>
      </c>
      <c r="G28">
        <v>37.33</v>
      </c>
      <c r="H28">
        <v>38.090000000000003</v>
      </c>
      <c r="I28">
        <v>38.46</v>
      </c>
      <c r="J28">
        <v>26.81</v>
      </c>
      <c r="K28">
        <v>1202.07</v>
      </c>
    </row>
    <row r="29" spans="1:11" x14ac:dyDescent="0.75">
      <c r="A29" s="7">
        <f t="shared" si="0"/>
        <v>0.4286111111111125</v>
      </c>
      <c r="B29">
        <v>27.6</v>
      </c>
      <c r="C29">
        <v>37.14</v>
      </c>
      <c r="D29">
        <v>10</v>
      </c>
      <c r="E29">
        <v>32.840000000000003</v>
      </c>
      <c r="F29">
        <v>45.21</v>
      </c>
      <c r="G29">
        <v>37.83</v>
      </c>
      <c r="H29">
        <v>38.64</v>
      </c>
      <c r="I29">
        <v>38.82</v>
      </c>
      <c r="J29">
        <v>27.43</v>
      </c>
      <c r="K29">
        <v>1197.97</v>
      </c>
    </row>
    <row r="30" spans="1:11" x14ac:dyDescent="0.75">
      <c r="A30" s="7">
        <f t="shared" si="0"/>
        <v>0.42930555555555699</v>
      </c>
      <c r="B30">
        <v>27.66</v>
      </c>
      <c r="C30">
        <v>37.270000000000003</v>
      </c>
      <c r="D30">
        <v>10</v>
      </c>
      <c r="E30">
        <v>33.1</v>
      </c>
      <c r="F30">
        <v>46.79</v>
      </c>
      <c r="G30">
        <v>39.409999999999997</v>
      </c>
      <c r="H30">
        <v>39.28</v>
      </c>
      <c r="I30">
        <v>39.42</v>
      </c>
      <c r="J30">
        <v>27.59</v>
      </c>
      <c r="K30">
        <v>1189.77</v>
      </c>
    </row>
    <row r="31" spans="1:11" x14ac:dyDescent="0.75">
      <c r="A31" s="7">
        <f t="shared" si="0"/>
        <v>0.43000000000000149</v>
      </c>
      <c r="B31">
        <v>27.74</v>
      </c>
      <c r="C31">
        <v>37.4</v>
      </c>
      <c r="D31">
        <v>10</v>
      </c>
      <c r="E31">
        <v>33.35</v>
      </c>
      <c r="F31">
        <v>44.02</v>
      </c>
      <c r="G31">
        <v>39.61</v>
      </c>
      <c r="H31">
        <v>39.869999999999997</v>
      </c>
      <c r="I31">
        <v>40</v>
      </c>
      <c r="J31">
        <v>27.68</v>
      </c>
      <c r="K31">
        <v>1197.97</v>
      </c>
    </row>
    <row r="32" spans="1:11" x14ac:dyDescent="0.75">
      <c r="A32" s="7">
        <f t="shared" si="0"/>
        <v>0.43069444444444599</v>
      </c>
      <c r="B32">
        <v>27.639999999999997</v>
      </c>
      <c r="C32">
        <v>37.520000000000003</v>
      </c>
      <c r="D32">
        <v>10</v>
      </c>
      <c r="E32">
        <v>33.270000000000003</v>
      </c>
      <c r="F32">
        <v>44.22</v>
      </c>
      <c r="G32">
        <v>38.64</v>
      </c>
      <c r="H32">
        <v>40.229999999999997</v>
      </c>
      <c r="I32">
        <v>40.200000000000003</v>
      </c>
      <c r="J32">
        <v>27.72</v>
      </c>
      <c r="K32">
        <v>1191.1400000000001</v>
      </c>
    </row>
    <row r="33" spans="1:11" x14ac:dyDescent="0.75">
      <c r="A33" s="7">
        <f t="shared" si="0"/>
        <v>0.43138888888889049</v>
      </c>
      <c r="B33">
        <v>27.61</v>
      </c>
      <c r="C33">
        <v>37.619999999999997</v>
      </c>
      <c r="D33">
        <v>10</v>
      </c>
      <c r="E33">
        <v>33.270000000000003</v>
      </c>
      <c r="F33">
        <v>44.22</v>
      </c>
      <c r="G33">
        <v>38.17</v>
      </c>
      <c r="H33">
        <v>40.6</v>
      </c>
      <c r="I33">
        <v>40.42</v>
      </c>
      <c r="J33">
        <v>27.7</v>
      </c>
      <c r="K33">
        <v>1185.67</v>
      </c>
    </row>
    <row r="34" spans="1:11" x14ac:dyDescent="0.75">
      <c r="A34" s="7">
        <f t="shared" si="0"/>
        <v>0.43208333333333498</v>
      </c>
      <c r="B34">
        <v>27.49</v>
      </c>
      <c r="C34">
        <v>37.69</v>
      </c>
      <c r="D34">
        <v>10</v>
      </c>
      <c r="E34">
        <v>33.22</v>
      </c>
      <c r="F34">
        <v>45.01</v>
      </c>
      <c r="G34">
        <v>38.75</v>
      </c>
      <c r="H34">
        <v>40.75</v>
      </c>
      <c r="I34">
        <v>40.39</v>
      </c>
      <c r="J34">
        <v>26.59</v>
      </c>
      <c r="K34">
        <v>1185.67</v>
      </c>
    </row>
    <row r="35" spans="1:11" x14ac:dyDescent="0.75">
      <c r="A35" s="7">
        <f t="shared" si="0"/>
        <v>0.43277777777777948</v>
      </c>
      <c r="B35">
        <v>27.53</v>
      </c>
      <c r="C35">
        <v>37.71</v>
      </c>
      <c r="D35">
        <v>10</v>
      </c>
      <c r="E35">
        <v>33.49</v>
      </c>
      <c r="F35">
        <v>42.05</v>
      </c>
      <c r="G35">
        <v>38.97</v>
      </c>
      <c r="H35">
        <v>40.94</v>
      </c>
      <c r="I35">
        <v>40.43</v>
      </c>
      <c r="J35">
        <v>26.64</v>
      </c>
      <c r="K35">
        <v>1187.03</v>
      </c>
    </row>
    <row r="36" spans="1:11" x14ac:dyDescent="0.75">
      <c r="A36" s="7">
        <f t="shared" ref="A36:A67" si="1">A35+(A35-A34)</f>
        <v>0.43347222222222398</v>
      </c>
      <c r="B36">
        <v>27.31</v>
      </c>
      <c r="C36">
        <v>37.71</v>
      </c>
      <c r="D36">
        <v>10</v>
      </c>
      <c r="E36">
        <v>33.28</v>
      </c>
      <c r="F36">
        <v>44.42</v>
      </c>
      <c r="G36">
        <v>39.24</v>
      </c>
      <c r="H36">
        <v>41.13</v>
      </c>
      <c r="I36">
        <v>40.729999999999997</v>
      </c>
      <c r="J36">
        <v>28.07</v>
      </c>
      <c r="K36">
        <v>1185.67</v>
      </c>
    </row>
    <row r="37" spans="1:11" x14ac:dyDescent="0.75">
      <c r="A37" s="7">
        <f t="shared" si="1"/>
        <v>0.43416666666666848</v>
      </c>
      <c r="B37">
        <v>27.34</v>
      </c>
      <c r="C37">
        <v>37.79</v>
      </c>
      <c r="D37">
        <v>10</v>
      </c>
      <c r="E37">
        <v>33.69</v>
      </c>
      <c r="F37">
        <v>44.42</v>
      </c>
      <c r="G37">
        <v>40.35</v>
      </c>
      <c r="H37">
        <v>41.57</v>
      </c>
      <c r="I37">
        <v>41.02</v>
      </c>
      <c r="J37">
        <v>27.77</v>
      </c>
      <c r="K37">
        <v>1188.4000000000001</v>
      </c>
    </row>
    <row r="38" spans="1:11" x14ac:dyDescent="0.75">
      <c r="A38" s="7">
        <f t="shared" si="1"/>
        <v>0.43486111111111297</v>
      </c>
      <c r="B38">
        <v>27.5</v>
      </c>
      <c r="C38">
        <v>37.840000000000003</v>
      </c>
      <c r="D38">
        <v>10</v>
      </c>
      <c r="E38">
        <v>33.58</v>
      </c>
      <c r="F38">
        <v>44.22</v>
      </c>
      <c r="G38">
        <v>39.130000000000003</v>
      </c>
      <c r="H38">
        <v>41.83</v>
      </c>
      <c r="I38">
        <v>41.21</v>
      </c>
      <c r="J38">
        <v>27.72</v>
      </c>
      <c r="K38">
        <v>1185.67</v>
      </c>
    </row>
    <row r="39" spans="1:11" x14ac:dyDescent="0.75">
      <c r="A39" s="7">
        <f t="shared" si="1"/>
        <v>0.43555555555555747</v>
      </c>
      <c r="B39">
        <v>27.34</v>
      </c>
      <c r="C39">
        <v>37.909999999999997</v>
      </c>
      <c r="D39">
        <v>10</v>
      </c>
      <c r="E39">
        <v>33.43</v>
      </c>
      <c r="F39">
        <v>41.65</v>
      </c>
      <c r="G39">
        <v>38.630000000000003</v>
      </c>
      <c r="H39">
        <v>42.03</v>
      </c>
      <c r="I39">
        <v>41.49</v>
      </c>
      <c r="J39">
        <v>27.54</v>
      </c>
      <c r="K39">
        <v>1187.03</v>
      </c>
    </row>
    <row r="40" spans="1:11" x14ac:dyDescent="0.75">
      <c r="A40" s="7">
        <f t="shared" si="1"/>
        <v>0.43625000000000197</v>
      </c>
      <c r="B40">
        <v>27.269999999999996</v>
      </c>
      <c r="C40">
        <v>37.979999999999997</v>
      </c>
      <c r="D40">
        <v>10</v>
      </c>
      <c r="E40">
        <v>33.25</v>
      </c>
      <c r="F40">
        <v>46.2</v>
      </c>
      <c r="G40">
        <v>39.19</v>
      </c>
      <c r="H40">
        <v>42.1</v>
      </c>
      <c r="I40">
        <v>41.52</v>
      </c>
      <c r="J40">
        <v>28.06</v>
      </c>
      <c r="K40">
        <v>1181.57</v>
      </c>
    </row>
    <row r="41" spans="1:11" x14ac:dyDescent="0.75">
      <c r="A41" s="7">
        <f t="shared" si="1"/>
        <v>0.43694444444444647</v>
      </c>
      <c r="B41">
        <v>27.28</v>
      </c>
      <c r="C41">
        <v>38.14</v>
      </c>
      <c r="D41">
        <v>10</v>
      </c>
      <c r="E41">
        <v>33.840000000000003</v>
      </c>
      <c r="F41">
        <v>41.06</v>
      </c>
      <c r="G41">
        <v>41.19</v>
      </c>
      <c r="H41">
        <v>42.36</v>
      </c>
      <c r="I41">
        <v>41.89</v>
      </c>
      <c r="J41">
        <v>28.63</v>
      </c>
      <c r="K41">
        <v>1181.57</v>
      </c>
    </row>
    <row r="42" spans="1:11" x14ac:dyDescent="0.75">
      <c r="A42" s="7">
        <f t="shared" si="1"/>
        <v>0.43763888888889096</v>
      </c>
      <c r="B42">
        <v>27.33</v>
      </c>
      <c r="C42">
        <v>38.28</v>
      </c>
      <c r="D42">
        <v>10</v>
      </c>
      <c r="E42">
        <v>33.85</v>
      </c>
      <c r="F42">
        <v>42.84</v>
      </c>
      <c r="G42">
        <v>40.729999999999997</v>
      </c>
      <c r="H42">
        <v>42.51</v>
      </c>
      <c r="I42">
        <v>42.04</v>
      </c>
      <c r="J42">
        <v>28.55</v>
      </c>
      <c r="K42">
        <v>1187.03</v>
      </c>
    </row>
    <row r="43" spans="1:11" x14ac:dyDescent="0.75">
      <c r="A43" s="7">
        <f t="shared" si="1"/>
        <v>0.43833333333333546</v>
      </c>
      <c r="B43">
        <v>27.41</v>
      </c>
      <c r="C43">
        <v>38.47</v>
      </c>
      <c r="D43">
        <v>10</v>
      </c>
      <c r="E43">
        <v>34.369999999999997</v>
      </c>
      <c r="F43">
        <v>42.44</v>
      </c>
      <c r="G43">
        <v>42.42</v>
      </c>
      <c r="H43">
        <v>42.77</v>
      </c>
      <c r="I43">
        <v>42.4</v>
      </c>
      <c r="J43">
        <v>30.48</v>
      </c>
      <c r="K43">
        <v>1187.03</v>
      </c>
    </row>
    <row r="44" spans="1:11" x14ac:dyDescent="0.75">
      <c r="A44" s="7">
        <f t="shared" si="1"/>
        <v>0.43902777777777996</v>
      </c>
      <c r="B44">
        <v>27.29</v>
      </c>
      <c r="C44">
        <v>38.68</v>
      </c>
      <c r="D44">
        <v>10</v>
      </c>
      <c r="E44">
        <v>34.4</v>
      </c>
      <c r="F44">
        <v>39.479999999999997</v>
      </c>
      <c r="G44">
        <v>40.65</v>
      </c>
      <c r="H44">
        <v>43.12</v>
      </c>
      <c r="I44">
        <v>43.01</v>
      </c>
      <c r="J44">
        <v>28.31</v>
      </c>
      <c r="K44">
        <v>1176.0999999999999</v>
      </c>
    </row>
    <row r="45" spans="1:11" x14ac:dyDescent="0.75">
      <c r="A45" s="7">
        <f t="shared" si="1"/>
        <v>0.43972222222222446</v>
      </c>
      <c r="B45">
        <v>27.209999999999997</v>
      </c>
      <c r="C45">
        <v>38.869999999999997</v>
      </c>
      <c r="D45">
        <v>10</v>
      </c>
      <c r="E45">
        <v>34.659999999999997</v>
      </c>
      <c r="F45">
        <v>44.81</v>
      </c>
      <c r="G45">
        <v>40.65</v>
      </c>
      <c r="H45">
        <v>43.22</v>
      </c>
      <c r="I45">
        <v>42.92</v>
      </c>
      <c r="J45">
        <v>27.85</v>
      </c>
      <c r="K45">
        <v>1180.2</v>
      </c>
    </row>
    <row r="46" spans="1:11" x14ac:dyDescent="0.75">
      <c r="A46" s="7">
        <f t="shared" si="1"/>
        <v>0.44041666666666895</v>
      </c>
      <c r="B46">
        <v>27.21</v>
      </c>
      <c r="C46">
        <v>39.049999999999997</v>
      </c>
      <c r="D46">
        <v>10</v>
      </c>
      <c r="E46">
        <v>34.89</v>
      </c>
      <c r="F46">
        <v>45.21</v>
      </c>
      <c r="G46">
        <v>41.08</v>
      </c>
      <c r="H46">
        <v>43.35</v>
      </c>
      <c r="I46">
        <v>42.97</v>
      </c>
      <c r="J46">
        <v>29</v>
      </c>
      <c r="K46">
        <v>1181.57</v>
      </c>
    </row>
    <row r="47" spans="1:11" x14ac:dyDescent="0.75">
      <c r="A47" s="7">
        <f t="shared" si="1"/>
        <v>0.44111111111111345</v>
      </c>
      <c r="B47">
        <v>27.02</v>
      </c>
      <c r="C47">
        <v>39.19</v>
      </c>
      <c r="D47">
        <v>10</v>
      </c>
      <c r="E47">
        <v>34.729999999999997</v>
      </c>
      <c r="F47">
        <v>41.45</v>
      </c>
      <c r="G47">
        <v>40.89</v>
      </c>
      <c r="H47">
        <v>43.5</v>
      </c>
      <c r="I47">
        <v>43.35</v>
      </c>
      <c r="J47">
        <v>28.54</v>
      </c>
      <c r="K47">
        <v>1177.46</v>
      </c>
    </row>
    <row r="48" spans="1:11" x14ac:dyDescent="0.75">
      <c r="A48" s="7">
        <f t="shared" si="1"/>
        <v>0.44180555555555795</v>
      </c>
      <c r="B48">
        <v>26.919999999999998</v>
      </c>
      <c r="C48">
        <v>39.32</v>
      </c>
      <c r="D48">
        <v>10</v>
      </c>
      <c r="E48">
        <v>34.590000000000003</v>
      </c>
      <c r="F48">
        <v>40.270000000000003</v>
      </c>
      <c r="G48">
        <v>40.31</v>
      </c>
      <c r="H48">
        <v>43.55</v>
      </c>
      <c r="I48">
        <v>43.64</v>
      </c>
      <c r="J48">
        <v>28.71</v>
      </c>
      <c r="K48">
        <v>1176.0999999999999</v>
      </c>
    </row>
    <row r="49" spans="1:11" x14ac:dyDescent="0.75">
      <c r="A49" s="7">
        <f t="shared" si="1"/>
        <v>0.44250000000000245</v>
      </c>
      <c r="B49">
        <v>27.009999999999998</v>
      </c>
      <c r="C49">
        <v>39.47</v>
      </c>
      <c r="D49">
        <v>10</v>
      </c>
      <c r="E49">
        <v>34.619999999999997</v>
      </c>
      <c r="F49">
        <v>42.84</v>
      </c>
      <c r="G49">
        <v>41.36</v>
      </c>
      <c r="H49">
        <v>43.5</v>
      </c>
      <c r="I49">
        <v>43.79</v>
      </c>
      <c r="J49">
        <v>29.3</v>
      </c>
      <c r="K49">
        <v>1169.26</v>
      </c>
    </row>
    <row r="50" spans="1:11" x14ac:dyDescent="0.75">
      <c r="A50" s="7">
        <f t="shared" si="1"/>
        <v>0.44319444444444694</v>
      </c>
      <c r="B50">
        <v>27.04</v>
      </c>
      <c r="C50">
        <v>39.67</v>
      </c>
      <c r="D50">
        <v>10</v>
      </c>
      <c r="E50">
        <v>35.25</v>
      </c>
      <c r="F50">
        <v>50.74</v>
      </c>
      <c r="G50">
        <v>43.35</v>
      </c>
      <c r="H50">
        <v>43.74</v>
      </c>
      <c r="I50">
        <v>44.24</v>
      </c>
      <c r="J50">
        <v>30.28</v>
      </c>
      <c r="K50">
        <v>1163.79</v>
      </c>
    </row>
    <row r="51" spans="1:11" x14ac:dyDescent="0.75">
      <c r="A51" s="7">
        <f t="shared" si="1"/>
        <v>0.44388888888889144</v>
      </c>
      <c r="B51">
        <v>26.959999999999997</v>
      </c>
      <c r="C51">
        <v>39.909999999999997</v>
      </c>
      <c r="D51">
        <v>10</v>
      </c>
      <c r="E51">
        <v>35.700000000000003</v>
      </c>
      <c r="F51">
        <v>45.21</v>
      </c>
      <c r="G51">
        <v>43.89</v>
      </c>
      <c r="H51">
        <v>44.05</v>
      </c>
      <c r="I51">
        <v>44.55</v>
      </c>
      <c r="J51">
        <v>30.55</v>
      </c>
      <c r="K51">
        <v>1159.69</v>
      </c>
    </row>
    <row r="52" spans="1:11" x14ac:dyDescent="0.75">
      <c r="A52" s="7">
        <f t="shared" si="1"/>
        <v>0.44458333333333594</v>
      </c>
      <c r="B52">
        <v>26.959999999999997</v>
      </c>
      <c r="C52">
        <v>40.22</v>
      </c>
      <c r="D52">
        <v>10</v>
      </c>
      <c r="E52">
        <v>36.47</v>
      </c>
      <c r="F52">
        <v>48.77</v>
      </c>
      <c r="G52">
        <v>43.55</v>
      </c>
      <c r="H52">
        <v>44.33</v>
      </c>
      <c r="I52">
        <v>44.82</v>
      </c>
      <c r="J52">
        <v>29.71</v>
      </c>
      <c r="K52">
        <v>1159.69</v>
      </c>
    </row>
    <row r="53" spans="1:11" x14ac:dyDescent="0.75">
      <c r="A53" s="7">
        <f t="shared" si="1"/>
        <v>0.44527777777778044</v>
      </c>
      <c r="B53">
        <v>26.869999999999997</v>
      </c>
      <c r="C53">
        <v>40.549999999999997</v>
      </c>
      <c r="D53">
        <v>10</v>
      </c>
      <c r="E53">
        <v>37</v>
      </c>
      <c r="F53">
        <v>39.28</v>
      </c>
      <c r="G53">
        <v>44.57</v>
      </c>
      <c r="H53">
        <v>44.53</v>
      </c>
      <c r="I53">
        <v>45.17</v>
      </c>
      <c r="J53">
        <v>29.86</v>
      </c>
      <c r="K53">
        <v>1155.5899999999999</v>
      </c>
    </row>
    <row r="54" spans="1:11" x14ac:dyDescent="0.75">
      <c r="A54" s="7">
        <f t="shared" si="1"/>
        <v>0.44597222222222493</v>
      </c>
      <c r="B54">
        <v>26.94</v>
      </c>
      <c r="C54">
        <v>40.86</v>
      </c>
      <c r="D54">
        <v>10</v>
      </c>
      <c r="E54">
        <v>37.49</v>
      </c>
      <c r="F54">
        <v>44.61</v>
      </c>
      <c r="G54">
        <v>44.42</v>
      </c>
      <c r="H54">
        <v>44.81</v>
      </c>
      <c r="I54">
        <v>45.62</v>
      </c>
      <c r="J54">
        <v>31.23</v>
      </c>
      <c r="K54">
        <v>1165.1600000000001</v>
      </c>
    </row>
    <row r="55" spans="1:11" x14ac:dyDescent="0.75">
      <c r="A55" s="7">
        <f t="shared" si="1"/>
        <v>0.44666666666666943</v>
      </c>
      <c r="B55">
        <v>26.659999999999997</v>
      </c>
      <c r="C55">
        <v>41.18</v>
      </c>
      <c r="D55">
        <v>10</v>
      </c>
      <c r="E55">
        <v>38.01</v>
      </c>
      <c r="F55">
        <v>38.29</v>
      </c>
      <c r="G55">
        <v>44.48</v>
      </c>
      <c r="H55">
        <v>45.11</v>
      </c>
      <c r="I55">
        <v>45.77</v>
      </c>
      <c r="J55">
        <v>29.66</v>
      </c>
      <c r="K55">
        <v>1158.32</v>
      </c>
    </row>
    <row r="56" spans="1:11" x14ac:dyDescent="0.75">
      <c r="A56" s="7">
        <f t="shared" si="1"/>
        <v>0.44736111111111393</v>
      </c>
      <c r="B56">
        <v>26.689999999999998</v>
      </c>
      <c r="C56">
        <v>41.46</v>
      </c>
      <c r="D56">
        <v>10</v>
      </c>
      <c r="E56">
        <v>38.020000000000003</v>
      </c>
      <c r="F56">
        <v>38.68</v>
      </c>
      <c r="G56">
        <v>43.54</v>
      </c>
      <c r="H56">
        <v>45.32</v>
      </c>
      <c r="I56">
        <v>45.89</v>
      </c>
      <c r="J56">
        <v>31</v>
      </c>
      <c r="K56">
        <v>1176.0999999999999</v>
      </c>
    </row>
    <row r="57" spans="1:11" x14ac:dyDescent="0.75">
      <c r="A57" s="7">
        <f t="shared" si="1"/>
        <v>0.44805555555555843</v>
      </c>
      <c r="B57">
        <v>26.88</v>
      </c>
      <c r="C57">
        <v>41.71</v>
      </c>
      <c r="D57">
        <v>10</v>
      </c>
      <c r="E57">
        <v>38.33</v>
      </c>
      <c r="F57">
        <v>39.08</v>
      </c>
      <c r="G57">
        <v>44.04</v>
      </c>
      <c r="H57">
        <v>45.39</v>
      </c>
      <c r="I57">
        <v>45.69</v>
      </c>
      <c r="J57">
        <v>31.09</v>
      </c>
      <c r="K57">
        <v>1177.46</v>
      </c>
    </row>
    <row r="58" spans="1:11" x14ac:dyDescent="0.75">
      <c r="A58" s="7">
        <f t="shared" si="1"/>
        <v>0.44875000000000292</v>
      </c>
      <c r="B58">
        <v>26.529999999999998</v>
      </c>
      <c r="C58">
        <v>41.92</v>
      </c>
      <c r="D58">
        <v>10</v>
      </c>
      <c r="E58">
        <v>38.32</v>
      </c>
      <c r="F58">
        <v>40.270000000000003</v>
      </c>
      <c r="G58">
        <v>43.58</v>
      </c>
      <c r="H58">
        <v>45.39</v>
      </c>
      <c r="I58">
        <v>45.77</v>
      </c>
      <c r="J58">
        <v>29.43</v>
      </c>
      <c r="K58">
        <v>1172</v>
      </c>
    </row>
    <row r="59" spans="1:11" x14ac:dyDescent="0.75">
      <c r="A59" s="7">
        <f t="shared" si="1"/>
        <v>0.44944444444444742</v>
      </c>
      <c r="B59">
        <v>26.569999999999997</v>
      </c>
      <c r="C59">
        <v>42.14</v>
      </c>
      <c r="D59">
        <v>10</v>
      </c>
      <c r="E59">
        <v>38.26</v>
      </c>
      <c r="F59">
        <v>38.090000000000003</v>
      </c>
      <c r="G59">
        <v>44.39</v>
      </c>
      <c r="H59">
        <v>45.37</v>
      </c>
      <c r="I59">
        <v>45.91</v>
      </c>
      <c r="J59">
        <v>31.7</v>
      </c>
      <c r="K59">
        <v>1169.26</v>
      </c>
    </row>
    <row r="60" spans="1:11" x14ac:dyDescent="0.75">
      <c r="A60" s="7">
        <f t="shared" si="1"/>
        <v>0.45013888888889192</v>
      </c>
      <c r="B60">
        <v>26.6</v>
      </c>
      <c r="C60">
        <v>42.35</v>
      </c>
      <c r="D60">
        <v>10</v>
      </c>
      <c r="E60">
        <v>38.65</v>
      </c>
      <c r="F60">
        <v>39.08</v>
      </c>
      <c r="G60">
        <v>44.96</v>
      </c>
      <c r="H60">
        <v>45.52</v>
      </c>
      <c r="I60">
        <v>46.2</v>
      </c>
      <c r="J60">
        <v>30.58</v>
      </c>
      <c r="K60">
        <v>1166.53</v>
      </c>
    </row>
    <row r="61" spans="1:11" x14ac:dyDescent="0.75">
      <c r="A61" s="7">
        <f t="shared" si="1"/>
        <v>0.45083333333333642</v>
      </c>
      <c r="B61">
        <v>26.67</v>
      </c>
      <c r="C61">
        <v>42.52</v>
      </c>
      <c r="D61">
        <v>10</v>
      </c>
      <c r="E61">
        <v>38.659999999999997</v>
      </c>
      <c r="F61">
        <v>33.22</v>
      </c>
      <c r="G61">
        <v>43.72</v>
      </c>
      <c r="H61">
        <v>45.62</v>
      </c>
      <c r="I61">
        <v>46.33</v>
      </c>
      <c r="J61">
        <v>30.4</v>
      </c>
      <c r="K61">
        <v>1156.96</v>
      </c>
    </row>
    <row r="62" spans="1:11" x14ac:dyDescent="0.75">
      <c r="A62" s="7">
        <f t="shared" si="1"/>
        <v>0.45152777777778091</v>
      </c>
      <c r="B62">
        <v>26.81</v>
      </c>
      <c r="C62">
        <v>42.62</v>
      </c>
      <c r="D62">
        <v>10</v>
      </c>
      <c r="E62">
        <v>38.03</v>
      </c>
      <c r="F62">
        <v>33.6</v>
      </c>
      <c r="G62">
        <v>42.89</v>
      </c>
      <c r="H62">
        <v>45.39</v>
      </c>
      <c r="I62">
        <v>46.24</v>
      </c>
      <c r="J62">
        <v>30.53</v>
      </c>
      <c r="K62">
        <v>1150.1199999999999</v>
      </c>
    </row>
    <row r="63" spans="1:11" x14ac:dyDescent="0.75">
      <c r="A63" s="7">
        <f t="shared" si="1"/>
        <v>0.45222222222222541</v>
      </c>
      <c r="B63">
        <v>26.72</v>
      </c>
      <c r="C63">
        <v>42.69</v>
      </c>
      <c r="D63">
        <v>10</v>
      </c>
      <c r="E63">
        <v>38.299999999999997</v>
      </c>
      <c r="F63">
        <v>39.869999999999997</v>
      </c>
      <c r="G63">
        <v>44.72</v>
      </c>
      <c r="H63">
        <v>45.48</v>
      </c>
      <c r="I63">
        <v>46.09</v>
      </c>
      <c r="J63">
        <v>30.09</v>
      </c>
      <c r="K63">
        <v>1154.22</v>
      </c>
    </row>
    <row r="64" spans="1:11" x14ac:dyDescent="0.75">
      <c r="A64" s="7">
        <f t="shared" si="1"/>
        <v>0.45291666666666991</v>
      </c>
      <c r="B64">
        <v>26.659999999999997</v>
      </c>
      <c r="C64">
        <v>42.76</v>
      </c>
      <c r="D64">
        <v>10</v>
      </c>
      <c r="E64">
        <v>38.64</v>
      </c>
      <c r="F64">
        <v>39.67</v>
      </c>
      <c r="G64">
        <v>44.79</v>
      </c>
      <c r="H64">
        <v>45.55</v>
      </c>
      <c r="I64">
        <v>46.09</v>
      </c>
      <c r="J64">
        <v>30.36</v>
      </c>
      <c r="K64">
        <v>1146.02</v>
      </c>
    </row>
    <row r="65" spans="1:11" x14ac:dyDescent="0.75">
      <c r="A65" s="7">
        <f t="shared" si="1"/>
        <v>0.45361111111111441</v>
      </c>
      <c r="B65">
        <v>26.689999999999998</v>
      </c>
      <c r="C65">
        <v>42.86</v>
      </c>
      <c r="D65">
        <v>10</v>
      </c>
      <c r="E65">
        <v>38.78</v>
      </c>
      <c r="F65">
        <v>35.520000000000003</v>
      </c>
      <c r="G65">
        <v>45.35</v>
      </c>
      <c r="H65">
        <v>45.66</v>
      </c>
      <c r="I65">
        <v>46.41</v>
      </c>
      <c r="J65">
        <v>31.58</v>
      </c>
      <c r="K65">
        <v>1152.8599999999999</v>
      </c>
    </row>
    <row r="66" spans="1:11" x14ac:dyDescent="0.75">
      <c r="A66" s="7">
        <f t="shared" si="1"/>
        <v>0.4543055555555589</v>
      </c>
      <c r="B66">
        <v>26.409999999999997</v>
      </c>
      <c r="C66">
        <v>43.01</v>
      </c>
      <c r="D66">
        <v>10</v>
      </c>
      <c r="E66">
        <v>39.01</v>
      </c>
      <c r="F66">
        <v>39.67</v>
      </c>
      <c r="G66">
        <v>44.92</v>
      </c>
      <c r="H66">
        <v>45.81</v>
      </c>
      <c r="I66">
        <v>46.71</v>
      </c>
      <c r="J66">
        <v>30.27</v>
      </c>
      <c r="K66">
        <v>1141.92</v>
      </c>
    </row>
    <row r="67" spans="1:11" x14ac:dyDescent="0.75">
      <c r="A67" s="7">
        <f t="shared" si="1"/>
        <v>0.4550000000000034</v>
      </c>
      <c r="B67">
        <v>26.39</v>
      </c>
      <c r="C67">
        <v>43.16</v>
      </c>
      <c r="D67">
        <v>10</v>
      </c>
      <c r="E67">
        <v>39.22</v>
      </c>
      <c r="F67">
        <v>41.65</v>
      </c>
      <c r="G67">
        <v>45.89</v>
      </c>
      <c r="H67">
        <v>45.96</v>
      </c>
      <c r="I67">
        <v>46.8</v>
      </c>
      <c r="J67">
        <v>31.14</v>
      </c>
      <c r="K67">
        <v>1133.72</v>
      </c>
    </row>
    <row r="68" spans="1:11" x14ac:dyDescent="0.75">
      <c r="A68" s="7">
        <f t="shared" ref="A68:A74" si="2">A67+(A67-A66)</f>
        <v>0.4556944444444479</v>
      </c>
      <c r="B68">
        <v>26.4</v>
      </c>
      <c r="C68">
        <v>43.3</v>
      </c>
      <c r="D68">
        <v>10</v>
      </c>
      <c r="E68">
        <v>39.520000000000003</v>
      </c>
      <c r="F68">
        <v>25.03</v>
      </c>
      <c r="G68">
        <v>40.98</v>
      </c>
      <c r="H68">
        <v>42.64</v>
      </c>
      <c r="I68">
        <v>42.67</v>
      </c>
      <c r="J68">
        <v>31.51</v>
      </c>
      <c r="K68">
        <v>1122.78</v>
      </c>
    </row>
    <row r="69" spans="1:11" x14ac:dyDescent="0.75">
      <c r="A69" s="7">
        <f t="shared" si="2"/>
        <v>0.4563888888888924</v>
      </c>
      <c r="B69">
        <v>26.49</v>
      </c>
      <c r="C69">
        <v>43.42</v>
      </c>
      <c r="D69">
        <v>10</v>
      </c>
      <c r="E69">
        <v>39.78</v>
      </c>
      <c r="F69">
        <v>10</v>
      </c>
      <c r="G69">
        <v>39.67</v>
      </c>
      <c r="H69">
        <v>38.36</v>
      </c>
      <c r="I69">
        <v>38.840000000000003</v>
      </c>
      <c r="J69">
        <v>30.83</v>
      </c>
      <c r="K69">
        <v>1118.68</v>
      </c>
    </row>
    <row r="70" spans="1:11" x14ac:dyDescent="0.75">
      <c r="A70" s="7">
        <f t="shared" si="2"/>
        <v>0.45708333333333689</v>
      </c>
      <c r="B70">
        <v>26.38</v>
      </c>
      <c r="C70">
        <v>43.54</v>
      </c>
      <c r="D70">
        <v>10</v>
      </c>
      <c r="E70">
        <v>39.770000000000003</v>
      </c>
      <c r="F70">
        <v>10</v>
      </c>
      <c r="G70">
        <v>39.479999999999997</v>
      </c>
      <c r="H70">
        <v>34.909999999999997</v>
      </c>
      <c r="I70">
        <v>35.64</v>
      </c>
      <c r="J70">
        <v>30.84</v>
      </c>
      <c r="K70">
        <v>1129.6199999999999</v>
      </c>
    </row>
    <row r="71" spans="1:11" x14ac:dyDescent="0.75">
      <c r="A71" s="7">
        <f t="shared" si="2"/>
        <v>0.45777777777778139</v>
      </c>
      <c r="B71">
        <v>26.59</v>
      </c>
      <c r="C71">
        <v>43.65</v>
      </c>
      <c r="D71">
        <v>10</v>
      </c>
      <c r="E71">
        <v>39.68</v>
      </c>
      <c r="F71">
        <v>10</v>
      </c>
      <c r="G71">
        <v>39.4</v>
      </c>
      <c r="H71">
        <v>32.49</v>
      </c>
      <c r="I71">
        <v>33.53</v>
      </c>
      <c r="J71">
        <v>30.82</v>
      </c>
      <c r="K71">
        <v>1129.6199999999999</v>
      </c>
    </row>
    <row r="72" spans="1:11" x14ac:dyDescent="0.75">
      <c r="A72" s="7">
        <f t="shared" si="2"/>
        <v>0.45847222222222589</v>
      </c>
      <c r="B72">
        <v>26.369999999999997</v>
      </c>
      <c r="C72">
        <v>43.6</v>
      </c>
      <c r="D72">
        <v>10</v>
      </c>
      <c r="E72">
        <v>39.56</v>
      </c>
      <c r="F72">
        <v>10</v>
      </c>
      <c r="G72">
        <v>39.29</v>
      </c>
      <c r="H72">
        <v>30.96</v>
      </c>
      <c r="I72">
        <v>32.08</v>
      </c>
      <c r="J72">
        <v>29.81</v>
      </c>
      <c r="K72">
        <v>1114.58</v>
      </c>
    </row>
    <row r="73" spans="1:11" x14ac:dyDescent="0.75">
      <c r="A73" s="7">
        <f t="shared" si="2"/>
        <v>0.45916666666667039</v>
      </c>
      <c r="B73">
        <v>26.46</v>
      </c>
      <c r="C73">
        <v>43.61</v>
      </c>
      <c r="D73">
        <v>10</v>
      </c>
      <c r="E73">
        <v>39.4</v>
      </c>
      <c r="F73">
        <v>10</v>
      </c>
      <c r="G73">
        <v>39.18</v>
      </c>
      <c r="H73">
        <v>30.05</v>
      </c>
      <c r="I73">
        <v>31.06</v>
      </c>
      <c r="J73">
        <v>31.16</v>
      </c>
      <c r="K73">
        <v>1109.1099999999999</v>
      </c>
    </row>
    <row r="74" spans="1:11" x14ac:dyDescent="0.75">
      <c r="A74" s="7">
        <f t="shared" si="2"/>
        <v>0.45986111111111488</v>
      </c>
      <c r="B74">
        <v>26.209999999999997</v>
      </c>
      <c r="C74">
        <v>43.65</v>
      </c>
      <c r="D74">
        <v>10</v>
      </c>
      <c r="E74">
        <v>39.31</v>
      </c>
      <c r="F74">
        <v>10</v>
      </c>
      <c r="G74">
        <v>39.159999999999997</v>
      </c>
      <c r="H74">
        <v>29.51</v>
      </c>
      <c r="I74">
        <v>30.32</v>
      </c>
      <c r="J74">
        <v>30.31</v>
      </c>
      <c r="K74">
        <v>1129.6199999999999</v>
      </c>
    </row>
    <row r="75" spans="1:11" x14ac:dyDescent="0.75">
      <c r="A75" s="7">
        <v>0.46055555555555555</v>
      </c>
      <c r="B75">
        <v>26.209999999999997</v>
      </c>
      <c r="C75">
        <v>43.66</v>
      </c>
      <c r="D75">
        <v>10</v>
      </c>
      <c r="E75">
        <v>39.26</v>
      </c>
      <c r="F75">
        <v>10</v>
      </c>
      <c r="G75">
        <v>39.130000000000003</v>
      </c>
      <c r="H75">
        <v>29.26</v>
      </c>
      <c r="I75">
        <v>29.9</v>
      </c>
      <c r="J75">
        <v>30.92</v>
      </c>
      <c r="K75">
        <v>1124.1500000000001</v>
      </c>
    </row>
    <row r="76" spans="1:11" x14ac:dyDescent="0.75">
      <c r="A76" s="7">
        <v>0.46124999999999999</v>
      </c>
      <c r="B76">
        <v>26.419999999999998</v>
      </c>
      <c r="C76">
        <v>43.74</v>
      </c>
      <c r="D76">
        <v>10</v>
      </c>
      <c r="E76">
        <v>39.19</v>
      </c>
      <c r="F76">
        <v>10</v>
      </c>
      <c r="G76">
        <v>39.08</v>
      </c>
      <c r="H76">
        <v>29.19</v>
      </c>
      <c r="I76">
        <v>29.63</v>
      </c>
      <c r="J76">
        <v>30.88</v>
      </c>
      <c r="K76">
        <v>1110.48</v>
      </c>
    </row>
    <row r="77" spans="1:11" x14ac:dyDescent="0.75">
      <c r="A77" s="7">
        <v>0.46194444444444444</v>
      </c>
      <c r="B77">
        <v>26.22</v>
      </c>
      <c r="C77">
        <v>43.83</v>
      </c>
      <c r="D77">
        <v>10</v>
      </c>
      <c r="E77">
        <v>39.17</v>
      </c>
      <c r="F77">
        <v>10</v>
      </c>
      <c r="G77">
        <v>39.1</v>
      </c>
      <c r="H77">
        <v>29.19</v>
      </c>
      <c r="I77">
        <v>29.44</v>
      </c>
      <c r="J77">
        <v>31.09</v>
      </c>
      <c r="K77">
        <v>1117.31</v>
      </c>
    </row>
    <row r="78" spans="1:11" x14ac:dyDescent="0.75">
      <c r="A78" s="7">
        <v>0.46263888888888888</v>
      </c>
      <c r="B78">
        <v>26.15</v>
      </c>
      <c r="C78">
        <v>43.93</v>
      </c>
      <c r="D78">
        <v>10</v>
      </c>
      <c r="E78">
        <v>39.18</v>
      </c>
      <c r="F78">
        <v>10</v>
      </c>
      <c r="G78">
        <v>39.200000000000003</v>
      </c>
      <c r="H78">
        <v>29.32</v>
      </c>
      <c r="I78">
        <v>29.37</v>
      </c>
      <c r="J78">
        <v>31.33</v>
      </c>
      <c r="K78">
        <v>1125.51</v>
      </c>
    </row>
    <row r="79" spans="1:11" x14ac:dyDescent="0.75">
      <c r="A79" s="7">
        <v>0.46333333333333332</v>
      </c>
      <c r="B79">
        <v>26.18</v>
      </c>
      <c r="C79">
        <v>44.03</v>
      </c>
      <c r="D79">
        <v>10</v>
      </c>
      <c r="E79">
        <v>39.229999999999997</v>
      </c>
      <c r="F79">
        <v>10</v>
      </c>
      <c r="G79">
        <v>39.31</v>
      </c>
      <c r="H79">
        <v>29.5</v>
      </c>
      <c r="I79">
        <v>29.36</v>
      </c>
      <c r="J79">
        <v>31.51</v>
      </c>
      <c r="K79">
        <v>1121.4100000000001</v>
      </c>
    </row>
    <row r="80" spans="1:11" x14ac:dyDescent="0.75">
      <c r="A80" s="7">
        <v>0.46402777777777776</v>
      </c>
      <c r="B80">
        <v>26.25</v>
      </c>
      <c r="C80">
        <v>44.12</v>
      </c>
      <c r="D80">
        <v>10</v>
      </c>
      <c r="E80">
        <v>39.28</v>
      </c>
      <c r="F80">
        <v>10</v>
      </c>
      <c r="G80">
        <v>39.299999999999997</v>
      </c>
      <c r="H80">
        <v>29.7</v>
      </c>
      <c r="I80">
        <v>29.37</v>
      </c>
      <c r="J80">
        <v>32.159999999999997</v>
      </c>
      <c r="K80">
        <v>1102.27</v>
      </c>
    </row>
    <row r="81" spans="1:11" x14ac:dyDescent="0.75">
      <c r="A81" s="7">
        <v>0.4647222222222222</v>
      </c>
      <c r="B81">
        <v>26.38</v>
      </c>
      <c r="C81">
        <v>44.16</v>
      </c>
      <c r="D81">
        <v>10</v>
      </c>
      <c r="E81">
        <v>39.31</v>
      </c>
      <c r="F81">
        <v>10</v>
      </c>
      <c r="G81">
        <v>39.369999999999997</v>
      </c>
      <c r="H81">
        <v>29.97</v>
      </c>
      <c r="I81">
        <v>29.42</v>
      </c>
      <c r="J81">
        <v>31.53</v>
      </c>
      <c r="K81">
        <v>1117.31</v>
      </c>
    </row>
    <row r="82" spans="1:11" x14ac:dyDescent="0.75">
      <c r="A82" s="7">
        <v>0.46541666666666665</v>
      </c>
      <c r="B82">
        <v>26.38</v>
      </c>
      <c r="C82">
        <v>44.16</v>
      </c>
      <c r="D82">
        <v>10</v>
      </c>
      <c r="E82">
        <v>39.31</v>
      </c>
      <c r="F82">
        <v>10</v>
      </c>
      <c r="G82">
        <v>39.35</v>
      </c>
      <c r="H82">
        <v>30.23</v>
      </c>
      <c r="I82">
        <v>29.49</v>
      </c>
      <c r="J82">
        <v>31.56</v>
      </c>
      <c r="K82">
        <v>1140.55</v>
      </c>
    </row>
    <row r="83" spans="1:11" x14ac:dyDescent="0.75">
      <c r="A83" s="7">
        <v>0.46611111111111114</v>
      </c>
      <c r="B83">
        <v>26.23</v>
      </c>
      <c r="C83">
        <v>44.17</v>
      </c>
      <c r="D83">
        <v>10</v>
      </c>
      <c r="E83">
        <v>39.29</v>
      </c>
      <c r="F83">
        <v>10</v>
      </c>
      <c r="G83">
        <v>39.340000000000003</v>
      </c>
      <c r="H83">
        <v>30.48</v>
      </c>
      <c r="I83">
        <v>29.59</v>
      </c>
      <c r="J83">
        <v>31.23</v>
      </c>
      <c r="K83">
        <v>1136.45</v>
      </c>
    </row>
    <row r="84" spans="1:11" x14ac:dyDescent="0.75">
      <c r="A84" s="7">
        <v>0.46680555555555553</v>
      </c>
      <c r="B84">
        <v>26.2</v>
      </c>
      <c r="C84">
        <v>44.17</v>
      </c>
      <c r="D84">
        <v>10</v>
      </c>
      <c r="E84">
        <v>39.18</v>
      </c>
      <c r="F84">
        <v>10</v>
      </c>
      <c r="G84">
        <v>38.26</v>
      </c>
      <c r="H84">
        <v>30.69</v>
      </c>
      <c r="I84">
        <v>29.58</v>
      </c>
      <c r="J84">
        <v>30.88</v>
      </c>
      <c r="K84">
        <v>325.75</v>
      </c>
    </row>
    <row r="85" spans="1:11" x14ac:dyDescent="0.75">
      <c r="A85" s="7">
        <v>0.46750000000000003</v>
      </c>
      <c r="B85">
        <v>26.22</v>
      </c>
      <c r="C85">
        <v>44.03</v>
      </c>
      <c r="D85">
        <v>10</v>
      </c>
      <c r="E85">
        <v>38.85</v>
      </c>
      <c r="F85">
        <v>10</v>
      </c>
      <c r="G85">
        <v>37.92</v>
      </c>
      <c r="H85">
        <v>30.14</v>
      </c>
      <c r="I85">
        <v>28.85</v>
      </c>
      <c r="J85">
        <v>30.36</v>
      </c>
      <c r="K85">
        <v>331.22</v>
      </c>
    </row>
    <row r="86" spans="1:11" x14ac:dyDescent="0.75">
      <c r="A86" s="7">
        <v>0.46819444444444441</v>
      </c>
      <c r="B86">
        <v>26.19</v>
      </c>
      <c r="C86">
        <v>43.83</v>
      </c>
      <c r="D86">
        <v>10</v>
      </c>
      <c r="E86">
        <v>38.61</v>
      </c>
      <c r="F86">
        <v>10</v>
      </c>
      <c r="G86">
        <v>38</v>
      </c>
      <c r="H86">
        <v>29.97</v>
      </c>
      <c r="I86">
        <v>28.68</v>
      </c>
      <c r="J86">
        <v>30.84</v>
      </c>
      <c r="K86">
        <v>478.87</v>
      </c>
    </row>
    <row r="87" spans="1:11" x14ac:dyDescent="0.75">
      <c r="A87" s="7">
        <v>0.46888888888888891</v>
      </c>
      <c r="B87">
        <v>26.16</v>
      </c>
      <c r="C87">
        <v>43.29</v>
      </c>
      <c r="D87">
        <v>10</v>
      </c>
      <c r="E87">
        <v>38.31</v>
      </c>
      <c r="F87">
        <v>10</v>
      </c>
      <c r="G87">
        <v>37.99</v>
      </c>
      <c r="H87">
        <v>29.87</v>
      </c>
      <c r="I87">
        <v>28.43</v>
      </c>
      <c r="J87">
        <v>29.32</v>
      </c>
      <c r="K87">
        <v>787.84</v>
      </c>
    </row>
    <row r="88" spans="1:11" x14ac:dyDescent="0.75">
      <c r="A88" s="7">
        <v>0.4695833333333333</v>
      </c>
      <c r="B88">
        <v>26.13</v>
      </c>
      <c r="C88">
        <v>42.8</v>
      </c>
      <c r="D88">
        <v>10</v>
      </c>
      <c r="E88">
        <v>38.049999999999997</v>
      </c>
      <c r="F88">
        <v>10</v>
      </c>
      <c r="G88">
        <v>38.340000000000003</v>
      </c>
      <c r="H88">
        <v>30.12</v>
      </c>
      <c r="I88">
        <v>28.75</v>
      </c>
      <c r="J88">
        <v>30.29</v>
      </c>
      <c r="K88">
        <v>1191.1400000000001</v>
      </c>
    </row>
    <row r="89" spans="1:11" x14ac:dyDescent="0.75">
      <c r="A89" s="7">
        <v>0.47027777777777779</v>
      </c>
      <c r="B89">
        <v>26.13</v>
      </c>
      <c r="C89">
        <v>42.45</v>
      </c>
      <c r="D89">
        <v>10</v>
      </c>
      <c r="E89">
        <v>37.81</v>
      </c>
      <c r="F89">
        <v>10</v>
      </c>
      <c r="G89">
        <v>38.15</v>
      </c>
      <c r="H89">
        <v>30.59</v>
      </c>
      <c r="I89">
        <v>29.25</v>
      </c>
      <c r="J89">
        <v>30.39</v>
      </c>
      <c r="K89">
        <v>1130.98</v>
      </c>
    </row>
    <row r="90" spans="1:11" x14ac:dyDescent="0.75">
      <c r="A90" s="7">
        <v>0.47097222222222218</v>
      </c>
      <c r="B90">
        <v>26.11</v>
      </c>
      <c r="C90">
        <v>42.2</v>
      </c>
      <c r="D90">
        <v>10</v>
      </c>
      <c r="E90">
        <v>37.619999999999997</v>
      </c>
      <c r="F90">
        <v>10</v>
      </c>
      <c r="G90">
        <v>38.090000000000003</v>
      </c>
      <c r="H90">
        <v>30.97</v>
      </c>
      <c r="I90">
        <v>29.55</v>
      </c>
      <c r="J90">
        <v>30.44</v>
      </c>
      <c r="K90">
        <v>1126.8800000000001</v>
      </c>
    </row>
    <row r="91" spans="1:11" x14ac:dyDescent="0.75">
      <c r="A91" s="7">
        <v>0.47166666666666668</v>
      </c>
      <c r="B91">
        <v>26.01</v>
      </c>
      <c r="C91">
        <v>42.03</v>
      </c>
      <c r="D91">
        <v>10</v>
      </c>
      <c r="E91">
        <v>37.49</v>
      </c>
      <c r="F91">
        <v>10</v>
      </c>
      <c r="G91">
        <v>38.07</v>
      </c>
      <c r="H91">
        <v>31.27</v>
      </c>
      <c r="I91">
        <v>29.8</v>
      </c>
      <c r="J91">
        <v>31.08</v>
      </c>
      <c r="K91">
        <v>1141.92</v>
      </c>
    </row>
    <row r="92" spans="1:11" x14ac:dyDescent="0.75">
      <c r="A92" s="7">
        <v>0.47236111111111106</v>
      </c>
      <c r="B92">
        <v>25.94</v>
      </c>
      <c r="C92">
        <v>41.85</v>
      </c>
      <c r="D92">
        <v>10</v>
      </c>
      <c r="E92">
        <v>37.4</v>
      </c>
      <c r="F92">
        <v>10</v>
      </c>
      <c r="G92">
        <v>38.07</v>
      </c>
      <c r="H92">
        <v>31.54</v>
      </c>
      <c r="I92">
        <v>30.05</v>
      </c>
      <c r="J92">
        <v>30.18</v>
      </c>
      <c r="K92">
        <v>1151.49</v>
      </c>
    </row>
    <row r="93" spans="1:11" x14ac:dyDescent="0.75">
      <c r="A93" s="7">
        <v>0.47305555555555556</v>
      </c>
      <c r="B93">
        <v>25.96</v>
      </c>
      <c r="C93">
        <v>41.64</v>
      </c>
      <c r="D93">
        <v>10</v>
      </c>
      <c r="E93">
        <v>37.29</v>
      </c>
      <c r="F93">
        <v>10</v>
      </c>
      <c r="G93">
        <v>37.909999999999997</v>
      </c>
      <c r="H93">
        <v>31.79</v>
      </c>
      <c r="I93">
        <v>30.23</v>
      </c>
      <c r="J93">
        <v>30.11</v>
      </c>
      <c r="K93">
        <v>1146.02</v>
      </c>
    </row>
    <row r="94" spans="1:11" x14ac:dyDescent="0.75">
      <c r="A94" s="7">
        <v>0.47374999999999995</v>
      </c>
      <c r="B94">
        <v>25.99</v>
      </c>
      <c r="C94">
        <v>41.42</v>
      </c>
      <c r="D94">
        <v>10</v>
      </c>
      <c r="E94">
        <v>37.17</v>
      </c>
      <c r="F94">
        <v>10</v>
      </c>
      <c r="G94">
        <v>37.85</v>
      </c>
      <c r="H94">
        <v>31.99</v>
      </c>
      <c r="I94">
        <v>30.39</v>
      </c>
      <c r="J94">
        <v>29.42</v>
      </c>
      <c r="K94">
        <v>1156.96</v>
      </c>
    </row>
    <row r="95" spans="1:11" x14ac:dyDescent="0.75">
      <c r="A95" s="7">
        <v>0.47444444444444445</v>
      </c>
      <c r="B95">
        <v>25.62</v>
      </c>
      <c r="C95">
        <v>41.14</v>
      </c>
      <c r="D95">
        <v>10</v>
      </c>
      <c r="E95">
        <v>37.020000000000003</v>
      </c>
      <c r="F95">
        <v>10</v>
      </c>
      <c r="G95">
        <v>37.76</v>
      </c>
      <c r="H95">
        <v>32.18</v>
      </c>
      <c r="I95">
        <v>30.5</v>
      </c>
      <c r="J95">
        <v>30.5</v>
      </c>
      <c r="K95">
        <v>1161.06</v>
      </c>
    </row>
    <row r="96" spans="1:11" x14ac:dyDescent="0.75">
      <c r="A96" s="7">
        <v>0.47513888888888883</v>
      </c>
      <c r="B96">
        <v>25.74</v>
      </c>
      <c r="C96">
        <v>40.97</v>
      </c>
      <c r="D96">
        <v>10</v>
      </c>
      <c r="E96">
        <v>36.869999999999997</v>
      </c>
      <c r="F96">
        <v>10</v>
      </c>
      <c r="G96">
        <v>37.61</v>
      </c>
      <c r="H96">
        <v>32.35</v>
      </c>
      <c r="I96">
        <v>30.62</v>
      </c>
      <c r="J96">
        <v>29.93</v>
      </c>
      <c r="K96">
        <v>1161.06</v>
      </c>
    </row>
    <row r="97" spans="1:11" x14ac:dyDescent="0.75">
      <c r="A97" s="7">
        <v>0.47583333333333333</v>
      </c>
      <c r="B97">
        <v>25.55</v>
      </c>
      <c r="C97">
        <v>40.83</v>
      </c>
      <c r="D97">
        <v>10</v>
      </c>
      <c r="E97">
        <v>36.700000000000003</v>
      </c>
      <c r="F97">
        <v>10</v>
      </c>
      <c r="G97">
        <v>37.44</v>
      </c>
      <c r="H97">
        <v>32.47</v>
      </c>
      <c r="I97">
        <v>30.68</v>
      </c>
      <c r="J97">
        <v>30.5</v>
      </c>
      <c r="K97">
        <v>1159.69</v>
      </c>
    </row>
    <row r="98" spans="1:11" x14ac:dyDescent="0.75">
      <c r="A98" s="7">
        <v>0.47652777777777783</v>
      </c>
      <c r="B98">
        <v>25.82</v>
      </c>
      <c r="C98">
        <v>40.6</v>
      </c>
      <c r="D98">
        <v>10</v>
      </c>
      <c r="E98">
        <v>36.56</v>
      </c>
      <c r="F98">
        <v>10</v>
      </c>
      <c r="G98">
        <v>37.32</v>
      </c>
      <c r="H98">
        <v>32.58</v>
      </c>
      <c r="I98">
        <v>30.77</v>
      </c>
      <c r="J98">
        <v>29.16</v>
      </c>
      <c r="K98">
        <v>1158.32</v>
      </c>
    </row>
    <row r="99" spans="1:11" x14ac:dyDescent="0.75">
      <c r="A99" s="7">
        <v>0.47722222222222221</v>
      </c>
      <c r="B99">
        <v>25.7</v>
      </c>
      <c r="C99">
        <v>40.36</v>
      </c>
      <c r="D99">
        <v>10</v>
      </c>
      <c r="E99">
        <v>36.409999999999997</v>
      </c>
      <c r="F99">
        <v>10</v>
      </c>
      <c r="G99">
        <v>37.159999999999997</v>
      </c>
      <c r="H99">
        <v>32.68</v>
      </c>
      <c r="I99">
        <v>30.83</v>
      </c>
      <c r="J99">
        <v>30.53</v>
      </c>
      <c r="K99">
        <v>1073.56</v>
      </c>
    </row>
    <row r="100" spans="1:11" x14ac:dyDescent="0.75">
      <c r="A100" s="7">
        <v>0.47791666666666671</v>
      </c>
      <c r="B100">
        <v>25.66</v>
      </c>
      <c r="C100">
        <v>40.299999999999997</v>
      </c>
      <c r="D100">
        <v>10</v>
      </c>
      <c r="E100">
        <v>36.24</v>
      </c>
      <c r="F100">
        <v>10</v>
      </c>
      <c r="G100">
        <v>37.11</v>
      </c>
      <c r="H100">
        <v>32.75</v>
      </c>
      <c r="I100">
        <v>30.84</v>
      </c>
      <c r="J100">
        <v>29.87</v>
      </c>
      <c r="K100">
        <v>1124.1500000000001</v>
      </c>
    </row>
    <row r="101" spans="1:11" x14ac:dyDescent="0.75">
      <c r="A101" s="7">
        <v>0.4786111111111111</v>
      </c>
      <c r="B101">
        <v>25.66</v>
      </c>
      <c r="C101">
        <v>40.18</v>
      </c>
      <c r="D101">
        <v>10</v>
      </c>
      <c r="E101">
        <v>36.130000000000003</v>
      </c>
      <c r="F101">
        <v>10</v>
      </c>
      <c r="G101">
        <v>37.06</v>
      </c>
      <c r="H101">
        <v>32.82</v>
      </c>
      <c r="I101">
        <v>30.9</v>
      </c>
      <c r="J101">
        <v>29.97</v>
      </c>
      <c r="K101">
        <v>1189.77</v>
      </c>
    </row>
    <row r="102" spans="1:11" x14ac:dyDescent="0.75">
      <c r="A102" s="7">
        <v>0.4793055555555556</v>
      </c>
      <c r="B102">
        <v>25.52</v>
      </c>
      <c r="C102">
        <v>39.99</v>
      </c>
      <c r="D102">
        <v>10</v>
      </c>
      <c r="E102">
        <v>36.06</v>
      </c>
      <c r="F102">
        <v>10</v>
      </c>
      <c r="G102">
        <v>36.97</v>
      </c>
      <c r="H102">
        <v>32.880000000000003</v>
      </c>
      <c r="I102">
        <v>30.93</v>
      </c>
      <c r="J102">
        <v>30.36</v>
      </c>
      <c r="K102">
        <v>1163.79</v>
      </c>
    </row>
    <row r="103" spans="1:11" x14ac:dyDescent="0.75">
      <c r="A103" s="7">
        <v>0.48</v>
      </c>
      <c r="B103">
        <v>25.31</v>
      </c>
      <c r="C103">
        <v>39.94</v>
      </c>
      <c r="D103">
        <v>10</v>
      </c>
      <c r="E103">
        <v>35.979999999999997</v>
      </c>
      <c r="F103">
        <v>10</v>
      </c>
      <c r="G103">
        <v>36.96</v>
      </c>
      <c r="H103">
        <v>32.92</v>
      </c>
      <c r="I103">
        <v>30.97</v>
      </c>
      <c r="J103">
        <v>30.86</v>
      </c>
      <c r="K103">
        <v>1174.73</v>
      </c>
    </row>
    <row r="104" spans="1:11" x14ac:dyDescent="0.75">
      <c r="A104" s="7">
        <v>0.48069444444444448</v>
      </c>
      <c r="B104">
        <v>25.25</v>
      </c>
      <c r="C104">
        <v>39.869999999999997</v>
      </c>
      <c r="D104">
        <v>10</v>
      </c>
      <c r="E104">
        <v>35.97</v>
      </c>
      <c r="F104">
        <v>10</v>
      </c>
      <c r="G104">
        <v>36.979999999999997</v>
      </c>
      <c r="H104">
        <v>33.020000000000003</v>
      </c>
      <c r="I104">
        <v>31.02</v>
      </c>
      <c r="J104">
        <v>29.94</v>
      </c>
      <c r="K104">
        <v>1167.8900000000001</v>
      </c>
    </row>
    <row r="105" spans="1:11" x14ac:dyDescent="0.75">
      <c r="A105" s="7">
        <v>0.48138888888888887</v>
      </c>
      <c r="B105">
        <v>25.05</v>
      </c>
      <c r="C105">
        <v>39.770000000000003</v>
      </c>
      <c r="D105">
        <v>10</v>
      </c>
      <c r="E105">
        <v>35.96</v>
      </c>
      <c r="F105">
        <v>10</v>
      </c>
      <c r="G105">
        <v>36.880000000000003</v>
      </c>
      <c r="H105">
        <v>33.090000000000003</v>
      </c>
      <c r="I105">
        <v>31.02</v>
      </c>
      <c r="J105">
        <v>29.9</v>
      </c>
      <c r="K105">
        <v>1184.3</v>
      </c>
    </row>
    <row r="106" spans="1:11" x14ac:dyDescent="0.75">
      <c r="A106" s="7">
        <v>0.48208333333333336</v>
      </c>
      <c r="B106">
        <v>24.99</v>
      </c>
      <c r="C106">
        <v>39.61</v>
      </c>
      <c r="D106">
        <v>10</v>
      </c>
      <c r="E106">
        <v>35.92</v>
      </c>
      <c r="F106">
        <v>10</v>
      </c>
      <c r="G106">
        <v>36.76</v>
      </c>
      <c r="H106">
        <v>33.18</v>
      </c>
      <c r="I106">
        <v>31.07</v>
      </c>
      <c r="J106">
        <v>29.06</v>
      </c>
      <c r="K106">
        <v>1176.0999999999999</v>
      </c>
    </row>
    <row r="107" spans="1:11" x14ac:dyDescent="0.75">
      <c r="A107" s="7">
        <v>0.48277777777777775</v>
      </c>
      <c r="B107">
        <v>25.05</v>
      </c>
      <c r="C107">
        <v>39.49</v>
      </c>
      <c r="D107">
        <v>10</v>
      </c>
      <c r="E107">
        <v>35.83</v>
      </c>
      <c r="F107">
        <v>10</v>
      </c>
      <c r="G107">
        <v>36.729999999999997</v>
      </c>
      <c r="H107">
        <v>33.22</v>
      </c>
      <c r="I107">
        <v>31.16</v>
      </c>
      <c r="J107">
        <v>29.6</v>
      </c>
      <c r="K107">
        <v>1187.03</v>
      </c>
    </row>
    <row r="108" spans="1:11" x14ac:dyDescent="0.75">
      <c r="A108" s="7">
        <v>0.48347222222222225</v>
      </c>
      <c r="B108">
        <v>24.7</v>
      </c>
      <c r="C108">
        <v>39.39</v>
      </c>
      <c r="D108">
        <v>10</v>
      </c>
      <c r="E108">
        <v>35.729999999999997</v>
      </c>
      <c r="F108">
        <v>10</v>
      </c>
      <c r="G108">
        <v>36.619999999999997</v>
      </c>
      <c r="H108">
        <v>33.32</v>
      </c>
      <c r="I108">
        <v>31.23</v>
      </c>
      <c r="J108">
        <v>29.38</v>
      </c>
      <c r="K108">
        <v>1181.57</v>
      </c>
    </row>
    <row r="109" spans="1:11" x14ac:dyDescent="0.75">
      <c r="A109" s="7">
        <v>0.48416666666666663</v>
      </c>
      <c r="B109">
        <v>24.71</v>
      </c>
      <c r="C109">
        <v>39.229999999999997</v>
      </c>
      <c r="D109">
        <v>10</v>
      </c>
      <c r="E109">
        <v>35.659999999999997</v>
      </c>
      <c r="F109">
        <v>10</v>
      </c>
      <c r="G109">
        <v>36.47</v>
      </c>
      <c r="H109">
        <v>33.33</v>
      </c>
      <c r="I109">
        <v>31.23</v>
      </c>
      <c r="J109">
        <v>28.68</v>
      </c>
      <c r="K109">
        <v>1189.77</v>
      </c>
    </row>
    <row r="110" spans="1:11" x14ac:dyDescent="0.75">
      <c r="A110" s="7">
        <v>0.48486111111111113</v>
      </c>
      <c r="B110">
        <v>24.5</v>
      </c>
      <c r="C110">
        <v>39.020000000000003</v>
      </c>
      <c r="D110">
        <v>10</v>
      </c>
      <c r="E110">
        <v>35.54</v>
      </c>
      <c r="F110">
        <v>10</v>
      </c>
      <c r="G110">
        <v>36.42</v>
      </c>
      <c r="H110">
        <v>33.42</v>
      </c>
      <c r="I110">
        <v>31.29</v>
      </c>
      <c r="J110">
        <v>28.83</v>
      </c>
      <c r="K110">
        <v>1180.2</v>
      </c>
    </row>
    <row r="111" spans="1:11" x14ac:dyDescent="0.75">
      <c r="A111" s="7">
        <v>0.48555555555555557</v>
      </c>
      <c r="B111">
        <v>24.69</v>
      </c>
      <c r="C111">
        <v>38.86</v>
      </c>
      <c r="D111">
        <v>10</v>
      </c>
      <c r="E111">
        <v>35.42</v>
      </c>
      <c r="F111">
        <v>10</v>
      </c>
      <c r="G111">
        <v>36.369999999999997</v>
      </c>
      <c r="H111">
        <v>33.5</v>
      </c>
      <c r="I111">
        <v>31.33</v>
      </c>
      <c r="J111">
        <v>29.52</v>
      </c>
      <c r="K111">
        <v>1180.2</v>
      </c>
    </row>
    <row r="112" spans="1:11" x14ac:dyDescent="0.75">
      <c r="A112" s="7">
        <v>0.48625000000000002</v>
      </c>
      <c r="B112">
        <v>23.82</v>
      </c>
      <c r="C112">
        <v>38.85</v>
      </c>
      <c r="D112">
        <v>10</v>
      </c>
      <c r="E112">
        <v>35.33</v>
      </c>
      <c r="F112">
        <v>10</v>
      </c>
      <c r="G112">
        <v>36.32</v>
      </c>
      <c r="H112">
        <v>33.51</v>
      </c>
      <c r="I112">
        <v>31.4</v>
      </c>
      <c r="J112">
        <v>29.33</v>
      </c>
      <c r="K112">
        <v>1174.73</v>
      </c>
    </row>
    <row r="113" spans="1:11" x14ac:dyDescent="0.75">
      <c r="A113" s="7">
        <v>0.48694444444444446</v>
      </c>
      <c r="B113">
        <v>24.43</v>
      </c>
      <c r="C113">
        <v>38.840000000000003</v>
      </c>
      <c r="D113">
        <v>10</v>
      </c>
      <c r="E113">
        <v>35.31</v>
      </c>
      <c r="F113">
        <v>10</v>
      </c>
      <c r="G113">
        <v>36.340000000000003</v>
      </c>
      <c r="H113">
        <v>33.54</v>
      </c>
      <c r="I113">
        <v>31.4</v>
      </c>
      <c r="J113">
        <v>29.15</v>
      </c>
      <c r="K113">
        <v>1176.0999999999999</v>
      </c>
    </row>
    <row r="114" spans="1:11" x14ac:dyDescent="0.75">
      <c r="A114" s="7">
        <v>0.4876388888888889</v>
      </c>
      <c r="B114">
        <v>24.35</v>
      </c>
      <c r="C114">
        <v>38.74</v>
      </c>
      <c r="D114">
        <v>10</v>
      </c>
      <c r="E114">
        <v>35.270000000000003</v>
      </c>
      <c r="F114">
        <v>10</v>
      </c>
      <c r="G114">
        <v>36.200000000000003</v>
      </c>
      <c r="H114">
        <v>33.56</v>
      </c>
      <c r="I114">
        <v>31.41</v>
      </c>
      <c r="J114">
        <v>29.04</v>
      </c>
      <c r="K114">
        <v>1170.6300000000001</v>
      </c>
    </row>
    <row r="115" spans="1:11" x14ac:dyDescent="0.75">
      <c r="A115" s="7">
        <v>0.48833333333333334</v>
      </c>
      <c r="B115">
        <v>23.94</v>
      </c>
      <c r="C115">
        <v>38.630000000000003</v>
      </c>
      <c r="D115">
        <v>10</v>
      </c>
      <c r="E115">
        <v>35.22</v>
      </c>
      <c r="F115">
        <v>10</v>
      </c>
      <c r="G115">
        <v>36.159999999999997</v>
      </c>
      <c r="H115">
        <v>33.6</v>
      </c>
      <c r="I115">
        <v>31.4</v>
      </c>
      <c r="J115">
        <v>27.97</v>
      </c>
      <c r="K115">
        <v>1188.4000000000001</v>
      </c>
    </row>
    <row r="116" spans="1:11" x14ac:dyDescent="0.75">
      <c r="A116" s="7">
        <v>0.48902777777777778</v>
      </c>
      <c r="B116">
        <v>23.87</v>
      </c>
      <c r="C116">
        <v>38.61</v>
      </c>
      <c r="D116">
        <v>10</v>
      </c>
      <c r="E116">
        <v>35.119999999999997</v>
      </c>
      <c r="F116">
        <v>10</v>
      </c>
      <c r="G116">
        <v>36.01</v>
      </c>
      <c r="H116">
        <v>33.6</v>
      </c>
      <c r="I116">
        <v>31.44</v>
      </c>
      <c r="J116">
        <v>28.49</v>
      </c>
      <c r="K116">
        <v>1159.69</v>
      </c>
    </row>
    <row r="117" spans="1:11" x14ac:dyDescent="0.75">
      <c r="A117" s="7">
        <v>0.48972222222222223</v>
      </c>
      <c r="B117">
        <v>23.99</v>
      </c>
      <c r="C117">
        <v>38.46</v>
      </c>
      <c r="D117">
        <v>10</v>
      </c>
      <c r="E117">
        <v>35.04</v>
      </c>
      <c r="F117">
        <v>10</v>
      </c>
      <c r="G117">
        <v>35.840000000000003</v>
      </c>
      <c r="H117">
        <v>33.64</v>
      </c>
      <c r="I117">
        <v>31.45</v>
      </c>
      <c r="J117">
        <v>28.52</v>
      </c>
      <c r="K117">
        <v>1172</v>
      </c>
    </row>
    <row r="118" spans="1:11" x14ac:dyDescent="0.75">
      <c r="A118" s="7">
        <v>0.49041666666666667</v>
      </c>
      <c r="B118">
        <v>23.94</v>
      </c>
      <c r="C118">
        <v>38.44</v>
      </c>
      <c r="D118">
        <v>10</v>
      </c>
      <c r="E118">
        <v>34.950000000000003</v>
      </c>
      <c r="F118">
        <v>10</v>
      </c>
      <c r="G118">
        <v>35.869999999999997</v>
      </c>
      <c r="H118">
        <v>33.630000000000003</v>
      </c>
      <c r="I118">
        <v>31.43</v>
      </c>
      <c r="J118">
        <v>28.18</v>
      </c>
      <c r="K118">
        <v>1158.32</v>
      </c>
    </row>
    <row r="119" spans="1:11" x14ac:dyDescent="0.75">
      <c r="A119" s="7">
        <v>0.49111111111111111</v>
      </c>
      <c r="B119">
        <v>23.67</v>
      </c>
      <c r="C119">
        <v>38.44</v>
      </c>
      <c r="D119">
        <v>10</v>
      </c>
      <c r="E119">
        <v>34.909999999999997</v>
      </c>
      <c r="F119">
        <v>10</v>
      </c>
      <c r="G119">
        <v>35.840000000000003</v>
      </c>
      <c r="H119">
        <v>33.630000000000003</v>
      </c>
      <c r="I119">
        <v>31.47</v>
      </c>
      <c r="J119">
        <v>28.51</v>
      </c>
      <c r="K119">
        <v>1151.49</v>
      </c>
    </row>
    <row r="120" spans="1:11" x14ac:dyDescent="0.75">
      <c r="A120" s="7">
        <v>0.49180555555555555</v>
      </c>
      <c r="B120">
        <v>23.56</v>
      </c>
      <c r="C120">
        <v>38.369999999999997</v>
      </c>
      <c r="D120">
        <v>10</v>
      </c>
      <c r="E120">
        <v>34.86</v>
      </c>
      <c r="F120">
        <v>10</v>
      </c>
      <c r="G120">
        <v>35.72</v>
      </c>
      <c r="H120">
        <v>33.619999999999997</v>
      </c>
      <c r="I120">
        <v>31.41</v>
      </c>
      <c r="J120">
        <v>27.51</v>
      </c>
      <c r="K120">
        <v>1150.1199999999999</v>
      </c>
    </row>
    <row r="121" spans="1:11" x14ac:dyDescent="0.75">
      <c r="A121" s="7">
        <v>0.49249999999999999</v>
      </c>
      <c r="B121">
        <v>23.34</v>
      </c>
      <c r="C121">
        <v>38.229999999999997</v>
      </c>
      <c r="D121">
        <v>10</v>
      </c>
      <c r="E121">
        <v>34.799999999999997</v>
      </c>
      <c r="F121">
        <v>10</v>
      </c>
      <c r="G121">
        <v>35.729999999999997</v>
      </c>
      <c r="H121">
        <v>33.630000000000003</v>
      </c>
      <c r="I121">
        <v>31.46</v>
      </c>
      <c r="J121">
        <v>27.58</v>
      </c>
      <c r="K121">
        <v>1144.6500000000001</v>
      </c>
    </row>
    <row r="122" spans="1:11" x14ac:dyDescent="0.75">
      <c r="A122" s="7">
        <v>0.49319444444444444</v>
      </c>
      <c r="B122">
        <v>23.49</v>
      </c>
      <c r="C122">
        <v>38.130000000000003</v>
      </c>
      <c r="D122">
        <v>10</v>
      </c>
      <c r="E122">
        <v>34.68</v>
      </c>
      <c r="F122">
        <v>10</v>
      </c>
      <c r="G122">
        <v>35.53</v>
      </c>
      <c r="H122">
        <v>33.61</v>
      </c>
      <c r="I122">
        <v>31.44</v>
      </c>
      <c r="J122">
        <v>28.47</v>
      </c>
      <c r="K122">
        <v>1135.08</v>
      </c>
    </row>
    <row r="123" spans="1:11" x14ac:dyDescent="0.75">
      <c r="A123" s="7">
        <v>0.49388888888888888</v>
      </c>
      <c r="B123">
        <v>23.15</v>
      </c>
      <c r="C123">
        <v>38.1</v>
      </c>
      <c r="D123">
        <v>10</v>
      </c>
      <c r="E123">
        <v>34.590000000000003</v>
      </c>
      <c r="F123">
        <v>10</v>
      </c>
      <c r="G123">
        <v>35.520000000000003</v>
      </c>
      <c r="H123">
        <v>33.619999999999997</v>
      </c>
      <c r="I123">
        <v>31.45</v>
      </c>
      <c r="J123">
        <v>28.24</v>
      </c>
      <c r="K123">
        <v>1111.8399999999999</v>
      </c>
    </row>
    <row r="124" spans="1:11" x14ac:dyDescent="0.75">
      <c r="A124" s="7">
        <v>0.49458333333333332</v>
      </c>
      <c r="B124">
        <v>23.23</v>
      </c>
      <c r="C124">
        <v>38.01</v>
      </c>
      <c r="D124">
        <v>10</v>
      </c>
      <c r="E124">
        <v>34.53</v>
      </c>
      <c r="F124">
        <v>10</v>
      </c>
      <c r="G124">
        <v>35.42</v>
      </c>
      <c r="H124">
        <v>33.590000000000003</v>
      </c>
      <c r="I124">
        <v>31.43</v>
      </c>
      <c r="J124">
        <v>28.75</v>
      </c>
      <c r="K124">
        <v>1129.6199999999999</v>
      </c>
    </row>
    <row r="125" spans="1:11" x14ac:dyDescent="0.75">
      <c r="A125" s="7">
        <v>0.49527777777777776</v>
      </c>
      <c r="B125">
        <v>23.08</v>
      </c>
      <c r="C125">
        <v>37.97</v>
      </c>
      <c r="D125">
        <v>10</v>
      </c>
      <c r="E125">
        <v>34.49</v>
      </c>
      <c r="F125">
        <v>10</v>
      </c>
      <c r="G125">
        <v>35.36</v>
      </c>
      <c r="H125">
        <v>33.58</v>
      </c>
      <c r="I125">
        <v>31.43</v>
      </c>
      <c r="J125">
        <v>28.54</v>
      </c>
      <c r="K125">
        <v>1106.3699999999999</v>
      </c>
    </row>
    <row r="126" spans="1:11" x14ac:dyDescent="0.75">
      <c r="A126" s="7">
        <v>0.49597222222222226</v>
      </c>
      <c r="B126">
        <v>23.31</v>
      </c>
      <c r="C126">
        <v>37.950000000000003</v>
      </c>
      <c r="D126">
        <v>10</v>
      </c>
      <c r="E126">
        <v>34.46</v>
      </c>
      <c r="F126">
        <v>10</v>
      </c>
      <c r="G126">
        <v>35.35</v>
      </c>
      <c r="H126">
        <v>33.58</v>
      </c>
      <c r="I126">
        <v>31.43</v>
      </c>
      <c r="J126">
        <v>28.55</v>
      </c>
      <c r="K126">
        <v>1109.1099999999999</v>
      </c>
    </row>
    <row r="127" spans="1:11" x14ac:dyDescent="0.75">
      <c r="A127" s="7">
        <v>0.49666666666666665</v>
      </c>
      <c r="B127">
        <v>23.04</v>
      </c>
      <c r="C127">
        <v>37.869999999999997</v>
      </c>
      <c r="D127">
        <v>10</v>
      </c>
      <c r="E127">
        <v>34.46</v>
      </c>
      <c r="F127">
        <v>10</v>
      </c>
      <c r="G127">
        <v>35.31</v>
      </c>
      <c r="H127">
        <v>33.590000000000003</v>
      </c>
      <c r="I127">
        <v>31.43</v>
      </c>
      <c r="J127">
        <v>28.41</v>
      </c>
      <c r="K127">
        <v>1089.97</v>
      </c>
    </row>
    <row r="128" spans="1:11" x14ac:dyDescent="0.75">
      <c r="A128" s="7">
        <v>0.49736111111111114</v>
      </c>
      <c r="B128">
        <v>23.16</v>
      </c>
      <c r="C128">
        <v>37.85</v>
      </c>
      <c r="D128">
        <v>10</v>
      </c>
      <c r="E128">
        <v>34.47</v>
      </c>
      <c r="F128">
        <v>10</v>
      </c>
      <c r="G128">
        <v>35.409999999999997</v>
      </c>
      <c r="H128">
        <v>33.590000000000003</v>
      </c>
      <c r="I128">
        <v>31.52</v>
      </c>
      <c r="J128">
        <v>29.4</v>
      </c>
      <c r="K128">
        <v>1083.1300000000001</v>
      </c>
    </row>
    <row r="129" spans="1:11" x14ac:dyDescent="0.75">
      <c r="A129" s="7">
        <v>0.49805555555555553</v>
      </c>
      <c r="B129">
        <v>22.94</v>
      </c>
      <c r="C129">
        <v>37.92</v>
      </c>
      <c r="D129">
        <v>10</v>
      </c>
      <c r="E129">
        <v>34.49</v>
      </c>
      <c r="F129">
        <v>10</v>
      </c>
      <c r="G129">
        <v>35.35</v>
      </c>
      <c r="H129">
        <v>33.57</v>
      </c>
      <c r="I129">
        <v>31.46</v>
      </c>
      <c r="J129">
        <v>28.85</v>
      </c>
      <c r="K129">
        <v>964.19</v>
      </c>
    </row>
    <row r="130" spans="1:11" x14ac:dyDescent="0.75">
      <c r="A130" s="7">
        <v>0.49875000000000003</v>
      </c>
      <c r="B130">
        <v>23.06</v>
      </c>
      <c r="C130">
        <v>37.85</v>
      </c>
      <c r="D130">
        <v>10</v>
      </c>
      <c r="E130">
        <v>34.56</v>
      </c>
      <c r="F130">
        <v>10</v>
      </c>
      <c r="G130">
        <v>35.479999999999997</v>
      </c>
      <c r="H130">
        <v>33.590000000000003</v>
      </c>
      <c r="I130">
        <v>31.51</v>
      </c>
      <c r="J130">
        <v>28.3</v>
      </c>
      <c r="K130">
        <v>1055.79</v>
      </c>
    </row>
    <row r="131" spans="1:11" x14ac:dyDescent="0.75">
      <c r="A131" s="7">
        <v>0.49944444444444441</v>
      </c>
      <c r="B131">
        <v>22.88</v>
      </c>
      <c r="C131">
        <v>37.75</v>
      </c>
      <c r="D131">
        <v>10</v>
      </c>
      <c r="E131">
        <v>34.57</v>
      </c>
      <c r="F131">
        <v>10</v>
      </c>
      <c r="G131">
        <v>35.42</v>
      </c>
      <c r="H131">
        <v>33.61</v>
      </c>
      <c r="I131">
        <v>31.57</v>
      </c>
      <c r="J131">
        <v>28.59</v>
      </c>
      <c r="K131">
        <v>1046.22</v>
      </c>
    </row>
    <row r="132" spans="1:11" x14ac:dyDescent="0.75">
      <c r="A132" s="7">
        <v>0.50013888888888891</v>
      </c>
      <c r="B132">
        <v>22.48</v>
      </c>
      <c r="C132">
        <v>37.75</v>
      </c>
      <c r="D132">
        <v>10</v>
      </c>
      <c r="E132">
        <v>34.56</v>
      </c>
      <c r="F132">
        <v>10</v>
      </c>
      <c r="G132">
        <v>35.369999999999997</v>
      </c>
      <c r="H132">
        <v>33.64</v>
      </c>
      <c r="I132">
        <v>31.54</v>
      </c>
      <c r="J132">
        <v>29.32</v>
      </c>
      <c r="K132">
        <v>988.8</v>
      </c>
    </row>
    <row r="133" spans="1:11" x14ac:dyDescent="0.75">
      <c r="A133" s="7">
        <v>0.50083333333333335</v>
      </c>
      <c r="B133">
        <v>22.34</v>
      </c>
      <c r="C133">
        <v>37.82</v>
      </c>
      <c r="D133">
        <v>10</v>
      </c>
      <c r="E133">
        <v>34.56</v>
      </c>
      <c r="F133">
        <v>10</v>
      </c>
      <c r="G133">
        <v>35.35</v>
      </c>
      <c r="H133">
        <v>33.619999999999997</v>
      </c>
      <c r="I133">
        <v>31.59</v>
      </c>
      <c r="J133">
        <v>28.64</v>
      </c>
      <c r="K133">
        <v>979.23</v>
      </c>
    </row>
    <row r="134" spans="1:11" x14ac:dyDescent="0.75">
      <c r="A134" s="7">
        <v>0.50152777777777779</v>
      </c>
      <c r="B134">
        <v>22.6</v>
      </c>
      <c r="C134">
        <v>37.729999999999997</v>
      </c>
      <c r="D134">
        <v>10</v>
      </c>
      <c r="E134">
        <v>34.56</v>
      </c>
      <c r="F134">
        <v>10</v>
      </c>
      <c r="G134">
        <v>34.81</v>
      </c>
      <c r="H134">
        <v>33.549999999999997</v>
      </c>
      <c r="I134">
        <v>31.44</v>
      </c>
      <c r="J134">
        <v>28.17</v>
      </c>
      <c r="K134">
        <v>590.97</v>
      </c>
    </row>
    <row r="135" spans="1:11" x14ac:dyDescent="0.75">
      <c r="A135" s="7">
        <v>0.50222222222222224</v>
      </c>
      <c r="B135">
        <v>22.78</v>
      </c>
      <c r="C135">
        <v>37.549999999999997</v>
      </c>
      <c r="D135">
        <v>10</v>
      </c>
      <c r="E135">
        <v>34.520000000000003</v>
      </c>
      <c r="F135">
        <v>10</v>
      </c>
      <c r="G135">
        <v>35.14</v>
      </c>
      <c r="H135">
        <v>33.369999999999997</v>
      </c>
      <c r="I135">
        <v>31.36</v>
      </c>
      <c r="J135">
        <v>28.07</v>
      </c>
      <c r="K135">
        <v>927.28</v>
      </c>
    </row>
    <row r="136" spans="1:11" x14ac:dyDescent="0.75">
      <c r="A136" s="7">
        <v>0.50291666666666668</v>
      </c>
      <c r="B136">
        <v>22.6</v>
      </c>
      <c r="C136">
        <v>37.4</v>
      </c>
      <c r="D136">
        <v>10</v>
      </c>
      <c r="E136">
        <v>34.43</v>
      </c>
      <c r="F136">
        <v>10</v>
      </c>
      <c r="G136">
        <v>35.1</v>
      </c>
      <c r="H136">
        <v>33.39</v>
      </c>
      <c r="I136">
        <v>31.42</v>
      </c>
      <c r="J136">
        <v>27.91</v>
      </c>
      <c r="K136">
        <v>995.64</v>
      </c>
    </row>
    <row r="137" spans="1:11" x14ac:dyDescent="0.75">
      <c r="A137" s="7">
        <v>0.50361111111111112</v>
      </c>
      <c r="B137">
        <v>22.57</v>
      </c>
      <c r="C137">
        <v>37.229999999999997</v>
      </c>
      <c r="D137">
        <v>10</v>
      </c>
      <c r="E137">
        <v>34.33</v>
      </c>
      <c r="F137">
        <v>10</v>
      </c>
      <c r="G137">
        <v>35.03</v>
      </c>
      <c r="H137">
        <v>33.450000000000003</v>
      </c>
      <c r="I137">
        <v>31.53</v>
      </c>
      <c r="J137">
        <v>27.04</v>
      </c>
      <c r="K137">
        <v>1014.78</v>
      </c>
    </row>
    <row r="138" spans="1:11" x14ac:dyDescent="0.75">
      <c r="A138" s="7">
        <v>0.50430555555555556</v>
      </c>
      <c r="B138">
        <v>22.51</v>
      </c>
      <c r="C138">
        <v>37.01</v>
      </c>
      <c r="D138">
        <v>10</v>
      </c>
      <c r="E138">
        <v>34.22</v>
      </c>
      <c r="F138">
        <v>10</v>
      </c>
      <c r="G138">
        <v>34.94</v>
      </c>
      <c r="H138">
        <v>33.520000000000003</v>
      </c>
      <c r="I138">
        <v>31.66</v>
      </c>
      <c r="J138">
        <v>27.16</v>
      </c>
      <c r="K138">
        <v>1032.55</v>
      </c>
    </row>
    <row r="139" spans="1:11" x14ac:dyDescent="0.75">
      <c r="A139" s="7">
        <v>0.505</v>
      </c>
      <c r="B139">
        <v>22.7</v>
      </c>
      <c r="C139">
        <v>36.76</v>
      </c>
      <c r="D139">
        <v>10</v>
      </c>
      <c r="E139">
        <v>34.06</v>
      </c>
      <c r="F139">
        <v>10</v>
      </c>
      <c r="G139">
        <v>34.770000000000003</v>
      </c>
      <c r="H139">
        <v>33.630000000000003</v>
      </c>
      <c r="I139">
        <v>31.75</v>
      </c>
      <c r="J139">
        <v>27.16</v>
      </c>
      <c r="K139">
        <v>1036.6500000000001</v>
      </c>
    </row>
    <row r="140" spans="1:11" x14ac:dyDescent="0.75">
      <c r="A140" s="7">
        <v>0.50569444444444445</v>
      </c>
      <c r="B140">
        <v>22.38</v>
      </c>
      <c r="C140">
        <v>36.590000000000003</v>
      </c>
      <c r="D140">
        <v>10</v>
      </c>
      <c r="E140">
        <v>33.869999999999997</v>
      </c>
      <c r="F140">
        <v>10</v>
      </c>
      <c r="G140">
        <v>34.590000000000003</v>
      </c>
      <c r="H140">
        <v>33.659999999999997</v>
      </c>
      <c r="I140">
        <v>31.83</v>
      </c>
      <c r="J140">
        <v>27.29</v>
      </c>
      <c r="K140">
        <v>1017.51</v>
      </c>
    </row>
    <row r="141" spans="1:11" x14ac:dyDescent="0.75">
      <c r="A141" s="7">
        <v>0.50638888888888889</v>
      </c>
      <c r="B141">
        <v>22.39</v>
      </c>
      <c r="C141">
        <v>36.49</v>
      </c>
      <c r="D141">
        <v>10</v>
      </c>
      <c r="E141">
        <v>33.72</v>
      </c>
      <c r="F141">
        <v>10</v>
      </c>
      <c r="G141">
        <v>34.51</v>
      </c>
      <c r="H141">
        <v>33.619999999999997</v>
      </c>
      <c r="I141">
        <v>31.83</v>
      </c>
      <c r="J141">
        <v>27.13</v>
      </c>
      <c r="K141">
        <v>998.37</v>
      </c>
    </row>
    <row r="142" spans="1:11" x14ac:dyDescent="0.75">
      <c r="A142" s="7">
        <v>0.50708333333333333</v>
      </c>
      <c r="B142">
        <v>22.18</v>
      </c>
      <c r="C142">
        <v>36.31</v>
      </c>
      <c r="D142">
        <v>10</v>
      </c>
      <c r="E142">
        <v>33.6</v>
      </c>
      <c r="F142">
        <v>10</v>
      </c>
      <c r="G142">
        <v>34.26</v>
      </c>
      <c r="H142">
        <v>33.590000000000003</v>
      </c>
      <c r="I142">
        <v>31.79</v>
      </c>
      <c r="J142">
        <v>27.12</v>
      </c>
      <c r="K142">
        <v>960.09</v>
      </c>
    </row>
    <row r="143" spans="1:11" x14ac:dyDescent="0.75">
      <c r="A143" s="7">
        <v>0.50777777777777777</v>
      </c>
      <c r="B143">
        <v>22.16</v>
      </c>
      <c r="C143">
        <v>36.130000000000003</v>
      </c>
      <c r="D143">
        <v>10</v>
      </c>
      <c r="E143">
        <v>33.43</v>
      </c>
      <c r="F143">
        <v>10</v>
      </c>
      <c r="G143">
        <v>33.99</v>
      </c>
      <c r="H143">
        <v>33.46</v>
      </c>
      <c r="I143">
        <v>31.67</v>
      </c>
      <c r="J143">
        <v>26.76</v>
      </c>
      <c r="K143">
        <v>860.29</v>
      </c>
    </row>
    <row r="144" spans="1:11" x14ac:dyDescent="0.75">
      <c r="A144" s="7">
        <v>0.50847222222222221</v>
      </c>
      <c r="B144">
        <v>22.13</v>
      </c>
      <c r="C144">
        <v>35.92</v>
      </c>
      <c r="D144">
        <v>10</v>
      </c>
      <c r="E144">
        <v>33.21</v>
      </c>
      <c r="F144">
        <v>10</v>
      </c>
      <c r="G144">
        <v>33.69</v>
      </c>
      <c r="H144">
        <v>33.18</v>
      </c>
      <c r="I144">
        <v>31.4</v>
      </c>
      <c r="J144">
        <v>27.04</v>
      </c>
      <c r="K144">
        <v>760.49</v>
      </c>
    </row>
    <row r="145" spans="1:11" x14ac:dyDescent="0.75">
      <c r="A145" s="7">
        <v>0.50916666666666666</v>
      </c>
      <c r="B145">
        <v>22.12</v>
      </c>
      <c r="C145">
        <v>35.85</v>
      </c>
      <c r="D145">
        <v>10</v>
      </c>
      <c r="E145">
        <v>33.03</v>
      </c>
      <c r="F145">
        <v>10</v>
      </c>
      <c r="G145">
        <v>33.74</v>
      </c>
      <c r="H145">
        <v>32.89</v>
      </c>
      <c r="I145">
        <v>31.22</v>
      </c>
      <c r="J145">
        <v>26.68</v>
      </c>
      <c r="K145">
        <v>864.39</v>
      </c>
    </row>
    <row r="146" spans="1:11" x14ac:dyDescent="0.75">
      <c r="A146" s="7">
        <v>0.5098611111111111</v>
      </c>
      <c r="B146">
        <v>21.96</v>
      </c>
      <c r="C146">
        <v>35.69</v>
      </c>
      <c r="D146">
        <v>10</v>
      </c>
      <c r="E146">
        <v>32.92</v>
      </c>
      <c r="F146">
        <v>10</v>
      </c>
      <c r="G146">
        <v>33.729999999999997</v>
      </c>
      <c r="H146">
        <v>32.770000000000003</v>
      </c>
      <c r="I146">
        <v>31.17</v>
      </c>
      <c r="J146">
        <v>26.38</v>
      </c>
      <c r="K146">
        <v>954.62</v>
      </c>
    </row>
    <row r="147" spans="1:11" x14ac:dyDescent="0.75">
      <c r="A147" s="7">
        <v>0.51055555555555554</v>
      </c>
      <c r="B147">
        <v>22.03</v>
      </c>
      <c r="C147">
        <v>35.520000000000003</v>
      </c>
      <c r="D147">
        <v>10</v>
      </c>
      <c r="E147">
        <v>32.83</v>
      </c>
      <c r="F147">
        <v>10</v>
      </c>
      <c r="G147">
        <v>33.56</v>
      </c>
      <c r="H147">
        <v>32.75</v>
      </c>
      <c r="I147">
        <v>31.16</v>
      </c>
      <c r="J147">
        <v>26.34</v>
      </c>
      <c r="K147">
        <v>960.09</v>
      </c>
    </row>
    <row r="148" spans="1:11" x14ac:dyDescent="0.75">
      <c r="A148" s="7">
        <v>0.51124999999999998</v>
      </c>
      <c r="B148">
        <v>22.09</v>
      </c>
      <c r="C148">
        <v>35.270000000000003</v>
      </c>
      <c r="D148">
        <v>10</v>
      </c>
      <c r="E148">
        <v>32.409999999999997</v>
      </c>
      <c r="F148">
        <v>10</v>
      </c>
      <c r="G148">
        <v>33.32</v>
      </c>
      <c r="H148">
        <v>32.76</v>
      </c>
      <c r="I148">
        <v>31.3</v>
      </c>
      <c r="J148">
        <v>26.66</v>
      </c>
      <c r="K148">
        <v>992.9</v>
      </c>
    </row>
    <row r="149" spans="1:11" x14ac:dyDescent="0.75">
      <c r="A149" s="7">
        <v>0.51194444444444442</v>
      </c>
      <c r="B149">
        <v>21.86</v>
      </c>
      <c r="C149">
        <v>35.18</v>
      </c>
      <c r="D149">
        <v>10</v>
      </c>
      <c r="E149">
        <v>32.35</v>
      </c>
      <c r="F149">
        <v>10.28</v>
      </c>
      <c r="G149">
        <v>33.369999999999997</v>
      </c>
      <c r="H149">
        <v>32.770000000000003</v>
      </c>
      <c r="I149">
        <v>31.31</v>
      </c>
      <c r="J149">
        <v>26.94</v>
      </c>
      <c r="K149">
        <v>999.74</v>
      </c>
    </row>
    <row r="150" spans="1:11" x14ac:dyDescent="0.75">
      <c r="A150" s="7">
        <v>0.51263888888888887</v>
      </c>
      <c r="B150">
        <v>21.22</v>
      </c>
      <c r="C150">
        <v>35.11</v>
      </c>
      <c r="D150">
        <v>10</v>
      </c>
      <c r="E150">
        <v>31.98</v>
      </c>
      <c r="F150">
        <v>37.299999999999997</v>
      </c>
      <c r="G150">
        <v>32.799999999999997</v>
      </c>
      <c r="H150">
        <v>32.76</v>
      </c>
      <c r="I150">
        <v>31.47</v>
      </c>
      <c r="J150">
        <v>26.29</v>
      </c>
      <c r="K150">
        <v>973.76</v>
      </c>
    </row>
    <row r="151" spans="1:11" x14ac:dyDescent="0.75">
      <c r="A151" s="7">
        <v>0.51333333333333331</v>
      </c>
      <c r="B151">
        <v>21.64</v>
      </c>
      <c r="C151">
        <v>34.94</v>
      </c>
      <c r="D151">
        <v>10</v>
      </c>
      <c r="E151">
        <v>31.5</v>
      </c>
      <c r="F151">
        <v>24.85</v>
      </c>
      <c r="G151">
        <v>32.93</v>
      </c>
      <c r="H151">
        <v>32.700000000000003</v>
      </c>
      <c r="I151">
        <v>31.38</v>
      </c>
      <c r="J151">
        <v>26.2</v>
      </c>
      <c r="K151">
        <v>934.12</v>
      </c>
    </row>
    <row r="152" spans="1:11" x14ac:dyDescent="0.75">
      <c r="A152" s="7">
        <v>0.51402777777777775</v>
      </c>
      <c r="B152">
        <v>21.85</v>
      </c>
      <c r="C152">
        <v>34.74</v>
      </c>
      <c r="D152">
        <v>10</v>
      </c>
      <c r="E152">
        <v>31.15</v>
      </c>
      <c r="F152">
        <v>12.6</v>
      </c>
      <c r="G152">
        <v>32.54</v>
      </c>
      <c r="H152">
        <v>32.56</v>
      </c>
      <c r="I152">
        <v>31.25</v>
      </c>
      <c r="J152">
        <v>26.72</v>
      </c>
      <c r="K152">
        <v>826.12</v>
      </c>
    </row>
    <row r="153" spans="1:11" x14ac:dyDescent="0.75">
      <c r="A153" s="7">
        <v>0.51472222222222219</v>
      </c>
      <c r="B153">
        <v>20.82</v>
      </c>
      <c r="C153">
        <v>34.56</v>
      </c>
      <c r="D153">
        <v>10</v>
      </c>
      <c r="E153">
        <v>30.69</v>
      </c>
      <c r="F153">
        <v>29.07</v>
      </c>
      <c r="G153">
        <v>32.03</v>
      </c>
      <c r="H153">
        <v>32.340000000000003</v>
      </c>
      <c r="I153">
        <v>31.1</v>
      </c>
      <c r="J153">
        <v>25.4</v>
      </c>
      <c r="K153">
        <v>841.15</v>
      </c>
    </row>
    <row r="154" spans="1:11" x14ac:dyDescent="0.75">
      <c r="A154" s="7">
        <v>0.51541666666666663</v>
      </c>
      <c r="B154">
        <v>21.54</v>
      </c>
      <c r="C154">
        <v>34.24</v>
      </c>
      <c r="D154">
        <v>10</v>
      </c>
      <c r="E154">
        <v>30.22</v>
      </c>
      <c r="F154">
        <v>24.49</v>
      </c>
      <c r="G154">
        <v>31.27</v>
      </c>
      <c r="H154">
        <v>31.91</v>
      </c>
      <c r="I154">
        <v>30.49</v>
      </c>
      <c r="J154">
        <v>25.38</v>
      </c>
      <c r="K154">
        <v>362.66</v>
      </c>
    </row>
    <row r="155" spans="1:11" x14ac:dyDescent="0.75">
      <c r="A155" s="7">
        <v>0.51611111111111108</v>
      </c>
      <c r="B155">
        <v>21.16</v>
      </c>
      <c r="C155">
        <v>33.9</v>
      </c>
      <c r="D155">
        <v>10</v>
      </c>
      <c r="E155">
        <v>29.84</v>
      </c>
      <c r="F155">
        <v>14.26</v>
      </c>
      <c r="G155">
        <v>31.43</v>
      </c>
      <c r="H155">
        <v>31.47</v>
      </c>
      <c r="I155">
        <v>30.16</v>
      </c>
      <c r="J155">
        <v>25.74</v>
      </c>
      <c r="K155">
        <v>659.33</v>
      </c>
    </row>
    <row r="156" spans="1:11" x14ac:dyDescent="0.75">
      <c r="A156" s="7">
        <v>0.51680555555555552</v>
      </c>
      <c r="B156">
        <v>21.26</v>
      </c>
      <c r="C156">
        <v>33.67</v>
      </c>
      <c r="D156">
        <v>10</v>
      </c>
      <c r="E156">
        <v>29.68</v>
      </c>
      <c r="F156">
        <v>15.78</v>
      </c>
      <c r="G156">
        <v>31.42</v>
      </c>
      <c r="H156">
        <v>31.14</v>
      </c>
      <c r="I156">
        <v>29.92</v>
      </c>
      <c r="J156">
        <v>25.76</v>
      </c>
      <c r="K156">
        <v>813.81</v>
      </c>
    </row>
    <row r="157" spans="1:11" x14ac:dyDescent="0.75">
      <c r="A157" s="7">
        <v>0.51749999999999996</v>
      </c>
      <c r="B157">
        <v>20.78</v>
      </c>
      <c r="C157">
        <v>33.380000000000003</v>
      </c>
      <c r="D157">
        <v>10</v>
      </c>
      <c r="E157">
        <v>29.21</v>
      </c>
      <c r="F157">
        <v>38.68</v>
      </c>
      <c r="G157">
        <v>30.67</v>
      </c>
      <c r="H157">
        <v>30.97</v>
      </c>
      <c r="I157">
        <v>29.86</v>
      </c>
      <c r="J157">
        <v>25.18</v>
      </c>
      <c r="K157">
        <v>544.49</v>
      </c>
    </row>
    <row r="158" spans="1:11" x14ac:dyDescent="0.75">
      <c r="A158" s="7">
        <v>0.51819444444444451</v>
      </c>
      <c r="B158">
        <v>20.86</v>
      </c>
      <c r="C158">
        <v>33.15</v>
      </c>
      <c r="D158">
        <v>10</v>
      </c>
      <c r="E158">
        <v>29.07</v>
      </c>
      <c r="F158">
        <v>29.8</v>
      </c>
      <c r="G158">
        <v>30.97</v>
      </c>
      <c r="H158">
        <v>30.8</v>
      </c>
      <c r="I158">
        <v>29.81</v>
      </c>
      <c r="J158">
        <v>25.83</v>
      </c>
      <c r="K158">
        <v>822.01</v>
      </c>
    </row>
    <row r="159" spans="1:11" x14ac:dyDescent="0.75">
      <c r="A159" s="7">
        <v>0.51888888888888884</v>
      </c>
      <c r="B159">
        <v>20.91</v>
      </c>
      <c r="C159">
        <v>32.979999999999997</v>
      </c>
      <c r="D159">
        <v>10</v>
      </c>
      <c r="E159">
        <v>28.94</v>
      </c>
      <c r="F159">
        <v>33.22</v>
      </c>
      <c r="G159">
        <v>31.02</v>
      </c>
      <c r="H159">
        <v>30.78</v>
      </c>
      <c r="I159">
        <v>29.82</v>
      </c>
      <c r="J159">
        <v>25.6</v>
      </c>
      <c r="K159">
        <v>930.02</v>
      </c>
    </row>
    <row r="160" spans="1:11" x14ac:dyDescent="0.75">
      <c r="A160" s="7">
        <v>0.5195833333333334</v>
      </c>
      <c r="B160">
        <v>20.87</v>
      </c>
      <c r="C160">
        <v>32.89</v>
      </c>
      <c r="D160">
        <v>10</v>
      </c>
      <c r="E160">
        <v>29.07</v>
      </c>
      <c r="F160">
        <v>19.03</v>
      </c>
      <c r="G160">
        <v>30.9</v>
      </c>
      <c r="H160">
        <v>30.83</v>
      </c>
      <c r="I160">
        <v>29.94</v>
      </c>
      <c r="J160">
        <v>26.45</v>
      </c>
      <c r="K160">
        <v>873.96</v>
      </c>
    </row>
    <row r="161" spans="1:11" x14ac:dyDescent="0.75">
      <c r="A161" s="7">
        <v>0.52027777777777773</v>
      </c>
      <c r="B161">
        <v>20.65</v>
      </c>
      <c r="C161">
        <v>32.840000000000003</v>
      </c>
      <c r="D161">
        <v>10</v>
      </c>
      <c r="E161">
        <v>29.2</v>
      </c>
      <c r="F161">
        <v>29.25</v>
      </c>
      <c r="G161">
        <v>31.05</v>
      </c>
      <c r="H161">
        <v>30.91</v>
      </c>
      <c r="I161">
        <v>30.07</v>
      </c>
      <c r="J161">
        <v>26.04</v>
      </c>
      <c r="K161">
        <v>950.52</v>
      </c>
    </row>
    <row r="162" spans="1:11" x14ac:dyDescent="0.75">
      <c r="A162" s="7">
        <v>0.52097222222222228</v>
      </c>
      <c r="B162">
        <v>20.73</v>
      </c>
      <c r="C162">
        <v>32.92</v>
      </c>
      <c r="D162">
        <v>10</v>
      </c>
      <c r="E162">
        <v>29.56</v>
      </c>
      <c r="F162">
        <v>20.059999999999999</v>
      </c>
      <c r="G162">
        <v>31.16</v>
      </c>
      <c r="H162">
        <v>31.01</v>
      </c>
      <c r="I162">
        <v>30.23</v>
      </c>
      <c r="J162">
        <v>26.26</v>
      </c>
      <c r="K162">
        <v>987.43</v>
      </c>
    </row>
    <row r="163" spans="1:11" x14ac:dyDescent="0.75">
      <c r="A163" s="7">
        <v>0.52166666666666661</v>
      </c>
      <c r="B163">
        <v>20.51</v>
      </c>
      <c r="C163">
        <v>32.799999999999997</v>
      </c>
      <c r="D163">
        <v>10</v>
      </c>
      <c r="E163">
        <v>29.1</v>
      </c>
      <c r="F163">
        <v>33.6</v>
      </c>
      <c r="G163">
        <v>30.84</v>
      </c>
      <c r="H163">
        <v>31.16</v>
      </c>
      <c r="I163">
        <v>30.43</v>
      </c>
      <c r="J163">
        <v>25.6</v>
      </c>
      <c r="K163">
        <v>968.3</v>
      </c>
    </row>
    <row r="164" spans="1:11" x14ac:dyDescent="0.75">
      <c r="A164" s="7">
        <v>0.52236111111111116</v>
      </c>
      <c r="B164">
        <v>20.2</v>
      </c>
      <c r="C164">
        <v>32.72</v>
      </c>
      <c r="D164">
        <v>10</v>
      </c>
      <c r="E164">
        <v>29.04</v>
      </c>
      <c r="F164">
        <v>23.96</v>
      </c>
      <c r="G164">
        <v>30.94</v>
      </c>
      <c r="H164">
        <v>31.24</v>
      </c>
      <c r="I164">
        <v>30.52</v>
      </c>
      <c r="J164">
        <v>26.08</v>
      </c>
      <c r="K164">
        <v>972.4</v>
      </c>
    </row>
    <row r="165" spans="1:11" x14ac:dyDescent="0.75">
      <c r="A165" s="7">
        <v>0.5230555555555555</v>
      </c>
      <c r="B165">
        <v>19.899999999999999</v>
      </c>
      <c r="C165">
        <v>32.659999999999997</v>
      </c>
      <c r="D165">
        <v>10</v>
      </c>
      <c r="E165">
        <v>29.19</v>
      </c>
      <c r="F165">
        <v>24.67</v>
      </c>
      <c r="G165">
        <v>30.93</v>
      </c>
      <c r="H165">
        <v>31.29</v>
      </c>
      <c r="I165">
        <v>30.51</v>
      </c>
      <c r="J165">
        <v>25.97</v>
      </c>
      <c r="K165">
        <v>966.93</v>
      </c>
    </row>
    <row r="166" spans="1:11" x14ac:dyDescent="0.75">
      <c r="A166" s="7">
        <v>0.52375000000000005</v>
      </c>
      <c r="B166">
        <v>19.97</v>
      </c>
      <c r="C166">
        <v>32.659999999999997</v>
      </c>
      <c r="D166">
        <v>10</v>
      </c>
      <c r="E166">
        <v>29.49</v>
      </c>
      <c r="F166">
        <v>19.21</v>
      </c>
      <c r="G166">
        <v>30.93</v>
      </c>
      <c r="H166">
        <v>31.24</v>
      </c>
      <c r="I166">
        <v>30.49</v>
      </c>
      <c r="J166">
        <v>26.02</v>
      </c>
      <c r="K166">
        <v>950.52</v>
      </c>
    </row>
    <row r="167" spans="1:11" x14ac:dyDescent="0.75">
      <c r="A167" s="7">
        <v>0.52444444444444438</v>
      </c>
      <c r="B167">
        <v>20.04</v>
      </c>
      <c r="C167">
        <v>32.659999999999997</v>
      </c>
      <c r="D167">
        <v>10</v>
      </c>
      <c r="E167">
        <v>29.27</v>
      </c>
      <c r="F167">
        <v>22.37</v>
      </c>
      <c r="G167">
        <v>30.76</v>
      </c>
      <c r="H167">
        <v>31.27</v>
      </c>
      <c r="I167">
        <v>30.58</v>
      </c>
      <c r="J167">
        <v>26.13</v>
      </c>
      <c r="K167">
        <v>938.22</v>
      </c>
    </row>
    <row r="168" spans="1:11" x14ac:dyDescent="0.75">
      <c r="A168" s="7">
        <v>0.52513888888888893</v>
      </c>
      <c r="B168">
        <v>19.96</v>
      </c>
      <c r="C168">
        <v>32.71</v>
      </c>
      <c r="D168">
        <v>10</v>
      </c>
      <c r="E168">
        <v>29.59</v>
      </c>
      <c r="F168">
        <v>18.52</v>
      </c>
      <c r="G168">
        <v>30.97</v>
      </c>
      <c r="H168">
        <v>31.23</v>
      </c>
      <c r="I168">
        <v>30.53</v>
      </c>
      <c r="J168">
        <v>26.21</v>
      </c>
      <c r="K168">
        <v>955.99</v>
      </c>
    </row>
    <row r="169" spans="1:11" x14ac:dyDescent="0.75">
      <c r="A169" s="7">
        <v>0.52583333333333326</v>
      </c>
      <c r="B169">
        <v>19.62</v>
      </c>
      <c r="C169">
        <v>32.64</v>
      </c>
      <c r="D169">
        <v>10</v>
      </c>
      <c r="E169">
        <v>29.04</v>
      </c>
      <c r="F169">
        <v>31.51</v>
      </c>
      <c r="G169">
        <v>29.88</v>
      </c>
      <c r="H169">
        <v>31.32</v>
      </c>
      <c r="I169">
        <v>30.61</v>
      </c>
      <c r="J169">
        <v>25.08</v>
      </c>
      <c r="K169">
        <v>435.12</v>
      </c>
    </row>
    <row r="170" spans="1:11" x14ac:dyDescent="0.75">
      <c r="A170" s="7">
        <v>0.52652777777777782</v>
      </c>
      <c r="B170">
        <v>19.78</v>
      </c>
      <c r="C170">
        <v>32.54</v>
      </c>
      <c r="D170">
        <v>10</v>
      </c>
      <c r="E170">
        <v>28.99</v>
      </c>
      <c r="F170">
        <v>31.32</v>
      </c>
      <c r="G170">
        <v>30.57</v>
      </c>
      <c r="H170">
        <v>31.04</v>
      </c>
      <c r="I170">
        <v>30.34</v>
      </c>
      <c r="J170">
        <v>25.68</v>
      </c>
      <c r="K170">
        <v>930.02</v>
      </c>
    </row>
    <row r="171" spans="1:11" x14ac:dyDescent="0.75">
      <c r="A171" s="7">
        <v>0.52722222222222226</v>
      </c>
      <c r="B171">
        <v>19.190000000000001</v>
      </c>
      <c r="C171">
        <v>32.43</v>
      </c>
      <c r="D171">
        <v>10</v>
      </c>
      <c r="E171">
        <v>28.87</v>
      </c>
      <c r="F171">
        <v>26.5</v>
      </c>
      <c r="G171">
        <v>30.48</v>
      </c>
      <c r="H171">
        <v>30.75</v>
      </c>
      <c r="I171">
        <v>30.11</v>
      </c>
      <c r="J171">
        <v>25.37</v>
      </c>
      <c r="K171">
        <v>919.08</v>
      </c>
    </row>
    <row r="172" spans="1:11" x14ac:dyDescent="0.75">
      <c r="A172" s="7">
        <v>0.5279166666666667</v>
      </c>
      <c r="B172">
        <v>19.46</v>
      </c>
      <c r="C172">
        <v>32.229999999999997</v>
      </c>
      <c r="D172">
        <v>10</v>
      </c>
      <c r="E172">
        <v>28.5</v>
      </c>
      <c r="F172">
        <v>18.86</v>
      </c>
      <c r="G172">
        <v>30.38</v>
      </c>
      <c r="H172">
        <v>30.46</v>
      </c>
      <c r="I172">
        <v>29.8</v>
      </c>
      <c r="J172">
        <v>25.81</v>
      </c>
      <c r="K172">
        <v>980.6</v>
      </c>
    </row>
    <row r="173" spans="1:11" x14ac:dyDescent="0.75">
      <c r="A173" s="7">
        <v>0.52861111111111114</v>
      </c>
      <c r="B173">
        <v>19.5</v>
      </c>
      <c r="C173">
        <v>32.18</v>
      </c>
      <c r="D173">
        <v>10</v>
      </c>
      <c r="E173">
        <v>28.95</v>
      </c>
      <c r="F173">
        <v>12.11</v>
      </c>
      <c r="G173">
        <v>29.73</v>
      </c>
      <c r="H173">
        <v>30.55</v>
      </c>
      <c r="I173">
        <v>29.78</v>
      </c>
      <c r="J173">
        <v>26.12</v>
      </c>
      <c r="K173">
        <v>398.21</v>
      </c>
    </row>
    <row r="174" spans="1:11" x14ac:dyDescent="0.75">
      <c r="A174" s="7">
        <v>0.52930555555555558</v>
      </c>
      <c r="B174">
        <v>19.09</v>
      </c>
      <c r="C174">
        <v>32.130000000000003</v>
      </c>
      <c r="D174">
        <v>10</v>
      </c>
      <c r="E174">
        <v>28.92</v>
      </c>
      <c r="F174">
        <v>22.01</v>
      </c>
      <c r="G174">
        <v>30.37</v>
      </c>
      <c r="H174">
        <v>30.39</v>
      </c>
      <c r="I174">
        <v>29.87</v>
      </c>
      <c r="J174">
        <v>25.98</v>
      </c>
      <c r="K174">
        <v>955.99</v>
      </c>
    </row>
    <row r="175" spans="1:11" x14ac:dyDescent="0.75">
      <c r="A175" s="7">
        <v>0.53</v>
      </c>
      <c r="B175">
        <v>19.14</v>
      </c>
      <c r="C175">
        <v>32.19</v>
      </c>
      <c r="D175">
        <v>10</v>
      </c>
      <c r="E175">
        <v>29.18</v>
      </c>
      <c r="F175">
        <v>31.89</v>
      </c>
      <c r="G175">
        <v>30.43</v>
      </c>
      <c r="H175">
        <v>30.61</v>
      </c>
      <c r="I175">
        <v>30.17</v>
      </c>
      <c r="J175">
        <v>25.54</v>
      </c>
      <c r="K175">
        <v>934.12</v>
      </c>
    </row>
    <row r="176" spans="1:11" x14ac:dyDescent="0.75">
      <c r="A176" s="7">
        <v>0.53069444444444447</v>
      </c>
      <c r="B176">
        <v>18.73</v>
      </c>
      <c r="C176">
        <v>32.22</v>
      </c>
      <c r="D176">
        <v>10</v>
      </c>
      <c r="E176">
        <v>29.29</v>
      </c>
      <c r="F176">
        <v>18.86</v>
      </c>
      <c r="G176">
        <v>30.56</v>
      </c>
      <c r="H176">
        <v>30.82</v>
      </c>
      <c r="I176">
        <v>30.31</v>
      </c>
      <c r="J176">
        <v>25.94</v>
      </c>
      <c r="K176">
        <v>939.59</v>
      </c>
    </row>
    <row r="177" spans="1:11" x14ac:dyDescent="0.75">
      <c r="A177" s="7">
        <v>0.53138888888888891</v>
      </c>
      <c r="B177">
        <v>19.02</v>
      </c>
      <c r="C177">
        <v>32.33</v>
      </c>
      <c r="D177">
        <v>10</v>
      </c>
      <c r="E177">
        <v>29.64</v>
      </c>
      <c r="F177">
        <v>14.1</v>
      </c>
      <c r="G177">
        <v>30.65</v>
      </c>
      <c r="H177">
        <v>30.92</v>
      </c>
      <c r="I177">
        <v>30.43</v>
      </c>
      <c r="J177">
        <v>26.42</v>
      </c>
      <c r="K177">
        <v>921.81</v>
      </c>
    </row>
    <row r="178" spans="1:11" x14ac:dyDescent="0.75">
      <c r="A178" s="7">
        <v>0.53208333333333335</v>
      </c>
      <c r="B178">
        <v>18.809999999999999</v>
      </c>
      <c r="C178">
        <v>32.46</v>
      </c>
      <c r="D178">
        <v>10</v>
      </c>
      <c r="E178">
        <v>29.8</v>
      </c>
      <c r="F178">
        <v>15.61</v>
      </c>
      <c r="G178">
        <v>30.72</v>
      </c>
      <c r="H178">
        <v>31.01</v>
      </c>
      <c r="I178">
        <v>30.58</v>
      </c>
      <c r="J178">
        <v>26.48</v>
      </c>
      <c r="K178">
        <v>940.95</v>
      </c>
    </row>
    <row r="179" spans="1:11" x14ac:dyDescent="0.75">
      <c r="A179" s="7">
        <v>0.53277777777777779</v>
      </c>
      <c r="B179">
        <v>18.579999999999998</v>
      </c>
      <c r="C179">
        <v>32.49</v>
      </c>
      <c r="D179">
        <v>10</v>
      </c>
      <c r="E179">
        <v>29.77</v>
      </c>
      <c r="F179">
        <v>12.44</v>
      </c>
      <c r="G179">
        <v>30.59</v>
      </c>
      <c r="H179">
        <v>31.11</v>
      </c>
      <c r="I179">
        <v>30.66</v>
      </c>
      <c r="J179">
        <v>26.05</v>
      </c>
      <c r="K179">
        <v>816.55</v>
      </c>
    </row>
    <row r="180" spans="1:11" x14ac:dyDescent="0.75">
      <c r="A180" s="7">
        <v>0.53347222222222224</v>
      </c>
      <c r="B180">
        <v>18.77</v>
      </c>
      <c r="C180">
        <v>32.57</v>
      </c>
      <c r="D180">
        <v>10</v>
      </c>
      <c r="E180">
        <v>29.93</v>
      </c>
      <c r="F180">
        <v>28.7</v>
      </c>
      <c r="G180">
        <v>30.71</v>
      </c>
      <c r="H180">
        <v>31.17</v>
      </c>
      <c r="I180">
        <v>30.81</v>
      </c>
      <c r="J180">
        <v>25.55</v>
      </c>
      <c r="K180">
        <v>943.69</v>
      </c>
    </row>
    <row r="181" spans="1:11" x14ac:dyDescent="0.75">
      <c r="A181" s="7">
        <v>0.53416666666666668</v>
      </c>
      <c r="B181">
        <v>18.82</v>
      </c>
      <c r="C181">
        <v>32.51</v>
      </c>
      <c r="D181">
        <v>10</v>
      </c>
      <c r="E181">
        <v>29.53</v>
      </c>
      <c r="F181">
        <v>19.89</v>
      </c>
      <c r="G181">
        <v>30.75</v>
      </c>
      <c r="H181">
        <v>31.32</v>
      </c>
      <c r="I181">
        <v>30.93</v>
      </c>
      <c r="J181">
        <v>26.12</v>
      </c>
      <c r="K181">
        <v>957.36</v>
      </c>
    </row>
    <row r="182" spans="1:11" x14ac:dyDescent="0.75">
      <c r="A182" s="7">
        <v>0.53486111111111112</v>
      </c>
      <c r="B182">
        <v>18.14</v>
      </c>
      <c r="C182">
        <v>32.44</v>
      </c>
      <c r="D182">
        <v>10</v>
      </c>
      <c r="E182">
        <v>29.38</v>
      </c>
      <c r="F182">
        <v>36.51</v>
      </c>
      <c r="G182">
        <v>30.56</v>
      </c>
      <c r="H182">
        <v>31.34</v>
      </c>
      <c r="I182">
        <v>30.99</v>
      </c>
      <c r="J182">
        <v>25.38</v>
      </c>
      <c r="K182">
        <v>912.24</v>
      </c>
    </row>
    <row r="183" spans="1:11" x14ac:dyDescent="0.75">
      <c r="A183" s="7">
        <v>0.53555555555555556</v>
      </c>
      <c r="B183">
        <v>18.329999999999998</v>
      </c>
      <c r="C183">
        <v>32.31</v>
      </c>
      <c r="D183">
        <v>10</v>
      </c>
      <c r="E183">
        <v>29.21</v>
      </c>
      <c r="F183">
        <v>27.23</v>
      </c>
      <c r="G183">
        <v>30.61</v>
      </c>
      <c r="H183">
        <v>31.28</v>
      </c>
      <c r="I183">
        <v>30.9</v>
      </c>
      <c r="J183">
        <v>25.72</v>
      </c>
      <c r="K183">
        <v>916.34</v>
      </c>
    </row>
    <row r="184" spans="1:11" x14ac:dyDescent="0.75">
      <c r="A184" s="7">
        <v>0.53625</v>
      </c>
      <c r="B184">
        <v>18.29</v>
      </c>
      <c r="C184">
        <v>32.21</v>
      </c>
      <c r="D184">
        <v>10</v>
      </c>
      <c r="E184">
        <v>29.3</v>
      </c>
      <c r="F184">
        <v>13.6</v>
      </c>
      <c r="G184">
        <v>30.54</v>
      </c>
      <c r="H184">
        <v>31.28</v>
      </c>
      <c r="I184">
        <v>30.93</v>
      </c>
      <c r="J184">
        <v>25.84</v>
      </c>
      <c r="K184">
        <v>898.57</v>
      </c>
    </row>
    <row r="185" spans="1:11" x14ac:dyDescent="0.75">
      <c r="A185" s="7">
        <v>0.53694444444444445</v>
      </c>
      <c r="B185">
        <v>18.53</v>
      </c>
      <c r="C185">
        <v>32.200000000000003</v>
      </c>
      <c r="D185">
        <v>10</v>
      </c>
      <c r="E185">
        <v>29.64</v>
      </c>
      <c r="F185">
        <v>17.32</v>
      </c>
      <c r="G185">
        <v>30.57</v>
      </c>
      <c r="H185">
        <v>31.27</v>
      </c>
      <c r="I185">
        <v>30.87</v>
      </c>
      <c r="J185">
        <v>26.01</v>
      </c>
      <c r="K185">
        <v>842.52</v>
      </c>
    </row>
    <row r="186" spans="1:11" x14ac:dyDescent="0.75">
      <c r="A186" s="7">
        <v>0.53763888888888889</v>
      </c>
      <c r="B186">
        <v>18.309999999999999</v>
      </c>
      <c r="C186">
        <v>32.17</v>
      </c>
      <c r="D186">
        <v>10</v>
      </c>
      <c r="E186">
        <v>29.76</v>
      </c>
      <c r="F186">
        <v>22.9</v>
      </c>
      <c r="G186">
        <v>30.64</v>
      </c>
      <c r="H186">
        <v>31.19</v>
      </c>
      <c r="I186">
        <v>30.87</v>
      </c>
      <c r="J186">
        <v>26.22</v>
      </c>
      <c r="K186">
        <v>882.17</v>
      </c>
    </row>
    <row r="187" spans="1:11" x14ac:dyDescent="0.75">
      <c r="A187" s="7">
        <v>0.53833333333333333</v>
      </c>
      <c r="B187">
        <v>18.38</v>
      </c>
      <c r="C187">
        <v>32.1</v>
      </c>
      <c r="D187">
        <v>10</v>
      </c>
      <c r="E187">
        <v>29.61</v>
      </c>
      <c r="F187">
        <v>18.86</v>
      </c>
      <c r="G187">
        <v>30.68</v>
      </c>
      <c r="H187">
        <v>31.11</v>
      </c>
      <c r="I187">
        <v>30.7</v>
      </c>
      <c r="J187">
        <v>26.28</v>
      </c>
      <c r="K187">
        <v>826.12</v>
      </c>
    </row>
    <row r="188" spans="1:11" x14ac:dyDescent="0.75">
      <c r="A188" s="7">
        <v>0.53902777777777777</v>
      </c>
      <c r="B188">
        <v>17.84</v>
      </c>
      <c r="C188">
        <v>32.04</v>
      </c>
      <c r="D188">
        <v>10</v>
      </c>
      <c r="E188">
        <v>29.23</v>
      </c>
      <c r="F188">
        <v>28.88</v>
      </c>
      <c r="G188">
        <v>30.34</v>
      </c>
      <c r="H188">
        <v>31.04</v>
      </c>
      <c r="I188">
        <v>30.71</v>
      </c>
      <c r="J188">
        <v>25.76</v>
      </c>
      <c r="K188">
        <v>778.27</v>
      </c>
    </row>
    <row r="189" spans="1:11" x14ac:dyDescent="0.75">
      <c r="A189" s="7">
        <v>0.53972222222222221</v>
      </c>
      <c r="B189">
        <v>17.96</v>
      </c>
      <c r="C189">
        <v>31.96</v>
      </c>
      <c r="D189">
        <v>10</v>
      </c>
      <c r="E189">
        <v>28.98</v>
      </c>
      <c r="F189">
        <v>13.43</v>
      </c>
      <c r="G189">
        <v>30.31</v>
      </c>
      <c r="H189">
        <v>30.8</v>
      </c>
      <c r="I189">
        <v>30.3</v>
      </c>
      <c r="J189">
        <v>25.94</v>
      </c>
      <c r="K189">
        <v>688.04</v>
      </c>
    </row>
    <row r="190" spans="1:11" x14ac:dyDescent="0.75">
      <c r="A190" s="7">
        <v>0.54041666666666666</v>
      </c>
      <c r="B190">
        <v>17.64</v>
      </c>
      <c r="C190">
        <v>31.93</v>
      </c>
      <c r="D190">
        <v>10</v>
      </c>
      <c r="E190">
        <v>29.24</v>
      </c>
      <c r="F190">
        <v>26.68</v>
      </c>
      <c r="G190">
        <v>30.21</v>
      </c>
      <c r="H190">
        <v>30.56</v>
      </c>
      <c r="I190">
        <v>30.12</v>
      </c>
      <c r="J190">
        <v>26.13</v>
      </c>
      <c r="K190">
        <v>698.97</v>
      </c>
    </row>
    <row r="191" spans="1:11" x14ac:dyDescent="0.75">
      <c r="A191" s="7">
        <v>0.5411111111111111</v>
      </c>
      <c r="B191">
        <v>17.920000000000002</v>
      </c>
      <c r="C191">
        <v>31.82</v>
      </c>
      <c r="D191">
        <v>10</v>
      </c>
      <c r="E191">
        <v>28.97</v>
      </c>
      <c r="F191">
        <v>32.270000000000003</v>
      </c>
      <c r="G191">
        <v>30.06</v>
      </c>
      <c r="H191">
        <v>30.39</v>
      </c>
      <c r="I191">
        <v>29.97</v>
      </c>
      <c r="J191">
        <v>25.57</v>
      </c>
      <c r="K191">
        <v>701.71</v>
      </c>
    </row>
    <row r="192" spans="1:11" x14ac:dyDescent="0.75">
      <c r="A192" s="7">
        <v>0.54180555555555554</v>
      </c>
      <c r="B192">
        <v>17.829999999999998</v>
      </c>
      <c r="C192">
        <v>31.68</v>
      </c>
      <c r="D192">
        <v>10</v>
      </c>
      <c r="E192">
        <v>28.67</v>
      </c>
      <c r="F192">
        <v>22.9</v>
      </c>
      <c r="G192">
        <v>29.98</v>
      </c>
      <c r="H192">
        <v>30.31</v>
      </c>
      <c r="I192">
        <v>29.93</v>
      </c>
      <c r="J192">
        <v>25.96</v>
      </c>
      <c r="K192">
        <v>753.66</v>
      </c>
    </row>
    <row r="193" spans="1:11" x14ac:dyDescent="0.75">
      <c r="A193" s="7">
        <v>0.54249999999999998</v>
      </c>
      <c r="B193">
        <v>17.690000000000001</v>
      </c>
      <c r="C193">
        <v>31.56</v>
      </c>
      <c r="D193">
        <v>10</v>
      </c>
      <c r="E193">
        <v>28.55</v>
      </c>
      <c r="F193">
        <v>18.690000000000001</v>
      </c>
      <c r="G193">
        <v>29.91</v>
      </c>
      <c r="H193">
        <v>30.26</v>
      </c>
      <c r="I193">
        <v>29.84</v>
      </c>
      <c r="J193">
        <v>25.88</v>
      </c>
      <c r="K193">
        <v>689.4</v>
      </c>
    </row>
    <row r="194" spans="1:11" x14ac:dyDescent="0.75">
      <c r="A194" s="7">
        <v>0.54319444444444442</v>
      </c>
      <c r="B194">
        <v>17.05</v>
      </c>
      <c r="C194">
        <v>31.45</v>
      </c>
      <c r="D194">
        <v>10</v>
      </c>
      <c r="E194">
        <v>28.46</v>
      </c>
      <c r="F194">
        <v>20.6</v>
      </c>
      <c r="G194">
        <v>29.75</v>
      </c>
      <c r="H194">
        <v>30.11</v>
      </c>
      <c r="I194">
        <v>29.66</v>
      </c>
      <c r="J194">
        <v>25.63</v>
      </c>
      <c r="K194">
        <v>673</v>
      </c>
    </row>
    <row r="195" spans="1:11" x14ac:dyDescent="0.75">
      <c r="A195" s="7">
        <v>0.54388888888888887</v>
      </c>
      <c r="B195">
        <v>17.61</v>
      </c>
      <c r="C195">
        <v>31.38</v>
      </c>
      <c r="D195">
        <v>10</v>
      </c>
      <c r="E195">
        <v>28.49</v>
      </c>
      <c r="F195">
        <v>19.21</v>
      </c>
      <c r="G195">
        <v>29.81</v>
      </c>
      <c r="H195">
        <v>29.93</v>
      </c>
      <c r="I195">
        <v>29.51</v>
      </c>
      <c r="J195">
        <v>25.99</v>
      </c>
      <c r="K195">
        <v>688.04</v>
      </c>
    </row>
    <row r="196" spans="1:11" x14ac:dyDescent="0.75">
      <c r="A196" s="7">
        <v>0.54458333333333331</v>
      </c>
      <c r="B196">
        <v>17.29</v>
      </c>
      <c r="C196">
        <v>31.37</v>
      </c>
      <c r="D196">
        <v>10</v>
      </c>
      <c r="E196">
        <v>28.54</v>
      </c>
      <c r="F196">
        <v>42.05</v>
      </c>
      <c r="G196">
        <v>29.14</v>
      </c>
      <c r="H196">
        <v>29.64</v>
      </c>
      <c r="I196">
        <v>29.16</v>
      </c>
      <c r="J196">
        <v>25.18</v>
      </c>
      <c r="K196">
        <v>426.92</v>
      </c>
    </row>
    <row r="197" spans="1:11" x14ac:dyDescent="0.75">
      <c r="A197" s="7">
        <v>0.54527777777777775</v>
      </c>
      <c r="B197">
        <v>17.79</v>
      </c>
      <c r="C197">
        <v>31.31</v>
      </c>
      <c r="D197">
        <v>10</v>
      </c>
      <c r="E197">
        <v>28.53</v>
      </c>
      <c r="F197">
        <v>29.07</v>
      </c>
      <c r="G197">
        <v>29.32</v>
      </c>
      <c r="H197">
        <v>29.32</v>
      </c>
      <c r="I197">
        <v>28.89</v>
      </c>
      <c r="J197">
        <v>25.51</v>
      </c>
      <c r="K197">
        <v>526.72</v>
      </c>
    </row>
    <row r="198" spans="1:11" x14ac:dyDescent="0.75">
      <c r="A198" s="7">
        <v>0.54597222222222219</v>
      </c>
      <c r="B198">
        <v>17.21</v>
      </c>
      <c r="C198">
        <v>31.18</v>
      </c>
      <c r="D198">
        <v>10</v>
      </c>
      <c r="E198">
        <v>28.13</v>
      </c>
      <c r="F198">
        <v>24.85</v>
      </c>
      <c r="G198">
        <v>29.18</v>
      </c>
      <c r="H198">
        <v>29.05</v>
      </c>
      <c r="I198">
        <v>28.59</v>
      </c>
      <c r="J198">
        <v>25.51</v>
      </c>
      <c r="K198">
        <v>547.22</v>
      </c>
    </row>
    <row r="199" spans="1:11" x14ac:dyDescent="0.75">
      <c r="A199" s="7">
        <v>0.54666666666666663</v>
      </c>
      <c r="B199">
        <v>17.149999999999999</v>
      </c>
      <c r="C199">
        <v>31.06</v>
      </c>
      <c r="D199">
        <v>10</v>
      </c>
      <c r="E199">
        <v>28.12</v>
      </c>
      <c r="F199">
        <v>31.32</v>
      </c>
      <c r="G199">
        <v>28.87</v>
      </c>
      <c r="H199">
        <v>28.78</v>
      </c>
      <c r="I199">
        <v>28.28</v>
      </c>
      <c r="J199">
        <v>25.22</v>
      </c>
      <c r="K199">
        <v>461.09</v>
      </c>
    </row>
    <row r="200" spans="1:11" x14ac:dyDescent="0.75">
      <c r="A200" s="7">
        <v>0.54736111111111108</v>
      </c>
      <c r="B200">
        <v>17.02</v>
      </c>
      <c r="C200">
        <v>30.9</v>
      </c>
      <c r="D200">
        <v>10</v>
      </c>
      <c r="E200">
        <v>27.75</v>
      </c>
      <c r="F200">
        <v>29.25</v>
      </c>
      <c r="G200">
        <v>28.43</v>
      </c>
      <c r="H200">
        <v>28.35</v>
      </c>
      <c r="I200">
        <v>27.84</v>
      </c>
      <c r="J200">
        <v>25.13</v>
      </c>
      <c r="K200">
        <v>362.66</v>
      </c>
    </row>
    <row r="201" spans="1:11" x14ac:dyDescent="0.75">
      <c r="A201" s="7">
        <v>0.54805555555555552</v>
      </c>
      <c r="B201">
        <v>17.09</v>
      </c>
      <c r="C201">
        <v>30.74</v>
      </c>
      <c r="D201">
        <v>10</v>
      </c>
      <c r="E201">
        <v>27.5</v>
      </c>
      <c r="F201">
        <v>23.96</v>
      </c>
      <c r="G201">
        <v>28.28</v>
      </c>
      <c r="H201">
        <v>27.92</v>
      </c>
      <c r="I201">
        <v>27.37</v>
      </c>
      <c r="J201">
        <v>24.99</v>
      </c>
      <c r="K201">
        <v>340.79</v>
      </c>
    </row>
    <row r="202" spans="1:11" x14ac:dyDescent="0.75">
      <c r="A202" s="7">
        <v>0.54874999999999996</v>
      </c>
      <c r="B202">
        <v>17.02</v>
      </c>
      <c r="C202">
        <v>30.6</v>
      </c>
      <c r="D202">
        <v>10</v>
      </c>
      <c r="E202">
        <v>27.4</v>
      </c>
      <c r="F202">
        <v>46</v>
      </c>
      <c r="G202">
        <v>28.02</v>
      </c>
      <c r="H202">
        <v>27.48</v>
      </c>
      <c r="I202">
        <v>26.97</v>
      </c>
      <c r="J202">
        <v>24.65</v>
      </c>
      <c r="K202">
        <v>312.08</v>
      </c>
    </row>
    <row r="203" spans="1:11" x14ac:dyDescent="0.75">
      <c r="A203" s="7">
        <v>0.54944444444444451</v>
      </c>
      <c r="B203">
        <v>16.850000000000001</v>
      </c>
      <c r="C203">
        <v>30.39</v>
      </c>
      <c r="D203">
        <v>10</v>
      </c>
      <c r="E203">
        <v>27.03</v>
      </c>
      <c r="F203">
        <v>26.68</v>
      </c>
      <c r="G203">
        <v>27.78</v>
      </c>
      <c r="H203">
        <v>27.11</v>
      </c>
      <c r="I203">
        <v>26.64</v>
      </c>
      <c r="J203">
        <v>25</v>
      </c>
      <c r="K203">
        <v>317.55</v>
      </c>
    </row>
    <row r="204" spans="1:11" x14ac:dyDescent="0.75">
      <c r="A204" s="7">
        <v>0.55013888888888884</v>
      </c>
      <c r="B204">
        <v>16.86</v>
      </c>
      <c r="C204">
        <v>30.19</v>
      </c>
      <c r="D204">
        <v>10</v>
      </c>
      <c r="E204">
        <v>26.96</v>
      </c>
      <c r="F204">
        <v>24.85</v>
      </c>
      <c r="G204">
        <v>27.91</v>
      </c>
      <c r="H204">
        <v>26.84</v>
      </c>
      <c r="I204">
        <v>26.37</v>
      </c>
      <c r="J204">
        <v>25.1</v>
      </c>
      <c r="K204">
        <v>396.84</v>
      </c>
    </row>
    <row r="205" spans="1:11" x14ac:dyDescent="0.75">
      <c r="A205" s="7">
        <v>0.5508333333333334</v>
      </c>
      <c r="B205">
        <v>16.62</v>
      </c>
      <c r="C205">
        <v>30.03</v>
      </c>
      <c r="D205">
        <v>10</v>
      </c>
      <c r="E205">
        <v>26.83</v>
      </c>
      <c r="F205">
        <v>26.5</v>
      </c>
      <c r="G205">
        <v>28.01</v>
      </c>
      <c r="H205">
        <v>26.9</v>
      </c>
      <c r="I205">
        <v>26.59</v>
      </c>
      <c r="J205">
        <v>25.1</v>
      </c>
      <c r="K205">
        <v>565</v>
      </c>
    </row>
    <row r="206" spans="1:11" x14ac:dyDescent="0.75">
      <c r="A206" s="7">
        <v>0.55152777777777773</v>
      </c>
      <c r="B206">
        <v>16.41</v>
      </c>
      <c r="C206">
        <v>29.98</v>
      </c>
      <c r="D206">
        <v>10</v>
      </c>
      <c r="E206">
        <v>27.08</v>
      </c>
      <c r="F206">
        <v>42.64</v>
      </c>
      <c r="G206">
        <v>28.18</v>
      </c>
      <c r="H206">
        <v>27.21</v>
      </c>
      <c r="I206">
        <v>26.95</v>
      </c>
      <c r="J206">
        <v>25.07</v>
      </c>
      <c r="K206">
        <v>611.48</v>
      </c>
    </row>
    <row r="207" spans="1:11" x14ac:dyDescent="0.75">
      <c r="A207" s="7">
        <v>0.55222222222222228</v>
      </c>
      <c r="B207">
        <v>15.67</v>
      </c>
      <c r="C207">
        <v>29.89</v>
      </c>
      <c r="D207">
        <v>10</v>
      </c>
      <c r="E207">
        <v>26.9</v>
      </c>
      <c r="F207">
        <v>31.51</v>
      </c>
      <c r="G207">
        <v>28.03</v>
      </c>
      <c r="H207">
        <v>27.46</v>
      </c>
      <c r="I207">
        <v>27.21</v>
      </c>
      <c r="J207">
        <v>25.23</v>
      </c>
      <c r="K207">
        <v>539.02</v>
      </c>
    </row>
    <row r="208" spans="1:11" x14ac:dyDescent="0.75">
      <c r="A208" s="7">
        <v>0.55291666666666661</v>
      </c>
      <c r="B208">
        <v>16.690000000000001</v>
      </c>
      <c r="C208">
        <v>29.93</v>
      </c>
      <c r="D208">
        <v>10</v>
      </c>
      <c r="E208">
        <v>27.12</v>
      </c>
      <c r="F208">
        <v>21.84</v>
      </c>
      <c r="G208">
        <v>28.23</v>
      </c>
      <c r="H208">
        <v>27.6</v>
      </c>
      <c r="I208">
        <v>27.33</v>
      </c>
      <c r="J208">
        <v>25.65</v>
      </c>
      <c r="K208">
        <v>555.42999999999995</v>
      </c>
    </row>
    <row r="209" spans="1:11" x14ac:dyDescent="0.75">
      <c r="A209" s="7">
        <v>0.55361111111111116</v>
      </c>
      <c r="B209">
        <v>16.079999999999998</v>
      </c>
      <c r="C209">
        <v>29.93</v>
      </c>
      <c r="D209">
        <v>10</v>
      </c>
      <c r="E209">
        <v>27.05</v>
      </c>
      <c r="F209">
        <v>27.96</v>
      </c>
      <c r="G209">
        <v>27.92</v>
      </c>
      <c r="H209">
        <v>27.61</v>
      </c>
      <c r="I209">
        <v>27.4</v>
      </c>
      <c r="J209">
        <v>25.1</v>
      </c>
      <c r="K209">
        <v>466.56</v>
      </c>
    </row>
    <row r="210" spans="1:11" x14ac:dyDescent="0.75">
      <c r="A210" s="7">
        <v>0.5543055555555555</v>
      </c>
      <c r="B210">
        <v>16.260000000000002</v>
      </c>
      <c r="C210">
        <v>29.88</v>
      </c>
      <c r="D210">
        <v>10</v>
      </c>
      <c r="E210">
        <v>26.77</v>
      </c>
      <c r="F210">
        <v>37.299999999999997</v>
      </c>
      <c r="G210">
        <v>27.71</v>
      </c>
      <c r="H210">
        <v>27.45</v>
      </c>
      <c r="I210">
        <v>27.18</v>
      </c>
      <c r="J210">
        <v>24.95</v>
      </c>
      <c r="K210">
        <v>398.21</v>
      </c>
    </row>
    <row r="211" spans="1:11" x14ac:dyDescent="0.75">
      <c r="A211" s="7">
        <v>0.55500000000000005</v>
      </c>
      <c r="B211">
        <v>16.399999999999999</v>
      </c>
      <c r="C211">
        <v>29.78</v>
      </c>
      <c r="D211">
        <v>10</v>
      </c>
      <c r="E211">
        <v>26.6</v>
      </c>
      <c r="F211">
        <v>41.65</v>
      </c>
      <c r="G211">
        <v>27.2</v>
      </c>
      <c r="H211">
        <v>27.14</v>
      </c>
      <c r="I211">
        <v>26.82</v>
      </c>
      <c r="J211">
        <v>24.63</v>
      </c>
      <c r="K211">
        <v>339.42</v>
      </c>
    </row>
    <row r="212" spans="1:11" x14ac:dyDescent="0.75">
      <c r="A212" s="7">
        <v>0.55569444444444438</v>
      </c>
      <c r="B212">
        <v>16.16</v>
      </c>
      <c r="C212">
        <v>29.68</v>
      </c>
      <c r="D212">
        <v>10</v>
      </c>
      <c r="E212">
        <v>26.4</v>
      </c>
      <c r="F212">
        <v>40.86</v>
      </c>
      <c r="G212">
        <v>27.29</v>
      </c>
      <c r="H212">
        <v>26.78</v>
      </c>
      <c r="I212">
        <v>26.49</v>
      </c>
      <c r="J212">
        <v>24.65</v>
      </c>
      <c r="K212">
        <v>306.61</v>
      </c>
    </row>
    <row r="213" spans="1:11" x14ac:dyDescent="0.75">
      <c r="A213" s="7">
        <v>0.55638888888888893</v>
      </c>
      <c r="B213">
        <v>16.22</v>
      </c>
      <c r="C213">
        <v>29.59</v>
      </c>
      <c r="D213">
        <v>10</v>
      </c>
      <c r="E213">
        <v>26.44</v>
      </c>
      <c r="F213">
        <v>29.62</v>
      </c>
      <c r="G213">
        <v>27.28</v>
      </c>
      <c r="H213">
        <v>26.44</v>
      </c>
      <c r="I213">
        <v>26.09</v>
      </c>
      <c r="J213">
        <v>25.02</v>
      </c>
      <c r="K213">
        <v>295.67</v>
      </c>
    </row>
    <row r="214" spans="1:11" x14ac:dyDescent="0.75">
      <c r="A214" s="7">
        <v>0.55708333333333326</v>
      </c>
      <c r="B214">
        <v>16.38</v>
      </c>
      <c r="C214">
        <v>29.54</v>
      </c>
      <c r="D214">
        <v>10</v>
      </c>
      <c r="E214">
        <v>26.45</v>
      </c>
      <c r="F214">
        <v>19.03</v>
      </c>
      <c r="G214">
        <v>27.18</v>
      </c>
      <c r="H214">
        <v>26.18</v>
      </c>
      <c r="I214">
        <v>25.84</v>
      </c>
      <c r="J214">
        <v>25.06</v>
      </c>
      <c r="K214">
        <v>287.47000000000003</v>
      </c>
    </row>
    <row r="215" spans="1:11" x14ac:dyDescent="0.75">
      <c r="A215" s="7">
        <v>0.55777777777777782</v>
      </c>
      <c r="B215">
        <v>16.489999999999998</v>
      </c>
      <c r="C215">
        <v>29.44</v>
      </c>
      <c r="D215">
        <v>10</v>
      </c>
      <c r="E215">
        <v>26.34</v>
      </c>
      <c r="F215">
        <v>26.86</v>
      </c>
      <c r="G215">
        <v>27.04</v>
      </c>
      <c r="H215">
        <v>25.92</v>
      </c>
      <c r="I215">
        <v>25.62</v>
      </c>
      <c r="J215">
        <v>24.62</v>
      </c>
      <c r="K215">
        <v>282</v>
      </c>
    </row>
    <row r="216" spans="1:11" x14ac:dyDescent="0.75">
      <c r="A216" s="7">
        <v>0.55847222222222215</v>
      </c>
      <c r="B216">
        <v>16.27</v>
      </c>
      <c r="C216">
        <v>29.36</v>
      </c>
      <c r="D216">
        <v>10</v>
      </c>
      <c r="E216">
        <v>26.27</v>
      </c>
      <c r="F216">
        <v>21.48</v>
      </c>
      <c r="G216">
        <v>27.03</v>
      </c>
      <c r="H216">
        <v>25.76</v>
      </c>
      <c r="I216">
        <v>25.45</v>
      </c>
      <c r="J216">
        <v>25.28</v>
      </c>
      <c r="K216">
        <v>280.64</v>
      </c>
    </row>
    <row r="217" spans="1:11" x14ac:dyDescent="0.75">
      <c r="A217" s="7">
        <v>0.5591666666666667</v>
      </c>
      <c r="B217">
        <v>15.65</v>
      </c>
      <c r="C217">
        <v>29.28</v>
      </c>
      <c r="D217">
        <v>10</v>
      </c>
      <c r="E217">
        <v>26.06</v>
      </c>
      <c r="F217">
        <v>45.21</v>
      </c>
      <c r="G217">
        <v>26.79</v>
      </c>
      <c r="H217">
        <v>25.62</v>
      </c>
      <c r="I217">
        <v>25.33</v>
      </c>
      <c r="J217">
        <v>24.65</v>
      </c>
      <c r="K217">
        <v>286.10000000000002</v>
      </c>
    </row>
    <row r="218" spans="1:11" x14ac:dyDescent="0.75">
      <c r="A218" s="7">
        <v>0.55986111111111114</v>
      </c>
      <c r="B218">
        <v>16.02</v>
      </c>
      <c r="C218">
        <v>29.25</v>
      </c>
      <c r="D218">
        <v>10</v>
      </c>
      <c r="E218">
        <v>26.16</v>
      </c>
      <c r="F218">
        <v>23.43</v>
      </c>
      <c r="G218">
        <v>26.89</v>
      </c>
      <c r="H218">
        <v>25.49</v>
      </c>
      <c r="I218">
        <v>25.19</v>
      </c>
      <c r="J218">
        <v>25.28</v>
      </c>
      <c r="K218">
        <v>294.31</v>
      </c>
    </row>
    <row r="219" spans="1:11" x14ac:dyDescent="0.75">
      <c r="A219" s="7">
        <v>0.56055555555555558</v>
      </c>
      <c r="B219">
        <v>16.010000000000002</v>
      </c>
      <c r="C219">
        <v>29.18</v>
      </c>
      <c r="D219">
        <v>10</v>
      </c>
      <c r="E219">
        <v>26.03</v>
      </c>
      <c r="F219">
        <v>21.48</v>
      </c>
      <c r="G219">
        <v>26.83</v>
      </c>
      <c r="H219">
        <v>25.41</v>
      </c>
      <c r="I219">
        <v>25.15</v>
      </c>
      <c r="J219">
        <v>24.93</v>
      </c>
      <c r="K219">
        <v>298.41000000000003</v>
      </c>
    </row>
    <row r="220" spans="1:11" x14ac:dyDescent="0.75">
      <c r="A220" s="7">
        <v>0.56125000000000003</v>
      </c>
      <c r="B220">
        <v>14.21</v>
      </c>
      <c r="C220">
        <v>29.1</v>
      </c>
      <c r="D220">
        <v>10</v>
      </c>
      <c r="E220">
        <v>25.86</v>
      </c>
      <c r="F220">
        <v>39.08</v>
      </c>
      <c r="G220">
        <v>26.62</v>
      </c>
      <c r="H220">
        <v>25.37</v>
      </c>
      <c r="I220">
        <v>25.15</v>
      </c>
      <c r="J220">
        <v>24.59</v>
      </c>
      <c r="K220">
        <v>305.24</v>
      </c>
    </row>
    <row r="221" spans="1:11" x14ac:dyDescent="0.75">
      <c r="A221" s="7">
        <v>0.56194444444444447</v>
      </c>
      <c r="B221">
        <v>16.04</v>
      </c>
      <c r="C221">
        <v>28.96</v>
      </c>
      <c r="D221">
        <v>10</v>
      </c>
      <c r="E221">
        <v>25.84</v>
      </c>
      <c r="F221">
        <v>14.26</v>
      </c>
      <c r="G221">
        <v>26.79</v>
      </c>
      <c r="H221">
        <v>25.32</v>
      </c>
      <c r="I221">
        <v>25.09</v>
      </c>
      <c r="J221">
        <v>25.05</v>
      </c>
      <c r="K221">
        <v>321.64999999999998</v>
      </c>
    </row>
    <row r="222" spans="1:11" x14ac:dyDescent="0.75">
      <c r="A222" s="7">
        <v>0.56263888888888891</v>
      </c>
      <c r="B222">
        <v>15.24</v>
      </c>
      <c r="C222">
        <v>28.95</v>
      </c>
      <c r="D222">
        <v>10</v>
      </c>
      <c r="E222">
        <v>25.98</v>
      </c>
      <c r="F222">
        <v>19.89</v>
      </c>
      <c r="G222">
        <v>26.78</v>
      </c>
      <c r="H222">
        <v>25.31</v>
      </c>
      <c r="I222">
        <v>25.1</v>
      </c>
      <c r="J222">
        <v>25.11</v>
      </c>
      <c r="K222">
        <v>338.05</v>
      </c>
    </row>
    <row r="223" spans="1:11" x14ac:dyDescent="0.75">
      <c r="A223" s="7">
        <v>0.56333333333333335</v>
      </c>
      <c r="B223">
        <v>15.8</v>
      </c>
      <c r="C223">
        <v>28.92</v>
      </c>
      <c r="D223">
        <v>10</v>
      </c>
      <c r="E223">
        <v>25.91</v>
      </c>
      <c r="F223">
        <v>38.49</v>
      </c>
      <c r="G223">
        <v>26.73</v>
      </c>
      <c r="H223">
        <v>25.34</v>
      </c>
      <c r="I223">
        <v>25.16</v>
      </c>
      <c r="J223">
        <v>24.82</v>
      </c>
      <c r="K223">
        <v>333.95</v>
      </c>
    </row>
    <row r="224" spans="1:11" x14ac:dyDescent="0.75">
      <c r="A224" s="7">
        <v>0.56402777777777779</v>
      </c>
      <c r="B224">
        <v>15.67</v>
      </c>
      <c r="C224">
        <v>28.92</v>
      </c>
      <c r="D224">
        <v>10</v>
      </c>
      <c r="E224">
        <v>25.92</v>
      </c>
      <c r="F224">
        <v>25.58</v>
      </c>
      <c r="G224">
        <v>26.74</v>
      </c>
      <c r="H224">
        <v>25.38</v>
      </c>
      <c r="I224">
        <v>25.17</v>
      </c>
      <c r="J224">
        <v>25.06</v>
      </c>
      <c r="K224">
        <v>314.81</v>
      </c>
    </row>
    <row r="225" spans="1:14" x14ac:dyDescent="0.75">
      <c r="A225" s="7">
        <v>0.56472222222222224</v>
      </c>
      <c r="B225">
        <v>15.67</v>
      </c>
      <c r="C225">
        <v>28.93</v>
      </c>
      <c r="D225">
        <v>10</v>
      </c>
      <c r="E225">
        <v>25.97</v>
      </c>
      <c r="F225">
        <v>21.84</v>
      </c>
      <c r="G225">
        <v>26.81</v>
      </c>
      <c r="H225">
        <v>25.32</v>
      </c>
      <c r="I225">
        <v>25.13</v>
      </c>
      <c r="J225">
        <v>25.32</v>
      </c>
      <c r="K225">
        <v>327.12</v>
      </c>
    </row>
    <row r="226" spans="1:14" x14ac:dyDescent="0.75">
      <c r="A226" s="7">
        <v>0.56541666666666668</v>
      </c>
      <c r="B226">
        <v>15.52</v>
      </c>
      <c r="C226">
        <v>29</v>
      </c>
      <c r="D226">
        <v>10</v>
      </c>
      <c r="E226">
        <v>26.17</v>
      </c>
      <c r="F226">
        <v>16.12</v>
      </c>
      <c r="G226">
        <v>26.89</v>
      </c>
      <c r="H226">
        <v>25.35</v>
      </c>
      <c r="I226">
        <v>25.17</v>
      </c>
      <c r="J226">
        <v>25.4</v>
      </c>
      <c r="K226">
        <v>338.05</v>
      </c>
    </row>
    <row r="227" spans="1:14" x14ac:dyDescent="0.75">
      <c r="A227" s="7">
        <v>0.56611111111111112</v>
      </c>
      <c r="B227">
        <v>15.58</v>
      </c>
      <c r="C227">
        <v>29.08</v>
      </c>
      <c r="D227">
        <v>10</v>
      </c>
      <c r="E227">
        <v>26.35</v>
      </c>
      <c r="F227">
        <v>12.11</v>
      </c>
      <c r="G227">
        <v>26.96</v>
      </c>
      <c r="H227">
        <v>25.35</v>
      </c>
      <c r="I227">
        <v>25.18</v>
      </c>
      <c r="J227">
        <v>25.52</v>
      </c>
      <c r="K227">
        <v>358.56</v>
      </c>
    </row>
    <row r="228" spans="1:14" x14ac:dyDescent="0.75">
      <c r="A228" s="7">
        <v>0.56680555555555556</v>
      </c>
      <c r="B228">
        <v>15.21</v>
      </c>
      <c r="C228">
        <v>29.15</v>
      </c>
      <c r="D228">
        <v>10</v>
      </c>
      <c r="E228">
        <v>26.35</v>
      </c>
      <c r="F228">
        <v>25.39</v>
      </c>
      <c r="G228">
        <v>26.85</v>
      </c>
      <c r="H228">
        <v>25.39</v>
      </c>
      <c r="I228">
        <v>25.28</v>
      </c>
      <c r="J228">
        <v>25.1</v>
      </c>
      <c r="K228">
        <v>324.38</v>
      </c>
    </row>
    <row r="229" spans="1:14" x14ac:dyDescent="0.75">
      <c r="A229" s="7">
        <v>0.5675</v>
      </c>
      <c r="B229">
        <v>15.39</v>
      </c>
      <c r="C229">
        <v>29.16</v>
      </c>
      <c r="D229">
        <v>10</v>
      </c>
      <c r="E229">
        <v>26.32</v>
      </c>
      <c r="F229">
        <v>27.41</v>
      </c>
      <c r="G229">
        <v>26.82</v>
      </c>
      <c r="H229">
        <v>25.41</v>
      </c>
      <c r="I229">
        <v>25.22</v>
      </c>
      <c r="J229">
        <v>24.82</v>
      </c>
      <c r="K229">
        <v>323.02</v>
      </c>
    </row>
    <row r="230" spans="1:14" x14ac:dyDescent="0.75">
      <c r="A230" s="7">
        <v>0.56819444444444445</v>
      </c>
      <c r="B230">
        <v>15.42</v>
      </c>
      <c r="C230">
        <v>29.14</v>
      </c>
      <c r="D230">
        <v>10</v>
      </c>
      <c r="E230">
        <v>26.31</v>
      </c>
      <c r="F230">
        <v>14.26</v>
      </c>
      <c r="G230">
        <v>26.82</v>
      </c>
      <c r="H230">
        <v>25.37</v>
      </c>
      <c r="I230">
        <v>25.17</v>
      </c>
      <c r="J230">
        <v>24.92</v>
      </c>
      <c r="K230">
        <v>307.98</v>
      </c>
    </row>
    <row r="231" spans="1:14" x14ac:dyDescent="0.75">
      <c r="A231" s="7">
        <v>0.56888888888888889</v>
      </c>
      <c r="B231">
        <v>15.31</v>
      </c>
      <c r="C231">
        <v>29.09</v>
      </c>
      <c r="D231">
        <v>10</v>
      </c>
      <c r="E231">
        <v>26.13</v>
      </c>
      <c r="F231">
        <v>22.37</v>
      </c>
      <c r="G231">
        <v>26.74</v>
      </c>
      <c r="H231">
        <v>25.36</v>
      </c>
      <c r="I231">
        <v>25.16</v>
      </c>
      <c r="J231">
        <v>25.06</v>
      </c>
      <c r="K231">
        <v>286.10000000000002</v>
      </c>
    </row>
    <row r="232" spans="1:14" x14ac:dyDescent="0.75">
      <c r="A232" s="7">
        <v>0.56958333333333333</v>
      </c>
      <c r="B232">
        <v>15.18</v>
      </c>
      <c r="C232">
        <v>29.02</v>
      </c>
      <c r="D232">
        <v>10</v>
      </c>
      <c r="E232">
        <v>26.06</v>
      </c>
      <c r="F232">
        <v>19.55</v>
      </c>
      <c r="G232">
        <v>26.64</v>
      </c>
      <c r="H232">
        <v>25.29</v>
      </c>
      <c r="I232">
        <v>25.14</v>
      </c>
      <c r="J232">
        <v>25.05</v>
      </c>
      <c r="K232">
        <v>294.31</v>
      </c>
    </row>
    <row r="233" spans="1:14" x14ac:dyDescent="0.75">
      <c r="A233" s="7">
        <v>0.57027777777777777</v>
      </c>
      <c r="B233">
        <v>15.31</v>
      </c>
      <c r="C233">
        <v>29.01</v>
      </c>
      <c r="D233">
        <v>10</v>
      </c>
      <c r="E233">
        <v>26.13</v>
      </c>
      <c r="F233">
        <v>26.31</v>
      </c>
      <c r="G233">
        <v>26.61</v>
      </c>
      <c r="H233">
        <v>25.24</v>
      </c>
      <c r="I233">
        <v>25.06</v>
      </c>
      <c r="J233">
        <v>24.87</v>
      </c>
      <c r="K233">
        <v>282</v>
      </c>
      <c r="N233">
        <f>J233-J234</f>
        <v>-2.1999999999999993</v>
      </c>
    </row>
    <row r="234" spans="1:14" x14ac:dyDescent="0.75">
      <c r="A234" s="7">
        <v>0.57097222222222221</v>
      </c>
      <c r="B234">
        <v>15.36</v>
      </c>
      <c r="C234">
        <v>33.83</v>
      </c>
      <c r="D234">
        <v>10</v>
      </c>
      <c r="E234">
        <v>32.28</v>
      </c>
      <c r="F234">
        <v>10</v>
      </c>
      <c r="G234">
        <v>34</v>
      </c>
      <c r="H234">
        <v>34.020000000000003</v>
      </c>
      <c r="I234">
        <v>36.869999999999997</v>
      </c>
      <c r="J234">
        <v>27.07</v>
      </c>
      <c r="K234">
        <v>1016.14</v>
      </c>
      <c r="M234">
        <f t="shared" ref="M234:M265" si="3">J234-2.2</f>
        <v>24.87</v>
      </c>
    </row>
    <row r="235" spans="1:14" x14ac:dyDescent="0.75">
      <c r="A235" s="7">
        <v>0.57166666666666666</v>
      </c>
      <c r="B235">
        <v>15.19</v>
      </c>
      <c r="C235">
        <v>33.74</v>
      </c>
      <c r="D235">
        <v>10</v>
      </c>
      <c r="E235">
        <v>32.24</v>
      </c>
      <c r="F235">
        <v>10</v>
      </c>
      <c r="G235">
        <v>34.08</v>
      </c>
      <c r="H235">
        <v>33.950000000000003</v>
      </c>
      <c r="I235">
        <v>36.97</v>
      </c>
      <c r="J235">
        <v>26.71</v>
      </c>
      <c r="K235">
        <v>1027.08</v>
      </c>
      <c r="M235">
        <f t="shared" si="3"/>
        <v>24.51</v>
      </c>
    </row>
    <row r="236" spans="1:14" x14ac:dyDescent="0.75">
      <c r="A236" s="7">
        <v>0.5723611111111111</v>
      </c>
      <c r="B236">
        <v>15.06</v>
      </c>
      <c r="C236">
        <v>33.729999999999997</v>
      </c>
      <c r="D236">
        <v>10</v>
      </c>
      <c r="E236">
        <v>32.18</v>
      </c>
      <c r="F236">
        <v>10</v>
      </c>
      <c r="G236">
        <v>33.71</v>
      </c>
      <c r="H236">
        <v>33.81</v>
      </c>
      <c r="I236">
        <v>36.74</v>
      </c>
      <c r="J236">
        <v>26.79</v>
      </c>
      <c r="K236">
        <v>973.76</v>
      </c>
      <c r="M236">
        <f t="shared" si="3"/>
        <v>24.59</v>
      </c>
    </row>
    <row r="237" spans="1:14" x14ac:dyDescent="0.75">
      <c r="A237" s="7">
        <v>0.57305555555555554</v>
      </c>
      <c r="B237">
        <v>15.19</v>
      </c>
      <c r="C237">
        <v>33.71</v>
      </c>
      <c r="D237">
        <v>10</v>
      </c>
      <c r="E237">
        <v>32.19</v>
      </c>
      <c r="F237">
        <v>10</v>
      </c>
      <c r="G237">
        <v>33.93</v>
      </c>
      <c r="H237">
        <v>33.72</v>
      </c>
      <c r="I237">
        <v>36.86</v>
      </c>
      <c r="J237">
        <v>27.18</v>
      </c>
      <c r="K237">
        <v>1002.47</v>
      </c>
      <c r="M237">
        <f t="shared" si="3"/>
        <v>24.98</v>
      </c>
    </row>
    <row r="238" spans="1:14" x14ac:dyDescent="0.75">
      <c r="A238" s="7">
        <v>0.57374999999999998</v>
      </c>
      <c r="B238">
        <v>15.08</v>
      </c>
      <c r="C238">
        <v>33.729999999999997</v>
      </c>
      <c r="D238">
        <v>10</v>
      </c>
      <c r="E238">
        <v>32.17</v>
      </c>
      <c r="F238">
        <v>10</v>
      </c>
      <c r="G238">
        <v>32.89</v>
      </c>
      <c r="H238">
        <v>33.64</v>
      </c>
      <c r="I238">
        <v>36.770000000000003</v>
      </c>
      <c r="J238">
        <v>26.43</v>
      </c>
      <c r="K238">
        <v>686.67</v>
      </c>
      <c r="M238">
        <f t="shared" si="3"/>
        <v>24.23</v>
      </c>
    </row>
    <row r="239" spans="1:14" x14ac:dyDescent="0.75">
      <c r="A239" s="7">
        <v>0.57444444444444442</v>
      </c>
      <c r="B239">
        <v>15.09</v>
      </c>
      <c r="C239">
        <v>33.71</v>
      </c>
      <c r="D239">
        <v>10</v>
      </c>
      <c r="E239">
        <v>32.15</v>
      </c>
      <c r="F239">
        <v>10</v>
      </c>
      <c r="G239">
        <v>33.67</v>
      </c>
      <c r="H239">
        <v>33.520000000000003</v>
      </c>
      <c r="I239">
        <v>36.799999999999997</v>
      </c>
      <c r="J239">
        <v>26.84</v>
      </c>
      <c r="K239">
        <v>968.3</v>
      </c>
      <c r="M239">
        <f t="shared" si="3"/>
        <v>24.64</v>
      </c>
    </row>
    <row r="240" spans="1:14" x14ac:dyDescent="0.75">
      <c r="A240" s="7">
        <v>0.57513888888888887</v>
      </c>
      <c r="B240">
        <v>15.01</v>
      </c>
      <c r="C240">
        <v>33.74</v>
      </c>
      <c r="D240">
        <v>10</v>
      </c>
      <c r="E240">
        <v>32.24</v>
      </c>
      <c r="F240">
        <v>10</v>
      </c>
      <c r="G240">
        <v>33.520000000000003</v>
      </c>
      <c r="H240">
        <v>33.520000000000003</v>
      </c>
      <c r="I240">
        <v>37.090000000000003</v>
      </c>
      <c r="J240">
        <v>26.77</v>
      </c>
      <c r="K240">
        <v>992.9</v>
      </c>
      <c r="M240">
        <f t="shared" si="3"/>
        <v>24.57</v>
      </c>
    </row>
    <row r="241" spans="1:13" x14ac:dyDescent="0.75">
      <c r="A241" s="7">
        <v>0.57583333333333331</v>
      </c>
      <c r="B241">
        <v>14.91</v>
      </c>
      <c r="C241">
        <v>33.78</v>
      </c>
      <c r="D241">
        <v>10</v>
      </c>
      <c r="E241">
        <v>32.32</v>
      </c>
      <c r="F241">
        <v>10</v>
      </c>
      <c r="G241">
        <v>34.01</v>
      </c>
      <c r="H241">
        <v>33.549999999999997</v>
      </c>
      <c r="I241">
        <v>37.229999999999997</v>
      </c>
      <c r="J241">
        <v>27.01</v>
      </c>
      <c r="K241">
        <v>984.7</v>
      </c>
      <c r="M241">
        <f t="shared" si="3"/>
        <v>24.810000000000002</v>
      </c>
    </row>
    <row r="242" spans="1:13" x14ac:dyDescent="0.75">
      <c r="A242" s="7">
        <v>0.57652777777777775</v>
      </c>
      <c r="B242">
        <v>14.68</v>
      </c>
      <c r="C242">
        <v>33.799999999999997</v>
      </c>
      <c r="D242">
        <v>10</v>
      </c>
      <c r="E242">
        <v>32.31</v>
      </c>
      <c r="F242">
        <v>10.28</v>
      </c>
      <c r="G242">
        <v>33.299999999999997</v>
      </c>
      <c r="H242">
        <v>33.53</v>
      </c>
      <c r="I242">
        <v>37.29</v>
      </c>
      <c r="J242">
        <v>26.38</v>
      </c>
      <c r="K242">
        <v>943.69</v>
      </c>
      <c r="M242">
        <f t="shared" si="3"/>
        <v>24.18</v>
      </c>
    </row>
    <row r="243" spans="1:13" x14ac:dyDescent="0.75">
      <c r="A243" s="7">
        <v>0.57722222222222219</v>
      </c>
      <c r="B243">
        <v>14.79</v>
      </c>
      <c r="C243">
        <v>33.71</v>
      </c>
      <c r="D243">
        <v>10</v>
      </c>
      <c r="E243">
        <v>32.28</v>
      </c>
      <c r="F243">
        <v>10</v>
      </c>
      <c r="G243">
        <v>34.020000000000003</v>
      </c>
      <c r="H243">
        <v>33.49</v>
      </c>
      <c r="I243">
        <v>37.4</v>
      </c>
      <c r="J243">
        <v>26.81</v>
      </c>
      <c r="K243">
        <v>966.93</v>
      </c>
      <c r="M243">
        <f t="shared" si="3"/>
        <v>24.61</v>
      </c>
    </row>
    <row r="244" spans="1:13" x14ac:dyDescent="0.75">
      <c r="A244" s="7">
        <v>0.57791666666666663</v>
      </c>
      <c r="B244">
        <v>14.84</v>
      </c>
      <c r="C244">
        <v>33.71</v>
      </c>
      <c r="D244">
        <v>10</v>
      </c>
      <c r="E244">
        <v>32.29</v>
      </c>
      <c r="F244">
        <v>10</v>
      </c>
      <c r="G244">
        <v>34.24</v>
      </c>
      <c r="H244">
        <v>33.520000000000003</v>
      </c>
      <c r="I244">
        <v>37.5</v>
      </c>
      <c r="J244">
        <v>27.79</v>
      </c>
      <c r="K244">
        <v>973.76</v>
      </c>
      <c r="M244">
        <f t="shared" si="3"/>
        <v>25.59</v>
      </c>
    </row>
    <row r="245" spans="1:13" x14ac:dyDescent="0.75">
      <c r="A245" s="7">
        <v>0.57861111111111108</v>
      </c>
      <c r="B245">
        <v>14.76</v>
      </c>
      <c r="C245">
        <v>33.729999999999997</v>
      </c>
      <c r="D245">
        <v>10</v>
      </c>
      <c r="E245">
        <v>32.33</v>
      </c>
      <c r="F245">
        <v>10</v>
      </c>
      <c r="G245">
        <v>34.15</v>
      </c>
      <c r="H245">
        <v>33.51</v>
      </c>
      <c r="I245">
        <v>37.74</v>
      </c>
      <c r="J245">
        <v>27.03</v>
      </c>
      <c r="K245">
        <v>973.76</v>
      </c>
      <c r="M245">
        <f t="shared" si="3"/>
        <v>24.830000000000002</v>
      </c>
    </row>
    <row r="246" spans="1:13" x14ac:dyDescent="0.75">
      <c r="A246" s="7">
        <v>0.57930555555555563</v>
      </c>
      <c r="B246">
        <v>14.65</v>
      </c>
      <c r="C246">
        <v>33.81</v>
      </c>
      <c r="D246">
        <v>10</v>
      </c>
      <c r="E246">
        <v>32.450000000000003</v>
      </c>
      <c r="F246">
        <v>10</v>
      </c>
      <c r="G246">
        <v>34.29</v>
      </c>
      <c r="H246">
        <v>33.479999999999997</v>
      </c>
      <c r="I246">
        <v>37.79</v>
      </c>
      <c r="J246">
        <v>27.62</v>
      </c>
      <c r="K246">
        <v>955.99</v>
      </c>
      <c r="M246">
        <f t="shared" si="3"/>
        <v>25.42</v>
      </c>
    </row>
    <row r="247" spans="1:13" x14ac:dyDescent="0.75">
      <c r="A247" s="7">
        <v>0.57999999999999996</v>
      </c>
      <c r="B247">
        <v>14.6</v>
      </c>
      <c r="C247">
        <v>33.79</v>
      </c>
      <c r="D247">
        <v>10</v>
      </c>
      <c r="E247">
        <v>32.47</v>
      </c>
      <c r="F247">
        <v>10</v>
      </c>
      <c r="G247">
        <v>33.76</v>
      </c>
      <c r="H247">
        <v>33.51</v>
      </c>
      <c r="I247">
        <v>37.96</v>
      </c>
      <c r="J247">
        <v>26.79</v>
      </c>
      <c r="K247">
        <v>981.97</v>
      </c>
      <c r="M247">
        <f t="shared" si="3"/>
        <v>24.59</v>
      </c>
    </row>
    <row r="248" spans="1:13" x14ac:dyDescent="0.75">
      <c r="A248" s="7">
        <v>0.58069444444444451</v>
      </c>
      <c r="B248">
        <v>14.49</v>
      </c>
      <c r="C248">
        <v>33.78</v>
      </c>
      <c r="D248">
        <v>10</v>
      </c>
      <c r="E248">
        <v>32.479999999999997</v>
      </c>
      <c r="F248">
        <v>10</v>
      </c>
      <c r="G248">
        <v>33.799999999999997</v>
      </c>
      <c r="H248">
        <v>33.520000000000003</v>
      </c>
      <c r="I248">
        <v>38.07</v>
      </c>
      <c r="J248">
        <v>27.1</v>
      </c>
      <c r="K248">
        <v>965.56</v>
      </c>
      <c r="M248">
        <f t="shared" si="3"/>
        <v>24.900000000000002</v>
      </c>
    </row>
    <row r="249" spans="1:13" x14ac:dyDescent="0.75">
      <c r="A249" s="7">
        <v>0.58138888888888884</v>
      </c>
      <c r="B249">
        <v>14.44</v>
      </c>
      <c r="C249">
        <v>33.770000000000003</v>
      </c>
      <c r="D249">
        <v>10</v>
      </c>
      <c r="E249">
        <v>32.53</v>
      </c>
      <c r="F249">
        <v>10</v>
      </c>
      <c r="G249">
        <v>33.799999999999997</v>
      </c>
      <c r="H249">
        <v>33.58</v>
      </c>
      <c r="I249">
        <v>38.229999999999997</v>
      </c>
      <c r="J249">
        <v>27.08</v>
      </c>
      <c r="K249">
        <v>998.37</v>
      </c>
      <c r="M249">
        <f t="shared" si="3"/>
        <v>24.88</v>
      </c>
    </row>
    <row r="250" spans="1:13" x14ac:dyDescent="0.75">
      <c r="A250" s="7">
        <v>0.5820833333333334</v>
      </c>
      <c r="B250">
        <v>14.38</v>
      </c>
      <c r="C250">
        <v>33.770000000000003</v>
      </c>
      <c r="D250">
        <v>10</v>
      </c>
      <c r="E250">
        <v>32.479999999999997</v>
      </c>
      <c r="F250">
        <v>10</v>
      </c>
      <c r="G250">
        <v>33.33</v>
      </c>
      <c r="H250">
        <v>33.549999999999997</v>
      </c>
      <c r="I250">
        <v>38.1</v>
      </c>
      <c r="J250">
        <v>26.72</v>
      </c>
      <c r="K250">
        <v>905.41</v>
      </c>
      <c r="M250">
        <f t="shared" si="3"/>
        <v>24.52</v>
      </c>
    </row>
    <row r="251" spans="1:13" x14ac:dyDescent="0.75">
      <c r="A251" s="7">
        <v>0.58277777777777773</v>
      </c>
      <c r="B251">
        <v>14.35</v>
      </c>
      <c r="C251">
        <v>33.78</v>
      </c>
      <c r="D251">
        <v>10</v>
      </c>
      <c r="E251">
        <v>32.57</v>
      </c>
      <c r="F251">
        <v>10</v>
      </c>
      <c r="G251">
        <v>34.049999999999997</v>
      </c>
      <c r="H251">
        <v>33.53</v>
      </c>
      <c r="I251">
        <v>38.28</v>
      </c>
      <c r="J251">
        <v>26.88</v>
      </c>
      <c r="K251">
        <v>971.03</v>
      </c>
      <c r="M251">
        <f t="shared" si="3"/>
        <v>24.68</v>
      </c>
    </row>
    <row r="252" spans="1:13" x14ac:dyDescent="0.75">
      <c r="A252" s="7">
        <v>0.58347222222222228</v>
      </c>
      <c r="B252">
        <v>14.2</v>
      </c>
      <c r="C252">
        <v>33.81</v>
      </c>
      <c r="D252">
        <v>10</v>
      </c>
      <c r="E252">
        <v>32.61</v>
      </c>
      <c r="F252">
        <v>10</v>
      </c>
      <c r="G252">
        <v>34.450000000000003</v>
      </c>
      <c r="H252">
        <v>33.56</v>
      </c>
      <c r="I252">
        <v>38.450000000000003</v>
      </c>
      <c r="J252">
        <v>27.72</v>
      </c>
      <c r="K252">
        <v>953.26</v>
      </c>
      <c r="M252">
        <f t="shared" si="3"/>
        <v>25.52</v>
      </c>
    </row>
    <row r="253" spans="1:13" x14ac:dyDescent="0.75">
      <c r="A253" s="7">
        <v>0.58416666666666661</v>
      </c>
      <c r="B253">
        <v>14.23</v>
      </c>
      <c r="C253">
        <v>33.83</v>
      </c>
      <c r="D253">
        <v>10</v>
      </c>
      <c r="E253">
        <v>32.590000000000003</v>
      </c>
      <c r="F253">
        <v>10</v>
      </c>
      <c r="G253">
        <v>33.33</v>
      </c>
      <c r="H253">
        <v>33.54</v>
      </c>
      <c r="I253">
        <v>38.159999999999997</v>
      </c>
      <c r="J253">
        <v>27.12</v>
      </c>
      <c r="K253">
        <v>843.89</v>
      </c>
      <c r="M253">
        <f t="shared" si="3"/>
        <v>24.92</v>
      </c>
    </row>
    <row r="254" spans="1:13" x14ac:dyDescent="0.75">
      <c r="A254" s="7">
        <v>0.58486111111111116</v>
      </c>
      <c r="B254">
        <v>14.16</v>
      </c>
      <c r="C254">
        <v>33.9</v>
      </c>
      <c r="D254">
        <v>10</v>
      </c>
      <c r="E254">
        <v>32.67</v>
      </c>
      <c r="F254">
        <v>10</v>
      </c>
      <c r="G254">
        <v>34.200000000000003</v>
      </c>
      <c r="H254">
        <v>33.5</v>
      </c>
      <c r="I254">
        <v>38.4</v>
      </c>
      <c r="J254">
        <v>27.65</v>
      </c>
      <c r="K254">
        <v>925.91</v>
      </c>
      <c r="M254">
        <f t="shared" si="3"/>
        <v>25.45</v>
      </c>
    </row>
    <row r="255" spans="1:13" x14ac:dyDescent="0.75">
      <c r="A255" s="7">
        <v>0.5855555555555555</v>
      </c>
      <c r="B255">
        <v>14.12</v>
      </c>
      <c r="C255">
        <v>34.01</v>
      </c>
      <c r="D255">
        <v>10</v>
      </c>
      <c r="E255">
        <v>32.74</v>
      </c>
      <c r="F255">
        <v>10</v>
      </c>
      <c r="G255">
        <v>34.450000000000003</v>
      </c>
      <c r="H255">
        <v>33.479999999999997</v>
      </c>
      <c r="I255">
        <v>38.44</v>
      </c>
      <c r="J255">
        <v>28.21</v>
      </c>
      <c r="K255">
        <v>919.08</v>
      </c>
      <c r="M255">
        <f t="shared" si="3"/>
        <v>26.01</v>
      </c>
    </row>
    <row r="256" spans="1:13" x14ac:dyDescent="0.75">
      <c r="A256" s="7">
        <v>0.58625000000000005</v>
      </c>
      <c r="B256">
        <v>13.97</v>
      </c>
      <c r="C256">
        <v>34.130000000000003</v>
      </c>
      <c r="D256">
        <v>10</v>
      </c>
      <c r="E256">
        <v>32.840000000000003</v>
      </c>
      <c r="F256">
        <v>10</v>
      </c>
      <c r="G256">
        <v>33.950000000000003</v>
      </c>
      <c r="H256">
        <v>33.409999999999997</v>
      </c>
      <c r="I256">
        <v>38.11</v>
      </c>
      <c r="J256">
        <v>27.21</v>
      </c>
      <c r="K256">
        <v>891.74</v>
      </c>
      <c r="M256">
        <f t="shared" si="3"/>
        <v>25.01</v>
      </c>
    </row>
    <row r="257" spans="1:13" x14ac:dyDescent="0.75">
      <c r="A257" s="7">
        <v>0.58694444444444438</v>
      </c>
      <c r="B257">
        <v>13.94</v>
      </c>
      <c r="C257">
        <v>34.21</v>
      </c>
      <c r="D257">
        <v>10</v>
      </c>
      <c r="E257">
        <v>32.83</v>
      </c>
      <c r="F257">
        <v>10</v>
      </c>
      <c r="G257">
        <v>33.94</v>
      </c>
      <c r="H257">
        <v>33.29</v>
      </c>
      <c r="I257">
        <v>37.770000000000003</v>
      </c>
      <c r="J257">
        <v>26.82</v>
      </c>
      <c r="K257">
        <v>935.48</v>
      </c>
      <c r="M257">
        <f t="shared" si="3"/>
        <v>24.62</v>
      </c>
    </row>
    <row r="258" spans="1:13" x14ac:dyDescent="0.75">
      <c r="A258" s="7">
        <v>0.58763888888888893</v>
      </c>
      <c r="B258">
        <v>13.93</v>
      </c>
      <c r="C258">
        <v>34.18</v>
      </c>
      <c r="D258">
        <v>10</v>
      </c>
      <c r="E258">
        <v>32.82</v>
      </c>
      <c r="F258">
        <v>10</v>
      </c>
      <c r="G258">
        <v>33.82</v>
      </c>
      <c r="H258">
        <v>33.24</v>
      </c>
      <c r="I258">
        <v>38.04</v>
      </c>
      <c r="J258">
        <v>26.93</v>
      </c>
      <c r="K258">
        <v>912.24</v>
      </c>
      <c r="M258">
        <f t="shared" si="3"/>
        <v>24.73</v>
      </c>
    </row>
    <row r="259" spans="1:13" x14ac:dyDescent="0.75">
      <c r="A259" s="7">
        <v>0.58833333333333326</v>
      </c>
      <c r="B259">
        <v>13.97</v>
      </c>
      <c r="C259">
        <v>34.19</v>
      </c>
      <c r="D259">
        <v>10</v>
      </c>
      <c r="E259">
        <v>32.869999999999997</v>
      </c>
      <c r="F259">
        <v>10</v>
      </c>
      <c r="G259">
        <v>34.24</v>
      </c>
      <c r="H259">
        <v>33.200000000000003</v>
      </c>
      <c r="I259">
        <v>38.03</v>
      </c>
      <c r="J259">
        <v>27.42</v>
      </c>
      <c r="K259">
        <v>891.74</v>
      </c>
      <c r="M259">
        <f t="shared" si="3"/>
        <v>25.220000000000002</v>
      </c>
    </row>
    <row r="260" spans="1:13" x14ac:dyDescent="0.75">
      <c r="A260" s="7">
        <v>0.58902777777777782</v>
      </c>
      <c r="B260">
        <v>13.94</v>
      </c>
      <c r="C260">
        <v>34.15</v>
      </c>
      <c r="D260">
        <v>10</v>
      </c>
      <c r="E260">
        <v>32.85</v>
      </c>
      <c r="F260">
        <v>10</v>
      </c>
      <c r="G260">
        <v>33.200000000000003</v>
      </c>
      <c r="H260">
        <v>33.200000000000003</v>
      </c>
      <c r="I260">
        <v>37.840000000000003</v>
      </c>
      <c r="J260">
        <v>26.88</v>
      </c>
      <c r="K260">
        <v>498.01</v>
      </c>
      <c r="M260">
        <f t="shared" si="3"/>
        <v>24.68</v>
      </c>
    </row>
    <row r="261" spans="1:13" x14ac:dyDescent="0.75">
      <c r="A261" s="7">
        <v>0.58972222222222215</v>
      </c>
      <c r="B261">
        <v>13.86</v>
      </c>
      <c r="C261">
        <v>34.07</v>
      </c>
      <c r="D261">
        <v>10</v>
      </c>
      <c r="E261">
        <v>32.799999999999997</v>
      </c>
      <c r="F261">
        <v>10</v>
      </c>
      <c r="G261">
        <v>34.1</v>
      </c>
      <c r="H261">
        <v>33.06</v>
      </c>
      <c r="I261">
        <v>37.799999999999997</v>
      </c>
      <c r="J261">
        <v>26.72</v>
      </c>
      <c r="K261">
        <v>898.57</v>
      </c>
      <c r="M261">
        <f t="shared" si="3"/>
        <v>24.52</v>
      </c>
    </row>
    <row r="262" spans="1:13" x14ac:dyDescent="0.75">
      <c r="A262" s="7">
        <v>0.5904166666666667</v>
      </c>
      <c r="B262">
        <v>13.88</v>
      </c>
      <c r="C262">
        <v>34</v>
      </c>
      <c r="D262">
        <v>10</v>
      </c>
      <c r="E262">
        <v>32.78</v>
      </c>
      <c r="F262">
        <v>10</v>
      </c>
      <c r="G262">
        <v>34.35</v>
      </c>
      <c r="H262">
        <v>33.17</v>
      </c>
      <c r="I262">
        <v>38.08</v>
      </c>
      <c r="J262">
        <v>27.22</v>
      </c>
      <c r="K262">
        <v>909.51</v>
      </c>
      <c r="M262">
        <f t="shared" si="3"/>
        <v>25.02</v>
      </c>
    </row>
    <row r="263" spans="1:13" x14ac:dyDescent="0.75">
      <c r="A263" s="7">
        <v>0.59111111111111114</v>
      </c>
      <c r="B263">
        <v>13.84</v>
      </c>
      <c r="C263">
        <v>33.96</v>
      </c>
      <c r="D263">
        <v>10</v>
      </c>
      <c r="E263">
        <v>32.75</v>
      </c>
      <c r="F263">
        <v>10</v>
      </c>
      <c r="G263">
        <v>34.11</v>
      </c>
      <c r="H263">
        <v>33.119999999999997</v>
      </c>
      <c r="I263">
        <v>38.07</v>
      </c>
      <c r="J263">
        <v>26.91</v>
      </c>
      <c r="K263">
        <v>893.1</v>
      </c>
      <c r="M263">
        <f t="shared" si="3"/>
        <v>24.71</v>
      </c>
    </row>
    <row r="264" spans="1:13" x14ac:dyDescent="0.75">
      <c r="A264" s="7">
        <v>0.59180555555555558</v>
      </c>
      <c r="B264">
        <v>13.76</v>
      </c>
      <c r="C264">
        <v>34.01</v>
      </c>
      <c r="D264">
        <v>10</v>
      </c>
      <c r="E264">
        <v>32.78</v>
      </c>
      <c r="F264">
        <v>10</v>
      </c>
      <c r="G264">
        <v>33.83</v>
      </c>
      <c r="H264">
        <v>33.22</v>
      </c>
      <c r="I264">
        <v>38.24</v>
      </c>
      <c r="J264">
        <v>26.75</v>
      </c>
      <c r="K264">
        <v>858.93</v>
      </c>
      <c r="M264">
        <f t="shared" si="3"/>
        <v>24.55</v>
      </c>
    </row>
    <row r="265" spans="1:13" x14ac:dyDescent="0.75">
      <c r="A265" s="7">
        <v>0.59250000000000003</v>
      </c>
      <c r="B265">
        <v>13.61</v>
      </c>
      <c r="C265">
        <v>33.96</v>
      </c>
      <c r="D265">
        <v>10</v>
      </c>
      <c r="E265">
        <v>32.590000000000003</v>
      </c>
      <c r="F265">
        <v>10</v>
      </c>
      <c r="G265">
        <v>33.11</v>
      </c>
      <c r="H265">
        <v>32.880000000000003</v>
      </c>
      <c r="I265">
        <v>36.57</v>
      </c>
      <c r="J265">
        <v>27.11</v>
      </c>
      <c r="K265">
        <v>627.88</v>
      </c>
      <c r="M265">
        <f t="shared" si="3"/>
        <v>24.91</v>
      </c>
    </row>
    <row r="266" spans="1:13" x14ac:dyDescent="0.75">
      <c r="A266" s="7">
        <v>0.59319444444444447</v>
      </c>
      <c r="B266">
        <v>13.67</v>
      </c>
      <c r="C266">
        <v>33.92</v>
      </c>
      <c r="D266">
        <v>10</v>
      </c>
      <c r="E266">
        <v>32.619999999999997</v>
      </c>
      <c r="F266">
        <v>10</v>
      </c>
      <c r="G266">
        <v>34.229999999999997</v>
      </c>
      <c r="H266">
        <v>32.9</v>
      </c>
      <c r="I266">
        <v>37.659999999999997</v>
      </c>
      <c r="J266">
        <v>27.64</v>
      </c>
      <c r="K266">
        <v>864.39</v>
      </c>
      <c r="M266">
        <f t="shared" ref="M266:M297" si="4">J266-2.2</f>
        <v>25.44</v>
      </c>
    </row>
    <row r="267" spans="1:13" x14ac:dyDescent="0.75">
      <c r="A267" s="7">
        <v>0.59388888888888891</v>
      </c>
      <c r="B267">
        <v>13.55</v>
      </c>
      <c r="C267">
        <v>33.99</v>
      </c>
      <c r="D267">
        <v>10</v>
      </c>
      <c r="E267">
        <v>32.71</v>
      </c>
      <c r="F267">
        <v>10</v>
      </c>
      <c r="G267">
        <v>34.58</v>
      </c>
      <c r="H267">
        <v>32.979999999999997</v>
      </c>
      <c r="I267">
        <v>37.97</v>
      </c>
      <c r="J267">
        <v>28.15</v>
      </c>
      <c r="K267">
        <v>883.53</v>
      </c>
      <c r="M267">
        <f t="shared" si="4"/>
        <v>25.95</v>
      </c>
    </row>
    <row r="268" spans="1:13" x14ac:dyDescent="0.75">
      <c r="A268" s="7">
        <v>0.59458333333333335</v>
      </c>
      <c r="B268">
        <v>13.57</v>
      </c>
      <c r="C268">
        <v>34.1</v>
      </c>
      <c r="D268">
        <v>10</v>
      </c>
      <c r="E268">
        <v>32.83</v>
      </c>
      <c r="F268">
        <v>10</v>
      </c>
      <c r="G268">
        <v>34.24</v>
      </c>
      <c r="H268">
        <v>33.06</v>
      </c>
      <c r="I268">
        <v>38.14</v>
      </c>
      <c r="J268">
        <v>28.04</v>
      </c>
      <c r="K268">
        <v>688.04</v>
      </c>
      <c r="M268">
        <f t="shared" si="4"/>
        <v>25.84</v>
      </c>
    </row>
    <row r="269" spans="1:13" x14ac:dyDescent="0.75">
      <c r="A269" s="7">
        <v>0.59527777777777779</v>
      </c>
      <c r="B269">
        <v>13.58</v>
      </c>
      <c r="C269">
        <v>34.159999999999997</v>
      </c>
      <c r="D269">
        <v>10</v>
      </c>
      <c r="E269">
        <v>32.89</v>
      </c>
      <c r="F269">
        <v>10</v>
      </c>
      <c r="G269">
        <v>34.25</v>
      </c>
      <c r="H269">
        <v>33.1</v>
      </c>
      <c r="I269">
        <v>38.130000000000003</v>
      </c>
      <c r="J269">
        <v>27.42</v>
      </c>
      <c r="K269">
        <v>846.62</v>
      </c>
      <c r="M269">
        <f t="shared" si="4"/>
        <v>25.220000000000002</v>
      </c>
    </row>
    <row r="270" spans="1:13" x14ac:dyDescent="0.75">
      <c r="A270" s="7">
        <v>0.59597222222222224</v>
      </c>
      <c r="B270">
        <v>13.32</v>
      </c>
      <c r="C270">
        <v>34.07</v>
      </c>
      <c r="D270">
        <v>10</v>
      </c>
      <c r="E270">
        <v>32.869999999999997</v>
      </c>
      <c r="F270">
        <v>10</v>
      </c>
      <c r="G270">
        <v>33.6</v>
      </c>
      <c r="H270">
        <v>33.15</v>
      </c>
      <c r="I270">
        <v>38.229999999999997</v>
      </c>
      <c r="J270">
        <v>27.05</v>
      </c>
      <c r="K270">
        <v>868.5</v>
      </c>
      <c r="M270">
        <f t="shared" si="4"/>
        <v>24.85</v>
      </c>
    </row>
    <row r="271" spans="1:13" x14ac:dyDescent="0.75">
      <c r="A271" s="7">
        <v>0.59666666666666668</v>
      </c>
      <c r="B271">
        <v>13.38</v>
      </c>
      <c r="C271">
        <v>34.020000000000003</v>
      </c>
      <c r="D271">
        <v>10</v>
      </c>
      <c r="E271">
        <v>32.74</v>
      </c>
      <c r="F271">
        <v>10</v>
      </c>
      <c r="G271">
        <v>32.79</v>
      </c>
      <c r="H271">
        <v>33.08</v>
      </c>
      <c r="I271">
        <v>37.67</v>
      </c>
      <c r="J271">
        <v>26.52</v>
      </c>
      <c r="K271">
        <v>726.32</v>
      </c>
      <c r="M271">
        <f t="shared" si="4"/>
        <v>24.32</v>
      </c>
    </row>
    <row r="272" spans="1:13" x14ac:dyDescent="0.75">
      <c r="A272" s="7">
        <v>0.59736111111111112</v>
      </c>
      <c r="B272">
        <v>13.51</v>
      </c>
      <c r="C272">
        <v>33.799999999999997</v>
      </c>
      <c r="D272">
        <v>10</v>
      </c>
      <c r="E272">
        <v>32.4</v>
      </c>
      <c r="F272">
        <v>10</v>
      </c>
      <c r="G272">
        <v>33.04</v>
      </c>
      <c r="H272">
        <v>32.82</v>
      </c>
      <c r="I272">
        <v>37.4</v>
      </c>
      <c r="J272">
        <v>26.91</v>
      </c>
      <c r="K272">
        <v>861.66</v>
      </c>
      <c r="M272">
        <f t="shared" si="4"/>
        <v>24.71</v>
      </c>
    </row>
    <row r="273" spans="1:13" x14ac:dyDescent="0.75">
      <c r="A273" s="7">
        <v>0.59805555555555556</v>
      </c>
      <c r="B273">
        <v>12.97</v>
      </c>
      <c r="C273">
        <v>33.72</v>
      </c>
      <c r="D273">
        <v>10</v>
      </c>
      <c r="E273">
        <v>32.46</v>
      </c>
      <c r="F273">
        <v>10</v>
      </c>
      <c r="G273">
        <v>33.83</v>
      </c>
      <c r="H273">
        <v>32.840000000000003</v>
      </c>
      <c r="I273">
        <v>37.869999999999997</v>
      </c>
      <c r="J273">
        <v>27.64</v>
      </c>
      <c r="K273">
        <v>861.66</v>
      </c>
      <c r="M273">
        <f t="shared" si="4"/>
        <v>25.44</v>
      </c>
    </row>
    <row r="274" spans="1:13" x14ac:dyDescent="0.75">
      <c r="A274" s="7">
        <v>0.59875</v>
      </c>
      <c r="B274">
        <v>13.47</v>
      </c>
      <c r="C274">
        <v>33.64</v>
      </c>
      <c r="D274">
        <v>10</v>
      </c>
      <c r="E274">
        <v>32.25</v>
      </c>
      <c r="F274">
        <v>13.27</v>
      </c>
      <c r="G274">
        <v>32.47</v>
      </c>
      <c r="H274">
        <v>32.74</v>
      </c>
      <c r="I274">
        <v>37.729999999999997</v>
      </c>
      <c r="J274">
        <v>26.53</v>
      </c>
      <c r="K274">
        <v>858.93</v>
      </c>
      <c r="M274">
        <f t="shared" si="4"/>
        <v>24.330000000000002</v>
      </c>
    </row>
    <row r="275" spans="1:13" x14ac:dyDescent="0.75">
      <c r="A275" s="7">
        <v>0.59944444444444445</v>
      </c>
      <c r="B275">
        <v>13.45</v>
      </c>
      <c r="C275">
        <v>33.450000000000003</v>
      </c>
      <c r="D275">
        <v>10</v>
      </c>
      <c r="E275">
        <v>32.25</v>
      </c>
      <c r="F275">
        <v>10</v>
      </c>
      <c r="G275">
        <v>32.89</v>
      </c>
      <c r="H275">
        <v>32.76</v>
      </c>
      <c r="I275">
        <v>38.03</v>
      </c>
      <c r="J275">
        <v>27.08</v>
      </c>
      <c r="K275">
        <v>817.91</v>
      </c>
      <c r="M275">
        <f t="shared" si="4"/>
        <v>24.88</v>
      </c>
    </row>
    <row r="276" spans="1:13" x14ac:dyDescent="0.75">
      <c r="A276" s="7">
        <v>0.60013888888888889</v>
      </c>
      <c r="B276">
        <v>13.32</v>
      </c>
      <c r="C276">
        <v>33.380000000000003</v>
      </c>
      <c r="D276">
        <v>10</v>
      </c>
      <c r="E276">
        <v>32.25</v>
      </c>
      <c r="F276">
        <v>10</v>
      </c>
      <c r="G276">
        <v>33.840000000000003</v>
      </c>
      <c r="H276">
        <v>32.79</v>
      </c>
      <c r="I276">
        <v>38.19</v>
      </c>
      <c r="J276">
        <v>27.89</v>
      </c>
      <c r="K276">
        <v>817.91</v>
      </c>
      <c r="M276">
        <f t="shared" si="4"/>
        <v>25.69</v>
      </c>
    </row>
    <row r="277" spans="1:13" x14ac:dyDescent="0.75">
      <c r="A277" s="7">
        <v>0.60083333333333333</v>
      </c>
      <c r="B277">
        <v>13.17</v>
      </c>
      <c r="C277">
        <v>33.46</v>
      </c>
      <c r="D277">
        <v>10</v>
      </c>
      <c r="E277">
        <v>32.24</v>
      </c>
      <c r="F277">
        <v>10</v>
      </c>
      <c r="G277">
        <v>33.950000000000003</v>
      </c>
      <c r="H277">
        <v>32.74</v>
      </c>
      <c r="I277">
        <v>38.18</v>
      </c>
      <c r="J277">
        <v>28.09</v>
      </c>
      <c r="K277">
        <v>846.62</v>
      </c>
      <c r="M277">
        <f t="shared" si="4"/>
        <v>25.89</v>
      </c>
    </row>
    <row r="278" spans="1:13" x14ac:dyDescent="0.75">
      <c r="A278" s="7">
        <v>0.60152777777777777</v>
      </c>
      <c r="B278">
        <v>13.17</v>
      </c>
      <c r="C278">
        <v>33.56</v>
      </c>
      <c r="D278">
        <v>10</v>
      </c>
      <c r="E278">
        <v>32.409999999999997</v>
      </c>
      <c r="F278">
        <v>10</v>
      </c>
      <c r="G278">
        <v>33.92</v>
      </c>
      <c r="H278">
        <v>32.76</v>
      </c>
      <c r="I278">
        <v>38.51</v>
      </c>
      <c r="J278">
        <v>28.57</v>
      </c>
      <c r="K278">
        <v>850.72</v>
      </c>
      <c r="M278">
        <f t="shared" si="4"/>
        <v>26.37</v>
      </c>
    </row>
    <row r="279" spans="1:13" x14ac:dyDescent="0.75">
      <c r="A279" s="7">
        <v>0.60222222222222221</v>
      </c>
      <c r="B279">
        <v>13.12</v>
      </c>
      <c r="C279">
        <v>33.75</v>
      </c>
      <c r="D279">
        <v>10</v>
      </c>
      <c r="E279">
        <v>32.53</v>
      </c>
      <c r="F279">
        <v>10</v>
      </c>
      <c r="G279">
        <v>34.119999999999997</v>
      </c>
      <c r="H279">
        <v>32.82</v>
      </c>
      <c r="I279">
        <v>38.97</v>
      </c>
      <c r="J279">
        <v>28.38</v>
      </c>
      <c r="K279">
        <v>823.38</v>
      </c>
      <c r="M279">
        <f t="shared" si="4"/>
        <v>26.18</v>
      </c>
    </row>
    <row r="280" spans="1:13" x14ac:dyDescent="0.75">
      <c r="A280" s="7">
        <v>0.60291666666666666</v>
      </c>
      <c r="B280">
        <v>13.15</v>
      </c>
      <c r="C280">
        <v>33.83</v>
      </c>
      <c r="D280">
        <v>10</v>
      </c>
      <c r="E280">
        <v>32.61</v>
      </c>
      <c r="F280">
        <v>10</v>
      </c>
      <c r="G280">
        <v>33.75</v>
      </c>
      <c r="H280">
        <v>32.74</v>
      </c>
      <c r="I280">
        <v>38.78</v>
      </c>
      <c r="J280">
        <v>27.76</v>
      </c>
      <c r="K280">
        <v>819.28</v>
      </c>
      <c r="M280">
        <f t="shared" si="4"/>
        <v>25.560000000000002</v>
      </c>
    </row>
    <row r="281" spans="1:13" x14ac:dyDescent="0.75">
      <c r="A281" s="7">
        <v>0.6036111111111111</v>
      </c>
      <c r="B281">
        <v>13.11</v>
      </c>
      <c r="C281">
        <v>33.799999999999997</v>
      </c>
      <c r="D281">
        <v>10</v>
      </c>
      <c r="E281">
        <v>32.64</v>
      </c>
      <c r="F281">
        <v>10</v>
      </c>
      <c r="G281">
        <v>33.340000000000003</v>
      </c>
      <c r="H281">
        <v>32.729999999999997</v>
      </c>
      <c r="I281">
        <v>38.869999999999997</v>
      </c>
      <c r="J281">
        <v>28.05</v>
      </c>
      <c r="K281">
        <v>770.06</v>
      </c>
      <c r="M281">
        <f t="shared" si="4"/>
        <v>25.85</v>
      </c>
    </row>
    <row r="282" spans="1:13" x14ac:dyDescent="0.75">
      <c r="A282" s="7">
        <v>0.60430555555555554</v>
      </c>
      <c r="B282">
        <v>13.04</v>
      </c>
      <c r="C282">
        <v>33.770000000000003</v>
      </c>
      <c r="D282">
        <v>10</v>
      </c>
      <c r="E282">
        <v>32.71</v>
      </c>
      <c r="F282">
        <v>10</v>
      </c>
      <c r="G282">
        <v>34.119999999999997</v>
      </c>
      <c r="H282">
        <v>32.71</v>
      </c>
      <c r="I282">
        <v>39.01</v>
      </c>
      <c r="J282">
        <v>28.25</v>
      </c>
      <c r="K282">
        <v>820.65</v>
      </c>
      <c r="M282">
        <f t="shared" si="4"/>
        <v>26.05</v>
      </c>
    </row>
    <row r="283" spans="1:13" x14ac:dyDescent="0.75">
      <c r="A283" s="7">
        <v>0.60499999999999998</v>
      </c>
      <c r="B283">
        <v>12.98</v>
      </c>
      <c r="C283">
        <v>33.82</v>
      </c>
      <c r="D283">
        <v>10</v>
      </c>
      <c r="E283">
        <v>32.74</v>
      </c>
      <c r="F283">
        <v>10</v>
      </c>
      <c r="G283">
        <v>34.56</v>
      </c>
      <c r="H283">
        <v>32.659999999999997</v>
      </c>
      <c r="I283">
        <v>39.15</v>
      </c>
      <c r="J283">
        <v>29.22</v>
      </c>
      <c r="K283">
        <v>787.84</v>
      </c>
      <c r="M283">
        <f t="shared" si="4"/>
        <v>27.02</v>
      </c>
    </row>
    <row r="284" spans="1:13" x14ac:dyDescent="0.75">
      <c r="A284" s="7">
        <v>0.60569444444444442</v>
      </c>
      <c r="B284">
        <v>13.01</v>
      </c>
      <c r="C284">
        <v>33.869999999999997</v>
      </c>
      <c r="D284">
        <v>10</v>
      </c>
      <c r="E284">
        <v>32.74</v>
      </c>
      <c r="F284">
        <v>10</v>
      </c>
      <c r="G284">
        <v>33.49</v>
      </c>
      <c r="H284">
        <v>32.64</v>
      </c>
      <c r="I284">
        <v>38.92</v>
      </c>
      <c r="J284">
        <v>28.7</v>
      </c>
      <c r="K284">
        <v>489.8</v>
      </c>
      <c r="M284">
        <f t="shared" si="4"/>
        <v>26.5</v>
      </c>
    </row>
    <row r="285" spans="1:13" x14ac:dyDescent="0.75">
      <c r="A285" s="7">
        <v>0.60638888888888887</v>
      </c>
      <c r="B285">
        <v>12.78</v>
      </c>
      <c r="C285">
        <v>33.909999999999997</v>
      </c>
      <c r="D285">
        <v>10</v>
      </c>
      <c r="E285">
        <v>32.56</v>
      </c>
      <c r="F285">
        <v>10</v>
      </c>
      <c r="G285">
        <v>32.72</v>
      </c>
      <c r="H285">
        <v>32.42</v>
      </c>
      <c r="I285">
        <v>38.090000000000003</v>
      </c>
      <c r="J285">
        <v>27.36</v>
      </c>
      <c r="K285">
        <v>600.54</v>
      </c>
      <c r="M285">
        <f t="shared" si="4"/>
        <v>25.16</v>
      </c>
    </row>
    <row r="286" spans="1:13" x14ac:dyDescent="0.75">
      <c r="A286" s="7">
        <v>0.60708333333333331</v>
      </c>
      <c r="B286">
        <v>13</v>
      </c>
      <c r="C286">
        <v>33.76</v>
      </c>
      <c r="D286">
        <v>10</v>
      </c>
      <c r="E286">
        <v>32.4</v>
      </c>
      <c r="F286">
        <v>10</v>
      </c>
      <c r="G286">
        <v>32.130000000000003</v>
      </c>
      <c r="H286">
        <v>32.299999999999997</v>
      </c>
      <c r="I286">
        <v>37.979999999999997</v>
      </c>
      <c r="J286">
        <v>27.36</v>
      </c>
      <c r="K286">
        <v>698.97</v>
      </c>
      <c r="M286">
        <f t="shared" si="4"/>
        <v>25.16</v>
      </c>
    </row>
    <row r="287" spans="1:13" x14ac:dyDescent="0.75">
      <c r="A287" s="7">
        <v>0.60777777777777775</v>
      </c>
      <c r="B287">
        <v>13.1</v>
      </c>
      <c r="C287">
        <v>33.4</v>
      </c>
      <c r="D287">
        <v>10</v>
      </c>
      <c r="E287">
        <v>32.11</v>
      </c>
      <c r="F287">
        <v>10</v>
      </c>
      <c r="G287">
        <v>31.37</v>
      </c>
      <c r="H287">
        <v>32.299999999999997</v>
      </c>
      <c r="I287">
        <v>38.020000000000003</v>
      </c>
      <c r="J287">
        <v>26.42</v>
      </c>
      <c r="K287">
        <v>405.04</v>
      </c>
      <c r="M287">
        <f t="shared" si="4"/>
        <v>24.220000000000002</v>
      </c>
    </row>
    <row r="288" spans="1:13" x14ac:dyDescent="0.75">
      <c r="A288" s="7">
        <v>0.60847222222222219</v>
      </c>
      <c r="B288">
        <v>13.01</v>
      </c>
      <c r="C288">
        <v>33.11</v>
      </c>
      <c r="D288">
        <v>10</v>
      </c>
      <c r="E288">
        <v>31.97</v>
      </c>
      <c r="F288">
        <v>10</v>
      </c>
      <c r="G288">
        <v>32.479999999999997</v>
      </c>
      <c r="H288">
        <v>32.24</v>
      </c>
      <c r="I288">
        <v>38.31</v>
      </c>
      <c r="J288">
        <v>27.86</v>
      </c>
      <c r="K288">
        <v>774.16</v>
      </c>
      <c r="M288">
        <f t="shared" si="4"/>
        <v>25.66</v>
      </c>
    </row>
    <row r="289" spans="1:13" x14ac:dyDescent="0.75">
      <c r="A289" s="7">
        <v>0.60916666666666663</v>
      </c>
      <c r="B289">
        <v>13.16</v>
      </c>
      <c r="C289">
        <v>32.86</v>
      </c>
      <c r="D289">
        <v>10</v>
      </c>
      <c r="E289">
        <v>31.83</v>
      </c>
      <c r="F289">
        <v>10</v>
      </c>
      <c r="G289">
        <v>32.409999999999997</v>
      </c>
      <c r="H289">
        <v>32.24</v>
      </c>
      <c r="I289">
        <v>38.1</v>
      </c>
      <c r="J289">
        <v>27.39</v>
      </c>
      <c r="K289">
        <v>757.76</v>
      </c>
      <c r="M289">
        <f t="shared" si="4"/>
        <v>25.19</v>
      </c>
    </row>
    <row r="290" spans="1:13" x14ac:dyDescent="0.75">
      <c r="A290" s="7">
        <v>0.60986111111111108</v>
      </c>
      <c r="B290">
        <v>13.02</v>
      </c>
      <c r="C290">
        <v>32.57</v>
      </c>
      <c r="D290">
        <v>10</v>
      </c>
      <c r="E290">
        <v>31.65</v>
      </c>
      <c r="F290">
        <v>10</v>
      </c>
      <c r="G290">
        <v>32.5</v>
      </c>
      <c r="H290">
        <v>32.17</v>
      </c>
      <c r="I290">
        <v>38.270000000000003</v>
      </c>
      <c r="J290">
        <v>27.83</v>
      </c>
      <c r="K290">
        <v>827.48</v>
      </c>
      <c r="M290">
        <f t="shared" si="4"/>
        <v>25.63</v>
      </c>
    </row>
    <row r="291" spans="1:13" x14ac:dyDescent="0.75">
      <c r="A291" s="7">
        <v>0.61055555555555563</v>
      </c>
      <c r="B291">
        <v>13</v>
      </c>
      <c r="C291">
        <v>32.380000000000003</v>
      </c>
      <c r="D291">
        <v>10</v>
      </c>
      <c r="E291">
        <v>31.51</v>
      </c>
      <c r="F291">
        <v>10</v>
      </c>
      <c r="G291">
        <v>31.91</v>
      </c>
      <c r="H291">
        <v>32.18</v>
      </c>
      <c r="I291">
        <v>38.17</v>
      </c>
      <c r="J291">
        <v>27.37</v>
      </c>
      <c r="K291">
        <v>647.02</v>
      </c>
      <c r="M291">
        <f t="shared" si="4"/>
        <v>25.17</v>
      </c>
    </row>
    <row r="292" spans="1:13" x14ac:dyDescent="0.75">
      <c r="A292" s="7">
        <v>0.61124999999999996</v>
      </c>
      <c r="B292">
        <v>12.95</v>
      </c>
      <c r="C292">
        <v>32.299999999999997</v>
      </c>
      <c r="D292">
        <v>10</v>
      </c>
      <c r="E292">
        <v>31.37</v>
      </c>
      <c r="F292">
        <v>10</v>
      </c>
      <c r="G292">
        <v>31.08</v>
      </c>
      <c r="H292">
        <v>32.090000000000003</v>
      </c>
      <c r="I292">
        <v>37.549999999999997</v>
      </c>
      <c r="J292">
        <v>26.96</v>
      </c>
      <c r="K292">
        <v>254.66</v>
      </c>
      <c r="M292">
        <f t="shared" si="4"/>
        <v>24.76</v>
      </c>
    </row>
    <row r="293" spans="1:13" x14ac:dyDescent="0.75">
      <c r="A293" s="7">
        <v>0.61194444444444451</v>
      </c>
      <c r="B293">
        <v>12.87</v>
      </c>
      <c r="C293">
        <v>32.22</v>
      </c>
      <c r="D293">
        <v>10</v>
      </c>
      <c r="E293">
        <v>31.21</v>
      </c>
      <c r="F293">
        <v>10</v>
      </c>
      <c r="G293">
        <v>31.38</v>
      </c>
      <c r="H293">
        <v>31.88</v>
      </c>
      <c r="I293">
        <v>36.92</v>
      </c>
      <c r="J293">
        <v>26.82</v>
      </c>
      <c r="K293">
        <v>489.8</v>
      </c>
      <c r="M293">
        <f t="shared" si="4"/>
        <v>24.62</v>
      </c>
    </row>
    <row r="294" spans="1:13" x14ac:dyDescent="0.75">
      <c r="A294" s="7">
        <v>0.61263888888888884</v>
      </c>
      <c r="B294">
        <v>13.03</v>
      </c>
      <c r="C294">
        <v>32.11</v>
      </c>
      <c r="D294">
        <v>10</v>
      </c>
      <c r="E294">
        <v>30.96</v>
      </c>
      <c r="F294">
        <v>11.78</v>
      </c>
      <c r="G294">
        <v>31.22</v>
      </c>
      <c r="H294">
        <v>31.56</v>
      </c>
      <c r="I294">
        <v>36.35</v>
      </c>
      <c r="J294">
        <v>27.05</v>
      </c>
      <c r="K294">
        <v>759.13</v>
      </c>
      <c r="M294">
        <f t="shared" si="4"/>
        <v>24.85</v>
      </c>
    </row>
    <row r="295" spans="1:13" x14ac:dyDescent="0.75">
      <c r="A295" s="7">
        <v>0.6133333333333334</v>
      </c>
      <c r="B295">
        <v>12.86</v>
      </c>
      <c r="C295">
        <v>31.99</v>
      </c>
      <c r="D295">
        <v>10</v>
      </c>
      <c r="E295">
        <v>30.96</v>
      </c>
      <c r="F295">
        <v>10</v>
      </c>
      <c r="G295">
        <v>31.98</v>
      </c>
      <c r="H295">
        <v>31.4</v>
      </c>
      <c r="I295">
        <v>36.71</v>
      </c>
      <c r="J295">
        <v>27.22</v>
      </c>
      <c r="K295">
        <v>700.34</v>
      </c>
      <c r="M295">
        <f t="shared" si="4"/>
        <v>25.02</v>
      </c>
    </row>
    <row r="296" spans="1:13" x14ac:dyDescent="0.75">
      <c r="A296" s="7">
        <v>0.61402777777777773</v>
      </c>
      <c r="B296">
        <v>12.86</v>
      </c>
      <c r="C296">
        <v>31.76</v>
      </c>
      <c r="D296">
        <v>10</v>
      </c>
      <c r="E296">
        <v>30.44</v>
      </c>
      <c r="F296">
        <v>10</v>
      </c>
      <c r="G296">
        <v>30.78</v>
      </c>
      <c r="H296">
        <v>30.88</v>
      </c>
      <c r="I296">
        <v>35.159999999999997</v>
      </c>
      <c r="J296">
        <v>27.31</v>
      </c>
      <c r="K296">
        <v>659.33</v>
      </c>
      <c r="M296">
        <f t="shared" si="4"/>
        <v>25.11</v>
      </c>
    </row>
    <row r="297" spans="1:13" x14ac:dyDescent="0.75">
      <c r="A297" s="7">
        <v>0.61472222222222228</v>
      </c>
      <c r="B297">
        <v>12.83</v>
      </c>
      <c r="C297">
        <v>31.64</v>
      </c>
      <c r="D297">
        <v>10</v>
      </c>
      <c r="E297">
        <v>30.37</v>
      </c>
      <c r="F297">
        <v>10</v>
      </c>
      <c r="G297">
        <v>31.16</v>
      </c>
      <c r="H297">
        <v>30.73</v>
      </c>
      <c r="I297">
        <v>35.43</v>
      </c>
      <c r="J297">
        <v>27.63</v>
      </c>
      <c r="K297">
        <v>697.61</v>
      </c>
      <c r="M297">
        <f t="shared" si="4"/>
        <v>25.43</v>
      </c>
    </row>
    <row r="298" spans="1:13" x14ac:dyDescent="0.75">
      <c r="A298" s="7">
        <v>0.61541666666666661</v>
      </c>
      <c r="B298">
        <v>12.6</v>
      </c>
      <c r="C298">
        <v>31.59</v>
      </c>
      <c r="D298">
        <v>10</v>
      </c>
      <c r="E298">
        <v>30.53</v>
      </c>
      <c r="F298">
        <v>10</v>
      </c>
      <c r="G298">
        <v>31.81</v>
      </c>
      <c r="H298">
        <v>30.86</v>
      </c>
      <c r="I298">
        <v>36.44</v>
      </c>
      <c r="J298">
        <v>27.78</v>
      </c>
      <c r="K298">
        <v>683.93</v>
      </c>
      <c r="M298">
        <f t="shared" ref="M298:M329" si="5">J298-2.2</f>
        <v>25.580000000000002</v>
      </c>
    </row>
    <row r="299" spans="1:13" x14ac:dyDescent="0.75">
      <c r="A299" s="7">
        <v>0.61611111111111116</v>
      </c>
      <c r="B299">
        <v>12.73</v>
      </c>
      <c r="C299">
        <v>31.6</v>
      </c>
      <c r="D299">
        <v>10</v>
      </c>
      <c r="E299">
        <v>30.42</v>
      </c>
      <c r="F299">
        <v>10</v>
      </c>
      <c r="G299">
        <v>31.97</v>
      </c>
      <c r="H299">
        <v>30.59</v>
      </c>
      <c r="I299">
        <v>35.31</v>
      </c>
      <c r="J299">
        <v>28.21</v>
      </c>
      <c r="K299">
        <v>745.46</v>
      </c>
      <c r="M299">
        <f t="shared" si="5"/>
        <v>26.01</v>
      </c>
    </row>
    <row r="300" spans="1:13" x14ac:dyDescent="0.75">
      <c r="A300" s="7">
        <v>0.6168055555555555</v>
      </c>
      <c r="B300">
        <v>12.52</v>
      </c>
      <c r="C300">
        <v>31.63</v>
      </c>
      <c r="D300">
        <v>10</v>
      </c>
      <c r="E300">
        <v>30.6</v>
      </c>
      <c r="F300">
        <v>10</v>
      </c>
      <c r="G300">
        <v>31.74</v>
      </c>
      <c r="H300">
        <v>30.73</v>
      </c>
      <c r="I300">
        <v>36.22</v>
      </c>
      <c r="J300">
        <v>27.48</v>
      </c>
      <c r="K300">
        <v>455.63</v>
      </c>
      <c r="M300">
        <f t="shared" si="5"/>
        <v>25.28</v>
      </c>
    </row>
    <row r="301" spans="1:13" x14ac:dyDescent="0.75">
      <c r="A301" s="7">
        <v>0.61750000000000005</v>
      </c>
      <c r="B301">
        <v>11.75</v>
      </c>
      <c r="C301">
        <v>31.65</v>
      </c>
      <c r="D301">
        <v>10</v>
      </c>
      <c r="E301">
        <v>30.61</v>
      </c>
      <c r="F301">
        <v>10.78</v>
      </c>
      <c r="G301">
        <v>31.95</v>
      </c>
      <c r="H301">
        <v>30.74</v>
      </c>
      <c r="I301">
        <v>36.380000000000003</v>
      </c>
      <c r="J301">
        <v>27.58</v>
      </c>
      <c r="K301">
        <v>778.27</v>
      </c>
      <c r="M301">
        <f t="shared" si="5"/>
        <v>25.38</v>
      </c>
    </row>
    <row r="302" spans="1:13" x14ac:dyDescent="0.75">
      <c r="A302" s="7">
        <v>0.61819444444444438</v>
      </c>
      <c r="B302">
        <v>12.58</v>
      </c>
      <c r="C302">
        <v>31.57</v>
      </c>
      <c r="D302">
        <v>10</v>
      </c>
      <c r="E302">
        <v>30.26</v>
      </c>
      <c r="F302">
        <v>10.45</v>
      </c>
      <c r="G302">
        <v>30.39</v>
      </c>
      <c r="H302">
        <v>30.48</v>
      </c>
      <c r="I302">
        <v>35.049999999999997</v>
      </c>
      <c r="J302">
        <v>27.04</v>
      </c>
      <c r="K302">
        <v>608.74</v>
      </c>
      <c r="M302">
        <f t="shared" si="5"/>
        <v>24.84</v>
      </c>
    </row>
    <row r="303" spans="1:13" x14ac:dyDescent="0.75">
      <c r="A303" s="7">
        <v>0.61888888888888893</v>
      </c>
      <c r="B303">
        <v>12.51</v>
      </c>
      <c r="C303">
        <v>31.48</v>
      </c>
      <c r="D303">
        <v>10</v>
      </c>
      <c r="E303">
        <v>30.41</v>
      </c>
      <c r="F303">
        <v>10</v>
      </c>
      <c r="G303">
        <v>31.32</v>
      </c>
      <c r="H303">
        <v>30.67</v>
      </c>
      <c r="I303">
        <v>36.36</v>
      </c>
      <c r="J303">
        <v>27.1</v>
      </c>
      <c r="K303">
        <v>775.53</v>
      </c>
      <c r="M303">
        <f t="shared" si="5"/>
        <v>24.900000000000002</v>
      </c>
    </row>
    <row r="304" spans="1:13" x14ac:dyDescent="0.75">
      <c r="A304" s="7">
        <v>0.61958333333333326</v>
      </c>
      <c r="B304">
        <v>12.53</v>
      </c>
      <c r="C304">
        <v>31.5</v>
      </c>
      <c r="D304">
        <v>10</v>
      </c>
      <c r="E304">
        <v>30.56</v>
      </c>
      <c r="F304">
        <v>11.28</v>
      </c>
      <c r="G304">
        <v>31.11</v>
      </c>
      <c r="H304">
        <v>30.89</v>
      </c>
      <c r="I304">
        <v>36.57</v>
      </c>
      <c r="J304">
        <v>26.94</v>
      </c>
      <c r="K304">
        <v>580.03</v>
      </c>
      <c r="M304">
        <f t="shared" si="5"/>
        <v>24.740000000000002</v>
      </c>
    </row>
    <row r="305" spans="1:13" x14ac:dyDescent="0.75">
      <c r="A305" s="7">
        <v>0.62027777777777782</v>
      </c>
      <c r="B305">
        <v>12.42</v>
      </c>
      <c r="C305">
        <v>31.44</v>
      </c>
      <c r="D305">
        <v>10</v>
      </c>
      <c r="E305">
        <v>30.44</v>
      </c>
      <c r="F305">
        <v>11.11</v>
      </c>
      <c r="G305">
        <v>30.82</v>
      </c>
      <c r="H305">
        <v>30.79</v>
      </c>
      <c r="I305">
        <v>36.21</v>
      </c>
      <c r="J305">
        <v>27.06</v>
      </c>
      <c r="K305">
        <v>590.97</v>
      </c>
      <c r="M305">
        <f t="shared" si="5"/>
        <v>24.86</v>
      </c>
    </row>
    <row r="306" spans="1:13" x14ac:dyDescent="0.75">
      <c r="A306" s="7">
        <v>0.62097222222222226</v>
      </c>
      <c r="B306">
        <v>12.36</v>
      </c>
      <c r="C306">
        <v>31.41</v>
      </c>
      <c r="D306">
        <v>10</v>
      </c>
      <c r="E306">
        <v>30.28</v>
      </c>
      <c r="F306">
        <v>11.11</v>
      </c>
      <c r="G306">
        <v>30.34</v>
      </c>
      <c r="H306">
        <v>30.54</v>
      </c>
      <c r="I306">
        <v>35.65</v>
      </c>
      <c r="J306">
        <v>26.6</v>
      </c>
      <c r="K306">
        <v>343.52</v>
      </c>
      <c r="M306">
        <f t="shared" si="5"/>
        <v>24.400000000000002</v>
      </c>
    </row>
    <row r="307" spans="1:13" x14ac:dyDescent="0.75">
      <c r="A307" s="7">
        <v>0.6216666666666667</v>
      </c>
      <c r="B307">
        <v>12.38</v>
      </c>
      <c r="C307">
        <v>31.24</v>
      </c>
      <c r="D307">
        <v>10</v>
      </c>
      <c r="E307">
        <v>30.13</v>
      </c>
      <c r="F307">
        <v>10</v>
      </c>
      <c r="G307">
        <v>31.2</v>
      </c>
      <c r="H307">
        <v>30.38</v>
      </c>
      <c r="I307">
        <v>35.630000000000003</v>
      </c>
      <c r="J307">
        <v>27.82</v>
      </c>
      <c r="K307">
        <v>731.78</v>
      </c>
      <c r="M307">
        <f t="shared" si="5"/>
        <v>25.62</v>
      </c>
    </row>
    <row r="308" spans="1:13" x14ac:dyDescent="0.75">
      <c r="A308" s="7">
        <v>0.62236111111111114</v>
      </c>
      <c r="B308">
        <v>12.35</v>
      </c>
      <c r="C308">
        <v>31.09</v>
      </c>
      <c r="D308">
        <v>10</v>
      </c>
      <c r="E308">
        <v>29.9</v>
      </c>
      <c r="F308">
        <v>10</v>
      </c>
      <c r="G308">
        <v>29.77</v>
      </c>
      <c r="H308">
        <v>30.15</v>
      </c>
      <c r="I308">
        <v>34.99</v>
      </c>
      <c r="J308">
        <v>26.75</v>
      </c>
      <c r="K308">
        <v>312.08</v>
      </c>
      <c r="M308">
        <f t="shared" si="5"/>
        <v>24.55</v>
      </c>
    </row>
    <row r="309" spans="1:13" x14ac:dyDescent="0.75">
      <c r="A309" s="7">
        <v>0.62305555555555558</v>
      </c>
      <c r="B309">
        <v>12.15</v>
      </c>
      <c r="C309">
        <v>31.06</v>
      </c>
      <c r="D309">
        <v>10</v>
      </c>
      <c r="E309">
        <v>29.85</v>
      </c>
      <c r="F309">
        <v>12.11</v>
      </c>
      <c r="G309">
        <v>31</v>
      </c>
      <c r="H309">
        <v>30.02</v>
      </c>
      <c r="I309">
        <v>35.49</v>
      </c>
      <c r="J309">
        <v>27.26</v>
      </c>
      <c r="K309">
        <v>690.77</v>
      </c>
      <c r="M309">
        <f t="shared" si="5"/>
        <v>25.060000000000002</v>
      </c>
    </row>
    <row r="310" spans="1:13" x14ac:dyDescent="0.75">
      <c r="A310" s="7">
        <v>0.62375000000000003</v>
      </c>
      <c r="B310">
        <v>12.36</v>
      </c>
      <c r="C310">
        <v>30.85</v>
      </c>
      <c r="D310">
        <v>10</v>
      </c>
      <c r="E310">
        <v>29.76</v>
      </c>
      <c r="F310">
        <v>16.64</v>
      </c>
      <c r="G310">
        <v>29.83</v>
      </c>
      <c r="H310">
        <v>29.99</v>
      </c>
      <c r="I310">
        <v>35.47</v>
      </c>
      <c r="J310">
        <v>26.14</v>
      </c>
      <c r="K310">
        <v>406.41</v>
      </c>
      <c r="M310">
        <f t="shared" si="5"/>
        <v>23.94</v>
      </c>
    </row>
    <row r="311" spans="1:13" x14ac:dyDescent="0.75">
      <c r="A311" s="7">
        <v>0.62444444444444447</v>
      </c>
      <c r="B311">
        <v>12.43</v>
      </c>
      <c r="C311">
        <v>30.66</v>
      </c>
      <c r="D311">
        <v>10</v>
      </c>
      <c r="E311">
        <v>29.63</v>
      </c>
      <c r="F311">
        <v>10</v>
      </c>
      <c r="G311">
        <v>30.2</v>
      </c>
      <c r="H311">
        <v>29.83</v>
      </c>
      <c r="I311">
        <v>35.29</v>
      </c>
      <c r="J311">
        <v>27.43</v>
      </c>
      <c r="K311">
        <v>653.86</v>
      </c>
      <c r="M311">
        <f t="shared" si="5"/>
        <v>25.23</v>
      </c>
    </row>
    <row r="312" spans="1:13" x14ac:dyDescent="0.75">
      <c r="A312" s="7">
        <v>0.62513888888888891</v>
      </c>
      <c r="B312">
        <v>12.27</v>
      </c>
      <c r="C312">
        <v>30.67</v>
      </c>
      <c r="D312">
        <v>10</v>
      </c>
      <c r="E312">
        <v>29.73</v>
      </c>
      <c r="F312">
        <v>10</v>
      </c>
      <c r="G312">
        <v>31.1</v>
      </c>
      <c r="H312">
        <v>29.79</v>
      </c>
      <c r="I312">
        <v>35.869999999999997</v>
      </c>
      <c r="J312">
        <v>27.78</v>
      </c>
      <c r="K312">
        <v>696.24</v>
      </c>
      <c r="M312">
        <f t="shared" si="5"/>
        <v>25.580000000000002</v>
      </c>
    </row>
    <row r="313" spans="1:13" x14ac:dyDescent="0.75">
      <c r="A313" s="7">
        <v>0.62583333333333335</v>
      </c>
      <c r="B313">
        <v>12.32</v>
      </c>
      <c r="C313">
        <v>30.69</v>
      </c>
      <c r="D313">
        <v>10</v>
      </c>
      <c r="E313">
        <v>29.75</v>
      </c>
      <c r="F313">
        <v>10</v>
      </c>
      <c r="G313">
        <v>31.15</v>
      </c>
      <c r="H313">
        <v>29.71</v>
      </c>
      <c r="I313">
        <v>35.979999999999997</v>
      </c>
      <c r="J313">
        <v>27.76</v>
      </c>
      <c r="K313">
        <v>696.24</v>
      </c>
      <c r="M313">
        <f t="shared" si="5"/>
        <v>25.560000000000002</v>
      </c>
    </row>
    <row r="314" spans="1:13" x14ac:dyDescent="0.75">
      <c r="A314" s="7">
        <v>0.62652777777777779</v>
      </c>
      <c r="B314">
        <v>12.26</v>
      </c>
      <c r="C314">
        <v>30.74</v>
      </c>
      <c r="D314">
        <v>10</v>
      </c>
      <c r="E314">
        <v>29.75</v>
      </c>
      <c r="F314">
        <v>10</v>
      </c>
      <c r="G314">
        <v>31.32</v>
      </c>
      <c r="H314">
        <v>29.47</v>
      </c>
      <c r="I314">
        <v>35.590000000000003</v>
      </c>
      <c r="J314">
        <v>27.66</v>
      </c>
      <c r="K314">
        <v>670.26</v>
      </c>
      <c r="M314">
        <f t="shared" si="5"/>
        <v>25.46</v>
      </c>
    </row>
    <row r="315" spans="1:13" x14ac:dyDescent="0.75">
      <c r="A315" s="7">
        <v>0.62722222222222224</v>
      </c>
      <c r="B315">
        <v>12.21</v>
      </c>
      <c r="C315">
        <v>30.8</v>
      </c>
      <c r="D315">
        <v>10</v>
      </c>
      <c r="E315">
        <v>29.82</v>
      </c>
      <c r="F315">
        <v>10</v>
      </c>
      <c r="G315">
        <v>30.7</v>
      </c>
      <c r="H315">
        <v>29.35</v>
      </c>
      <c r="I315">
        <v>35.08</v>
      </c>
      <c r="J315">
        <v>27.92</v>
      </c>
      <c r="K315">
        <v>498.01</v>
      </c>
      <c r="M315">
        <f t="shared" si="5"/>
        <v>25.720000000000002</v>
      </c>
    </row>
    <row r="316" spans="1:13" x14ac:dyDescent="0.75">
      <c r="A316" s="7">
        <v>0.62791666666666668</v>
      </c>
      <c r="B316">
        <v>12.17</v>
      </c>
      <c r="C316">
        <v>30.89</v>
      </c>
      <c r="D316">
        <v>10</v>
      </c>
      <c r="E316">
        <v>29.84</v>
      </c>
      <c r="F316">
        <v>11.94</v>
      </c>
      <c r="G316">
        <v>31.02</v>
      </c>
      <c r="H316">
        <v>29.18</v>
      </c>
      <c r="I316">
        <v>35.369999999999997</v>
      </c>
      <c r="J316">
        <v>27.48</v>
      </c>
      <c r="K316">
        <v>606.01</v>
      </c>
      <c r="M316">
        <f t="shared" si="5"/>
        <v>25.28</v>
      </c>
    </row>
    <row r="317" spans="1:13" x14ac:dyDescent="0.75">
      <c r="A317" s="7">
        <v>0.62861111111111112</v>
      </c>
      <c r="B317">
        <v>12.04</v>
      </c>
      <c r="C317">
        <v>30.83</v>
      </c>
      <c r="D317">
        <v>10</v>
      </c>
      <c r="E317">
        <v>30.03</v>
      </c>
      <c r="F317">
        <v>10.78</v>
      </c>
      <c r="G317">
        <v>31.07</v>
      </c>
      <c r="H317">
        <v>29.3</v>
      </c>
      <c r="I317">
        <v>36.21</v>
      </c>
      <c r="J317">
        <v>27.57</v>
      </c>
      <c r="K317">
        <v>660.69</v>
      </c>
      <c r="M317">
        <f t="shared" si="5"/>
        <v>25.37</v>
      </c>
    </row>
    <row r="318" spans="1:13" x14ac:dyDescent="0.75">
      <c r="A318" s="7">
        <v>0.62930555555555556</v>
      </c>
      <c r="B318">
        <v>12.07</v>
      </c>
      <c r="C318">
        <v>30.87</v>
      </c>
      <c r="D318">
        <v>10</v>
      </c>
      <c r="E318">
        <v>30.16</v>
      </c>
      <c r="F318">
        <v>10</v>
      </c>
      <c r="G318">
        <v>30.8</v>
      </c>
      <c r="H318">
        <v>29.36</v>
      </c>
      <c r="I318">
        <v>36</v>
      </c>
      <c r="J318">
        <v>27.78</v>
      </c>
      <c r="K318">
        <v>551.32000000000005</v>
      </c>
      <c r="M318">
        <f t="shared" si="5"/>
        <v>25.580000000000002</v>
      </c>
    </row>
    <row r="319" spans="1:13" x14ac:dyDescent="0.75">
      <c r="A319" s="7">
        <v>0.63</v>
      </c>
      <c r="B319">
        <v>11.94</v>
      </c>
      <c r="C319">
        <v>30.92</v>
      </c>
      <c r="D319">
        <v>10</v>
      </c>
      <c r="E319">
        <v>30.28</v>
      </c>
      <c r="F319">
        <v>10</v>
      </c>
      <c r="G319">
        <v>31.29</v>
      </c>
      <c r="H319">
        <v>29.32</v>
      </c>
      <c r="I319">
        <v>35.86</v>
      </c>
      <c r="J319">
        <v>28.24</v>
      </c>
      <c r="K319">
        <v>629.25</v>
      </c>
      <c r="M319">
        <f t="shared" si="5"/>
        <v>26.04</v>
      </c>
    </row>
    <row r="320" spans="1:13" x14ac:dyDescent="0.75">
      <c r="A320" s="7">
        <v>0.63069444444444445</v>
      </c>
      <c r="B320">
        <v>11.93</v>
      </c>
      <c r="C320">
        <v>30.81</v>
      </c>
      <c r="D320">
        <v>10</v>
      </c>
      <c r="E320">
        <v>30.2</v>
      </c>
      <c r="F320">
        <v>10</v>
      </c>
      <c r="G320">
        <v>30.47</v>
      </c>
      <c r="H320">
        <v>29.31</v>
      </c>
      <c r="I320">
        <v>35.44</v>
      </c>
      <c r="J320">
        <v>26.97</v>
      </c>
      <c r="K320">
        <v>400.94</v>
      </c>
      <c r="M320">
        <f t="shared" si="5"/>
        <v>24.77</v>
      </c>
    </row>
    <row r="321" spans="1:13" x14ac:dyDescent="0.75">
      <c r="A321" s="7">
        <v>0.63138888888888889</v>
      </c>
      <c r="B321">
        <v>11.54</v>
      </c>
      <c r="C321">
        <v>30.86</v>
      </c>
      <c r="D321">
        <v>10</v>
      </c>
      <c r="E321">
        <v>30.22</v>
      </c>
      <c r="F321">
        <v>10.45</v>
      </c>
      <c r="G321">
        <v>30.81</v>
      </c>
      <c r="H321">
        <v>29.18</v>
      </c>
      <c r="I321">
        <v>35.200000000000003</v>
      </c>
      <c r="J321">
        <v>26.94</v>
      </c>
      <c r="K321">
        <v>608.74</v>
      </c>
      <c r="M321">
        <f t="shared" si="5"/>
        <v>24.740000000000002</v>
      </c>
    </row>
    <row r="322" spans="1:13" x14ac:dyDescent="0.75">
      <c r="A322" s="7">
        <v>0.63208333333333333</v>
      </c>
      <c r="B322">
        <v>11.92</v>
      </c>
      <c r="C322">
        <v>30.81</v>
      </c>
      <c r="D322">
        <v>10</v>
      </c>
      <c r="E322">
        <v>30.24</v>
      </c>
      <c r="F322">
        <v>10</v>
      </c>
      <c r="G322">
        <v>30.45</v>
      </c>
      <c r="H322">
        <v>29.17</v>
      </c>
      <c r="I322">
        <v>35.090000000000003</v>
      </c>
      <c r="J322">
        <v>27.08</v>
      </c>
      <c r="K322">
        <v>565</v>
      </c>
      <c r="M322">
        <f t="shared" si="5"/>
        <v>24.88</v>
      </c>
    </row>
    <row r="323" spans="1:13" x14ac:dyDescent="0.75">
      <c r="A323" s="7">
        <v>0.63277777777777777</v>
      </c>
      <c r="B323">
        <v>11.98</v>
      </c>
      <c r="C323">
        <v>30.8</v>
      </c>
      <c r="D323">
        <v>10</v>
      </c>
      <c r="E323">
        <v>30.04</v>
      </c>
      <c r="F323">
        <v>12.77</v>
      </c>
      <c r="G323">
        <v>29.37</v>
      </c>
      <c r="H323">
        <v>29.01</v>
      </c>
      <c r="I323">
        <v>33.99</v>
      </c>
      <c r="J323">
        <v>25.84</v>
      </c>
      <c r="K323">
        <v>184.94</v>
      </c>
      <c r="M323">
        <f t="shared" si="5"/>
        <v>23.64</v>
      </c>
    </row>
    <row r="324" spans="1:13" x14ac:dyDescent="0.75">
      <c r="A324" s="7">
        <v>0.63347222222222221</v>
      </c>
      <c r="B324">
        <v>11.82</v>
      </c>
      <c r="C324">
        <v>30.71</v>
      </c>
      <c r="D324">
        <v>10</v>
      </c>
      <c r="E324">
        <v>29.93</v>
      </c>
      <c r="F324">
        <v>13.1</v>
      </c>
      <c r="G324">
        <v>30.5</v>
      </c>
      <c r="H324">
        <v>28.84</v>
      </c>
      <c r="I324">
        <v>33.869999999999997</v>
      </c>
      <c r="J324">
        <v>26.85</v>
      </c>
      <c r="K324">
        <v>584.14</v>
      </c>
      <c r="M324">
        <f t="shared" si="5"/>
        <v>24.650000000000002</v>
      </c>
    </row>
    <row r="325" spans="1:13" x14ac:dyDescent="0.75">
      <c r="A325" s="7">
        <v>0.63416666666666666</v>
      </c>
      <c r="B325">
        <v>11.89</v>
      </c>
      <c r="C325">
        <v>30.5</v>
      </c>
      <c r="D325">
        <v>10</v>
      </c>
      <c r="E325">
        <v>29.96</v>
      </c>
      <c r="F325">
        <v>10</v>
      </c>
      <c r="G325">
        <v>30.57</v>
      </c>
      <c r="H325">
        <v>28.79</v>
      </c>
      <c r="I325">
        <v>33.950000000000003</v>
      </c>
      <c r="J325">
        <v>27.51</v>
      </c>
      <c r="K325">
        <v>608.74</v>
      </c>
      <c r="M325">
        <f t="shared" si="5"/>
        <v>25.310000000000002</v>
      </c>
    </row>
    <row r="326" spans="1:13" x14ac:dyDescent="0.75">
      <c r="A326" s="7">
        <v>0.6348611111111111</v>
      </c>
      <c r="B326">
        <v>11.79</v>
      </c>
      <c r="C326">
        <v>30.49</v>
      </c>
      <c r="D326">
        <v>10</v>
      </c>
      <c r="E326">
        <v>30.03</v>
      </c>
      <c r="F326">
        <v>10</v>
      </c>
      <c r="G326">
        <v>30.57</v>
      </c>
      <c r="H326">
        <v>28.77</v>
      </c>
      <c r="I326">
        <v>33.840000000000003</v>
      </c>
      <c r="J326">
        <v>27.39</v>
      </c>
      <c r="K326">
        <v>589.6</v>
      </c>
      <c r="M326">
        <f t="shared" si="5"/>
        <v>25.19</v>
      </c>
    </row>
    <row r="327" spans="1:13" x14ac:dyDescent="0.75">
      <c r="A327" s="7">
        <v>0.63555555555555554</v>
      </c>
      <c r="B327">
        <v>11.89</v>
      </c>
      <c r="C327">
        <v>30.43</v>
      </c>
      <c r="D327">
        <v>10</v>
      </c>
      <c r="E327">
        <v>29.97</v>
      </c>
      <c r="F327">
        <v>10.28</v>
      </c>
      <c r="G327">
        <v>29.87</v>
      </c>
      <c r="H327">
        <v>28.71</v>
      </c>
      <c r="I327">
        <v>33.520000000000003</v>
      </c>
      <c r="J327">
        <v>26.52</v>
      </c>
      <c r="K327">
        <v>364.03</v>
      </c>
      <c r="M327">
        <f t="shared" si="5"/>
        <v>24.32</v>
      </c>
    </row>
    <row r="328" spans="1:13" x14ac:dyDescent="0.75">
      <c r="A328" s="7">
        <v>0.63624999999999998</v>
      </c>
      <c r="B328">
        <v>11.55</v>
      </c>
      <c r="C328">
        <v>30.49</v>
      </c>
      <c r="D328">
        <v>10</v>
      </c>
      <c r="E328">
        <v>29.95</v>
      </c>
      <c r="F328">
        <v>10</v>
      </c>
      <c r="G328">
        <v>31</v>
      </c>
      <c r="H328">
        <v>28.54</v>
      </c>
      <c r="I328">
        <v>33.200000000000003</v>
      </c>
      <c r="J328">
        <v>27.11</v>
      </c>
      <c r="K328">
        <v>582.77</v>
      </c>
      <c r="M328">
        <f t="shared" si="5"/>
        <v>24.91</v>
      </c>
    </row>
    <row r="329" spans="1:13" x14ac:dyDescent="0.75">
      <c r="A329" s="7">
        <v>0.63694444444444442</v>
      </c>
      <c r="B329">
        <v>11.66</v>
      </c>
      <c r="C329">
        <v>30.44</v>
      </c>
      <c r="D329">
        <v>10</v>
      </c>
      <c r="E329">
        <v>29.91</v>
      </c>
      <c r="F329">
        <v>11.44</v>
      </c>
      <c r="G329">
        <v>30.31</v>
      </c>
      <c r="H329">
        <v>28.5</v>
      </c>
      <c r="I329">
        <v>33.119999999999997</v>
      </c>
      <c r="J329">
        <v>26.79</v>
      </c>
      <c r="K329">
        <v>570.46</v>
      </c>
      <c r="M329">
        <f t="shared" si="5"/>
        <v>24.59</v>
      </c>
    </row>
    <row r="330" spans="1:13" x14ac:dyDescent="0.75">
      <c r="A330" s="7">
        <f t="shared" ref="A330:A361" si="6">A329+(A329-A328)</f>
        <v>0.63763888888888887</v>
      </c>
      <c r="B330">
        <v>11.38</v>
      </c>
      <c r="C330">
        <v>30.45</v>
      </c>
      <c r="D330">
        <v>10</v>
      </c>
      <c r="E330">
        <v>30.02</v>
      </c>
      <c r="F330">
        <v>10</v>
      </c>
      <c r="G330">
        <v>30.58</v>
      </c>
      <c r="H330">
        <v>28.45</v>
      </c>
      <c r="I330">
        <v>33.15</v>
      </c>
      <c r="J330">
        <v>27.1</v>
      </c>
      <c r="K330">
        <v>586.87</v>
      </c>
      <c r="M330">
        <f t="shared" ref="M330:M363" si="7">J330-2.2</f>
        <v>24.900000000000002</v>
      </c>
    </row>
    <row r="331" spans="1:13" x14ac:dyDescent="0.75">
      <c r="A331" s="7">
        <f t="shared" si="6"/>
        <v>0.63833333333333331</v>
      </c>
      <c r="B331">
        <v>11.56</v>
      </c>
      <c r="C331">
        <v>30.38</v>
      </c>
      <c r="D331">
        <v>10</v>
      </c>
      <c r="E331">
        <v>29.99</v>
      </c>
      <c r="F331">
        <v>12.44</v>
      </c>
      <c r="G331">
        <v>30.09</v>
      </c>
      <c r="H331">
        <v>28.45</v>
      </c>
      <c r="I331">
        <v>33.14</v>
      </c>
      <c r="J331">
        <v>26.96</v>
      </c>
      <c r="K331">
        <v>570.46</v>
      </c>
      <c r="M331">
        <f t="shared" si="7"/>
        <v>24.76</v>
      </c>
    </row>
    <row r="332" spans="1:13" x14ac:dyDescent="0.75">
      <c r="A332" s="7">
        <f t="shared" si="6"/>
        <v>0.63902777777777775</v>
      </c>
      <c r="B332">
        <v>11.59</v>
      </c>
      <c r="C332">
        <v>30.24</v>
      </c>
      <c r="D332">
        <v>10</v>
      </c>
      <c r="E332">
        <v>29.8</v>
      </c>
      <c r="F332">
        <v>14.93</v>
      </c>
      <c r="G332">
        <v>29.38</v>
      </c>
      <c r="H332">
        <v>28.42</v>
      </c>
      <c r="I332">
        <v>32.630000000000003</v>
      </c>
      <c r="J332">
        <v>26.28</v>
      </c>
      <c r="K332">
        <v>448.79</v>
      </c>
      <c r="M332">
        <f t="shared" si="7"/>
        <v>24.080000000000002</v>
      </c>
    </row>
    <row r="333" spans="1:13" x14ac:dyDescent="0.75">
      <c r="A333" s="7">
        <f t="shared" si="6"/>
        <v>0.63972222222222219</v>
      </c>
      <c r="B333">
        <v>11.64</v>
      </c>
      <c r="C333">
        <v>30.2</v>
      </c>
      <c r="D333">
        <v>10</v>
      </c>
      <c r="E333">
        <v>29.83</v>
      </c>
      <c r="F333">
        <v>10</v>
      </c>
      <c r="G333">
        <v>30.61</v>
      </c>
      <c r="H333">
        <v>28.32</v>
      </c>
      <c r="I333">
        <v>32.630000000000003</v>
      </c>
      <c r="J333">
        <v>28.47</v>
      </c>
      <c r="K333">
        <v>563.63</v>
      </c>
      <c r="M333">
        <f t="shared" si="7"/>
        <v>26.27</v>
      </c>
    </row>
    <row r="334" spans="1:13" x14ac:dyDescent="0.75">
      <c r="A334" s="7">
        <f t="shared" si="6"/>
        <v>0.64041666666666663</v>
      </c>
      <c r="B334">
        <v>11.47</v>
      </c>
      <c r="C334">
        <v>30.36</v>
      </c>
      <c r="D334">
        <v>10</v>
      </c>
      <c r="E334">
        <v>29.97</v>
      </c>
      <c r="F334">
        <v>10</v>
      </c>
      <c r="G334">
        <v>31.2</v>
      </c>
      <c r="H334">
        <v>28.23</v>
      </c>
      <c r="I334">
        <v>32.53</v>
      </c>
      <c r="J334">
        <v>28.22</v>
      </c>
      <c r="K334">
        <v>528.08000000000004</v>
      </c>
      <c r="M334">
        <f t="shared" si="7"/>
        <v>26.02</v>
      </c>
    </row>
    <row r="335" spans="1:13" x14ac:dyDescent="0.75">
      <c r="A335" s="7">
        <f t="shared" si="6"/>
        <v>0.64111111111111108</v>
      </c>
      <c r="B335">
        <v>11.45</v>
      </c>
      <c r="C335">
        <v>30.4</v>
      </c>
      <c r="D335">
        <v>10</v>
      </c>
      <c r="E335">
        <v>30.03</v>
      </c>
      <c r="F335">
        <v>11.94</v>
      </c>
      <c r="G335">
        <v>30.26</v>
      </c>
      <c r="H335">
        <v>28.2</v>
      </c>
      <c r="I335">
        <v>32.67</v>
      </c>
      <c r="J335">
        <v>26.93</v>
      </c>
      <c r="K335">
        <v>503.48</v>
      </c>
      <c r="M335">
        <f t="shared" si="7"/>
        <v>24.73</v>
      </c>
    </row>
    <row r="336" spans="1:13" x14ac:dyDescent="0.75">
      <c r="A336" s="7">
        <f t="shared" si="6"/>
        <v>0.64180555555555552</v>
      </c>
      <c r="B336">
        <v>11.39</v>
      </c>
      <c r="C336">
        <v>30.4</v>
      </c>
      <c r="D336">
        <v>10</v>
      </c>
      <c r="E336">
        <v>30.06</v>
      </c>
      <c r="F336">
        <v>10.119999999999999</v>
      </c>
      <c r="G336">
        <v>30.29</v>
      </c>
      <c r="H336">
        <v>28.23</v>
      </c>
      <c r="I336">
        <v>32.6</v>
      </c>
      <c r="J336">
        <v>26.94</v>
      </c>
      <c r="K336">
        <v>458.36</v>
      </c>
      <c r="M336">
        <f t="shared" si="7"/>
        <v>24.740000000000002</v>
      </c>
    </row>
    <row r="337" spans="1:13" x14ac:dyDescent="0.75">
      <c r="A337" s="7">
        <f t="shared" si="6"/>
        <v>0.64249999999999996</v>
      </c>
      <c r="B337">
        <v>11.49</v>
      </c>
      <c r="C337">
        <v>30.29</v>
      </c>
      <c r="D337">
        <v>10</v>
      </c>
      <c r="E337">
        <v>29.97</v>
      </c>
      <c r="F337">
        <v>11.11</v>
      </c>
      <c r="G337">
        <v>29.6</v>
      </c>
      <c r="H337">
        <v>28.25</v>
      </c>
      <c r="I337">
        <v>32.61</v>
      </c>
      <c r="J337">
        <v>26.61</v>
      </c>
      <c r="K337">
        <v>439.22</v>
      </c>
      <c r="M337">
        <f t="shared" si="7"/>
        <v>24.41</v>
      </c>
    </row>
    <row r="338" spans="1:13" x14ac:dyDescent="0.75">
      <c r="A338" s="7">
        <f t="shared" si="6"/>
        <v>0.6431944444444444</v>
      </c>
      <c r="B338">
        <v>11.38</v>
      </c>
      <c r="C338">
        <v>30.19</v>
      </c>
      <c r="D338">
        <v>10</v>
      </c>
      <c r="E338">
        <v>29.96</v>
      </c>
      <c r="F338">
        <v>10</v>
      </c>
      <c r="G338">
        <v>30.37</v>
      </c>
      <c r="H338">
        <v>28.22</v>
      </c>
      <c r="I338">
        <v>32.36</v>
      </c>
      <c r="J338">
        <v>27.25</v>
      </c>
      <c r="K338">
        <v>348.99</v>
      </c>
      <c r="M338">
        <f t="shared" si="7"/>
        <v>25.05</v>
      </c>
    </row>
    <row r="339" spans="1:13" x14ac:dyDescent="0.75">
      <c r="A339" s="7">
        <f t="shared" si="6"/>
        <v>0.64388888888888884</v>
      </c>
      <c r="B339">
        <v>11.33</v>
      </c>
      <c r="C339">
        <v>30.12</v>
      </c>
      <c r="D339">
        <v>10</v>
      </c>
      <c r="E339">
        <v>29.85</v>
      </c>
      <c r="F339">
        <v>10.119999999999999</v>
      </c>
      <c r="G339">
        <v>29.86</v>
      </c>
      <c r="H339">
        <v>28.21</v>
      </c>
      <c r="I339">
        <v>32.369999999999997</v>
      </c>
      <c r="J339">
        <v>26.82</v>
      </c>
      <c r="K339">
        <v>364.03</v>
      </c>
      <c r="M339">
        <f t="shared" si="7"/>
        <v>24.62</v>
      </c>
    </row>
    <row r="340" spans="1:13" x14ac:dyDescent="0.75">
      <c r="A340" s="7">
        <f t="shared" si="6"/>
        <v>0.64458333333333329</v>
      </c>
      <c r="B340">
        <v>11.3</v>
      </c>
      <c r="C340">
        <v>30.08</v>
      </c>
      <c r="D340">
        <v>10</v>
      </c>
      <c r="E340">
        <v>29.81</v>
      </c>
      <c r="F340">
        <v>10</v>
      </c>
      <c r="G340">
        <v>30.1</v>
      </c>
      <c r="H340">
        <v>28.21</v>
      </c>
      <c r="I340">
        <v>32.36</v>
      </c>
      <c r="J340">
        <v>27.58</v>
      </c>
      <c r="K340">
        <v>316.18</v>
      </c>
      <c r="M340">
        <f t="shared" si="7"/>
        <v>25.38</v>
      </c>
    </row>
    <row r="341" spans="1:13" x14ac:dyDescent="0.75">
      <c r="A341" s="7">
        <f t="shared" si="6"/>
        <v>0.64527777777777773</v>
      </c>
      <c r="B341">
        <v>11.39</v>
      </c>
      <c r="C341">
        <v>30.12</v>
      </c>
      <c r="D341">
        <v>10</v>
      </c>
      <c r="E341">
        <v>29.87</v>
      </c>
      <c r="F341">
        <v>10</v>
      </c>
      <c r="G341">
        <v>30.18</v>
      </c>
      <c r="H341">
        <v>28.18</v>
      </c>
      <c r="I341">
        <v>32.35</v>
      </c>
      <c r="J341">
        <v>26.68</v>
      </c>
      <c r="K341">
        <v>286.10000000000002</v>
      </c>
      <c r="M341">
        <f t="shared" si="7"/>
        <v>24.48</v>
      </c>
    </row>
    <row r="342" spans="1:13" x14ac:dyDescent="0.75">
      <c r="A342" s="7">
        <f t="shared" si="6"/>
        <v>0.64597222222222217</v>
      </c>
      <c r="B342">
        <v>11.4</v>
      </c>
      <c r="C342">
        <v>29.96</v>
      </c>
      <c r="D342">
        <v>10</v>
      </c>
      <c r="E342">
        <v>29.78</v>
      </c>
      <c r="F342">
        <v>10</v>
      </c>
      <c r="G342">
        <v>29.71</v>
      </c>
      <c r="H342">
        <v>28.21</v>
      </c>
      <c r="I342">
        <v>32.450000000000003</v>
      </c>
      <c r="J342">
        <v>27.04</v>
      </c>
      <c r="K342">
        <v>264.23</v>
      </c>
      <c r="M342">
        <f t="shared" si="7"/>
        <v>24.84</v>
      </c>
    </row>
    <row r="343" spans="1:13" x14ac:dyDescent="0.75">
      <c r="A343" s="7">
        <f t="shared" si="6"/>
        <v>0.64666666666666661</v>
      </c>
      <c r="B343">
        <v>11.33</v>
      </c>
      <c r="C343">
        <v>30</v>
      </c>
      <c r="D343">
        <v>10</v>
      </c>
      <c r="E343">
        <v>29.85</v>
      </c>
      <c r="F343">
        <v>10</v>
      </c>
      <c r="G343">
        <v>30.31</v>
      </c>
      <c r="H343">
        <v>28.16</v>
      </c>
      <c r="I343">
        <v>32.43</v>
      </c>
      <c r="J343">
        <v>27.45</v>
      </c>
      <c r="K343">
        <v>217.75</v>
      </c>
      <c r="M343">
        <f t="shared" si="7"/>
        <v>25.25</v>
      </c>
    </row>
    <row r="344" spans="1:13" x14ac:dyDescent="0.75">
      <c r="A344" s="7">
        <f t="shared" si="6"/>
        <v>0.64736111111111105</v>
      </c>
      <c r="B344">
        <v>11.23</v>
      </c>
      <c r="C344">
        <v>30.02</v>
      </c>
      <c r="D344">
        <v>10</v>
      </c>
      <c r="E344">
        <v>29.79</v>
      </c>
      <c r="F344">
        <v>10</v>
      </c>
      <c r="G344">
        <v>30.02</v>
      </c>
      <c r="H344">
        <v>28.12</v>
      </c>
      <c r="I344">
        <v>32.340000000000003</v>
      </c>
      <c r="J344">
        <v>27.01</v>
      </c>
      <c r="K344">
        <v>184.94</v>
      </c>
      <c r="M344">
        <f t="shared" si="7"/>
        <v>24.810000000000002</v>
      </c>
    </row>
    <row r="345" spans="1:13" x14ac:dyDescent="0.75">
      <c r="A345" s="7">
        <f t="shared" si="6"/>
        <v>0.6480555555555555</v>
      </c>
      <c r="B345">
        <v>11.25</v>
      </c>
      <c r="C345">
        <v>30.05</v>
      </c>
      <c r="D345">
        <v>10</v>
      </c>
      <c r="E345">
        <v>29.82</v>
      </c>
      <c r="F345">
        <v>11.11</v>
      </c>
      <c r="G345">
        <v>30.34</v>
      </c>
      <c r="H345">
        <v>28.04</v>
      </c>
      <c r="I345">
        <v>32.200000000000003</v>
      </c>
      <c r="J345">
        <v>26.75</v>
      </c>
      <c r="K345">
        <v>167.16</v>
      </c>
      <c r="M345">
        <f t="shared" si="7"/>
        <v>24.55</v>
      </c>
    </row>
    <row r="346" spans="1:13" x14ac:dyDescent="0.75">
      <c r="A346" s="7">
        <f t="shared" si="6"/>
        <v>0.64874999999999994</v>
      </c>
      <c r="B346">
        <v>11.16</v>
      </c>
      <c r="C346">
        <v>30.01</v>
      </c>
      <c r="D346">
        <v>10</v>
      </c>
      <c r="E346">
        <v>29.62</v>
      </c>
      <c r="F346">
        <v>10</v>
      </c>
      <c r="G346">
        <v>29.79</v>
      </c>
      <c r="H346">
        <v>28</v>
      </c>
      <c r="I346">
        <v>32.11</v>
      </c>
      <c r="J346">
        <v>26.77</v>
      </c>
      <c r="K346">
        <v>142.56</v>
      </c>
      <c r="M346">
        <f t="shared" si="7"/>
        <v>24.57</v>
      </c>
    </row>
    <row r="347" spans="1:13" x14ac:dyDescent="0.75">
      <c r="A347" s="7">
        <f t="shared" si="6"/>
        <v>0.64944444444444438</v>
      </c>
      <c r="B347">
        <v>11.29</v>
      </c>
      <c r="C347">
        <v>30.05</v>
      </c>
      <c r="D347">
        <v>10</v>
      </c>
      <c r="E347">
        <v>28.87</v>
      </c>
      <c r="F347">
        <v>50.55</v>
      </c>
      <c r="G347">
        <v>24.38</v>
      </c>
      <c r="H347">
        <v>27.9</v>
      </c>
      <c r="I347">
        <v>31.56</v>
      </c>
      <c r="J347">
        <v>25.29</v>
      </c>
      <c r="K347">
        <v>138.44999999999999</v>
      </c>
      <c r="M347">
        <f t="shared" si="7"/>
        <v>23.09</v>
      </c>
    </row>
    <row r="348" spans="1:13" x14ac:dyDescent="0.75">
      <c r="A348" s="7">
        <f t="shared" si="6"/>
        <v>0.65013888888888882</v>
      </c>
      <c r="B348">
        <v>11.38</v>
      </c>
      <c r="C348">
        <v>30.03</v>
      </c>
      <c r="D348">
        <v>10</v>
      </c>
      <c r="E348">
        <v>27.41</v>
      </c>
      <c r="F348">
        <v>53.71</v>
      </c>
      <c r="G348">
        <v>23.67</v>
      </c>
      <c r="H348">
        <v>27.77</v>
      </c>
      <c r="I348">
        <v>30.9</v>
      </c>
      <c r="J348">
        <v>24.52</v>
      </c>
      <c r="K348">
        <v>126.15</v>
      </c>
      <c r="M348">
        <f t="shared" si="7"/>
        <v>22.32</v>
      </c>
    </row>
    <row r="349" spans="1:13" x14ac:dyDescent="0.75">
      <c r="A349" s="7">
        <f t="shared" si="6"/>
        <v>0.65083333333333326</v>
      </c>
      <c r="B349">
        <v>11.38</v>
      </c>
      <c r="C349">
        <v>29.9</v>
      </c>
      <c r="D349">
        <v>10</v>
      </c>
      <c r="E349">
        <v>26.44</v>
      </c>
      <c r="F349">
        <v>56.74</v>
      </c>
      <c r="G349">
        <v>24.03</v>
      </c>
      <c r="H349">
        <v>27.66</v>
      </c>
      <c r="I349">
        <v>31.34</v>
      </c>
      <c r="J349">
        <v>24.51</v>
      </c>
      <c r="K349">
        <v>119.32</v>
      </c>
      <c r="M349">
        <f t="shared" si="7"/>
        <v>22.310000000000002</v>
      </c>
    </row>
    <row r="350" spans="1:13" x14ac:dyDescent="0.75">
      <c r="A350" s="7">
        <f t="shared" si="6"/>
        <v>0.65152777777777771</v>
      </c>
      <c r="B350">
        <v>11.299999999999999</v>
      </c>
      <c r="C350">
        <v>29.8</v>
      </c>
      <c r="D350">
        <v>10</v>
      </c>
      <c r="E350">
        <v>26.07</v>
      </c>
      <c r="F350">
        <v>56.95</v>
      </c>
      <c r="G350">
        <v>24.7</v>
      </c>
      <c r="H350">
        <v>22.36</v>
      </c>
      <c r="I350">
        <v>30.3</v>
      </c>
      <c r="J350">
        <v>25.54</v>
      </c>
      <c r="K350">
        <v>112.48</v>
      </c>
      <c r="M350">
        <f t="shared" si="7"/>
        <v>23.34</v>
      </c>
    </row>
    <row r="351" spans="1:13" x14ac:dyDescent="0.75">
      <c r="A351" s="7">
        <f t="shared" si="6"/>
        <v>0.65222222222222215</v>
      </c>
      <c r="B351">
        <v>11.399999999999999</v>
      </c>
      <c r="C351">
        <v>29.76</v>
      </c>
      <c r="D351">
        <v>10</v>
      </c>
      <c r="E351">
        <v>25.85</v>
      </c>
      <c r="F351">
        <v>57.77</v>
      </c>
      <c r="G351">
        <v>25.14</v>
      </c>
      <c r="H351">
        <v>22.85</v>
      </c>
      <c r="I351">
        <v>31.85</v>
      </c>
      <c r="J351">
        <v>26.11</v>
      </c>
      <c r="K351">
        <v>119.32</v>
      </c>
      <c r="M351">
        <f t="shared" si="7"/>
        <v>23.91</v>
      </c>
    </row>
    <row r="352" spans="1:13" x14ac:dyDescent="0.75">
      <c r="A352" s="7">
        <f t="shared" si="6"/>
        <v>0.65291666666666659</v>
      </c>
      <c r="B352">
        <v>11.459999999999999</v>
      </c>
      <c r="C352">
        <v>29.79</v>
      </c>
      <c r="D352">
        <v>10</v>
      </c>
      <c r="E352">
        <v>25.9</v>
      </c>
      <c r="F352">
        <v>57.15</v>
      </c>
      <c r="G352">
        <v>25.36</v>
      </c>
      <c r="H352">
        <v>23.56</v>
      </c>
      <c r="I352">
        <v>32.299999999999997</v>
      </c>
      <c r="J352">
        <v>26.43</v>
      </c>
      <c r="K352">
        <v>112.48</v>
      </c>
      <c r="M352">
        <f t="shared" si="7"/>
        <v>24.23</v>
      </c>
    </row>
    <row r="353" spans="1:13" x14ac:dyDescent="0.75">
      <c r="A353" s="7">
        <f t="shared" si="6"/>
        <v>0.65361111111111103</v>
      </c>
      <c r="B353">
        <v>11.389999999999999</v>
      </c>
      <c r="C353">
        <v>29.92</v>
      </c>
      <c r="D353">
        <v>10</v>
      </c>
      <c r="E353">
        <v>26.15</v>
      </c>
      <c r="F353">
        <v>55.3</v>
      </c>
      <c r="G353">
        <v>25.77</v>
      </c>
      <c r="H353">
        <v>24.51</v>
      </c>
      <c r="I353">
        <v>33.03</v>
      </c>
      <c r="J353">
        <v>27.07</v>
      </c>
      <c r="K353">
        <v>112.48</v>
      </c>
      <c r="M353">
        <f t="shared" si="7"/>
        <v>24.87</v>
      </c>
    </row>
    <row r="354" spans="1:13" x14ac:dyDescent="0.75">
      <c r="A354" s="7">
        <f t="shared" si="6"/>
        <v>0.65430555555555547</v>
      </c>
      <c r="B354">
        <v>11.399999999999999</v>
      </c>
      <c r="C354">
        <v>30.07</v>
      </c>
      <c r="D354">
        <v>10</v>
      </c>
      <c r="E354">
        <v>26.38</v>
      </c>
      <c r="F354">
        <v>54.89</v>
      </c>
      <c r="G354">
        <v>25.16</v>
      </c>
      <c r="H354">
        <v>24.82</v>
      </c>
      <c r="I354">
        <v>32.24</v>
      </c>
      <c r="J354">
        <v>26.3</v>
      </c>
      <c r="K354">
        <v>109.75</v>
      </c>
      <c r="M354">
        <f t="shared" si="7"/>
        <v>24.1</v>
      </c>
    </row>
    <row r="355" spans="1:13" x14ac:dyDescent="0.75">
      <c r="A355" s="7">
        <f t="shared" si="6"/>
        <v>0.65499999999999992</v>
      </c>
      <c r="B355">
        <v>11.389999999999999</v>
      </c>
      <c r="C355">
        <v>30.2</v>
      </c>
      <c r="D355">
        <v>10</v>
      </c>
      <c r="E355">
        <v>26.5</v>
      </c>
      <c r="F355">
        <v>54.7</v>
      </c>
      <c r="G355">
        <v>24.78</v>
      </c>
      <c r="H355">
        <v>24.8</v>
      </c>
      <c r="I355">
        <v>31.94</v>
      </c>
      <c r="J355">
        <v>25.79</v>
      </c>
      <c r="K355">
        <v>109.75</v>
      </c>
      <c r="M355">
        <f t="shared" si="7"/>
        <v>23.59</v>
      </c>
    </row>
    <row r="356" spans="1:13" x14ac:dyDescent="0.75">
      <c r="A356" s="7">
        <f t="shared" si="6"/>
        <v>0.65569444444444436</v>
      </c>
      <c r="B356">
        <v>11.399999999999999</v>
      </c>
      <c r="C356">
        <v>30.17</v>
      </c>
      <c r="D356">
        <v>10</v>
      </c>
      <c r="E356">
        <v>26.18</v>
      </c>
      <c r="F356">
        <v>56.95</v>
      </c>
      <c r="G356">
        <v>24.71</v>
      </c>
      <c r="H356">
        <v>24.95</v>
      </c>
      <c r="I356">
        <v>31</v>
      </c>
      <c r="J356">
        <v>25.65</v>
      </c>
      <c r="K356">
        <v>108.38</v>
      </c>
      <c r="M356">
        <f t="shared" si="7"/>
        <v>23.45</v>
      </c>
    </row>
    <row r="357" spans="1:13" x14ac:dyDescent="0.75">
      <c r="A357" s="7">
        <f t="shared" si="6"/>
        <v>0.6563888888888888</v>
      </c>
      <c r="B357">
        <v>11.37</v>
      </c>
      <c r="C357">
        <v>30.13</v>
      </c>
      <c r="D357">
        <v>10</v>
      </c>
      <c r="E357">
        <v>26.06</v>
      </c>
      <c r="F357">
        <v>57.77</v>
      </c>
      <c r="G357">
        <v>24.63</v>
      </c>
      <c r="H357">
        <v>25.06</v>
      </c>
      <c r="I357">
        <v>31.62</v>
      </c>
      <c r="J357">
        <v>25.57</v>
      </c>
      <c r="K357">
        <v>113.85</v>
      </c>
      <c r="M357">
        <f t="shared" si="7"/>
        <v>23.37</v>
      </c>
    </row>
    <row r="358" spans="1:13" x14ac:dyDescent="0.75">
      <c r="A358" s="7">
        <f t="shared" si="6"/>
        <v>0.65708333333333324</v>
      </c>
      <c r="B358">
        <v>11.36</v>
      </c>
      <c r="C358">
        <v>30.14</v>
      </c>
      <c r="D358">
        <v>10</v>
      </c>
      <c r="E358">
        <v>26.1</v>
      </c>
      <c r="F358">
        <v>56.53</v>
      </c>
      <c r="G358">
        <v>24.8</v>
      </c>
      <c r="H358">
        <v>25.22</v>
      </c>
      <c r="I358">
        <v>31.99</v>
      </c>
      <c r="J358">
        <v>25.83</v>
      </c>
      <c r="K358">
        <v>107.01</v>
      </c>
      <c r="M358">
        <f t="shared" si="7"/>
        <v>23.63</v>
      </c>
    </row>
    <row r="359" spans="1:13" x14ac:dyDescent="0.75">
      <c r="A359" s="7">
        <f t="shared" si="6"/>
        <v>0.65777777777777768</v>
      </c>
      <c r="B359">
        <v>11.48</v>
      </c>
      <c r="C359">
        <v>30.11</v>
      </c>
      <c r="D359">
        <v>10</v>
      </c>
      <c r="E359">
        <v>26</v>
      </c>
      <c r="F359">
        <v>57.56</v>
      </c>
      <c r="G359">
        <v>24.87</v>
      </c>
      <c r="H359">
        <v>25.32</v>
      </c>
      <c r="I359">
        <v>31.44</v>
      </c>
      <c r="J359">
        <v>26</v>
      </c>
      <c r="K359">
        <v>104.28</v>
      </c>
      <c r="M359">
        <f t="shared" si="7"/>
        <v>23.8</v>
      </c>
    </row>
    <row r="360" spans="1:13" x14ac:dyDescent="0.75">
      <c r="A360" s="7">
        <f t="shared" si="6"/>
        <v>0.65847222222222213</v>
      </c>
      <c r="B360">
        <v>11.389999999999999</v>
      </c>
      <c r="C360">
        <v>30.1</v>
      </c>
      <c r="D360">
        <v>10</v>
      </c>
      <c r="E360">
        <v>26.01</v>
      </c>
      <c r="F360">
        <v>57.56</v>
      </c>
      <c r="G360">
        <v>24.89</v>
      </c>
      <c r="H360">
        <v>25.49</v>
      </c>
      <c r="I360">
        <v>31.72</v>
      </c>
      <c r="J360">
        <v>25.87</v>
      </c>
      <c r="K360">
        <v>104.28</v>
      </c>
      <c r="M360">
        <f t="shared" si="7"/>
        <v>23.67</v>
      </c>
    </row>
    <row r="361" spans="1:13" x14ac:dyDescent="0.75">
      <c r="A361" s="7">
        <f t="shared" si="6"/>
        <v>0.65916666666666657</v>
      </c>
      <c r="B361">
        <v>11.43</v>
      </c>
      <c r="C361">
        <v>30</v>
      </c>
      <c r="D361">
        <v>10</v>
      </c>
      <c r="E361">
        <v>25.78</v>
      </c>
      <c r="F361">
        <v>58.18</v>
      </c>
      <c r="G361">
        <v>24.33</v>
      </c>
      <c r="H361">
        <v>24.94</v>
      </c>
      <c r="I361">
        <v>30.57</v>
      </c>
      <c r="J361">
        <v>25.13</v>
      </c>
      <c r="K361">
        <v>105.64</v>
      </c>
      <c r="M361">
        <f t="shared" si="7"/>
        <v>22.93</v>
      </c>
    </row>
    <row r="362" spans="1:13" x14ac:dyDescent="0.75">
      <c r="A362" s="7">
        <f t="shared" ref="A362:A389" si="8">A361+(A361-A360)</f>
        <v>0.65986111111111101</v>
      </c>
      <c r="B362">
        <v>11.33</v>
      </c>
      <c r="C362">
        <v>29.9</v>
      </c>
      <c r="D362">
        <v>10</v>
      </c>
      <c r="E362">
        <v>25.67</v>
      </c>
      <c r="F362">
        <v>57.97</v>
      </c>
      <c r="G362">
        <v>24.84</v>
      </c>
      <c r="H362">
        <v>25.69</v>
      </c>
      <c r="I362">
        <v>31.63</v>
      </c>
      <c r="J362">
        <v>25.75</v>
      </c>
      <c r="K362">
        <v>102.91</v>
      </c>
      <c r="M362">
        <f t="shared" si="7"/>
        <v>23.55</v>
      </c>
    </row>
    <row r="363" spans="1:13" x14ac:dyDescent="0.75">
      <c r="A363" s="7">
        <f t="shared" si="8"/>
        <v>0.66055555555555545</v>
      </c>
      <c r="B363">
        <v>11.32</v>
      </c>
      <c r="C363">
        <v>29.84</v>
      </c>
      <c r="D363">
        <v>10</v>
      </c>
      <c r="E363">
        <v>25.52</v>
      </c>
      <c r="F363">
        <v>59.21</v>
      </c>
      <c r="G363">
        <v>24.16</v>
      </c>
      <c r="H363">
        <v>25.39</v>
      </c>
      <c r="I363">
        <v>30.84</v>
      </c>
      <c r="J363">
        <v>25.1</v>
      </c>
      <c r="K363">
        <v>101.54</v>
      </c>
      <c r="M363">
        <f t="shared" si="7"/>
        <v>22.900000000000002</v>
      </c>
    </row>
    <row r="364" spans="1:13" x14ac:dyDescent="0.75">
      <c r="A364" s="7">
        <f t="shared" si="8"/>
        <v>0.66124999999999989</v>
      </c>
      <c r="B364">
        <v>11.29</v>
      </c>
      <c r="C364">
        <v>29.76</v>
      </c>
      <c r="D364">
        <v>10</v>
      </c>
      <c r="E364">
        <v>25.39</v>
      </c>
      <c r="F364">
        <v>60.03</v>
      </c>
      <c r="G364">
        <v>18.510000000000002</v>
      </c>
      <c r="H364">
        <v>23.48</v>
      </c>
      <c r="I364">
        <v>20.13</v>
      </c>
      <c r="J364">
        <v>20.97</v>
      </c>
      <c r="K364">
        <v>90.61</v>
      </c>
    </row>
    <row r="365" spans="1:13" x14ac:dyDescent="0.75">
      <c r="A365" s="7">
        <f t="shared" si="8"/>
        <v>0.66194444444444434</v>
      </c>
      <c r="B365">
        <v>11.21</v>
      </c>
      <c r="C365">
        <v>29.74</v>
      </c>
      <c r="D365">
        <v>10</v>
      </c>
      <c r="E365">
        <v>25.44</v>
      </c>
      <c r="F365">
        <v>59.41</v>
      </c>
      <c r="G365">
        <v>22</v>
      </c>
      <c r="H365">
        <v>21.48</v>
      </c>
      <c r="I365">
        <v>22.28</v>
      </c>
      <c r="J365">
        <v>23.56</v>
      </c>
      <c r="K365">
        <v>97.44</v>
      </c>
    </row>
    <row r="366" spans="1:13" x14ac:dyDescent="0.75">
      <c r="A366" s="7">
        <f t="shared" si="8"/>
        <v>0.66263888888888878</v>
      </c>
      <c r="B366">
        <v>11.25</v>
      </c>
      <c r="C366">
        <v>29.65</v>
      </c>
      <c r="D366">
        <v>10</v>
      </c>
      <c r="E366">
        <v>25.33</v>
      </c>
      <c r="F366">
        <v>59.82</v>
      </c>
      <c r="G366">
        <v>22.83</v>
      </c>
      <c r="H366">
        <v>22.77</v>
      </c>
      <c r="I366">
        <v>23.16</v>
      </c>
      <c r="J366">
        <v>23.89</v>
      </c>
      <c r="K366">
        <v>97.44</v>
      </c>
    </row>
    <row r="367" spans="1:13" x14ac:dyDescent="0.75">
      <c r="A367" s="7">
        <f t="shared" si="8"/>
        <v>0.66333333333333322</v>
      </c>
      <c r="B367">
        <v>11.07</v>
      </c>
      <c r="C367">
        <v>28.94</v>
      </c>
      <c r="D367">
        <v>10</v>
      </c>
      <c r="E367">
        <v>25.87</v>
      </c>
      <c r="F367">
        <v>57.77</v>
      </c>
      <c r="G367">
        <v>26.79</v>
      </c>
      <c r="H367">
        <v>25.21</v>
      </c>
      <c r="I367">
        <v>24.98</v>
      </c>
      <c r="J367">
        <v>24.64</v>
      </c>
      <c r="K367">
        <v>275.17</v>
      </c>
    </row>
    <row r="368" spans="1:13" x14ac:dyDescent="0.75">
      <c r="A368" s="7">
        <f t="shared" si="8"/>
        <v>0.66402777777777766</v>
      </c>
      <c r="B368">
        <v>11.42</v>
      </c>
      <c r="C368">
        <v>28.91</v>
      </c>
      <c r="D368">
        <v>10</v>
      </c>
      <c r="E368">
        <v>25.89</v>
      </c>
      <c r="F368">
        <v>58.59</v>
      </c>
      <c r="G368">
        <v>26.36</v>
      </c>
      <c r="H368">
        <v>25.21</v>
      </c>
      <c r="I368">
        <v>25.15</v>
      </c>
      <c r="J368">
        <v>24.83</v>
      </c>
      <c r="K368">
        <v>271.07</v>
      </c>
    </row>
    <row r="369" spans="1:11" x14ac:dyDescent="0.75">
      <c r="A369" s="7">
        <f t="shared" si="8"/>
        <v>0.6647222222222221</v>
      </c>
      <c r="B369">
        <v>11.51</v>
      </c>
      <c r="C369">
        <v>28.89</v>
      </c>
      <c r="D369">
        <v>10</v>
      </c>
      <c r="E369">
        <v>25.84</v>
      </c>
      <c r="F369">
        <v>58.8</v>
      </c>
      <c r="G369">
        <v>26.23</v>
      </c>
      <c r="H369">
        <v>25.14</v>
      </c>
      <c r="I369">
        <v>25.06</v>
      </c>
      <c r="J369">
        <v>24.72</v>
      </c>
      <c r="K369">
        <v>271.07</v>
      </c>
    </row>
    <row r="370" spans="1:11" x14ac:dyDescent="0.75">
      <c r="A370" s="7">
        <f t="shared" si="8"/>
        <v>0.66541666666666655</v>
      </c>
      <c r="B370">
        <v>11.58</v>
      </c>
      <c r="C370">
        <v>28.88</v>
      </c>
      <c r="D370">
        <v>10</v>
      </c>
      <c r="E370">
        <v>25.9</v>
      </c>
      <c r="F370">
        <v>57.97</v>
      </c>
      <c r="G370">
        <v>26.16</v>
      </c>
      <c r="H370">
        <v>25.1</v>
      </c>
      <c r="I370">
        <v>25.08</v>
      </c>
      <c r="J370">
        <v>24.73</v>
      </c>
      <c r="K370">
        <v>266.95999999999998</v>
      </c>
    </row>
    <row r="371" spans="1:11" x14ac:dyDescent="0.75">
      <c r="A371" s="7">
        <f t="shared" si="8"/>
        <v>0.66611111111111099</v>
      </c>
      <c r="B371">
        <v>0.2</v>
      </c>
      <c r="C371">
        <v>28.85</v>
      </c>
      <c r="D371">
        <v>10</v>
      </c>
      <c r="E371">
        <v>25.83</v>
      </c>
      <c r="F371">
        <v>57.77</v>
      </c>
      <c r="G371">
        <v>25.17</v>
      </c>
      <c r="H371">
        <v>22.14</v>
      </c>
      <c r="I371">
        <v>24.7</v>
      </c>
      <c r="J371">
        <v>24.79</v>
      </c>
      <c r="K371">
        <v>262.86</v>
      </c>
    </row>
    <row r="372" spans="1:11" x14ac:dyDescent="0.75">
      <c r="A372" s="7">
        <f t="shared" si="8"/>
        <v>0.66680555555555543</v>
      </c>
      <c r="B372">
        <v>0.36</v>
      </c>
      <c r="C372">
        <v>28.86</v>
      </c>
      <c r="D372">
        <v>10</v>
      </c>
      <c r="E372">
        <v>25.86</v>
      </c>
      <c r="F372">
        <v>57.97</v>
      </c>
      <c r="G372">
        <v>24.56</v>
      </c>
      <c r="H372">
        <v>22.44</v>
      </c>
      <c r="I372">
        <v>24.59</v>
      </c>
      <c r="J372">
        <v>24.61</v>
      </c>
      <c r="K372">
        <v>246.46</v>
      </c>
    </row>
    <row r="373" spans="1:11" x14ac:dyDescent="0.75">
      <c r="A373" s="7">
        <f t="shared" si="8"/>
        <v>0.66749999999999987</v>
      </c>
      <c r="B373">
        <v>0.22</v>
      </c>
      <c r="C373">
        <v>28.81</v>
      </c>
      <c r="D373">
        <v>10</v>
      </c>
      <c r="E373">
        <v>25.81</v>
      </c>
      <c r="F373">
        <v>57.97</v>
      </c>
      <c r="G373">
        <v>24.47</v>
      </c>
      <c r="H373">
        <v>22.6</v>
      </c>
      <c r="I373">
        <v>24.69</v>
      </c>
      <c r="J373">
        <v>24.75</v>
      </c>
      <c r="K373">
        <v>240.99</v>
      </c>
    </row>
    <row r="374" spans="1:11" x14ac:dyDescent="0.75">
      <c r="A374" s="7">
        <f t="shared" si="8"/>
        <v>0.66819444444444431</v>
      </c>
      <c r="B374">
        <v>0.15</v>
      </c>
      <c r="C374">
        <v>28.77</v>
      </c>
      <c r="D374">
        <v>10</v>
      </c>
      <c r="E374">
        <v>25.72</v>
      </c>
      <c r="F374">
        <v>58.8</v>
      </c>
      <c r="G374">
        <v>24.37</v>
      </c>
      <c r="H374">
        <v>22.75</v>
      </c>
      <c r="I374">
        <v>24.57</v>
      </c>
      <c r="J374">
        <v>24.58</v>
      </c>
      <c r="K374">
        <v>236.89</v>
      </c>
    </row>
    <row r="375" spans="1:11" x14ac:dyDescent="0.75">
      <c r="A375" s="7">
        <f t="shared" si="8"/>
        <v>0.66888888888888876</v>
      </c>
      <c r="B375">
        <v>0</v>
      </c>
      <c r="C375">
        <v>28.75</v>
      </c>
      <c r="D375">
        <v>10</v>
      </c>
      <c r="E375">
        <v>25.69</v>
      </c>
      <c r="F375">
        <v>59</v>
      </c>
      <c r="G375">
        <v>24.34</v>
      </c>
      <c r="H375">
        <v>22.86</v>
      </c>
      <c r="I375">
        <v>24.49</v>
      </c>
      <c r="J375">
        <v>24.57</v>
      </c>
      <c r="K375">
        <v>234.15</v>
      </c>
    </row>
    <row r="376" spans="1:11" x14ac:dyDescent="0.75">
      <c r="A376" s="7">
        <f t="shared" si="8"/>
        <v>0.6695833333333332</v>
      </c>
      <c r="B376">
        <v>0.05</v>
      </c>
      <c r="C376">
        <v>28.7</v>
      </c>
      <c r="D376">
        <v>10</v>
      </c>
      <c r="E376">
        <v>25.62</v>
      </c>
      <c r="F376">
        <v>59.41</v>
      </c>
      <c r="G376">
        <v>24.52</v>
      </c>
      <c r="H376">
        <v>22.98</v>
      </c>
      <c r="I376">
        <v>24.59</v>
      </c>
      <c r="J376">
        <v>24.72</v>
      </c>
      <c r="K376">
        <v>234.15</v>
      </c>
    </row>
    <row r="377" spans="1:11" x14ac:dyDescent="0.75">
      <c r="A377" s="7">
        <f t="shared" si="8"/>
        <v>0.67027777777777764</v>
      </c>
      <c r="B377">
        <v>0.05</v>
      </c>
      <c r="C377">
        <v>28.64</v>
      </c>
      <c r="D377">
        <v>10</v>
      </c>
      <c r="E377">
        <v>25.55</v>
      </c>
      <c r="F377">
        <v>59.41</v>
      </c>
      <c r="G377">
        <v>24.24</v>
      </c>
      <c r="H377">
        <v>23.02</v>
      </c>
      <c r="I377">
        <v>24.43</v>
      </c>
      <c r="J377">
        <v>24.45</v>
      </c>
      <c r="K377">
        <v>238.25</v>
      </c>
    </row>
    <row r="378" spans="1:11" x14ac:dyDescent="0.75">
      <c r="A378" s="7">
        <f t="shared" si="8"/>
        <v>0.67097222222222208</v>
      </c>
      <c r="B378">
        <v>0.04</v>
      </c>
      <c r="C378">
        <v>28.59</v>
      </c>
      <c r="D378">
        <v>10</v>
      </c>
      <c r="E378">
        <v>25.53</v>
      </c>
      <c r="F378">
        <v>59.82</v>
      </c>
      <c r="G378">
        <v>24.29</v>
      </c>
      <c r="H378">
        <v>23.16</v>
      </c>
      <c r="I378">
        <v>24.33</v>
      </c>
      <c r="J378">
        <v>24.47</v>
      </c>
      <c r="K378">
        <v>242.36</v>
      </c>
    </row>
    <row r="379" spans="1:11" x14ac:dyDescent="0.75">
      <c r="A379" s="7">
        <f t="shared" si="8"/>
        <v>0.67166666666666652</v>
      </c>
      <c r="B379">
        <v>0.41</v>
      </c>
      <c r="C379">
        <v>28.57</v>
      </c>
      <c r="D379">
        <v>10</v>
      </c>
      <c r="E379">
        <v>25.52</v>
      </c>
      <c r="F379">
        <v>59.41</v>
      </c>
      <c r="G379">
        <v>24.4</v>
      </c>
      <c r="H379">
        <v>23.26</v>
      </c>
      <c r="I379">
        <v>24.51</v>
      </c>
      <c r="J379">
        <v>24.65</v>
      </c>
      <c r="K379">
        <v>240.99</v>
      </c>
    </row>
    <row r="380" spans="1:11" x14ac:dyDescent="0.75">
      <c r="A380" s="7">
        <f t="shared" si="8"/>
        <v>0.67236111111111097</v>
      </c>
      <c r="B380">
        <v>0.22</v>
      </c>
      <c r="C380">
        <v>28.58</v>
      </c>
      <c r="D380">
        <v>10</v>
      </c>
      <c r="E380">
        <v>25.56</v>
      </c>
      <c r="F380">
        <v>59.21</v>
      </c>
      <c r="G380">
        <v>24.35</v>
      </c>
      <c r="H380">
        <v>23.34</v>
      </c>
      <c r="I380">
        <v>24.52</v>
      </c>
      <c r="J380">
        <v>24.64</v>
      </c>
      <c r="K380">
        <v>247.82</v>
      </c>
    </row>
    <row r="381" spans="1:11" x14ac:dyDescent="0.75">
      <c r="A381" s="7">
        <f t="shared" si="8"/>
        <v>0.67305555555555541</v>
      </c>
      <c r="B381">
        <v>0.13</v>
      </c>
      <c r="C381">
        <v>28.59</v>
      </c>
      <c r="D381">
        <v>10</v>
      </c>
      <c r="E381">
        <v>25.6</v>
      </c>
      <c r="F381">
        <v>59.62</v>
      </c>
      <c r="G381">
        <v>24.57</v>
      </c>
      <c r="H381">
        <v>23.56</v>
      </c>
      <c r="I381">
        <v>24.61</v>
      </c>
      <c r="J381">
        <v>24.71</v>
      </c>
      <c r="K381">
        <v>249.19</v>
      </c>
    </row>
    <row r="382" spans="1:11" x14ac:dyDescent="0.75">
      <c r="A382" s="7">
        <f t="shared" si="8"/>
        <v>0.67374999999999985</v>
      </c>
      <c r="B382">
        <v>0.04</v>
      </c>
      <c r="C382">
        <v>28.61</v>
      </c>
      <c r="D382">
        <v>10</v>
      </c>
      <c r="E382">
        <v>25.63</v>
      </c>
      <c r="F382">
        <v>59.21</v>
      </c>
      <c r="G382">
        <v>24.6</v>
      </c>
      <c r="H382">
        <v>23.5</v>
      </c>
      <c r="I382">
        <v>24.6</v>
      </c>
      <c r="J382">
        <v>24.7</v>
      </c>
      <c r="K382">
        <v>232.79</v>
      </c>
    </row>
    <row r="383" spans="1:11" x14ac:dyDescent="0.75">
      <c r="A383" s="7">
        <f t="shared" si="8"/>
        <v>0.67444444444444429</v>
      </c>
      <c r="B383">
        <v>0.12</v>
      </c>
      <c r="C383">
        <v>28.6</v>
      </c>
      <c r="D383">
        <v>10</v>
      </c>
      <c r="E383">
        <v>25.59</v>
      </c>
      <c r="F383">
        <v>59.21</v>
      </c>
      <c r="G383">
        <v>24.55</v>
      </c>
      <c r="H383">
        <v>23.57</v>
      </c>
      <c r="I383">
        <v>24.48</v>
      </c>
      <c r="J383">
        <v>24.64</v>
      </c>
      <c r="K383">
        <v>230.05</v>
      </c>
    </row>
    <row r="384" spans="1:11" x14ac:dyDescent="0.75">
      <c r="A384" s="7">
        <f t="shared" si="8"/>
        <v>0.67513888888888873</v>
      </c>
      <c r="B384">
        <v>7.0000000000000007E-2</v>
      </c>
      <c r="C384">
        <v>28.53</v>
      </c>
      <c r="D384">
        <v>10</v>
      </c>
      <c r="E384">
        <v>25.49</v>
      </c>
      <c r="F384">
        <v>59.62</v>
      </c>
      <c r="G384">
        <v>24.35</v>
      </c>
      <c r="H384">
        <v>23.59</v>
      </c>
      <c r="I384">
        <v>24.32</v>
      </c>
      <c r="J384">
        <v>24.48</v>
      </c>
      <c r="K384">
        <v>231.42</v>
      </c>
    </row>
    <row r="385" spans="1:11" x14ac:dyDescent="0.75">
      <c r="A385" s="7">
        <f t="shared" si="8"/>
        <v>0.67583333333333317</v>
      </c>
      <c r="B385">
        <v>0.17</v>
      </c>
      <c r="C385">
        <v>28.49</v>
      </c>
      <c r="D385">
        <v>10</v>
      </c>
      <c r="E385">
        <v>25.47</v>
      </c>
      <c r="F385">
        <v>59.82</v>
      </c>
      <c r="G385">
        <v>24.25</v>
      </c>
      <c r="H385">
        <v>23.68</v>
      </c>
      <c r="I385">
        <v>24.4</v>
      </c>
      <c r="J385">
        <v>24.49</v>
      </c>
      <c r="K385">
        <v>238.25</v>
      </c>
    </row>
    <row r="386" spans="1:11" x14ac:dyDescent="0.75">
      <c r="A386" s="7">
        <f t="shared" si="8"/>
        <v>0.67652777777777762</v>
      </c>
      <c r="B386">
        <v>0.08</v>
      </c>
      <c r="C386">
        <v>28.51</v>
      </c>
      <c r="D386">
        <v>10</v>
      </c>
      <c r="E386">
        <v>25.53</v>
      </c>
      <c r="F386">
        <v>59.21</v>
      </c>
      <c r="G386">
        <v>24.59</v>
      </c>
      <c r="H386">
        <v>23.84</v>
      </c>
      <c r="I386">
        <v>24.41</v>
      </c>
      <c r="J386">
        <v>24.54</v>
      </c>
      <c r="K386">
        <v>231.42</v>
      </c>
    </row>
    <row r="387" spans="1:11" x14ac:dyDescent="0.75">
      <c r="A387" s="7">
        <f t="shared" si="8"/>
        <v>0.67722222222222206</v>
      </c>
      <c r="B387">
        <v>0.3</v>
      </c>
      <c r="C387">
        <v>28.53</v>
      </c>
      <c r="D387">
        <v>10</v>
      </c>
      <c r="E387">
        <v>25.58</v>
      </c>
      <c r="F387">
        <v>59.41</v>
      </c>
      <c r="G387">
        <v>24.33</v>
      </c>
      <c r="H387">
        <v>23.87</v>
      </c>
      <c r="I387">
        <v>24.3</v>
      </c>
      <c r="J387">
        <v>24.43</v>
      </c>
      <c r="K387">
        <v>230.05</v>
      </c>
    </row>
    <row r="388" spans="1:11" x14ac:dyDescent="0.75">
      <c r="A388" s="7">
        <f t="shared" si="8"/>
        <v>0.6779166666666665</v>
      </c>
      <c r="B388">
        <v>0.27</v>
      </c>
      <c r="C388">
        <v>28.54</v>
      </c>
      <c r="D388">
        <v>10</v>
      </c>
      <c r="E388">
        <v>25.59</v>
      </c>
      <c r="F388">
        <v>59.62</v>
      </c>
      <c r="G388">
        <v>24.5</v>
      </c>
      <c r="H388">
        <v>24.16</v>
      </c>
      <c r="I388">
        <v>24.75</v>
      </c>
      <c r="J388">
        <v>24.78</v>
      </c>
      <c r="K388">
        <v>232.79</v>
      </c>
    </row>
    <row r="389" spans="1:11" x14ac:dyDescent="0.75">
      <c r="A389" s="7">
        <f t="shared" si="8"/>
        <v>0.67861111111111094</v>
      </c>
      <c r="B389">
        <v>7.0000000000000007E-2</v>
      </c>
      <c r="C389">
        <v>28.54</v>
      </c>
      <c r="D389">
        <v>10</v>
      </c>
      <c r="E389">
        <v>25.64</v>
      </c>
      <c r="F389">
        <v>59.21</v>
      </c>
      <c r="G389">
        <v>24.66</v>
      </c>
      <c r="H389">
        <v>24.33</v>
      </c>
      <c r="I389">
        <v>24.79</v>
      </c>
      <c r="J389">
        <v>24.85</v>
      </c>
      <c r="K389">
        <v>240.99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70"/>
  <sheetViews>
    <sheetView topLeftCell="G2" zoomScale="70" zoomScaleNormal="70" workbookViewId="0">
      <selection activeCell="L2" sqref="L2:L256"/>
    </sheetView>
  </sheetViews>
  <sheetFormatPr defaultRowHeight="14.75" x14ac:dyDescent="0.75"/>
  <cols>
    <col min="1" max="1" width="8.1328125" customWidth="1"/>
    <col min="11" max="11" width="22" bestFit="1" customWidth="1"/>
    <col min="13" max="13" width="15.40625" bestFit="1" customWidth="1"/>
    <col min="14" max="14" width="16" bestFit="1" customWidth="1"/>
    <col min="15" max="15" width="12.7265625" bestFit="1" customWidth="1"/>
    <col min="16" max="16" width="15.26953125" bestFit="1" customWidth="1"/>
    <col min="17" max="17" width="14.86328125" bestFit="1" customWidth="1"/>
    <col min="18" max="18" width="8.7265625" customWidth="1"/>
    <col min="19" max="19" width="44.40625" bestFit="1" customWidth="1"/>
  </cols>
  <sheetData>
    <row r="1" spans="1:20" x14ac:dyDescent="0.75">
      <c r="A1" t="s">
        <v>11</v>
      </c>
      <c r="B1" t="s">
        <v>12</v>
      </c>
      <c r="C1" t="s">
        <v>20</v>
      </c>
      <c r="D1" t="s">
        <v>21</v>
      </c>
      <c r="E1" t="s">
        <v>13</v>
      </c>
      <c r="F1" t="s">
        <v>14</v>
      </c>
      <c r="G1" t="s">
        <v>15</v>
      </c>
      <c r="H1" t="s">
        <v>22</v>
      </c>
      <c r="I1" t="s">
        <v>23</v>
      </c>
      <c r="J1" t="s">
        <v>24</v>
      </c>
      <c r="K1" t="s">
        <v>19</v>
      </c>
      <c r="M1" t="s">
        <v>63</v>
      </c>
      <c r="N1" t="s">
        <v>59</v>
      </c>
      <c r="O1" t="s">
        <v>108</v>
      </c>
      <c r="P1" t="s">
        <v>106</v>
      </c>
      <c r="Q1" t="s">
        <v>107</v>
      </c>
      <c r="S1" s="78" t="s">
        <v>67</v>
      </c>
      <c r="T1" s="78"/>
    </row>
    <row r="2" spans="1:20" x14ac:dyDescent="0.75">
      <c r="A2" s="7">
        <v>0.46055555555555555</v>
      </c>
      <c r="B2">
        <v>28.279999999999998</v>
      </c>
      <c r="C2">
        <v>30.48</v>
      </c>
      <c r="D2">
        <v>10</v>
      </c>
      <c r="E2">
        <v>30.7</v>
      </c>
      <c r="F2">
        <v>46.99</v>
      </c>
      <c r="G2">
        <v>25.63</v>
      </c>
      <c r="H2">
        <v>26.67</v>
      </c>
      <c r="I2">
        <v>26.16</v>
      </c>
      <c r="J2">
        <v>25.56</v>
      </c>
      <c r="K2">
        <v>714.01</v>
      </c>
      <c r="L2">
        <f>AVERAGE(K2:K370)</f>
        <v>803.4852845528452</v>
      </c>
      <c r="M2">
        <f>B2-6.2683</f>
        <v>22.011699999999998</v>
      </c>
      <c r="N2">
        <f>M2/22.0117</f>
        <v>0.99999999999999989</v>
      </c>
      <c r="O2">
        <v>1</v>
      </c>
      <c r="P2">
        <f>(M2-$S$11)/M2*100</f>
        <v>80</v>
      </c>
      <c r="Q2">
        <f>(M2-$S$11)/$S$11</f>
        <v>4</v>
      </c>
      <c r="S2" t="s">
        <v>68</v>
      </c>
      <c r="T2">
        <v>803.48500000000001</v>
      </c>
    </row>
    <row r="3" spans="1:20" x14ac:dyDescent="0.75">
      <c r="A3" s="7">
        <v>0.46124999999999999</v>
      </c>
      <c r="B3">
        <v>28.23</v>
      </c>
      <c r="C3">
        <v>30.58</v>
      </c>
      <c r="D3">
        <v>10</v>
      </c>
      <c r="E3">
        <v>31.05</v>
      </c>
      <c r="F3">
        <v>46</v>
      </c>
      <c r="G3">
        <v>25.64</v>
      </c>
      <c r="H3">
        <v>27.87</v>
      </c>
      <c r="I3">
        <v>25.78</v>
      </c>
      <c r="J3">
        <v>25.63</v>
      </c>
      <c r="K3">
        <v>828.85</v>
      </c>
      <c r="M3">
        <f t="shared" ref="M3:M66" si="0">B3-6.2683</f>
        <v>21.9617</v>
      </c>
      <c r="N3">
        <f t="shared" ref="N3:N66" si="1">M3/22.0117</f>
        <v>0.99772848076250353</v>
      </c>
      <c r="O3">
        <v>2</v>
      </c>
      <c r="P3">
        <f t="shared" ref="P3:P66" si="2">(M3-$S$11)/M3*100</f>
        <v>79.954466184311784</v>
      </c>
      <c r="Q3">
        <f t="shared" ref="Q3:Q66" si="3">(M3-$S$11)/$S$11</f>
        <v>3.9886424038125186</v>
      </c>
      <c r="S3" t="s">
        <v>75</v>
      </c>
      <c r="T3">
        <f>3.1416*0.035*0.035</f>
        <v>3.8484600000000006E-3</v>
      </c>
    </row>
    <row r="4" spans="1:20" x14ac:dyDescent="0.75">
      <c r="A4" s="7">
        <v>0.46194444444444444</v>
      </c>
      <c r="B4">
        <v>28.22</v>
      </c>
      <c r="C4">
        <v>30.68</v>
      </c>
      <c r="D4">
        <v>10</v>
      </c>
      <c r="E4">
        <v>30.86</v>
      </c>
      <c r="F4">
        <v>10.78</v>
      </c>
      <c r="G4">
        <v>29.13</v>
      </c>
      <c r="H4">
        <v>26.47</v>
      </c>
      <c r="I4">
        <v>26.24</v>
      </c>
      <c r="J4">
        <v>26.25</v>
      </c>
      <c r="K4">
        <v>441.95</v>
      </c>
      <c r="M4">
        <f t="shared" si="0"/>
        <v>21.951699999999999</v>
      </c>
      <c r="N4">
        <f t="shared" si="1"/>
        <v>0.9972741769150042</v>
      </c>
      <c r="O4">
        <v>3</v>
      </c>
      <c r="P4">
        <f t="shared" si="2"/>
        <v>79.945334529899739</v>
      </c>
      <c r="Q4">
        <f t="shared" si="3"/>
        <v>3.9863708845750216</v>
      </c>
      <c r="S4" t="s">
        <v>69</v>
      </c>
      <c r="T4" t="s">
        <v>77</v>
      </c>
    </row>
    <row r="5" spans="1:20" x14ac:dyDescent="0.75">
      <c r="A5" s="7">
        <v>0.46263888888888888</v>
      </c>
      <c r="B5">
        <v>28.22</v>
      </c>
      <c r="C5">
        <v>30.8</v>
      </c>
      <c r="D5">
        <v>10</v>
      </c>
      <c r="E5">
        <v>30.36</v>
      </c>
      <c r="F5">
        <v>10</v>
      </c>
      <c r="G5">
        <v>29.53</v>
      </c>
      <c r="H5">
        <v>24.57</v>
      </c>
      <c r="I5">
        <v>24.54</v>
      </c>
      <c r="J5">
        <v>25.53</v>
      </c>
      <c r="K5">
        <v>448.79</v>
      </c>
      <c r="M5">
        <f t="shared" si="0"/>
        <v>21.951699999999999</v>
      </c>
      <c r="N5">
        <f t="shared" si="1"/>
        <v>0.9972741769150042</v>
      </c>
      <c r="O5">
        <v>4</v>
      </c>
      <c r="P5">
        <f t="shared" si="2"/>
        <v>79.945334529899739</v>
      </c>
      <c r="Q5">
        <f t="shared" si="3"/>
        <v>3.9863708845750216</v>
      </c>
      <c r="S5" t="s">
        <v>71</v>
      </c>
      <c r="T5">
        <f>60*6</f>
        <v>360</v>
      </c>
    </row>
    <row r="6" spans="1:20" x14ac:dyDescent="0.75">
      <c r="A6" s="7">
        <v>0.46333333333333332</v>
      </c>
      <c r="B6">
        <v>28.14</v>
      </c>
      <c r="C6">
        <v>30.93</v>
      </c>
      <c r="D6">
        <v>10</v>
      </c>
      <c r="E6">
        <v>30.18</v>
      </c>
      <c r="F6">
        <v>10</v>
      </c>
      <c r="G6">
        <v>30.08</v>
      </c>
      <c r="H6">
        <v>22.97</v>
      </c>
      <c r="I6">
        <v>23.35</v>
      </c>
      <c r="J6">
        <v>25.96</v>
      </c>
      <c r="K6">
        <v>909.51</v>
      </c>
      <c r="M6">
        <f t="shared" si="0"/>
        <v>21.871700000000001</v>
      </c>
      <c r="N6">
        <f t="shared" si="1"/>
        <v>0.99363974613500994</v>
      </c>
      <c r="O6">
        <v>5</v>
      </c>
      <c r="P6">
        <f t="shared" si="2"/>
        <v>79.871980687372272</v>
      </c>
      <c r="Q6">
        <f t="shared" si="3"/>
        <v>3.9681987306750508</v>
      </c>
      <c r="S6" t="s">
        <v>72</v>
      </c>
      <c r="T6">
        <f>T5*T3*T2</f>
        <v>1113.1847579160001</v>
      </c>
    </row>
    <row r="7" spans="1:20" x14ac:dyDescent="0.75">
      <c r="A7" s="7">
        <v>0.46402777777777776</v>
      </c>
      <c r="B7">
        <v>28.14</v>
      </c>
      <c r="C7">
        <v>31.06</v>
      </c>
      <c r="D7">
        <v>10</v>
      </c>
      <c r="E7">
        <v>30.21</v>
      </c>
      <c r="F7">
        <v>10</v>
      </c>
      <c r="G7">
        <v>30.64</v>
      </c>
      <c r="H7">
        <v>22.18</v>
      </c>
      <c r="I7">
        <v>22.78</v>
      </c>
      <c r="J7">
        <v>26.44</v>
      </c>
      <c r="K7">
        <v>1182.93</v>
      </c>
      <c r="M7">
        <f t="shared" si="0"/>
        <v>21.871700000000001</v>
      </c>
      <c r="N7">
        <f t="shared" si="1"/>
        <v>0.99363974613500994</v>
      </c>
      <c r="O7">
        <v>6</v>
      </c>
      <c r="P7">
        <f t="shared" si="2"/>
        <v>79.871980687372272</v>
      </c>
      <c r="Q7">
        <f t="shared" si="3"/>
        <v>3.9681987306750508</v>
      </c>
      <c r="S7" t="s">
        <v>73</v>
      </c>
      <c r="T7">
        <v>16.3613</v>
      </c>
    </row>
    <row r="8" spans="1:20" x14ac:dyDescent="0.75">
      <c r="A8" s="7">
        <v>0.4647222222222222</v>
      </c>
      <c r="B8">
        <v>28.08</v>
      </c>
      <c r="C8">
        <v>31.31</v>
      </c>
      <c r="D8">
        <v>10</v>
      </c>
      <c r="E8">
        <v>30.36</v>
      </c>
      <c r="F8">
        <v>10</v>
      </c>
      <c r="G8">
        <v>31.01</v>
      </c>
      <c r="H8">
        <v>21.75</v>
      </c>
      <c r="I8">
        <v>22.51</v>
      </c>
      <c r="J8">
        <v>27.06</v>
      </c>
      <c r="K8">
        <v>1256.76</v>
      </c>
      <c r="M8">
        <f t="shared" si="0"/>
        <v>21.811699999999998</v>
      </c>
      <c r="N8">
        <f t="shared" si="1"/>
        <v>0.99091392305001413</v>
      </c>
      <c r="O8">
        <v>7</v>
      </c>
      <c r="P8">
        <f t="shared" si="2"/>
        <v>79.816612185203368</v>
      </c>
      <c r="Q8">
        <f t="shared" si="3"/>
        <v>3.9545696152500716</v>
      </c>
      <c r="S8" t="s">
        <v>74</v>
      </c>
      <c r="T8">
        <f>1000*6.0775*T3</f>
        <v>23.389015650000005</v>
      </c>
    </row>
    <row r="9" spans="1:20" x14ac:dyDescent="0.75">
      <c r="A9" s="7">
        <v>0.46541666666666665</v>
      </c>
      <c r="B9">
        <v>28.07</v>
      </c>
      <c r="C9">
        <v>31.62</v>
      </c>
      <c r="D9">
        <v>10</v>
      </c>
      <c r="E9">
        <v>30.6</v>
      </c>
      <c r="F9">
        <v>10</v>
      </c>
      <c r="G9">
        <v>31.11</v>
      </c>
      <c r="H9">
        <v>21.47</v>
      </c>
      <c r="I9">
        <v>22.39</v>
      </c>
      <c r="J9">
        <v>26.45</v>
      </c>
      <c r="K9">
        <v>1083.1300000000001</v>
      </c>
      <c r="M9">
        <f t="shared" si="0"/>
        <v>21.8017</v>
      </c>
      <c r="N9">
        <f t="shared" si="1"/>
        <v>0.99045961920251502</v>
      </c>
      <c r="O9">
        <v>8</v>
      </c>
      <c r="P9">
        <f t="shared" si="2"/>
        <v>79.807354472357659</v>
      </c>
      <c r="Q9">
        <f t="shared" si="3"/>
        <v>3.9522980960125755</v>
      </c>
    </row>
    <row r="10" spans="1:20" x14ac:dyDescent="0.75">
      <c r="A10" s="7">
        <v>0.46611111111111114</v>
      </c>
      <c r="B10">
        <v>28.069999999999997</v>
      </c>
      <c r="C10">
        <v>31.92</v>
      </c>
      <c r="D10">
        <v>10</v>
      </c>
      <c r="E10">
        <v>30.82</v>
      </c>
      <c r="F10">
        <v>10</v>
      </c>
      <c r="G10">
        <v>31.41</v>
      </c>
      <c r="H10">
        <v>21.14</v>
      </c>
      <c r="I10">
        <v>22.22</v>
      </c>
      <c r="J10">
        <v>26.28</v>
      </c>
      <c r="K10">
        <v>1244.45</v>
      </c>
      <c r="M10">
        <f t="shared" si="0"/>
        <v>21.801699999999997</v>
      </c>
      <c r="N10">
        <f t="shared" si="1"/>
        <v>0.9904596192025148</v>
      </c>
      <c r="O10">
        <v>9</v>
      </c>
      <c r="P10">
        <f t="shared" si="2"/>
        <v>79.807354472357659</v>
      </c>
      <c r="Q10">
        <f t="shared" si="3"/>
        <v>3.9522980960125751</v>
      </c>
    </row>
    <row r="11" spans="1:20" x14ac:dyDescent="0.75">
      <c r="A11" s="7">
        <v>0.46680555555555553</v>
      </c>
      <c r="B11">
        <v>28.049999999999997</v>
      </c>
      <c r="C11">
        <v>32.22</v>
      </c>
      <c r="D11">
        <v>10</v>
      </c>
      <c r="E11">
        <v>31.09</v>
      </c>
      <c r="F11">
        <v>10</v>
      </c>
      <c r="G11">
        <v>31.74</v>
      </c>
      <c r="H11">
        <v>21.1</v>
      </c>
      <c r="I11">
        <v>22.2</v>
      </c>
      <c r="J11">
        <v>27.15</v>
      </c>
      <c r="K11">
        <v>1300.5</v>
      </c>
      <c r="M11">
        <f t="shared" si="0"/>
        <v>21.781699999999997</v>
      </c>
      <c r="N11">
        <f t="shared" si="1"/>
        <v>0.98955101150751623</v>
      </c>
      <c r="O11">
        <v>10</v>
      </c>
      <c r="P11">
        <f t="shared" si="2"/>
        <v>79.788813545315563</v>
      </c>
      <c r="Q11">
        <f t="shared" si="3"/>
        <v>3.9477550575375822</v>
      </c>
      <c r="S11">
        <f>0.2*M2</f>
        <v>4.4023399999999997</v>
      </c>
    </row>
    <row r="12" spans="1:20" x14ac:dyDescent="0.75">
      <c r="A12" s="7">
        <v>0.46750000000000003</v>
      </c>
      <c r="B12">
        <v>28.049999999999997</v>
      </c>
      <c r="C12">
        <v>32.590000000000003</v>
      </c>
      <c r="D12">
        <v>10</v>
      </c>
      <c r="E12">
        <v>31.38</v>
      </c>
      <c r="F12">
        <v>10</v>
      </c>
      <c r="G12">
        <v>31.96</v>
      </c>
      <c r="H12">
        <v>21.15</v>
      </c>
      <c r="I12">
        <v>22.31</v>
      </c>
      <c r="J12">
        <v>27.9</v>
      </c>
      <c r="K12">
        <v>1297.77</v>
      </c>
      <c r="M12">
        <f t="shared" si="0"/>
        <v>21.781699999999997</v>
      </c>
      <c r="N12">
        <f t="shared" si="1"/>
        <v>0.98955101150751623</v>
      </c>
      <c r="O12">
        <v>11</v>
      </c>
      <c r="P12">
        <f t="shared" si="2"/>
        <v>79.788813545315563</v>
      </c>
      <c r="Q12">
        <f t="shared" si="3"/>
        <v>3.9477550575375822</v>
      </c>
    </row>
    <row r="13" spans="1:20" x14ac:dyDescent="0.75">
      <c r="A13" s="7">
        <v>0.46819444444444441</v>
      </c>
      <c r="B13">
        <v>28.029999999999998</v>
      </c>
      <c r="C13">
        <v>32.94</v>
      </c>
      <c r="D13">
        <v>10</v>
      </c>
      <c r="E13">
        <v>31.68</v>
      </c>
      <c r="F13">
        <v>10</v>
      </c>
      <c r="G13">
        <v>32.229999999999997</v>
      </c>
      <c r="H13">
        <v>21.23</v>
      </c>
      <c r="I13">
        <v>22.41</v>
      </c>
      <c r="J13">
        <v>27.75</v>
      </c>
      <c r="K13">
        <v>1286.83</v>
      </c>
      <c r="M13">
        <f t="shared" si="0"/>
        <v>21.761699999999998</v>
      </c>
      <c r="N13">
        <f t="shared" si="1"/>
        <v>0.98864240381251778</v>
      </c>
      <c r="O13">
        <v>12</v>
      </c>
      <c r="P13">
        <f t="shared" si="2"/>
        <v>79.770238538349489</v>
      </c>
      <c r="Q13">
        <f t="shared" si="3"/>
        <v>3.9432120190625892</v>
      </c>
    </row>
    <row r="14" spans="1:20" x14ac:dyDescent="0.75">
      <c r="A14" s="7">
        <v>0.46888888888888891</v>
      </c>
      <c r="B14">
        <v>28</v>
      </c>
      <c r="C14">
        <v>33.32</v>
      </c>
      <c r="D14">
        <v>10</v>
      </c>
      <c r="E14">
        <v>31.96</v>
      </c>
      <c r="F14">
        <v>10</v>
      </c>
      <c r="G14">
        <v>32.42</v>
      </c>
      <c r="H14">
        <v>21.26</v>
      </c>
      <c r="I14">
        <v>22.52</v>
      </c>
      <c r="J14">
        <v>26.97</v>
      </c>
      <c r="K14">
        <v>1271.8</v>
      </c>
      <c r="M14">
        <f t="shared" si="0"/>
        <v>21.7317</v>
      </c>
      <c r="N14">
        <f t="shared" si="1"/>
        <v>0.98727949227001999</v>
      </c>
      <c r="O14">
        <v>13</v>
      </c>
      <c r="P14">
        <f t="shared" si="2"/>
        <v>79.742311922215009</v>
      </c>
      <c r="Q14">
        <f t="shared" si="3"/>
        <v>3.9363974613501007</v>
      </c>
    </row>
    <row r="15" spans="1:20" x14ac:dyDescent="0.75">
      <c r="A15" s="7">
        <v>0.4695833333333333</v>
      </c>
      <c r="B15">
        <v>27.99</v>
      </c>
      <c r="C15">
        <v>33.65</v>
      </c>
      <c r="D15">
        <v>10</v>
      </c>
      <c r="E15">
        <v>32.22</v>
      </c>
      <c r="F15">
        <v>10</v>
      </c>
      <c r="G15">
        <v>32.549999999999997</v>
      </c>
      <c r="H15">
        <v>21.35</v>
      </c>
      <c r="I15">
        <v>22.62</v>
      </c>
      <c r="J15">
        <v>26.66</v>
      </c>
      <c r="K15">
        <v>1267.69</v>
      </c>
      <c r="M15">
        <f t="shared" si="0"/>
        <v>21.721699999999998</v>
      </c>
      <c r="N15">
        <f t="shared" si="1"/>
        <v>0.98682518842252065</v>
      </c>
      <c r="O15">
        <v>14</v>
      </c>
      <c r="P15">
        <f t="shared" si="2"/>
        <v>79.732985908101114</v>
      </c>
      <c r="Q15">
        <f t="shared" si="3"/>
        <v>3.9341259421126038</v>
      </c>
    </row>
    <row r="16" spans="1:20" x14ac:dyDescent="0.75">
      <c r="A16" s="7">
        <v>0.47027777777777779</v>
      </c>
      <c r="B16">
        <v>27.95</v>
      </c>
      <c r="C16">
        <v>33.97</v>
      </c>
      <c r="D16">
        <v>10</v>
      </c>
      <c r="E16">
        <v>32.409999999999997</v>
      </c>
      <c r="F16">
        <v>10</v>
      </c>
      <c r="G16">
        <v>32.71</v>
      </c>
      <c r="H16">
        <v>21.43</v>
      </c>
      <c r="I16">
        <v>22.73</v>
      </c>
      <c r="J16">
        <v>27.59</v>
      </c>
      <c r="K16">
        <v>1258.1199999999999</v>
      </c>
      <c r="M16">
        <f t="shared" si="0"/>
        <v>21.681699999999999</v>
      </c>
      <c r="N16">
        <f t="shared" si="1"/>
        <v>0.98500797303252352</v>
      </c>
      <c r="O16">
        <v>15</v>
      </c>
      <c r="P16">
        <f t="shared" si="2"/>
        <v>79.695595825050631</v>
      </c>
      <c r="Q16">
        <f t="shared" si="3"/>
        <v>3.9250398651626184</v>
      </c>
    </row>
    <row r="17" spans="1:17" x14ac:dyDescent="0.75">
      <c r="A17" s="7">
        <v>0.47097222222222218</v>
      </c>
      <c r="B17">
        <v>27.939999999999998</v>
      </c>
      <c r="C17">
        <v>34.29</v>
      </c>
      <c r="D17">
        <v>10</v>
      </c>
      <c r="E17">
        <v>32.340000000000003</v>
      </c>
      <c r="F17">
        <v>40.46</v>
      </c>
      <c r="G17">
        <v>36.18</v>
      </c>
      <c r="H17">
        <v>21.83</v>
      </c>
      <c r="I17">
        <v>23.41</v>
      </c>
      <c r="J17">
        <v>27.21</v>
      </c>
      <c r="K17">
        <v>1249.92</v>
      </c>
      <c r="M17">
        <f t="shared" si="0"/>
        <v>21.671699999999998</v>
      </c>
      <c r="N17">
        <f t="shared" si="1"/>
        <v>0.98455366918502418</v>
      </c>
      <c r="O17">
        <v>16</v>
      </c>
      <c r="P17">
        <f t="shared" si="2"/>
        <v>79.686226738096238</v>
      </c>
      <c r="Q17">
        <f t="shared" si="3"/>
        <v>3.9227683459251215</v>
      </c>
    </row>
    <row r="18" spans="1:17" x14ac:dyDescent="0.75">
      <c r="A18" s="7">
        <v>0.47166666666666668</v>
      </c>
      <c r="B18">
        <v>27.9</v>
      </c>
      <c r="C18">
        <v>34.61</v>
      </c>
      <c r="D18">
        <v>10</v>
      </c>
      <c r="E18">
        <v>32.15</v>
      </c>
      <c r="F18">
        <v>43.03</v>
      </c>
      <c r="G18">
        <v>36.61</v>
      </c>
      <c r="H18">
        <v>23.92</v>
      </c>
      <c r="I18">
        <v>25.72</v>
      </c>
      <c r="J18">
        <v>27.53</v>
      </c>
      <c r="K18">
        <v>1241.72</v>
      </c>
      <c r="M18">
        <f t="shared" si="0"/>
        <v>21.631699999999999</v>
      </c>
      <c r="N18">
        <f t="shared" si="1"/>
        <v>0.98273645379502705</v>
      </c>
      <c r="O18">
        <v>17</v>
      </c>
      <c r="P18">
        <f t="shared" si="2"/>
        <v>79.6486637666018</v>
      </c>
      <c r="Q18">
        <f t="shared" si="3"/>
        <v>3.913682268975136</v>
      </c>
    </row>
    <row r="19" spans="1:17" x14ac:dyDescent="0.75">
      <c r="A19" s="7">
        <v>0.47236111111111106</v>
      </c>
      <c r="B19">
        <v>27.839999999999996</v>
      </c>
      <c r="C19">
        <v>34.9</v>
      </c>
      <c r="D19">
        <v>10</v>
      </c>
      <c r="E19">
        <v>32.15</v>
      </c>
      <c r="F19">
        <v>44.81</v>
      </c>
      <c r="G19">
        <v>36.5</v>
      </c>
      <c r="H19">
        <v>26.11</v>
      </c>
      <c r="I19">
        <v>27.73</v>
      </c>
      <c r="J19">
        <v>27.52</v>
      </c>
      <c r="K19">
        <v>1236.25</v>
      </c>
      <c r="M19">
        <f t="shared" si="0"/>
        <v>21.571699999999996</v>
      </c>
      <c r="N19">
        <f t="shared" si="1"/>
        <v>0.98001063071003125</v>
      </c>
      <c r="O19">
        <v>18</v>
      </c>
      <c r="P19">
        <f t="shared" si="2"/>
        <v>79.592058113176051</v>
      </c>
      <c r="Q19">
        <f t="shared" si="3"/>
        <v>3.9000531535501572</v>
      </c>
    </row>
    <row r="20" spans="1:17" x14ac:dyDescent="0.75">
      <c r="A20" s="7">
        <v>0.47305555555555556</v>
      </c>
      <c r="B20">
        <v>27.83</v>
      </c>
      <c r="C20">
        <v>35.18</v>
      </c>
      <c r="D20">
        <v>10</v>
      </c>
      <c r="E20">
        <v>32.130000000000003</v>
      </c>
      <c r="F20">
        <v>44.02</v>
      </c>
      <c r="G20">
        <v>36.67</v>
      </c>
      <c r="H20">
        <v>28.13</v>
      </c>
      <c r="I20">
        <v>29.52</v>
      </c>
      <c r="J20">
        <v>27.31</v>
      </c>
      <c r="K20">
        <v>1232.1500000000001</v>
      </c>
      <c r="M20">
        <f t="shared" si="0"/>
        <v>21.561699999999998</v>
      </c>
      <c r="N20">
        <f t="shared" si="1"/>
        <v>0.97955632686253202</v>
      </c>
      <c r="O20">
        <v>19</v>
      </c>
      <c r="P20">
        <f t="shared" si="2"/>
        <v>79.582593209255307</v>
      </c>
      <c r="Q20">
        <f t="shared" si="3"/>
        <v>3.8977816343126612</v>
      </c>
    </row>
    <row r="21" spans="1:17" x14ac:dyDescent="0.75">
      <c r="A21" s="7">
        <v>0.47374999999999995</v>
      </c>
      <c r="B21">
        <v>27.83</v>
      </c>
      <c r="C21">
        <v>35.43</v>
      </c>
      <c r="D21">
        <v>10</v>
      </c>
      <c r="E21">
        <v>32.19</v>
      </c>
      <c r="F21">
        <v>44.61</v>
      </c>
      <c r="G21">
        <v>37.200000000000003</v>
      </c>
      <c r="H21">
        <v>29.94</v>
      </c>
      <c r="I21">
        <v>31.21</v>
      </c>
      <c r="J21">
        <v>27.55</v>
      </c>
      <c r="K21">
        <v>1226.68</v>
      </c>
      <c r="M21">
        <f t="shared" si="0"/>
        <v>21.561699999999998</v>
      </c>
      <c r="N21">
        <f t="shared" si="1"/>
        <v>0.97955632686253202</v>
      </c>
      <c r="O21">
        <v>20</v>
      </c>
      <c r="P21">
        <f t="shared" si="2"/>
        <v>79.582593209255307</v>
      </c>
      <c r="Q21">
        <f t="shared" si="3"/>
        <v>3.8977816343126612</v>
      </c>
    </row>
    <row r="22" spans="1:17" x14ac:dyDescent="0.75">
      <c r="A22" s="7">
        <v>0.47444444444444445</v>
      </c>
      <c r="B22">
        <v>27.8</v>
      </c>
      <c r="C22">
        <v>35.71</v>
      </c>
      <c r="D22">
        <v>10</v>
      </c>
      <c r="E22">
        <v>32.340000000000003</v>
      </c>
      <c r="F22">
        <v>45.01</v>
      </c>
      <c r="G22">
        <v>37.950000000000003</v>
      </c>
      <c r="H22">
        <v>31.64</v>
      </c>
      <c r="I22">
        <v>32.83</v>
      </c>
      <c r="J22">
        <v>28.27</v>
      </c>
      <c r="K22">
        <v>1230.78</v>
      </c>
      <c r="M22">
        <f t="shared" si="0"/>
        <v>21.531700000000001</v>
      </c>
      <c r="N22">
        <f t="shared" si="1"/>
        <v>0.97819341532003434</v>
      </c>
      <c r="O22">
        <v>21</v>
      </c>
      <c r="P22">
        <f t="shared" si="2"/>
        <v>79.554145747897294</v>
      </c>
      <c r="Q22">
        <f t="shared" si="3"/>
        <v>3.8909670766001723</v>
      </c>
    </row>
    <row r="23" spans="1:17" x14ac:dyDescent="0.75">
      <c r="A23" s="7">
        <v>0.47513888888888883</v>
      </c>
      <c r="B23">
        <v>27.79</v>
      </c>
      <c r="C23">
        <v>35.99</v>
      </c>
      <c r="D23">
        <v>10</v>
      </c>
      <c r="E23">
        <v>32.47</v>
      </c>
      <c r="F23">
        <v>43.82</v>
      </c>
      <c r="G23">
        <v>37.700000000000003</v>
      </c>
      <c r="H23">
        <v>33.08</v>
      </c>
      <c r="I23">
        <v>34.119999999999997</v>
      </c>
      <c r="J23">
        <v>27.96</v>
      </c>
      <c r="K23">
        <v>1214.3800000000001</v>
      </c>
      <c r="M23">
        <f t="shared" si="0"/>
        <v>21.521699999999999</v>
      </c>
      <c r="N23">
        <f t="shared" si="1"/>
        <v>0.97773911147253501</v>
      </c>
      <c r="O23">
        <v>22</v>
      </c>
      <c r="P23">
        <f t="shared" si="2"/>
        <v>79.544645636729456</v>
      </c>
      <c r="Q23">
        <f t="shared" si="3"/>
        <v>3.8886955573626758</v>
      </c>
    </row>
    <row r="24" spans="1:17" x14ac:dyDescent="0.75">
      <c r="A24" s="7">
        <v>0.47583333333333333</v>
      </c>
      <c r="B24">
        <v>27.759999999999998</v>
      </c>
      <c r="C24">
        <v>36.22</v>
      </c>
      <c r="D24">
        <v>10</v>
      </c>
      <c r="E24">
        <v>32.46</v>
      </c>
      <c r="F24">
        <v>45.41</v>
      </c>
      <c r="G24">
        <v>38.19</v>
      </c>
      <c r="H24">
        <v>34.369999999999997</v>
      </c>
      <c r="I24">
        <v>35.270000000000003</v>
      </c>
      <c r="J24">
        <v>27.52</v>
      </c>
      <c r="K24">
        <v>1211.6400000000001</v>
      </c>
      <c r="M24">
        <f t="shared" si="0"/>
        <v>21.491699999999998</v>
      </c>
      <c r="N24">
        <f t="shared" si="1"/>
        <v>0.9763761999300371</v>
      </c>
      <c r="O24">
        <v>23</v>
      </c>
      <c r="P24">
        <f t="shared" si="2"/>
        <v>79.516092258872035</v>
      </c>
      <c r="Q24">
        <f t="shared" si="3"/>
        <v>3.881880999650186</v>
      </c>
    </row>
    <row r="25" spans="1:17" x14ac:dyDescent="0.75">
      <c r="A25" s="7">
        <v>0.47652777777777783</v>
      </c>
      <c r="B25">
        <v>27.759999999999998</v>
      </c>
      <c r="C25">
        <v>36.450000000000003</v>
      </c>
      <c r="D25">
        <v>10</v>
      </c>
      <c r="E25">
        <v>32.79</v>
      </c>
      <c r="F25">
        <v>44.42</v>
      </c>
      <c r="G25">
        <v>38.49</v>
      </c>
      <c r="H25">
        <v>35.46</v>
      </c>
      <c r="I25">
        <v>36.369999999999997</v>
      </c>
      <c r="J25">
        <v>28.2</v>
      </c>
      <c r="K25">
        <v>1202.07</v>
      </c>
      <c r="M25">
        <f t="shared" si="0"/>
        <v>21.491699999999998</v>
      </c>
      <c r="N25">
        <f t="shared" si="1"/>
        <v>0.9763761999300371</v>
      </c>
      <c r="O25">
        <v>24</v>
      </c>
      <c r="P25">
        <f t="shared" si="2"/>
        <v>79.516092258872035</v>
      </c>
      <c r="Q25">
        <f t="shared" si="3"/>
        <v>3.881880999650186</v>
      </c>
    </row>
    <row r="26" spans="1:17" x14ac:dyDescent="0.75">
      <c r="A26" s="7">
        <v>0.47722222222222221</v>
      </c>
      <c r="B26">
        <v>27.75</v>
      </c>
      <c r="C26">
        <v>36.68</v>
      </c>
      <c r="D26">
        <v>10</v>
      </c>
      <c r="E26">
        <v>32.909999999999997</v>
      </c>
      <c r="F26">
        <v>43.43</v>
      </c>
      <c r="G26">
        <v>38.590000000000003</v>
      </c>
      <c r="H26">
        <v>36.479999999999997</v>
      </c>
      <c r="I26">
        <v>37.31</v>
      </c>
      <c r="J26">
        <v>28.15</v>
      </c>
      <c r="K26">
        <v>1196.5999999999999</v>
      </c>
      <c r="M26">
        <f t="shared" si="0"/>
        <v>21.4817</v>
      </c>
      <c r="N26">
        <f t="shared" si="1"/>
        <v>0.97592189608253788</v>
      </c>
      <c r="O26">
        <v>25</v>
      </c>
      <c r="P26">
        <f t="shared" si="2"/>
        <v>79.506556743646925</v>
      </c>
      <c r="Q26">
        <f t="shared" si="3"/>
        <v>3.8796094804126899</v>
      </c>
    </row>
    <row r="27" spans="1:17" x14ac:dyDescent="0.75">
      <c r="A27" s="7">
        <v>0.47791666666666671</v>
      </c>
      <c r="B27">
        <v>27.74</v>
      </c>
      <c r="C27">
        <v>36.86</v>
      </c>
      <c r="D27">
        <v>10</v>
      </c>
      <c r="E27">
        <v>33.03</v>
      </c>
      <c r="F27">
        <v>43.03</v>
      </c>
      <c r="G27">
        <v>38.69</v>
      </c>
      <c r="H27">
        <v>37.369999999999997</v>
      </c>
      <c r="I27">
        <v>37.94</v>
      </c>
      <c r="J27">
        <v>26.63</v>
      </c>
      <c r="K27">
        <v>1202.07</v>
      </c>
      <c r="M27">
        <f t="shared" si="0"/>
        <v>21.471699999999998</v>
      </c>
      <c r="N27">
        <f t="shared" si="1"/>
        <v>0.97546759223503854</v>
      </c>
      <c r="O27">
        <v>26</v>
      </c>
      <c r="P27">
        <f t="shared" si="2"/>
        <v>79.497012346483984</v>
      </c>
      <c r="Q27">
        <f t="shared" si="3"/>
        <v>3.8773379611751935</v>
      </c>
    </row>
    <row r="28" spans="1:17" x14ac:dyDescent="0.75">
      <c r="A28" s="7">
        <v>0.4786111111111111</v>
      </c>
      <c r="B28">
        <v>27.66</v>
      </c>
      <c r="C28">
        <v>37.020000000000003</v>
      </c>
      <c r="D28">
        <v>10</v>
      </c>
      <c r="E28">
        <v>33.020000000000003</v>
      </c>
      <c r="F28">
        <v>43.23</v>
      </c>
      <c r="G28">
        <v>37.33</v>
      </c>
      <c r="H28">
        <v>38.090000000000003</v>
      </c>
      <c r="I28">
        <v>38.46</v>
      </c>
      <c r="J28">
        <v>26.81</v>
      </c>
      <c r="K28">
        <v>1202.07</v>
      </c>
      <c r="M28">
        <f t="shared" si="0"/>
        <v>21.3917</v>
      </c>
      <c r="N28">
        <f t="shared" si="1"/>
        <v>0.97183316145504428</v>
      </c>
      <c r="O28">
        <v>27</v>
      </c>
      <c r="P28">
        <f t="shared" si="2"/>
        <v>79.420335924681069</v>
      </c>
      <c r="Q28">
        <f t="shared" si="3"/>
        <v>3.8591658072752222</v>
      </c>
    </row>
    <row r="29" spans="1:17" x14ac:dyDescent="0.75">
      <c r="A29" s="7">
        <v>0.4793055555555556</v>
      </c>
      <c r="B29">
        <v>27.639999999999997</v>
      </c>
      <c r="C29">
        <v>37.14</v>
      </c>
      <c r="D29">
        <v>10</v>
      </c>
      <c r="E29">
        <v>32.840000000000003</v>
      </c>
      <c r="F29">
        <v>45.21</v>
      </c>
      <c r="G29">
        <v>37.83</v>
      </c>
      <c r="H29">
        <v>38.64</v>
      </c>
      <c r="I29">
        <v>38.82</v>
      </c>
      <c r="J29">
        <v>27.43</v>
      </c>
      <c r="K29">
        <v>1197.97</v>
      </c>
      <c r="M29">
        <f t="shared" si="0"/>
        <v>21.371699999999997</v>
      </c>
      <c r="N29">
        <f t="shared" si="1"/>
        <v>0.97092455376004561</v>
      </c>
      <c r="O29">
        <v>28</v>
      </c>
      <c r="P29">
        <f t="shared" si="2"/>
        <v>79.401077125357361</v>
      </c>
      <c r="Q29">
        <f t="shared" si="3"/>
        <v>3.8546227688002288</v>
      </c>
    </row>
    <row r="30" spans="1:17" x14ac:dyDescent="0.75">
      <c r="A30" s="7">
        <v>0.48</v>
      </c>
      <c r="B30">
        <v>27.619999999999997</v>
      </c>
      <c r="C30">
        <v>37.270000000000003</v>
      </c>
      <c r="D30">
        <v>10</v>
      </c>
      <c r="E30">
        <v>33.1</v>
      </c>
      <c r="F30">
        <v>46.79</v>
      </c>
      <c r="G30">
        <v>39.409999999999997</v>
      </c>
      <c r="H30">
        <v>39.28</v>
      </c>
      <c r="I30">
        <v>39.42</v>
      </c>
      <c r="J30">
        <v>27.59</v>
      </c>
      <c r="K30">
        <v>1189.77</v>
      </c>
      <c r="M30">
        <f t="shared" si="0"/>
        <v>21.351699999999997</v>
      </c>
      <c r="N30">
        <f t="shared" si="1"/>
        <v>0.97001594606504704</v>
      </c>
      <c r="O30">
        <v>29</v>
      </c>
      <c r="P30">
        <f t="shared" si="2"/>
        <v>79.381782246846853</v>
      </c>
      <c r="Q30">
        <f t="shared" si="3"/>
        <v>3.8500797303252359</v>
      </c>
    </row>
    <row r="31" spans="1:17" x14ac:dyDescent="0.75">
      <c r="A31" s="7">
        <v>0.48069444444444448</v>
      </c>
      <c r="B31">
        <v>27.61</v>
      </c>
      <c r="C31">
        <v>37.4</v>
      </c>
      <c r="D31">
        <v>10</v>
      </c>
      <c r="E31">
        <v>33.35</v>
      </c>
      <c r="F31">
        <v>44.02</v>
      </c>
      <c r="G31">
        <v>39.61</v>
      </c>
      <c r="H31">
        <v>39.869999999999997</v>
      </c>
      <c r="I31">
        <v>40</v>
      </c>
      <c r="J31">
        <v>27.68</v>
      </c>
      <c r="K31">
        <v>1197.97</v>
      </c>
      <c r="M31">
        <f t="shared" si="0"/>
        <v>21.341699999999999</v>
      </c>
      <c r="N31">
        <f t="shared" si="1"/>
        <v>0.96956164221754781</v>
      </c>
      <c r="O31">
        <v>30</v>
      </c>
      <c r="P31">
        <f t="shared" si="2"/>
        <v>79.372121246198759</v>
      </c>
      <c r="Q31">
        <f t="shared" si="3"/>
        <v>3.8478082110877403</v>
      </c>
    </row>
    <row r="32" spans="1:17" x14ac:dyDescent="0.75">
      <c r="A32" s="7">
        <v>0.48138888888888887</v>
      </c>
      <c r="B32">
        <v>27.6</v>
      </c>
      <c r="C32">
        <v>37.520000000000003</v>
      </c>
      <c r="D32">
        <v>10</v>
      </c>
      <c r="E32">
        <v>33.270000000000003</v>
      </c>
      <c r="F32">
        <v>44.22</v>
      </c>
      <c r="G32">
        <v>38.64</v>
      </c>
      <c r="H32">
        <v>40.229999999999997</v>
      </c>
      <c r="I32">
        <v>40.200000000000003</v>
      </c>
      <c r="J32">
        <v>27.72</v>
      </c>
      <c r="K32">
        <v>1191.1400000000001</v>
      </c>
      <c r="M32">
        <f t="shared" si="0"/>
        <v>21.331700000000001</v>
      </c>
      <c r="N32">
        <f t="shared" si="1"/>
        <v>0.9691073383700487</v>
      </c>
      <c r="O32">
        <v>31</v>
      </c>
      <c r="P32">
        <f t="shared" si="2"/>
        <v>79.362451187669052</v>
      </c>
      <c r="Q32">
        <f t="shared" si="3"/>
        <v>3.8455366918502443</v>
      </c>
    </row>
    <row r="33" spans="1:17" x14ac:dyDescent="0.75">
      <c r="A33" s="7">
        <v>0.48208333333333336</v>
      </c>
      <c r="B33">
        <v>27.53</v>
      </c>
      <c r="C33">
        <v>37.619999999999997</v>
      </c>
      <c r="D33">
        <v>10</v>
      </c>
      <c r="E33">
        <v>33.270000000000003</v>
      </c>
      <c r="F33">
        <v>44.22</v>
      </c>
      <c r="G33">
        <v>38.17</v>
      </c>
      <c r="H33">
        <v>40.6</v>
      </c>
      <c r="I33">
        <v>40.42</v>
      </c>
      <c r="J33">
        <v>27.7</v>
      </c>
      <c r="K33">
        <v>1185.67</v>
      </c>
      <c r="M33">
        <f t="shared" si="0"/>
        <v>21.261700000000001</v>
      </c>
      <c r="N33">
        <f t="shared" si="1"/>
        <v>0.96592721143755367</v>
      </c>
      <c r="O33">
        <v>32</v>
      </c>
      <c r="P33">
        <f t="shared" si="2"/>
        <v>79.294506083709209</v>
      </c>
      <c r="Q33">
        <f t="shared" si="3"/>
        <v>3.829636057187769</v>
      </c>
    </row>
    <row r="34" spans="1:17" x14ac:dyDescent="0.75">
      <c r="A34" s="7">
        <v>0.48277777777777775</v>
      </c>
      <c r="B34">
        <v>27.5</v>
      </c>
      <c r="C34">
        <v>37.69</v>
      </c>
      <c r="D34">
        <v>10</v>
      </c>
      <c r="E34">
        <v>33.22</v>
      </c>
      <c r="F34">
        <v>45.01</v>
      </c>
      <c r="G34">
        <v>38.75</v>
      </c>
      <c r="H34">
        <v>40.75</v>
      </c>
      <c r="I34">
        <v>40.39</v>
      </c>
      <c r="J34">
        <v>26.59</v>
      </c>
      <c r="K34">
        <v>1185.67</v>
      </c>
      <c r="M34">
        <f t="shared" si="0"/>
        <v>21.2317</v>
      </c>
      <c r="N34">
        <f t="shared" si="1"/>
        <v>0.96456429989505577</v>
      </c>
      <c r="O34">
        <v>33</v>
      </c>
      <c r="P34">
        <f t="shared" si="2"/>
        <v>79.265249603187698</v>
      </c>
      <c r="Q34">
        <f t="shared" si="3"/>
        <v>3.8228214994752796</v>
      </c>
    </row>
    <row r="35" spans="1:17" x14ac:dyDescent="0.75">
      <c r="A35" s="7">
        <v>0.48347222222222225</v>
      </c>
      <c r="B35">
        <v>27.49</v>
      </c>
      <c r="C35">
        <v>37.71</v>
      </c>
      <c r="D35">
        <v>10</v>
      </c>
      <c r="E35">
        <v>33.49</v>
      </c>
      <c r="F35">
        <v>42.05</v>
      </c>
      <c r="G35">
        <v>38.97</v>
      </c>
      <c r="H35">
        <v>40.94</v>
      </c>
      <c r="I35">
        <v>40.43</v>
      </c>
      <c r="J35">
        <v>26.64</v>
      </c>
      <c r="K35">
        <v>1187.03</v>
      </c>
      <c r="M35">
        <f t="shared" si="0"/>
        <v>21.221699999999998</v>
      </c>
      <c r="N35">
        <f t="shared" si="1"/>
        <v>0.96410999604755643</v>
      </c>
      <c r="O35">
        <v>34</v>
      </c>
      <c r="P35">
        <f t="shared" si="2"/>
        <v>79.255479061526643</v>
      </c>
      <c r="Q35">
        <f t="shared" si="3"/>
        <v>3.8205499802377827</v>
      </c>
    </row>
    <row r="36" spans="1:17" x14ac:dyDescent="0.75">
      <c r="A36" s="7">
        <v>0.48416666666666663</v>
      </c>
      <c r="B36">
        <v>27.439999999999998</v>
      </c>
      <c r="C36">
        <v>37.71</v>
      </c>
      <c r="D36">
        <v>10</v>
      </c>
      <c r="E36">
        <v>33.28</v>
      </c>
      <c r="F36">
        <v>44.42</v>
      </c>
      <c r="G36">
        <v>39.24</v>
      </c>
      <c r="H36">
        <v>41.13</v>
      </c>
      <c r="I36">
        <v>40.729999999999997</v>
      </c>
      <c r="J36">
        <v>28.07</v>
      </c>
      <c r="K36">
        <v>1185.67</v>
      </c>
      <c r="M36">
        <f t="shared" si="0"/>
        <v>21.171699999999998</v>
      </c>
      <c r="N36">
        <f t="shared" si="1"/>
        <v>0.96183847681005996</v>
      </c>
      <c r="O36">
        <v>35</v>
      </c>
      <c r="P36">
        <f t="shared" si="2"/>
        <v>79.206487906025501</v>
      </c>
      <c r="Q36">
        <f t="shared" si="3"/>
        <v>3.8091923840503004</v>
      </c>
    </row>
    <row r="37" spans="1:17" x14ac:dyDescent="0.75">
      <c r="A37" s="7">
        <v>0.48486111111111113</v>
      </c>
      <c r="B37">
        <v>27.41</v>
      </c>
      <c r="C37">
        <v>37.79</v>
      </c>
      <c r="D37">
        <v>10</v>
      </c>
      <c r="E37">
        <v>33.69</v>
      </c>
      <c r="F37">
        <v>44.42</v>
      </c>
      <c r="G37">
        <v>40.35</v>
      </c>
      <c r="H37">
        <v>41.57</v>
      </c>
      <c r="I37">
        <v>41.02</v>
      </c>
      <c r="J37">
        <v>27.77</v>
      </c>
      <c r="K37">
        <v>1188.4000000000001</v>
      </c>
      <c r="M37">
        <f t="shared" si="0"/>
        <v>21.1417</v>
      </c>
      <c r="N37">
        <f t="shared" si="1"/>
        <v>0.96047556526756217</v>
      </c>
      <c r="O37">
        <v>36</v>
      </c>
      <c r="P37">
        <f t="shared" si="2"/>
        <v>79.176981983473425</v>
      </c>
      <c r="Q37">
        <f t="shared" si="3"/>
        <v>3.8023778263378119</v>
      </c>
    </row>
    <row r="38" spans="1:17" x14ac:dyDescent="0.75">
      <c r="A38" s="7">
        <v>0.48555555555555557</v>
      </c>
      <c r="B38">
        <v>27.34</v>
      </c>
      <c r="C38">
        <v>37.840000000000003</v>
      </c>
      <c r="D38">
        <v>10</v>
      </c>
      <c r="E38">
        <v>33.58</v>
      </c>
      <c r="F38">
        <v>44.22</v>
      </c>
      <c r="G38">
        <v>39.130000000000003</v>
      </c>
      <c r="H38">
        <v>41.83</v>
      </c>
      <c r="I38">
        <v>41.21</v>
      </c>
      <c r="J38">
        <v>27.72</v>
      </c>
      <c r="K38">
        <v>1185.67</v>
      </c>
      <c r="M38">
        <f t="shared" si="0"/>
        <v>21.0717</v>
      </c>
      <c r="N38">
        <f t="shared" si="1"/>
        <v>0.95729543833506725</v>
      </c>
      <c r="O38">
        <v>37</v>
      </c>
      <c r="P38">
        <f t="shared" si="2"/>
        <v>79.107808102810878</v>
      </c>
      <c r="Q38">
        <f t="shared" si="3"/>
        <v>3.7864771916753366</v>
      </c>
    </row>
    <row r="39" spans="1:17" x14ac:dyDescent="0.75">
      <c r="A39" s="7">
        <v>0.48625000000000002</v>
      </c>
      <c r="B39">
        <v>27.34</v>
      </c>
      <c r="C39">
        <v>37.909999999999997</v>
      </c>
      <c r="D39">
        <v>10</v>
      </c>
      <c r="E39">
        <v>33.43</v>
      </c>
      <c r="F39">
        <v>41.65</v>
      </c>
      <c r="G39">
        <v>38.630000000000003</v>
      </c>
      <c r="H39">
        <v>42.03</v>
      </c>
      <c r="I39">
        <v>41.49</v>
      </c>
      <c r="J39">
        <v>27.54</v>
      </c>
      <c r="K39">
        <v>1187.03</v>
      </c>
      <c r="M39">
        <f t="shared" si="0"/>
        <v>21.0717</v>
      </c>
      <c r="N39">
        <f t="shared" si="1"/>
        <v>0.95729543833506725</v>
      </c>
      <c r="O39">
        <v>38</v>
      </c>
      <c r="P39">
        <f t="shared" si="2"/>
        <v>79.107808102810878</v>
      </c>
      <c r="Q39">
        <f t="shared" si="3"/>
        <v>3.7864771916753366</v>
      </c>
    </row>
    <row r="40" spans="1:17" x14ac:dyDescent="0.75">
      <c r="A40" s="7">
        <v>0.48694444444444446</v>
      </c>
      <c r="B40">
        <v>27.33</v>
      </c>
      <c r="C40">
        <v>37.979999999999997</v>
      </c>
      <c r="D40">
        <v>10</v>
      </c>
      <c r="E40">
        <v>33.25</v>
      </c>
      <c r="F40">
        <v>46.2</v>
      </c>
      <c r="G40">
        <v>39.19</v>
      </c>
      <c r="H40">
        <v>42.1</v>
      </c>
      <c r="I40">
        <v>41.52</v>
      </c>
      <c r="J40">
        <v>28.06</v>
      </c>
      <c r="K40">
        <v>1181.57</v>
      </c>
      <c r="M40">
        <f t="shared" si="0"/>
        <v>21.061699999999998</v>
      </c>
      <c r="N40">
        <f t="shared" si="1"/>
        <v>0.9568411344875678</v>
      </c>
      <c r="O40">
        <v>39</v>
      </c>
      <c r="P40">
        <f t="shared" si="2"/>
        <v>79.097888584492239</v>
      </c>
      <c r="Q40">
        <f t="shared" si="3"/>
        <v>3.7842056724378401</v>
      </c>
    </row>
    <row r="41" spans="1:17" x14ac:dyDescent="0.75">
      <c r="A41" s="7">
        <v>0.4876388888888889</v>
      </c>
      <c r="B41">
        <v>27.31</v>
      </c>
      <c r="C41">
        <v>38.14</v>
      </c>
      <c r="D41">
        <v>10</v>
      </c>
      <c r="E41">
        <v>33.840000000000003</v>
      </c>
      <c r="F41">
        <v>41.06</v>
      </c>
      <c r="G41">
        <v>41.19</v>
      </c>
      <c r="H41">
        <v>42.36</v>
      </c>
      <c r="I41">
        <v>41.89</v>
      </c>
      <c r="J41">
        <v>28.63</v>
      </c>
      <c r="K41">
        <v>1181.57</v>
      </c>
      <c r="M41">
        <f t="shared" si="0"/>
        <v>21.041699999999999</v>
      </c>
      <c r="N41">
        <f t="shared" si="1"/>
        <v>0.95593252679256935</v>
      </c>
      <c r="O41">
        <v>40</v>
      </c>
      <c r="P41">
        <f t="shared" si="2"/>
        <v>79.078021262540574</v>
      </c>
      <c r="Q41">
        <f t="shared" si="3"/>
        <v>3.7796626339628472</v>
      </c>
    </row>
    <row r="42" spans="1:17" x14ac:dyDescent="0.75">
      <c r="A42" s="7">
        <v>0.48833333333333334</v>
      </c>
      <c r="B42">
        <v>27.29</v>
      </c>
      <c r="C42">
        <v>38.28</v>
      </c>
      <c r="D42">
        <v>10</v>
      </c>
      <c r="E42">
        <v>33.85</v>
      </c>
      <c r="F42">
        <v>42.84</v>
      </c>
      <c r="G42">
        <v>40.729999999999997</v>
      </c>
      <c r="H42">
        <v>42.51</v>
      </c>
      <c r="I42">
        <v>42.04</v>
      </c>
      <c r="J42">
        <v>28.55</v>
      </c>
      <c r="K42">
        <v>1187.03</v>
      </c>
      <c r="M42">
        <f t="shared" si="0"/>
        <v>21.021699999999999</v>
      </c>
      <c r="N42">
        <f t="shared" si="1"/>
        <v>0.95502391909757078</v>
      </c>
      <c r="O42">
        <v>41</v>
      </c>
      <c r="P42">
        <f t="shared" si="2"/>
        <v>79.05811613713449</v>
      </c>
      <c r="Q42">
        <f t="shared" si="3"/>
        <v>3.7751195954878547</v>
      </c>
    </row>
    <row r="43" spans="1:17" x14ac:dyDescent="0.75">
      <c r="A43" s="7">
        <v>0.48902777777777778</v>
      </c>
      <c r="B43">
        <v>27.28</v>
      </c>
      <c r="C43">
        <v>38.47</v>
      </c>
      <c r="D43">
        <v>10</v>
      </c>
      <c r="E43">
        <v>34.369999999999997</v>
      </c>
      <c r="F43">
        <v>42.44</v>
      </c>
      <c r="G43">
        <v>42.42</v>
      </c>
      <c r="H43">
        <v>42.77</v>
      </c>
      <c r="I43">
        <v>42.4</v>
      </c>
      <c r="J43">
        <v>30.48</v>
      </c>
      <c r="K43">
        <v>1187.03</v>
      </c>
      <c r="M43">
        <f t="shared" si="0"/>
        <v>21.011700000000001</v>
      </c>
      <c r="N43">
        <f t="shared" si="1"/>
        <v>0.95456961525007156</v>
      </c>
      <c r="O43">
        <v>42</v>
      </c>
      <c r="P43">
        <f t="shared" si="2"/>
        <v>79.048149364401738</v>
      </c>
      <c r="Q43">
        <f t="shared" si="3"/>
        <v>3.7728480762503587</v>
      </c>
    </row>
    <row r="44" spans="1:17" x14ac:dyDescent="0.75">
      <c r="A44" s="7">
        <v>0.48972222222222223</v>
      </c>
      <c r="B44">
        <v>27.269999999999996</v>
      </c>
      <c r="C44">
        <v>38.68</v>
      </c>
      <c r="D44">
        <v>10</v>
      </c>
      <c r="E44">
        <v>34.4</v>
      </c>
      <c r="F44">
        <v>39.479999999999997</v>
      </c>
      <c r="G44">
        <v>40.65</v>
      </c>
      <c r="H44">
        <v>43.12</v>
      </c>
      <c r="I44">
        <v>43.01</v>
      </c>
      <c r="J44">
        <v>28.31</v>
      </c>
      <c r="K44">
        <v>1176.0999999999999</v>
      </c>
      <c r="M44">
        <f t="shared" si="0"/>
        <v>21.001699999999996</v>
      </c>
      <c r="N44">
        <f t="shared" si="1"/>
        <v>0.954115311402572</v>
      </c>
      <c r="O44">
        <v>43</v>
      </c>
      <c r="P44">
        <f t="shared" si="2"/>
        <v>79.038173100272829</v>
      </c>
      <c r="Q44">
        <f t="shared" si="3"/>
        <v>3.7705765570128609</v>
      </c>
    </row>
    <row r="45" spans="1:17" x14ac:dyDescent="0.75">
      <c r="A45" s="7">
        <v>0.49041666666666667</v>
      </c>
      <c r="B45">
        <v>27.21</v>
      </c>
      <c r="C45">
        <v>38.869999999999997</v>
      </c>
      <c r="D45">
        <v>10</v>
      </c>
      <c r="E45">
        <v>34.659999999999997</v>
      </c>
      <c r="F45">
        <v>44.81</v>
      </c>
      <c r="G45">
        <v>40.65</v>
      </c>
      <c r="H45">
        <v>43.22</v>
      </c>
      <c r="I45">
        <v>42.92</v>
      </c>
      <c r="J45">
        <v>27.85</v>
      </c>
      <c r="K45">
        <v>1180.2</v>
      </c>
      <c r="M45">
        <f t="shared" si="0"/>
        <v>20.941700000000001</v>
      </c>
      <c r="N45">
        <f t="shared" si="1"/>
        <v>0.95138948831757653</v>
      </c>
      <c r="O45">
        <v>44</v>
      </c>
      <c r="P45">
        <f t="shared" si="2"/>
        <v>78.978115434754585</v>
      </c>
      <c r="Q45">
        <f t="shared" si="3"/>
        <v>3.7569474415878834</v>
      </c>
    </row>
    <row r="46" spans="1:17" x14ac:dyDescent="0.75">
      <c r="A46" s="7">
        <v>0.49111111111111111</v>
      </c>
      <c r="B46">
        <v>27.209999999999997</v>
      </c>
      <c r="C46">
        <v>39.049999999999997</v>
      </c>
      <c r="D46">
        <v>10</v>
      </c>
      <c r="E46">
        <v>34.89</v>
      </c>
      <c r="F46">
        <v>45.21</v>
      </c>
      <c r="G46">
        <v>41.08</v>
      </c>
      <c r="H46">
        <v>43.35</v>
      </c>
      <c r="I46">
        <v>42.97</v>
      </c>
      <c r="J46">
        <v>29</v>
      </c>
      <c r="K46">
        <v>1181.57</v>
      </c>
      <c r="M46">
        <f t="shared" si="0"/>
        <v>20.941699999999997</v>
      </c>
      <c r="N46">
        <f t="shared" si="1"/>
        <v>0.95138948831757641</v>
      </c>
      <c r="O46">
        <v>45</v>
      </c>
      <c r="P46">
        <f t="shared" si="2"/>
        <v>78.978115434754585</v>
      </c>
      <c r="Q46">
        <f t="shared" si="3"/>
        <v>3.7569474415878825</v>
      </c>
    </row>
    <row r="47" spans="1:17" x14ac:dyDescent="0.75">
      <c r="A47" s="7">
        <v>0.49180555555555555</v>
      </c>
      <c r="B47">
        <v>27.04</v>
      </c>
      <c r="C47">
        <v>39.19</v>
      </c>
      <c r="D47">
        <v>10</v>
      </c>
      <c r="E47">
        <v>34.729999999999997</v>
      </c>
      <c r="F47">
        <v>41.45</v>
      </c>
      <c r="G47">
        <v>40.89</v>
      </c>
      <c r="H47">
        <v>43.5</v>
      </c>
      <c r="I47">
        <v>43.35</v>
      </c>
      <c r="J47">
        <v>28.54</v>
      </c>
      <c r="K47">
        <v>1177.46</v>
      </c>
      <c r="M47">
        <f t="shared" si="0"/>
        <v>20.771699999999999</v>
      </c>
      <c r="N47">
        <f t="shared" si="1"/>
        <v>0.94366632291008867</v>
      </c>
      <c r="O47">
        <v>46</v>
      </c>
      <c r="P47">
        <f t="shared" si="2"/>
        <v>78.806067871190137</v>
      </c>
      <c r="Q47">
        <f t="shared" si="3"/>
        <v>3.7183316145504439</v>
      </c>
    </row>
    <row r="48" spans="1:17" x14ac:dyDescent="0.75">
      <c r="A48" s="7">
        <v>0.49249999999999999</v>
      </c>
      <c r="B48">
        <v>27.02</v>
      </c>
      <c r="C48">
        <v>39.32</v>
      </c>
      <c r="D48">
        <v>10</v>
      </c>
      <c r="E48">
        <v>34.590000000000003</v>
      </c>
      <c r="F48">
        <v>40.270000000000003</v>
      </c>
      <c r="G48">
        <v>40.31</v>
      </c>
      <c r="H48">
        <v>43.55</v>
      </c>
      <c r="I48">
        <v>43.64</v>
      </c>
      <c r="J48">
        <v>28.71</v>
      </c>
      <c r="K48">
        <v>1176.0999999999999</v>
      </c>
      <c r="M48">
        <f t="shared" si="0"/>
        <v>20.7517</v>
      </c>
      <c r="N48">
        <f t="shared" si="1"/>
        <v>0.94275771521509011</v>
      </c>
      <c r="O48">
        <v>47</v>
      </c>
      <c r="P48">
        <f t="shared" si="2"/>
        <v>78.785641658273789</v>
      </c>
      <c r="Q48">
        <f t="shared" si="3"/>
        <v>3.7137885760754514</v>
      </c>
    </row>
    <row r="49" spans="1:17" x14ac:dyDescent="0.75">
      <c r="A49" s="7">
        <v>0.49319444444444444</v>
      </c>
      <c r="B49">
        <v>27.009999999999998</v>
      </c>
      <c r="C49">
        <v>39.47</v>
      </c>
      <c r="D49">
        <v>10</v>
      </c>
      <c r="E49">
        <v>34.619999999999997</v>
      </c>
      <c r="F49">
        <v>42.84</v>
      </c>
      <c r="G49">
        <v>41.36</v>
      </c>
      <c r="H49">
        <v>43.5</v>
      </c>
      <c r="I49">
        <v>43.79</v>
      </c>
      <c r="J49">
        <v>29.3</v>
      </c>
      <c r="K49">
        <v>1169.26</v>
      </c>
      <c r="M49">
        <f t="shared" si="0"/>
        <v>20.741699999999998</v>
      </c>
      <c r="N49">
        <f t="shared" si="1"/>
        <v>0.94230341136759077</v>
      </c>
      <c r="O49">
        <v>48</v>
      </c>
      <c r="P49">
        <f t="shared" si="2"/>
        <v>78.775413779969824</v>
      </c>
      <c r="Q49">
        <f t="shared" si="3"/>
        <v>3.7115170568379545</v>
      </c>
    </row>
    <row r="50" spans="1:17" x14ac:dyDescent="0.75">
      <c r="A50" s="7">
        <v>0.49388888888888888</v>
      </c>
      <c r="B50">
        <v>26.959999999999997</v>
      </c>
      <c r="C50">
        <v>39.67</v>
      </c>
      <c r="D50">
        <v>10</v>
      </c>
      <c r="E50">
        <v>35.25</v>
      </c>
      <c r="F50">
        <v>50.74</v>
      </c>
      <c r="G50">
        <v>43.35</v>
      </c>
      <c r="H50">
        <v>43.74</v>
      </c>
      <c r="I50">
        <v>44.24</v>
      </c>
      <c r="J50">
        <v>30.28</v>
      </c>
      <c r="K50">
        <v>1163.79</v>
      </c>
      <c r="M50">
        <f t="shared" si="0"/>
        <v>20.691699999999997</v>
      </c>
      <c r="N50">
        <f t="shared" si="1"/>
        <v>0.9400318921300943</v>
      </c>
      <c r="O50">
        <v>49</v>
      </c>
      <c r="P50">
        <f t="shared" si="2"/>
        <v>78.724126098870556</v>
      </c>
      <c r="Q50">
        <f t="shared" si="3"/>
        <v>3.7001594606504722</v>
      </c>
    </row>
    <row r="51" spans="1:17" x14ac:dyDescent="0.75">
      <c r="A51" s="7">
        <v>0.49458333333333332</v>
      </c>
      <c r="B51">
        <v>26.959999999999997</v>
      </c>
      <c r="C51">
        <v>39.909999999999997</v>
      </c>
      <c r="D51">
        <v>10</v>
      </c>
      <c r="E51">
        <v>35.700000000000003</v>
      </c>
      <c r="F51">
        <v>45.21</v>
      </c>
      <c r="G51">
        <v>43.89</v>
      </c>
      <c r="H51">
        <v>44.05</v>
      </c>
      <c r="I51">
        <v>44.55</v>
      </c>
      <c r="J51">
        <v>30.55</v>
      </c>
      <c r="K51">
        <v>1159.69</v>
      </c>
      <c r="M51">
        <f t="shared" si="0"/>
        <v>20.691699999999997</v>
      </c>
      <c r="N51">
        <f t="shared" si="1"/>
        <v>0.9400318921300943</v>
      </c>
      <c r="O51">
        <v>50</v>
      </c>
      <c r="P51">
        <f t="shared" si="2"/>
        <v>78.724126098870556</v>
      </c>
      <c r="Q51">
        <f t="shared" si="3"/>
        <v>3.7001594606504722</v>
      </c>
    </row>
    <row r="52" spans="1:17" x14ac:dyDescent="0.75">
      <c r="A52" s="7">
        <v>0.49527777777777776</v>
      </c>
      <c r="B52">
        <v>26.94</v>
      </c>
      <c r="C52">
        <v>40.22</v>
      </c>
      <c r="D52">
        <v>10</v>
      </c>
      <c r="E52">
        <v>36.47</v>
      </c>
      <c r="F52">
        <v>48.77</v>
      </c>
      <c r="G52">
        <v>43.55</v>
      </c>
      <c r="H52">
        <v>44.33</v>
      </c>
      <c r="I52">
        <v>44.82</v>
      </c>
      <c r="J52">
        <v>29.71</v>
      </c>
      <c r="K52">
        <v>1159.69</v>
      </c>
      <c r="M52">
        <f t="shared" si="0"/>
        <v>20.671700000000001</v>
      </c>
      <c r="N52">
        <f t="shared" si="1"/>
        <v>0.93912328443509585</v>
      </c>
      <c r="O52">
        <v>51</v>
      </c>
      <c r="P52">
        <f t="shared" si="2"/>
        <v>78.7035415568144</v>
      </c>
      <c r="Q52">
        <f t="shared" si="3"/>
        <v>3.6956164221754801</v>
      </c>
    </row>
    <row r="53" spans="1:17" x14ac:dyDescent="0.75">
      <c r="A53" s="7">
        <v>0.49597222222222226</v>
      </c>
      <c r="B53">
        <v>26.919999999999998</v>
      </c>
      <c r="C53">
        <v>40.549999999999997</v>
      </c>
      <c r="D53">
        <v>10</v>
      </c>
      <c r="E53">
        <v>37</v>
      </c>
      <c r="F53">
        <v>39.28</v>
      </c>
      <c r="G53">
        <v>44.57</v>
      </c>
      <c r="H53">
        <v>44.53</v>
      </c>
      <c r="I53">
        <v>45.17</v>
      </c>
      <c r="J53">
        <v>29.86</v>
      </c>
      <c r="K53">
        <v>1155.5899999999999</v>
      </c>
      <c r="M53">
        <f t="shared" si="0"/>
        <v>20.651699999999998</v>
      </c>
      <c r="N53">
        <f t="shared" si="1"/>
        <v>0.93821467674009718</v>
      </c>
      <c r="O53">
        <v>52</v>
      </c>
      <c r="P53">
        <f t="shared" si="2"/>
        <v>78.682917144835542</v>
      </c>
      <c r="Q53">
        <f t="shared" si="3"/>
        <v>3.6910733837004868</v>
      </c>
    </row>
    <row r="54" spans="1:17" x14ac:dyDescent="0.75">
      <c r="A54" s="7">
        <v>0.49666666666666665</v>
      </c>
      <c r="B54">
        <v>26.88</v>
      </c>
      <c r="C54">
        <v>40.86</v>
      </c>
      <c r="D54">
        <v>10</v>
      </c>
      <c r="E54">
        <v>37.49</v>
      </c>
      <c r="F54">
        <v>44.61</v>
      </c>
      <c r="G54">
        <v>44.42</v>
      </c>
      <c r="H54">
        <v>44.81</v>
      </c>
      <c r="I54">
        <v>45.62</v>
      </c>
      <c r="J54">
        <v>31.23</v>
      </c>
      <c r="K54">
        <v>1165.1600000000001</v>
      </c>
      <c r="M54">
        <f t="shared" si="0"/>
        <v>20.611699999999999</v>
      </c>
      <c r="N54">
        <f t="shared" si="1"/>
        <v>0.93639746135010005</v>
      </c>
      <c r="O54">
        <v>53</v>
      </c>
      <c r="P54">
        <f t="shared" si="2"/>
        <v>78.64154824686949</v>
      </c>
      <c r="Q54">
        <f t="shared" si="3"/>
        <v>3.6819873067505013</v>
      </c>
    </row>
    <row r="55" spans="1:17" x14ac:dyDescent="0.75">
      <c r="A55" s="7">
        <v>0.49736111111111114</v>
      </c>
      <c r="B55">
        <v>26.869999999999997</v>
      </c>
      <c r="C55">
        <v>41.18</v>
      </c>
      <c r="D55">
        <v>10</v>
      </c>
      <c r="E55">
        <v>38.01</v>
      </c>
      <c r="F55">
        <v>38.29</v>
      </c>
      <c r="G55">
        <v>44.48</v>
      </c>
      <c r="H55">
        <v>45.11</v>
      </c>
      <c r="I55">
        <v>45.77</v>
      </c>
      <c r="J55">
        <v>29.66</v>
      </c>
      <c r="K55">
        <v>1158.32</v>
      </c>
      <c r="M55">
        <f t="shared" si="0"/>
        <v>20.601699999999997</v>
      </c>
      <c r="N55">
        <f t="shared" si="1"/>
        <v>0.93594315750260071</v>
      </c>
      <c r="O55">
        <v>54</v>
      </c>
      <c r="P55">
        <f t="shared" si="2"/>
        <v>78.631180921962752</v>
      </c>
      <c r="Q55">
        <f t="shared" si="3"/>
        <v>3.6797157875130044</v>
      </c>
    </row>
    <row r="56" spans="1:17" x14ac:dyDescent="0.75">
      <c r="A56" s="7">
        <v>0.49805555555555553</v>
      </c>
      <c r="B56">
        <v>26.81</v>
      </c>
      <c r="C56">
        <v>41.46</v>
      </c>
      <c r="D56">
        <v>10</v>
      </c>
      <c r="E56">
        <v>38.020000000000003</v>
      </c>
      <c r="F56">
        <v>38.68</v>
      </c>
      <c r="G56">
        <v>43.54</v>
      </c>
      <c r="H56">
        <v>45.32</v>
      </c>
      <c r="I56">
        <v>45.89</v>
      </c>
      <c r="J56">
        <v>31</v>
      </c>
      <c r="K56">
        <v>1176.0999999999999</v>
      </c>
      <c r="M56">
        <f t="shared" si="0"/>
        <v>20.541699999999999</v>
      </c>
      <c r="N56">
        <f t="shared" si="1"/>
        <v>0.93321733441760513</v>
      </c>
      <c r="O56">
        <v>55</v>
      </c>
      <c r="P56">
        <f t="shared" si="2"/>
        <v>78.568764999975656</v>
      </c>
      <c r="Q56">
        <f t="shared" si="3"/>
        <v>3.6660866720880261</v>
      </c>
    </row>
    <row r="57" spans="1:17" x14ac:dyDescent="0.75">
      <c r="A57" s="7">
        <v>0.49875000000000003</v>
      </c>
      <c r="B57">
        <v>26.72</v>
      </c>
      <c r="C57">
        <v>41.71</v>
      </c>
      <c r="D57">
        <v>10</v>
      </c>
      <c r="E57">
        <v>38.33</v>
      </c>
      <c r="F57">
        <v>39.08</v>
      </c>
      <c r="G57">
        <v>44.04</v>
      </c>
      <c r="H57">
        <v>45.39</v>
      </c>
      <c r="I57">
        <v>45.69</v>
      </c>
      <c r="J57">
        <v>31.09</v>
      </c>
      <c r="K57">
        <v>1177.46</v>
      </c>
      <c r="M57">
        <f t="shared" si="0"/>
        <v>20.451699999999999</v>
      </c>
      <c r="N57">
        <f t="shared" si="1"/>
        <v>0.92912859979011153</v>
      </c>
      <c r="O57">
        <v>56</v>
      </c>
      <c r="P57">
        <f t="shared" si="2"/>
        <v>78.474454446329645</v>
      </c>
      <c r="Q57">
        <f t="shared" si="3"/>
        <v>3.6456429989505583</v>
      </c>
    </row>
    <row r="58" spans="1:17" x14ac:dyDescent="0.75">
      <c r="A58" s="7">
        <v>0.49944444444444441</v>
      </c>
      <c r="B58">
        <v>26.689999999999998</v>
      </c>
      <c r="C58">
        <v>41.92</v>
      </c>
      <c r="D58">
        <v>10</v>
      </c>
      <c r="E58">
        <v>38.32</v>
      </c>
      <c r="F58">
        <v>40.270000000000003</v>
      </c>
      <c r="G58">
        <v>43.58</v>
      </c>
      <c r="H58">
        <v>45.39</v>
      </c>
      <c r="I58">
        <v>45.77</v>
      </c>
      <c r="J58">
        <v>29.43</v>
      </c>
      <c r="K58">
        <v>1172</v>
      </c>
      <c r="M58">
        <f t="shared" si="0"/>
        <v>20.421699999999998</v>
      </c>
      <c r="N58">
        <f t="shared" si="1"/>
        <v>0.92776568824761363</v>
      </c>
      <c r="O58">
        <v>57</v>
      </c>
      <c r="P58">
        <f t="shared" si="2"/>
        <v>78.442832868958021</v>
      </c>
      <c r="Q58">
        <f t="shared" si="3"/>
        <v>3.6388284412380689</v>
      </c>
    </row>
    <row r="59" spans="1:17" x14ac:dyDescent="0.75">
      <c r="A59" s="7">
        <v>0.50013888888888891</v>
      </c>
      <c r="B59">
        <v>26.689999999999998</v>
      </c>
      <c r="C59">
        <v>42.14</v>
      </c>
      <c r="D59">
        <v>10</v>
      </c>
      <c r="E59">
        <v>38.26</v>
      </c>
      <c r="F59">
        <v>38.090000000000003</v>
      </c>
      <c r="G59">
        <v>44.39</v>
      </c>
      <c r="H59">
        <v>45.37</v>
      </c>
      <c r="I59">
        <v>45.91</v>
      </c>
      <c r="J59">
        <v>31.7</v>
      </c>
      <c r="K59">
        <v>1169.26</v>
      </c>
      <c r="M59">
        <f t="shared" si="0"/>
        <v>20.421699999999998</v>
      </c>
      <c r="N59">
        <f t="shared" si="1"/>
        <v>0.92776568824761363</v>
      </c>
      <c r="O59">
        <v>58</v>
      </c>
      <c r="P59">
        <f t="shared" si="2"/>
        <v>78.442832868958021</v>
      </c>
      <c r="Q59">
        <f t="shared" si="3"/>
        <v>3.6388284412380689</v>
      </c>
    </row>
    <row r="60" spans="1:17" x14ac:dyDescent="0.75">
      <c r="A60" s="7">
        <v>0.50083333333333335</v>
      </c>
      <c r="B60">
        <v>26.67</v>
      </c>
      <c r="C60">
        <v>42.35</v>
      </c>
      <c r="D60">
        <v>10</v>
      </c>
      <c r="E60">
        <v>38.65</v>
      </c>
      <c r="F60">
        <v>39.08</v>
      </c>
      <c r="G60">
        <v>44.96</v>
      </c>
      <c r="H60">
        <v>45.52</v>
      </c>
      <c r="I60">
        <v>46.2</v>
      </c>
      <c r="J60">
        <v>30.58</v>
      </c>
      <c r="K60">
        <v>1166.53</v>
      </c>
      <c r="M60">
        <f t="shared" si="0"/>
        <v>20.401700000000002</v>
      </c>
      <c r="N60">
        <f t="shared" si="1"/>
        <v>0.92685708055261518</v>
      </c>
      <c r="O60">
        <v>59</v>
      </c>
      <c r="P60">
        <f t="shared" si="2"/>
        <v>78.421700152438291</v>
      </c>
      <c r="Q60">
        <f t="shared" si="3"/>
        <v>3.6342854027630769</v>
      </c>
    </row>
    <row r="61" spans="1:17" x14ac:dyDescent="0.75">
      <c r="A61" s="7">
        <v>0.50152777777777779</v>
      </c>
      <c r="B61">
        <v>26.659999999999997</v>
      </c>
      <c r="C61">
        <v>42.52</v>
      </c>
      <c r="D61">
        <v>10</v>
      </c>
      <c r="E61">
        <v>38.659999999999997</v>
      </c>
      <c r="F61">
        <v>33.22</v>
      </c>
      <c r="G61">
        <v>43.72</v>
      </c>
      <c r="H61">
        <v>45.62</v>
      </c>
      <c r="I61">
        <v>46.33</v>
      </c>
      <c r="J61">
        <v>30.4</v>
      </c>
      <c r="K61">
        <v>1156.96</v>
      </c>
      <c r="M61">
        <f t="shared" si="0"/>
        <v>20.391699999999997</v>
      </c>
      <c r="N61">
        <f t="shared" si="1"/>
        <v>0.92640277670511573</v>
      </c>
      <c r="O61">
        <v>60</v>
      </c>
      <c r="P61">
        <f t="shared" si="2"/>
        <v>78.411118249091544</v>
      </c>
      <c r="Q61">
        <f t="shared" si="3"/>
        <v>3.6320138835255795</v>
      </c>
    </row>
    <row r="62" spans="1:17" x14ac:dyDescent="0.75">
      <c r="A62" s="7">
        <v>0.50222222222222224</v>
      </c>
      <c r="B62">
        <v>26.659999999999997</v>
      </c>
      <c r="C62">
        <v>42.62</v>
      </c>
      <c r="D62">
        <v>10</v>
      </c>
      <c r="E62">
        <v>38.03</v>
      </c>
      <c r="F62">
        <v>33.6</v>
      </c>
      <c r="G62">
        <v>42.89</v>
      </c>
      <c r="H62">
        <v>45.39</v>
      </c>
      <c r="I62">
        <v>46.24</v>
      </c>
      <c r="J62">
        <v>30.53</v>
      </c>
      <c r="K62">
        <v>1150.1199999999999</v>
      </c>
      <c r="M62">
        <f t="shared" si="0"/>
        <v>20.391699999999997</v>
      </c>
      <c r="N62">
        <f t="shared" si="1"/>
        <v>0.92640277670511573</v>
      </c>
      <c r="O62">
        <v>61</v>
      </c>
      <c r="P62">
        <f t="shared" si="2"/>
        <v>78.411118249091544</v>
      </c>
      <c r="Q62">
        <f t="shared" si="3"/>
        <v>3.6320138835255795</v>
      </c>
    </row>
    <row r="63" spans="1:17" x14ac:dyDescent="0.75">
      <c r="A63" s="7">
        <v>0.50291666666666668</v>
      </c>
      <c r="B63">
        <v>26.6</v>
      </c>
      <c r="C63">
        <v>42.69</v>
      </c>
      <c r="D63">
        <v>10</v>
      </c>
      <c r="E63">
        <v>38.299999999999997</v>
      </c>
      <c r="F63">
        <v>39.869999999999997</v>
      </c>
      <c r="G63">
        <v>44.72</v>
      </c>
      <c r="H63">
        <v>45.48</v>
      </c>
      <c r="I63">
        <v>46.09</v>
      </c>
      <c r="J63">
        <v>30.09</v>
      </c>
      <c r="K63">
        <v>1154.22</v>
      </c>
      <c r="M63">
        <f t="shared" si="0"/>
        <v>20.331700000000001</v>
      </c>
      <c r="N63">
        <f t="shared" si="1"/>
        <v>0.92367695362012026</v>
      </c>
      <c r="O63">
        <v>62</v>
      </c>
      <c r="P63">
        <f t="shared" si="2"/>
        <v>78.347408234431953</v>
      </c>
      <c r="Q63">
        <f t="shared" si="3"/>
        <v>3.6183847681006021</v>
      </c>
    </row>
    <row r="64" spans="1:17" x14ac:dyDescent="0.75">
      <c r="A64" s="7">
        <v>0.50361111111111112</v>
      </c>
      <c r="B64">
        <v>26.59</v>
      </c>
      <c r="C64">
        <v>42.76</v>
      </c>
      <c r="D64">
        <v>10</v>
      </c>
      <c r="E64">
        <v>38.64</v>
      </c>
      <c r="F64">
        <v>39.67</v>
      </c>
      <c r="G64">
        <v>44.79</v>
      </c>
      <c r="H64">
        <v>45.55</v>
      </c>
      <c r="I64">
        <v>46.09</v>
      </c>
      <c r="J64">
        <v>30.36</v>
      </c>
      <c r="K64">
        <v>1146.02</v>
      </c>
      <c r="M64">
        <f t="shared" si="0"/>
        <v>20.3217</v>
      </c>
      <c r="N64">
        <f t="shared" si="1"/>
        <v>0.92322264977262092</v>
      </c>
      <c r="O64">
        <v>63</v>
      </c>
      <c r="P64">
        <f t="shared" si="2"/>
        <v>78.336753322802721</v>
      </c>
      <c r="Q64">
        <f t="shared" si="3"/>
        <v>3.6161132488631051</v>
      </c>
    </row>
    <row r="65" spans="1:17" x14ac:dyDescent="0.75">
      <c r="A65" s="7">
        <v>0.50430555555555556</v>
      </c>
      <c r="B65">
        <v>26.569999999999997</v>
      </c>
      <c r="C65">
        <v>42.86</v>
      </c>
      <c r="D65">
        <v>10</v>
      </c>
      <c r="E65">
        <v>38.78</v>
      </c>
      <c r="F65">
        <v>35.520000000000003</v>
      </c>
      <c r="G65">
        <v>45.35</v>
      </c>
      <c r="H65">
        <v>45.66</v>
      </c>
      <c r="I65">
        <v>46.41</v>
      </c>
      <c r="J65">
        <v>31.58</v>
      </c>
      <c r="K65">
        <v>1152.8599999999999</v>
      </c>
      <c r="M65">
        <f t="shared" si="0"/>
        <v>20.301699999999997</v>
      </c>
      <c r="N65">
        <f t="shared" si="1"/>
        <v>0.92231404207762213</v>
      </c>
      <c r="O65">
        <v>64</v>
      </c>
      <c r="P65">
        <f t="shared" si="2"/>
        <v>78.315412009831689</v>
      </c>
      <c r="Q65">
        <f t="shared" si="3"/>
        <v>3.6115702103881118</v>
      </c>
    </row>
    <row r="66" spans="1:17" x14ac:dyDescent="0.75">
      <c r="A66" s="7">
        <v>0.505</v>
      </c>
      <c r="B66">
        <v>26.529999999999998</v>
      </c>
      <c r="C66">
        <v>43.01</v>
      </c>
      <c r="D66">
        <v>10</v>
      </c>
      <c r="E66">
        <v>39.01</v>
      </c>
      <c r="F66">
        <v>39.67</v>
      </c>
      <c r="G66">
        <v>44.92</v>
      </c>
      <c r="H66">
        <v>45.81</v>
      </c>
      <c r="I66">
        <v>46.71</v>
      </c>
      <c r="J66">
        <v>30.27</v>
      </c>
      <c r="K66">
        <v>1141.92</v>
      </c>
      <c r="M66">
        <f t="shared" si="0"/>
        <v>20.261699999999998</v>
      </c>
      <c r="N66">
        <f t="shared" si="1"/>
        <v>0.92049682668762511</v>
      </c>
      <c r="O66">
        <v>65</v>
      </c>
      <c r="P66">
        <f t="shared" si="2"/>
        <v>78.272602989877456</v>
      </c>
      <c r="Q66">
        <f t="shared" si="3"/>
        <v>3.6024841334381259</v>
      </c>
    </row>
    <row r="67" spans="1:17" x14ac:dyDescent="0.75">
      <c r="A67" s="7">
        <v>0.50569444444444445</v>
      </c>
      <c r="B67">
        <v>26.49</v>
      </c>
      <c r="C67">
        <v>43.16</v>
      </c>
      <c r="D67">
        <v>10</v>
      </c>
      <c r="E67">
        <v>39.22</v>
      </c>
      <c r="F67">
        <v>41.65</v>
      </c>
      <c r="G67">
        <v>45.89</v>
      </c>
      <c r="H67">
        <v>45.96</v>
      </c>
      <c r="I67">
        <v>46.8</v>
      </c>
      <c r="J67">
        <v>31.14</v>
      </c>
      <c r="K67">
        <v>1133.72</v>
      </c>
      <c r="M67">
        <f t="shared" ref="M67:M130" si="4">B67-6.2683</f>
        <v>20.221699999999998</v>
      </c>
      <c r="N67">
        <f t="shared" ref="N67:N130" si="5">M67/22.0117</f>
        <v>0.91867961129762798</v>
      </c>
      <c r="O67">
        <v>66</v>
      </c>
      <c r="P67">
        <f t="shared" ref="P67:P130" si="6">(M67-$S$11)/M67*100</f>
        <v>78.229624611185017</v>
      </c>
      <c r="Q67">
        <f t="shared" ref="Q67:Q130" si="7">(M67-$S$11)/$S$11</f>
        <v>3.5933980564881405</v>
      </c>
    </row>
    <row r="68" spans="1:17" x14ac:dyDescent="0.75">
      <c r="A68" s="7">
        <v>0.50638888888888889</v>
      </c>
      <c r="B68">
        <v>26.46</v>
      </c>
      <c r="C68">
        <v>43.3</v>
      </c>
      <c r="D68">
        <v>10</v>
      </c>
      <c r="E68">
        <v>39.520000000000003</v>
      </c>
      <c r="F68">
        <v>25.03</v>
      </c>
      <c r="G68">
        <v>40.98</v>
      </c>
      <c r="H68">
        <v>42.64</v>
      </c>
      <c r="I68">
        <v>42.67</v>
      </c>
      <c r="J68">
        <v>31.51</v>
      </c>
      <c r="K68">
        <v>1122.78</v>
      </c>
      <c r="M68">
        <f t="shared" si="4"/>
        <v>20.191700000000001</v>
      </c>
      <c r="N68">
        <f t="shared" si="5"/>
        <v>0.91731669975513019</v>
      </c>
      <c r="O68">
        <v>67</v>
      </c>
      <c r="P68">
        <f t="shared" si="6"/>
        <v>78.197279080018035</v>
      </c>
      <c r="Q68">
        <f t="shared" si="7"/>
        <v>3.586583498775652</v>
      </c>
    </row>
    <row r="69" spans="1:17" x14ac:dyDescent="0.75">
      <c r="A69" s="7">
        <v>0.50708333333333333</v>
      </c>
      <c r="B69">
        <v>26.419999999999998</v>
      </c>
      <c r="C69">
        <v>43.42</v>
      </c>
      <c r="D69">
        <v>10</v>
      </c>
      <c r="E69">
        <v>39.78</v>
      </c>
      <c r="F69">
        <v>10</v>
      </c>
      <c r="G69">
        <v>39.67</v>
      </c>
      <c r="H69">
        <v>38.36</v>
      </c>
      <c r="I69">
        <v>38.840000000000003</v>
      </c>
      <c r="J69">
        <v>30.83</v>
      </c>
      <c r="K69">
        <v>1118.68</v>
      </c>
      <c r="M69">
        <f t="shared" si="4"/>
        <v>20.151699999999998</v>
      </c>
      <c r="N69">
        <f t="shared" si="5"/>
        <v>0.91549948436513295</v>
      </c>
      <c r="O69">
        <v>68</v>
      </c>
      <c r="P69">
        <f t="shared" si="6"/>
        <v>78.154001895621718</v>
      </c>
      <c r="Q69">
        <f t="shared" si="7"/>
        <v>3.5774974218256657</v>
      </c>
    </row>
    <row r="70" spans="1:17" x14ac:dyDescent="0.75">
      <c r="A70" s="7">
        <v>0.50777777777777777</v>
      </c>
      <c r="B70">
        <v>26.409999999999997</v>
      </c>
      <c r="C70">
        <v>43.54</v>
      </c>
      <c r="D70">
        <v>10</v>
      </c>
      <c r="E70">
        <v>39.770000000000003</v>
      </c>
      <c r="F70">
        <v>10</v>
      </c>
      <c r="G70">
        <v>39.479999999999997</v>
      </c>
      <c r="H70">
        <v>34.909999999999997</v>
      </c>
      <c r="I70">
        <v>35.64</v>
      </c>
      <c r="J70">
        <v>30.84</v>
      </c>
      <c r="K70">
        <v>1129.6199999999999</v>
      </c>
      <c r="M70">
        <f t="shared" si="4"/>
        <v>20.141699999999997</v>
      </c>
      <c r="N70">
        <f t="shared" si="5"/>
        <v>0.91504518051763362</v>
      </c>
      <c r="O70">
        <v>69</v>
      </c>
      <c r="P70">
        <f t="shared" si="6"/>
        <v>78.143155741570965</v>
      </c>
      <c r="Q70">
        <f t="shared" si="7"/>
        <v>3.5752259025881687</v>
      </c>
    </row>
    <row r="71" spans="1:17" x14ac:dyDescent="0.75">
      <c r="A71" s="7">
        <v>0.50847222222222221</v>
      </c>
      <c r="B71">
        <v>26.4</v>
      </c>
      <c r="C71">
        <v>43.65</v>
      </c>
      <c r="D71">
        <v>10</v>
      </c>
      <c r="E71">
        <v>39.68</v>
      </c>
      <c r="F71">
        <v>10</v>
      </c>
      <c r="G71">
        <v>39.4</v>
      </c>
      <c r="H71">
        <v>32.49</v>
      </c>
      <c r="I71">
        <v>33.53</v>
      </c>
      <c r="J71">
        <v>30.82</v>
      </c>
      <c r="K71">
        <v>1129.6199999999999</v>
      </c>
      <c r="M71">
        <f t="shared" si="4"/>
        <v>20.131699999999999</v>
      </c>
      <c r="N71">
        <f t="shared" si="5"/>
        <v>0.91459087667013439</v>
      </c>
      <c r="O71">
        <v>70</v>
      </c>
      <c r="P71">
        <f t="shared" si="6"/>
        <v>78.132298812320869</v>
      </c>
      <c r="Q71">
        <f t="shared" si="7"/>
        <v>3.5729543833506727</v>
      </c>
    </row>
    <row r="72" spans="1:17" x14ac:dyDescent="0.75">
      <c r="A72" s="7">
        <v>0.50916666666666666</v>
      </c>
      <c r="B72">
        <v>26.39</v>
      </c>
      <c r="C72">
        <v>43.6</v>
      </c>
      <c r="D72">
        <v>10</v>
      </c>
      <c r="E72">
        <v>39.56</v>
      </c>
      <c r="F72">
        <v>10</v>
      </c>
      <c r="G72">
        <v>39.29</v>
      </c>
      <c r="H72">
        <v>30.96</v>
      </c>
      <c r="I72">
        <v>32.08</v>
      </c>
      <c r="J72">
        <v>29.81</v>
      </c>
      <c r="K72">
        <v>1114.58</v>
      </c>
      <c r="M72">
        <f t="shared" si="4"/>
        <v>20.121700000000001</v>
      </c>
      <c r="N72">
        <f t="shared" si="5"/>
        <v>0.91413657282263516</v>
      </c>
      <c r="O72">
        <v>71</v>
      </c>
      <c r="P72">
        <f t="shared" si="6"/>
        <v>78.121431091806372</v>
      </c>
      <c r="Q72">
        <f t="shared" si="7"/>
        <v>3.5706828641131767</v>
      </c>
    </row>
    <row r="73" spans="1:17" x14ac:dyDescent="0.75">
      <c r="A73" s="7">
        <v>0.5098611111111111</v>
      </c>
      <c r="B73">
        <v>26.38</v>
      </c>
      <c r="C73">
        <v>43.61</v>
      </c>
      <c r="D73">
        <v>10</v>
      </c>
      <c r="E73">
        <v>39.4</v>
      </c>
      <c r="F73">
        <v>10</v>
      </c>
      <c r="G73">
        <v>39.18</v>
      </c>
      <c r="H73">
        <v>30.05</v>
      </c>
      <c r="I73">
        <v>31.06</v>
      </c>
      <c r="J73">
        <v>31.16</v>
      </c>
      <c r="K73">
        <v>1109.1099999999999</v>
      </c>
      <c r="M73">
        <f t="shared" si="4"/>
        <v>20.111699999999999</v>
      </c>
      <c r="N73">
        <f t="shared" si="5"/>
        <v>0.91368226897513583</v>
      </c>
      <c r="O73">
        <v>72</v>
      </c>
      <c r="P73">
        <f t="shared" si="6"/>
        <v>78.110552563930455</v>
      </c>
      <c r="Q73">
        <f t="shared" si="7"/>
        <v>3.5684113448756802</v>
      </c>
    </row>
    <row r="74" spans="1:17" x14ac:dyDescent="0.75">
      <c r="A74" s="7">
        <v>0.51055555555555554</v>
      </c>
      <c r="B74">
        <v>26.38</v>
      </c>
      <c r="C74">
        <v>43.65</v>
      </c>
      <c r="D74">
        <v>10</v>
      </c>
      <c r="E74">
        <v>39.31</v>
      </c>
      <c r="F74">
        <v>10</v>
      </c>
      <c r="G74">
        <v>39.159999999999997</v>
      </c>
      <c r="H74">
        <v>29.51</v>
      </c>
      <c r="I74">
        <v>30.32</v>
      </c>
      <c r="J74">
        <v>30.31</v>
      </c>
      <c r="K74">
        <v>1129.6199999999999</v>
      </c>
      <c r="M74">
        <f t="shared" si="4"/>
        <v>20.111699999999999</v>
      </c>
      <c r="N74">
        <f t="shared" si="5"/>
        <v>0.91368226897513583</v>
      </c>
      <c r="O74">
        <v>73</v>
      </c>
      <c r="P74">
        <f t="shared" si="6"/>
        <v>78.110552563930455</v>
      </c>
      <c r="Q74">
        <f t="shared" si="7"/>
        <v>3.5684113448756802</v>
      </c>
    </row>
    <row r="75" spans="1:17" x14ac:dyDescent="0.75">
      <c r="A75" s="7">
        <v>0.51124999999999998</v>
      </c>
      <c r="B75">
        <v>26.38</v>
      </c>
      <c r="C75">
        <v>43.66</v>
      </c>
      <c r="D75">
        <v>10</v>
      </c>
      <c r="E75">
        <v>39.26</v>
      </c>
      <c r="F75">
        <v>10</v>
      </c>
      <c r="G75">
        <v>39.130000000000003</v>
      </c>
      <c r="H75">
        <v>29.26</v>
      </c>
      <c r="I75">
        <v>29.9</v>
      </c>
      <c r="J75">
        <v>30.92</v>
      </c>
      <c r="K75">
        <v>1124.1500000000001</v>
      </c>
      <c r="M75">
        <f t="shared" si="4"/>
        <v>20.111699999999999</v>
      </c>
      <c r="N75">
        <f t="shared" si="5"/>
        <v>0.91368226897513583</v>
      </c>
      <c r="O75">
        <v>74</v>
      </c>
      <c r="P75">
        <f t="shared" si="6"/>
        <v>78.110552563930455</v>
      </c>
      <c r="Q75">
        <f t="shared" si="7"/>
        <v>3.5684113448756802</v>
      </c>
    </row>
    <row r="76" spans="1:17" x14ac:dyDescent="0.75">
      <c r="A76" s="7">
        <v>0.51194444444444442</v>
      </c>
      <c r="B76">
        <v>26.369999999999997</v>
      </c>
      <c r="C76">
        <v>43.74</v>
      </c>
      <c r="D76">
        <v>10</v>
      </c>
      <c r="E76">
        <v>39.19</v>
      </c>
      <c r="F76">
        <v>10</v>
      </c>
      <c r="G76">
        <v>39.08</v>
      </c>
      <c r="H76">
        <v>29.19</v>
      </c>
      <c r="I76">
        <v>29.63</v>
      </c>
      <c r="J76">
        <v>30.88</v>
      </c>
      <c r="K76">
        <v>1110.48</v>
      </c>
      <c r="M76">
        <f t="shared" si="4"/>
        <v>20.101699999999997</v>
      </c>
      <c r="N76">
        <f t="shared" si="5"/>
        <v>0.91322796512763649</v>
      </c>
      <c r="O76">
        <v>75</v>
      </c>
      <c r="P76">
        <f t="shared" si="6"/>
        <v>78.099663212564124</v>
      </c>
      <c r="Q76">
        <f t="shared" si="7"/>
        <v>3.5661398256381833</v>
      </c>
    </row>
    <row r="77" spans="1:17" x14ac:dyDescent="0.75">
      <c r="A77" s="7">
        <v>0.51263888888888887</v>
      </c>
      <c r="B77">
        <v>26.25</v>
      </c>
      <c r="C77">
        <v>43.83</v>
      </c>
      <c r="D77">
        <v>10</v>
      </c>
      <c r="E77">
        <v>39.17</v>
      </c>
      <c r="F77">
        <v>10</v>
      </c>
      <c r="G77">
        <v>39.1</v>
      </c>
      <c r="H77">
        <v>29.19</v>
      </c>
      <c r="I77">
        <v>29.44</v>
      </c>
      <c r="J77">
        <v>31.09</v>
      </c>
      <c r="K77">
        <v>1117.31</v>
      </c>
      <c r="M77">
        <f t="shared" si="4"/>
        <v>19.9817</v>
      </c>
      <c r="N77">
        <f t="shared" si="5"/>
        <v>0.90777631895764521</v>
      </c>
      <c r="O77">
        <v>76</v>
      </c>
      <c r="P77">
        <f t="shared" si="6"/>
        <v>77.968140848876729</v>
      </c>
      <c r="Q77">
        <f t="shared" si="7"/>
        <v>3.5388815947882266</v>
      </c>
    </row>
    <row r="78" spans="1:17" x14ac:dyDescent="0.75">
      <c r="A78" s="7">
        <v>0.51333333333333331</v>
      </c>
      <c r="B78">
        <v>26.23</v>
      </c>
      <c r="C78">
        <v>43.93</v>
      </c>
      <c r="D78">
        <v>10</v>
      </c>
      <c r="E78">
        <v>39.18</v>
      </c>
      <c r="F78">
        <v>10</v>
      </c>
      <c r="G78">
        <v>39.200000000000003</v>
      </c>
      <c r="H78">
        <v>29.32</v>
      </c>
      <c r="I78">
        <v>29.37</v>
      </c>
      <c r="J78">
        <v>31.33</v>
      </c>
      <c r="K78">
        <v>1125.51</v>
      </c>
      <c r="M78">
        <f t="shared" si="4"/>
        <v>19.9617</v>
      </c>
      <c r="N78">
        <f t="shared" si="5"/>
        <v>0.90686771126264665</v>
      </c>
      <c r="O78">
        <v>77</v>
      </c>
      <c r="P78">
        <f t="shared" si="6"/>
        <v>77.946066717764523</v>
      </c>
      <c r="Q78">
        <f t="shared" si="7"/>
        <v>3.5343385563132341</v>
      </c>
    </row>
    <row r="79" spans="1:17" x14ac:dyDescent="0.75">
      <c r="A79" s="7">
        <v>0.51402777777777775</v>
      </c>
      <c r="B79">
        <v>26.22</v>
      </c>
      <c r="C79">
        <v>44.03</v>
      </c>
      <c r="D79">
        <v>10</v>
      </c>
      <c r="E79">
        <v>39.229999999999997</v>
      </c>
      <c r="F79">
        <v>10</v>
      </c>
      <c r="G79">
        <v>39.31</v>
      </c>
      <c r="H79">
        <v>29.5</v>
      </c>
      <c r="I79">
        <v>29.36</v>
      </c>
      <c r="J79">
        <v>31.51</v>
      </c>
      <c r="K79">
        <v>1121.4100000000001</v>
      </c>
      <c r="M79">
        <f t="shared" si="4"/>
        <v>19.951699999999999</v>
      </c>
      <c r="N79">
        <f t="shared" si="5"/>
        <v>0.90641340741514731</v>
      </c>
      <c r="O79">
        <v>78</v>
      </c>
      <c r="P79">
        <f t="shared" si="6"/>
        <v>77.935013056531531</v>
      </c>
      <c r="Q79">
        <f t="shared" si="7"/>
        <v>3.5320670370757372</v>
      </c>
    </row>
    <row r="80" spans="1:17" x14ac:dyDescent="0.75">
      <c r="A80" s="7">
        <v>0.51472222222222219</v>
      </c>
      <c r="B80">
        <v>26.22</v>
      </c>
      <c r="C80">
        <v>44.12</v>
      </c>
      <c r="D80">
        <v>10</v>
      </c>
      <c r="E80">
        <v>39.28</v>
      </c>
      <c r="F80">
        <v>10</v>
      </c>
      <c r="G80">
        <v>39.299999999999997</v>
      </c>
      <c r="H80">
        <v>29.7</v>
      </c>
      <c r="I80">
        <v>29.37</v>
      </c>
      <c r="J80">
        <v>32.159999999999997</v>
      </c>
      <c r="K80">
        <v>1102.27</v>
      </c>
      <c r="M80">
        <f t="shared" si="4"/>
        <v>19.951699999999999</v>
      </c>
      <c r="N80">
        <f t="shared" si="5"/>
        <v>0.90641340741514731</v>
      </c>
      <c r="O80">
        <v>79</v>
      </c>
      <c r="P80">
        <f t="shared" si="6"/>
        <v>77.935013056531531</v>
      </c>
      <c r="Q80">
        <f t="shared" si="7"/>
        <v>3.5320670370757372</v>
      </c>
    </row>
    <row r="81" spans="1:17" x14ac:dyDescent="0.75">
      <c r="A81" s="7">
        <v>0.51541666666666663</v>
      </c>
      <c r="B81">
        <v>26.209999999999997</v>
      </c>
      <c r="C81">
        <v>44.16</v>
      </c>
      <c r="D81">
        <v>10</v>
      </c>
      <c r="E81">
        <v>39.31</v>
      </c>
      <c r="F81">
        <v>10</v>
      </c>
      <c r="G81">
        <v>39.369999999999997</v>
      </c>
      <c r="H81">
        <v>29.97</v>
      </c>
      <c r="I81">
        <v>29.42</v>
      </c>
      <c r="J81">
        <v>31.53</v>
      </c>
      <c r="K81">
        <v>1117.31</v>
      </c>
      <c r="M81">
        <f t="shared" si="4"/>
        <v>19.941699999999997</v>
      </c>
      <c r="N81">
        <f t="shared" si="5"/>
        <v>0.90595910356764797</v>
      </c>
      <c r="O81">
        <v>80</v>
      </c>
      <c r="P81">
        <f t="shared" si="6"/>
        <v>77.923948309321673</v>
      </c>
      <c r="Q81">
        <f t="shared" si="7"/>
        <v>3.5297955178382403</v>
      </c>
    </row>
    <row r="82" spans="1:17" x14ac:dyDescent="0.75">
      <c r="A82" s="7">
        <v>0.51611111111111108</v>
      </c>
      <c r="B82">
        <v>26.209999999999997</v>
      </c>
      <c r="C82">
        <v>44.16</v>
      </c>
      <c r="D82">
        <v>10</v>
      </c>
      <c r="E82">
        <v>39.31</v>
      </c>
      <c r="F82">
        <v>10</v>
      </c>
      <c r="G82">
        <v>39.35</v>
      </c>
      <c r="H82">
        <v>30.23</v>
      </c>
      <c r="I82">
        <v>29.49</v>
      </c>
      <c r="J82">
        <v>31.56</v>
      </c>
      <c r="K82">
        <v>1140.55</v>
      </c>
      <c r="M82">
        <f t="shared" si="4"/>
        <v>19.941699999999997</v>
      </c>
      <c r="N82">
        <f t="shared" si="5"/>
        <v>0.90595910356764797</v>
      </c>
      <c r="O82">
        <v>81</v>
      </c>
      <c r="P82">
        <f t="shared" si="6"/>
        <v>77.923948309321673</v>
      </c>
      <c r="Q82">
        <f t="shared" si="7"/>
        <v>3.5297955178382403</v>
      </c>
    </row>
    <row r="83" spans="1:17" x14ac:dyDescent="0.75">
      <c r="A83" s="7">
        <v>0.51680555555555552</v>
      </c>
      <c r="B83">
        <v>26.2</v>
      </c>
      <c r="C83">
        <v>44.17</v>
      </c>
      <c r="D83">
        <v>10</v>
      </c>
      <c r="E83">
        <v>39.29</v>
      </c>
      <c r="F83">
        <v>10</v>
      </c>
      <c r="G83">
        <v>39.340000000000003</v>
      </c>
      <c r="H83">
        <v>30.48</v>
      </c>
      <c r="I83">
        <v>29.59</v>
      </c>
      <c r="J83">
        <v>31.23</v>
      </c>
      <c r="K83">
        <v>1136.45</v>
      </c>
      <c r="M83">
        <f t="shared" si="4"/>
        <v>19.931699999999999</v>
      </c>
      <c r="N83">
        <f t="shared" si="5"/>
        <v>0.90550479972014875</v>
      </c>
      <c r="O83">
        <v>82</v>
      </c>
      <c r="P83">
        <f t="shared" si="6"/>
        <v>77.912872459449019</v>
      </c>
      <c r="Q83">
        <f t="shared" si="7"/>
        <v>3.5275239986007447</v>
      </c>
    </row>
    <row r="84" spans="1:17" x14ac:dyDescent="0.75">
      <c r="A84" s="7">
        <v>0.51749999999999996</v>
      </c>
      <c r="B84">
        <v>26.19</v>
      </c>
      <c r="C84">
        <v>44.17</v>
      </c>
      <c r="D84">
        <v>10</v>
      </c>
      <c r="E84">
        <v>39.18</v>
      </c>
      <c r="F84">
        <v>10</v>
      </c>
      <c r="G84">
        <v>38.26</v>
      </c>
      <c r="H84">
        <v>30.69</v>
      </c>
      <c r="I84">
        <v>29.58</v>
      </c>
      <c r="J84">
        <v>30.88</v>
      </c>
      <c r="K84">
        <v>325.75</v>
      </c>
      <c r="M84">
        <f t="shared" si="4"/>
        <v>19.921700000000001</v>
      </c>
      <c r="N84">
        <f t="shared" si="5"/>
        <v>0.90505049587264952</v>
      </c>
      <c r="O84">
        <v>83</v>
      </c>
      <c r="P84">
        <f t="shared" si="6"/>
        <v>77.901785490194115</v>
      </c>
      <c r="Q84">
        <f t="shared" si="7"/>
        <v>3.5252524793632487</v>
      </c>
    </row>
    <row r="85" spans="1:17" x14ac:dyDescent="0.75">
      <c r="A85" s="7">
        <v>0.51819444444444451</v>
      </c>
      <c r="B85">
        <v>26.18</v>
      </c>
      <c r="C85">
        <v>44.03</v>
      </c>
      <c r="D85">
        <v>10</v>
      </c>
      <c r="E85">
        <v>38.85</v>
      </c>
      <c r="F85">
        <v>10</v>
      </c>
      <c r="G85">
        <v>37.92</v>
      </c>
      <c r="H85">
        <v>30.14</v>
      </c>
      <c r="I85">
        <v>28.85</v>
      </c>
      <c r="J85">
        <v>30.36</v>
      </c>
      <c r="K85">
        <v>331.22</v>
      </c>
      <c r="M85">
        <f t="shared" si="4"/>
        <v>19.9117</v>
      </c>
      <c r="N85">
        <f t="shared" si="5"/>
        <v>0.90459619202515018</v>
      </c>
      <c r="O85">
        <v>84</v>
      </c>
      <c r="P85">
        <f t="shared" si="6"/>
        <v>77.890687384803911</v>
      </c>
      <c r="Q85">
        <f t="shared" si="7"/>
        <v>3.5229809601257518</v>
      </c>
    </row>
    <row r="86" spans="1:17" x14ac:dyDescent="0.75">
      <c r="A86" s="7">
        <v>0.51888888888888884</v>
      </c>
      <c r="B86">
        <v>26.16</v>
      </c>
      <c r="C86">
        <v>43.83</v>
      </c>
      <c r="D86">
        <v>10</v>
      </c>
      <c r="E86">
        <v>38.61</v>
      </c>
      <c r="F86">
        <v>10</v>
      </c>
      <c r="G86">
        <v>38</v>
      </c>
      <c r="H86">
        <v>29.97</v>
      </c>
      <c r="I86">
        <v>28.68</v>
      </c>
      <c r="J86">
        <v>30.84</v>
      </c>
      <c r="K86">
        <v>478.87</v>
      </c>
      <c r="M86">
        <f t="shared" si="4"/>
        <v>19.8917</v>
      </c>
      <c r="N86">
        <f t="shared" si="5"/>
        <v>0.90368758433015162</v>
      </c>
      <c r="O86">
        <v>85</v>
      </c>
      <c r="P86">
        <f t="shared" si="6"/>
        <v>77.868457698437041</v>
      </c>
      <c r="Q86">
        <f t="shared" si="7"/>
        <v>3.5184379216507589</v>
      </c>
    </row>
    <row r="87" spans="1:17" x14ac:dyDescent="0.75">
      <c r="A87" s="7">
        <v>0.5195833333333334</v>
      </c>
      <c r="B87">
        <v>26.15</v>
      </c>
      <c r="C87">
        <v>43.29</v>
      </c>
      <c r="D87">
        <v>10</v>
      </c>
      <c r="E87">
        <v>38.31</v>
      </c>
      <c r="F87">
        <v>10</v>
      </c>
      <c r="G87">
        <v>37.99</v>
      </c>
      <c r="H87">
        <v>29.87</v>
      </c>
      <c r="I87">
        <v>28.43</v>
      </c>
      <c r="J87">
        <v>29.32</v>
      </c>
      <c r="K87">
        <v>787.84</v>
      </c>
      <c r="M87">
        <f t="shared" si="4"/>
        <v>19.881699999999999</v>
      </c>
      <c r="N87">
        <f t="shared" si="5"/>
        <v>0.90323328048265228</v>
      </c>
      <c r="O87">
        <v>86</v>
      </c>
      <c r="P87">
        <f t="shared" si="6"/>
        <v>77.857326083785594</v>
      </c>
      <c r="Q87">
        <f t="shared" si="7"/>
        <v>3.5161664024132624</v>
      </c>
    </row>
    <row r="88" spans="1:17" x14ac:dyDescent="0.75">
      <c r="A88" s="7">
        <v>0.52027777777777773</v>
      </c>
      <c r="B88">
        <v>26.13</v>
      </c>
      <c r="C88">
        <v>42.8</v>
      </c>
      <c r="D88">
        <v>10</v>
      </c>
      <c r="E88">
        <v>38.049999999999997</v>
      </c>
      <c r="F88">
        <v>10</v>
      </c>
      <c r="G88">
        <v>38.340000000000003</v>
      </c>
      <c r="H88">
        <v>30.12</v>
      </c>
      <c r="I88">
        <v>28.75</v>
      </c>
      <c r="J88">
        <v>30.29</v>
      </c>
      <c r="K88">
        <v>1191.1400000000001</v>
      </c>
      <c r="M88">
        <f t="shared" si="4"/>
        <v>19.861699999999999</v>
      </c>
      <c r="N88">
        <f t="shared" si="5"/>
        <v>0.90232467278765371</v>
      </c>
      <c r="O88">
        <v>87</v>
      </c>
      <c r="P88">
        <f t="shared" si="6"/>
        <v>77.835029227105437</v>
      </c>
      <c r="Q88">
        <f t="shared" si="7"/>
        <v>3.5116233639382695</v>
      </c>
    </row>
    <row r="89" spans="1:17" x14ac:dyDescent="0.75">
      <c r="A89" s="7">
        <v>0.52097222222222228</v>
      </c>
      <c r="B89">
        <v>26.13</v>
      </c>
      <c r="C89">
        <v>42.45</v>
      </c>
      <c r="D89">
        <v>10</v>
      </c>
      <c r="E89">
        <v>37.81</v>
      </c>
      <c r="F89">
        <v>10</v>
      </c>
      <c r="G89">
        <v>38.15</v>
      </c>
      <c r="H89">
        <v>30.59</v>
      </c>
      <c r="I89">
        <v>29.25</v>
      </c>
      <c r="J89">
        <v>30.39</v>
      </c>
      <c r="K89">
        <v>1130.98</v>
      </c>
      <c r="M89">
        <f t="shared" si="4"/>
        <v>19.861699999999999</v>
      </c>
      <c r="N89">
        <f t="shared" si="5"/>
        <v>0.90232467278765371</v>
      </c>
      <c r="O89">
        <v>88</v>
      </c>
      <c r="P89">
        <f t="shared" si="6"/>
        <v>77.835029227105437</v>
      </c>
      <c r="Q89">
        <f t="shared" si="7"/>
        <v>3.5116233639382695</v>
      </c>
    </row>
    <row r="90" spans="1:17" x14ac:dyDescent="0.75">
      <c r="A90" s="7">
        <v>0.52166666666666661</v>
      </c>
      <c r="B90">
        <v>26.11</v>
      </c>
      <c r="C90">
        <v>42.2</v>
      </c>
      <c r="D90">
        <v>10</v>
      </c>
      <c r="E90">
        <v>37.619999999999997</v>
      </c>
      <c r="F90">
        <v>10</v>
      </c>
      <c r="G90">
        <v>38.090000000000003</v>
      </c>
      <c r="H90">
        <v>30.97</v>
      </c>
      <c r="I90">
        <v>29.55</v>
      </c>
      <c r="J90">
        <v>30.44</v>
      </c>
      <c r="K90">
        <v>1126.8800000000001</v>
      </c>
      <c r="M90">
        <f t="shared" si="4"/>
        <v>19.841699999999999</v>
      </c>
      <c r="N90">
        <f t="shared" si="5"/>
        <v>0.90141606509265515</v>
      </c>
      <c r="O90">
        <v>89</v>
      </c>
      <c r="P90">
        <f t="shared" si="6"/>
        <v>77.812687420936726</v>
      </c>
      <c r="Q90">
        <f t="shared" si="7"/>
        <v>3.5070803254632765</v>
      </c>
    </row>
    <row r="91" spans="1:17" x14ac:dyDescent="0.75">
      <c r="A91" s="7">
        <v>0.52236111111111116</v>
      </c>
      <c r="B91">
        <v>26.01</v>
      </c>
      <c r="C91">
        <v>42.03</v>
      </c>
      <c r="D91">
        <v>10</v>
      </c>
      <c r="E91">
        <v>37.49</v>
      </c>
      <c r="F91">
        <v>10</v>
      </c>
      <c r="G91">
        <v>38.07</v>
      </c>
      <c r="H91">
        <v>31.27</v>
      </c>
      <c r="I91">
        <v>29.8</v>
      </c>
      <c r="J91">
        <v>31.08</v>
      </c>
      <c r="K91">
        <v>1141.92</v>
      </c>
      <c r="M91">
        <f t="shared" si="4"/>
        <v>19.741700000000002</v>
      </c>
      <c r="N91">
        <f t="shared" si="5"/>
        <v>0.89687302661766244</v>
      </c>
      <c r="O91">
        <v>90</v>
      </c>
      <c r="P91">
        <f t="shared" si="6"/>
        <v>77.700299366315988</v>
      </c>
      <c r="Q91">
        <f t="shared" si="7"/>
        <v>3.4843651330883132</v>
      </c>
    </row>
    <row r="92" spans="1:17" x14ac:dyDescent="0.75">
      <c r="A92" s="7">
        <v>0.5230555555555555</v>
      </c>
      <c r="B92">
        <v>25.99</v>
      </c>
      <c r="C92">
        <v>41.85</v>
      </c>
      <c r="D92">
        <v>10</v>
      </c>
      <c r="E92">
        <v>37.4</v>
      </c>
      <c r="F92">
        <v>10</v>
      </c>
      <c r="G92">
        <v>38.07</v>
      </c>
      <c r="H92">
        <v>31.54</v>
      </c>
      <c r="I92">
        <v>30.05</v>
      </c>
      <c r="J92">
        <v>30.18</v>
      </c>
      <c r="K92">
        <v>1151.49</v>
      </c>
      <c r="M92">
        <f t="shared" si="4"/>
        <v>19.721699999999998</v>
      </c>
      <c r="N92">
        <f t="shared" si="5"/>
        <v>0.89596441892266376</v>
      </c>
      <c r="O92">
        <v>91</v>
      </c>
      <c r="P92">
        <f t="shared" si="6"/>
        <v>77.677684986588375</v>
      </c>
      <c r="Q92">
        <f t="shared" si="7"/>
        <v>3.4798220946133194</v>
      </c>
    </row>
    <row r="93" spans="1:17" x14ac:dyDescent="0.75">
      <c r="A93" s="7">
        <v>0.52375000000000005</v>
      </c>
      <c r="B93">
        <v>25.96</v>
      </c>
      <c r="C93">
        <v>41.64</v>
      </c>
      <c r="D93">
        <v>10</v>
      </c>
      <c r="E93">
        <v>37.29</v>
      </c>
      <c r="F93">
        <v>10</v>
      </c>
      <c r="G93">
        <v>37.909999999999997</v>
      </c>
      <c r="H93">
        <v>31.79</v>
      </c>
      <c r="I93">
        <v>30.23</v>
      </c>
      <c r="J93">
        <v>30.11</v>
      </c>
      <c r="K93">
        <v>1146.02</v>
      </c>
      <c r="M93">
        <f t="shared" si="4"/>
        <v>19.691700000000001</v>
      </c>
      <c r="N93">
        <f t="shared" si="5"/>
        <v>0.89460150738016597</v>
      </c>
      <c r="O93">
        <v>92</v>
      </c>
      <c r="P93">
        <f t="shared" si="6"/>
        <v>77.643677285353732</v>
      </c>
      <c r="Q93">
        <f t="shared" si="7"/>
        <v>3.4730075369008309</v>
      </c>
    </row>
    <row r="94" spans="1:17" x14ac:dyDescent="0.75">
      <c r="A94" s="7">
        <v>0.52444444444444438</v>
      </c>
      <c r="B94">
        <v>25.94</v>
      </c>
      <c r="C94">
        <v>41.42</v>
      </c>
      <c r="D94">
        <v>10</v>
      </c>
      <c r="E94">
        <v>37.17</v>
      </c>
      <c r="F94">
        <v>10</v>
      </c>
      <c r="G94">
        <v>37.85</v>
      </c>
      <c r="H94">
        <v>31.99</v>
      </c>
      <c r="I94">
        <v>30.39</v>
      </c>
      <c r="J94">
        <v>29.42</v>
      </c>
      <c r="K94">
        <v>1156.96</v>
      </c>
      <c r="M94">
        <f t="shared" si="4"/>
        <v>19.671700000000001</v>
      </c>
      <c r="N94">
        <f t="shared" si="5"/>
        <v>0.89369289968516741</v>
      </c>
      <c r="O94">
        <v>93</v>
      </c>
      <c r="P94">
        <f t="shared" si="6"/>
        <v>77.620947859107247</v>
      </c>
      <c r="Q94">
        <f t="shared" si="7"/>
        <v>3.4684644984258379</v>
      </c>
    </row>
    <row r="95" spans="1:17" x14ac:dyDescent="0.75">
      <c r="A95" s="7">
        <v>0.52513888888888893</v>
      </c>
      <c r="B95">
        <v>25.82</v>
      </c>
      <c r="C95">
        <v>41.14</v>
      </c>
      <c r="D95">
        <v>10</v>
      </c>
      <c r="E95">
        <v>37.020000000000003</v>
      </c>
      <c r="F95">
        <v>10</v>
      </c>
      <c r="G95">
        <v>37.76</v>
      </c>
      <c r="H95">
        <v>32.18</v>
      </c>
      <c r="I95">
        <v>30.5</v>
      </c>
      <c r="J95">
        <v>30.5</v>
      </c>
      <c r="K95">
        <v>1161.06</v>
      </c>
      <c r="M95">
        <f t="shared" si="4"/>
        <v>19.5517</v>
      </c>
      <c r="N95">
        <f t="shared" si="5"/>
        <v>0.88824125351517602</v>
      </c>
      <c r="O95">
        <v>94</v>
      </c>
      <c r="P95">
        <f t="shared" si="6"/>
        <v>77.483594776924775</v>
      </c>
      <c r="Q95">
        <f t="shared" si="7"/>
        <v>3.4412062675758808</v>
      </c>
    </row>
    <row r="96" spans="1:17" x14ac:dyDescent="0.75">
      <c r="A96" s="7">
        <v>0.52583333333333326</v>
      </c>
      <c r="B96">
        <v>25.74</v>
      </c>
      <c r="C96">
        <v>40.97</v>
      </c>
      <c r="D96">
        <v>10</v>
      </c>
      <c r="E96">
        <v>36.869999999999997</v>
      </c>
      <c r="F96">
        <v>10</v>
      </c>
      <c r="G96">
        <v>37.61</v>
      </c>
      <c r="H96">
        <v>32.35</v>
      </c>
      <c r="I96">
        <v>30.62</v>
      </c>
      <c r="J96">
        <v>29.93</v>
      </c>
      <c r="K96">
        <v>1161.06</v>
      </c>
      <c r="M96">
        <f t="shared" si="4"/>
        <v>19.471699999999998</v>
      </c>
      <c r="N96">
        <f t="shared" si="5"/>
        <v>0.88460682273518165</v>
      </c>
      <c r="O96">
        <v>95</v>
      </c>
      <c r="P96">
        <f t="shared" si="6"/>
        <v>77.391085524119632</v>
      </c>
      <c r="Q96">
        <f t="shared" si="7"/>
        <v>3.423034113675909</v>
      </c>
    </row>
    <row r="97" spans="1:17" x14ac:dyDescent="0.75">
      <c r="A97" s="7">
        <v>0.52652777777777782</v>
      </c>
      <c r="B97">
        <v>25.7</v>
      </c>
      <c r="C97">
        <v>40.83</v>
      </c>
      <c r="D97">
        <v>10</v>
      </c>
      <c r="E97">
        <v>36.700000000000003</v>
      </c>
      <c r="F97">
        <v>10</v>
      </c>
      <c r="G97">
        <v>37.44</v>
      </c>
      <c r="H97">
        <v>32.47</v>
      </c>
      <c r="I97">
        <v>30.68</v>
      </c>
      <c r="J97">
        <v>30.5</v>
      </c>
      <c r="K97">
        <v>1159.69</v>
      </c>
      <c r="M97">
        <f t="shared" si="4"/>
        <v>19.431699999999999</v>
      </c>
      <c r="N97">
        <f t="shared" si="5"/>
        <v>0.88278960734518452</v>
      </c>
      <c r="O97">
        <v>96</v>
      </c>
      <c r="P97">
        <f t="shared" si="6"/>
        <v>77.344545253374648</v>
      </c>
      <c r="Q97">
        <f t="shared" si="7"/>
        <v>3.4139480367259232</v>
      </c>
    </row>
    <row r="98" spans="1:17" x14ac:dyDescent="0.75">
      <c r="A98" s="7">
        <v>0.52722222222222226</v>
      </c>
      <c r="B98">
        <v>25.66</v>
      </c>
      <c r="C98">
        <v>40.6</v>
      </c>
      <c r="D98">
        <v>10</v>
      </c>
      <c r="E98">
        <v>36.56</v>
      </c>
      <c r="F98">
        <v>10</v>
      </c>
      <c r="G98">
        <v>37.32</v>
      </c>
      <c r="H98">
        <v>32.58</v>
      </c>
      <c r="I98">
        <v>30.77</v>
      </c>
      <c r="J98">
        <v>29.16</v>
      </c>
      <c r="K98">
        <v>1158.32</v>
      </c>
      <c r="M98">
        <f t="shared" si="4"/>
        <v>19.3917</v>
      </c>
      <c r="N98">
        <f t="shared" si="5"/>
        <v>0.88097239195518739</v>
      </c>
      <c r="O98">
        <v>97</v>
      </c>
      <c r="P98">
        <f t="shared" si="6"/>
        <v>77.297812981842753</v>
      </c>
      <c r="Q98">
        <f t="shared" si="7"/>
        <v>3.4048619597759378</v>
      </c>
    </row>
    <row r="99" spans="1:17" x14ac:dyDescent="0.75">
      <c r="A99" s="7">
        <v>0.5279166666666667</v>
      </c>
      <c r="B99">
        <v>25.66</v>
      </c>
      <c r="C99">
        <v>40.36</v>
      </c>
      <c r="D99">
        <v>10</v>
      </c>
      <c r="E99">
        <v>36.409999999999997</v>
      </c>
      <c r="F99">
        <v>10</v>
      </c>
      <c r="G99">
        <v>37.159999999999997</v>
      </c>
      <c r="H99">
        <v>32.68</v>
      </c>
      <c r="I99">
        <v>30.83</v>
      </c>
      <c r="J99">
        <v>30.53</v>
      </c>
      <c r="K99">
        <v>1073.56</v>
      </c>
      <c r="M99">
        <f t="shared" si="4"/>
        <v>19.3917</v>
      </c>
      <c r="N99">
        <f t="shared" si="5"/>
        <v>0.88097239195518739</v>
      </c>
      <c r="O99">
        <v>98</v>
      </c>
      <c r="P99">
        <f t="shared" si="6"/>
        <v>77.297812981842753</v>
      </c>
      <c r="Q99">
        <f t="shared" si="7"/>
        <v>3.4048619597759378</v>
      </c>
    </row>
    <row r="100" spans="1:17" x14ac:dyDescent="0.75">
      <c r="A100" s="7">
        <v>0.52861111111111114</v>
      </c>
      <c r="B100">
        <v>25.62</v>
      </c>
      <c r="C100">
        <v>40.299999999999997</v>
      </c>
      <c r="D100">
        <v>10</v>
      </c>
      <c r="E100">
        <v>36.24</v>
      </c>
      <c r="F100">
        <v>10</v>
      </c>
      <c r="G100">
        <v>37.11</v>
      </c>
      <c r="H100">
        <v>32.75</v>
      </c>
      <c r="I100">
        <v>30.84</v>
      </c>
      <c r="J100">
        <v>29.87</v>
      </c>
      <c r="K100">
        <v>1124.1500000000001</v>
      </c>
      <c r="M100">
        <f t="shared" si="4"/>
        <v>19.351700000000001</v>
      </c>
      <c r="N100">
        <f t="shared" si="5"/>
        <v>0.87915517656519038</v>
      </c>
      <c r="O100">
        <v>99</v>
      </c>
      <c r="P100">
        <f t="shared" si="6"/>
        <v>77.250887518925992</v>
      </c>
      <c r="Q100">
        <f t="shared" si="7"/>
        <v>3.3957758828259523</v>
      </c>
    </row>
    <row r="101" spans="1:17" x14ac:dyDescent="0.75">
      <c r="A101" s="7">
        <v>0.52930555555555558</v>
      </c>
      <c r="B101">
        <v>25.55</v>
      </c>
      <c r="C101">
        <v>40.18</v>
      </c>
      <c r="D101">
        <v>10</v>
      </c>
      <c r="E101">
        <v>36.130000000000003</v>
      </c>
      <c r="F101">
        <v>10</v>
      </c>
      <c r="G101">
        <v>37.06</v>
      </c>
      <c r="H101">
        <v>32.82</v>
      </c>
      <c r="I101">
        <v>30.9</v>
      </c>
      <c r="J101">
        <v>29.97</v>
      </c>
      <c r="K101">
        <v>1189.77</v>
      </c>
      <c r="M101">
        <f t="shared" si="4"/>
        <v>19.281700000000001</v>
      </c>
      <c r="N101">
        <f t="shared" si="5"/>
        <v>0.87597504963269535</v>
      </c>
      <c r="O101">
        <v>100</v>
      </c>
      <c r="P101">
        <f t="shared" si="6"/>
        <v>77.168299475668647</v>
      </c>
      <c r="Q101">
        <f t="shared" si="7"/>
        <v>3.3798752481634775</v>
      </c>
    </row>
    <row r="102" spans="1:17" x14ac:dyDescent="0.75">
      <c r="A102" s="7">
        <v>0.53</v>
      </c>
      <c r="B102">
        <v>25.52</v>
      </c>
      <c r="C102">
        <v>39.99</v>
      </c>
      <c r="D102">
        <v>10</v>
      </c>
      <c r="E102">
        <v>36.06</v>
      </c>
      <c r="F102">
        <v>10</v>
      </c>
      <c r="G102">
        <v>36.97</v>
      </c>
      <c r="H102">
        <v>32.880000000000003</v>
      </c>
      <c r="I102">
        <v>30.93</v>
      </c>
      <c r="J102">
        <v>30.36</v>
      </c>
      <c r="K102">
        <v>1163.79</v>
      </c>
      <c r="M102">
        <f t="shared" si="4"/>
        <v>19.2517</v>
      </c>
      <c r="N102">
        <f t="shared" si="5"/>
        <v>0.87461213809019744</v>
      </c>
      <c r="O102">
        <v>101</v>
      </c>
      <c r="P102">
        <f t="shared" si="6"/>
        <v>77.132720746739253</v>
      </c>
      <c r="Q102">
        <f t="shared" si="7"/>
        <v>3.3730606904509877</v>
      </c>
    </row>
    <row r="103" spans="1:17" x14ac:dyDescent="0.75">
      <c r="A103" s="7">
        <v>0.53069444444444447</v>
      </c>
      <c r="B103">
        <v>25.31</v>
      </c>
      <c r="C103">
        <v>39.94</v>
      </c>
      <c r="D103">
        <v>10</v>
      </c>
      <c r="E103">
        <v>35.979999999999997</v>
      </c>
      <c r="F103">
        <v>10</v>
      </c>
      <c r="G103">
        <v>36.96</v>
      </c>
      <c r="H103">
        <v>32.92</v>
      </c>
      <c r="I103">
        <v>30.97</v>
      </c>
      <c r="J103">
        <v>30.86</v>
      </c>
      <c r="K103">
        <v>1174.73</v>
      </c>
      <c r="M103">
        <f t="shared" si="4"/>
        <v>19.041699999999999</v>
      </c>
      <c r="N103">
        <f t="shared" si="5"/>
        <v>0.86507175729271246</v>
      </c>
      <c r="O103">
        <v>102</v>
      </c>
      <c r="P103">
        <f t="shared" si="6"/>
        <v>76.880530624891691</v>
      </c>
      <c r="Q103">
        <f t="shared" si="7"/>
        <v>3.3253587864635628</v>
      </c>
    </row>
    <row r="104" spans="1:17" x14ac:dyDescent="0.75">
      <c r="A104" s="7">
        <v>0.53138888888888891</v>
      </c>
      <c r="B104">
        <v>25.25</v>
      </c>
      <c r="C104">
        <v>39.869999999999997</v>
      </c>
      <c r="D104">
        <v>10</v>
      </c>
      <c r="E104">
        <v>35.97</v>
      </c>
      <c r="F104">
        <v>10</v>
      </c>
      <c r="G104">
        <v>36.979999999999997</v>
      </c>
      <c r="H104">
        <v>33.020000000000003</v>
      </c>
      <c r="I104">
        <v>31.02</v>
      </c>
      <c r="J104">
        <v>29.94</v>
      </c>
      <c r="K104">
        <v>1167.8900000000001</v>
      </c>
      <c r="M104">
        <f t="shared" si="4"/>
        <v>18.9817</v>
      </c>
      <c r="N104">
        <f t="shared" si="5"/>
        <v>0.86234593420771677</v>
      </c>
      <c r="O104">
        <v>103</v>
      </c>
      <c r="P104">
        <f t="shared" si="6"/>
        <v>76.807451387388909</v>
      </c>
      <c r="Q104">
        <f t="shared" si="7"/>
        <v>3.3117296710385844</v>
      </c>
    </row>
    <row r="105" spans="1:17" x14ac:dyDescent="0.75">
      <c r="A105" s="7">
        <v>0.53208333333333335</v>
      </c>
      <c r="B105">
        <v>25.05</v>
      </c>
      <c r="C105">
        <v>39.770000000000003</v>
      </c>
      <c r="D105">
        <v>10</v>
      </c>
      <c r="E105">
        <v>35.96</v>
      </c>
      <c r="F105">
        <v>10</v>
      </c>
      <c r="G105">
        <v>36.880000000000003</v>
      </c>
      <c r="H105">
        <v>33.090000000000003</v>
      </c>
      <c r="I105">
        <v>31.02</v>
      </c>
      <c r="J105">
        <v>29.9</v>
      </c>
      <c r="K105">
        <v>1184.3</v>
      </c>
      <c r="M105">
        <f t="shared" si="4"/>
        <v>18.781700000000001</v>
      </c>
      <c r="N105">
        <f t="shared" si="5"/>
        <v>0.85325985725773112</v>
      </c>
      <c r="O105">
        <v>104</v>
      </c>
      <c r="P105">
        <f t="shared" si="6"/>
        <v>76.560481745528904</v>
      </c>
      <c r="Q105">
        <f t="shared" si="7"/>
        <v>3.2662992862886564</v>
      </c>
    </row>
    <row r="106" spans="1:17" x14ac:dyDescent="0.75">
      <c r="A106" s="7">
        <v>0.53277777777777779</v>
      </c>
      <c r="B106">
        <v>25.05</v>
      </c>
      <c r="C106">
        <v>39.61</v>
      </c>
      <c r="D106">
        <v>10</v>
      </c>
      <c r="E106">
        <v>35.92</v>
      </c>
      <c r="F106">
        <v>10</v>
      </c>
      <c r="G106">
        <v>36.76</v>
      </c>
      <c r="H106">
        <v>33.18</v>
      </c>
      <c r="I106">
        <v>31.07</v>
      </c>
      <c r="J106">
        <v>29.06</v>
      </c>
      <c r="K106">
        <v>1176.0999999999999</v>
      </c>
      <c r="M106">
        <f t="shared" si="4"/>
        <v>18.781700000000001</v>
      </c>
      <c r="N106">
        <f t="shared" si="5"/>
        <v>0.85325985725773112</v>
      </c>
      <c r="O106">
        <v>105</v>
      </c>
      <c r="P106">
        <f t="shared" si="6"/>
        <v>76.560481745528904</v>
      </c>
      <c r="Q106">
        <f t="shared" si="7"/>
        <v>3.2662992862886564</v>
      </c>
    </row>
    <row r="107" spans="1:17" x14ac:dyDescent="0.75">
      <c r="A107" s="7">
        <v>0.53347222222222224</v>
      </c>
      <c r="B107">
        <v>24.99</v>
      </c>
      <c r="C107">
        <v>39.49</v>
      </c>
      <c r="D107">
        <v>10</v>
      </c>
      <c r="E107">
        <v>35.83</v>
      </c>
      <c r="F107">
        <v>10</v>
      </c>
      <c r="G107">
        <v>36.729999999999997</v>
      </c>
      <c r="H107">
        <v>33.22</v>
      </c>
      <c r="I107">
        <v>31.16</v>
      </c>
      <c r="J107">
        <v>29.6</v>
      </c>
      <c r="K107">
        <v>1187.03</v>
      </c>
      <c r="M107">
        <f t="shared" si="4"/>
        <v>18.721699999999998</v>
      </c>
      <c r="N107">
        <f t="shared" si="5"/>
        <v>0.85053403417273532</v>
      </c>
      <c r="O107">
        <v>106</v>
      </c>
      <c r="P107">
        <f t="shared" si="6"/>
        <v>76.485361906237145</v>
      </c>
      <c r="Q107">
        <f t="shared" si="7"/>
        <v>3.2526701708636772</v>
      </c>
    </row>
    <row r="108" spans="1:17" x14ac:dyDescent="0.75">
      <c r="A108" s="7">
        <v>0.53416666666666668</v>
      </c>
      <c r="B108">
        <v>24.71</v>
      </c>
      <c r="C108">
        <v>39.39</v>
      </c>
      <c r="D108">
        <v>10</v>
      </c>
      <c r="E108">
        <v>35.729999999999997</v>
      </c>
      <c r="F108">
        <v>10</v>
      </c>
      <c r="G108">
        <v>36.619999999999997</v>
      </c>
      <c r="H108">
        <v>33.32</v>
      </c>
      <c r="I108">
        <v>31.23</v>
      </c>
      <c r="J108">
        <v>29.38</v>
      </c>
      <c r="K108">
        <v>1181.57</v>
      </c>
      <c r="M108">
        <f t="shared" si="4"/>
        <v>18.441700000000001</v>
      </c>
      <c r="N108">
        <f t="shared" si="5"/>
        <v>0.83781352644275542</v>
      </c>
      <c r="O108">
        <v>107</v>
      </c>
      <c r="P108">
        <f t="shared" si="6"/>
        <v>76.128339578238453</v>
      </c>
      <c r="Q108">
        <f t="shared" si="7"/>
        <v>3.1890676322137779</v>
      </c>
    </row>
    <row r="109" spans="1:17" x14ac:dyDescent="0.75">
      <c r="A109" s="7">
        <v>0.53486111111111112</v>
      </c>
      <c r="B109">
        <v>24.7</v>
      </c>
      <c r="C109">
        <v>39.229999999999997</v>
      </c>
      <c r="D109">
        <v>10</v>
      </c>
      <c r="E109">
        <v>35.659999999999997</v>
      </c>
      <c r="F109">
        <v>10</v>
      </c>
      <c r="G109">
        <v>36.47</v>
      </c>
      <c r="H109">
        <v>33.33</v>
      </c>
      <c r="I109">
        <v>31.23</v>
      </c>
      <c r="J109">
        <v>28.68</v>
      </c>
      <c r="K109">
        <v>1189.77</v>
      </c>
      <c r="M109">
        <f t="shared" si="4"/>
        <v>18.431699999999999</v>
      </c>
      <c r="N109">
        <f t="shared" si="5"/>
        <v>0.83735922259525608</v>
      </c>
      <c r="O109">
        <v>108</v>
      </c>
      <c r="P109">
        <f t="shared" si="6"/>
        <v>76.115388162784768</v>
      </c>
      <c r="Q109">
        <f t="shared" si="7"/>
        <v>3.186796112976281</v>
      </c>
    </row>
    <row r="110" spans="1:17" x14ac:dyDescent="0.75">
      <c r="A110" s="7">
        <v>0.53555555555555556</v>
      </c>
      <c r="B110">
        <v>24.69</v>
      </c>
      <c r="C110">
        <v>39.020000000000003</v>
      </c>
      <c r="D110">
        <v>10</v>
      </c>
      <c r="E110">
        <v>35.54</v>
      </c>
      <c r="F110">
        <v>10</v>
      </c>
      <c r="G110">
        <v>36.42</v>
      </c>
      <c r="H110">
        <v>33.42</v>
      </c>
      <c r="I110">
        <v>31.29</v>
      </c>
      <c r="J110">
        <v>28.83</v>
      </c>
      <c r="K110">
        <v>1180.2</v>
      </c>
      <c r="M110">
        <f t="shared" si="4"/>
        <v>18.421700000000001</v>
      </c>
      <c r="N110">
        <f t="shared" si="5"/>
        <v>0.83690491874775685</v>
      </c>
      <c r="O110">
        <v>109</v>
      </c>
      <c r="P110">
        <f t="shared" si="6"/>
        <v>76.102422686288463</v>
      </c>
      <c r="Q110">
        <f t="shared" si="7"/>
        <v>3.1845245937387849</v>
      </c>
    </row>
    <row r="111" spans="1:17" x14ac:dyDescent="0.75">
      <c r="A111" s="7">
        <v>0.53625</v>
      </c>
      <c r="B111">
        <v>24.5</v>
      </c>
      <c r="C111">
        <v>38.86</v>
      </c>
      <c r="D111">
        <v>10</v>
      </c>
      <c r="E111">
        <v>35.42</v>
      </c>
      <c r="F111">
        <v>10</v>
      </c>
      <c r="G111">
        <v>36.369999999999997</v>
      </c>
      <c r="H111">
        <v>33.5</v>
      </c>
      <c r="I111">
        <v>31.33</v>
      </c>
      <c r="J111">
        <v>29.52</v>
      </c>
      <c r="K111">
        <v>1180.2</v>
      </c>
      <c r="M111">
        <f t="shared" si="4"/>
        <v>18.2317</v>
      </c>
      <c r="N111">
        <f t="shared" si="5"/>
        <v>0.82827314564527044</v>
      </c>
      <c r="O111">
        <v>110</v>
      </c>
      <c r="P111">
        <f t="shared" si="6"/>
        <v>75.853376262224586</v>
      </c>
      <c r="Q111">
        <f t="shared" si="7"/>
        <v>3.141365728226353</v>
      </c>
    </row>
    <row r="112" spans="1:17" x14ac:dyDescent="0.75">
      <c r="A112" s="7">
        <v>0.53694444444444445</v>
      </c>
      <c r="B112">
        <v>24.43</v>
      </c>
      <c r="C112">
        <v>38.85</v>
      </c>
      <c r="D112">
        <v>10</v>
      </c>
      <c r="E112">
        <v>35.33</v>
      </c>
      <c r="F112">
        <v>10</v>
      </c>
      <c r="G112">
        <v>36.32</v>
      </c>
      <c r="H112">
        <v>33.51</v>
      </c>
      <c r="I112">
        <v>31.4</v>
      </c>
      <c r="J112">
        <v>29.33</v>
      </c>
      <c r="K112">
        <v>1174.73</v>
      </c>
      <c r="M112">
        <f t="shared" si="4"/>
        <v>18.1617</v>
      </c>
      <c r="N112">
        <f t="shared" si="5"/>
        <v>0.82509301871277541</v>
      </c>
      <c r="O112">
        <v>111</v>
      </c>
      <c r="P112">
        <f t="shared" si="6"/>
        <v>75.760308781666922</v>
      </c>
      <c r="Q112">
        <f t="shared" si="7"/>
        <v>3.1254650935638777</v>
      </c>
    </row>
    <row r="113" spans="1:17" x14ac:dyDescent="0.75">
      <c r="A113" s="7">
        <v>0.53763888888888889</v>
      </c>
      <c r="B113">
        <v>24.35</v>
      </c>
      <c r="C113">
        <v>38.840000000000003</v>
      </c>
      <c r="D113">
        <v>10</v>
      </c>
      <c r="E113">
        <v>35.31</v>
      </c>
      <c r="F113">
        <v>10</v>
      </c>
      <c r="G113">
        <v>36.340000000000003</v>
      </c>
      <c r="H113">
        <v>33.54</v>
      </c>
      <c r="I113">
        <v>31.4</v>
      </c>
      <c r="J113">
        <v>29.15</v>
      </c>
      <c r="K113">
        <v>1176.0999999999999</v>
      </c>
      <c r="M113">
        <f t="shared" si="4"/>
        <v>18.081700000000001</v>
      </c>
      <c r="N113">
        <f t="shared" si="5"/>
        <v>0.82145858793278126</v>
      </c>
      <c r="O113">
        <v>112</v>
      </c>
      <c r="P113">
        <f t="shared" si="6"/>
        <v>75.653063594684127</v>
      </c>
      <c r="Q113">
        <f t="shared" si="7"/>
        <v>3.1072929396639069</v>
      </c>
    </row>
    <row r="114" spans="1:17" x14ac:dyDescent="0.75">
      <c r="A114" s="7">
        <v>0.53833333333333333</v>
      </c>
      <c r="B114">
        <v>23.99</v>
      </c>
      <c r="C114">
        <v>38.74</v>
      </c>
      <c r="D114">
        <v>10</v>
      </c>
      <c r="E114">
        <v>35.270000000000003</v>
      </c>
      <c r="F114">
        <v>10</v>
      </c>
      <c r="G114">
        <v>36.200000000000003</v>
      </c>
      <c r="H114">
        <v>33.56</v>
      </c>
      <c r="I114">
        <v>31.41</v>
      </c>
      <c r="J114">
        <v>29.04</v>
      </c>
      <c r="K114">
        <v>1170.6300000000001</v>
      </c>
      <c r="M114">
        <f t="shared" si="4"/>
        <v>17.721699999999998</v>
      </c>
      <c r="N114">
        <f t="shared" si="5"/>
        <v>0.80510364942280688</v>
      </c>
      <c r="O114">
        <v>113</v>
      </c>
      <c r="P114">
        <f t="shared" si="6"/>
        <v>75.158478024117329</v>
      </c>
      <c r="Q114">
        <f t="shared" si="7"/>
        <v>3.0255182471140349</v>
      </c>
    </row>
    <row r="115" spans="1:17" x14ac:dyDescent="0.75">
      <c r="A115" s="7">
        <v>0.53902777777777777</v>
      </c>
      <c r="B115">
        <v>23.94</v>
      </c>
      <c r="C115">
        <v>38.630000000000003</v>
      </c>
      <c r="D115">
        <v>10</v>
      </c>
      <c r="E115">
        <v>35.22</v>
      </c>
      <c r="F115">
        <v>10</v>
      </c>
      <c r="G115">
        <v>36.159999999999997</v>
      </c>
      <c r="H115">
        <v>33.6</v>
      </c>
      <c r="I115">
        <v>31.4</v>
      </c>
      <c r="J115">
        <v>27.97</v>
      </c>
      <c r="K115">
        <v>1188.4000000000001</v>
      </c>
      <c r="M115">
        <f t="shared" si="4"/>
        <v>17.671700000000001</v>
      </c>
      <c r="N115">
        <f t="shared" si="5"/>
        <v>0.80283213018531052</v>
      </c>
      <c r="O115">
        <v>114</v>
      </c>
      <c r="P115">
        <f t="shared" si="6"/>
        <v>75.088191854773456</v>
      </c>
      <c r="Q115">
        <f t="shared" si="7"/>
        <v>3.0141606509265535</v>
      </c>
    </row>
    <row r="116" spans="1:17" x14ac:dyDescent="0.75">
      <c r="A116" s="7">
        <v>0.53972222222222221</v>
      </c>
      <c r="B116">
        <v>23.94</v>
      </c>
      <c r="C116">
        <v>38.61</v>
      </c>
      <c r="D116">
        <v>10</v>
      </c>
      <c r="E116">
        <v>35.119999999999997</v>
      </c>
      <c r="F116">
        <v>10</v>
      </c>
      <c r="G116">
        <v>36.01</v>
      </c>
      <c r="H116">
        <v>33.6</v>
      </c>
      <c r="I116">
        <v>31.44</v>
      </c>
      <c r="J116">
        <v>28.49</v>
      </c>
      <c r="K116">
        <v>1159.69</v>
      </c>
      <c r="M116">
        <f t="shared" si="4"/>
        <v>17.671700000000001</v>
      </c>
      <c r="N116">
        <f t="shared" si="5"/>
        <v>0.80283213018531052</v>
      </c>
      <c r="O116">
        <v>115</v>
      </c>
      <c r="P116">
        <f t="shared" si="6"/>
        <v>75.088191854773456</v>
      </c>
      <c r="Q116">
        <f t="shared" si="7"/>
        <v>3.0141606509265535</v>
      </c>
    </row>
    <row r="117" spans="1:17" x14ac:dyDescent="0.75">
      <c r="A117" s="7">
        <v>0.54041666666666666</v>
      </c>
      <c r="B117">
        <v>23.87</v>
      </c>
      <c r="C117">
        <v>38.46</v>
      </c>
      <c r="D117">
        <v>10</v>
      </c>
      <c r="E117">
        <v>35.04</v>
      </c>
      <c r="F117">
        <v>10</v>
      </c>
      <c r="G117">
        <v>35.840000000000003</v>
      </c>
      <c r="H117">
        <v>33.64</v>
      </c>
      <c r="I117">
        <v>31.45</v>
      </c>
      <c r="J117">
        <v>28.52</v>
      </c>
      <c r="K117">
        <v>1172</v>
      </c>
      <c r="M117">
        <f t="shared" si="4"/>
        <v>17.601700000000001</v>
      </c>
      <c r="N117">
        <f t="shared" si="5"/>
        <v>0.7996520032528156</v>
      </c>
      <c r="O117">
        <v>116</v>
      </c>
      <c r="P117">
        <f t="shared" si="6"/>
        <v>74.989120369055271</v>
      </c>
      <c r="Q117">
        <f t="shared" si="7"/>
        <v>2.9982600162640782</v>
      </c>
    </row>
    <row r="118" spans="1:17" x14ac:dyDescent="0.75">
      <c r="A118" s="7">
        <v>0.5411111111111111</v>
      </c>
      <c r="B118">
        <v>23.82</v>
      </c>
      <c r="C118">
        <v>38.44</v>
      </c>
      <c r="D118">
        <v>10</v>
      </c>
      <c r="E118">
        <v>34.950000000000003</v>
      </c>
      <c r="F118">
        <v>10</v>
      </c>
      <c r="G118">
        <v>35.869999999999997</v>
      </c>
      <c r="H118">
        <v>33.630000000000003</v>
      </c>
      <c r="I118">
        <v>31.43</v>
      </c>
      <c r="J118">
        <v>28.18</v>
      </c>
      <c r="K118">
        <v>1158.32</v>
      </c>
      <c r="M118">
        <f t="shared" si="4"/>
        <v>17.5517</v>
      </c>
      <c r="N118">
        <f t="shared" si="5"/>
        <v>0.79738048401531914</v>
      </c>
      <c r="O118">
        <v>117</v>
      </c>
      <c r="P118">
        <f t="shared" si="6"/>
        <v>74.917871203359226</v>
      </c>
      <c r="Q118">
        <f t="shared" si="7"/>
        <v>2.9869024200765963</v>
      </c>
    </row>
    <row r="119" spans="1:17" x14ac:dyDescent="0.75">
      <c r="A119" s="7">
        <v>0.54180555555555554</v>
      </c>
      <c r="B119">
        <v>23.67</v>
      </c>
      <c r="C119">
        <v>38.44</v>
      </c>
      <c r="D119">
        <v>10</v>
      </c>
      <c r="E119">
        <v>34.909999999999997</v>
      </c>
      <c r="F119">
        <v>10</v>
      </c>
      <c r="G119">
        <v>35.840000000000003</v>
      </c>
      <c r="H119">
        <v>33.630000000000003</v>
      </c>
      <c r="I119">
        <v>31.47</v>
      </c>
      <c r="J119">
        <v>28.51</v>
      </c>
      <c r="K119">
        <v>1151.49</v>
      </c>
      <c r="M119">
        <f t="shared" si="4"/>
        <v>17.401700000000002</v>
      </c>
      <c r="N119">
        <f t="shared" si="5"/>
        <v>0.79056592630282985</v>
      </c>
      <c r="O119">
        <v>118</v>
      </c>
      <c r="P119">
        <f t="shared" si="6"/>
        <v>74.701667078503831</v>
      </c>
      <c r="Q119">
        <f t="shared" si="7"/>
        <v>2.9528296315141502</v>
      </c>
    </row>
    <row r="120" spans="1:17" x14ac:dyDescent="0.75">
      <c r="A120" s="7">
        <v>0.54249999999999998</v>
      </c>
      <c r="B120">
        <v>23.56</v>
      </c>
      <c r="C120">
        <v>38.369999999999997</v>
      </c>
      <c r="D120">
        <v>10</v>
      </c>
      <c r="E120">
        <v>34.86</v>
      </c>
      <c r="F120">
        <v>10</v>
      </c>
      <c r="G120">
        <v>35.72</v>
      </c>
      <c r="H120">
        <v>33.619999999999997</v>
      </c>
      <c r="I120">
        <v>31.41</v>
      </c>
      <c r="J120">
        <v>27.51</v>
      </c>
      <c r="K120">
        <v>1150.1199999999999</v>
      </c>
      <c r="M120">
        <f t="shared" si="4"/>
        <v>17.291699999999999</v>
      </c>
      <c r="N120">
        <f t="shared" si="5"/>
        <v>0.78556858398033758</v>
      </c>
      <c r="O120">
        <v>119</v>
      </c>
      <c r="P120">
        <f t="shared" si="6"/>
        <v>74.540733415453658</v>
      </c>
      <c r="Q120">
        <f t="shared" si="7"/>
        <v>2.9278429199016887</v>
      </c>
    </row>
    <row r="121" spans="1:17" x14ac:dyDescent="0.75">
      <c r="A121" s="7">
        <v>0.54319444444444442</v>
      </c>
      <c r="B121">
        <v>23.49</v>
      </c>
      <c r="C121">
        <v>38.229999999999997</v>
      </c>
      <c r="D121">
        <v>10</v>
      </c>
      <c r="E121">
        <v>34.799999999999997</v>
      </c>
      <c r="F121">
        <v>10</v>
      </c>
      <c r="G121">
        <v>35.729999999999997</v>
      </c>
      <c r="H121">
        <v>33.630000000000003</v>
      </c>
      <c r="I121">
        <v>31.46</v>
      </c>
      <c r="J121">
        <v>27.58</v>
      </c>
      <c r="K121">
        <v>1144.6500000000001</v>
      </c>
      <c r="M121">
        <f t="shared" si="4"/>
        <v>17.221699999999998</v>
      </c>
      <c r="N121">
        <f t="shared" si="5"/>
        <v>0.78238845704784266</v>
      </c>
      <c r="O121">
        <v>120</v>
      </c>
      <c r="P121">
        <f t="shared" si="6"/>
        <v>74.437250677923785</v>
      </c>
      <c r="Q121">
        <f t="shared" si="7"/>
        <v>2.9119422852392138</v>
      </c>
    </row>
    <row r="122" spans="1:17" x14ac:dyDescent="0.75">
      <c r="A122" s="7">
        <v>0.54388888888888887</v>
      </c>
      <c r="B122">
        <v>23.34</v>
      </c>
      <c r="C122">
        <v>38.130000000000003</v>
      </c>
      <c r="D122">
        <v>10</v>
      </c>
      <c r="E122">
        <v>34.68</v>
      </c>
      <c r="F122">
        <v>10</v>
      </c>
      <c r="G122">
        <v>35.53</v>
      </c>
      <c r="H122">
        <v>33.61</v>
      </c>
      <c r="I122">
        <v>31.44</v>
      </c>
      <c r="J122">
        <v>28.47</v>
      </c>
      <c r="K122">
        <v>1135.08</v>
      </c>
      <c r="M122">
        <f t="shared" si="4"/>
        <v>17.0717</v>
      </c>
      <c r="N122">
        <f t="shared" si="5"/>
        <v>0.77557389933535348</v>
      </c>
      <c r="O122">
        <v>121</v>
      </c>
      <c r="P122">
        <f t="shared" si="6"/>
        <v>74.212644317789099</v>
      </c>
      <c r="Q122">
        <f t="shared" si="7"/>
        <v>2.8778694966767677</v>
      </c>
    </row>
    <row r="123" spans="1:17" x14ac:dyDescent="0.75">
      <c r="A123" s="7">
        <v>0.54458333333333331</v>
      </c>
      <c r="B123">
        <v>23.31</v>
      </c>
      <c r="C123">
        <v>38.1</v>
      </c>
      <c r="D123">
        <v>10</v>
      </c>
      <c r="E123">
        <v>34.590000000000003</v>
      </c>
      <c r="F123">
        <v>10</v>
      </c>
      <c r="G123">
        <v>35.520000000000003</v>
      </c>
      <c r="H123">
        <v>33.619999999999997</v>
      </c>
      <c r="I123">
        <v>31.45</v>
      </c>
      <c r="J123">
        <v>28.24</v>
      </c>
      <c r="K123">
        <v>1111.8399999999999</v>
      </c>
      <c r="M123">
        <f t="shared" si="4"/>
        <v>17.041699999999999</v>
      </c>
      <c r="N123">
        <f t="shared" si="5"/>
        <v>0.77421098779285547</v>
      </c>
      <c r="O123">
        <v>122</v>
      </c>
      <c r="P123">
        <f t="shared" si="6"/>
        <v>74.167248572618945</v>
      </c>
      <c r="Q123">
        <f t="shared" si="7"/>
        <v>2.8710549389642783</v>
      </c>
    </row>
    <row r="124" spans="1:17" x14ac:dyDescent="0.75">
      <c r="A124" s="7">
        <v>0.54527777777777775</v>
      </c>
      <c r="B124">
        <v>23.23</v>
      </c>
      <c r="C124">
        <v>38.01</v>
      </c>
      <c r="D124">
        <v>10</v>
      </c>
      <c r="E124">
        <v>34.53</v>
      </c>
      <c r="F124">
        <v>10</v>
      </c>
      <c r="G124">
        <v>35.42</v>
      </c>
      <c r="H124">
        <v>33.590000000000003</v>
      </c>
      <c r="I124">
        <v>31.43</v>
      </c>
      <c r="J124">
        <v>28.75</v>
      </c>
      <c r="K124">
        <v>1129.6199999999999</v>
      </c>
      <c r="M124">
        <f t="shared" si="4"/>
        <v>16.9617</v>
      </c>
      <c r="N124">
        <f t="shared" si="5"/>
        <v>0.77057655701286132</v>
      </c>
      <c r="O124">
        <v>123</v>
      </c>
      <c r="P124">
        <f t="shared" si="6"/>
        <v>74.045408184321161</v>
      </c>
      <c r="Q124">
        <f t="shared" si="7"/>
        <v>2.8528827850643075</v>
      </c>
    </row>
    <row r="125" spans="1:17" x14ac:dyDescent="0.75">
      <c r="A125" s="7">
        <v>0.54597222222222219</v>
      </c>
      <c r="B125">
        <v>23.16</v>
      </c>
      <c r="C125">
        <v>37.97</v>
      </c>
      <c r="D125">
        <v>10</v>
      </c>
      <c r="E125">
        <v>34.49</v>
      </c>
      <c r="F125">
        <v>10</v>
      </c>
      <c r="G125">
        <v>35.36</v>
      </c>
      <c r="H125">
        <v>33.58</v>
      </c>
      <c r="I125">
        <v>31.43</v>
      </c>
      <c r="J125">
        <v>28.54</v>
      </c>
      <c r="K125">
        <v>1106.3699999999999</v>
      </c>
      <c r="M125">
        <f t="shared" si="4"/>
        <v>16.8917</v>
      </c>
      <c r="N125">
        <f t="shared" si="5"/>
        <v>0.76739643008036629</v>
      </c>
      <c r="O125">
        <v>124</v>
      </c>
      <c r="P125">
        <f t="shared" si="6"/>
        <v>73.937851133988886</v>
      </c>
      <c r="Q125">
        <f t="shared" si="7"/>
        <v>2.8369821504018322</v>
      </c>
    </row>
    <row r="126" spans="1:17" x14ac:dyDescent="0.75">
      <c r="A126" s="7">
        <v>0.54666666666666663</v>
      </c>
      <c r="B126">
        <v>23.15</v>
      </c>
      <c r="C126">
        <v>37.950000000000003</v>
      </c>
      <c r="D126">
        <v>10</v>
      </c>
      <c r="E126">
        <v>34.46</v>
      </c>
      <c r="F126">
        <v>10</v>
      </c>
      <c r="G126">
        <v>35.35</v>
      </c>
      <c r="H126">
        <v>33.58</v>
      </c>
      <c r="I126">
        <v>31.43</v>
      </c>
      <c r="J126">
        <v>28.55</v>
      </c>
      <c r="K126">
        <v>1109.1099999999999</v>
      </c>
      <c r="M126">
        <f t="shared" si="4"/>
        <v>16.881699999999999</v>
      </c>
      <c r="N126">
        <f t="shared" si="5"/>
        <v>0.76694212623286695</v>
      </c>
      <c r="O126">
        <v>125</v>
      </c>
      <c r="P126">
        <f t="shared" si="6"/>
        <v>73.922413027124051</v>
      </c>
      <c r="Q126">
        <f t="shared" si="7"/>
        <v>2.8347106311643353</v>
      </c>
    </row>
    <row r="127" spans="1:17" x14ac:dyDescent="0.75">
      <c r="A127" s="7">
        <v>0.54736111111111108</v>
      </c>
      <c r="B127">
        <v>23.08</v>
      </c>
      <c r="C127">
        <v>37.869999999999997</v>
      </c>
      <c r="D127">
        <v>10</v>
      </c>
      <c r="E127">
        <v>34.46</v>
      </c>
      <c r="F127">
        <v>10</v>
      </c>
      <c r="G127">
        <v>35.31</v>
      </c>
      <c r="H127">
        <v>33.590000000000003</v>
      </c>
      <c r="I127">
        <v>31.43</v>
      </c>
      <c r="J127">
        <v>28.41</v>
      </c>
      <c r="K127">
        <v>1089.97</v>
      </c>
      <c r="M127">
        <f t="shared" si="4"/>
        <v>16.811699999999998</v>
      </c>
      <c r="N127">
        <f t="shared" si="5"/>
        <v>0.76376199930037192</v>
      </c>
      <c r="O127">
        <v>126</v>
      </c>
      <c r="P127">
        <f t="shared" si="6"/>
        <v>73.813832033643251</v>
      </c>
      <c r="Q127">
        <f t="shared" si="7"/>
        <v>2.8188099965018605</v>
      </c>
    </row>
    <row r="128" spans="1:17" x14ac:dyDescent="0.75">
      <c r="A128" s="7">
        <v>0.54805555555555552</v>
      </c>
      <c r="B128">
        <v>23.06</v>
      </c>
      <c r="C128">
        <v>37.85</v>
      </c>
      <c r="D128">
        <v>10</v>
      </c>
      <c r="E128">
        <v>34.47</v>
      </c>
      <c r="F128">
        <v>10</v>
      </c>
      <c r="G128">
        <v>35.409999999999997</v>
      </c>
      <c r="H128">
        <v>33.590000000000003</v>
      </c>
      <c r="I128">
        <v>31.52</v>
      </c>
      <c r="J128">
        <v>29.4</v>
      </c>
      <c r="K128">
        <v>1083.1300000000001</v>
      </c>
      <c r="M128">
        <f t="shared" si="4"/>
        <v>16.791699999999999</v>
      </c>
      <c r="N128">
        <f t="shared" si="5"/>
        <v>0.76285339160537335</v>
      </c>
      <c r="O128">
        <v>127</v>
      </c>
      <c r="P128">
        <f t="shared" si="6"/>
        <v>73.782642615101508</v>
      </c>
      <c r="Q128">
        <f t="shared" si="7"/>
        <v>2.8142669580268675</v>
      </c>
    </row>
    <row r="129" spans="1:17" x14ac:dyDescent="0.75">
      <c r="A129" s="7">
        <v>0.54874999999999996</v>
      </c>
      <c r="B129">
        <v>23.04</v>
      </c>
      <c r="C129">
        <v>37.92</v>
      </c>
      <c r="D129">
        <v>10</v>
      </c>
      <c r="E129">
        <v>34.49</v>
      </c>
      <c r="F129">
        <v>10</v>
      </c>
      <c r="G129">
        <v>35.35</v>
      </c>
      <c r="H129">
        <v>33.57</v>
      </c>
      <c r="I129">
        <v>31.46</v>
      </c>
      <c r="J129">
        <v>28.85</v>
      </c>
      <c r="K129">
        <v>964.19</v>
      </c>
      <c r="M129">
        <f t="shared" si="4"/>
        <v>16.771699999999999</v>
      </c>
      <c r="N129">
        <f t="shared" si="5"/>
        <v>0.7619447839103749</v>
      </c>
      <c r="O129">
        <v>128</v>
      </c>
      <c r="P129">
        <f t="shared" si="6"/>
        <v>73.751378810734764</v>
      </c>
      <c r="Q129">
        <f t="shared" si="7"/>
        <v>2.8097239195518751</v>
      </c>
    </row>
    <row r="130" spans="1:17" x14ac:dyDescent="0.75">
      <c r="A130" s="7">
        <v>0.54944444444444451</v>
      </c>
      <c r="B130">
        <v>22.94</v>
      </c>
      <c r="C130">
        <v>37.85</v>
      </c>
      <c r="D130">
        <v>10</v>
      </c>
      <c r="E130">
        <v>34.56</v>
      </c>
      <c r="F130">
        <v>10</v>
      </c>
      <c r="G130">
        <v>35.479999999999997</v>
      </c>
      <c r="H130">
        <v>33.590000000000003</v>
      </c>
      <c r="I130">
        <v>31.51</v>
      </c>
      <c r="J130">
        <v>28.3</v>
      </c>
      <c r="K130">
        <v>1055.79</v>
      </c>
      <c r="M130">
        <f t="shared" si="4"/>
        <v>16.671700000000001</v>
      </c>
      <c r="N130">
        <f t="shared" si="5"/>
        <v>0.75740174543538208</v>
      </c>
      <c r="O130">
        <v>129</v>
      </c>
      <c r="P130">
        <f t="shared" si="6"/>
        <v>73.59393463174122</v>
      </c>
      <c r="Q130">
        <f t="shared" si="7"/>
        <v>2.7870087271769113</v>
      </c>
    </row>
    <row r="131" spans="1:17" x14ac:dyDescent="0.75">
      <c r="A131" s="7">
        <v>0.55013888888888884</v>
      </c>
      <c r="B131">
        <v>22.88</v>
      </c>
      <c r="C131">
        <v>37.75</v>
      </c>
      <c r="D131">
        <v>10</v>
      </c>
      <c r="E131">
        <v>34.57</v>
      </c>
      <c r="F131">
        <v>10</v>
      </c>
      <c r="G131">
        <v>35.42</v>
      </c>
      <c r="H131">
        <v>33.61</v>
      </c>
      <c r="I131">
        <v>31.57</v>
      </c>
      <c r="J131">
        <v>28.59</v>
      </c>
      <c r="K131">
        <v>1046.22</v>
      </c>
      <c r="M131">
        <f t="shared" ref="M131:M194" si="8">B131-6.2683</f>
        <v>16.611699999999999</v>
      </c>
      <c r="N131">
        <f t="shared" ref="N131:N194" si="9">M131/22.0117</f>
        <v>0.75467592235038627</v>
      </c>
      <c r="O131">
        <v>130</v>
      </c>
      <c r="P131">
        <f t="shared" ref="P131:P194" si="10">(M131-$S$11)/M131*100</f>
        <v>73.498558245092312</v>
      </c>
      <c r="Q131">
        <f t="shared" ref="Q131:Q194" si="11">(M131-$S$11)/$S$11</f>
        <v>2.773379611751932</v>
      </c>
    </row>
    <row r="132" spans="1:17" x14ac:dyDescent="0.75">
      <c r="A132" s="7">
        <v>0.5508333333333334</v>
      </c>
      <c r="B132">
        <v>22.78</v>
      </c>
      <c r="C132">
        <v>37.75</v>
      </c>
      <c r="D132">
        <v>10</v>
      </c>
      <c r="E132">
        <v>34.56</v>
      </c>
      <c r="F132">
        <v>10</v>
      </c>
      <c r="G132">
        <v>35.369999999999997</v>
      </c>
      <c r="H132">
        <v>33.64</v>
      </c>
      <c r="I132">
        <v>31.54</v>
      </c>
      <c r="J132">
        <v>29.32</v>
      </c>
      <c r="K132">
        <v>988.8</v>
      </c>
      <c r="M132">
        <f t="shared" si="8"/>
        <v>16.511700000000001</v>
      </c>
      <c r="N132">
        <f t="shared" si="9"/>
        <v>0.75013288387539356</v>
      </c>
      <c r="O132">
        <v>131</v>
      </c>
      <c r="P132">
        <f t="shared" si="10"/>
        <v>73.338057256369737</v>
      </c>
      <c r="Q132">
        <f t="shared" si="11"/>
        <v>2.7506644193769683</v>
      </c>
    </row>
    <row r="133" spans="1:17" x14ac:dyDescent="0.75">
      <c r="A133" s="7">
        <v>0.55152777777777773</v>
      </c>
      <c r="B133">
        <v>22.7</v>
      </c>
      <c r="C133">
        <v>37.82</v>
      </c>
      <c r="D133">
        <v>10</v>
      </c>
      <c r="E133">
        <v>34.56</v>
      </c>
      <c r="F133">
        <v>10</v>
      </c>
      <c r="G133">
        <v>35.35</v>
      </c>
      <c r="H133">
        <v>33.619999999999997</v>
      </c>
      <c r="I133">
        <v>31.59</v>
      </c>
      <c r="J133">
        <v>28.64</v>
      </c>
      <c r="K133">
        <v>979.23</v>
      </c>
      <c r="M133">
        <f t="shared" si="8"/>
        <v>16.431699999999999</v>
      </c>
      <c r="N133">
        <f t="shared" si="9"/>
        <v>0.74649845309539919</v>
      </c>
      <c r="O133">
        <v>132</v>
      </c>
      <c r="P133">
        <f t="shared" si="10"/>
        <v>73.208249907191586</v>
      </c>
      <c r="Q133">
        <f t="shared" si="11"/>
        <v>2.7324922654769965</v>
      </c>
    </row>
    <row r="134" spans="1:17" x14ac:dyDescent="0.75">
      <c r="A134" s="7">
        <v>0.55222222222222228</v>
      </c>
      <c r="B134">
        <v>22.6</v>
      </c>
      <c r="C134">
        <v>37.729999999999997</v>
      </c>
      <c r="D134">
        <v>10</v>
      </c>
      <c r="E134">
        <v>34.56</v>
      </c>
      <c r="F134">
        <v>10</v>
      </c>
      <c r="G134">
        <v>34.81</v>
      </c>
      <c r="H134">
        <v>33.549999999999997</v>
      </c>
      <c r="I134">
        <v>31.44</v>
      </c>
      <c r="J134">
        <v>28.17</v>
      </c>
      <c r="K134">
        <v>590.97</v>
      </c>
      <c r="M134">
        <f t="shared" si="8"/>
        <v>16.331700000000001</v>
      </c>
      <c r="N134">
        <f t="shared" si="9"/>
        <v>0.74195541462040648</v>
      </c>
      <c r="O134">
        <v>133</v>
      </c>
      <c r="P134">
        <f t="shared" si="10"/>
        <v>73.044202379421634</v>
      </c>
      <c r="Q134">
        <f t="shared" si="11"/>
        <v>2.7097770731020328</v>
      </c>
    </row>
    <row r="135" spans="1:17" x14ac:dyDescent="0.75">
      <c r="A135" s="7">
        <v>0.55291666666666661</v>
      </c>
      <c r="B135">
        <v>22.6</v>
      </c>
      <c r="C135">
        <v>37.549999999999997</v>
      </c>
      <c r="D135">
        <v>10</v>
      </c>
      <c r="E135">
        <v>34.520000000000003</v>
      </c>
      <c r="F135">
        <v>10</v>
      </c>
      <c r="G135">
        <v>35.14</v>
      </c>
      <c r="H135">
        <v>33.369999999999997</v>
      </c>
      <c r="I135">
        <v>31.36</v>
      </c>
      <c r="J135">
        <v>28.07</v>
      </c>
      <c r="K135">
        <v>927.28</v>
      </c>
      <c r="M135">
        <f t="shared" si="8"/>
        <v>16.331700000000001</v>
      </c>
      <c r="N135">
        <f t="shared" si="9"/>
        <v>0.74195541462040648</v>
      </c>
      <c r="O135">
        <v>134</v>
      </c>
      <c r="P135">
        <f t="shared" si="10"/>
        <v>73.044202379421634</v>
      </c>
      <c r="Q135">
        <f t="shared" si="11"/>
        <v>2.7097770731020328</v>
      </c>
    </row>
    <row r="136" spans="1:17" x14ac:dyDescent="0.75">
      <c r="A136" s="7">
        <v>0.55361111111111116</v>
      </c>
      <c r="B136">
        <v>22.57</v>
      </c>
      <c r="C136">
        <v>37.4</v>
      </c>
      <c r="D136">
        <v>10</v>
      </c>
      <c r="E136">
        <v>34.43</v>
      </c>
      <c r="F136">
        <v>10</v>
      </c>
      <c r="G136">
        <v>35.1</v>
      </c>
      <c r="H136">
        <v>33.39</v>
      </c>
      <c r="I136">
        <v>31.42</v>
      </c>
      <c r="J136">
        <v>27.91</v>
      </c>
      <c r="K136">
        <v>995.64</v>
      </c>
      <c r="M136">
        <f t="shared" si="8"/>
        <v>16.3017</v>
      </c>
      <c r="N136">
        <f t="shared" si="9"/>
        <v>0.74059250307790858</v>
      </c>
      <c r="O136">
        <v>135</v>
      </c>
      <c r="P136">
        <f t="shared" si="10"/>
        <v>72.994595655667823</v>
      </c>
      <c r="Q136">
        <f t="shared" si="11"/>
        <v>2.7029625153895434</v>
      </c>
    </row>
    <row r="137" spans="1:17" x14ac:dyDescent="0.75">
      <c r="A137" s="7">
        <v>0.5543055555555555</v>
      </c>
      <c r="B137">
        <v>22.51</v>
      </c>
      <c r="C137">
        <v>37.229999999999997</v>
      </c>
      <c r="D137">
        <v>10</v>
      </c>
      <c r="E137">
        <v>34.33</v>
      </c>
      <c r="F137">
        <v>10</v>
      </c>
      <c r="G137">
        <v>35.03</v>
      </c>
      <c r="H137">
        <v>33.450000000000003</v>
      </c>
      <c r="I137">
        <v>31.53</v>
      </c>
      <c r="J137">
        <v>27.04</v>
      </c>
      <c r="K137">
        <v>1014.78</v>
      </c>
      <c r="M137">
        <f t="shared" si="8"/>
        <v>16.241700000000002</v>
      </c>
      <c r="N137">
        <f t="shared" si="9"/>
        <v>0.73786667999291289</v>
      </c>
      <c r="O137">
        <v>136</v>
      </c>
      <c r="P137">
        <f t="shared" si="10"/>
        <v>72.894832437491161</v>
      </c>
      <c r="Q137">
        <f t="shared" si="11"/>
        <v>2.689333399964565</v>
      </c>
    </row>
    <row r="138" spans="1:17" x14ac:dyDescent="0.75">
      <c r="A138" s="7">
        <v>0.55500000000000005</v>
      </c>
      <c r="B138">
        <v>22.48</v>
      </c>
      <c r="C138">
        <v>37.01</v>
      </c>
      <c r="D138">
        <v>10</v>
      </c>
      <c r="E138">
        <v>34.22</v>
      </c>
      <c r="F138">
        <v>10</v>
      </c>
      <c r="G138">
        <v>34.94</v>
      </c>
      <c r="H138">
        <v>33.520000000000003</v>
      </c>
      <c r="I138">
        <v>31.66</v>
      </c>
      <c r="J138">
        <v>27.16</v>
      </c>
      <c r="K138">
        <v>1032.55</v>
      </c>
      <c r="M138">
        <f t="shared" si="8"/>
        <v>16.2117</v>
      </c>
      <c r="N138">
        <f t="shared" si="9"/>
        <v>0.73650376845041499</v>
      </c>
      <c r="O138">
        <v>137</v>
      </c>
      <c r="P138">
        <f t="shared" si="10"/>
        <v>72.84467390835016</v>
      </c>
      <c r="Q138">
        <f t="shared" si="11"/>
        <v>2.6825188422520756</v>
      </c>
    </row>
    <row r="139" spans="1:17" x14ac:dyDescent="0.75">
      <c r="A139" s="7">
        <v>0.55569444444444438</v>
      </c>
      <c r="B139">
        <v>22.39</v>
      </c>
      <c r="C139">
        <v>36.76</v>
      </c>
      <c r="D139">
        <v>10</v>
      </c>
      <c r="E139">
        <v>34.06</v>
      </c>
      <c r="F139">
        <v>10</v>
      </c>
      <c r="G139">
        <v>34.770000000000003</v>
      </c>
      <c r="H139">
        <v>33.630000000000003</v>
      </c>
      <c r="I139">
        <v>31.75</v>
      </c>
      <c r="J139">
        <v>27.16</v>
      </c>
      <c r="K139">
        <v>1036.6500000000001</v>
      </c>
      <c r="M139">
        <f t="shared" si="8"/>
        <v>16.121700000000001</v>
      </c>
      <c r="N139">
        <f t="shared" si="9"/>
        <v>0.73241503382292139</v>
      </c>
      <c r="O139">
        <v>138</v>
      </c>
      <c r="P139">
        <f t="shared" si="10"/>
        <v>72.693078273383094</v>
      </c>
      <c r="Q139">
        <f t="shared" si="11"/>
        <v>2.6620751691146078</v>
      </c>
    </row>
    <row r="140" spans="1:17" x14ac:dyDescent="0.75">
      <c r="A140" s="7">
        <v>0.55638888888888893</v>
      </c>
      <c r="B140">
        <v>22.38</v>
      </c>
      <c r="C140">
        <v>36.590000000000003</v>
      </c>
      <c r="D140">
        <v>10</v>
      </c>
      <c r="E140">
        <v>33.869999999999997</v>
      </c>
      <c r="F140">
        <v>10</v>
      </c>
      <c r="G140">
        <v>34.590000000000003</v>
      </c>
      <c r="H140">
        <v>33.659999999999997</v>
      </c>
      <c r="I140">
        <v>31.83</v>
      </c>
      <c r="J140">
        <v>27.29</v>
      </c>
      <c r="K140">
        <v>1017.51</v>
      </c>
      <c r="M140">
        <f t="shared" si="8"/>
        <v>16.111699999999999</v>
      </c>
      <c r="N140">
        <f t="shared" si="9"/>
        <v>0.73196072997542205</v>
      </c>
      <c r="O140">
        <v>139</v>
      </c>
      <c r="P140">
        <f t="shared" si="10"/>
        <v>72.676129769049822</v>
      </c>
      <c r="Q140">
        <f t="shared" si="11"/>
        <v>2.6598036498771109</v>
      </c>
    </row>
    <row r="141" spans="1:17" x14ac:dyDescent="0.75">
      <c r="A141" s="7">
        <v>0.55708333333333326</v>
      </c>
      <c r="B141">
        <v>22.34</v>
      </c>
      <c r="C141">
        <v>36.49</v>
      </c>
      <c r="D141">
        <v>10</v>
      </c>
      <c r="E141">
        <v>33.72</v>
      </c>
      <c r="F141">
        <v>10</v>
      </c>
      <c r="G141">
        <v>34.51</v>
      </c>
      <c r="H141">
        <v>33.619999999999997</v>
      </c>
      <c r="I141">
        <v>31.83</v>
      </c>
      <c r="J141">
        <v>27.13</v>
      </c>
      <c r="K141">
        <v>998.37</v>
      </c>
      <c r="M141">
        <f t="shared" si="8"/>
        <v>16.0717</v>
      </c>
      <c r="N141">
        <f t="shared" si="9"/>
        <v>0.73014351458542504</v>
      </c>
      <c r="O141">
        <v>140</v>
      </c>
      <c r="P141">
        <f t="shared" si="10"/>
        <v>72.608124840558247</v>
      </c>
      <c r="Q141">
        <f t="shared" si="11"/>
        <v>2.6507175729271255</v>
      </c>
    </row>
    <row r="142" spans="1:17" x14ac:dyDescent="0.75">
      <c r="A142" s="7">
        <v>0.55777777777777782</v>
      </c>
      <c r="B142">
        <v>22.18</v>
      </c>
      <c r="C142">
        <v>36.31</v>
      </c>
      <c r="D142">
        <v>10</v>
      </c>
      <c r="E142">
        <v>33.6</v>
      </c>
      <c r="F142">
        <v>10</v>
      </c>
      <c r="G142">
        <v>34.26</v>
      </c>
      <c r="H142">
        <v>33.590000000000003</v>
      </c>
      <c r="I142">
        <v>31.79</v>
      </c>
      <c r="J142">
        <v>27.12</v>
      </c>
      <c r="K142">
        <v>960.09</v>
      </c>
      <c r="M142">
        <f t="shared" si="8"/>
        <v>15.9117</v>
      </c>
      <c r="N142">
        <f t="shared" si="9"/>
        <v>0.72287465302543641</v>
      </c>
      <c r="O142">
        <v>141</v>
      </c>
      <c r="P142">
        <f t="shared" si="10"/>
        <v>72.332686010922785</v>
      </c>
      <c r="Q142">
        <f t="shared" si="11"/>
        <v>2.6143732651271829</v>
      </c>
    </row>
    <row r="143" spans="1:17" x14ac:dyDescent="0.75">
      <c r="A143" s="7">
        <v>0.55847222222222215</v>
      </c>
      <c r="B143">
        <v>22.16</v>
      </c>
      <c r="C143">
        <v>36.130000000000003</v>
      </c>
      <c r="D143">
        <v>10</v>
      </c>
      <c r="E143">
        <v>33.43</v>
      </c>
      <c r="F143">
        <v>10</v>
      </c>
      <c r="G143">
        <v>33.99</v>
      </c>
      <c r="H143">
        <v>33.46</v>
      </c>
      <c r="I143">
        <v>31.67</v>
      </c>
      <c r="J143">
        <v>26.76</v>
      </c>
      <c r="K143">
        <v>860.29</v>
      </c>
      <c r="M143">
        <f t="shared" si="8"/>
        <v>15.8917</v>
      </c>
      <c r="N143">
        <f t="shared" si="9"/>
        <v>0.72196604533043784</v>
      </c>
      <c r="O143">
        <v>142</v>
      </c>
      <c r="P143">
        <f t="shared" si="10"/>
        <v>72.297866181717509</v>
      </c>
      <c r="Q143">
        <f t="shared" si="11"/>
        <v>2.60983022665219</v>
      </c>
    </row>
    <row r="144" spans="1:17" x14ac:dyDescent="0.75">
      <c r="A144" s="7">
        <v>0.5591666666666667</v>
      </c>
      <c r="B144">
        <v>22.13</v>
      </c>
      <c r="C144">
        <v>35.92</v>
      </c>
      <c r="D144">
        <v>10</v>
      </c>
      <c r="E144">
        <v>33.21</v>
      </c>
      <c r="F144">
        <v>10</v>
      </c>
      <c r="G144">
        <v>33.69</v>
      </c>
      <c r="H144">
        <v>33.18</v>
      </c>
      <c r="I144">
        <v>31.4</v>
      </c>
      <c r="J144">
        <v>27.04</v>
      </c>
      <c r="K144">
        <v>760.49</v>
      </c>
      <c r="M144">
        <f t="shared" si="8"/>
        <v>15.861699999999999</v>
      </c>
      <c r="N144">
        <f t="shared" si="9"/>
        <v>0.72060313378793994</v>
      </c>
      <c r="O144">
        <v>143</v>
      </c>
      <c r="P144">
        <f t="shared" si="10"/>
        <v>72.245471796843972</v>
      </c>
      <c r="Q144">
        <f t="shared" si="11"/>
        <v>2.6030156689397006</v>
      </c>
    </row>
    <row r="145" spans="1:17" x14ac:dyDescent="0.75">
      <c r="A145" s="7">
        <v>0.55986111111111114</v>
      </c>
      <c r="B145">
        <v>22.12</v>
      </c>
      <c r="C145">
        <v>35.85</v>
      </c>
      <c r="D145">
        <v>10</v>
      </c>
      <c r="E145">
        <v>33.03</v>
      </c>
      <c r="F145">
        <v>10</v>
      </c>
      <c r="G145">
        <v>33.74</v>
      </c>
      <c r="H145">
        <v>32.89</v>
      </c>
      <c r="I145">
        <v>31.22</v>
      </c>
      <c r="J145">
        <v>26.68</v>
      </c>
      <c r="K145">
        <v>864.39</v>
      </c>
      <c r="M145">
        <f t="shared" si="8"/>
        <v>15.851700000000001</v>
      </c>
      <c r="N145">
        <f t="shared" si="9"/>
        <v>0.72014882994044083</v>
      </c>
      <c r="O145">
        <v>144</v>
      </c>
      <c r="P145">
        <f t="shared" si="10"/>
        <v>72.22796293142062</v>
      </c>
      <c r="Q145">
        <f t="shared" si="11"/>
        <v>2.6007441497022046</v>
      </c>
    </row>
    <row r="146" spans="1:17" x14ac:dyDescent="0.75">
      <c r="A146" s="7">
        <v>0.56055555555555558</v>
      </c>
      <c r="B146">
        <v>22.09</v>
      </c>
      <c r="C146">
        <v>35.69</v>
      </c>
      <c r="D146">
        <v>10</v>
      </c>
      <c r="E146">
        <v>32.92</v>
      </c>
      <c r="F146">
        <v>10</v>
      </c>
      <c r="G146">
        <v>33.729999999999997</v>
      </c>
      <c r="H146">
        <v>32.770000000000003</v>
      </c>
      <c r="I146">
        <v>31.17</v>
      </c>
      <c r="J146">
        <v>26.38</v>
      </c>
      <c r="K146">
        <v>954.62</v>
      </c>
      <c r="M146">
        <f t="shared" si="8"/>
        <v>15.8217</v>
      </c>
      <c r="N146">
        <f t="shared" si="9"/>
        <v>0.71878591839794281</v>
      </c>
      <c r="O146">
        <v>145</v>
      </c>
      <c r="P146">
        <f t="shared" si="10"/>
        <v>72.175303538810624</v>
      </c>
      <c r="Q146">
        <f t="shared" si="11"/>
        <v>2.5939295919897152</v>
      </c>
    </row>
    <row r="147" spans="1:17" x14ac:dyDescent="0.75">
      <c r="A147" s="7">
        <v>0.56125000000000003</v>
      </c>
      <c r="B147">
        <v>22.03</v>
      </c>
      <c r="C147">
        <v>35.520000000000003</v>
      </c>
      <c r="D147">
        <v>10</v>
      </c>
      <c r="E147">
        <v>32.83</v>
      </c>
      <c r="F147">
        <v>10</v>
      </c>
      <c r="G147">
        <v>33.56</v>
      </c>
      <c r="H147">
        <v>32.75</v>
      </c>
      <c r="I147">
        <v>31.16</v>
      </c>
      <c r="J147">
        <v>26.34</v>
      </c>
      <c r="K147">
        <v>960.09</v>
      </c>
      <c r="M147">
        <f t="shared" si="8"/>
        <v>15.761700000000001</v>
      </c>
      <c r="N147">
        <f t="shared" si="9"/>
        <v>0.71606009531294723</v>
      </c>
      <c r="O147">
        <v>146</v>
      </c>
      <c r="P147">
        <f t="shared" si="10"/>
        <v>72.069383378696472</v>
      </c>
      <c r="Q147">
        <f t="shared" si="11"/>
        <v>2.5803004765647368</v>
      </c>
    </row>
    <row r="148" spans="1:17" x14ac:dyDescent="0.75">
      <c r="A148" s="7">
        <v>0.56194444444444447</v>
      </c>
      <c r="B148">
        <v>21.96</v>
      </c>
      <c r="C148">
        <v>35.270000000000003</v>
      </c>
      <c r="D148">
        <v>10</v>
      </c>
      <c r="E148">
        <v>32.409999999999997</v>
      </c>
      <c r="F148">
        <v>10</v>
      </c>
      <c r="G148">
        <v>33.32</v>
      </c>
      <c r="H148">
        <v>32.76</v>
      </c>
      <c r="I148">
        <v>31.3</v>
      </c>
      <c r="J148">
        <v>26.66</v>
      </c>
      <c r="K148">
        <v>992.9</v>
      </c>
      <c r="M148">
        <f t="shared" si="8"/>
        <v>15.691700000000001</v>
      </c>
      <c r="N148">
        <f t="shared" si="9"/>
        <v>0.7128799683804522</v>
      </c>
      <c r="O148">
        <v>147</v>
      </c>
      <c r="P148">
        <f t="shared" si="10"/>
        <v>71.944786097108675</v>
      </c>
      <c r="Q148">
        <f t="shared" si="11"/>
        <v>2.5643998419022616</v>
      </c>
    </row>
    <row r="149" spans="1:17" x14ac:dyDescent="0.75">
      <c r="A149" s="7">
        <v>0.56263888888888891</v>
      </c>
      <c r="B149">
        <v>21.86</v>
      </c>
      <c r="C149">
        <v>35.18</v>
      </c>
      <c r="D149">
        <v>10</v>
      </c>
      <c r="E149">
        <v>32.35</v>
      </c>
      <c r="F149">
        <v>10.28</v>
      </c>
      <c r="G149">
        <v>33.369999999999997</v>
      </c>
      <c r="H149">
        <v>32.770000000000003</v>
      </c>
      <c r="I149">
        <v>31.31</v>
      </c>
      <c r="J149">
        <v>26.94</v>
      </c>
      <c r="K149">
        <v>999.74</v>
      </c>
      <c r="M149">
        <f t="shared" si="8"/>
        <v>15.591699999999999</v>
      </c>
      <c r="N149">
        <f t="shared" si="9"/>
        <v>0.70833692990545927</v>
      </c>
      <c r="O149">
        <v>148</v>
      </c>
      <c r="P149">
        <f t="shared" si="10"/>
        <v>71.764849246714604</v>
      </c>
      <c r="Q149">
        <f t="shared" si="11"/>
        <v>2.5416846495272973</v>
      </c>
    </row>
    <row r="150" spans="1:17" x14ac:dyDescent="0.75">
      <c r="A150" s="7">
        <v>0.56333333333333335</v>
      </c>
      <c r="B150">
        <v>21.85</v>
      </c>
      <c r="C150">
        <v>35.11</v>
      </c>
      <c r="D150">
        <v>10</v>
      </c>
      <c r="E150">
        <v>31.98</v>
      </c>
      <c r="F150">
        <v>37.299999999999997</v>
      </c>
      <c r="G150">
        <v>32.799999999999997</v>
      </c>
      <c r="H150">
        <v>32.76</v>
      </c>
      <c r="I150">
        <v>31.47</v>
      </c>
      <c r="J150">
        <v>26.29</v>
      </c>
      <c r="K150">
        <v>973.76</v>
      </c>
      <c r="M150">
        <f t="shared" si="8"/>
        <v>15.581700000000001</v>
      </c>
      <c r="N150">
        <f t="shared" si="9"/>
        <v>0.70788262605796015</v>
      </c>
      <c r="O150">
        <v>149</v>
      </c>
      <c r="P150">
        <f t="shared" si="10"/>
        <v>71.746728534113743</v>
      </c>
      <c r="Q150">
        <f t="shared" si="11"/>
        <v>2.5394131302898013</v>
      </c>
    </row>
    <row r="151" spans="1:17" x14ac:dyDescent="0.75">
      <c r="A151" s="7">
        <v>0.56402777777777779</v>
      </c>
      <c r="B151">
        <v>21.64</v>
      </c>
      <c r="C151">
        <v>34.94</v>
      </c>
      <c r="D151">
        <v>10</v>
      </c>
      <c r="E151">
        <v>31.5</v>
      </c>
      <c r="F151">
        <v>24.85</v>
      </c>
      <c r="G151">
        <v>32.93</v>
      </c>
      <c r="H151">
        <v>32.700000000000003</v>
      </c>
      <c r="I151">
        <v>31.38</v>
      </c>
      <c r="J151">
        <v>26.2</v>
      </c>
      <c r="K151">
        <v>934.12</v>
      </c>
      <c r="M151">
        <f t="shared" si="8"/>
        <v>15.371700000000001</v>
      </c>
      <c r="N151">
        <f t="shared" si="9"/>
        <v>0.69834224526047506</v>
      </c>
      <c r="O151">
        <v>150</v>
      </c>
      <c r="P151">
        <f t="shared" si="10"/>
        <v>71.360747347398146</v>
      </c>
      <c r="Q151">
        <f t="shared" si="11"/>
        <v>2.491711226302376</v>
      </c>
    </row>
    <row r="152" spans="1:17" x14ac:dyDescent="0.75">
      <c r="A152" s="7">
        <v>0.56472222222222224</v>
      </c>
      <c r="B152">
        <v>21.54</v>
      </c>
      <c r="C152">
        <v>34.74</v>
      </c>
      <c r="D152">
        <v>10</v>
      </c>
      <c r="E152">
        <v>31.15</v>
      </c>
      <c r="F152">
        <v>12.6</v>
      </c>
      <c r="G152">
        <v>32.54</v>
      </c>
      <c r="H152">
        <v>32.56</v>
      </c>
      <c r="I152">
        <v>31.25</v>
      </c>
      <c r="J152">
        <v>26.72</v>
      </c>
      <c r="K152">
        <v>826.12</v>
      </c>
      <c r="M152">
        <f t="shared" si="8"/>
        <v>15.271699999999999</v>
      </c>
      <c r="N152">
        <f t="shared" si="9"/>
        <v>0.69379920678548224</v>
      </c>
      <c r="O152">
        <v>151</v>
      </c>
      <c r="P152">
        <f t="shared" si="10"/>
        <v>71.17321581749249</v>
      </c>
      <c r="Q152">
        <f t="shared" si="11"/>
        <v>2.4689960339274117</v>
      </c>
    </row>
    <row r="153" spans="1:17" x14ac:dyDescent="0.75">
      <c r="A153" s="7">
        <v>0.56541666666666668</v>
      </c>
      <c r="B153">
        <v>21.26</v>
      </c>
      <c r="C153">
        <v>34.56</v>
      </c>
      <c r="D153">
        <v>10</v>
      </c>
      <c r="E153">
        <v>30.69</v>
      </c>
      <c r="F153">
        <v>29.07</v>
      </c>
      <c r="G153">
        <v>32.03</v>
      </c>
      <c r="H153">
        <v>32.340000000000003</v>
      </c>
      <c r="I153">
        <v>31.1</v>
      </c>
      <c r="J153">
        <v>25.4</v>
      </c>
      <c r="K153">
        <v>841.15</v>
      </c>
      <c r="M153">
        <f t="shared" si="8"/>
        <v>14.991700000000002</v>
      </c>
      <c r="N153">
        <f t="shared" si="9"/>
        <v>0.68107869905550233</v>
      </c>
      <c r="O153">
        <v>152</v>
      </c>
      <c r="P153">
        <f t="shared" si="10"/>
        <v>70.634817932589371</v>
      </c>
      <c r="Q153">
        <f t="shared" si="11"/>
        <v>2.4053934952775125</v>
      </c>
    </row>
    <row r="154" spans="1:17" x14ac:dyDescent="0.75">
      <c r="A154" s="7">
        <v>0.56611111111111112</v>
      </c>
      <c r="B154">
        <v>21.22</v>
      </c>
      <c r="C154">
        <v>34.24</v>
      </c>
      <c r="D154">
        <v>10</v>
      </c>
      <c r="E154">
        <v>30.22</v>
      </c>
      <c r="F154">
        <v>24.49</v>
      </c>
      <c r="G154">
        <v>31.27</v>
      </c>
      <c r="H154">
        <v>31.91</v>
      </c>
      <c r="I154">
        <v>30.49</v>
      </c>
      <c r="J154">
        <v>25.38</v>
      </c>
      <c r="K154">
        <v>362.66</v>
      </c>
      <c r="M154">
        <f t="shared" si="8"/>
        <v>14.951699999999999</v>
      </c>
      <c r="N154">
        <f t="shared" si="9"/>
        <v>0.67926148366550509</v>
      </c>
      <c r="O154">
        <v>153</v>
      </c>
      <c r="P154">
        <f t="shared" si="10"/>
        <v>70.55625781683689</v>
      </c>
      <c r="Q154">
        <f t="shared" si="11"/>
        <v>2.3963074183275261</v>
      </c>
    </row>
    <row r="155" spans="1:17" x14ac:dyDescent="0.75">
      <c r="A155" s="7">
        <v>0.56680555555555556</v>
      </c>
      <c r="B155">
        <v>21.16</v>
      </c>
      <c r="C155">
        <v>33.9</v>
      </c>
      <c r="D155">
        <v>10</v>
      </c>
      <c r="E155">
        <v>29.84</v>
      </c>
      <c r="F155">
        <v>14.26</v>
      </c>
      <c r="G155">
        <v>31.43</v>
      </c>
      <c r="H155">
        <v>31.47</v>
      </c>
      <c r="I155">
        <v>30.16</v>
      </c>
      <c r="J155">
        <v>25.74</v>
      </c>
      <c r="K155">
        <v>659.33</v>
      </c>
      <c r="M155">
        <f t="shared" si="8"/>
        <v>14.8917</v>
      </c>
      <c r="N155">
        <f t="shared" si="9"/>
        <v>0.6765356605805094</v>
      </c>
      <c r="O155">
        <v>154</v>
      </c>
      <c r="P155">
        <f t="shared" si="10"/>
        <v>70.437626328760331</v>
      </c>
      <c r="Q155">
        <f t="shared" si="11"/>
        <v>2.3826783029025478</v>
      </c>
    </row>
    <row r="156" spans="1:17" x14ac:dyDescent="0.75">
      <c r="A156" s="7">
        <v>0.5675</v>
      </c>
      <c r="B156">
        <v>20.91</v>
      </c>
      <c r="C156">
        <v>33.67</v>
      </c>
      <c r="D156">
        <v>10</v>
      </c>
      <c r="E156">
        <v>29.68</v>
      </c>
      <c r="F156">
        <v>15.78</v>
      </c>
      <c r="G156">
        <v>31.42</v>
      </c>
      <c r="H156">
        <v>31.14</v>
      </c>
      <c r="I156">
        <v>29.92</v>
      </c>
      <c r="J156">
        <v>25.76</v>
      </c>
      <c r="K156">
        <v>813.81</v>
      </c>
      <c r="M156">
        <f t="shared" si="8"/>
        <v>14.6417</v>
      </c>
      <c r="N156">
        <f t="shared" si="9"/>
        <v>0.66517806439302729</v>
      </c>
      <c r="O156">
        <v>155</v>
      </c>
      <c r="P156">
        <f t="shared" si="10"/>
        <v>69.932862987221426</v>
      </c>
      <c r="Q156">
        <f t="shared" si="11"/>
        <v>2.325890321965137</v>
      </c>
    </row>
    <row r="157" spans="1:17" x14ac:dyDescent="0.75">
      <c r="A157" s="7">
        <v>0.56819444444444445</v>
      </c>
      <c r="B157">
        <v>20.87</v>
      </c>
      <c r="C157">
        <v>33.380000000000003</v>
      </c>
      <c r="D157">
        <v>10</v>
      </c>
      <c r="E157">
        <v>29.21</v>
      </c>
      <c r="F157">
        <v>38.68</v>
      </c>
      <c r="G157">
        <v>30.67</v>
      </c>
      <c r="H157">
        <v>30.97</v>
      </c>
      <c r="I157">
        <v>29.86</v>
      </c>
      <c r="J157">
        <v>25.18</v>
      </c>
      <c r="K157">
        <v>544.49</v>
      </c>
      <c r="M157">
        <f t="shared" si="8"/>
        <v>14.601700000000001</v>
      </c>
      <c r="N157">
        <f t="shared" si="9"/>
        <v>0.66336084900303027</v>
      </c>
      <c r="O157">
        <v>156</v>
      </c>
      <c r="P157">
        <f t="shared" si="10"/>
        <v>69.850496859954674</v>
      </c>
      <c r="Q157">
        <f t="shared" si="11"/>
        <v>2.3168042450151516</v>
      </c>
    </row>
    <row r="158" spans="1:17" x14ac:dyDescent="0.75">
      <c r="A158" s="7">
        <v>0.56888888888888889</v>
      </c>
      <c r="B158">
        <v>20.86</v>
      </c>
      <c r="C158">
        <v>33.15</v>
      </c>
      <c r="D158">
        <v>10</v>
      </c>
      <c r="E158">
        <v>29.07</v>
      </c>
      <c r="F158">
        <v>29.8</v>
      </c>
      <c r="G158">
        <v>30.97</v>
      </c>
      <c r="H158">
        <v>30.8</v>
      </c>
      <c r="I158">
        <v>29.81</v>
      </c>
      <c r="J158">
        <v>25.83</v>
      </c>
      <c r="K158">
        <v>822.01</v>
      </c>
      <c r="M158">
        <f t="shared" si="8"/>
        <v>14.591699999999999</v>
      </c>
      <c r="N158">
        <f t="shared" si="9"/>
        <v>0.66290654515553082</v>
      </c>
      <c r="O158">
        <v>157</v>
      </c>
      <c r="P158">
        <f t="shared" si="10"/>
        <v>69.82983476908106</v>
      </c>
      <c r="Q158">
        <f t="shared" si="11"/>
        <v>2.3145327257776551</v>
      </c>
    </row>
    <row r="159" spans="1:17" x14ac:dyDescent="0.75">
      <c r="A159" s="7">
        <v>0.56958333333333333</v>
      </c>
      <c r="B159">
        <v>20.82</v>
      </c>
      <c r="C159">
        <v>32.979999999999997</v>
      </c>
      <c r="D159">
        <v>10</v>
      </c>
      <c r="E159">
        <v>28.94</v>
      </c>
      <c r="F159">
        <v>33.22</v>
      </c>
      <c r="G159">
        <v>31.02</v>
      </c>
      <c r="H159">
        <v>30.78</v>
      </c>
      <c r="I159">
        <v>29.82</v>
      </c>
      <c r="J159">
        <v>25.6</v>
      </c>
      <c r="K159">
        <v>930.02</v>
      </c>
      <c r="M159">
        <f t="shared" si="8"/>
        <v>14.5517</v>
      </c>
      <c r="N159">
        <f t="shared" si="9"/>
        <v>0.66108932976553381</v>
      </c>
      <c r="O159">
        <v>158</v>
      </c>
      <c r="P159">
        <f t="shared" si="10"/>
        <v>69.7469024237718</v>
      </c>
      <c r="Q159">
        <f t="shared" si="11"/>
        <v>2.3054466488276693</v>
      </c>
    </row>
    <row r="160" spans="1:17" x14ac:dyDescent="0.75">
      <c r="A160" s="7">
        <v>0.57027777777777777</v>
      </c>
      <c r="B160">
        <v>20.78</v>
      </c>
      <c r="C160">
        <v>32.89</v>
      </c>
      <c r="D160">
        <v>10</v>
      </c>
      <c r="E160">
        <v>29.07</v>
      </c>
      <c r="F160">
        <v>19.03</v>
      </c>
      <c r="G160">
        <v>30.9</v>
      </c>
      <c r="H160">
        <v>30.83</v>
      </c>
      <c r="I160">
        <v>29.94</v>
      </c>
      <c r="J160">
        <v>26.45</v>
      </c>
      <c r="K160">
        <v>873.96</v>
      </c>
      <c r="M160">
        <f t="shared" si="8"/>
        <v>14.511700000000001</v>
      </c>
      <c r="N160">
        <f t="shared" si="9"/>
        <v>0.65927211437553668</v>
      </c>
      <c r="O160">
        <v>159</v>
      </c>
      <c r="P160">
        <f t="shared" si="10"/>
        <v>69.663512889599431</v>
      </c>
      <c r="Q160">
        <f t="shared" si="11"/>
        <v>2.2963605718776838</v>
      </c>
    </row>
    <row r="161" spans="1:17" x14ac:dyDescent="0.75">
      <c r="A161" s="7">
        <v>0.57097222222222221</v>
      </c>
      <c r="B161">
        <v>20.73</v>
      </c>
      <c r="C161">
        <v>32.840000000000003</v>
      </c>
      <c r="D161">
        <v>10</v>
      </c>
      <c r="E161">
        <v>29.2</v>
      </c>
      <c r="F161">
        <v>29.25</v>
      </c>
      <c r="G161">
        <v>31.05</v>
      </c>
      <c r="H161">
        <v>30.91</v>
      </c>
      <c r="I161">
        <v>30.07</v>
      </c>
      <c r="J161">
        <v>26.04</v>
      </c>
      <c r="K161">
        <v>950.52</v>
      </c>
      <c r="M161">
        <f t="shared" si="8"/>
        <v>14.4617</v>
      </c>
      <c r="N161">
        <f t="shared" si="9"/>
        <v>0.65700059513804021</v>
      </c>
      <c r="O161">
        <v>160</v>
      </c>
      <c r="P161">
        <f t="shared" si="10"/>
        <v>69.558627270652835</v>
      </c>
      <c r="Q161">
        <f t="shared" si="11"/>
        <v>2.2850029756902015</v>
      </c>
    </row>
    <row r="162" spans="1:17" x14ac:dyDescent="0.75">
      <c r="A162" s="7">
        <v>0.57166666666666666</v>
      </c>
      <c r="B162">
        <v>20.65</v>
      </c>
      <c r="C162">
        <v>32.92</v>
      </c>
      <c r="D162">
        <v>10</v>
      </c>
      <c r="E162">
        <v>29.56</v>
      </c>
      <c r="F162">
        <v>20.059999999999999</v>
      </c>
      <c r="G162">
        <v>31.16</v>
      </c>
      <c r="H162">
        <v>31.01</v>
      </c>
      <c r="I162">
        <v>30.23</v>
      </c>
      <c r="J162">
        <v>26.26</v>
      </c>
      <c r="K162">
        <v>987.43</v>
      </c>
      <c r="M162">
        <f t="shared" si="8"/>
        <v>14.381699999999999</v>
      </c>
      <c r="N162">
        <f t="shared" si="9"/>
        <v>0.65336616435804584</v>
      </c>
      <c r="O162">
        <v>161</v>
      </c>
      <c r="P162">
        <f t="shared" si="10"/>
        <v>69.389293338061577</v>
      </c>
      <c r="Q162">
        <f t="shared" si="11"/>
        <v>2.2668308217902298</v>
      </c>
    </row>
    <row r="163" spans="1:17" x14ac:dyDescent="0.75">
      <c r="A163" s="7">
        <v>0.5723611111111111</v>
      </c>
      <c r="B163">
        <v>20.51</v>
      </c>
      <c r="C163">
        <v>32.799999999999997</v>
      </c>
      <c r="D163">
        <v>10</v>
      </c>
      <c r="E163">
        <v>29.1</v>
      </c>
      <c r="F163">
        <v>33.6</v>
      </c>
      <c r="G163">
        <v>30.84</v>
      </c>
      <c r="H163">
        <v>31.16</v>
      </c>
      <c r="I163">
        <v>30.43</v>
      </c>
      <c r="J163">
        <v>25.6</v>
      </c>
      <c r="K163">
        <v>968.3</v>
      </c>
      <c r="M163">
        <f t="shared" si="8"/>
        <v>14.241700000000002</v>
      </c>
      <c r="N163">
        <f t="shared" si="9"/>
        <v>0.647005910493056</v>
      </c>
      <c r="O163">
        <v>162</v>
      </c>
      <c r="P163">
        <f t="shared" si="10"/>
        <v>69.08838130279392</v>
      </c>
      <c r="Q163">
        <f t="shared" si="11"/>
        <v>2.2350295524652806</v>
      </c>
    </row>
    <row r="164" spans="1:17" x14ac:dyDescent="0.75">
      <c r="A164" s="7">
        <v>0.57305555555555554</v>
      </c>
      <c r="B164">
        <v>20.2</v>
      </c>
      <c r="C164">
        <v>32.72</v>
      </c>
      <c r="D164">
        <v>10</v>
      </c>
      <c r="E164">
        <v>29.04</v>
      </c>
      <c r="F164">
        <v>23.96</v>
      </c>
      <c r="G164">
        <v>30.94</v>
      </c>
      <c r="H164">
        <v>31.24</v>
      </c>
      <c r="I164">
        <v>30.52</v>
      </c>
      <c r="J164">
        <v>26.08</v>
      </c>
      <c r="K164">
        <v>972.4</v>
      </c>
      <c r="M164">
        <f t="shared" si="8"/>
        <v>13.931699999999999</v>
      </c>
      <c r="N164">
        <f t="shared" si="9"/>
        <v>0.63292249122057809</v>
      </c>
      <c r="O164">
        <v>163</v>
      </c>
      <c r="P164">
        <f t="shared" si="10"/>
        <v>68.400554131943707</v>
      </c>
      <c r="Q164">
        <f t="shared" si="11"/>
        <v>2.164612456102891</v>
      </c>
    </row>
    <row r="165" spans="1:17" x14ac:dyDescent="0.75">
      <c r="A165" s="7">
        <v>0.57374999999999998</v>
      </c>
      <c r="B165">
        <v>20.04</v>
      </c>
      <c r="C165">
        <v>32.659999999999997</v>
      </c>
      <c r="D165">
        <v>10</v>
      </c>
      <c r="E165">
        <v>29.19</v>
      </c>
      <c r="F165">
        <v>24.67</v>
      </c>
      <c r="G165">
        <v>30.93</v>
      </c>
      <c r="H165">
        <v>31.29</v>
      </c>
      <c r="I165">
        <v>30.51</v>
      </c>
      <c r="J165">
        <v>25.97</v>
      </c>
      <c r="K165">
        <v>966.93</v>
      </c>
      <c r="M165">
        <f t="shared" si="8"/>
        <v>13.771699999999999</v>
      </c>
      <c r="N165">
        <f t="shared" si="9"/>
        <v>0.62565362966058957</v>
      </c>
      <c r="O165">
        <v>164</v>
      </c>
      <c r="P165">
        <f t="shared" si="10"/>
        <v>68.033430876362402</v>
      </c>
      <c r="Q165">
        <f t="shared" si="11"/>
        <v>2.1282681483029484</v>
      </c>
    </row>
    <row r="166" spans="1:17" x14ac:dyDescent="0.75">
      <c r="A166" s="7">
        <v>0.57444444444444442</v>
      </c>
      <c r="B166">
        <v>19.97</v>
      </c>
      <c r="C166">
        <v>32.659999999999997</v>
      </c>
      <c r="D166">
        <v>10</v>
      </c>
      <c r="E166">
        <v>29.49</v>
      </c>
      <c r="F166">
        <v>19.21</v>
      </c>
      <c r="G166">
        <v>30.93</v>
      </c>
      <c r="H166">
        <v>31.24</v>
      </c>
      <c r="I166">
        <v>30.49</v>
      </c>
      <c r="J166">
        <v>26.02</v>
      </c>
      <c r="K166">
        <v>950.52</v>
      </c>
      <c r="M166">
        <f t="shared" si="8"/>
        <v>13.701699999999999</v>
      </c>
      <c r="N166">
        <f t="shared" si="9"/>
        <v>0.62247350272809454</v>
      </c>
      <c r="O166">
        <v>165</v>
      </c>
      <c r="P166">
        <f t="shared" si="10"/>
        <v>67.870118306487527</v>
      </c>
      <c r="Q166">
        <f t="shared" si="11"/>
        <v>2.1123675136404731</v>
      </c>
    </row>
    <row r="167" spans="1:17" x14ac:dyDescent="0.75">
      <c r="A167" s="7">
        <v>0.57513888888888887</v>
      </c>
      <c r="B167">
        <v>19.96</v>
      </c>
      <c r="C167">
        <v>32.659999999999997</v>
      </c>
      <c r="D167">
        <v>10</v>
      </c>
      <c r="E167">
        <v>29.27</v>
      </c>
      <c r="F167">
        <v>22.37</v>
      </c>
      <c r="G167">
        <v>30.76</v>
      </c>
      <c r="H167">
        <v>31.27</v>
      </c>
      <c r="I167">
        <v>30.58</v>
      </c>
      <c r="J167">
        <v>26.13</v>
      </c>
      <c r="K167">
        <v>938.22</v>
      </c>
      <c r="M167">
        <f t="shared" si="8"/>
        <v>13.691700000000001</v>
      </c>
      <c r="N167">
        <f t="shared" si="9"/>
        <v>0.62201919888059531</v>
      </c>
      <c r="O167">
        <v>166</v>
      </c>
      <c r="P167">
        <f t="shared" si="10"/>
        <v>67.846651621055102</v>
      </c>
      <c r="Q167">
        <f t="shared" si="11"/>
        <v>2.1100959944029771</v>
      </c>
    </row>
    <row r="168" spans="1:17" x14ac:dyDescent="0.75">
      <c r="A168" s="7">
        <v>0.57583333333333331</v>
      </c>
      <c r="B168">
        <v>19.899999999999999</v>
      </c>
      <c r="C168">
        <v>32.71</v>
      </c>
      <c r="D168">
        <v>10</v>
      </c>
      <c r="E168">
        <v>29.59</v>
      </c>
      <c r="F168">
        <v>18.52</v>
      </c>
      <c r="G168">
        <v>30.97</v>
      </c>
      <c r="H168">
        <v>31.23</v>
      </c>
      <c r="I168">
        <v>30.53</v>
      </c>
      <c r="J168">
        <v>26.21</v>
      </c>
      <c r="K168">
        <v>955.99</v>
      </c>
      <c r="M168">
        <f t="shared" si="8"/>
        <v>13.631699999999999</v>
      </c>
      <c r="N168">
        <f t="shared" si="9"/>
        <v>0.61929337579559951</v>
      </c>
      <c r="O168">
        <v>167</v>
      </c>
      <c r="P168">
        <f t="shared" si="10"/>
        <v>67.705128487275985</v>
      </c>
      <c r="Q168">
        <f t="shared" si="11"/>
        <v>2.0964668789779983</v>
      </c>
    </row>
    <row r="169" spans="1:17" x14ac:dyDescent="0.75">
      <c r="A169" s="7">
        <v>0.57652777777777775</v>
      </c>
      <c r="B169">
        <v>19.78</v>
      </c>
      <c r="C169">
        <v>32.64</v>
      </c>
      <c r="D169">
        <v>10</v>
      </c>
      <c r="E169">
        <v>29.04</v>
      </c>
      <c r="F169">
        <v>31.51</v>
      </c>
      <c r="G169">
        <v>29.88</v>
      </c>
      <c r="H169">
        <v>31.32</v>
      </c>
      <c r="I169">
        <v>30.61</v>
      </c>
      <c r="J169">
        <v>25.08</v>
      </c>
      <c r="K169">
        <v>435.12</v>
      </c>
      <c r="M169">
        <f t="shared" si="8"/>
        <v>13.511700000000001</v>
      </c>
      <c r="N169">
        <f t="shared" si="9"/>
        <v>0.61384172962560823</v>
      </c>
      <c r="O169">
        <v>168</v>
      </c>
      <c r="P169">
        <f t="shared" si="10"/>
        <v>67.418311537408329</v>
      </c>
      <c r="Q169">
        <f t="shared" si="11"/>
        <v>2.0692086481280416</v>
      </c>
    </row>
    <row r="170" spans="1:17" x14ac:dyDescent="0.75">
      <c r="A170" s="7">
        <v>0.57722222222222219</v>
      </c>
      <c r="B170">
        <v>19.62</v>
      </c>
      <c r="C170">
        <v>32.54</v>
      </c>
      <c r="D170">
        <v>10</v>
      </c>
      <c r="E170">
        <v>28.99</v>
      </c>
      <c r="F170">
        <v>31.32</v>
      </c>
      <c r="G170">
        <v>30.57</v>
      </c>
      <c r="H170">
        <v>31.04</v>
      </c>
      <c r="I170">
        <v>30.34</v>
      </c>
      <c r="J170">
        <v>25.68</v>
      </c>
      <c r="K170">
        <v>930.02</v>
      </c>
      <c r="M170">
        <f t="shared" si="8"/>
        <v>13.351700000000001</v>
      </c>
      <c r="N170">
        <f t="shared" si="9"/>
        <v>0.60657286806561961</v>
      </c>
      <c r="O170">
        <v>169</v>
      </c>
      <c r="P170">
        <f t="shared" si="10"/>
        <v>67.027869110300571</v>
      </c>
      <c r="Q170">
        <f t="shared" si="11"/>
        <v>2.032864340328099</v>
      </c>
    </row>
    <row r="171" spans="1:17" x14ac:dyDescent="0.75">
      <c r="A171" s="7">
        <v>0.57791666666666663</v>
      </c>
      <c r="B171">
        <v>19.5</v>
      </c>
      <c r="C171">
        <v>32.43</v>
      </c>
      <c r="D171">
        <v>10</v>
      </c>
      <c r="E171">
        <v>28.87</v>
      </c>
      <c r="F171">
        <v>26.5</v>
      </c>
      <c r="G171">
        <v>30.48</v>
      </c>
      <c r="H171">
        <v>30.75</v>
      </c>
      <c r="I171">
        <v>30.11</v>
      </c>
      <c r="J171">
        <v>25.37</v>
      </c>
      <c r="K171">
        <v>919.08</v>
      </c>
      <c r="M171">
        <f t="shared" si="8"/>
        <v>13.2317</v>
      </c>
      <c r="N171">
        <f t="shared" si="9"/>
        <v>0.60112122189562822</v>
      </c>
      <c r="O171">
        <v>170</v>
      </c>
      <c r="P171">
        <f t="shared" si="10"/>
        <v>66.728840587377292</v>
      </c>
      <c r="Q171">
        <f t="shared" si="11"/>
        <v>2.0056061094781414</v>
      </c>
    </row>
    <row r="172" spans="1:17" x14ac:dyDescent="0.75">
      <c r="A172" s="7">
        <v>0.57861111111111108</v>
      </c>
      <c r="B172">
        <v>19.46</v>
      </c>
      <c r="C172">
        <v>32.229999999999997</v>
      </c>
      <c r="D172">
        <v>10</v>
      </c>
      <c r="E172">
        <v>28.5</v>
      </c>
      <c r="F172">
        <v>18.86</v>
      </c>
      <c r="G172">
        <v>30.38</v>
      </c>
      <c r="H172">
        <v>30.46</v>
      </c>
      <c r="I172">
        <v>29.8</v>
      </c>
      <c r="J172">
        <v>25.81</v>
      </c>
      <c r="K172">
        <v>980.6</v>
      </c>
      <c r="M172">
        <f t="shared" si="8"/>
        <v>13.191700000000001</v>
      </c>
      <c r="N172">
        <f t="shared" si="9"/>
        <v>0.59930400650563109</v>
      </c>
      <c r="O172">
        <v>171</v>
      </c>
      <c r="P172">
        <f t="shared" si="10"/>
        <v>66.627955456840297</v>
      </c>
      <c r="Q172">
        <f t="shared" si="11"/>
        <v>1.996520032528156</v>
      </c>
    </row>
    <row r="173" spans="1:17" x14ac:dyDescent="0.75">
      <c r="A173" s="7">
        <v>0.57930555555555563</v>
      </c>
      <c r="B173">
        <v>19.190000000000001</v>
      </c>
      <c r="C173">
        <v>32.18</v>
      </c>
      <c r="D173">
        <v>10</v>
      </c>
      <c r="E173">
        <v>28.95</v>
      </c>
      <c r="F173">
        <v>12.11</v>
      </c>
      <c r="G173">
        <v>29.73</v>
      </c>
      <c r="H173">
        <v>30.55</v>
      </c>
      <c r="I173">
        <v>29.78</v>
      </c>
      <c r="J173">
        <v>26.12</v>
      </c>
      <c r="K173">
        <v>398.21</v>
      </c>
      <c r="M173">
        <f t="shared" si="8"/>
        <v>12.921700000000001</v>
      </c>
      <c r="N173">
        <f t="shared" si="9"/>
        <v>0.58703780262315042</v>
      </c>
      <c r="O173">
        <v>172</v>
      </c>
      <c r="P173">
        <f t="shared" si="10"/>
        <v>65.930643800738309</v>
      </c>
      <c r="Q173">
        <f t="shared" si="11"/>
        <v>1.9351890131157528</v>
      </c>
    </row>
    <row r="174" spans="1:17" x14ac:dyDescent="0.75">
      <c r="A174" s="7">
        <v>0.57999999999999996</v>
      </c>
      <c r="B174">
        <v>19.14</v>
      </c>
      <c r="C174">
        <v>32.130000000000003</v>
      </c>
      <c r="D174">
        <v>10</v>
      </c>
      <c r="E174">
        <v>28.92</v>
      </c>
      <c r="F174">
        <v>22.01</v>
      </c>
      <c r="G174">
        <v>30.37</v>
      </c>
      <c r="H174">
        <v>30.39</v>
      </c>
      <c r="I174">
        <v>29.87</v>
      </c>
      <c r="J174">
        <v>25.98</v>
      </c>
      <c r="K174">
        <v>955.99</v>
      </c>
      <c r="M174">
        <f t="shared" si="8"/>
        <v>12.871700000000001</v>
      </c>
      <c r="N174">
        <f t="shared" si="9"/>
        <v>0.58476628338565395</v>
      </c>
      <c r="O174">
        <v>173</v>
      </c>
      <c r="P174">
        <f t="shared" si="10"/>
        <v>65.798301700630077</v>
      </c>
      <c r="Q174">
        <f t="shared" si="11"/>
        <v>1.9238314169282704</v>
      </c>
    </row>
    <row r="175" spans="1:17" x14ac:dyDescent="0.75">
      <c r="A175" s="7">
        <v>0.58069444444444451</v>
      </c>
      <c r="B175">
        <v>19.09</v>
      </c>
      <c r="C175">
        <v>32.19</v>
      </c>
      <c r="D175">
        <v>10</v>
      </c>
      <c r="E175">
        <v>29.18</v>
      </c>
      <c r="F175">
        <v>31.89</v>
      </c>
      <c r="G175">
        <v>30.43</v>
      </c>
      <c r="H175">
        <v>30.61</v>
      </c>
      <c r="I175">
        <v>30.17</v>
      </c>
      <c r="J175">
        <v>25.54</v>
      </c>
      <c r="K175">
        <v>934.12</v>
      </c>
      <c r="M175">
        <f t="shared" si="8"/>
        <v>12.8217</v>
      </c>
      <c r="N175">
        <f t="shared" si="9"/>
        <v>0.58249476414815748</v>
      </c>
      <c r="O175">
        <v>174</v>
      </c>
      <c r="P175">
        <f t="shared" si="10"/>
        <v>65.664927427720201</v>
      </c>
      <c r="Q175">
        <f t="shared" si="11"/>
        <v>1.9124738207407883</v>
      </c>
    </row>
    <row r="176" spans="1:17" x14ac:dyDescent="0.75">
      <c r="A176" s="7">
        <v>0.58138888888888884</v>
      </c>
      <c r="B176">
        <v>19.02</v>
      </c>
      <c r="C176">
        <v>32.22</v>
      </c>
      <c r="D176">
        <v>10</v>
      </c>
      <c r="E176">
        <v>29.29</v>
      </c>
      <c r="F176">
        <v>18.86</v>
      </c>
      <c r="G176">
        <v>30.56</v>
      </c>
      <c r="H176">
        <v>30.82</v>
      </c>
      <c r="I176">
        <v>30.31</v>
      </c>
      <c r="J176">
        <v>25.94</v>
      </c>
      <c r="K176">
        <v>939.59</v>
      </c>
      <c r="M176">
        <f t="shared" si="8"/>
        <v>12.7517</v>
      </c>
      <c r="N176">
        <f t="shared" si="9"/>
        <v>0.57931463721566256</v>
      </c>
      <c r="O176">
        <v>175</v>
      </c>
      <c r="P176">
        <f t="shared" si="10"/>
        <v>65.476446277751208</v>
      </c>
      <c r="Q176">
        <f t="shared" si="11"/>
        <v>1.8965731860783133</v>
      </c>
    </row>
    <row r="177" spans="1:17" x14ac:dyDescent="0.75">
      <c r="A177" s="7">
        <v>0.5820833333333334</v>
      </c>
      <c r="B177">
        <v>18.82</v>
      </c>
      <c r="C177">
        <v>32.33</v>
      </c>
      <c r="D177">
        <v>10</v>
      </c>
      <c r="E177">
        <v>29.64</v>
      </c>
      <c r="F177">
        <v>14.1</v>
      </c>
      <c r="G177">
        <v>30.65</v>
      </c>
      <c r="H177">
        <v>30.92</v>
      </c>
      <c r="I177">
        <v>30.43</v>
      </c>
      <c r="J177">
        <v>26.42</v>
      </c>
      <c r="K177">
        <v>921.81</v>
      </c>
      <c r="M177">
        <f t="shared" si="8"/>
        <v>12.5517</v>
      </c>
      <c r="N177">
        <f t="shared" si="9"/>
        <v>0.57022856026567692</v>
      </c>
      <c r="O177">
        <v>176</v>
      </c>
      <c r="P177">
        <f t="shared" si="10"/>
        <v>64.926344638574861</v>
      </c>
      <c r="Q177">
        <f t="shared" si="11"/>
        <v>1.8511428013283848</v>
      </c>
    </row>
    <row r="178" spans="1:17" x14ac:dyDescent="0.75">
      <c r="A178" s="7">
        <v>0.58277777777777773</v>
      </c>
      <c r="B178">
        <v>18.809999999999999</v>
      </c>
      <c r="C178">
        <v>32.46</v>
      </c>
      <c r="D178">
        <v>10</v>
      </c>
      <c r="E178">
        <v>29.8</v>
      </c>
      <c r="F178">
        <v>15.61</v>
      </c>
      <c r="G178">
        <v>30.72</v>
      </c>
      <c r="H178">
        <v>31.01</v>
      </c>
      <c r="I178">
        <v>30.58</v>
      </c>
      <c r="J178">
        <v>26.48</v>
      </c>
      <c r="K178">
        <v>940.95</v>
      </c>
      <c r="M178">
        <f t="shared" si="8"/>
        <v>12.541699999999999</v>
      </c>
      <c r="N178">
        <f t="shared" si="9"/>
        <v>0.56977425641817747</v>
      </c>
      <c r="O178">
        <v>177</v>
      </c>
      <c r="P178">
        <f t="shared" si="10"/>
        <v>64.898379007630552</v>
      </c>
      <c r="Q178">
        <f t="shared" si="11"/>
        <v>1.8488712820908881</v>
      </c>
    </row>
    <row r="179" spans="1:17" x14ac:dyDescent="0.75">
      <c r="A179" s="7">
        <v>0.58347222222222228</v>
      </c>
      <c r="B179">
        <v>18.77</v>
      </c>
      <c r="C179">
        <v>32.49</v>
      </c>
      <c r="D179">
        <v>10</v>
      </c>
      <c r="E179">
        <v>29.77</v>
      </c>
      <c r="F179">
        <v>12.44</v>
      </c>
      <c r="G179">
        <v>30.59</v>
      </c>
      <c r="H179">
        <v>31.11</v>
      </c>
      <c r="I179">
        <v>30.66</v>
      </c>
      <c r="J179">
        <v>26.05</v>
      </c>
      <c r="K179">
        <v>816.55</v>
      </c>
      <c r="M179">
        <f t="shared" si="8"/>
        <v>12.5017</v>
      </c>
      <c r="N179">
        <f t="shared" si="9"/>
        <v>0.56795704102818045</v>
      </c>
      <c r="O179">
        <v>178</v>
      </c>
      <c r="P179">
        <f t="shared" si="10"/>
        <v>64.786069094603135</v>
      </c>
      <c r="Q179">
        <f t="shared" si="11"/>
        <v>1.8397852051409027</v>
      </c>
    </row>
    <row r="180" spans="1:17" x14ac:dyDescent="0.75">
      <c r="A180" s="7">
        <v>0.58416666666666661</v>
      </c>
      <c r="B180">
        <v>18.73</v>
      </c>
      <c r="C180">
        <v>32.57</v>
      </c>
      <c r="D180">
        <v>10</v>
      </c>
      <c r="E180">
        <v>29.93</v>
      </c>
      <c r="F180">
        <v>28.7</v>
      </c>
      <c r="G180">
        <v>30.71</v>
      </c>
      <c r="H180">
        <v>31.17</v>
      </c>
      <c r="I180">
        <v>30.81</v>
      </c>
      <c r="J180">
        <v>25.55</v>
      </c>
      <c r="K180">
        <v>943.69</v>
      </c>
      <c r="M180">
        <f t="shared" si="8"/>
        <v>12.4617</v>
      </c>
      <c r="N180">
        <f t="shared" si="9"/>
        <v>0.56613982563818332</v>
      </c>
      <c r="O180">
        <v>179</v>
      </c>
      <c r="P180">
        <f t="shared" si="10"/>
        <v>64.673038189011152</v>
      </c>
      <c r="Q180">
        <f t="shared" si="11"/>
        <v>1.8306991281909171</v>
      </c>
    </row>
    <row r="181" spans="1:17" x14ac:dyDescent="0.75">
      <c r="A181" s="7">
        <v>0.58486111111111116</v>
      </c>
      <c r="B181">
        <v>18.579999999999998</v>
      </c>
      <c r="C181">
        <v>32.51</v>
      </c>
      <c r="D181">
        <v>10</v>
      </c>
      <c r="E181">
        <v>29.53</v>
      </c>
      <c r="F181">
        <v>19.89</v>
      </c>
      <c r="G181">
        <v>30.75</v>
      </c>
      <c r="H181">
        <v>31.32</v>
      </c>
      <c r="I181">
        <v>30.93</v>
      </c>
      <c r="J181">
        <v>26.12</v>
      </c>
      <c r="K181">
        <v>957.36</v>
      </c>
      <c r="M181">
        <f t="shared" si="8"/>
        <v>12.311699999999998</v>
      </c>
      <c r="N181">
        <f t="shared" si="9"/>
        <v>0.55932526792569393</v>
      </c>
      <c r="O181">
        <v>180</v>
      </c>
      <c r="P181">
        <f t="shared" si="10"/>
        <v>64.242630993282816</v>
      </c>
      <c r="Q181">
        <f t="shared" si="11"/>
        <v>1.7966263396284701</v>
      </c>
    </row>
    <row r="182" spans="1:17" x14ac:dyDescent="0.75">
      <c r="A182" s="7">
        <v>0.5855555555555555</v>
      </c>
      <c r="B182">
        <v>18.53</v>
      </c>
      <c r="C182">
        <v>32.44</v>
      </c>
      <c r="D182">
        <v>10</v>
      </c>
      <c r="E182">
        <v>29.38</v>
      </c>
      <c r="F182">
        <v>36.51</v>
      </c>
      <c r="G182">
        <v>30.56</v>
      </c>
      <c r="H182">
        <v>31.34</v>
      </c>
      <c r="I182">
        <v>30.99</v>
      </c>
      <c r="J182">
        <v>25.38</v>
      </c>
      <c r="K182">
        <v>912.24</v>
      </c>
      <c r="M182">
        <f t="shared" si="8"/>
        <v>12.261700000000001</v>
      </c>
      <c r="N182">
        <f t="shared" si="9"/>
        <v>0.55705374868819768</v>
      </c>
      <c r="O182">
        <v>181</v>
      </c>
      <c r="P182">
        <f t="shared" si="10"/>
        <v>64.096821811005</v>
      </c>
      <c r="Q182">
        <f t="shared" si="11"/>
        <v>1.7852687434409886</v>
      </c>
    </row>
    <row r="183" spans="1:17" x14ac:dyDescent="0.75">
      <c r="A183" s="7">
        <v>0.58625000000000005</v>
      </c>
      <c r="B183">
        <v>18.38</v>
      </c>
      <c r="C183">
        <v>32.31</v>
      </c>
      <c r="D183">
        <v>10</v>
      </c>
      <c r="E183">
        <v>29.21</v>
      </c>
      <c r="F183">
        <v>27.23</v>
      </c>
      <c r="G183">
        <v>30.61</v>
      </c>
      <c r="H183">
        <v>31.28</v>
      </c>
      <c r="I183">
        <v>30.9</v>
      </c>
      <c r="J183">
        <v>25.72</v>
      </c>
      <c r="K183">
        <v>916.34</v>
      </c>
      <c r="M183">
        <f t="shared" si="8"/>
        <v>12.111699999999999</v>
      </c>
      <c r="N183">
        <f t="shared" si="9"/>
        <v>0.55023919097570828</v>
      </c>
      <c r="O183">
        <v>182</v>
      </c>
      <c r="P183">
        <f t="shared" si="10"/>
        <v>63.652171041224605</v>
      </c>
      <c r="Q183">
        <f t="shared" si="11"/>
        <v>1.7511959548785418</v>
      </c>
    </row>
    <row r="184" spans="1:17" x14ac:dyDescent="0.75">
      <c r="A184" s="7">
        <v>0.58694444444444438</v>
      </c>
      <c r="B184">
        <v>18.329999999999998</v>
      </c>
      <c r="C184">
        <v>32.21</v>
      </c>
      <c r="D184">
        <v>10</v>
      </c>
      <c r="E184">
        <v>29.3</v>
      </c>
      <c r="F184">
        <v>13.6</v>
      </c>
      <c r="G184">
        <v>30.54</v>
      </c>
      <c r="H184">
        <v>31.28</v>
      </c>
      <c r="I184">
        <v>30.93</v>
      </c>
      <c r="J184">
        <v>25.84</v>
      </c>
      <c r="K184">
        <v>898.57</v>
      </c>
      <c r="M184">
        <f t="shared" si="8"/>
        <v>12.061699999999998</v>
      </c>
      <c r="N184">
        <f t="shared" si="9"/>
        <v>0.54796767173821181</v>
      </c>
      <c r="O184">
        <v>183</v>
      </c>
      <c r="P184">
        <f t="shared" si="10"/>
        <v>63.501496472304893</v>
      </c>
      <c r="Q184">
        <f t="shared" si="11"/>
        <v>1.7398383586910595</v>
      </c>
    </row>
    <row r="185" spans="1:17" x14ac:dyDescent="0.75">
      <c r="A185" s="7">
        <v>0.58763888888888893</v>
      </c>
      <c r="B185">
        <v>18.309999999999999</v>
      </c>
      <c r="C185">
        <v>32.200000000000003</v>
      </c>
      <c r="D185">
        <v>10</v>
      </c>
      <c r="E185">
        <v>29.64</v>
      </c>
      <c r="F185">
        <v>17.32</v>
      </c>
      <c r="G185">
        <v>30.57</v>
      </c>
      <c r="H185">
        <v>31.27</v>
      </c>
      <c r="I185">
        <v>30.87</v>
      </c>
      <c r="J185">
        <v>26.01</v>
      </c>
      <c r="K185">
        <v>842.52</v>
      </c>
      <c r="M185">
        <f t="shared" si="8"/>
        <v>12.041699999999999</v>
      </c>
      <c r="N185">
        <f t="shared" si="9"/>
        <v>0.54705906404321325</v>
      </c>
      <c r="O185">
        <v>184</v>
      </c>
      <c r="P185">
        <f t="shared" si="10"/>
        <v>63.440876288231728</v>
      </c>
      <c r="Q185">
        <f t="shared" si="11"/>
        <v>1.7352953202160668</v>
      </c>
    </row>
    <row r="186" spans="1:17" x14ac:dyDescent="0.75">
      <c r="A186" s="7">
        <v>0.58833333333333326</v>
      </c>
      <c r="B186">
        <v>18.29</v>
      </c>
      <c r="C186">
        <v>32.17</v>
      </c>
      <c r="D186">
        <v>10</v>
      </c>
      <c r="E186">
        <v>29.76</v>
      </c>
      <c r="F186">
        <v>22.9</v>
      </c>
      <c r="G186">
        <v>30.64</v>
      </c>
      <c r="H186">
        <v>31.19</v>
      </c>
      <c r="I186">
        <v>30.87</v>
      </c>
      <c r="J186">
        <v>26.22</v>
      </c>
      <c r="K186">
        <v>882.17</v>
      </c>
      <c r="M186">
        <f t="shared" si="8"/>
        <v>12.021699999999999</v>
      </c>
      <c r="N186">
        <f t="shared" si="9"/>
        <v>0.5461504563482148</v>
      </c>
      <c r="O186">
        <v>185</v>
      </c>
      <c r="P186">
        <f t="shared" si="10"/>
        <v>63.380054401623731</v>
      </c>
      <c r="Q186">
        <f t="shared" si="11"/>
        <v>1.7307522817410741</v>
      </c>
    </row>
    <row r="187" spans="1:17" x14ac:dyDescent="0.75">
      <c r="A187" s="7">
        <v>0.58902777777777782</v>
      </c>
      <c r="B187">
        <v>18.14</v>
      </c>
      <c r="C187">
        <v>32.1</v>
      </c>
      <c r="D187">
        <v>10</v>
      </c>
      <c r="E187">
        <v>29.61</v>
      </c>
      <c r="F187">
        <v>18.86</v>
      </c>
      <c r="G187">
        <v>30.68</v>
      </c>
      <c r="H187">
        <v>31.11</v>
      </c>
      <c r="I187">
        <v>30.7</v>
      </c>
      <c r="J187">
        <v>26.28</v>
      </c>
      <c r="K187">
        <v>826.12</v>
      </c>
      <c r="M187">
        <f t="shared" si="8"/>
        <v>11.871700000000001</v>
      </c>
      <c r="N187">
        <f t="shared" si="9"/>
        <v>0.53933589863572551</v>
      </c>
      <c r="O187">
        <v>186</v>
      </c>
      <c r="P187">
        <f t="shared" si="10"/>
        <v>62.917358086878885</v>
      </c>
      <c r="Q187">
        <f t="shared" si="11"/>
        <v>1.696679493178628</v>
      </c>
    </row>
    <row r="188" spans="1:17" x14ac:dyDescent="0.75">
      <c r="A188" s="7">
        <v>0.58972222222222215</v>
      </c>
      <c r="B188">
        <v>17.96</v>
      </c>
      <c r="C188">
        <v>32.04</v>
      </c>
      <c r="D188">
        <v>10</v>
      </c>
      <c r="E188">
        <v>29.23</v>
      </c>
      <c r="F188">
        <v>28.88</v>
      </c>
      <c r="G188">
        <v>30.34</v>
      </c>
      <c r="H188">
        <v>31.04</v>
      </c>
      <c r="I188">
        <v>30.71</v>
      </c>
      <c r="J188">
        <v>25.76</v>
      </c>
      <c r="K188">
        <v>778.27</v>
      </c>
      <c r="M188">
        <f t="shared" si="8"/>
        <v>11.691700000000001</v>
      </c>
      <c r="N188">
        <f t="shared" si="9"/>
        <v>0.53115842938073843</v>
      </c>
      <c r="O188">
        <v>187</v>
      </c>
      <c r="P188">
        <f t="shared" si="10"/>
        <v>62.346450901066575</v>
      </c>
      <c r="Q188">
        <f t="shared" si="11"/>
        <v>1.6557921469036925</v>
      </c>
    </row>
    <row r="189" spans="1:17" x14ac:dyDescent="0.75">
      <c r="A189" s="7">
        <v>0.5904166666666667</v>
      </c>
      <c r="B189">
        <v>17.920000000000002</v>
      </c>
      <c r="C189">
        <v>31.96</v>
      </c>
      <c r="D189">
        <v>10</v>
      </c>
      <c r="E189">
        <v>28.98</v>
      </c>
      <c r="F189">
        <v>13.43</v>
      </c>
      <c r="G189">
        <v>30.31</v>
      </c>
      <c r="H189">
        <v>30.8</v>
      </c>
      <c r="I189">
        <v>30.3</v>
      </c>
      <c r="J189">
        <v>25.94</v>
      </c>
      <c r="K189">
        <v>688.04</v>
      </c>
      <c r="M189">
        <f t="shared" si="8"/>
        <v>11.651700000000002</v>
      </c>
      <c r="N189">
        <f t="shared" si="9"/>
        <v>0.5293412139907413</v>
      </c>
      <c r="O189">
        <v>188</v>
      </c>
      <c r="P189">
        <f t="shared" si="10"/>
        <v>62.217187191568627</v>
      </c>
      <c r="Q189">
        <f t="shared" si="11"/>
        <v>1.6467060699537071</v>
      </c>
    </row>
    <row r="190" spans="1:17" x14ac:dyDescent="0.75">
      <c r="A190" s="7">
        <v>0.59111111111111114</v>
      </c>
      <c r="B190">
        <v>17.84</v>
      </c>
      <c r="C190">
        <v>31.93</v>
      </c>
      <c r="D190">
        <v>10</v>
      </c>
      <c r="E190">
        <v>29.24</v>
      </c>
      <c r="F190">
        <v>26.68</v>
      </c>
      <c r="G190">
        <v>30.21</v>
      </c>
      <c r="H190">
        <v>30.56</v>
      </c>
      <c r="I190">
        <v>30.12</v>
      </c>
      <c r="J190">
        <v>26.13</v>
      </c>
      <c r="K190">
        <v>698.97</v>
      </c>
      <c r="M190">
        <f t="shared" si="8"/>
        <v>11.5717</v>
      </c>
      <c r="N190">
        <f t="shared" si="9"/>
        <v>0.52570678321074693</v>
      </c>
      <c r="O190">
        <v>189</v>
      </c>
      <c r="P190">
        <f t="shared" si="10"/>
        <v>61.955978810373594</v>
      </c>
      <c r="Q190">
        <f t="shared" si="11"/>
        <v>1.6285339160537353</v>
      </c>
    </row>
    <row r="191" spans="1:17" x14ac:dyDescent="0.75">
      <c r="A191" s="7">
        <v>0.59180555555555558</v>
      </c>
      <c r="B191">
        <v>17.829999999999998</v>
      </c>
      <c r="C191">
        <v>31.82</v>
      </c>
      <c r="D191">
        <v>10</v>
      </c>
      <c r="E191">
        <v>28.97</v>
      </c>
      <c r="F191">
        <v>32.270000000000003</v>
      </c>
      <c r="G191">
        <v>30.06</v>
      </c>
      <c r="H191">
        <v>30.39</v>
      </c>
      <c r="I191">
        <v>29.97</v>
      </c>
      <c r="J191">
        <v>25.57</v>
      </c>
      <c r="K191">
        <v>701.71</v>
      </c>
      <c r="M191">
        <f t="shared" si="8"/>
        <v>11.561699999999998</v>
      </c>
      <c r="N191">
        <f t="shared" si="9"/>
        <v>0.52525247936324759</v>
      </c>
      <c r="O191">
        <v>190</v>
      </c>
      <c r="P191">
        <f t="shared" si="10"/>
        <v>61.923073596443423</v>
      </c>
      <c r="Q191">
        <f t="shared" si="11"/>
        <v>1.6262623968162384</v>
      </c>
    </row>
    <row r="192" spans="1:17" x14ac:dyDescent="0.75">
      <c r="A192" s="7">
        <v>0.59250000000000003</v>
      </c>
      <c r="B192">
        <v>17.79</v>
      </c>
      <c r="C192">
        <v>31.68</v>
      </c>
      <c r="D192">
        <v>10</v>
      </c>
      <c r="E192">
        <v>28.67</v>
      </c>
      <c r="F192">
        <v>22.9</v>
      </c>
      <c r="G192">
        <v>29.98</v>
      </c>
      <c r="H192">
        <v>30.31</v>
      </c>
      <c r="I192">
        <v>29.93</v>
      </c>
      <c r="J192">
        <v>25.96</v>
      </c>
      <c r="K192">
        <v>753.66</v>
      </c>
      <c r="M192">
        <f t="shared" si="8"/>
        <v>11.521699999999999</v>
      </c>
      <c r="N192">
        <f t="shared" si="9"/>
        <v>0.52343526397325058</v>
      </c>
      <c r="O192">
        <v>191</v>
      </c>
      <c r="P192">
        <f t="shared" si="10"/>
        <v>61.790881553937346</v>
      </c>
      <c r="Q192">
        <f t="shared" si="11"/>
        <v>1.617176319866253</v>
      </c>
    </row>
    <row r="193" spans="1:17" x14ac:dyDescent="0.75">
      <c r="A193" s="7">
        <v>0.59319444444444447</v>
      </c>
      <c r="B193">
        <v>17.690000000000001</v>
      </c>
      <c r="C193">
        <v>31.56</v>
      </c>
      <c r="D193">
        <v>10</v>
      </c>
      <c r="E193">
        <v>28.55</v>
      </c>
      <c r="F193">
        <v>18.690000000000001</v>
      </c>
      <c r="G193">
        <v>29.91</v>
      </c>
      <c r="H193">
        <v>30.26</v>
      </c>
      <c r="I193">
        <v>29.84</v>
      </c>
      <c r="J193">
        <v>25.88</v>
      </c>
      <c r="K193">
        <v>689.4</v>
      </c>
      <c r="M193">
        <f t="shared" si="8"/>
        <v>11.421700000000001</v>
      </c>
      <c r="N193">
        <f t="shared" si="9"/>
        <v>0.51889222549825775</v>
      </c>
      <c r="O193">
        <v>192</v>
      </c>
      <c r="P193">
        <f t="shared" si="10"/>
        <v>61.456350630816779</v>
      </c>
      <c r="Q193">
        <f t="shared" si="11"/>
        <v>1.5944611274912892</v>
      </c>
    </row>
    <row r="194" spans="1:17" x14ac:dyDescent="0.75">
      <c r="A194" s="7">
        <v>0.59388888888888891</v>
      </c>
      <c r="B194">
        <v>17.64</v>
      </c>
      <c r="C194">
        <v>31.45</v>
      </c>
      <c r="D194">
        <v>10</v>
      </c>
      <c r="E194">
        <v>28.46</v>
      </c>
      <c r="F194">
        <v>20.6</v>
      </c>
      <c r="G194">
        <v>29.75</v>
      </c>
      <c r="H194">
        <v>30.11</v>
      </c>
      <c r="I194">
        <v>29.66</v>
      </c>
      <c r="J194">
        <v>25.63</v>
      </c>
      <c r="K194">
        <v>673</v>
      </c>
      <c r="M194">
        <f t="shared" si="8"/>
        <v>11.371700000000001</v>
      </c>
      <c r="N194">
        <f t="shared" si="9"/>
        <v>0.51662070626076129</v>
      </c>
      <c r="O194">
        <v>193</v>
      </c>
      <c r="P194">
        <f t="shared" si="10"/>
        <v>61.286878830781674</v>
      </c>
      <c r="Q194">
        <f t="shared" si="11"/>
        <v>1.5831035313038069</v>
      </c>
    </row>
    <row r="195" spans="1:17" x14ac:dyDescent="0.75">
      <c r="A195" s="7">
        <v>0.59458333333333335</v>
      </c>
      <c r="B195">
        <v>17.61</v>
      </c>
      <c r="C195">
        <v>31.38</v>
      </c>
      <c r="D195">
        <v>10</v>
      </c>
      <c r="E195">
        <v>28.49</v>
      </c>
      <c r="F195">
        <v>19.21</v>
      </c>
      <c r="G195">
        <v>29.81</v>
      </c>
      <c r="H195">
        <v>29.93</v>
      </c>
      <c r="I195">
        <v>29.51</v>
      </c>
      <c r="J195">
        <v>25.99</v>
      </c>
      <c r="K195">
        <v>688.04</v>
      </c>
      <c r="M195">
        <f t="shared" ref="M195:M258" si="12">B195-6.2683</f>
        <v>11.341699999999999</v>
      </c>
      <c r="N195">
        <f t="shared" ref="N195:N258" si="13">M195/22.0117</f>
        <v>0.51525779471826338</v>
      </c>
      <c r="O195">
        <v>194</v>
      </c>
      <c r="P195">
        <f t="shared" ref="P195:P258" si="14">(M195-$S$11)/M195*100</f>
        <v>61.184478517329858</v>
      </c>
      <c r="Q195">
        <f t="shared" ref="Q195:Q258" si="15">(M195-$S$11)/$S$11</f>
        <v>1.5762889735913175</v>
      </c>
    </row>
    <row r="196" spans="1:17" x14ac:dyDescent="0.75">
      <c r="A196" s="7">
        <v>0.59527777777777779</v>
      </c>
      <c r="B196">
        <v>17.29</v>
      </c>
      <c r="C196">
        <v>31.37</v>
      </c>
      <c r="D196">
        <v>10</v>
      </c>
      <c r="E196">
        <v>28.54</v>
      </c>
      <c r="F196">
        <v>42.05</v>
      </c>
      <c r="G196">
        <v>29.14</v>
      </c>
      <c r="H196">
        <v>29.64</v>
      </c>
      <c r="I196">
        <v>29.16</v>
      </c>
      <c r="J196">
        <v>25.18</v>
      </c>
      <c r="K196">
        <v>426.92</v>
      </c>
      <c r="M196">
        <f t="shared" si="12"/>
        <v>11.021699999999999</v>
      </c>
      <c r="N196">
        <f t="shared" si="13"/>
        <v>0.50072007159828635</v>
      </c>
      <c r="O196">
        <v>195</v>
      </c>
      <c r="P196">
        <f t="shared" si="14"/>
        <v>60.057522886669027</v>
      </c>
      <c r="Q196">
        <f t="shared" si="15"/>
        <v>1.5036003579914319</v>
      </c>
    </row>
    <row r="197" spans="1:17" x14ac:dyDescent="0.75">
      <c r="A197" s="7">
        <v>0.59597222222222224</v>
      </c>
      <c r="B197">
        <v>17.21</v>
      </c>
      <c r="C197">
        <v>31.31</v>
      </c>
      <c r="D197">
        <v>10</v>
      </c>
      <c r="E197">
        <v>28.53</v>
      </c>
      <c r="F197">
        <v>29.07</v>
      </c>
      <c r="G197">
        <v>29.32</v>
      </c>
      <c r="H197">
        <v>29.32</v>
      </c>
      <c r="I197">
        <v>28.89</v>
      </c>
      <c r="J197">
        <v>25.51</v>
      </c>
      <c r="K197">
        <v>526.72</v>
      </c>
      <c r="M197">
        <f t="shared" si="12"/>
        <v>10.941700000000001</v>
      </c>
      <c r="N197">
        <f t="shared" si="13"/>
        <v>0.4970856408182921</v>
      </c>
      <c r="O197">
        <v>196</v>
      </c>
      <c r="P197">
        <f t="shared" si="14"/>
        <v>59.765484339727834</v>
      </c>
      <c r="Q197">
        <f t="shared" si="15"/>
        <v>1.4854282040914608</v>
      </c>
    </row>
    <row r="198" spans="1:17" x14ac:dyDescent="0.75">
      <c r="A198" s="7">
        <v>0.59666666666666668</v>
      </c>
      <c r="B198">
        <v>17.149999999999999</v>
      </c>
      <c r="C198">
        <v>31.18</v>
      </c>
      <c r="D198">
        <v>10</v>
      </c>
      <c r="E198">
        <v>28.13</v>
      </c>
      <c r="F198">
        <v>24.85</v>
      </c>
      <c r="G198">
        <v>29.18</v>
      </c>
      <c r="H198">
        <v>29.05</v>
      </c>
      <c r="I198">
        <v>28.59</v>
      </c>
      <c r="J198">
        <v>25.51</v>
      </c>
      <c r="K198">
        <v>547.22</v>
      </c>
      <c r="M198">
        <f t="shared" si="12"/>
        <v>10.881699999999999</v>
      </c>
      <c r="N198">
        <f t="shared" si="13"/>
        <v>0.49435981773329629</v>
      </c>
      <c r="O198">
        <v>197</v>
      </c>
      <c r="P198">
        <f t="shared" si="14"/>
        <v>59.543637483113855</v>
      </c>
      <c r="Q198">
        <f t="shared" si="15"/>
        <v>1.4717990886664818</v>
      </c>
    </row>
    <row r="199" spans="1:17" x14ac:dyDescent="0.75">
      <c r="A199" s="7">
        <v>0.59736111111111112</v>
      </c>
      <c r="B199">
        <v>17.09</v>
      </c>
      <c r="C199">
        <v>31.06</v>
      </c>
      <c r="D199">
        <v>10</v>
      </c>
      <c r="E199">
        <v>28.12</v>
      </c>
      <c r="F199">
        <v>31.32</v>
      </c>
      <c r="G199">
        <v>28.87</v>
      </c>
      <c r="H199">
        <v>28.78</v>
      </c>
      <c r="I199">
        <v>28.28</v>
      </c>
      <c r="J199">
        <v>25.22</v>
      </c>
      <c r="K199">
        <v>461.09</v>
      </c>
      <c r="M199">
        <f t="shared" si="12"/>
        <v>10.8217</v>
      </c>
      <c r="N199">
        <f t="shared" si="13"/>
        <v>0.49163399464830065</v>
      </c>
      <c r="O199">
        <v>198</v>
      </c>
      <c r="P199">
        <f t="shared" si="14"/>
        <v>59.319330604248876</v>
      </c>
      <c r="Q199">
        <f t="shared" si="15"/>
        <v>1.4581699732415034</v>
      </c>
    </row>
    <row r="200" spans="1:17" x14ac:dyDescent="0.75">
      <c r="A200" s="7">
        <v>0.59805555555555556</v>
      </c>
      <c r="B200">
        <v>17.05</v>
      </c>
      <c r="C200">
        <v>30.9</v>
      </c>
      <c r="D200">
        <v>10</v>
      </c>
      <c r="E200">
        <v>27.75</v>
      </c>
      <c r="F200">
        <v>29.25</v>
      </c>
      <c r="G200">
        <v>28.43</v>
      </c>
      <c r="H200">
        <v>28.35</v>
      </c>
      <c r="I200">
        <v>27.84</v>
      </c>
      <c r="J200">
        <v>25.13</v>
      </c>
      <c r="K200">
        <v>362.66</v>
      </c>
      <c r="M200">
        <f t="shared" si="12"/>
        <v>10.781700000000001</v>
      </c>
      <c r="N200">
        <f t="shared" si="13"/>
        <v>0.48981677925830353</v>
      </c>
      <c r="O200">
        <v>199</v>
      </c>
      <c r="P200">
        <f t="shared" si="14"/>
        <v>59.168405724514692</v>
      </c>
      <c r="Q200">
        <f t="shared" si="15"/>
        <v>1.449083896291518</v>
      </c>
    </row>
    <row r="201" spans="1:17" x14ac:dyDescent="0.75">
      <c r="A201" s="7">
        <v>0.59875</v>
      </c>
      <c r="B201">
        <v>17.02</v>
      </c>
      <c r="C201">
        <v>30.74</v>
      </c>
      <c r="D201">
        <v>10</v>
      </c>
      <c r="E201">
        <v>27.5</v>
      </c>
      <c r="F201">
        <v>23.96</v>
      </c>
      <c r="G201">
        <v>28.28</v>
      </c>
      <c r="H201">
        <v>27.92</v>
      </c>
      <c r="I201">
        <v>27.37</v>
      </c>
      <c r="J201">
        <v>24.99</v>
      </c>
      <c r="K201">
        <v>340.79</v>
      </c>
      <c r="M201">
        <f t="shared" si="12"/>
        <v>10.7517</v>
      </c>
      <c r="N201">
        <f t="shared" si="13"/>
        <v>0.48845386771580562</v>
      </c>
      <c r="O201">
        <v>200</v>
      </c>
      <c r="P201">
        <f t="shared" si="14"/>
        <v>59.054475106262274</v>
      </c>
      <c r="Q201">
        <f t="shared" si="15"/>
        <v>1.4422693385790284</v>
      </c>
    </row>
    <row r="202" spans="1:17" x14ac:dyDescent="0.75">
      <c r="A202" s="7">
        <v>0.59944444444444445</v>
      </c>
      <c r="B202">
        <v>17.02</v>
      </c>
      <c r="C202">
        <v>30.6</v>
      </c>
      <c r="D202">
        <v>10</v>
      </c>
      <c r="E202">
        <v>27.4</v>
      </c>
      <c r="F202">
        <v>46</v>
      </c>
      <c r="G202">
        <v>28.02</v>
      </c>
      <c r="H202">
        <v>27.48</v>
      </c>
      <c r="I202">
        <v>26.97</v>
      </c>
      <c r="J202">
        <v>24.65</v>
      </c>
      <c r="K202">
        <v>312.08</v>
      </c>
      <c r="M202">
        <f t="shared" si="12"/>
        <v>10.7517</v>
      </c>
      <c r="N202">
        <f t="shared" si="13"/>
        <v>0.48845386771580562</v>
      </c>
      <c r="O202">
        <v>201</v>
      </c>
      <c r="P202">
        <f t="shared" si="14"/>
        <v>59.054475106262274</v>
      </c>
      <c r="Q202">
        <f t="shared" si="15"/>
        <v>1.4422693385790284</v>
      </c>
    </row>
    <row r="203" spans="1:17" x14ac:dyDescent="0.75">
      <c r="A203" s="7">
        <v>0.60013888888888889</v>
      </c>
      <c r="B203">
        <v>16.86</v>
      </c>
      <c r="C203">
        <v>30.39</v>
      </c>
      <c r="D203">
        <v>10</v>
      </c>
      <c r="E203">
        <v>27.03</v>
      </c>
      <c r="F203">
        <v>26.68</v>
      </c>
      <c r="G203">
        <v>27.78</v>
      </c>
      <c r="H203">
        <v>27.11</v>
      </c>
      <c r="I203">
        <v>26.64</v>
      </c>
      <c r="J203">
        <v>25</v>
      </c>
      <c r="K203">
        <v>317.55</v>
      </c>
      <c r="M203">
        <f t="shared" si="12"/>
        <v>10.591699999999999</v>
      </c>
      <c r="N203">
        <f t="shared" si="13"/>
        <v>0.48118500615581711</v>
      </c>
      <c r="O203">
        <v>202</v>
      </c>
      <c r="P203">
        <f t="shared" si="14"/>
        <v>58.435945126844601</v>
      </c>
      <c r="Q203">
        <f t="shared" si="15"/>
        <v>1.4059250307790858</v>
      </c>
    </row>
    <row r="204" spans="1:17" x14ac:dyDescent="0.75">
      <c r="A204" s="7">
        <v>0.60083333333333333</v>
      </c>
      <c r="B204">
        <v>16.850000000000001</v>
      </c>
      <c r="C204">
        <v>30.19</v>
      </c>
      <c r="D204">
        <v>10</v>
      </c>
      <c r="E204">
        <v>26.96</v>
      </c>
      <c r="F204">
        <v>24.85</v>
      </c>
      <c r="G204">
        <v>27.91</v>
      </c>
      <c r="H204">
        <v>26.84</v>
      </c>
      <c r="I204">
        <v>26.37</v>
      </c>
      <c r="J204">
        <v>25.1</v>
      </c>
      <c r="K204">
        <v>396.84</v>
      </c>
      <c r="M204">
        <f t="shared" si="12"/>
        <v>10.581700000000001</v>
      </c>
      <c r="N204">
        <f t="shared" si="13"/>
        <v>0.48073070230831788</v>
      </c>
      <c r="O204">
        <v>203</v>
      </c>
      <c r="P204">
        <f t="shared" si="14"/>
        <v>58.396665942145411</v>
      </c>
      <c r="Q204">
        <f t="shared" si="15"/>
        <v>1.4036535115415898</v>
      </c>
    </row>
    <row r="205" spans="1:17" x14ac:dyDescent="0.75">
      <c r="A205" s="7">
        <v>0.60152777777777777</v>
      </c>
      <c r="B205">
        <v>16.690000000000001</v>
      </c>
      <c r="C205">
        <v>30.03</v>
      </c>
      <c r="D205">
        <v>10</v>
      </c>
      <c r="E205">
        <v>26.83</v>
      </c>
      <c r="F205">
        <v>26.5</v>
      </c>
      <c r="G205">
        <v>28.01</v>
      </c>
      <c r="H205">
        <v>26.9</v>
      </c>
      <c r="I205">
        <v>26.59</v>
      </c>
      <c r="J205">
        <v>25.1</v>
      </c>
      <c r="K205">
        <v>565</v>
      </c>
      <c r="M205">
        <f t="shared" si="12"/>
        <v>10.421700000000001</v>
      </c>
      <c r="N205">
        <f t="shared" si="13"/>
        <v>0.47346184074832931</v>
      </c>
      <c r="O205">
        <v>204</v>
      </c>
      <c r="P205">
        <f t="shared" si="14"/>
        <v>57.75794735983574</v>
      </c>
      <c r="Q205">
        <f t="shared" si="15"/>
        <v>1.367309203741647</v>
      </c>
    </row>
    <row r="206" spans="1:17" x14ac:dyDescent="0.75">
      <c r="A206" s="7">
        <v>0.60222222222222221</v>
      </c>
      <c r="B206">
        <v>16.62</v>
      </c>
      <c r="C206">
        <v>29.98</v>
      </c>
      <c r="D206">
        <v>10</v>
      </c>
      <c r="E206">
        <v>27.08</v>
      </c>
      <c r="F206">
        <v>42.64</v>
      </c>
      <c r="G206">
        <v>28.18</v>
      </c>
      <c r="H206">
        <v>27.21</v>
      </c>
      <c r="I206">
        <v>26.95</v>
      </c>
      <c r="J206">
        <v>25.07</v>
      </c>
      <c r="K206">
        <v>611.48</v>
      </c>
      <c r="M206">
        <f t="shared" si="12"/>
        <v>10.351700000000001</v>
      </c>
      <c r="N206">
        <f t="shared" si="13"/>
        <v>0.47028171381583433</v>
      </c>
      <c r="O206">
        <v>205</v>
      </c>
      <c r="P206">
        <f t="shared" si="14"/>
        <v>57.472299235874317</v>
      </c>
      <c r="Q206">
        <f t="shared" si="15"/>
        <v>1.351408569079172</v>
      </c>
    </row>
    <row r="207" spans="1:17" x14ac:dyDescent="0.75">
      <c r="A207" s="7">
        <v>0.60291666666666666</v>
      </c>
      <c r="B207">
        <v>16.489999999999998</v>
      </c>
      <c r="C207">
        <v>29.89</v>
      </c>
      <c r="D207">
        <v>10</v>
      </c>
      <c r="E207">
        <v>26.9</v>
      </c>
      <c r="F207">
        <v>31.51</v>
      </c>
      <c r="G207">
        <v>28.03</v>
      </c>
      <c r="H207">
        <v>27.46</v>
      </c>
      <c r="I207">
        <v>27.21</v>
      </c>
      <c r="J207">
        <v>25.23</v>
      </c>
      <c r="K207">
        <v>539.02</v>
      </c>
      <c r="M207">
        <f t="shared" si="12"/>
        <v>10.221699999999998</v>
      </c>
      <c r="N207">
        <f t="shared" si="13"/>
        <v>0.4643757637983435</v>
      </c>
      <c r="O207">
        <v>206</v>
      </c>
      <c r="P207">
        <f t="shared" si="14"/>
        <v>56.931430192629406</v>
      </c>
      <c r="Q207">
        <f t="shared" si="15"/>
        <v>1.3218788189917179</v>
      </c>
    </row>
    <row r="208" spans="1:17" x14ac:dyDescent="0.75">
      <c r="A208" s="7">
        <v>0.6036111111111111</v>
      </c>
      <c r="B208">
        <v>16.41</v>
      </c>
      <c r="C208">
        <v>29.93</v>
      </c>
      <c r="D208">
        <v>10</v>
      </c>
      <c r="E208">
        <v>27.12</v>
      </c>
      <c r="F208">
        <v>21.84</v>
      </c>
      <c r="G208">
        <v>28.23</v>
      </c>
      <c r="H208">
        <v>27.6</v>
      </c>
      <c r="I208">
        <v>27.33</v>
      </c>
      <c r="J208">
        <v>25.65</v>
      </c>
      <c r="K208">
        <v>555.42999999999995</v>
      </c>
      <c r="M208">
        <f t="shared" si="12"/>
        <v>10.1417</v>
      </c>
      <c r="N208">
        <f t="shared" si="13"/>
        <v>0.4607413330183493</v>
      </c>
      <c r="O208">
        <v>207</v>
      </c>
      <c r="P208">
        <f t="shared" si="14"/>
        <v>56.591695672323183</v>
      </c>
      <c r="Q208">
        <f t="shared" si="15"/>
        <v>1.3037066650917468</v>
      </c>
    </row>
    <row r="209" spans="1:17" x14ac:dyDescent="0.75">
      <c r="A209" s="7">
        <v>0.60430555555555554</v>
      </c>
      <c r="B209">
        <v>16.399999999999999</v>
      </c>
      <c r="C209">
        <v>29.93</v>
      </c>
      <c r="D209">
        <v>10</v>
      </c>
      <c r="E209">
        <v>27.05</v>
      </c>
      <c r="F209">
        <v>27.96</v>
      </c>
      <c r="G209">
        <v>27.92</v>
      </c>
      <c r="H209">
        <v>27.61</v>
      </c>
      <c r="I209">
        <v>27.4</v>
      </c>
      <c r="J209">
        <v>25.1</v>
      </c>
      <c r="K209">
        <v>466.56</v>
      </c>
      <c r="M209">
        <f t="shared" si="12"/>
        <v>10.131699999999999</v>
      </c>
      <c r="N209">
        <f t="shared" si="13"/>
        <v>0.46028702917084996</v>
      </c>
      <c r="O209">
        <v>208</v>
      </c>
      <c r="P209">
        <f t="shared" si="14"/>
        <v>56.548851624110462</v>
      </c>
      <c r="Q209">
        <f t="shared" si="15"/>
        <v>1.3014351458542501</v>
      </c>
    </row>
    <row r="210" spans="1:17" x14ac:dyDescent="0.75">
      <c r="A210" s="7">
        <v>0.60499999999999998</v>
      </c>
      <c r="B210">
        <v>16.38</v>
      </c>
      <c r="C210">
        <v>29.88</v>
      </c>
      <c r="D210">
        <v>10</v>
      </c>
      <c r="E210">
        <v>26.77</v>
      </c>
      <c r="F210">
        <v>37.299999999999997</v>
      </c>
      <c r="G210">
        <v>27.71</v>
      </c>
      <c r="H210">
        <v>27.45</v>
      </c>
      <c r="I210">
        <v>27.18</v>
      </c>
      <c r="J210">
        <v>24.95</v>
      </c>
      <c r="K210">
        <v>398.21</v>
      </c>
      <c r="M210">
        <f t="shared" si="12"/>
        <v>10.111699999999999</v>
      </c>
      <c r="N210">
        <f t="shared" si="13"/>
        <v>0.4593784214758514</v>
      </c>
      <c r="O210">
        <v>209</v>
      </c>
      <c r="P210">
        <f t="shared" si="14"/>
        <v>56.462909303084544</v>
      </c>
      <c r="Q210">
        <f t="shared" si="15"/>
        <v>1.2968921073792574</v>
      </c>
    </row>
    <row r="211" spans="1:17" x14ac:dyDescent="0.75">
      <c r="A211" s="7">
        <v>0.60569444444444442</v>
      </c>
      <c r="B211">
        <v>16.27</v>
      </c>
      <c r="C211">
        <v>29.78</v>
      </c>
      <c r="D211">
        <v>10</v>
      </c>
      <c r="E211">
        <v>26.6</v>
      </c>
      <c r="F211">
        <v>41.65</v>
      </c>
      <c r="G211">
        <v>27.2</v>
      </c>
      <c r="H211">
        <v>27.14</v>
      </c>
      <c r="I211">
        <v>26.82</v>
      </c>
      <c r="J211">
        <v>24.63</v>
      </c>
      <c r="K211">
        <v>339.42</v>
      </c>
      <c r="M211">
        <f t="shared" si="12"/>
        <v>10.0017</v>
      </c>
      <c r="N211">
        <f t="shared" si="13"/>
        <v>0.45438107915335929</v>
      </c>
      <c r="O211">
        <v>210</v>
      </c>
      <c r="P211">
        <f t="shared" si="14"/>
        <v>55.984082705939983</v>
      </c>
      <c r="Q211">
        <f t="shared" si="15"/>
        <v>1.2719053957667967</v>
      </c>
    </row>
    <row r="212" spans="1:17" x14ac:dyDescent="0.75">
      <c r="A212" s="7">
        <v>0.60638888888888887</v>
      </c>
      <c r="B212">
        <v>16.260000000000002</v>
      </c>
      <c r="C212">
        <v>29.68</v>
      </c>
      <c r="D212">
        <v>10</v>
      </c>
      <c r="E212">
        <v>26.4</v>
      </c>
      <c r="F212">
        <v>40.86</v>
      </c>
      <c r="G212">
        <v>27.29</v>
      </c>
      <c r="H212">
        <v>26.78</v>
      </c>
      <c r="I212">
        <v>26.49</v>
      </c>
      <c r="J212">
        <v>24.65</v>
      </c>
      <c r="K212">
        <v>306.61</v>
      </c>
      <c r="M212">
        <f t="shared" si="12"/>
        <v>9.9917000000000016</v>
      </c>
      <c r="N212">
        <f t="shared" si="13"/>
        <v>0.45392677530586012</v>
      </c>
      <c r="O212">
        <v>211</v>
      </c>
      <c r="P212">
        <f t="shared" si="14"/>
        <v>55.940030225086836</v>
      </c>
      <c r="Q212">
        <f t="shared" si="15"/>
        <v>1.2696338765293009</v>
      </c>
    </row>
    <row r="213" spans="1:17" x14ac:dyDescent="0.75">
      <c r="A213" s="7">
        <v>0.60708333333333331</v>
      </c>
      <c r="B213">
        <v>16.22</v>
      </c>
      <c r="C213">
        <v>29.59</v>
      </c>
      <c r="D213">
        <v>10</v>
      </c>
      <c r="E213">
        <v>26.44</v>
      </c>
      <c r="F213">
        <v>29.62</v>
      </c>
      <c r="G213">
        <v>27.28</v>
      </c>
      <c r="H213">
        <v>26.44</v>
      </c>
      <c r="I213">
        <v>26.09</v>
      </c>
      <c r="J213">
        <v>25.02</v>
      </c>
      <c r="K213">
        <v>295.67</v>
      </c>
      <c r="M213">
        <f t="shared" si="12"/>
        <v>9.9516999999999989</v>
      </c>
      <c r="N213">
        <f t="shared" si="13"/>
        <v>0.45210955991586288</v>
      </c>
      <c r="O213">
        <v>212</v>
      </c>
      <c r="P213">
        <f t="shared" si="14"/>
        <v>55.762934975933753</v>
      </c>
      <c r="Q213">
        <f t="shared" si="15"/>
        <v>1.2605477995793146</v>
      </c>
    </row>
    <row r="214" spans="1:17" x14ac:dyDescent="0.75">
      <c r="A214" s="7">
        <v>0.60777777777777775</v>
      </c>
      <c r="B214">
        <v>16.16</v>
      </c>
      <c r="C214">
        <v>29.54</v>
      </c>
      <c r="D214">
        <v>10</v>
      </c>
      <c r="E214">
        <v>26.45</v>
      </c>
      <c r="F214">
        <v>19.03</v>
      </c>
      <c r="G214">
        <v>27.18</v>
      </c>
      <c r="H214">
        <v>26.18</v>
      </c>
      <c r="I214">
        <v>25.84</v>
      </c>
      <c r="J214">
        <v>25.06</v>
      </c>
      <c r="K214">
        <v>287.47000000000003</v>
      </c>
      <c r="M214">
        <f t="shared" si="12"/>
        <v>9.8917000000000002</v>
      </c>
      <c r="N214">
        <f t="shared" si="13"/>
        <v>0.44938373683086719</v>
      </c>
      <c r="O214">
        <v>213</v>
      </c>
      <c r="P214">
        <f t="shared" si="14"/>
        <v>55.494606589362803</v>
      </c>
      <c r="Q214">
        <f t="shared" si="15"/>
        <v>1.2469186841543363</v>
      </c>
    </row>
    <row r="215" spans="1:17" x14ac:dyDescent="0.75">
      <c r="A215" s="7">
        <v>0.60847222222222219</v>
      </c>
      <c r="B215">
        <v>16.079999999999998</v>
      </c>
      <c r="C215">
        <v>29.44</v>
      </c>
      <c r="D215">
        <v>10</v>
      </c>
      <c r="E215">
        <v>26.34</v>
      </c>
      <c r="F215">
        <v>26.86</v>
      </c>
      <c r="G215">
        <v>27.04</v>
      </c>
      <c r="H215">
        <v>25.92</v>
      </c>
      <c r="I215">
        <v>25.62</v>
      </c>
      <c r="J215">
        <v>24.62</v>
      </c>
      <c r="K215">
        <v>282</v>
      </c>
      <c r="M215">
        <f t="shared" si="12"/>
        <v>9.8116999999999983</v>
      </c>
      <c r="N215">
        <f t="shared" si="13"/>
        <v>0.44574930605087282</v>
      </c>
      <c r="O215">
        <v>214</v>
      </c>
      <c r="P215">
        <f t="shared" si="14"/>
        <v>55.131730485033174</v>
      </c>
      <c r="Q215">
        <f t="shared" si="15"/>
        <v>1.2287465302543645</v>
      </c>
    </row>
    <row r="216" spans="1:17" x14ac:dyDescent="0.75">
      <c r="A216" s="7">
        <v>0.60916666666666663</v>
      </c>
      <c r="B216">
        <v>16.04</v>
      </c>
      <c r="C216">
        <v>29.36</v>
      </c>
      <c r="D216">
        <v>10</v>
      </c>
      <c r="E216">
        <v>26.27</v>
      </c>
      <c r="F216">
        <v>21.48</v>
      </c>
      <c r="G216">
        <v>27.03</v>
      </c>
      <c r="H216">
        <v>25.76</v>
      </c>
      <c r="I216">
        <v>25.45</v>
      </c>
      <c r="J216">
        <v>25.28</v>
      </c>
      <c r="K216">
        <v>280.64</v>
      </c>
      <c r="M216">
        <f t="shared" si="12"/>
        <v>9.7716999999999992</v>
      </c>
      <c r="N216">
        <f t="shared" si="13"/>
        <v>0.44393209066087574</v>
      </c>
      <c r="O216">
        <v>215</v>
      </c>
      <c r="P216">
        <f t="shared" si="14"/>
        <v>54.948064308155189</v>
      </c>
      <c r="Q216">
        <f t="shared" si="15"/>
        <v>1.2196604533043789</v>
      </c>
    </row>
    <row r="217" spans="1:17" x14ac:dyDescent="0.75">
      <c r="A217" s="7">
        <v>0.60986111111111108</v>
      </c>
      <c r="B217">
        <v>16.02</v>
      </c>
      <c r="C217">
        <v>29.28</v>
      </c>
      <c r="D217">
        <v>10</v>
      </c>
      <c r="E217">
        <v>26.06</v>
      </c>
      <c r="F217">
        <v>45.21</v>
      </c>
      <c r="G217">
        <v>26.79</v>
      </c>
      <c r="H217">
        <v>25.62</v>
      </c>
      <c r="I217">
        <v>25.33</v>
      </c>
      <c r="J217">
        <v>24.65</v>
      </c>
      <c r="K217">
        <v>286.10000000000002</v>
      </c>
      <c r="M217">
        <f t="shared" si="12"/>
        <v>9.7516999999999996</v>
      </c>
      <c r="N217">
        <f t="shared" si="13"/>
        <v>0.44302348296587718</v>
      </c>
      <c r="O217">
        <v>216</v>
      </c>
      <c r="P217">
        <f t="shared" si="14"/>
        <v>54.855666191535832</v>
      </c>
      <c r="Q217">
        <f t="shared" si="15"/>
        <v>1.2151174148293862</v>
      </c>
    </row>
    <row r="218" spans="1:17" x14ac:dyDescent="0.75">
      <c r="A218" s="7">
        <v>0.61055555555555563</v>
      </c>
      <c r="B218">
        <v>16.010000000000002</v>
      </c>
      <c r="C218">
        <v>29.25</v>
      </c>
      <c r="D218">
        <v>10</v>
      </c>
      <c r="E218">
        <v>26.16</v>
      </c>
      <c r="F218">
        <v>23.43</v>
      </c>
      <c r="G218">
        <v>26.89</v>
      </c>
      <c r="H218">
        <v>25.49</v>
      </c>
      <c r="I218">
        <v>25.19</v>
      </c>
      <c r="J218">
        <v>25.28</v>
      </c>
      <c r="K218">
        <v>294.31</v>
      </c>
      <c r="M218">
        <f t="shared" si="12"/>
        <v>9.7417000000000016</v>
      </c>
      <c r="N218">
        <f t="shared" si="13"/>
        <v>0.44256917911837801</v>
      </c>
      <c r="O218">
        <v>217</v>
      </c>
      <c r="P218">
        <f t="shared" si="14"/>
        <v>54.80932486116388</v>
      </c>
      <c r="Q218">
        <f t="shared" si="15"/>
        <v>1.2128458955918904</v>
      </c>
    </row>
    <row r="219" spans="1:17" x14ac:dyDescent="0.75">
      <c r="A219" s="7">
        <v>0.61124999999999996</v>
      </c>
      <c r="B219">
        <v>15.8</v>
      </c>
      <c r="C219">
        <v>29.18</v>
      </c>
      <c r="D219">
        <v>10</v>
      </c>
      <c r="E219">
        <v>26.03</v>
      </c>
      <c r="F219">
        <v>21.48</v>
      </c>
      <c r="G219">
        <v>26.83</v>
      </c>
      <c r="H219">
        <v>25.41</v>
      </c>
      <c r="I219">
        <v>25.15</v>
      </c>
      <c r="J219">
        <v>24.93</v>
      </c>
      <c r="K219">
        <v>298.41000000000003</v>
      </c>
      <c r="M219">
        <f t="shared" si="12"/>
        <v>9.5317000000000007</v>
      </c>
      <c r="N219">
        <f t="shared" si="13"/>
        <v>0.43302879832089297</v>
      </c>
      <c r="O219">
        <v>218</v>
      </c>
      <c r="P219">
        <f t="shared" si="14"/>
        <v>53.813695353399716</v>
      </c>
      <c r="Q219">
        <f t="shared" si="15"/>
        <v>1.1651439916044652</v>
      </c>
    </row>
    <row r="220" spans="1:17" x14ac:dyDescent="0.75">
      <c r="A220" s="7">
        <v>0.61194444444444451</v>
      </c>
      <c r="B220">
        <v>15.67</v>
      </c>
      <c r="C220">
        <v>29.1</v>
      </c>
      <c r="D220">
        <v>10</v>
      </c>
      <c r="E220">
        <v>25.86</v>
      </c>
      <c r="F220">
        <v>39.08</v>
      </c>
      <c r="G220">
        <v>26.62</v>
      </c>
      <c r="H220">
        <v>25.37</v>
      </c>
      <c r="I220">
        <v>25.15</v>
      </c>
      <c r="J220">
        <v>24.59</v>
      </c>
      <c r="K220">
        <v>305.24</v>
      </c>
      <c r="M220">
        <f t="shared" si="12"/>
        <v>9.4016999999999999</v>
      </c>
      <c r="N220">
        <f t="shared" si="13"/>
        <v>0.42712284830340225</v>
      </c>
      <c r="O220">
        <v>219</v>
      </c>
      <c r="P220">
        <f t="shared" si="14"/>
        <v>53.175064084154997</v>
      </c>
      <c r="Q220">
        <f t="shared" si="15"/>
        <v>1.1356142415170116</v>
      </c>
    </row>
    <row r="221" spans="1:17" x14ac:dyDescent="0.75">
      <c r="A221" s="7">
        <v>0.61263888888888884</v>
      </c>
      <c r="B221">
        <v>15.67</v>
      </c>
      <c r="C221">
        <v>28.96</v>
      </c>
      <c r="D221">
        <v>10</v>
      </c>
      <c r="E221">
        <v>25.84</v>
      </c>
      <c r="F221">
        <v>14.26</v>
      </c>
      <c r="G221">
        <v>26.79</v>
      </c>
      <c r="H221">
        <v>25.32</v>
      </c>
      <c r="I221">
        <v>25.09</v>
      </c>
      <c r="J221">
        <v>25.05</v>
      </c>
      <c r="K221">
        <v>321.64999999999998</v>
      </c>
      <c r="M221">
        <f t="shared" si="12"/>
        <v>9.4016999999999999</v>
      </c>
      <c r="N221">
        <f t="shared" si="13"/>
        <v>0.42712284830340225</v>
      </c>
      <c r="O221">
        <v>220</v>
      </c>
      <c r="P221">
        <f t="shared" si="14"/>
        <v>53.175064084154997</v>
      </c>
      <c r="Q221">
        <f t="shared" si="15"/>
        <v>1.1356142415170116</v>
      </c>
    </row>
    <row r="222" spans="1:17" x14ac:dyDescent="0.75">
      <c r="A222" s="7">
        <v>0.6133333333333334</v>
      </c>
      <c r="B222">
        <v>15.67</v>
      </c>
      <c r="C222">
        <v>28.95</v>
      </c>
      <c r="D222">
        <v>10</v>
      </c>
      <c r="E222">
        <v>25.98</v>
      </c>
      <c r="F222">
        <v>19.89</v>
      </c>
      <c r="G222">
        <v>26.78</v>
      </c>
      <c r="H222">
        <v>25.31</v>
      </c>
      <c r="I222">
        <v>25.1</v>
      </c>
      <c r="J222">
        <v>25.11</v>
      </c>
      <c r="K222">
        <v>338.05</v>
      </c>
      <c r="M222">
        <f t="shared" si="12"/>
        <v>9.4016999999999999</v>
      </c>
      <c r="N222">
        <f t="shared" si="13"/>
        <v>0.42712284830340225</v>
      </c>
      <c r="O222">
        <v>221</v>
      </c>
      <c r="P222">
        <f t="shared" si="14"/>
        <v>53.175064084154997</v>
      </c>
      <c r="Q222">
        <f t="shared" si="15"/>
        <v>1.1356142415170116</v>
      </c>
    </row>
    <row r="223" spans="1:17" x14ac:dyDescent="0.75">
      <c r="A223" s="7">
        <v>0.61402777777777773</v>
      </c>
      <c r="B223">
        <v>15.65</v>
      </c>
      <c r="C223">
        <v>28.92</v>
      </c>
      <c r="D223">
        <v>10</v>
      </c>
      <c r="E223">
        <v>25.91</v>
      </c>
      <c r="F223">
        <v>38.49</v>
      </c>
      <c r="G223">
        <v>26.73</v>
      </c>
      <c r="H223">
        <v>25.34</v>
      </c>
      <c r="I223">
        <v>25.16</v>
      </c>
      <c r="J223">
        <v>24.82</v>
      </c>
      <c r="K223">
        <v>333.95</v>
      </c>
      <c r="M223">
        <f t="shared" si="12"/>
        <v>9.3817000000000004</v>
      </c>
      <c r="N223">
        <f t="shared" si="13"/>
        <v>0.42621424060840368</v>
      </c>
      <c r="O223">
        <v>222</v>
      </c>
      <c r="P223">
        <f t="shared" si="14"/>
        <v>53.07524222688852</v>
      </c>
      <c r="Q223">
        <f t="shared" si="15"/>
        <v>1.1310712030420187</v>
      </c>
    </row>
    <row r="224" spans="1:17" x14ac:dyDescent="0.75">
      <c r="A224" s="7">
        <v>0.61472222222222228</v>
      </c>
      <c r="B224">
        <v>15.58</v>
      </c>
      <c r="C224">
        <v>28.92</v>
      </c>
      <c r="D224">
        <v>10</v>
      </c>
      <c r="E224">
        <v>25.92</v>
      </c>
      <c r="F224">
        <v>25.58</v>
      </c>
      <c r="G224">
        <v>26.74</v>
      </c>
      <c r="H224">
        <v>25.38</v>
      </c>
      <c r="I224">
        <v>25.17</v>
      </c>
      <c r="J224">
        <v>25.06</v>
      </c>
      <c r="K224">
        <v>314.81</v>
      </c>
      <c r="M224">
        <f t="shared" si="12"/>
        <v>9.3117000000000001</v>
      </c>
      <c r="N224">
        <f t="shared" si="13"/>
        <v>0.42303411367590871</v>
      </c>
      <c r="O224">
        <v>223</v>
      </c>
      <c r="P224">
        <f t="shared" si="14"/>
        <v>52.72248891179914</v>
      </c>
      <c r="Q224">
        <f t="shared" si="15"/>
        <v>1.1151705683795439</v>
      </c>
    </row>
    <row r="225" spans="1:17" x14ac:dyDescent="0.75">
      <c r="A225" s="7">
        <v>0.61541666666666661</v>
      </c>
      <c r="B225">
        <v>15.52</v>
      </c>
      <c r="C225">
        <v>28.93</v>
      </c>
      <c r="D225">
        <v>10</v>
      </c>
      <c r="E225">
        <v>25.97</v>
      </c>
      <c r="F225">
        <v>21.84</v>
      </c>
      <c r="G225">
        <v>26.81</v>
      </c>
      <c r="H225">
        <v>25.32</v>
      </c>
      <c r="I225">
        <v>25.13</v>
      </c>
      <c r="J225">
        <v>25.32</v>
      </c>
      <c r="K225">
        <v>327.12</v>
      </c>
      <c r="M225">
        <f t="shared" si="12"/>
        <v>9.2516999999999996</v>
      </c>
      <c r="N225">
        <f t="shared" si="13"/>
        <v>0.42030829059091296</v>
      </c>
      <c r="O225">
        <v>224</v>
      </c>
      <c r="P225">
        <f t="shared" si="14"/>
        <v>52.415880324697085</v>
      </c>
      <c r="Q225">
        <f t="shared" si="15"/>
        <v>1.1015414529545651</v>
      </c>
    </row>
    <row r="226" spans="1:17" x14ac:dyDescent="0.75">
      <c r="A226" s="7">
        <v>0.61611111111111116</v>
      </c>
      <c r="B226">
        <v>15.42</v>
      </c>
      <c r="C226">
        <v>29</v>
      </c>
      <c r="D226">
        <v>10</v>
      </c>
      <c r="E226">
        <v>26.17</v>
      </c>
      <c r="F226">
        <v>16.12</v>
      </c>
      <c r="G226">
        <v>26.89</v>
      </c>
      <c r="H226">
        <v>25.35</v>
      </c>
      <c r="I226">
        <v>25.17</v>
      </c>
      <c r="J226">
        <v>25.4</v>
      </c>
      <c r="K226">
        <v>338.05</v>
      </c>
      <c r="M226">
        <f t="shared" si="12"/>
        <v>9.1516999999999999</v>
      </c>
      <c r="N226">
        <f t="shared" si="13"/>
        <v>0.41576525211592014</v>
      </c>
      <c r="O226">
        <v>225</v>
      </c>
      <c r="P226">
        <f t="shared" si="14"/>
        <v>51.895931903362225</v>
      </c>
      <c r="Q226">
        <f t="shared" si="15"/>
        <v>1.0788262605796011</v>
      </c>
    </row>
    <row r="227" spans="1:17" x14ac:dyDescent="0.75">
      <c r="A227" s="7">
        <v>0.6168055555555555</v>
      </c>
      <c r="B227">
        <v>15.39</v>
      </c>
      <c r="C227">
        <v>29.08</v>
      </c>
      <c r="D227">
        <v>10</v>
      </c>
      <c r="E227">
        <v>26.35</v>
      </c>
      <c r="F227">
        <v>12.11</v>
      </c>
      <c r="G227">
        <v>26.96</v>
      </c>
      <c r="H227">
        <v>25.35</v>
      </c>
      <c r="I227">
        <v>25.18</v>
      </c>
      <c r="J227">
        <v>25.52</v>
      </c>
      <c r="K227">
        <v>358.56</v>
      </c>
      <c r="M227">
        <f t="shared" si="12"/>
        <v>9.1217000000000006</v>
      </c>
      <c r="N227">
        <f t="shared" si="13"/>
        <v>0.41440234057342235</v>
      </c>
      <c r="O227">
        <v>226</v>
      </c>
      <c r="P227">
        <f t="shared" si="14"/>
        <v>51.737724327702082</v>
      </c>
      <c r="Q227">
        <f t="shared" si="15"/>
        <v>1.0720117028671119</v>
      </c>
    </row>
    <row r="228" spans="1:17" x14ac:dyDescent="0.75">
      <c r="A228" s="7">
        <v>0.61750000000000005</v>
      </c>
      <c r="B228">
        <v>15.36</v>
      </c>
      <c r="C228">
        <v>29.15</v>
      </c>
      <c r="D228">
        <v>10</v>
      </c>
      <c r="E228">
        <v>26.35</v>
      </c>
      <c r="F228">
        <v>25.39</v>
      </c>
      <c r="G228">
        <v>26.85</v>
      </c>
      <c r="H228">
        <v>25.39</v>
      </c>
      <c r="I228">
        <v>25.28</v>
      </c>
      <c r="J228">
        <v>25.1</v>
      </c>
      <c r="K228">
        <v>324.38</v>
      </c>
      <c r="M228">
        <f t="shared" si="12"/>
        <v>9.0916999999999994</v>
      </c>
      <c r="N228">
        <f t="shared" si="13"/>
        <v>0.41303942903092444</v>
      </c>
      <c r="O228">
        <v>227</v>
      </c>
      <c r="P228">
        <f t="shared" si="14"/>
        <v>51.57847267287746</v>
      </c>
      <c r="Q228">
        <f t="shared" si="15"/>
        <v>1.0651971451546223</v>
      </c>
    </row>
    <row r="229" spans="1:17" x14ac:dyDescent="0.75">
      <c r="A229" s="7">
        <v>0.61819444444444438</v>
      </c>
      <c r="B229">
        <v>15.31</v>
      </c>
      <c r="C229">
        <v>29.16</v>
      </c>
      <c r="D229">
        <v>10</v>
      </c>
      <c r="E229">
        <v>26.32</v>
      </c>
      <c r="F229">
        <v>27.41</v>
      </c>
      <c r="G229">
        <v>26.82</v>
      </c>
      <c r="H229">
        <v>25.41</v>
      </c>
      <c r="I229">
        <v>25.22</v>
      </c>
      <c r="J229">
        <v>24.82</v>
      </c>
      <c r="K229">
        <v>323.02</v>
      </c>
      <c r="M229">
        <f t="shared" si="12"/>
        <v>9.0417000000000005</v>
      </c>
      <c r="N229">
        <f t="shared" si="13"/>
        <v>0.41076790979342803</v>
      </c>
      <c r="O229">
        <v>228</v>
      </c>
      <c r="P229">
        <f t="shared" si="14"/>
        <v>51.31070484532777</v>
      </c>
      <c r="Q229">
        <f t="shared" si="15"/>
        <v>1.0538395489671404</v>
      </c>
    </row>
    <row r="230" spans="1:17" x14ac:dyDescent="0.75">
      <c r="A230" s="7">
        <v>0.61888888888888893</v>
      </c>
      <c r="B230">
        <v>15.31</v>
      </c>
      <c r="C230">
        <v>29.14</v>
      </c>
      <c r="D230">
        <v>10</v>
      </c>
      <c r="E230">
        <v>26.31</v>
      </c>
      <c r="F230">
        <v>14.26</v>
      </c>
      <c r="G230">
        <v>26.82</v>
      </c>
      <c r="H230">
        <v>25.37</v>
      </c>
      <c r="I230">
        <v>25.17</v>
      </c>
      <c r="J230">
        <v>24.92</v>
      </c>
      <c r="K230">
        <v>307.98</v>
      </c>
      <c r="M230">
        <f t="shared" si="12"/>
        <v>9.0417000000000005</v>
      </c>
      <c r="N230">
        <f t="shared" si="13"/>
        <v>0.41076790979342803</v>
      </c>
      <c r="O230">
        <v>229</v>
      </c>
      <c r="P230">
        <f t="shared" si="14"/>
        <v>51.31070484532777</v>
      </c>
      <c r="Q230">
        <f t="shared" si="15"/>
        <v>1.0538395489671404</v>
      </c>
    </row>
    <row r="231" spans="1:17" x14ac:dyDescent="0.75">
      <c r="A231" s="7">
        <v>0.61958333333333326</v>
      </c>
      <c r="B231">
        <v>15.24</v>
      </c>
      <c r="C231">
        <v>29.09</v>
      </c>
      <c r="D231">
        <v>10</v>
      </c>
      <c r="E231">
        <v>26.13</v>
      </c>
      <c r="F231">
        <v>22.37</v>
      </c>
      <c r="G231">
        <v>26.74</v>
      </c>
      <c r="H231">
        <v>25.36</v>
      </c>
      <c r="I231">
        <v>25.16</v>
      </c>
      <c r="J231">
        <v>25.06</v>
      </c>
      <c r="K231">
        <v>286.10000000000002</v>
      </c>
      <c r="M231">
        <f t="shared" si="12"/>
        <v>8.9717000000000002</v>
      </c>
      <c r="N231">
        <f t="shared" si="13"/>
        <v>0.40758778286093306</v>
      </c>
      <c r="O231">
        <v>230</v>
      </c>
      <c r="P231">
        <f t="shared" si="14"/>
        <v>50.93081578742045</v>
      </c>
      <c r="Q231">
        <f t="shared" si="15"/>
        <v>1.0379389143046653</v>
      </c>
    </row>
    <row r="232" spans="1:17" x14ac:dyDescent="0.75">
      <c r="A232" s="7">
        <v>0.62027777777777782</v>
      </c>
      <c r="B232">
        <v>15.21</v>
      </c>
      <c r="C232">
        <v>29.02</v>
      </c>
      <c r="D232">
        <v>10</v>
      </c>
      <c r="E232">
        <v>26.06</v>
      </c>
      <c r="F232">
        <v>19.55</v>
      </c>
      <c r="G232">
        <v>26.64</v>
      </c>
      <c r="H232">
        <v>25.29</v>
      </c>
      <c r="I232">
        <v>25.14</v>
      </c>
      <c r="J232">
        <v>25.05</v>
      </c>
      <c r="K232">
        <v>294.31</v>
      </c>
      <c r="M232">
        <f t="shared" si="12"/>
        <v>8.9417000000000009</v>
      </c>
      <c r="N232">
        <f t="shared" si="13"/>
        <v>0.40622487131843521</v>
      </c>
      <c r="O232">
        <v>231</v>
      </c>
      <c r="P232">
        <f t="shared" si="14"/>
        <v>50.766185400986394</v>
      </c>
      <c r="Q232">
        <f t="shared" si="15"/>
        <v>1.0311243565921764</v>
      </c>
    </row>
    <row r="233" spans="1:17" x14ac:dyDescent="0.75">
      <c r="A233" s="7">
        <v>0.62097222222222226</v>
      </c>
      <c r="B233">
        <v>15.19</v>
      </c>
      <c r="C233">
        <v>29.01</v>
      </c>
      <c r="D233">
        <v>10</v>
      </c>
      <c r="E233">
        <v>26.13</v>
      </c>
      <c r="F233">
        <v>26.31</v>
      </c>
      <c r="G233">
        <v>26.61</v>
      </c>
      <c r="H233">
        <v>25.24</v>
      </c>
      <c r="I233">
        <v>25.06</v>
      </c>
      <c r="J233">
        <v>24.87</v>
      </c>
      <c r="K233">
        <v>282</v>
      </c>
      <c r="M233">
        <f t="shared" si="12"/>
        <v>8.9216999999999995</v>
      </c>
      <c r="N233">
        <f t="shared" si="13"/>
        <v>0.40531626362343659</v>
      </c>
      <c r="O233">
        <v>232</v>
      </c>
      <c r="P233">
        <f t="shared" si="14"/>
        <v>50.655816716545054</v>
      </c>
      <c r="Q233">
        <f t="shared" si="15"/>
        <v>1.0265813181171832</v>
      </c>
    </row>
    <row r="234" spans="1:17" x14ac:dyDescent="0.75">
      <c r="A234" s="7">
        <v>0.6216666666666667</v>
      </c>
      <c r="B234">
        <v>15.19</v>
      </c>
      <c r="C234">
        <v>30.83</v>
      </c>
      <c r="D234">
        <v>10</v>
      </c>
      <c r="E234">
        <v>26.28</v>
      </c>
      <c r="F234">
        <v>10</v>
      </c>
      <c r="G234">
        <v>26</v>
      </c>
      <c r="H234">
        <v>24.02</v>
      </c>
      <c r="I234">
        <v>26.069999999999997</v>
      </c>
      <c r="J234">
        <v>24.87</v>
      </c>
      <c r="K234">
        <v>1016.14</v>
      </c>
      <c r="M234">
        <f t="shared" si="12"/>
        <v>8.9216999999999995</v>
      </c>
      <c r="N234">
        <f t="shared" si="13"/>
        <v>0.40531626362343659</v>
      </c>
      <c r="O234">
        <v>233</v>
      </c>
      <c r="P234">
        <f t="shared" si="14"/>
        <v>50.655816716545054</v>
      </c>
      <c r="Q234">
        <f t="shared" si="15"/>
        <v>1.0265813181171832</v>
      </c>
    </row>
    <row r="235" spans="1:17" x14ac:dyDescent="0.75">
      <c r="A235" s="7">
        <v>0.62236111111111114</v>
      </c>
      <c r="B235">
        <v>15.18</v>
      </c>
      <c r="C235">
        <v>30.740000000000002</v>
      </c>
      <c r="D235">
        <v>10</v>
      </c>
      <c r="E235">
        <v>26.240000000000002</v>
      </c>
      <c r="F235">
        <v>10</v>
      </c>
      <c r="G235">
        <v>26.08</v>
      </c>
      <c r="H235">
        <v>23.95</v>
      </c>
      <c r="I235">
        <v>26.169999999999998</v>
      </c>
      <c r="J235">
        <v>24.51</v>
      </c>
      <c r="K235">
        <v>1027.08</v>
      </c>
      <c r="M235">
        <f t="shared" si="12"/>
        <v>8.9116999999999997</v>
      </c>
      <c r="N235">
        <f t="shared" si="13"/>
        <v>0.40486195977593731</v>
      </c>
      <c r="O235">
        <v>234</v>
      </c>
      <c r="P235">
        <f t="shared" si="14"/>
        <v>50.600446603902739</v>
      </c>
      <c r="Q235">
        <f t="shared" si="15"/>
        <v>1.0243097988796868</v>
      </c>
    </row>
    <row r="236" spans="1:17" x14ac:dyDescent="0.75">
      <c r="A236" s="7">
        <v>0.62305555555555558</v>
      </c>
      <c r="B236">
        <v>15.09</v>
      </c>
      <c r="C236">
        <v>30.729999999999997</v>
      </c>
      <c r="D236">
        <v>10</v>
      </c>
      <c r="E236">
        <v>26.18</v>
      </c>
      <c r="F236">
        <v>10</v>
      </c>
      <c r="G236">
        <v>25.71</v>
      </c>
      <c r="H236">
        <v>23.81</v>
      </c>
      <c r="I236">
        <v>25.94</v>
      </c>
      <c r="J236">
        <v>24.59</v>
      </c>
      <c r="K236">
        <v>973.76</v>
      </c>
      <c r="M236">
        <f t="shared" si="12"/>
        <v>8.8216999999999999</v>
      </c>
      <c r="N236">
        <f t="shared" si="13"/>
        <v>0.40077322514844377</v>
      </c>
      <c r="O236">
        <v>235</v>
      </c>
      <c r="P236">
        <f t="shared" si="14"/>
        <v>50.096466667422376</v>
      </c>
      <c r="Q236">
        <f t="shared" si="15"/>
        <v>1.003866125742219</v>
      </c>
    </row>
    <row r="237" spans="1:17" x14ac:dyDescent="0.75">
      <c r="A237" s="7">
        <v>0.62375000000000003</v>
      </c>
      <c r="B237">
        <v>15.08</v>
      </c>
      <c r="C237">
        <v>30.71</v>
      </c>
      <c r="D237">
        <v>10</v>
      </c>
      <c r="E237">
        <v>26.189999999999998</v>
      </c>
      <c r="F237">
        <v>10</v>
      </c>
      <c r="G237">
        <v>25.93</v>
      </c>
      <c r="H237">
        <v>23.72</v>
      </c>
      <c r="I237">
        <v>26.06</v>
      </c>
      <c r="J237">
        <v>24.98</v>
      </c>
      <c r="K237">
        <v>1002.47</v>
      </c>
      <c r="M237">
        <f t="shared" si="12"/>
        <v>8.8117000000000001</v>
      </c>
      <c r="N237">
        <f t="shared" si="13"/>
        <v>0.40031892130094449</v>
      </c>
      <c r="O237">
        <v>236</v>
      </c>
      <c r="P237">
        <f t="shared" si="14"/>
        <v>50.039833403316045</v>
      </c>
      <c r="Q237">
        <f t="shared" si="15"/>
        <v>1.0015946065047225</v>
      </c>
    </row>
    <row r="238" spans="1:17" x14ac:dyDescent="0.75">
      <c r="A238" s="7">
        <v>0.62444444444444447</v>
      </c>
      <c r="B238">
        <v>15.06</v>
      </c>
      <c r="C238">
        <v>30.729999999999997</v>
      </c>
      <c r="D238">
        <v>10</v>
      </c>
      <c r="E238">
        <v>26.17</v>
      </c>
      <c r="F238">
        <v>10</v>
      </c>
      <c r="G238">
        <v>24.89</v>
      </c>
      <c r="H238">
        <v>23.64</v>
      </c>
      <c r="I238">
        <v>25.970000000000002</v>
      </c>
      <c r="J238">
        <v>24.23</v>
      </c>
      <c r="K238">
        <v>686.67</v>
      </c>
      <c r="M238">
        <f t="shared" si="12"/>
        <v>8.7917000000000005</v>
      </c>
      <c r="N238">
        <f t="shared" si="13"/>
        <v>0.39941031360594592</v>
      </c>
      <c r="O238">
        <v>237</v>
      </c>
      <c r="P238">
        <f t="shared" si="14"/>
        <v>49.926180374671567</v>
      </c>
      <c r="Q238">
        <f t="shared" si="15"/>
        <v>0.99705156802972994</v>
      </c>
    </row>
    <row r="239" spans="1:17" x14ac:dyDescent="0.75">
      <c r="A239" s="7">
        <v>0.62513888888888891</v>
      </c>
      <c r="B239">
        <v>15.01</v>
      </c>
      <c r="C239">
        <v>30.71</v>
      </c>
      <c r="D239">
        <v>10</v>
      </c>
      <c r="E239">
        <v>26.15</v>
      </c>
      <c r="F239">
        <v>10</v>
      </c>
      <c r="G239">
        <v>25.67</v>
      </c>
      <c r="H239">
        <v>23.52</v>
      </c>
      <c r="I239">
        <v>25.999999999999996</v>
      </c>
      <c r="J239">
        <v>24.64</v>
      </c>
      <c r="K239">
        <v>968.3</v>
      </c>
      <c r="M239">
        <f t="shared" si="12"/>
        <v>8.7416999999999998</v>
      </c>
      <c r="N239">
        <f t="shared" si="13"/>
        <v>0.39713879436844945</v>
      </c>
      <c r="O239">
        <v>238</v>
      </c>
      <c r="P239">
        <f t="shared" si="14"/>
        <v>49.639772584279946</v>
      </c>
      <c r="Q239">
        <f t="shared" si="15"/>
        <v>0.98569397184224761</v>
      </c>
    </row>
    <row r="240" spans="1:17" x14ac:dyDescent="0.75">
      <c r="A240" s="7">
        <v>0.62583333333333335</v>
      </c>
      <c r="B240">
        <v>14.91</v>
      </c>
      <c r="C240">
        <v>30.740000000000002</v>
      </c>
      <c r="D240">
        <v>10</v>
      </c>
      <c r="E240">
        <v>26.240000000000002</v>
      </c>
      <c r="F240">
        <v>10</v>
      </c>
      <c r="G240">
        <v>25.520000000000003</v>
      </c>
      <c r="H240">
        <v>23.52</v>
      </c>
      <c r="I240">
        <v>26.290000000000003</v>
      </c>
      <c r="J240">
        <v>24.57</v>
      </c>
      <c r="K240">
        <v>992.9</v>
      </c>
      <c r="M240">
        <f t="shared" si="12"/>
        <v>8.6417000000000002</v>
      </c>
      <c r="N240">
        <f t="shared" si="13"/>
        <v>0.39259575589345663</v>
      </c>
      <c r="O240">
        <v>239</v>
      </c>
      <c r="P240">
        <f t="shared" si="14"/>
        <v>49.057014244882382</v>
      </c>
      <c r="Q240">
        <f t="shared" si="15"/>
        <v>0.9629787794672835</v>
      </c>
    </row>
    <row r="241" spans="1:17" x14ac:dyDescent="0.75">
      <c r="A241" s="7">
        <v>0.62652777777777779</v>
      </c>
      <c r="B241">
        <v>14.84</v>
      </c>
      <c r="C241">
        <v>30.78</v>
      </c>
      <c r="D241">
        <v>10</v>
      </c>
      <c r="E241">
        <v>26.32</v>
      </c>
      <c r="F241">
        <v>10</v>
      </c>
      <c r="G241">
        <v>26.009999999999998</v>
      </c>
      <c r="H241">
        <v>23.55</v>
      </c>
      <c r="I241">
        <v>26.429999999999996</v>
      </c>
      <c r="J241">
        <v>24.810000000000002</v>
      </c>
      <c r="K241">
        <v>984.7</v>
      </c>
      <c r="M241">
        <f t="shared" si="12"/>
        <v>8.5716999999999999</v>
      </c>
      <c r="N241">
        <f t="shared" si="13"/>
        <v>0.38941562896096166</v>
      </c>
      <c r="O241">
        <v>240</v>
      </c>
      <c r="P241">
        <f t="shared" si="14"/>
        <v>48.640993035220554</v>
      </c>
      <c r="Q241">
        <f t="shared" si="15"/>
        <v>0.94707814480480845</v>
      </c>
    </row>
    <row r="242" spans="1:17" x14ac:dyDescent="0.75">
      <c r="A242" s="7">
        <v>0.62722222222222224</v>
      </c>
      <c r="B242">
        <v>14.79</v>
      </c>
      <c r="C242">
        <v>30.799999999999997</v>
      </c>
      <c r="D242">
        <v>10</v>
      </c>
      <c r="E242">
        <v>26.310000000000002</v>
      </c>
      <c r="F242">
        <v>10.28</v>
      </c>
      <c r="G242">
        <v>25.299999999999997</v>
      </c>
      <c r="H242">
        <v>23.53</v>
      </c>
      <c r="I242">
        <v>26.49</v>
      </c>
      <c r="J242">
        <v>24.18</v>
      </c>
      <c r="K242">
        <v>943.69</v>
      </c>
      <c r="M242">
        <f t="shared" si="12"/>
        <v>8.5216999999999992</v>
      </c>
      <c r="N242">
        <f t="shared" si="13"/>
        <v>0.38714410972346519</v>
      </c>
      <c r="O242">
        <v>241</v>
      </c>
      <c r="P242">
        <f t="shared" si="14"/>
        <v>48.339650539211661</v>
      </c>
      <c r="Q242">
        <f t="shared" si="15"/>
        <v>0.93572054861732623</v>
      </c>
    </row>
    <row r="243" spans="1:17" x14ac:dyDescent="0.75">
      <c r="A243" s="7">
        <v>0.62791666666666668</v>
      </c>
      <c r="B243">
        <v>14.76</v>
      </c>
      <c r="C243">
        <v>30.71</v>
      </c>
      <c r="D243">
        <v>10</v>
      </c>
      <c r="E243">
        <v>26.28</v>
      </c>
      <c r="F243">
        <v>10</v>
      </c>
      <c r="G243">
        <v>26.020000000000003</v>
      </c>
      <c r="H243">
        <v>23.49</v>
      </c>
      <c r="I243">
        <v>26.599999999999998</v>
      </c>
      <c r="J243">
        <v>24.61</v>
      </c>
      <c r="K243">
        <v>966.93</v>
      </c>
      <c r="M243">
        <f t="shared" si="12"/>
        <v>8.4916999999999998</v>
      </c>
      <c r="N243">
        <f t="shared" si="13"/>
        <v>0.38578119818096734</v>
      </c>
      <c r="O243">
        <v>242</v>
      </c>
      <c r="P243">
        <f t="shared" si="14"/>
        <v>48.157141679522361</v>
      </c>
      <c r="Q243">
        <f t="shared" si="15"/>
        <v>0.92890599090483705</v>
      </c>
    </row>
    <row r="244" spans="1:17" x14ac:dyDescent="0.75">
      <c r="A244" s="7">
        <v>0.62861111111111112</v>
      </c>
      <c r="B244">
        <v>14.68</v>
      </c>
      <c r="C244">
        <v>30.71</v>
      </c>
      <c r="D244">
        <v>10</v>
      </c>
      <c r="E244">
        <v>26.29</v>
      </c>
      <c r="F244">
        <v>10</v>
      </c>
      <c r="G244">
        <v>26.240000000000002</v>
      </c>
      <c r="H244">
        <v>23.52</v>
      </c>
      <c r="I244">
        <v>26.7</v>
      </c>
      <c r="J244">
        <v>25.59</v>
      </c>
      <c r="K244">
        <v>973.76</v>
      </c>
      <c r="M244">
        <f t="shared" si="12"/>
        <v>8.4116999999999997</v>
      </c>
      <c r="N244">
        <f t="shared" si="13"/>
        <v>0.38214676740097309</v>
      </c>
      <c r="O244">
        <v>243</v>
      </c>
      <c r="P244">
        <f t="shared" si="14"/>
        <v>47.664086926542794</v>
      </c>
      <c r="Q244">
        <f t="shared" si="15"/>
        <v>0.91073383700486565</v>
      </c>
    </row>
    <row r="245" spans="1:17" x14ac:dyDescent="0.75">
      <c r="A245" s="7">
        <v>0.62930555555555556</v>
      </c>
      <c r="B245">
        <v>14.65</v>
      </c>
      <c r="C245">
        <v>30.729999999999997</v>
      </c>
      <c r="D245">
        <v>10</v>
      </c>
      <c r="E245">
        <v>26.33</v>
      </c>
      <c r="F245">
        <v>10</v>
      </c>
      <c r="G245">
        <v>26.15</v>
      </c>
      <c r="H245">
        <v>23.51</v>
      </c>
      <c r="I245">
        <v>26.94</v>
      </c>
      <c r="J245">
        <v>24.830000000000002</v>
      </c>
      <c r="K245">
        <v>973.76</v>
      </c>
      <c r="M245">
        <f t="shared" si="12"/>
        <v>8.3817000000000004</v>
      </c>
      <c r="N245">
        <f t="shared" si="13"/>
        <v>0.38078385585847524</v>
      </c>
      <c r="O245">
        <v>244</v>
      </c>
      <c r="P245">
        <f t="shared" si="14"/>
        <v>47.476764856771304</v>
      </c>
      <c r="Q245">
        <f t="shared" si="15"/>
        <v>0.90391927929237659</v>
      </c>
    </row>
    <row r="246" spans="1:17" x14ac:dyDescent="0.75">
      <c r="A246" s="7">
        <v>0.63</v>
      </c>
      <c r="B246">
        <v>14.6</v>
      </c>
      <c r="C246">
        <v>30.810000000000002</v>
      </c>
      <c r="D246">
        <v>10</v>
      </c>
      <c r="E246">
        <v>26.450000000000003</v>
      </c>
      <c r="F246">
        <v>10</v>
      </c>
      <c r="G246">
        <v>26.29</v>
      </c>
      <c r="H246">
        <v>23.48</v>
      </c>
      <c r="I246">
        <v>26.99</v>
      </c>
      <c r="J246">
        <v>25.42</v>
      </c>
      <c r="K246">
        <v>955.99</v>
      </c>
      <c r="M246">
        <f t="shared" si="12"/>
        <v>8.3316999999999997</v>
      </c>
      <c r="N246">
        <f t="shared" si="13"/>
        <v>0.37851233662097883</v>
      </c>
      <c r="O246">
        <v>245</v>
      </c>
      <c r="P246">
        <f t="shared" si="14"/>
        <v>47.161563666478628</v>
      </c>
      <c r="Q246">
        <f t="shared" si="15"/>
        <v>0.89256168310489425</v>
      </c>
    </row>
    <row r="247" spans="1:17" x14ac:dyDescent="0.75">
      <c r="A247" s="7">
        <v>0.63069444444444445</v>
      </c>
      <c r="B247">
        <v>14.49</v>
      </c>
      <c r="C247">
        <v>30.79</v>
      </c>
      <c r="D247">
        <v>10</v>
      </c>
      <c r="E247">
        <v>26.47</v>
      </c>
      <c r="F247">
        <v>10</v>
      </c>
      <c r="G247">
        <v>25.759999999999998</v>
      </c>
      <c r="H247">
        <v>23.51</v>
      </c>
      <c r="I247">
        <v>27.16</v>
      </c>
      <c r="J247">
        <v>24.59</v>
      </c>
      <c r="K247">
        <v>981.97</v>
      </c>
      <c r="M247">
        <f t="shared" si="12"/>
        <v>8.2217000000000002</v>
      </c>
      <c r="N247">
        <f t="shared" si="13"/>
        <v>0.37351499429848672</v>
      </c>
      <c r="O247">
        <v>246</v>
      </c>
      <c r="P247">
        <f t="shared" si="14"/>
        <v>46.454626172202836</v>
      </c>
      <c r="Q247">
        <f t="shared" si="15"/>
        <v>0.86757497149243379</v>
      </c>
    </row>
    <row r="248" spans="1:17" x14ac:dyDescent="0.75">
      <c r="A248" s="7">
        <v>0.63138888888888889</v>
      </c>
      <c r="B248">
        <v>14.44</v>
      </c>
      <c r="C248">
        <v>30.78</v>
      </c>
      <c r="D248">
        <v>10</v>
      </c>
      <c r="E248">
        <v>26.479999999999997</v>
      </c>
      <c r="F248">
        <v>10</v>
      </c>
      <c r="G248">
        <v>25.799999999999997</v>
      </c>
      <c r="H248">
        <v>23.52</v>
      </c>
      <c r="I248">
        <v>27.27</v>
      </c>
      <c r="J248">
        <v>24.900000000000002</v>
      </c>
      <c r="K248">
        <v>965.56</v>
      </c>
      <c r="M248">
        <f t="shared" si="12"/>
        <v>8.1716999999999995</v>
      </c>
      <c r="N248">
        <f t="shared" si="13"/>
        <v>0.37124347506099026</v>
      </c>
      <c r="O248">
        <v>247</v>
      </c>
      <c r="P248">
        <f t="shared" si="14"/>
        <v>46.126999277996013</v>
      </c>
      <c r="Q248">
        <f t="shared" si="15"/>
        <v>0.85621737530495146</v>
      </c>
    </row>
    <row r="249" spans="1:17" x14ac:dyDescent="0.75">
      <c r="A249" s="7">
        <v>0.63208333333333333</v>
      </c>
      <c r="B249">
        <v>14.38</v>
      </c>
      <c r="C249">
        <v>30.770000000000003</v>
      </c>
      <c r="D249">
        <v>10</v>
      </c>
      <c r="E249">
        <v>26.53</v>
      </c>
      <c r="F249">
        <v>10</v>
      </c>
      <c r="G249">
        <v>25.799999999999997</v>
      </c>
      <c r="H249">
        <v>23.58</v>
      </c>
      <c r="I249">
        <v>27.429999999999996</v>
      </c>
      <c r="J249">
        <v>24.88</v>
      </c>
      <c r="K249">
        <v>998.37</v>
      </c>
      <c r="M249">
        <f t="shared" si="12"/>
        <v>8.1117000000000008</v>
      </c>
      <c r="N249">
        <f t="shared" si="13"/>
        <v>0.36851765197599462</v>
      </c>
      <c r="O249">
        <v>248</v>
      </c>
      <c r="P249">
        <f t="shared" si="14"/>
        <v>45.72851560092213</v>
      </c>
      <c r="Q249">
        <f t="shared" si="15"/>
        <v>0.84258825987997321</v>
      </c>
    </row>
    <row r="250" spans="1:17" x14ac:dyDescent="0.75">
      <c r="A250" s="7">
        <v>0.63277777777777777</v>
      </c>
      <c r="B250">
        <v>14.35</v>
      </c>
      <c r="C250">
        <v>30.770000000000003</v>
      </c>
      <c r="D250">
        <v>10</v>
      </c>
      <c r="E250">
        <v>26.479999999999997</v>
      </c>
      <c r="F250">
        <v>10</v>
      </c>
      <c r="G250">
        <v>25.33</v>
      </c>
      <c r="H250">
        <v>23.55</v>
      </c>
      <c r="I250">
        <v>27.3</v>
      </c>
      <c r="J250">
        <v>24.52</v>
      </c>
      <c r="K250">
        <v>905.41</v>
      </c>
      <c r="M250">
        <f t="shared" si="12"/>
        <v>8.0816999999999997</v>
      </c>
      <c r="N250">
        <f t="shared" si="13"/>
        <v>0.36715474043349672</v>
      </c>
      <c r="O250">
        <v>249</v>
      </c>
      <c r="P250">
        <f t="shared" si="14"/>
        <v>45.527054951309751</v>
      </c>
      <c r="Q250">
        <f t="shared" si="15"/>
        <v>0.8357737021674837</v>
      </c>
    </row>
    <row r="251" spans="1:17" x14ac:dyDescent="0.75">
      <c r="A251" s="7">
        <v>0.63347222222222221</v>
      </c>
      <c r="B251">
        <v>14.23</v>
      </c>
      <c r="C251">
        <v>30.78</v>
      </c>
      <c r="D251">
        <v>10</v>
      </c>
      <c r="E251">
        <v>26.57</v>
      </c>
      <c r="F251">
        <v>10</v>
      </c>
      <c r="G251">
        <v>26.049999999999997</v>
      </c>
      <c r="H251">
        <v>23.53</v>
      </c>
      <c r="I251">
        <v>27.48</v>
      </c>
      <c r="J251">
        <v>24.68</v>
      </c>
      <c r="K251">
        <v>971.03</v>
      </c>
      <c r="M251">
        <f t="shared" si="12"/>
        <v>7.9617000000000004</v>
      </c>
      <c r="N251">
        <f t="shared" si="13"/>
        <v>0.36170309426350533</v>
      </c>
      <c r="O251">
        <v>250</v>
      </c>
      <c r="P251">
        <f t="shared" si="14"/>
        <v>44.706030119195653</v>
      </c>
      <c r="Q251">
        <f t="shared" si="15"/>
        <v>0.80851547131752677</v>
      </c>
    </row>
    <row r="252" spans="1:17" x14ac:dyDescent="0.75">
      <c r="A252" s="7">
        <v>0.63416666666666666</v>
      </c>
      <c r="B252">
        <v>14.21</v>
      </c>
      <c r="C252">
        <v>30.810000000000002</v>
      </c>
      <c r="D252">
        <v>10</v>
      </c>
      <c r="E252">
        <v>26.61</v>
      </c>
      <c r="F252">
        <v>10</v>
      </c>
      <c r="G252">
        <v>26.450000000000003</v>
      </c>
      <c r="H252">
        <v>23.56</v>
      </c>
      <c r="I252">
        <v>27.650000000000002</v>
      </c>
      <c r="J252">
        <v>25.52</v>
      </c>
      <c r="K252">
        <v>953.26</v>
      </c>
      <c r="M252">
        <f t="shared" si="12"/>
        <v>7.9417000000000009</v>
      </c>
      <c r="N252">
        <f t="shared" si="13"/>
        <v>0.36079448656850677</v>
      </c>
      <c r="O252">
        <v>251</v>
      </c>
      <c r="P252">
        <f t="shared" si="14"/>
        <v>44.566780412254317</v>
      </c>
      <c r="Q252">
        <f t="shared" si="15"/>
        <v>0.80397243284253406</v>
      </c>
    </row>
    <row r="253" spans="1:17" x14ac:dyDescent="0.75">
      <c r="A253" s="7">
        <v>0.6348611111111111</v>
      </c>
      <c r="B253">
        <v>14.2</v>
      </c>
      <c r="C253">
        <v>30.83</v>
      </c>
      <c r="D253">
        <v>10</v>
      </c>
      <c r="E253">
        <v>26.590000000000003</v>
      </c>
      <c r="F253">
        <v>10</v>
      </c>
      <c r="G253">
        <v>25.33</v>
      </c>
      <c r="H253">
        <v>26.54</v>
      </c>
      <c r="I253">
        <v>27.359999999999996</v>
      </c>
      <c r="J253">
        <v>24.92</v>
      </c>
      <c r="K253">
        <v>843.89</v>
      </c>
      <c r="M253">
        <f t="shared" si="12"/>
        <v>7.9316999999999993</v>
      </c>
      <c r="N253">
        <f t="shared" si="13"/>
        <v>0.36034018272100743</v>
      </c>
      <c r="O253">
        <v>252</v>
      </c>
      <c r="P253">
        <f t="shared" si="14"/>
        <v>44.496892217305245</v>
      </c>
      <c r="Q253">
        <f t="shared" si="15"/>
        <v>0.80170091360503726</v>
      </c>
    </row>
    <row r="254" spans="1:17" x14ac:dyDescent="0.75">
      <c r="A254" s="7">
        <v>0.63555555555555554</v>
      </c>
      <c r="B254">
        <v>14.16</v>
      </c>
      <c r="C254">
        <v>30.9</v>
      </c>
      <c r="D254">
        <v>10</v>
      </c>
      <c r="E254">
        <v>26.67</v>
      </c>
      <c r="F254">
        <v>10</v>
      </c>
      <c r="G254">
        <v>26.200000000000003</v>
      </c>
      <c r="H254">
        <v>26.5</v>
      </c>
      <c r="I254">
        <v>27.599999999999998</v>
      </c>
      <c r="J254">
        <v>25.45</v>
      </c>
      <c r="K254">
        <v>925.91</v>
      </c>
      <c r="M254">
        <f t="shared" si="12"/>
        <v>7.8917000000000002</v>
      </c>
      <c r="N254">
        <f t="shared" si="13"/>
        <v>0.3585229673310103</v>
      </c>
      <c r="O254">
        <v>253</v>
      </c>
      <c r="P254">
        <f t="shared" si="14"/>
        <v>44.215568255255526</v>
      </c>
      <c r="Q254">
        <f t="shared" si="15"/>
        <v>0.79261483665505184</v>
      </c>
    </row>
    <row r="255" spans="1:17" x14ac:dyDescent="0.75">
      <c r="A255" s="7">
        <v>0.63624999999999998</v>
      </c>
      <c r="B255">
        <v>14.12</v>
      </c>
      <c r="C255">
        <v>31.009999999999998</v>
      </c>
      <c r="D255">
        <v>10</v>
      </c>
      <c r="E255">
        <v>26.740000000000002</v>
      </c>
      <c r="F255">
        <v>10</v>
      </c>
      <c r="G255">
        <v>26.450000000000003</v>
      </c>
      <c r="H255">
        <v>26.479999999999997</v>
      </c>
      <c r="I255">
        <v>27.639999999999997</v>
      </c>
      <c r="J255">
        <v>26.01</v>
      </c>
      <c r="K255">
        <v>919.08</v>
      </c>
      <c r="M255">
        <f t="shared" si="12"/>
        <v>7.8516999999999992</v>
      </c>
      <c r="N255">
        <f t="shared" si="13"/>
        <v>0.35670575194101312</v>
      </c>
      <c r="O255">
        <v>254</v>
      </c>
      <c r="P255">
        <f t="shared" si="14"/>
        <v>43.93137791815785</v>
      </c>
      <c r="Q255">
        <f t="shared" si="15"/>
        <v>0.78352875970506586</v>
      </c>
    </row>
    <row r="256" spans="1:17" x14ac:dyDescent="0.75">
      <c r="A256" s="7">
        <v>0.63694444444444442</v>
      </c>
      <c r="B256">
        <v>13.97</v>
      </c>
      <c r="C256">
        <v>31.130000000000003</v>
      </c>
      <c r="D256">
        <v>10</v>
      </c>
      <c r="E256">
        <v>26.840000000000003</v>
      </c>
      <c r="F256">
        <v>10</v>
      </c>
      <c r="G256">
        <v>25.950000000000003</v>
      </c>
      <c r="H256">
        <v>26.409999999999997</v>
      </c>
      <c r="I256">
        <v>27.31</v>
      </c>
      <c r="J256">
        <v>25.01</v>
      </c>
      <c r="K256">
        <v>891.74</v>
      </c>
      <c r="M256">
        <f t="shared" si="12"/>
        <v>7.7017000000000007</v>
      </c>
      <c r="N256">
        <f t="shared" si="13"/>
        <v>0.34989119422852394</v>
      </c>
      <c r="O256">
        <v>255</v>
      </c>
      <c r="P256">
        <f t="shared" si="14"/>
        <v>42.839373125413879</v>
      </c>
      <c r="Q256">
        <f t="shared" si="15"/>
        <v>0.74945597114261986</v>
      </c>
    </row>
    <row r="257" spans="1:17" x14ac:dyDescent="0.75">
      <c r="A257" s="7">
        <v>0.58694444444444438</v>
      </c>
      <c r="B257">
        <v>13.97</v>
      </c>
      <c r="C257">
        <v>31.21</v>
      </c>
      <c r="D257">
        <v>10</v>
      </c>
      <c r="E257">
        <v>26.83</v>
      </c>
      <c r="F257">
        <v>10</v>
      </c>
      <c r="G257">
        <v>25.939999999999998</v>
      </c>
      <c r="H257">
        <v>26.29</v>
      </c>
      <c r="I257">
        <v>26.970000000000002</v>
      </c>
      <c r="J257">
        <v>24.62</v>
      </c>
      <c r="K257">
        <v>935.48</v>
      </c>
      <c r="M257">
        <f t="shared" si="12"/>
        <v>7.7017000000000007</v>
      </c>
      <c r="N257">
        <f t="shared" si="13"/>
        <v>0.34989119422852394</v>
      </c>
      <c r="O257">
        <v>256</v>
      </c>
      <c r="P257">
        <f t="shared" si="14"/>
        <v>42.839373125413879</v>
      </c>
      <c r="Q257">
        <f t="shared" si="15"/>
        <v>0.74945597114261986</v>
      </c>
    </row>
    <row r="258" spans="1:17" x14ac:dyDescent="0.75">
      <c r="A258" s="7">
        <v>0.58763888888888893</v>
      </c>
      <c r="B258">
        <v>13.94</v>
      </c>
      <c r="C258">
        <v>31.18</v>
      </c>
      <c r="D258">
        <v>10</v>
      </c>
      <c r="E258">
        <v>26.82</v>
      </c>
      <c r="F258">
        <v>10</v>
      </c>
      <c r="G258">
        <v>25.82</v>
      </c>
      <c r="H258">
        <v>26.240000000000002</v>
      </c>
      <c r="I258">
        <v>27.24</v>
      </c>
      <c r="J258">
        <v>24.73</v>
      </c>
      <c r="K258">
        <v>912.24</v>
      </c>
      <c r="M258">
        <f t="shared" si="12"/>
        <v>7.6716999999999995</v>
      </c>
      <c r="N258">
        <f t="shared" si="13"/>
        <v>0.34852828268602604</v>
      </c>
      <c r="O258">
        <v>257</v>
      </c>
      <c r="P258">
        <f t="shared" si="14"/>
        <v>42.615847856407314</v>
      </c>
      <c r="Q258">
        <f t="shared" si="15"/>
        <v>0.74264141343013035</v>
      </c>
    </row>
    <row r="259" spans="1:17" x14ac:dyDescent="0.75">
      <c r="A259" s="7">
        <v>0.58833333333333326</v>
      </c>
      <c r="B259">
        <v>13.94</v>
      </c>
      <c r="C259">
        <v>31.189999999999998</v>
      </c>
      <c r="D259">
        <v>10</v>
      </c>
      <c r="E259">
        <v>26.869999999999997</v>
      </c>
      <c r="F259">
        <v>10</v>
      </c>
      <c r="G259">
        <v>26.240000000000002</v>
      </c>
      <c r="H259">
        <v>26.200000000000003</v>
      </c>
      <c r="I259">
        <v>27.23</v>
      </c>
      <c r="J259">
        <v>25.220000000000002</v>
      </c>
      <c r="K259">
        <v>891.74</v>
      </c>
      <c r="M259">
        <f t="shared" ref="M259:M322" si="16">B259-6.2683</f>
        <v>7.6716999999999995</v>
      </c>
      <c r="N259">
        <f t="shared" ref="N259:N322" si="17">M259/22.0117</f>
        <v>0.34852828268602604</v>
      </c>
      <c r="O259">
        <v>258</v>
      </c>
      <c r="P259">
        <f t="shared" ref="P259:P322" si="18">(M259-$S$11)/M259*100</f>
        <v>42.615847856407314</v>
      </c>
      <c r="Q259">
        <f t="shared" ref="Q259:Q322" si="19">(M259-$S$11)/$S$11</f>
        <v>0.74264141343013035</v>
      </c>
    </row>
    <row r="260" spans="1:17" x14ac:dyDescent="0.75">
      <c r="A260" s="7">
        <v>0.58902777777777782</v>
      </c>
      <c r="B260">
        <v>13.93</v>
      </c>
      <c r="C260">
        <v>31.15</v>
      </c>
      <c r="D260">
        <v>10</v>
      </c>
      <c r="E260">
        <v>26.85</v>
      </c>
      <c r="F260">
        <v>10</v>
      </c>
      <c r="G260">
        <v>25.200000000000003</v>
      </c>
      <c r="H260">
        <v>26.200000000000003</v>
      </c>
      <c r="I260">
        <v>27.040000000000003</v>
      </c>
      <c r="J260">
        <v>24.68</v>
      </c>
      <c r="K260">
        <v>498.01</v>
      </c>
      <c r="M260">
        <f t="shared" si="16"/>
        <v>7.6616999999999997</v>
      </c>
      <c r="N260">
        <f t="shared" si="17"/>
        <v>0.34807397883852675</v>
      </c>
      <c r="O260">
        <v>259</v>
      </c>
      <c r="P260">
        <f t="shared" si="18"/>
        <v>42.540950441807958</v>
      </c>
      <c r="Q260">
        <f t="shared" si="19"/>
        <v>0.74036989419263399</v>
      </c>
    </row>
    <row r="261" spans="1:17" x14ac:dyDescent="0.75">
      <c r="A261" s="7">
        <v>0.58972222222222215</v>
      </c>
      <c r="B261">
        <v>13.88</v>
      </c>
      <c r="C261">
        <v>31.07</v>
      </c>
      <c r="D261">
        <v>10</v>
      </c>
      <c r="E261">
        <v>26.799999999999997</v>
      </c>
      <c r="F261">
        <v>10</v>
      </c>
      <c r="G261">
        <v>26.1</v>
      </c>
      <c r="H261">
        <v>26.060000000000002</v>
      </c>
      <c r="I261">
        <v>26.999999999999996</v>
      </c>
      <c r="J261">
        <v>24.52</v>
      </c>
      <c r="K261">
        <v>898.57</v>
      </c>
      <c r="M261">
        <f t="shared" si="16"/>
        <v>7.6117000000000008</v>
      </c>
      <c r="N261">
        <f t="shared" si="17"/>
        <v>0.3458024596010304</v>
      </c>
      <c r="O261">
        <v>260</v>
      </c>
      <c r="P261">
        <f t="shared" si="18"/>
        <v>42.16351143634143</v>
      </c>
      <c r="Q261">
        <f t="shared" si="19"/>
        <v>0.7290122980051521</v>
      </c>
    </row>
    <row r="262" spans="1:17" x14ac:dyDescent="0.75">
      <c r="A262" s="7">
        <v>0.5904166666666667</v>
      </c>
      <c r="B262">
        <v>13.86</v>
      </c>
      <c r="C262">
        <v>31</v>
      </c>
      <c r="D262">
        <v>10</v>
      </c>
      <c r="E262">
        <v>26.78</v>
      </c>
      <c r="F262">
        <v>10</v>
      </c>
      <c r="G262">
        <v>26.35</v>
      </c>
      <c r="H262">
        <v>26.17</v>
      </c>
      <c r="I262">
        <v>27.279999999999998</v>
      </c>
      <c r="J262">
        <v>25.02</v>
      </c>
      <c r="K262">
        <v>909.51</v>
      </c>
      <c r="M262">
        <f t="shared" si="16"/>
        <v>7.5916999999999994</v>
      </c>
      <c r="N262">
        <f t="shared" si="17"/>
        <v>0.34489385190603172</v>
      </c>
      <c r="O262">
        <v>261</v>
      </c>
      <c r="P262">
        <f t="shared" si="18"/>
        <v>42.011143749094401</v>
      </c>
      <c r="Q262">
        <f t="shared" si="19"/>
        <v>0.72446925953015895</v>
      </c>
    </row>
    <row r="263" spans="1:17" x14ac:dyDescent="0.75">
      <c r="A263" s="7">
        <v>0.59111111111111114</v>
      </c>
      <c r="B263">
        <v>13.84</v>
      </c>
      <c r="C263">
        <v>30.96</v>
      </c>
      <c r="D263">
        <v>10</v>
      </c>
      <c r="E263">
        <v>26.75</v>
      </c>
      <c r="F263">
        <v>10</v>
      </c>
      <c r="G263">
        <v>26.11</v>
      </c>
      <c r="H263">
        <v>26.119999999999997</v>
      </c>
      <c r="I263">
        <v>27.27</v>
      </c>
      <c r="J263">
        <v>24.71</v>
      </c>
      <c r="K263">
        <v>893.1</v>
      </c>
      <c r="M263">
        <f t="shared" si="16"/>
        <v>7.5716999999999999</v>
      </c>
      <c r="N263">
        <f t="shared" si="17"/>
        <v>0.34398524421103321</v>
      </c>
      <c r="O263">
        <v>262</v>
      </c>
      <c r="P263">
        <f t="shared" si="18"/>
        <v>41.857971129336875</v>
      </c>
      <c r="Q263">
        <f t="shared" si="19"/>
        <v>0.71992622105516624</v>
      </c>
    </row>
    <row r="264" spans="1:17" x14ac:dyDescent="0.75">
      <c r="A264" s="7">
        <v>0.59180555555555558</v>
      </c>
      <c r="B264">
        <v>13.76</v>
      </c>
      <c r="C264">
        <v>31.009999999999998</v>
      </c>
      <c r="D264">
        <v>10</v>
      </c>
      <c r="E264">
        <v>26.78</v>
      </c>
      <c r="F264">
        <v>10</v>
      </c>
      <c r="G264">
        <v>25.83</v>
      </c>
      <c r="H264">
        <v>26.22</v>
      </c>
      <c r="I264">
        <v>27.44</v>
      </c>
      <c r="J264">
        <v>24.55</v>
      </c>
      <c r="K264">
        <v>858.93</v>
      </c>
      <c r="M264">
        <f t="shared" si="16"/>
        <v>7.4916999999999998</v>
      </c>
      <c r="N264">
        <f t="shared" si="17"/>
        <v>0.3403508134310389</v>
      </c>
      <c r="O264">
        <v>263</v>
      </c>
      <c r="P264">
        <f t="shared" si="18"/>
        <v>41.237102393315276</v>
      </c>
      <c r="Q264">
        <f t="shared" si="19"/>
        <v>0.70175406715519484</v>
      </c>
    </row>
    <row r="265" spans="1:17" x14ac:dyDescent="0.75">
      <c r="A265" s="7">
        <v>0.59250000000000003</v>
      </c>
      <c r="B265">
        <v>13.67</v>
      </c>
      <c r="C265">
        <v>30.96</v>
      </c>
      <c r="D265">
        <v>10</v>
      </c>
      <c r="E265">
        <v>26.590000000000003</v>
      </c>
      <c r="F265">
        <v>10</v>
      </c>
      <c r="G265">
        <v>25.11</v>
      </c>
      <c r="H265">
        <v>25.880000000000003</v>
      </c>
      <c r="I265">
        <v>25.77</v>
      </c>
      <c r="J265">
        <v>24.91</v>
      </c>
      <c r="K265">
        <v>627.88</v>
      </c>
      <c r="M265">
        <f t="shared" si="16"/>
        <v>7.4016999999999999</v>
      </c>
      <c r="N265">
        <f t="shared" si="17"/>
        <v>0.33626207880354536</v>
      </c>
      <c r="O265">
        <v>264</v>
      </c>
      <c r="P265">
        <f t="shared" si="18"/>
        <v>40.522582649931778</v>
      </c>
      <c r="Q265">
        <f t="shared" si="19"/>
        <v>0.68131039401772708</v>
      </c>
    </row>
    <row r="266" spans="1:17" x14ac:dyDescent="0.75">
      <c r="A266" s="7">
        <v>0.59319444444444447</v>
      </c>
      <c r="B266">
        <v>13.61</v>
      </c>
      <c r="C266">
        <v>30.92</v>
      </c>
      <c r="D266">
        <v>10</v>
      </c>
      <c r="E266">
        <v>26.619999999999997</v>
      </c>
      <c r="F266">
        <v>10</v>
      </c>
      <c r="G266">
        <v>26.229999999999997</v>
      </c>
      <c r="H266">
        <v>25.9</v>
      </c>
      <c r="I266">
        <v>26.859999999999996</v>
      </c>
      <c r="J266">
        <v>25.44</v>
      </c>
      <c r="K266">
        <v>864.39</v>
      </c>
      <c r="M266">
        <f t="shared" si="16"/>
        <v>7.3416999999999994</v>
      </c>
      <c r="N266">
        <f t="shared" si="17"/>
        <v>0.33353625571854961</v>
      </c>
      <c r="O266">
        <v>265</v>
      </c>
      <c r="P266">
        <f t="shared" si="18"/>
        <v>40.036503807020175</v>
      </c>
      <c r="Q266">
        <f t="shared" si="19"/>
        <v>0.6676812785927484</v>
      </c>
    </row>
    <row r="267" spans="1:17" x14ac:dyDescent="0.75">
      <c r="A267" s="7">
        <v>0.59388888888888891</v>
      </c>
      <c r="B267">
        <v>13.58</v>
      </c>
      <c r="C267">
        <v>30.990000000000002</v>
      </c>
      <c r="D267">
        <v>10</v>
      </c>
      <c r="E267">
        <v>26.71</v>
      </c>
      <c r="F267">
        <v>10</v>
      </c>
      <c r="G267">
        <v>26.58</v>
      </c>
      <c r="H267">
        <v>25.979999999999997</v>
      </c>
      <c r="I267">
        <v>27.169999999999998</v>
      </c>
      <c r="J267">
        <v>25.95</v>
      </c>
      <c r="K267">
        <v>883.53</v>
      </c>
      <c r="M267">
        <f t="shared" si="16"/>
        <v>7.3117000000000001</v>
      </c>
      <c r="N267">
        <f t="shared" si="17"/>
        <v>0.33217334417605182</v>
      </c>
      <c r="O267">
        <v>266</v>
      </c>
      <c r="P267">
        <f t="shared" si="18"/>
        <v>39.790472803862308</v>
      </c>
      <c r="Q267">
        <f t="shared" si="19"/>
        <v>0.66086672088025922</v>
      </c>
    </row>
    <row r="268" spans="1:17" x14ac:dyDescent="0.75">
      <c r="A268" s="7">
        <v>0.59458333333333335</v>
      </c>
      <c r="B268">
        <v>13.57</v>
      </c>
      <c r="C268">
        <v>31.1</v>
      </c>
      <c r="D268">
        <v>10</v>
      </c>
      <c r="E268">
        <v>26.83</v>
      </c>
      <c r="F268">
        <v>10</v>
      </c>
      <c r="G268">
        <v>26.240000000000002</v>
      </c>
      <c r="H268">
        <v>26.060000000000002</v>
      </c>
      <c r="I268">
        <v>27.34</v>
      </c>
      <c r="J268">
        <v>25.84</v>
      </c>
      <c r="K268">
        <v>688.04</v>
      </c>
      <c r="M268">
        <f t="shared" si="16"/>
        <v>7.3017000000000003</v>
      </c>
      <c r="N268">
        <f t="shared" si="17"/>
        <v>0.33171904032855254</v>
      </c>
      <c r="O268">
        <v>267</v>
      </c>
      <c r="P268">
        <f t="shared" si="18"/>
        <v>39.708013202404921</v>
      </c>
      <c r="Q268">
        <f t="shared" si="19"/>
        <v>0.65859520164276286</v>
      </c>
    </row>
    <row r="269" spans="1:17" x14ac:dyDescent="0.75">
      <c r="A269" s="7">
        <v>0.59527777777777779</v>
      </c>
      <c r="B269">
        <v>13.55</v>
      </c>
      <c r="C269">
        <v>31.159999999999997</v>
      </c>
      <c r="D269">
        <v>10</v>
      </c>
      <c r="E269">
        <v>26.89</v>
      </c>
      <c r="F269">
        <v>10</v>
      </c>
      <c r="G269">
        <v>26.25</v>
      </c>
      <c r="H269">
        <v>26.1</v>
      </c>
      <c r="I269">
        <v>27.330000000000002</v>
      </c>
      <c r="J269">
        <v>25.220000000000002</v>
      </c>
      <c r="K269">
        <v>846.62</v>
      </c>
      <c r="M269">
        <f t="shared" si="16"/>
        <v>7.2817000000000007</v>
      </c>
      <c r="N269">
        <f t="shared" si="17"/>
        <v>0.33081043263355397</v>
      </c>
      <c r="O269">
        <v>268</v>
      </c>
      <c r="P269">
        <f t="shared" si="18"/>
        <v>39.54241454605382</v>
      </c>
      <c r="Q269">
        <f t="shared" si="19"/>
        <v>0.65405216316777015</v>
      </c>
    </row>
    <row r="270" spans="1:17" x14ac:dyDescent="0.75">
      <c r="A270" s="7">
        <v>0.59597222222222224</v>
      </c>
      <c r="B270">
        <v>13.51</v>
      </c>
      <c r="C270">
        <v>31.07</v>
      </c>
      <c r="D270">
        <v>10</v>
      </c>
      <c r="E270">
        <v>26.869999999999997</v>
      </c>
      <c r="F270">
        <v>10</v>
      </c>
      <c r="G270">
        <v>25.6</v>
      </c>
      <c r="H270">
        <v>26.15</v>
      </c>
      <c r="I270">
        <v>27.429999999999996</v>
      </c>
      <c r="J270">
        <v>24.85</v>
      </c>
      <c r="K270">
        <v>868.5</v>
      </c>
      <c r="M270">
        <f t="shared" si="16"/>
        <v>7.2416999999999998</v>
      </c>
      <c r="N270">
        <f t="shared" si="17"/>
        <v>0.32899321724355679</v>
      </c>
      <c r="O270">
        <v>269</v>
      </c>
      <c r="P270">
        <f t="shared" si="18"/>
        <v>39.208473148570086</v>
      </c>
      <c r="Q270">
        <f t="shared" si="19"/>
        <v>0.64496608621778428</v>
      </c>
    </row>
    <row r="271" spans="1:17" x14ac:dyDescent="0.75">
      <c r="A271" s="7">
        <v>0.59666666666666668</v>
      </c>
      <c r="B271">
        <v>13.47</v>
      </c>
      <c r="C271">
        <v>31.020000000000003</v>
      </c>
      <c r="D271">
        <v>10</v>
      </c>
      <c r="E271">
        <v>26.740000000000002</v>
      </c>
      <c r="F271">
        <v>10</v>
      </c>
      <c r="G271">
        <v>24.79</v>
      </c>
      <c r="H271">
        <v>26.08</v>
      </c>
      <c r="I271">
        <v>26.87</v>
      </c>
      <c r="J271">
        <v>24.32</v>
      </c>
      <c r="K271">
        <v>726.32</v>
      </c>
      <c r="M271">
        <f t="shared" si="16"/>
        <v>7.2017000000000007</v>
      </c>
      <c r="N271">
        <f t="shared" si="17"/>
        <v>0.32717600185355972</v>
      </c>
      <c r="O271">
        <v>270</v>
      </c>
      <c r="P271">
        <f t="shared" si="18"/>
        <v>38.870822166988361</v>
      </c>
      <c r="Q271">
        <f t="shared" si="19"/>
        <v>0.63588000926779875</v>
      </c>
    </row>
    <row r="272" spans="1:17" x14ac:dyDescent="0.75">
      <c r="A272" s="7">
        <v>0.59736111111111112</v>
      </c>
      <c r="B272">
        <v>13.45</v>
      </c>
      <c r="C272">
        <v>30.799999999999997</v>
      </c>
      <c r="D272">
        <v>10</v>
      </c>
      <c r="E272">
        <v>26.4</v>
      </c>
      <c r="F272">
        <v>10</v>
      </c>
      <c r="G272">
        <v>25.04</v>
      </c>
      <c r="H272">
        <v>25.82</v>
      </c>
      <c r="I272">
        <v>26.599999999999998</v>
      </c>
      <c r="J272">
        <v>24.71</v>
      </c>
      <c r="K272">
        <v>861.66</v>
      </c>
      <c r="M272">
        <f t="shared" si="16"/>
        <v>7.1816999999999993</v>
      </c>
      <c r="N272">
        <f t="shared" si="17"/>
        <v>0.3262673941585611</v>
      </c>
      <c r="O272">
        <v>271</v>
      </c>
      <c r="P272">
        <f t="shared" si="18"/>
        <v>38.700586212178173</v>
      </c>
      <c r="Q272">
        <f t="shared" si="19"/>
        <v>0.6313369707928056</v>
      </c>
    </row>
    <row r="273" spans="1:17" x14ac:dyDescent="0.75">
      <c r="A273" s="7">
        <v>0.59805555555555556</v>
      </c>
      <c r="B273">
        <v>13.38</v>
      </c>
      <c r="C273">
        <v>30.72</v>
      </c>
      <c r="D273">
        <v>10</v>
      </c>
      <c r="E273">
        <v>26.46</v>
      </c>
      <c r="F273">
        <v>10</v>
      </c>
      <c r="G273">
        <v>25.83</v>
      </c>
      <c r="H273">
        <v>25.840000000000003</v>
      </c>
      <c r="I273">
        <v>27.069999999999997</v>
      </c>
      <c r="J273">
        <v>25.44</v>
      </c>
      <c r="K273">
        <v>861.66</v>
      </c>
      <c r="M273">
        <f t="shared" si="16"/>
        <v>7.1117000000000008</v>
      </c>
      <c r="N273">
        <f t="shared" si="17"/>
        <v>0.32308726722606618</v>
      </c>
      <c r="O273">
        <v>272</v>
      </c>
      <c r="P273">
        <f t="shared" si="18"/>
        <v>38.097220073962632</v>
      </c>
      <c r="Q273">
        <f t="shared" si="19"/>
        <v>0.615436336130331</v>
      </c>
    </row>
    <row r="274" spans="1:17" x14ac:dyDescent="0.75">
      <c r="A274" s="7">
        <v>0.59875</v>
      </c>
      <c r="B274">
        <v>13.32</v>
      </c>
      <c r="C274">
        <v>30.64</v>
      </c>
      <c r="D274">
        <v>10</v>
      </c>
      <c r="E274">
        <v>26.25</v>
      </c>
      <c r="F274">
        <v>13.27</v>
      </c>
      <c r="G274">
        <v>24.47</v>
      </c>
      <c r="H274">
        <v>25.740000000000002</v>
      </c>
      <c r="I274">
        <v>26.929999999999996</v>
      </c>
      <c r="J274">
        <v>24.330000000000002</v>
      </c>
      <c r="K274">
        <v>858.93</v>
      </c>
      <c r="M274">
        <f t="shared" si="16"/>
        <v>7.0517000000000003</v>
      </c>
      <c r="N274">
        <f t="shared" si="17"/>
        <v>0.32036144414107043</v>
      </c>
      <c r="O274">
        <v>273</v>
      </c>
      <c r="P274">
        <f t="shared" si="18"/>
        <v>37.570514911297991</v>
      </c>
      <c r="Q274">
        <f t="shared" si="19"/>
        <v>0.60180722070535231</v>
      </c>
    </row>
    <row r="275" spans="1:17" x14ac:dyDescent="0.75">
      <c r="A275" s="7">
        <v>0.59944444444444445</v>
      </c>
      <c r="B275">
        <v>13.32</v>
      </c>
      <c r="C275">
        <v>30.450000000000003</v>
      </c>
      <c r="D275">
        <v>10</v>
      </c>
      <c r="E275">
        <v>26.25</v>
      </c>
      <c r="F275">
        <v>10</v>
      </c>
      <c r="G275">
        <v>24.89</v>
      </c>
      <c r="H275">
        <v>25.759999999999998</v>
      </c>
      <c r="I275">
        <v>27.23</v>
      </c>
      <c r="J275">
        <v>24.88</v>
      </c>
      <c r="K275">
        <v>817.91</v>
      </c>
      <c r="M275">
        <f t="shared" si="16"/>
        <v>7.0517000000000003</v>
      </c>
      <c r="N275">
        <f t="shared" si="17"/>
        <v>0.32036144414107043</v>
      </c>
      <c r="O275">
        <v>274</v>
      </c>
      <c r="P275">
        <f t="shared" si="18"/>
        <v>37.570514911297991</v>
      </c>
      <c r="Q275">
        <f t="shared" si="19"/>
        <v>0.60180722070535231</v>
      </c>
    </row>
    <row r="276" spans="1:17" x14ac:dyDescent="0.75">
      <c r="A276" s="7">
        <v>0.60013888888888889</v>
      </c>
      <c r="B276">
        <v>13.17</v>
      </c>
      <c r="C276">
        <v>30.380000000000003</v>
      </c>
      <c r="D276">
        <v>10</v>
      </c>
      <c r="E276">
        <v>26.25</v>
      </c>
      <c r="F276">
        <v>10</v>
      </c>
      <c r="G276">
        <v>25.840000000000003</v>
      </c>
      <c r="H276">
        <v>25.79</v>
      </c>
      <c r="I276">
        <v>27.389999999999997</v>
      </c>
      <c r="J276">
        <v>25.69</v>
      </c>
      <c r="K276">
        <v>817.91</v>
      </c>
      <c r="M276">
        <f t="shared" si="16"/>
        <v>6.9016999999999999</v>
      </c>
      <c r="N276">
        <f t="shared" si="17"/>
        <v>0.31354688642858114</v>
      </c>
      <c r="O276">
        <v>275</v>
      </c>
      <c r="P276">
        <f t="shared" si="18"/>
        <v>36.213686483040412</v>
      </c>
      <c r="Q276">
        <f t="shared" si="19"/>
        <v>0.56773443214290586</v>
      </c>
    </row>
    <row r="277" spans="1:17" x14ac:dyDescent="0.75">
      <c r="A277" s="7">
        <v>0.60083333333333333</v>
      </c>
      <c r="B277">
        <v>13.17</v>
      </c>
      <c r="C277">
        <v>30.46</v>
      </c>
      <c r="D277">
        <v>10</v>
      </c>
      <c r="E277">
        <v>26.240000000000002</v>
      </c>
      <c r="F277">
        <v>10</v>
      </c>
      <c r="G277">
        <v>25.950000000000003</v>
      </c>
      <c r="H277">
        <v>25.740000000000002</v>
      </c>
      <c r="I277">
        <v>27.38</v>
      </c>
      <c r="J277">
        <v>25.89</v>
      </c>
      <c r="K277">
        <v>846.62</v>
      </c>
      <c r="M277">
        <f t="shared" si="16"/>
        <v>6.9016999999999999</v>
      </c>
      <c r="N277">
        <f t="shared" si="17"/>
        <v>0.31354688642858114</v>
      </c>
      <c r="O277">
        <v>276</v>
      </c>
      <c r="P277">
        <f t="shared" si="18"/>
        <v>36.213686483040412</v>
      </c>
      <c r="Q277">
        <f t="shared" si="19"/>
        <v>0.56773443214290586</v>
      </c>
    </row>
    <row r="278" spans="1:17" x14ac:dyDescent="0.75">
      <c r="A278" s="7">
        <v>0.60152777777777777</v>
      </c>
      <c r="B278">
        <v>13.16</v>
      </c>
      <c r="C278">
        <v>30.560000000000002</v>
      </c>
      <c r="D278">
        <v>10</v>
      </c>
      <c r="E278">
        <v>26.409999999999997</v>
      </c>
      <c r="F278">
        <v>10</v>
      </c>
      <c r="G278">
        <v>25.92</v>
      </c>
      <c r="H278">
        <v>25.759999999999998</v>
      </c>
      <c r="I278">
        <v>27.709999999999997</v>
      </c>
      <c r="J278">
        <v>26.37</v>
      </c>
      <c r="K278">
        <v>850.72</v>
      </c>
      <c r="M278">
        <f t="shared" si="16"/>
        <v>6.8917000000000002</v>
      </c>
      <c r="N278">
        <f t="shared" si="17"/>
        <v>0.31309258258108186</v>
      </c>
      <c r="O278">
        <v>277</v>
      </c>
      <c r="P278">
        <f t="shared" si="18"/>
        <v>36.121131215810323</v>
      </c>
      <c r="Q278">
        <f t="shared" si="19"/>
        <v>0.56546291290540951</v>
      </c>
    </row>
    <row r="279" spans="1:17" x14ac:dyDescent="0.75">
      <c r="A279" s="7">
        <v>0.60222222222222221</v>
      </c>
      <c r="B279">
        <v>13.15</v>
      </c>
      <c r="C279">
        <v>30.75</v>
      </c>
      <c r="D279">
        <v>10</v>
      </c>
      <c r="E279">
        <v>26.53</v>
      </c>
      <c r="F279">
        <v>10</v>
      </c>
      <c r="G279">
        <v>26.119999999999997</v>
      </c>
      <c r="H279">
        <v>25.82</v>
      </c>
      <c r="I279">
        <v>28.169999999999998</v>
      </c>
      <c r="J279">
        <v>26.18</v>
      </c>
      <c r="K279">
        <v>823.38</v>
      </c>
      <c r="M279">
        <f t="shared" si="16"/>
        <v>6.8817000000000004</v>
      </c>
      <c r="N279">
        <f t="shared" si="17"/>
        <v>0.31263827873358258</v>
      </c>
      <c r="O279">
        <v>278</v>
      </c>
      <c r="P279">
        <f t="shared" si="18"/>
        <v>36.028306959036293</v>
      </c>
      <c r="Q279">
        <f t="shared" si="19"/>
        <v>0.56319139366791315</v>
      </c>
    </row>
    <row r="280" spans="1:17" x14ac:dyDescent="0.75">
      <c r="A280" s="7">
        <v>0.60291666666666666</v>
      </c>
      <c r="B280">
        <v>13.12</v>
      </c>
      <c r="C280">
        <v>30.83</v>
      </c>
      <c r="D280">
        <v>10</v>
      </c>
      <c r="E280">
        <v>26.61</v>
      </c>
      <c r="F280">
        <v>10</v>
      </c>
      <c r="G280">
        <v>25.75</v>
      </c>
      <c r="H280">
        <v>25.740000000000002</v>
      </c>
      <c r="I280">
        <v>27.98</v>
      </c>
      <c r="J280">
        <v>25.560000000000002</v>
      </c>
      <c r="K280">
        <v>819.28</v>
      </c>
      <c r="M280">
        <f t="shared" si="16"/>
        <v>6.8516999999999992</v>
      </c>
      <c r="N280">
        <f t="shared" si="17"/>
        <v>0.31127536719108467</v>
      </c>
      <c r="O280">
        <v>279</v>
      </c>
      <c r="P280">
        <f t="shared" si="18"/>
        <v>35.74820847380942</v>
      </c>
      <c r="Q280">
        <f t="shared" si="19"/>
        <v>0.55637683595542364</v>
      </c>
    </row>
    <row r="281" spans="1:17" x14ac:dyDescent="0.75">
      <c r="A281" s="7">
        <v>0.6036111111111111</v>
      </c>
      <c r="B281">
        <v>13.11</v>
      </c>
      <c r="C281">
        <v>30.799999999999997</v>
      </c>
      <c r="D281">
        <v>10</v>
      </c>
      <c r="E281">
        <v>26.64</v>
      </c>
      <c r="F281">
        <v>10</v>
      </c>
      <c r="G281">
        <v>25.340000000000003</v>
      </c>
      <c r="H281">
        <v>25.729999999999997</v>
      </c>
      <c r="I281">
        <v>28.069999999999997</v>
      </c>
      <c r="J281">
        <v>25.85</v>
      </c>
      <c r="K281">
        <v>770.06</v>
      </c>
      <c r="M281">
        <f t="shared" si="16"/>
        <v>6.8416999999999994</v>
      </c>
      <c r="N281">
        <f t="shared" si="17"/>
        <v>0.31082106334358539</v>
      </c>
      <c r="O281">
        <v>280</v>
      </c>
      <c r="P281">
        <f t="shared" si="18"/>
        <v>35.654296446789537</v>
      </c>
      <c r="Q281">
        <f t="shared" si="19"/>
        <v>0.55410531671792729</v>
      </c>
    </row>
    <row r="282" spans="1:17" x14ac:dyDescent="0.75">
      <c r="A282" s="7">
        <v>0.60430555555555554</v>
      </c>
      <c r="B282">
        <v>13.1</v>
      </c>
      <c r="C282">
        <v>30.770000000000003</v>
      </c>
      <c r="D282">
        <v>10</v>
      </c>
      <c r="E282">
        <v>26.71</v>
      </c>
      <c r="F282">
        <v>10</v>
      </c>
      <c r="G282">
        <v>26.119999999999997</v>
      </c>
      <c r="H282">
        <v>25.71</v>
      </c>
      <c r="I282">
        <v>28.209999999999997</v>
      </c>
      <c r="J282">
        <v>26.05</v>
      </c>
      <c r="K282">
        <v>820.65</v>
      </c>
      <c r="M282">
        <f t="shared" si="16"/>
        <v>6.8316999999999997</v>
      </c>
      <c r="N282">
        <f t="shared" si="17"/>
        <v>0.31036675949608616</v>
      </c>
      <c r="O282">
        <v>281</v>
      </c>
      <c r="P282">
        <f t="shared" si="18"/>
        <v>35.560109489585315</v>
      </c>
      <c r="Q282">
        <f t="shared" si="19"/>
        <v>0.55183379748043093</v>
      </c>
    </row>
    <row r="283" spans="1:17" x14ac:dyDescent="0.75">
      <c r="A283" s="7">
        <v>0.60499999999999998</v>
      </c>
      <c r="B283">
        <v>13.04</v>
      </c>
      <c r="C283">
        <v>30.82</v>
      </c>
      <c r="D283">
        <v>10</v>
      </c>
      <c r="E283">
        <v>26.740000000000002</v>
      </c>
      <c r="F283">
        <v>10</v>
      </c>
      <c r="G283">
        <v>26.560000000000002</v>
      </c>
      <c r="H283">
        <v>25.659999999999997</v>
      </c>
      <c r="I283">
        <v>28.349999999999998</v>
      </c>
      <c r="J283">
        <v>27.02</v>
      </c>
      <c r="K283">
        <v>787.84</v>
      </c>
      <c r="M283">
        <f t="shared" si="16"/>
        <v>6.7716999999999992</v>
      </c>
      <c r="N283">
        <f t="shared" si="17"/>
        <v>0.30764093641109042</v>
      </c>
      <c r="O283">
        <v>282</v>
      </c>
      <c r="P283">
        <f t="shared" si="18"/>
        <v>34.989146004696011</v>
      </c>
      <c r="Q283">
        <f t="shared" si="19"/>
        <v>0.53820468205545224</v>
      </c>
    </row>
    <row r="284" spans="1:17" x14ac:dyDescent="0.75">
      <c r="A284" s="7">
        <v>0.60569444444444442</v>
      </c>
      <c r="B284">
        <v>13.03</v>
      </c>
      <c r="C284">
        <v>30.869999999999997</v>
      </c>
      <c r="D284">
        <v>10</v>
      </c>
      <c r="E284">
        <v>26.740000000000002</v>
      </c>
      <c r="F284">
        <v>10</v>
      </c>
      <c r="G284">
        <v>25.490000000000002</v>
      </c>
      <c r="H284">
        <v>25.64</v>
      </c>
      <c r="I284">
        <v>28.12</v>
      </c>
      <c r="J284">
        <v>26.5</v>
      </c>
      <c r="K284">
        <v>489.8</v>
      </c>
      <c r="M284">
        <f t="shared" si="16"/>
        <v>6.7616999999999994</v>
      </c>
      <c r="N284">
        <f t="shared" si="17"/>
        <v>0.30718663256359113</v>
      </c>
      <c r="O284">
        <v>283</v>
      </c>
      <c r="P284">
        <f t="shared" si="18"/>
        <v>34.893000280994421</v>
      </c>
      <c r="Q284">
        <f t="shared" si="19"/>
        <v>0.53593316281795589</v>
      </c>
    </row>
    <row r="285" spans="1:17" x14ac:dyDescent="0.75">
      <c r="A285" s="7">
        <v>0.60638888888888887</v>
      </c>
      <c r="B285">
        <v>13.02</v>
      </c>
      <c r="C285">
        <v>30.909999999999997</v>
      </c>
      <c r="D285">
        <v>10</v>
      </c>
      <c r="E285">
        <v>26.560000000000002</v>
      </c>
      <c r="F285">
        <v>10</v>
      </c>
      <c r="G285">
        <v>24.72</v>
      </c>
      <c r="H285">
        <v>25.42</v>
      </c>
      <c r="I285">
        <v>27.290000000000003</v>
      </c>
      <c r="J285">
        <v>25.16</v>
      </c>
      <c r="K285">
        <v>600.54</v>
      </c>
      <c r="M285">
        <f t="shared" si="16"/>
        <v>6.7516999999999996</v>
      </c>
      <c r="N285">
        <f t="shared" si="17"/>
        <v>0.30673232871609185</v>
      </c>
      <c r="O285">
        <v>284</v>
      </c>
      <c r="P285">
        <f t="shared" si="18"/>
        <v>34.796569752802995</v>
      </c>
      <c r="Q285">
        <f t="shared" si="19"/>
        <v>0.53366164358045953</v>
      </c>
    </row>
    <row r="286" spans="1:17" x14ac:dyDescent="0.75">
      <c r="A286" s="7">
        <v>0.60708333333333331</v>
      </c>
      <c r="B286">
        <v>13.01</v>
      </c>
      <c r="C286">
        <v>30.759999999999998</v>
      </c>
      <c r="D286">
        <v>10</v>
      </c>
      <c r="E286">
        <v>26.4</v>
      </c>
      <c r="F286">
        <v>10</v>
      </c>
      <c r="G286">
        <v>24.130000000000003</v>
      </c>
      <c r="H286">
        <v>25.299999999999997</v>
      </c>
      <c r="I286">
        <v>27.179999999999996</v>
      </c>
      <c r="J286">
        <v>25.16</v>
      </c>
      <c r="K286">
        <v>698.97</v>
      </c>
      <c r="M286">
        <f t="shared" si="16"/>
        <v>6.7416999999999998</v>
      </c>
      <c r="N286">
        <f t="shared" si="17"/>
        <v>0.30627802486859257</v>
      </c>
      <c r="O286">
        <v>285</v>
      </c>
      <c r="P286">
        <f t="shared" si="18"/>
        <v>34.699853152765627</v>
      </c>
      <c r="Q286">
        <f t="shared" si="19"/>
        <v>0.53139012434296307</v>
      </c>
    </row>
    <row r="287" spans="1:17" x14ac:dyDescent="0.75">
      <c r="A287" s="7">
        <v>0.60777777777777775</v>
      </c>
      <c r="B287">
        <v>13.01</v>
      </c>
      <c r="C287">
        <v>30.4</v>
      </c>
      <c r="D287">
        <v>10</v>
      </c>
      <c r="E287">
        <v>26.11</v>
      </c>
      <c r="F287">
        <v>10</v>
      </c>
      <c r="G287">
        <v>23.37</v>
      </c>
      <c r="H287">
        <v>25.299999999999997</v>
      </c>
      <c r="I287">
        <v>27.220000000000002</v>
      </c>
      <c r="J287">
        <v>24.220000000000002</v>
      </c>
      <c r="K287">
        <v>405.04</v>
      </c>
      <c r="M287">
        <f t="shared" si="16"/>
        <v>6.7416999999999998</v>
      </c>
      <c r="N287">
        <f t="shared" si="17"/>
        <v>0.30627802486859257</v>
      </c>
      <c r="O287">
        <v>286</v>
      </c>
      <c r="P287">
        <f t="shared" si="18"/>
        <v>34.699853152765627</v>
      </c>
      <c r="Q287">
        <f t="shared" si="19"/>
        <v>0.53139012434296307</v>
      </c>
    </row>
    <row r="288" spans="1:17" x14ac:dyDescent="0.75">
      <c r="A288" s="7">
        <v>0.60847222222222219</v>
      </c>
      <c r="B288">
        <v>13</v>
      </c>
      <c r="C288">
        <v>30.11</v>
      </c>
      <c r="D288">
        <v>10</v>
      </c>
      <c r="E288">
        <v>25.97</v>
      </c>
      <c r="F288">
        <v>10</v>
      </c>
      <c r="G288">
        <v>24.479999999999997</v>
      </c>
      <c r="H288">
        <v>25.240000000000002</v>
      </c>
      <c r="I288">
        <v>27.51</v>
      </c>
      <c r="J288">
        <v>25.66</v>
      </c>
      <c r="K288">
        <v>774.16</v>
      </c>
      <c r="M288">
        <f t="shared" si="16"/>
        <v>6.7317</v>
      </c>
      <c r="N288">
        <f t="shared" si="17"/>
        <v>0.30582372102109329</v>
      </c>
      <c r="O288">
        <v>287</v>
      </c>
      <c r="P288">
        <f t="shared" si="18"/>
        <v>34.602849205995518</v>
      </c>
      <c r="Q288">
        <f t="shared" si="19"/>
        <v>0.52911860510546671</v>
      </c>
    </row>
    <row r="289" spans="1:17" x14ac:dyDescent="0.75">
      <c r="A289" s="7">
        <v>0.60916666666666663</v>
      </c>
      <c r="B289">
        <v>13</v>
      </c>
      <c r="C289">
        <v>29.86</v>
      </c>
      <c r="D289">
        <v>10</v>
      </c>
      <c r="E289">
        <v>25.83</v>
      </c>
      <c r="F289">
        <v>10</v>
      </c>
      <c r="G289">
        <v>24.409999999999997</v>
      </c>
      <c r="H289">
        <v>25.240000000000002</v>
      </c>
      <c r="I289">
        <v>27.3</v>
      </c>
      <c r="J289">
        <v>25.19</v>
      </c>
      <c r="K289">
        <v>757.76</v>
      </c>
      <c r="M289">
        <f t="shared" si="16"/>
        <v>6.7317</v>
      </c>
      <c r="N289">
        <f t="shared" si="17"/>
        <v>0.30582372102109329</v>
      </c>
      <c r="O289">
        <v>288</v>
      </c>
      <c r="P289">
        <f t="shared" si="18"/>
        <v>34.602849205995518</v>
      </c>
      <c r="Q289">
        <f t="shared" si="19"/>
        <v>0.52911860510546671</v>
      </c>
    </row>
    <row r="290" spans="1:17" x14ac:dyDescent="0.75">
      <c r="A290" s="7">
        <v>0.60986111111111108</v>
      </c>
      <c r="B290">
        <v>12.98</v>
      </c>
      <c r="C290">
        <v>29.57</v>
      </c>
      <c r="D290">
        <v>10</v>
      </c>
      <c r="E290">
        <v>25.65</v>
      </c>
      <c r="F290">
        <v>10</v>
      </c>
      <c r="G290">
        <v>24.5</v>
      </c>
      <c r="H290">
        <v>25.17</v>
      </c>
      <c r="I290">
        <v>27.470000000000002</v>
      </c>
      <c r="J290">
        <v>25.63</v>
      </c>
      <c r="K290">
        <v>827.48</v>
      </c>
      <c r="M290">
        <f t="shared" si="16"/>
        <v>6.7117000000000004</v>
      </c>
      <c r="N290">
        <f t="shared" si="17"/>
        <v>0.30491511332609478</v>
      </c>
      <c r="O290">
        <v>289</v>
      </c>
      <c r="P290">
        <f t="shared" si="18"/>
        <v>34.407974134719979</v>
      </c>
      <c r="Q290">
        <f t="shared" si="19"/>
        <v>0.524575566630474</v>
      </c>
    </row>
    <row r="291" spans="1:17" x14ac:dyDescent="0.75">
      <c r="A291" s="7">
        <v>0.61055555555555563</v>
      </c>
      <c r="B291">
        <v>12.97</v>
      </c>
      <c r="C291">
        <v>29.380000000000003</v>
      </c>
      <c r="D291">
        <v>10</v>
      </c>
      <c r="E291">
        <v>25.51</v>
      </c>
      <c r="F291">
        <v>10</v>
      </c>
      <c r="G291">
        <v>23.91</v>
      </c>
      <c r="H291">
        <v>25.18</v>
      </c>
      <c r="I291">
        <v>27.37</v>
      </c>
      <c r="J291">
        <v>25.17</v>
      </c>
      <c r="K291">
        <v>647.02</v>
      </c>
      <c r="M291">
        <f t="shared" si="16"/>
        <v>6.7017000000000007</v>
      </c>
      <c r="N291">
        <f t="shared" si="17"/>
        <v>0.3044608094785955</v>
      </c>
      <c r="O291">
        <v>290</v>
      </c>
      <c r="P291">
        <f t="shared" si="18"/>
        <v>34.310100422280925</v>
      </c>
      <c r="Q291">
        <f t="shared" si="19"/>
        <v>0.52230404739297764</v>
      </c>
    </row>
    <row r="292" spans="1:17" x14ac:dyDescent="0.75">
      <c r="A292" s="7">
        <v>0.61124999999999996</v>
      </c>
      <c r="B292">
        <v>12.95</v>
      </c>
      <c r="C292">
        <v>29.299999999999997</v>
      </c>
      <c r="D292">
        <v>10</v>
      </c>
      <c r="E292">
        <v>25.37</v>
      </c>
      <c r="F292">
        <v>10</v>
      </c>
      <c r="G292">
        <v>23.08</v>
      </c>
      <c r="H292">
        <v>25.090000000000003</v>
      </c>
      <c r="I292">
        <v>26.749999999999996</v>
      </c>
      <c r="J292">
        <v>24.76</v>
      </c>
      <c r="K292">
        <v>254.66</v>
      </c>
      <c r="M292">
        <f t="shared" si="16"/>
        <v>6.6816999999999993</v>
      </c>
      <c r="N292">
        <f t="shared" si="17"/>
        <v>0.30355220178359688</v>
      </c>
      <c r="O292">
        <v>291</v>
      </c>
      <c r="P292">
        <f t="shared" si="18"/>
        <v>34.113474115868712</v>
      </c>
      <c r="Q292">
        <f t="shared" si="19"/>
        <v>0.51776100891798449</v>
      </c>
    </row>
    <row r="293" spans="1:17" x14ac:dyDescent="0.75">
      <c r="A293" s="7">
        <v>0.61194444444444451</v>
      </c>
      <c r="B293">
        <v>12.87</v>
      </c>
      <c r="C293">
        <v>29.22</v>
      </c>
      <c r="D293">
        <v>10</v>
      </c>
      <c r="E293">
        <v>25.21</v>
      </c>
      <c r="F293">
        <v>10</v>
      </c>
      <c r="G293">
        <v>23.38</v>
      </c>
      <c r="H293">
        <v>24.88</v>
      </c>
      <c r="I293">
        <v>26.12</v>
      </c>
      <c r="J293">
        <v>24.62</v>
      </c>
      <c r="K293">
        <v>489.8</v>
      </c>
      <c r="M293">
        <f t="shared" si="16"/>
        <v>6.6016999999999992</v>
      </c>
      <c r="N293">
        <f t="shared" si="17"/>
        <v>0.29991777100360256</v>
      </c>
      <c r="O293">
        <v>292</v>
      </c>
      <c r="P293">
        <f t="shared" si="18"/>
        <v>33.315055213051181</v>
      </c>
      <c r="Q293">
        <f t="shared" si="19"/>
        <v>0.49958885501801309</v>
      </c>
    </row>
    <row r="294" spans="1:17" x14ac:dyDescent="0.75">
      <c r="A294" s="7">
        <v>0.61263888888888884</v>
      </c>
      <c r="B294">
        <v>12.86</v>
      </c>
      <c r="C294">
        <v>29.11</v>
      </c>
      <c r="D294">
        <v>10</v>
      </c>
      <c r="E294">
        <v>24.96</v>
      </c>
      <c r="F294">
        <v>11.78</v>
      </c>
      <c r="G294">
        <v>23.22</v>
      </c>
      <c r="H294">
        <v>24.56</v>
      </c>
      <c r="I294">
        <v>25.55</v>
      </c>
      <c r="J294">
        <v>24.85</v>
      </c>
      <c r="K294">
        <v>759.13</v>
      </c>
      <c r="M294">
        <f t="shared" si="16"/>
        <v>6.5916999999999994</v>
      </c>
      <c r="N294">
        <f t="shared" si="17"/>
        <v>0.29946346715610328</v>
      </c>
      <c r="O294">
        <v>293</v>
      </c>
      <c r="P294">
        <f t="shared" si="18"/>
        <v>33.213890195245533</v>
      </c>
      <c r="Q294">
        <f t="shared" si="19"/>
        <v>0.49731733578051668</v>
      </c>
    </row>
    <row r="295" spans="1:17" x14ac:dyDescent="0.75">
      <c r="A295" s="7">
        <v>0.6133333333333334</v>
      </c>
      <c r="B295">
        <v>12.86</v>
      </c>
      <c r="C295">
        <v>28.99</v>
      </c>
      <c r="D295">
        <v>10</v>
      </c>
      <c r="E295">
        <v>24.96</v>
      </c>
      <c r="F295">
        <v>10</v>
      </c>
      <c r="G295">
        <v>23.98</v>
      </c>
      <c r="H295">
        <v>24.4</v>
      </c>
      <c r="I295">
        <v>25.91</v>
      </c>
      <c r="J295">
        <v>25.02</v>
      </c>
      <c r="K295">
        <v>700.34</v>
      </c>
      <c r="M295">
        <f t="shared" si="16"/>
        <v>6.5916999999999994</v>
      </c>
      <c r="N295">
        <f t="shared" si="17"/>
        <v>0.29946346715610328</v>
      </c>
      <c r="O295">
        <v>294</v>
      </c>
      <c r="P295">
        <f t="shared" si="18"/>
        <v>33.213890195245533</v>
      </c>
      <c r="Q295">
        <f t="shared" si="19"/>
        <v>0.49731733578051668</v>
      </c>
    </row>
    <row r="296" spans="1:17" x14ac:dyDescent="0.75">
      <c r="A296" s="7">
        <v>0.61402777777777773</v>
      </c>
      <c r="B296">
        <v>12.83</v>
      </c>
      <c r="C296">
        <v>28.76</v>
      </c>
      <c r="D296">
        <v>10</v>
      </c>
      <c r="E296">
        <v>24.44</v>
      </c>
      <c r="F296">
        <v>10</v>
      </c>
      <c r="G296">
        <v>22.78</v>
      </c>
      <c r="H296">
        <v>23.88</v>
      </c>
      <c r="I296">
        <v>24.359999999999996</v>
      </c>
      <c r="J296">
        <v>25.11</v>
      </c>
      <c r="K296">
        <v>659.33</v>
      </c>
      <c r="M296">
        <f t="shared" si="16"/>
        <v>6.5617000000000001</v>
      </c>
      <c r="N296">
        <f t="shared" si="17"/>
        <v>0.29810055561360549</v>
      </c>
      <c r="O296">
        <v>295</v>
      </c>
      <c r="P296">
        <f t="shared" si="18"/>
        <v>32.908545041681272</v>
      </c>
      <c r="Q296">
        <f t="shared" si="19"/>
        <v>0.49050277806802756</v>
      </c>
    </row>
    <row r="297" spans="1:17" x14ac:dyDescent="0.75">
      <c r="A297" s="7">
        <v>0.61472222222222228</v>
      </c>
      <c r="B297">
        <v>12.78</v>
      </c>
      <c r="C297">
        <v>28.64</v>
      </c>
      <c r="D297">
        <v>10</v>
      </c>
      <c r="E297">
        <v>24.37</v>
      </c>
      <c r="F297">
        <v>10</v>
      </c>
      <c r="G297">
        <v>23.16</v>
      </c>
      <c r="H297">
        <v>23.73</v>
      </c>
      <c r="I297">
        <v>24.63</v>
      </c>
      <c r="J297">
        <v>25.43</v>
      </c>
      <c r="K297">
        <v>697.61</v>
      </c>
      <c r="M297">
        <f t="shared" si="16"/>
        <v>6.5116999999999994</v>
      </c>
      <c r="N297">
        <f t="shared" si="17"/>
        <v>0.29582903637610902</v>
      </c>
      <c r="O297">
        <v>296</v>
      </c>
      <c r="P297">
        <f t="shared" si="18"/>
        <v>32.393384216103321</v>
      </c>
      <c r="Q297">
        <f t="shared" si="19"/>
        <v>0.47914518188054528</v>
      </c>
    </row>
    <row r="298" spans="1:17" x14ac:dyDescent="0.75">
      <c r="A298" s="7">
        <v>0.61541666666666661</v>
      </c>
      <c r="B298">
        <v>12.73</v>
      </c>
      <c r="C298">
        <v>28.59</v>
      </c>
      <c r="D298">
        <v>10</v>
      </c>
      <c r="E298">
        <v>24.53</v>
      </c>
      <c r="F298">
        <v>10</v>
      </c>
      <c r="G298">
        <v>23.81</v>
      </c>
      <c r="H298">
        <v>23.86</v>
      </c>
      <c r="I298">
        <v>25.639999999999997</v>
      </c>
      <c r="J298">
        <v>25.580000000000002</v>
      </c>
      <c r="K298">
        <v>683.93</v>
      </c>
      <c r="M298">
        <f t="shared" si="16"/>
        <v>6.4617000000000004</v>
      </c>
      <c r="N298">
        <f t="shared" si="17"/>
        <v>0.29355751713861267</v>
      </c>
      <c r="O298">
        <v>297</v>
      </c>
      <c r="P298">
        <f t="shared" si="18"/>
        <v>31.870250862776061</v>
      </c>
      <c r="Q298">
        <f t="shared" si="19"/>
        <v>0.46778758569306345</v>
      </c>
    </row>
    <row r="299" spans="1:17" x14ac:dyDescent="0.75">
      <c r="A299" s="7">
        <v>0.61611111111111116</v>
      </c>
      <c r="B299">
        <v>12.6</v>
      </c>
      <c r="C299">
        <v>28.6</v>
      </c>
      <c r="D299">
        <v>10</v>
      </c>
      <c r="E299">
        <v>24.42</v>
      </c>
      <c r="F299">
        <v>10</v>
      </c>
      <c r="G299">
        <v>23.97</v>
      </c>
      <c r="H299">
        <v>23.59</v>
      </c>
      <c r="I299">
        <v>24.51</v>
      </c>
      <c r="J299">
        <v>26.01</v>
      </c>
      <c r="K299">
        <v>745.46</v>
      </c>
      <c r="M299">
        <f t="shared" si="16"/>
        <v>6.3316999999999997</v>
      </c>
      <c r="N299">
        <f t="shared" si="17"/>
        <v>0.28765156712112194</v>
      </c>
      <c r="O299">
        <v>298</v>
      </c>
      <c r="P299">
        <f t="shared" si="18"/>
        <v>30.471437370690335</v>
      </c>
      <c r="Q299">
        <f t="shared" si="19"/>
        <v>0.43825783560560977</v>
      </c>
    </row>
    <row r="300" spans="1:17" x14ac:dyDescent="0.75">
      <c r="A300" s="7">
        <v>0.6168055555555555</v>
      </c>
      <c r="B300">
        <v>12.58</v>
      </c>
      <c r="C300">
        <v>28.63</v>
      </c>
      <c r="D300">
        <v>10</v>
      </c>
      <c r="E300">
        <v>24.6</v>
      </c>
      <c r="F300">
        <v>10</v>
      </c>
      <c r="G300">
        <v>23.74</v>
      </c>
      <c r="H300">
        <v>23.73</v>
      </c>
      <c r="I300">
        <v>25.419999999999998</v>
      </c>
      <c r="J300">
        <v>25.28</v>
      </c>
      <c r="K300">
        <v>455.63</v>
      </c>
      <c r="M300">
        <f t="shared" si="16"/>
        <v>6.3117000000000001</v>
      </c>
      <c r="N300">
        <f t="shared" si="17"/>
        <v>0.28674295942612338</v>
      </c>
      <c r="O300">
        <v>299</v>
      </c>
      <c r="P300">
        <f t="shared" si="18"/>
        <v>30.251120934138193</v>
      </c>
      <c r="Q300">
        <f t="shared" si="19"/>
        <v>0.433714797130617</v>
      </c>
    </row>
    <row r="301" spans="1:17" x14ac:dyDescent="0.75">
      <c r="A301" s="7">
        <v>0.61750000000000005</v>
      </c>
      <c r="B301">
        <v>12.53</v>
      </c>
      <c r="C301">
        <v>28.65</v>
      </c>
      <c r="D301">
        <v>10</v>
      </c>
      <c r="E301">
        <v>24.61</v>
      </c>
      <c r="F301">
        <v>10.78</v>
      </c>
      <c r="G301">
        <v>23.95</v>
      </c>
      <c r="H301">
        <v>23.74</v>
      </c>
      <c r="I301">
        <v>25.580000000000002</v>
      </c>
      <c r="J301">
        <v>25.38</v>
      </c>
      <c r="K301">
        <v>778.27</v>
      </c>
      <c r="M301">
        <f t="shared" si="16"/>
        <v>6.2616999999999994</v>
      </c>
      <c r="N301">
        <f t="shared" si="17"/>
        <v>0.28447144018862691</v>
      </c>
      <c r="O301">
        <v>300</v>
      </c>
      <c r="P301">
        <f t="shared" si="18"/>
        <v>29.694172509063034</v>
      </c>
      <c r="Q301">
        <f t="shared" si="19"/>
        <v>0.42235720094313473</v>
      </c>
    </row>
    <row r="302" spans="1:17" x14ac:dyDescent="0.75">
      <c r="A302" s="7">
        <v>0.61819444444444438</v>
      </c>
      <c r="B302">
        <v>12.52</v>
      </c>
      <c r="C302">
        <v>28.57</v>
      </c>
      <c r="D302">
        <v>10</v>
      </c>
      <c r="E302">
        <v>24.26</v>
      </c>
      <c r="F302">
        <v>10.45</v>
      </c>
      <c r="G302">
        <v>22.39</v>
      </c>
      <c r="H302">
        <v>23.48</v>
      </c>
      <c r="I302">
        <v>24.249999999999996</v>
      </c>
      <c r="J302">
        <v>24.84</v>
      </c>
      <c r="K302">
        <v>608.74</v>
      </c>
      <c r="M302">
        <f t="shared" si="16"/>
        <v>6.2516999999999996</v>
      </c>
      <c r="N302">
        <f t="shared" si="17"/>
        <v>0.28401713634112763</v>
      </c>
      <c r="O302">
        <v>301</v>
      </c>
      <c r="P302">
        <f t="shared" si="18"/>
        <v>29.581713773853512</v>
      </c>
      <c r="Q302">
        <f t="shared" si="19"/>
        <v>0.42008568170563837</v>
      </c>
    </row>
    <row r="303" spans="1:17" x14ac:dyDescent="0.75">
      <c r="A303" s="7">
        <v>0.61888888888888893</v>
      </c>
      <c r="B303">
        <v>12.51</v>
      </c>
      <c r="C303">
        <v>28.48</v>
      </c>
      <c r="D303">
        <v>10</v>
      </c>
      <c r="E303">
        <v>24.41</v>
      </c>
      <c r="F303">
        <v>10</v>
      </c>
      <c r="G303">
        <v>23.32</v>
      </c>
      <c r="H303">
        <v>23.67</v>
      </c>
      <c r="I303">
        <v>25.56</v>
      </c>
      <c r="J303">
        <v>24.900000000000002</v>
      </c>
      <c r="K303">
        <v>775.53</v>
      </c>
      <c r="M303">
        <f t="shared" si="16"/>
        <v>6.2416999999999998</v>
      </c>
      <c r="N303">
        <f t="shared" si="17"/>
        <v>0.28356283249362835</v>
      </c>
      <c r="O303">
        <v>302</v>
      </c>
      <c r="P303">
        <f t="shared" si="18"/>
        <v>29.468894692151181</v>
      </c>
      <c r="Q303">
        <f t="shared" si="19"/>
        <v>0.41781416246814201</v>
      </c>
    </row>
    <row r="304" spans="1:17" x14ac:dyDescent="0.75">
      <c r="A304" s="7">
        <v>0.61958333333333326</v>
      </c>
      <c r="B304">
        <v>12.43</v>
      </c>
      <c r="C304">
        <v>28.5</v>
      </c>
      <c r="D304">
        <v>10</v>
      </c>
      <c r="E304">
        <v>24.56</v>
      </c>
      <c r="F304">
        <v>11.28</v>
      </c>
      <c r="G304">
        <v>23.11</v>
      </c>
      <c r="H304">
        <v>23.89</v>
      </c>
      <c r="I304">
        <v>25.77</v>
      </c>
      <c r="J304">
        <v>24.740000000000002</v>
      </c>
      <c r="K304">
        <v>580.03</v>
      </c>
      <c r="M304">
        <f t="shared" si="16"/>
        <v>6.1616999999999997</v>
      </c>
      <c r="N304">
        <f t="shared" si="17"/>
        <v>0.27992840171363409</v>
      </c>
      <c r="O304">
        <v>303</v>
      </c>
      <c r="P304">
        <f t="shared" si="18"/>
        <v>28.553159030786961</v>
      </c>
      <c r="Q304">
        <f t="shared" si="19"/>
        <v>0.39964200856817061</v>
      </c>
    </row>
    <row r="305" spans="1:17" x14ac:dyDescent="0.75">
      <c r="A305" s="7">
        <v>0.62027777777777782</v>
      </c>
      <c r="B305">
        <v>12.42</v>
      </c>
      <c r="C305">
        <v>28.44</v>
      </c>
      <c r="D305">
        <v>10</v>
      </c>
      <c r="E305">
        <v>24.44</v>
      </c>
      <c r="F305">
        <v>11.11</v>
      </c>
      <c r="G305">
        <v>22.82</v>
      </c>
      <c r="H305">
        <v>23.79</v>
      </c>
      <c r="I305">
        <v>25.41</v>
      </c>
      <c r="J305">
        <v>24.86</v>
      </c>
      <c r="K305">
        <v>590.97</v>
      </c>
      <c r="M305">
        <f t="shared" si="16"/>
        <v>6.1516999999999999</v>
      </c>
      <c r="N305">
        <f t="shared" si="17"/>
        <v>0.27947409786613481</v>
      </c>
      <c r="O305">
        <v>304</v>
      </c>
      <c r="P305">
        <f t="shared" si="18"/>
        <v>28.437017409821681</v>
      </c>
      <c r="Q305">
        <f t="shared" si="19"/>
        <v>0.3973704893306742</v>
      </c>
    </row>
    <row r="306" spans="1:17" x14ac:dyDescent="0.75">
      <c r="A306" s="7">
        <v>0.62097222222222226</v>
      </c>
      <c r="B306">
        <v>12.38</v>
      </c>
      <c r="C306">
        <v>28.41</v>
      </c>
      <c r="D306">
        <v>10</v>
      </c>
      <c r="E306">
        <v>24.28</v>
      </c>
      <c r="F306">
        <v>11.11</v>
      </c>
      <c r="G306">
        <v>22.34</v>
      </c>
      <c r="H306">
        <v>23.54</v>
      </c>
      <c r="I306">
        <v>24.849999999999998</v>
      </c>
      <c r="J306">
        <v>24.400000000000002</v>
      </c>
      <c r="K306">
        <v>343.52</v>
      </c>
      <c r="M306">
        <f t="shared" si="16"/>
        <v>6.1117000000000008</v>
      </c>
      <c r="N306">
        <f t="shared" si="17"/>
        <v>0.27765688247613773</v>
      </c>
      <c r="O306">
        <v>305</v>
      </c>
      <c r="P306">
        <f t="shared" si="18"/>
        <v>27.968650293698989</v>
      </c>
      <c r="Q306">
        <f t="shared" si="19"/>
        <v>0.38828441238068873</v>
      </c>
    </row>
    <row r="307" spans="1:17" x14ac:dyDescent="0.75">
      <c r="A307" s="7">
        <v>0.6216666666666667</v>
      </c>
      <c r="B307">
        <v>12.36</v>
      </c>
      <c r="C307">
        <v>28.24</v>
      </c>
      <c r="D307">
        <v>10</v>
      </c>
      <c r="E307">
        <v>24.13</v>
      </c>
      <c r="F307">
        <v>10</v>
      </c>
      <c r="G307">
        <v>23.2</v>
      </c>
      <c r="H307">
        <v>23.38</v>
      </c>
      <c r="I307">
        <v>24.830000000000002</v>
      </c>
      <c r="J307">
        <v>25.62</v>
      </c>
      <c r="K307">
        <v>731.78</v>
      </c>
      <c r="M307">
        <f t="shared" si="16"/>
        <v>6.0916999999999994</v>
      </c>
      <c r="N307">
        <f t="shared" si="17"/>
        <v>0.27674827478113906</v>
      </c>
      <c r="O307">
        <v>306</v>
      </c>
      <c r="P307">
        <f t="shared" si="18"/>
        <v>27.732160152338427</v>
      </c>
      <c r="Q307">
        <f t="shared" si="19"/>
        <v>0.38374137390569557</v>
      </c>
    </row>
    <row r="308" spans="1:17" x14ac:dyDescent="0.75">
      <c r="A308" s="7">
        <v>0.62236111111111114</v>
      </c>
      <c r="B308">
        <v>12.36</v>
      </c>
      <c r="C308">
        <v>28.09</v>
      </c>
      <c r="D308">
        <v>10</v>
      </c>
      <c r="E308">
        <v>23.9</v>
      </c>
      <c r="F308">
        <v>10</v>
      </c>
      <c r="G308">
        <v>21.77</v>
      </c>
      <c r="H308">
        <v>23.15</v>
      </c>
      <c r="I308">
        <v>24.19</v>
      </c>
      <c r="J308">
        <v>24.55</v>
      </c>
      <c r="K308">
        <v>312.08</v>
      </c>
      <c r="M308">
        <f t="shared" si="16"/>
        <v>6.0916999999999994</v>
      </c>
      <c r="N308">
        <f t="shared" si="17"/>
        <v>0.27674827478113906</v>
      </c>
      <c r="O308">
        <v>307</v>
      </c>
      <c r="P308">
        <f t="shared" si="18"/>
        <v>27.732160152338427</v>
      </c>
      <c r="Q308">
        <f t="shared" si="19"/>
        <v>0.38374137390569557</v>
      </c>
    </row>
    <row r="309" spans="1:17" x14ac:dyDescent="0.75">
      <c r="A309" s="7">
        <v>0.62305555555555558</v>
      </c>
      <c r="B309">
        <v>12.35</v>
      </c>
      <c r="C309">
        <v>28.06</v>
      </c>
      <c r="D309">
        <v>10</v>
      </c>
      <c r="E309">
        <v>23.85</v>
      </c>
      <c r="F309">
        <v>12.11</v>
      </c>
      <c r="G309">
        <v>23</v>
      </c>
      <c r="H309">
        <v>23.02</v>
      </c>
      <c r="I309">
        <v>24.69</v>
      </c>
      <c r="J309">
        <v>25.060000000000002</v>
      </c>
      <c r="K309">
        <v>690.77</v>
      </c>
      <c r="M309">
        <f t="shared" si="16"/>
        <v>6.0816999999999997</v>
      </c>
      <c r="N309">
        <f t="shared" si="17"/>
        <v>0.27629397093363983</v>
      </c>
      <c r="O309">
        <v>308</v>
      </c>
      <c r="P309">
        <f t="shared" si="18"/>
        <v>27.613331798674711</v>
      </c>
      <c r="Q309">
        <f t="shared" si="19"/>
        <v>0.38146985466819922</v>
      </c>
    </row>
    <row r="310" spans="1:17" x14ac:dyDescent="0.75">
      <c r="A310" s="7">
        <v>0.62375000000000003</v>
      </c>
      <c r="B310">
        <v>12.32</v>
      </c>
      <c r="C310">
        <v>27.85</v>
      </c>
      <c r="D310">
        <v>10</v>
      </c>
      <c r="E310">
        <v>23.76</v>
      </c>
      <c r="F310">
        <v>16.64</v>
      </c>
      <c r="G310">
        <v>21.83</v>
      </c>
      <c r="H310">
        <v>22.99</v>
      </c>
      <c r="I310">
        <v>24.669999999999998</v>
      </c>
      <c r="J310">
        <v>23.94</v>
      </c>
      <c r="K310">
        <v>406.41</v>
      </c>
      <c r="M310">
        <f t="shared" si="16"/>
        <v>6.0517000000000003</v>
      </c>
      <c r="N310">
        <f t="shared" si="17"/>
        <v>0.27493105939114199</v>
      </c>
      <c r="O310">
        <v>309</v>
      </c>
      <c r="P310">
        <f t="shared" si="18"/>
        <v>27.254490473751186</v>
      </c>
      <c r="Q310">
        <f t="shared" si="19"/>
        <v>0.37465529695571009</v>
      </c>
    </row>
    <row r="311" spans="1:17" x14ac:dyDescent="0.75">
      <c r="A311" s="7">
        <v>0.62444444444444447</v>
      </c>
      <c r="B311">
        <v>12.27</v>
      </c>
      <c r="C311">
        <v>27.66</v>
      </c>
      <c r="D311">
        <v>10</v>
      </c>
      <c r="E311">
        <v>23.63</v>
      </c>
      <c r="F311">
        <v>10</v>
      </c>
      <c r="G311">
        <v>22.2</v>
      </c>
      <c r="H311">
        <v>22.83</v>
      </c>
      <c r="I311">
        <v>24.49</v>
      </c>
      <c r="J311">
        <v>25.23</v>
      </c>
      <c r="K311">
        <v>653.86</v>
      </c>
      <c r="M311">
        <f t="shared" si="16"/>
        <v>6.0016999999999996</v>
      </c>
      <c r="N311">
        <f t="shared" si="17"/>
        <v>0.27265954015364552</v>
      </c>
      <c r="O311">
        <v>310</v>
      </c>
      <c r="P311">
        <f t="shared" si="18"/>
        <v>26.648449605944986</v>
      </c>
      <c r="Q311">
        <f t="shared" si="19"/>
        <v>0.36329770076822782</v>
      </c>
    </row>
    <row r="312" spans="1:17" x14ac:dyDescent="0.75">
      <c r="A312" s="7">
        <v>0.62513888888888891</v>
      </c>
      <c r="B312">
        <v>12.26</v>
      </c>
      <c r="C312">
        <v>27.67</v>
      </c>
      <c r="D312">
        <v>10</v>
      </c>
      <c r="E312">
        <v>23.73</v>
      </c>
      <c r="F312">
        <v>10</v>
      </c>
      <c r="G312">
        <v>23.1</v>
      </c>
      <c r="H312">
        <v>22.79</v>
      </c>
      <c r="I312">
        <v>25.069999999999997</v>
      </c>
      <c r="J312">
        <v>25.580000000000002</v>
      </c>
      <c r="K312">
        <v>696.24</v>
      </c>
      <c r="M312">
        <f t="shared" si="16"/>
        <v>5.9916999999999998</v>
      </c>
      <c r="N312">
        <f t="shared" si="17"/>
        <v>0.27220523630614624</v>
      </c>
      <c r="O312">
        <v>311</v>
      </c>
      <c r="P312">
        <f t="shared" si="18"/>
        <v>26.5260276716124</v>
      </c>
      <c r="Q312">
        <f t="shared" si="19"/>
        <v>0.36102618153073146</v>
      </c>
    </row>
    <row r="313" spans="1:17" x14ac:dyDescent="0.75">
      <c r="A313" s="7">
        <v>0.62583333333333335</v>
      </c>
      <c r="B313">
        <v>12.21</v>
      </c>
      <c r="C313">
        <v>27.69</v>
      </c>
      <c r="D313">
        <v>10</v>
      </c>
      <c r="E313">
        <v>23.75</v>
      </c>
      <c r="F313">
        <v>10</v>
      </c>
      <c r="G313">
        <v>23.15</v>
      </c>
      <c r="H313">
        <v>22.71</v>
      </c>
      <c r="I313">
        <v>25.179999999999996</v>
      </c>
      <c r="J313">
        <v>25.560000000000002</v>
      </c>
      <c r="K313">
        <v>696.24</v>
      </c>
      <c r="M313">
        <f t="shared" si="16"/>
        <v>5.9417000000000009</v>
      </c>
      <c r="N313">
        <f t="shared" si="17"/>
        <v>0.26993371706864988</v>
      </c>
      <c r="O313">
        <v>312</v>
      </c>
      <c r="P313">
        <f t="shared" si="18"/>
        <v>25.907736842991081</v>
      </c>
      <c r="Q313">
        <f t="shared" si="19"/>
        <v>0.34966858534324957</v>
      </c>
    </row>
    <row r="314" spans="1:17" x14ac:dyDescent="0.75">
      <c r="A314" s="7">
        <v>0.62652777777777779</v>
      </c>
      <c r="B314">
        <v>12.17</v>
      </c>
      <c r="C314">
        <v>27.74</v>
      </c>
      <c r="D314">
        <v>10</v>
      </c>
      <c r="E314">
        <v>23.75</v>
      </c>
      <c r="F314">
        <v>10</v>
      </c>
      <c r="G314">
        <v>23.32</v>
      </c>
      <c r="H314">
        <v>22.47</v>
      </c>
      <c r="I314">
        <v>24.790000000000003</v>
      </c>
      <c r="J314">
        <v>25.46</v>
      </c>
      <c r="K314">
        <v>670.26</v>
      </c>
      <c r="M314">
        <f t="shared" si="16"/>
        <v>5.9016999999999999</v>
      </c>
      <c r="N314">
        <f t="shared" si="17"/>
        <v>0.2681165016786527</v>
      </c>
      <c r="O314">
        <v>313</v>
      </c>
      <c r="P314">
        <f t="shared" si="18"/>
        <v>25.40556110951082</v>
      </c>
      <c r="Q314">
        <f t="shared" si="19"/>
        <v>0.34058250839326365</v>
      </c>
    </row>
    <row r="315" spans="1:17" x14ac:dyDescent="0.75">
      <c r="A315" s="7">
        <v>0.62722222222222224</v>
      </c>
      <c r="B315">
        <v>12.15</v>
      </c>
      <c r="C315">
        <v>27.8</v>
      </c>
      <c r="D315">
        <v>10</v>
      </c>
      <c r="E315">
        <v>23.82</v>
      </c>
      <c r="F315">
        <v>10</v>
      </c>
      <c r="G315">
        <v>22.7</v>
      </c>
      <c r="H315">
        <v>22.35</v>
      </c>
      <c r="I315">
        <v>24.279999999999998</v>
      </c>
      <c r="J315">
        <v>25.720000000000002</v>
      </c>
      <c r="K315">
        <v>498.01</v>
      </c>
      <c r="M315">
        <f t="shared" si="16"/>
        <v>5.8817000000000004</v>
      </c>
      <c r="N315">
        <f t="shared" si="17"/>
        <v>0.26720789398365413</v>
      </c>
      <c r="O315">
        <v>314</v>
      </c>
      <c r="P315">
        <f t="shared" si="18"/>
        <v>25.151911862216714</v>
      </c>
      <c r="Q315">
        <f t="shared" si="19"/>
        <v>0.33603946991827094</v>
      </c>
    </row>
    <row r="316" spans="1:17" x14ac:dyDescent="0.75">
      <c r="A316" s="7">
        <v>0.62791666666666668</v>
      </c>
      <c r="B316">
        <v>12.07</v>
      </c>
      <c r="C316">
        <v>27.89</v>
      </c>
      <c r="D316">
        <v>10</v>
      </c>
      <c r="E316">
        <v>23.84</v>
      </c>
      <c r="F316">
        <v>11.94</v>
      </c>
      <c r="G316">
        <v>23.02</v>
      </c>
      <c r="H316">
        <v>22.18</v>
      </c>
      <c r="I316">
        <v>24.569999999999997</v>
      </c>
      <c r="J316">
        <v>25.28</v>
      </c>
      <c r="K316">
        <v>606.01</v>
      </c>
      <c r="M316">
        <f t="shared" si="16"/>
        <v>5.8017000000000003</v>
      </c>
      <c r="N316">
        <f t="shared" si="17"/>
        <v>0.26357346320365987</v>
      </c>
      <c r="O316">
        <v>315</v>
      </c>
      <c r="P316">
        <f t="shared" si="18"/>
        <v>24.119826947274085</v>
      </c>
      <c r="Q316">
        <f t="shared" si="19"/>
        <v>0.31786731601829954</v>
      </c>
    </row>
    <row r="317" spans="1:17" x14ac:dyDescent="0.75">
      <c r="A317" s="7">
        <v>0.62861111111111112</v>
      </c>
      <c r="B317">
        <v>12.04</v>
      </c>
      <c r="C317">
        <v>27.83</v>
      </c>
      <c r="D317">
        <v>10</v>
      </c>
      <c r="E317">
        <v>24.03</v>
      </c>
      <c r="F317">
        <v>10.78</v>
      </c>
      <c r="G317">
        <v>23.07</v>
      </c>
      <c r="H317">
        <v>22.3</v>
      </c>
      <c r="I317">
        <v>25.41</v>
      </c>
      <c r="J317">
        <v>25.37</v>
      </c>
      <c r="K317">
        <v>660.69</v>
      </c>
      <c r="M317">
        <f t="shared" si="16"/>
        <v>5.7716999999999992</v>
      </c>
      <c r="N317">
        <f t="shared" si="17"/>
        <v>0.26221055166116197</v>
      </c>
      <c r="O317">
        <v>316</v>
      </c>
      <c r="P317">
        <f t="shared" si="18"/>
        <v>23.725418854063786</v>
      </c>
      <c r="Q317">
        <f t="shared" si="19"/>
        <v>0.31105275830580997</v>
      </c>
    </row>
    <row r="318" spans="1:17" x14ac:dyDescent="0.75">
      <c r="A318" s="7">
        <v>0.62930555555555556</v>
      </c>
      <c r="B318">
        <v>11.98</v>
      </c>
      <c r="C318">
        <v>27.87</v>
      </c>
      <c r="D318">
        <v>10</v>
      </c>
      <c r="E318">
        <v>24.16</v>
      </c>
      <c r="F318">
        <v>10</v>
      </c>
      <c r="G318">
        <v>22.8</v>
      </c>
      <c r="H318">
        <v>22.36</v>
      </c>
      <c r="I318">
        <v>25.2</v>
      </c>
      <c r="J318">
        <v>25.580000000000002</v>
      </c>
      <c r="K318">
        <v>551.32000000000005</v>
      </c>
      <c r="M318">
        <f t="shared" si="16"/>
        <v>5.7117000000000004</v>
      </c>
      <c r="N318">
        <f t="shared" si="17"/>
        <v>0.25948472857616633</v>
      </c>
      <c r="O318">
        <v>317</v>
      </c>
      <c r="P318">
        <f t="shared" si="18"/>
        <v>22.924173188367746</v>
      </c>
      <c r="Q318">
        <f t="shared" si="19"/>
        <v>0.29742364288083173</v>
      </c>
    </row>
    <row r="319" spans="1:17" x14ac:dyDescent="0.75">
      <c r="A319" s="7">
        <v>0.63</v>
      </c>
      <c r="B319">
        <v>11.94</v>
      </c>
      <c r="C319">
        <v>27.92</v>
      </c>
      <c r="D319">
        <v>10</v>
      </c>
      <c r="E319">
        <v>24.28</v>
      </c>
      <c r="F319">
        <v>10</v>
      </c>
      <c r="G319">
        <v>23.29</v>
      </c>
      <c r="H319">
        <v>22.32</v>
      </c>
      <c r="I319">
        <v>25.06</v>
      </c>
      <c r="J319">
        <v>26.04</v>
      </c>
      <c r="K319">
        <v>629.25</v>
      </c>
      <c r="M319">
        <f t="shared" si="16"/>
        <v>5.6716999999999995</v>
      </c>
      <c r="N319">
        <f t="shared" si="17"/>
        <v>0.25766751318616915</v>
      </c>
      <c r="O319">
        <v>318</v>
      </c>
      <c r="P319">
        <f t="shared" si="18"/>
        <v>22.380591357088704</v>
      </c>
      <c r="Q319">
        <f t="shared" si="19"/>
        <v>0.28833756593084586</v>
      </c>
    </row>
    <row r="320" spans="1:17" x14ac:dyDescent="0.75">
      <c r="A320" s="7">
        <v>0.63069444444444445</v>
      </c>
      <c r="B320">
        <v>11.93</v>
      </c>
      <c r="C320">
        <v>27.81</v>
      </c>
      <c r="D320">
        <v>10</v>
      </c>
      <c r="E320">
        <v>24.2</v>
      </c>
      <c r="F320">
        <v>10</v>
      </c>
      <c r="G320">
        <v>22.47</v>
      </c>
      <c r="H320">
        <v>22.31</v>
      </c>
      <c r="I320">
        <v>24.639999999999997</v>
      </c>
      <c r="J320">
        <v>24.77</v>
      </c>
      <c r="K320">
        <v>400.94</v>
      </c>
      <c r="M320">
        <f t="shared" si="16"/>
        <v>5.6616999999999997</v>
      </c>
      <c r="N320">
        <f t="shared" si="17"/>
        <v>0.25721320933866987</v>
      </c>
      <c r="O320">
        <v>319</v>
      </c>
      <c r="P320">
        <f t="shared" si="18"/>
        <v>22.243495769821784</v>
      </c>
      <c r="Q320">
        <f t="shared" si="19"/>
        <v>0.28606604669334945</v>
      </c>
    </row>
    <row r="321" spans="1:17" x14ac:dyDescent="0.75">
      <c r="A321" s="7">
        <v>0.63138888888888889</v>
      </c>
      <c r="B321">
        <v>11.92</v>
      </c>
      <c r="C321">
        <v>27.86</v>
      </c>
      <c r="D321">
        <v>10</v>
      </c>
      <c r="E321">
        <v>24.22</v>
      </c>
      <c r="F321">
        <v>10.45</v>
      </c>
      <c r="G321">
        <v>22.81</v>
      </c>
      <c r="H321">
        <v>22.18</v>
      </c>
      <c r="I321">
        <v>24.400000000000002</v>
      </c>
      <c r="J321">
        <v>24.740000000000002</v>
      </c>
      <c r="K321">
        <v>608.74</v>
      </c>
      <c r="M321">
        <f t="shared" si="16"/>
        <v>5.6516999999999999</v>
      </c>
      <c r="N321">
        <f t="shared" si="17"/>
        <v>0.25675890549117059</v>
      </c>
      <c r="O321">
        <v>320</v>
      </c>
      <c r="P321">
        <f t="shared" si="18"/>
        <v>22.105915034414426</v>
      </c>
      <c r="Q321">
        <f t="shared" si="19"/>
        <v>0.2837945274558531</v>
      </c>
    </row>
    <row r="322" spans="1:17" x14ac:dyDescent="0.75">
      <c r="A322" s="7">
        <v>0.63208333333333333</v>
      </c>
      <c r="B322">
        <v>11.89</v>
      </c>
      <c r="C322">
        <v>27.81</v>
      </c>
      <c r="D322">
        <v>10</v>
      </c>
      <c r="E322">
        <v>24.24</v>
      </c>
      <c r="F322">
        <v>10</v>
      </c>
      <c r="G322">
        <v>22.45</v>
      </c>
      <c r="H322">
        <v>22.17</v>
      </c>
      <c r="I322">
        <v>24.290000000000003</v>
      </c>
      <c r="J322">
        <v>24.88</v>
      </c>
      <c r="K322">
        <v>565</v>
      </c>
      <c r="M322">
        <f t="shared" si="16"/>
        <v>5.6217000000000006</v>
      </c>
      <c r="N322">
        <f t="shared" si="17"/>
        <v>0.25539599394867274</v>
      </c>
      <c r="O322">
        <v>321</v>
      </c>
      <c r="P322">
        <f t="shared" si="18"/>
        <v>21.690236049593555</v>
      </c>
      <c r="Q322">
        <f t="shared" si="19"/>
        <v>0.27697996974336397</v>
      </c>
    </row>
    <row r="323" spans="1:17" x14ac:dyDescent="0.75">
      <c r="A323" s="7">
        <v>0.63277777777777777</v>
      </c>
      <c r="B323">
        <v>11.89</v>
      </c>
      <c r="C323">
        <v>27.8</v>
      </c>
      <c r="D323">
        <v>10</v>
      </c>
      <c r="E323">
        <v>24.04</v>
      </c>
      <c r="F323">
        <v>12.77</v>
      </c>
      <c r="G323">
        <v>21.37</v>
      </c>
      <c r="H323">
        <v>22.01</v>
      </c>
      <c r="I323">
        <v>23.19</v>
      </c>
      <c r="J323">
        <v>23.64</v>
      </c>
      <c r="K323">
        <v>184.94</v>
      </c>
      <c r="M323">
        <f t="shared" ref="M323:M370" si="20">B323-6.2683</f>
        <v>5.6217000000000006</v>
      </c>
      <c r="N323">
        <f t="shared" ref="N323:N370" si="21">M323/22.0117</f>
        <v>0.25539599394867274</v>
      </c>
      <c r="O323">
        <v>322</v>
      </c>
      <c r="P323">
        <f t="shared" ref="P323:P370" si="22">(M323-$S$11)/M323*100</f>
        <v>21.690236049593555</v>
      </c>
      <c r="Q323">
        <f t="shared" ref="Q323:Q370" si="23">(M323-$S$11)/$S$11</f>
        <v>0.27697996974336397</v>
      </c>
    </row>
    <row r="324" spans="1:17" x14ac:dyDescent="0.75">
      <c r="A324" s="7">
        <v>0.63347222222222221</v>
      </c>
      <c r="B324">
        <v>11.82</v>
      </c>
      <c r="C324">
        <v>27.71</v>
      </c>
      <c r="D324">
        <v>10</v>
      </c>
      <c r="E324">
        <v>23.93</v>
      </c>
      <c r="F324">
        <v>13.1</v>
      </c>
      <c r="G324">
        <v>22.5</v>
      </c>
      <c r="H324">
        <v>21.84</v>
      </c>
      <c r="I324">
        <v>23.069999999999997</v>
      </c>
      <c r="J324">
        <v>24.650000000000002</v>
      </c>
      <c r="K324">
        <v>584.14</v>
      </c>
      <c r="M324">
        <f t="shared" si="20"/>
        <v>5.5517000000000003</v>
      </c>
      <c r="N324">
        <f t="shared" si="21"/>
        <v>0.25221586701617776</v>
      </c>
      <c r="O324">
        <v>323</v>
      </c>
      <c r="P324">
        <f t="shared" si="22"/>
        <v>20.702847776356801</v>
      </c>
      <c r="Q324">
        <f t="shared" si="23"/>
        <v>0.26107933508088893</v>
      </c>
    </row>
    <row r="325" spans="1:17" x14ac:dyDescent="0.75">
      <c r="A325" s="7">
        <v>0.63416666666666666</v>
      </c>
      <c r="B325">
        <v>11.79</v>
      </c>
      <c r="C325">
        <v>27.5</v>
      </c>
      <c r="D325">
        <v>10</v>
      </c>
      <c r="E325">
        <v>23.96</v>
      </c>
      <c r="F325">
        <v>10</v>
      </c>
      <c r="G325">
        <v>22.57</v>
      </c>
      <c r="H325">
        <v>21.79</v>
      </c>
      <c r="I325">
        <v>23.150000000000002</v>
      </c>
      <c r="J325">
        <v>25.310000000000002</v>
      </c>
      <c r="K325">
        <v>608.74</v>
      </c>
      <c r="M325">
        <f t="shared" si="20"/>
        <v>5.5216999999999992</v>
      </c>
      <c r="N325">
        <f t="shared" si="21"/>
        <v>0.25085295547367986</v>
      </c>
      <c r="O325">
        <v>324</v>
      </c>
      <c r="P325">
        <f t="shared" si="22"/>
        <v>20.272017675715805</v>
      </c>
      <c r="Q325">
        <f t="shared" si="23"/>
        <v>0.25426477736839942</v>
      </c>
    </row>
    <row r="326" spans="1:17" x14ac:dyDescent="0.75">
      <c r="A326" s="7">
        <v>0.6348611111111111</v>
      </c>
      <c r="B326">
        <v>11.75</v>
      </c>
      <c r="C326">
        <v>27.49</v>
      </c>
      <c r="D326">
        <v>10</v>
      </c>
      <c r="E326">
        <v>24.03</v>
      </c>
      <c r="F326">
        <v>10</v>
      </c>
      <c r="G326">
        <v>22.57</v>
      </c>
      <c r="H326">
        <v>21.77</v>
      </c>
      <c r="I326">
        <v>23.040000000000003</v>
      </c>
      <c r="J326">
        <v>25.19</v>
      </c>
      <c r="K326">
        <v>589.6</v>
      </c>
      <c r="M326">
        <f t="shared" si="20"/>
        <v>5.4817</v>
      </c>
      <c r="N326">
        <f t="shared" si="21"/>
        <v>0.24903574008368276</v>
      </c>
      <c r="O326">
        <v>325</v>
      </c>
      <c r="P326">
        <f t="shared" si="22"/>
        <v>19.690242078187428</v>
      </c>
      <c r="Q326">
        <f t="shared" si="23"/>
        <v>0.24517870041841394</v>
      </c>
    </row>
    <row r="327" spans="1:17" x14ac:dyDescent="0.75">
      <c r="A327" s="7">
        <v>0.63555555555555554</v>
      </c>
      <c r="B327">
        <v>11.66</v>
      </c>
      <c r="C327">
        <v>27.43</v>
      </c>
      <c r="D327">
        <v>10</v>
      </c>
      <c r="E327">
        <v>23.97</v>
      </c>
      <c r="F327">
        <v>10.28</v>
      </c>
      <c r="G327">
        <v>21.87</v>
      </c>
      <c r="H327">
        <v>21.71</v>
      </c>
      <c r="I327">
        <v>22.720000000000002</v>
      </c>
      <c r="J327">
        <v>24.32</v>
      </c>
      <c r="K327">
        <v>364.03</v>
      </c>
      <c r="M327">
        <f t="shared" si="20"/>
        <v>5.3917000000000002</v>
      </c>
      <c r="N327">
        <f t="shared" si="21"/>
        <v>0.24494700545618919</v>
      </c>
      <c r="O327">
        <v>326</v>
      </c>
      <c r="P327">
        <f t="shared" si="22"/>
        <v>18.349685627909572</v>
      </c>
      <c r="Q327">
        <f t="shared" si="23"/>
        <v>0.22473502728094616</v>
      </c>
    </row>
    <row r="328" spans="1:17" x14ac:dyDescent="0.75">
      <c r="A328" s="7">
        <v>0.63624999999999998</v>
      </c>
      <c r="B328">
        <v>11.64</v>
      </c>
      <c r="C328">
        <v>27.49</v>
      </c>
      <c r="D328">
        <v>10</v>
      </c>
      <c r="E328">
        <v>23.95</v>
      </c>
      <c r="F328">
        <v>10</v>
      </c>
      <c r="G328">
        <v>23</v>
      </c>
      <c r="H328">
        <v>21.54</v>
      </c>
      <c r="I328">
        <v>22.400000000000002</v>
      </c>
      <c r="J328">
        <v>24.91</v>
      </c>
      <c r="K328">
        <v>582.77</v>
      </c>
      <c r="M328">
        <f t="shared" si="20"/>
        <v>5.3717000000000006</v>
      </c>
      <c r="N328">
        <f t="shared" si="21"/>
        <v>0.24403839776119066</v>
      </c>
      <c r="O328">
        <v>327</v>
      </c>
      <c r="P328">
        <f t="shared" si="22"/>
        <v>18.04568386171977</v>
      </c>
      <c r="Q328">
        <f t="shared" si="23"/>
        <v>0.22019198880595342</v>
      </c>
    </row>
    <row r="329" spans="1:17" x14ac:dyDescent="0.75">
      <c r="A329" s="7">
        <v>0.63694444444444442</v>
      </c>
      <c r="B329">
        <v>11.59</v>
      </c>
      <c r="C329">
        <v>27.44</v>
      </c>
      <c r="D329">
        <v>10</v>
      </c>
      <c r="E329">
        <v>23.91</v>
      </c>
      <c r="F329">
        <v>11.44</v>
      </c>
      <c r="G329">
        <v>22.31</v>
      </c>
      <c r="H329">
        <v>21.5</v>
      </c>
      <c r="I329">
        <v>22.319999999999997</v>
      </c>
      <c r="J329">
        <v>24.59</v>
      </c>
      <c r="K329">
        <v>570.46</v>
      </c>
      <c r="M329">
        <f t="shared" si="20"/>
        <v>5.3216999999999999</v>
      </c>
      <c r="N329">
        <f t="shared" si="21"/>
        <v>0.24176687852369419</v>
      </c>
      <c r="O329">
        <v>328</v>
      </c>
      <c r="P329">
        <f t="shared" si="22"/>
        <v>17.275682582633372</v>
      </c>
      <c r="Q329">
        <f t="shared" si="23"/>
        <v>0.20883439261847114</v>
      </c>
    </row>
    <row r="330" spans="1:17" x14ac:dyDescent="0.75">
      <c r="A330" s="7">
        <f t="shared" ref="A330:A370" si="24">A329+(A329-A328)</f>
        <v>0.63763888888888887</v>
      </c>
      <c r="B330">
        <v>11.58</v>
      </c>
      <c r="C330">
        <v>27.45</v>
      </c>
      <c r="D330">
        <v>10</v>
      </c>
      <c r="E330">
        <v>24.02</v>
      </c>
      <c r="F330">
        <v>10</v>
      </c>
      <c r="G330">
        <v>22.58</v>
      </c>
      <c r="H330">
        <v>21.45</v>
      </c>
      <c r="I330">
        <v>22.349999999999998</v>
      </c>
      <c r="J330">
        <v>24.900000000000002</v>
      </c>
      <c r="K330">
        <v>586.87</v>
      </c>
      <c r="M330">
        <f t="shared" si="20"/>
        <v>5.3117000000000001</v>
      </c>
      <c r="N330">
        <f t="shared" si="21"/>
        <v>0.24131257467619494</v>
      </c>
      <c r="O330">
        <v>329</v>
      </c>
      <c r="P330">
        <f t="shared" si="22"/>
        <v>17.119942767852105</v>
      </c>
      <c r="Q330">
        <f t="shared" si="23"/>
        <v>0.20656287338097476</v>
      </c>
    </row>
    <row r="331" spans="1:17" x14ac:dyDescent="0.75">
      <c r="A331" s="7">
        <f t="shared" si="24"/>
        <v>0.63833333333333331</v>
      </c>
      <c r="B331">
        <v>11.56</v>
      </c>
      <c r="C331">
        <v>27.38</v>
      </c>
      <c r="D331">
        <v>10</v>
      </c>
      <c r="E331">
        <v>23.99</v>
      </c>
      <c r="F331">
        <v>12.44</v>
      </c>
      <c r="G331">
        <v>22.09</v>
      </c>
      <c r="H331">
        <v>21.45</v>
      </c>
      <c r="I331">
        <v>22.34</v>
      </c>
      <c r="J331">
        <v>24.76</v>
      </c>
      <c r="K331">
        <v>570.46</v>
      </c>
      <c r="M331">
        <f t="shared" si="20"/>
        <v>5.2917000000000005</v>
      </c>
      <c r="N331">
        <f t="shared" si="21"/>
        <v>0.24040396698119637</v>
      </c>
      <c r="O331">
        <v>330</v>
      </c>
      <c r="P331">
        <f t="shared" si="22"/>
        <v>16.806697280647064</v>
      </c>
      <c r="Q331">
        <f t="shared" si="23"/>
        <v>0.20201983490598202</v>
      </c>
    </row>
    <row r="332" spans="1:17" x14ac:dyDescent="0.75">
      <c r="A332" s="7">
        <f t="shared" si="24"/>
        <v>0.63902777777777775</v>
      </c>
      <c r="B332">
        <v>11.55</v>
      </c>
      <c r="C332">
        <v>27.24</v>
      </c>
      <c r="D332">
        <v>10</v>
      </c>
      <c r="E332">
        <v>23.8</v>
      </c>
      <c r="F332">
        <v>14.93</v>
      </c>
      <c r="G332">
        <v>21.38</v>
      </c>
      <c r="H332">
        <v>21.42</v>
      </c>
      <c r="I332">
        <v>21.830000000000002</v>
      </c>
      <c r="J332">
        <v>24.080000000000002</v>
      </c>
      <c r="K332">
        <v>448.79</v>
      </c>
      <c r="M332">
        <f t="shared" si="20"/>
        <v>5.2817000000000007</v>
      </c>
      <c r="N332">
        <f t="shared" si="21"/>
        <v>0.23994966313369709</v>
      </c>
      <c r="O332">
        <v>331</v>
      </c>
      <c r="P332">
        <f t="shared" si="22"/>
        <v>16.649184921521499</v>
      </c>
      <c r="Q332">
        <f t="shared" si="23"/>
        <v>0.19974831566848564</v>
      </c>
    </row>
    <row r="333" spans="1:17" x14ac:dyDescent="0.75">
      <c r="A333" s="7">
        <f t="shared" si="24"/>
        <v>0.63972222222222219</v>
      </c>
      <c r="B333">
        <v>11.54</v>
      </c>
      <c r="C333">
        <v>27.2</v>
      </c>
      <c r="D333">
        <v>10</v>
      </c>
      <c r="E333">
        <v>23.83</v>
      </c>
      <c r="F333">
        <v>10</v>
      </c>
      <c r="G333">
        <v>22.61</v>
      </c>
      <c r="H333">
        <v>21.32</v>
      </c>
      <c r="I333">
        <v>21.830000000000002</v>
      </c>
      <c r="J333">
        <v>26.27</v>
      </c>
      <c r="K333">
        <v>563.63</v>
      </c>
      <c r="M333">
        <f t="shared" si="20"/>
        <v>5.2716999999999992</v>
      </c>
      <c r="N333">
        <f t="shared" si="21"/>
        <v>0.23949535928619775</v>
      </c>
      <c r="O333">
        <v>332</v>
      </c>
      <c r="P333">
        <f t="shared" si="22"/>
        <v>16.491074985298855</v>
      </c>
      <c r="Q333">
        <f t="shared" si="23"/>
        <v>0.19747679643098887</v>
      </c>
    </row>
    <row r="334" spans="1:17" x14ac:dyDescent="0.75">
      <c r="A334" s="7">
        <f t="shared" si="24"/>
        <v>0.64041666666666663</v>
      </c>
      <c r="B334">
        <v>11.51</v>
      </c>
      <c r="C334">
        <v>27.36</v>
      </c>
      <c r="D334">
        <v>10</v>
      </c>
      <c r="E334">
        <v>23.97</v>
      </c>
      <c r="F334">
        <v>10</v>
      </c>
      <c r="G334">
        <v>23.2</v>
      </c>
      <c r="H334">
        <v>21.23</v>
      </c>
      <c r="I334">
        <v>21.73</v>
      </c>
      <c r="J334">
        <v>26.02</v>
      </c>
      <c r="K334">
        <v>528.08000000000004</v>
      </c>
      <c r="M334">
        <f t="shared" si="20"/>
        <v>5.2416999999999998</v>
      </c>
      <c r="N334">
        <f t="shared" si="21"/>
        <v>0.23813244774369993</v>
      </c>
      <c r="O334">
        <v>333</v>
      </c>
      <c r="P334">
        <f t="shared" si="22"/>
        <v>16.013125512715341</v>
      </c>
      <c r="Q334">
        <f t="shared" si="23"/>
        <v>0.19066223871849974</v>
      </c>
    </row>
    <row r="335" spans="1:17" x14ac:dyDescent="0.75">
      <c r="A335" s="7">
        <f t="shared" si="24"/>
        <v>0.64111111111111108</v>
      </c>
      <c r="B335">
        <v>11.49</v>
      </c>
      <c r="C335">
        <v>27.4</v>
      </c>
      <c r="D335">
        <v>10</v>
      </c>
      <c r="E335">
        <v>24.03</v>
      </c>
      <c r="F335">
        <v>11.94</v>
      </c>
      <c r="G335">
        <v>22.26</v>
      </c>
      <c r="H335">
        <v>21.2</v>
      </c>
      <c r="I335">
        <v>21.87</v>
      </c>
      <c r="J335">
        <v>24.73</v>
      </c>
      <c r="K335">
        <v>503.48</v>
      </c>
      <c r="M335">
        <f t="shared" si="20"/>
        <v>5.2217000000000002</v>
      </c>
      <c r="N335">
        <f t="shared" si="21"/>
        <v>0.23722384004870137</v>
      </c>
      <c r="O335">
        <v>334</v>
      </c>
      <c r="P335">
        <f t="shared" si="22"/>
        <v>15.691441484573998</v>
      </c>
      <c r="Q335">
        <f t="shared" si="23"/>
        <v>0.186119200243507</v>
      </c>
    </row>
    <row r="336" spans="1:17" x14ac:dyDescent="0.75">
      <c r="A336" s="7">
        <f t="shared" si="24"/>
        <v>0.64180555555555552</v>
      </c>
      <c r="B336">
        <v>11.48</v>
      </c>
      <c r="C336">
        <v>27.4</v>
      </c>
      <c r="D336">
        <v>10</v>
      </c>
      <c r="E336">
        <v>24.06</v>
      </c>
      <c r="F336">
        <v>10.119999999999999</v>
      </c>
      <c r="G336">
        <v>22.29</v>
      </c>
      <c r="H336">
        <v>21.23</v>
      </c>
      <c r="I336">
        <v>21.8</v>
      </c>
      <c r="J336">
        <v>24.740000000000002</v>
      </c>
      <c r="K336">
        <v>458.36</v>
      </c>
      <c r="M336">
        <f t="shared" si="20"/>
        <v>5.2117000000000004</v>
      </c>
      <c r="N336">
        <f t="shared" si="21"/>
        <v>0.23676953620120209</v>
      </c>
      <c r="O336">
        <v>335</v>
      </c>
      <c r="P336">
        <f t="shared" si="22"/>
        <v>15.529673618972708</v>
      </c>
      <c r="Q336">
        <f t="shared" si="23"/>
        <v>0.18384768100601062</v>
      </c>
    </row>
    <row r="337" spans="1:17" x14ac:dyDescent="0.75">
      <c r="A337" s="7">
        <f t="shared" si="24"/>
        <v>0.64249999999999996</v>
      </c>
      <c r="B337">
        <v>11.47</v>
      </c>
      <c r="C337">
        <v>27.29</v>
      </c>
      <c r="D337">
        <v>10</v>
      </c>
      <c r="E337">
        <v>23.97</v>
      </c>
      <c r="F337">
        <v>11.11</v>
      </c>
      <c r="G337">
        <v>21.6</v>
      </c>
      <c r="H337">
        <v>21.25</v>
      </c>
      <c r="I337">
        <v>21.81</v>
      </c>
      <c r="J337">
        <v>24.41</v>
      </c>
      <c r="K337">
        <v>439.22</v>
      </c>
      <c r="M337">
        <f t="shared" si="20"/>
        <v>5.2017000000000007</v>
      </c>
      <c r="N337">
        <f t="shared" si="21"/>
        <v>0.23631523235370283</v>
      </c>
      <c r="O337">
        <v>336</v>
      </c>
      <c r="P337">
        <f t="shared" si="22"/>
        <v>15.367283772612817</v>
      </c>
      <c r="Q337">
        <f t="shared" si="23"/>
        <v>0.18157616176851424</v>
      </c>
    </row>
    <row r="338" spans="1:17" x14ac:dyDescent="0.75">
      <c r="A338" s="7">
        <f t="shared" si="24"/>
        <v>0.6431944444444444</v>
      </c>
      <c r="B338">
        <v>11.459999999999999</v>
      </c>
      <c r="C338">
        <v>27.19</v>
      </c>
      <c r="D338">
        <v>10</v>
      </c>
      <c r="E338">
        <v>23.96</v>
      </c>
      <c r="F338">
        <v>10</v>
      </c>
      <c r="G338">
        <v>22.37</v>
      </c>
      <c r="H338">
        <v>21.22</v>
      </c>
      <c r="I338">
        <v>21.56</v>
      </c>
      <c r="J338">
        <v>25.05</v>
      </c>
      <c r="K338">
        <v>348.99</v>
      </c>
      <c r="M338">
        <f t="shared" si="20"/>
        <v>5.1916999999999991</v>
      </c>
      <c r="N338">
        <f t="shared" si="21"/>
        <v>0.23586092850620347</v>
      </c>
      <c r="O338">
        <v>337</v>
      </c>
      <c r="P338">
        <f t="shared" si="22"/>
        <v>15.204268351407043</v>
      </c>
      <c r="Q338">
        <f t="shared" si="23"/>
        <v>0.17930464253101747</v>
      </c>
    </row>
    <row r="339" spans="1:17" x14ac:dyDescent="0.75">
      <c r="A339" s="7">
        <f t="shared" si="24"/>
        <v>0.64388888888888884</v>
      </c>
      <c r="B339">
        <v>11.45</v>
      </c>
      <c r="C339">
        <v>27.12</v>
      </c>
      <c r="D339">
        <v>10</v>
      </c>
      <c r="E339">
        <v>23.85</v>
      </c>
      <c r="F339">
        <v>10.119999999999999</v>
      </c>
      <c r="G339">
        <v>21.86</v>
      </c>
      <c r="H339">
        <v>21.21</v>
      </c>
      <c r="I339">
        <v>21.569999999999997</v>
      </c>
      <c r="J339">
        <v>24.62</v>
      </c>
      <c r="K339">
        <v>364.03</v>
      </c>
      <c r="M339">
        <f t="shared" si="20"/>
        <v>5.1816999999999993</v>
      </c>
      <c r="N339">
        <f t="shared" si="21"/>
        <v>0.23540662465870418</v>
      </c>
      <c r="O339">
        <v>338</v>
      </c>
      <c r="P339">
        <f t="shared" si="22"/>
        <v>15.040623733523741</v>
      </c>
      <c r="Q339">
        <f t="shared" si="23"/>
        <v>0.17703312329352108</v>
      </c>
    </row>
    <row r="340" spans="1:17" x14ac:dyDescent="0.75">
      <c r="A340" s="7">
        <f t="shared" si="24"/>
        <v>0.64458333333333329</v>
      </c>
      <c r="B340">
        <v>11.43</v>
      </c>
      <c r="C340">
        <v>27.08</v>
      </c>
      <c r="D340">
        <v>10</v>
      </c>
      <c r="E340">
        <v>23.81</v>
      </c>
      <c r="F340">
        <v>10</v>
      </c>
      <c r="G340">
        <v>22.1</v>
      </c>
      <c r="H340">
        <v>21.21</v>
      </c>
      <c r="I340">
        <v>21.56</v>
      </c>
      <c r="J340">
        <v>25.38</v>
      </c>
      <c r="K340">
        <v>316.18</v>
      </c>
      <c r="M340">
        <f t="shared" si="20"/>
        <v>5.1616999999999997</v>
      </c>
      <c r="N340">
        <f t="shared" si="21"/>
        <v>0.23449801696370565</v>
      </c>
      <c r="O340">
        <v>339</v>
      </c>
      <c r="P340">
        <f t="shared" si="22"/>
        <v>14.711432280062771</v>
      </c>
      <c r="Q340">
        <f t="shared" si="23"/>
        <v>0.17249008481852834</v>
      </c>
    </row>
    <row r="341" spans="1:17" x14ac:dyDescent="0.75">
      <c r="A341" s="7">
        <f t="shared" si="24"/>
        <v>0.64527777777777773</v>
      </c>
      <c r="B341">
        <v>11.42</v>
      </c>
      <c r="C341">
        <v>27.12</v>
      </c>
      <c r="D341">
        <v>10</v>
      </c>
      <c r="E341">
        <v>23.87</v>
      </c>
      <c r="F341">
        <v>10</v>
      </c>
      <c r="G341">
        <v>22.18</v>
      </c>
      <c r="H341">
        <v>21.18</v>
      </c>
      <c r="I341">
        <v>21.55</v>
      </c>
      <c r="J341">
        <v>24.48</v>
      </c>
      <c r="K341">
        <v>286.10000000000002</v>
      </c>
      <c r="M341">
        <f t="shared" si="20"/>
        <v>5.1516999999999999</v>
      </c>
      <c r="N341">
        <f t="shared" si="21"/>
        <v>0.23404371311620636</v>
      </c>
      <c r="O341">
        <v>340</v>
      </c>
      <c r="P341">
        <f t="shared" si="22"/>
        <v>14.545878059669629</v>
      </c>
      <c r="Q341">
        <f t="shared" si="23"/>
        <v>0.17021856558103196</v>
      </c>
    </row>
    <row r="342" spans="1:17" x14ac:dyDescent="0.75">
      <c r="A342" s="7">
        <f t="shared" si="24"/>
        <v>0.64597222222222217</v>
      </c>
      <c r="B342">
        <v>11.4</v>
      </c>
      <c r="C342">
        <v>26.96</v>
      </c>
      <c r="D342">
        <v>10</v>
      </c>
      <c r="E342">
        <v>23.78</v>
      </c>
      <c r="F342">
        <v>10</v>
      </c>
      <c r="G342">
        <v>21.71</v>
      </c>
      <c r="H342">
        <v>21.21</v>
      </c>
      <c r="I342">
        <v>21.650000000000002</v>
      </c>
      <c r="J342">
        <v>24.84</v>
      </c>
      <c r="K342">
        <v>264.23</v>
      </c>
      <c r="M342">
        <f t="shared" si="20"/>
        <v>5.1317000000000004</v>
      </c>
      <c r="N342">
        <f t="shared" si="21"/>
        <v>0.23313510542120783</v>
      </c>
      <c r="O342">
        <v>341</v>
      </c>
      <c r="P342">
        <f t="shared" si="22"/>
        <v>14.212833953660592</v>
      </c>
      <c r="Q342">
        <f t="shared" si="23"/>
        <v>0.16567552710603922</v>
      </c>
    </row>
    <row r="343" spans="1:17" x14ac:dyDescent="0.75">
      <c r="A343" s="7">
        <f t="shared" si="24"/>
        <v>0.64666666666666661</v>
      </c>
      <c r="B343">
        <v>11.399999999999999</v>
      </c>
      <c r="C343">
        <v>27</v>
      </c>
      <c r="D343">
        <v>10</v>
      </c>
      <c r="E343">
        <v>23.85</v>
      </c>
      <c r="F343">
        <v>10</v>
      </c>
      <c r="G343">
        <v>22.31</v>
      </c>
      <c r="H343">
        <v>21.16</v>
      </c>
      <c r="I343">
        <v>21.63</v>
      </c>
      <c r="J343">
        <v>25.25</v>
      </c>
      <c r="K343">
        <v>217.75</v>
      </c>
      <c r="M343">
        <f t="shared" si="20"/>
        <v>5.1316999999999986</v>
      </c>
      <c r="N343">
        <f t="shared" si="21"/>
        <v>0.23313510542120774</v>
      </c>
      <c r="O343">
        <v>342</v>
      </c>
      <c r="P343">
        <f t="shared" si="22"/>
        <v>14.212833953660562</v>
      </c>
      <c r="Q343">
        <f t="shared" si="23"/>
        <v>0.16567552710603883</v>
      </c>
    </row>
    <row r="344" spans="1:17" x14ac:dyDescent="0.75">
      <c r="A344" s="7">
        <f t="shared" si="24"/>
        <v>0.64736111111111105</v>
      </c>
      <c r="B344">
        <v>11.399999999999999</v>
      </c>
      <c r="C344">
        <v>27.02</v>
      </c>
      <c r="D344">
        <v>10</v>
      </c>
      <c r="E344">
        <v>23.79</v>
      </c>
      <c r="F344">
        <v>10</v>
      </c>
      <c r="G344">
        <v>22.02</v>
      </c>
      <c r="H344">
        <v>21.12</v>
      </c>
      <c r="I344">
        <v>21.540000000000003</v>
      </c>
      <c r="J344">
        <v>24.810000000000002</v>
      </c>
      <c r="K344">
        <v>184.94</v>
      </c>
      <c r="M344">
        <f t="shared" si="20"/>
        <v>5.1316999999999986</v>
      </c>
      <c r="N344">
        <f t="shared" si="21"/>
        <v>0.23313510542120774</v>
      </c>
      <c r="O344">
        <v>343</v>
      </c>
      <c r="P344">
        <f t="shared" si="22"/>
        <v>14.212833953660562</v>
      </c>
      <c r="Q344">
        <f t="shared" si="23"/>
        <v>0.16567552710603883</v>
      </c>
    </row>
    <row r="345" spans="1:17" x14ac:dyDescent="0.75">
      <c r="A345" s="7">
        <f t="shared" si="24"/>
        <v>0.6480555555555555</v>
      </c>
      <c r="B345">
        <v>11.399999999999999</v>
      </c>
      <c r="C345">
        <v>27.05</v>
      </c>
      <c r="D345">
        <v>10</v>
      </c>
      <c r="E345">
        <v>23.82</v>
      </c>
      <c r="F345">
        <v>11.11</v>
      </c>
      <c r="G345">
        <v>22.34</v>
      </c>
      <c r="H345">
        <v>21.04</v>
      </c>
      <c r="I345">
        <v>21.400000000000002</v>
      </c>
      <c r="J345">
        <v>24.55</v>
      </c>
      <c r="K345">
        <v>167.16</v>
      </c>
      <c r="M345">
        <f t="shared" si="20"/>
        <v>5.1316999999999986</v>
      </c>
      <c r="N345">
        <f t="shared" si="21"/>
        <v>0.23313510542120774</v>
      </c>
      <c r="O345">
        <v>344</v>
      </c>
      <c r="P345">
        <f t="shared" si="22"/>
        <v>14.212833953660562</v>
      </c>
      <c r="Q345">
        <f t="shared" si="23"/>
        <v>0.16567552710603883</v>
      </c>
    </row>
    <row r="346" spans="1:17" x14ac:dyDescent="0.75">
      <c r="A346" s="7">
        <f t="shared" si="24"/>
        <v>0.64874999999999994</v>
      </c>
      <c r="B346">
        <v>11.39</v>
      </c>
      <c r="C346">
        <v>27.01</v>
      </c>
      <c r="D346">
        <v>10</v>
      </c>
      <c r="E346">
        <v>23.62</v>
      </c>
      <c r="F346">
        <v>10</v>
      </c>
      <c r="G346">
        <v>23.79</v>
      </c>
      <c r="H346">
        <v>22</v>
      </c>
      <c r="I346">
        <v>21.31</v>
      </c>
      <c r="J346">
        <v>24.57</v>
      </c>
      <c r="K346">
        <v>142.56</v>
      </c>
      <c r="M346">
        <f t="shared" si="20"/>
        <v>5.1217000000000006</v>
      </c>
      <c r="N346">
        <f t="shared" si="21"/>
        <v>0.23268080157370855</v>
      </c>
      <c r="O346">
        <v>345</v>
      </c>
      <c r="P346">
        <f t="shared" si="22"/>
        <v>14.045336509362141</v>
      </c>
      <c r="Q346">
        <f t="shared" si="23"/>
        <v>0.16340400786854284</v>
      </c>
    </row>
    <row r="347" spans="1:17" x14ac:dyDescent="0.75">
      <c r="A347" s="7">
        <f t="shared" si="24"/>
        <v>0.64944444444444438</v>
      </c>
      <c r="B347">
        <v>11.39</v>
      </c>
      <c r="C347">
        <v>27.05</v>
      </c>
      <c r="D347">
        <v>10</v>
      </c>
      <c r="E347">
        <v>24.87</v>
      </c>
      <c r="F347">
        <v>50.55</v>
      </c>
      <c r="G347">
        <v>24.38</v>
      </c>
      <c r="H347">
        <v>23.9</v>
      </c>
      <c r="I347">
        <v>20.759999999999998</v>
      </c>
      <c r="J347">
        <v>23.09</v>
      </c>
      <c r="K347">
        <v>138.44999999999999</v>
      </c>
      <c r="M347">
        <f t="shared" si="20"/>
        <v>5.1217000000000006</v>
      </c>
      <c r="N347">
        <f t="shared" si="21"/>
        <v>0.23268080157370855</v>
      </c>
      <c r="O347">
        <v>346</v>
      </c>
      <c r="P347">
        <f t="shared" si="22"/>
        <v>14.045336509362141</v>
      </c>
      <c r="Q347">
        <f t="shared" si="23"/>
        <v>0.16340400786854284</v>
      </c>
    </row>
    <row r="348" spans="1:17" x14ac:dyDescent="0.75">
      <c r="A348" s="7">
        <f t="shared" si="24"/>
        <v>0.65013888888888882</v>
      </c>
      <c r="B348">
        <v>11.389999999999999</v>
      </c>
      <c r="C348">
        <v>27.03</v>
      </c>
      <c r="D348">
        <v>10</v>
      </c>
      <c r="E348">
        <v>25.41</v>
      </c>
      <c r="F348">
        <v>53.71</v>
      </c>
      <c r="G348">
        <v>23.67</v>
      </c>
      <c r="H348">
        <v>23.77</v>
      </c>
      <c r="I348">
        <v>20.099999999999998</v>
      </c>
      <c r="J348">
        <v>22.32</v>
      </c>
      <c r="K348">
        <v>126.15</v>
      </c>
      <c r="M348">
        <f t="shared" si="20"/>
        <v>5.1216999999999988</v>
      </c>
      <c r="N348">
        <f t="shared" si="21"/>
        <v>0.23268080157370846</v>
      </c>
      <c r="O348">
        <v>347</v>
      </c>
      <c r="P348">
        <f t="shared" si="22"/>
        <v>14.045336509362111</v>
      </c>
      <c r="Q348">
        <f t="shared" si="23"/>
        <v>0.16340400786854245</v>
      </c>
    </row>
    <row r="349" spans="1:17" x14ac:dyDescent="0.75">
      <c r="A349" s="7">
        <f t="shared" si="24"/>
        <v>0.65083333333333326</v>
      </c>
      <c r="B349">
        <v>11.389999999999999</v>
      </c>
      <c r="C349">
        <v>26.9</v>
      </c>
      <c r="D349">
        <v>10</v>
      </c>
      <c r="E349">
        <v>26.44</v>
      </c>
      <c r="F349">
        <v>56.74</v>
      </c>
      <c r="G349">
        <v>24.03</v>
      </c>
      <c r="H349">
        <v>24.2</v>
      </c>
      <c r="I349">
        <v>20.54</v>
      </c>
      <c r="J349">
        <v>22.310000000000002</v>
      </c>
      <c r="K349">
        <v>119.32</v>
      </c>
      <c r="M349">
        <f t="shared" si="20"/>
        <v>5.1216999999999988</v>
      </c>
      <c r="N349">
        <f t="shared" si="21"/>
        <v>0.23268080157370846</v>
      </c>
      <c r="O349">
        <v>348</v>
      </c>
      <c r="P349">
        <f t="shared" si="22"/>
        <v>14.045336509362111</v>
      </c>
      <c r="Q349">
        <f t="shared" si="23"/>
        <v>0.16340400786854245</v>
      </c>
    </row>
    <row r="350" spans="1:17" x14ac:dyDescent="0.75">
      <c r="A350" s="7">
        <f t="shared" si="24"/>
        <v>0.65152777777777771</v>
      </c>
      <c r="B350">
        <v>11.389999999999999</v>
      </c>
      <c r="C350">
        <v>26.8</v>
      </c>
      <c r="D350">
        <v>10</v>
      </c>
      <c r="E350">
        <v>26.07</v>
      </c>
      <c r="F350">
        <v>56.95</v>
      </c>
      <c r="G350">
        <v>24.7</v>
      </c>
      <c r="H350">
        <v>22.36</v>
      </c>
      <c r="I350">
        <v>19.5</v>
      </c>
      <c r="J350">
        <v>23.34</v>
      </c>
      <c r="K350">
        <v>112.48</v>
      </c>
      <c r="M350">
        <f t="shared" si="20"/>
        <v>5.1216999999999988</v>
      </c>
      <c r="N350">
        <f t="shared" si="21"/>
        <v>0.23268080157370846</v>
      </c>
      <c r="O350">
        <v>349</v>
      </c>
      <c r="P350">
        <f t="shared" si="22"/>
        <v>14.045336509362111</v>
      </c>
      <c r="Q350">
        <f t="shared" si="23"/>
        <v>0.16340400786854245</v>
      </c>
    </row>
    <row r="351" spans="1:17" x14ac:dyDescent="0.75">
      <c r="A351" s="7">
        <f t="shared" si="24"/>
        <v>0.65222222222222215</v>
      </c>
      <c r="B351">
        <v>11.38</v>
      </c>
      <c r="C351">
        <v>26.76</v>
      </c>
      <c r="D351">
        <v>10</v>
      </c>
      <c r="E351">
        <v>25.85</v>
      </c>
      <c r="F351">
        <v>57.77</v>
      </c>
      <c r="G351">
        <v>25.14</v>
      </c>
      <c r="H351">
        <v>22.85</v>
      </c>
      <c r="I351">
        <v>21.05</v>
      </c>
      <c r="J351">
        <v>23.91</v>
      </c>
      <c r="K351">
        <v>119.32</v>
      </c>
      <c r="M351">
        <f t="shared" si="20"/>
        <v>5.1117000000000008</v>
      </c>
      <c r="N351">
        <f t="shared" si="21"/>
        <v>0.23222649772620926</v>
      </c>
      <c r="O351">
        <v>350</v>
      </c>
      <c r="P351">
        <f t="shared" si="22"/>
        <v>13.877183715789288</v>
      </c>
      <c r="Q351">
        <f t="shared" si="23"/>
        <v>0.16113248863104648</v>
      </c>
    </row>
    <row r="352" spans="1:17" x14ac:dyDescent="0.75">
      <c r="A352" s="7">
        <f t="shared" si="24"/>
        <v>0.65291666666666659</v>
      </c>
      <c r="B352">
        <v>11.38</v>
      </c>
      <c r="C352">
        <v>26.79</v>
      </c>
      <c r="D352">
        <v>10</v>
      </c>
      <c r="E352">
        <v>25.9</v>
      </c>
      <c r="F352">
        <v>57.15</v>
      </c>
      <c r="G352">
        <v>25.36</v>
      </c>
      <c r="H352">
        <v>23.56</v>
      </c>
      <c r="I352">
        <v>21.499999999999996</v>
      </c>
      <c r="J352">
        <v>24.23</v>
      </c>
      <c r="K352">
        <v>112.48</v>
      </c>
      <c r="M352">
        <f t="shared" si="20"/>
        <v>5.1117000000000008</v>
      </c>
      <c r="N352">
        <f t="shared" si="21"/>
        <v>0.23222649772620926</v>
      </c>
      <c r="O352">
        <v>351</v>
      </c>
      <c r="P352">
        <f t="shared" si="22"/>
        <v>13.877183715789288</v>
      </c>
      <c r="Q352">
        <f t="shared" si="23"/>
        <v>0.16113248863104648</v>
      </c>
    </row>
    <row r="353" spans="1:17" x14ac:dyDescent="0.75">
      <c r="A353" s="7">
        <f t="shared" si="24"/>
        <v>0.65361111111111103</v>
      </c>
      <c r="B353">
        <v>11.38</v>
      </c>
      <c r="C353">
        <v>26.92</v>
      </c>
      <c r="D353">
        <v>10</v>
      </c>
      <c r="E353">
        <v>26.15</v>
      </c>
      <c r="F353">
        <v>55.3</v>
      </c>
      <c r="G353">
        <v>25.77</v>
      </c>
      <c r="H353">
        <v>24.51</v>
      </c>
      <c r="I353">
        <v>22.23</v>
      </c>
      <c r="J353">
        <v>24.87</v>
      </c>
      <c r="K353">
        <v>112.48</v>
      </c>
      <c r="M353">
        <f t="shared" si="20"/>
        <v>5.1117000000000008</v>
      </c>
      <c r="N353">
        <f t="shared" si="21"/>
        <v>0.23222649772620926</v>
      </c>
      <c r="O353">
        <v>352</v>
      </c>
      <c r="P353">
        <f t="shared" si="22"/>
        <v>13.877183715789288</v>
      </c>
      <c r="Q353">
        <f t="shared" si="23"/>
        <v>0.16113248863104648</v>
      </c>
    </row>
    <row r="354" spans="1:17" x14ac:dyDescent="0.75">
      <c r="A354" s="7">
        <f t="shared" si="24"/>
        <v>0.65430555555555547</v>
      </c>
      <c r="B354">
        <v>11.38</v>
      </c>
      <c r="C354">
        <v>27.07</v>
      </c>
      <c r="D354">
        <v>10</v>
      </c>
      <c r="E354">
        <v>26.38</v>
      </c>
      <c r="F354">
        <v>54.89</v>
      </c>
      <c r="G354">
        <v>25.16</v>
      </c>
      <c r="H354">
        <v>24.82</v>
      </c>
      <c r="I354">
        <v>21.44</v>
      </c>
      <c r="J354">
        <v>24.1</v>
      </c>
      <c r="K354">
        <v>109.75</v>
      </c>
      <c r="M354">
        <f t="shared" si="20"/>
        <v>5.1117000000000008</v>
      </c>
      <c r="N354">
        <f t="shared" si="21"/>
        <v>0.23222649772620926</v>
      </c>
      <c r="O354">
        <v>353</v>
      </c>
      <c r="P354">
        <f t="shared" si="22"/>
        <v>13.877183715789288</v>
      </c>
      <c r="Q354">
        <f t="shared" si="23"/>
        <v>0.16113248863104648</v>
      </c>
    </row>
    <row r="355" spans="1:17" x14ac:dyDescent="0.75">
      <c r="A355" s="7">
        <f t="shared" si="24"/>
        <v>0.65499999999999992</v>
      </c>
      <c r="B355">
        <v>11.37</v>
      </c>
      <c r="C355">
        <v>27.2</v>
      </c>
      <c r="D355">
        <v>10</v>
      </c>
      <c r="E355">
        <v>26.5</v>
      </c>
      <c r="F355">
        <v>54.7</v>
      </c>
      <c r="G355">
        <v>24.78</v>
      </c>
      <c r="H355">
        <v>24.8</v>
      </c>
      <c r="I355">
        <v>21.14</v>
      </c>
      <c r="J355">
        <v>23.59</v>
      </c>
      <c r="K355">
        <v>109.75</v>
      </c>
      <c r="M355">
        <f t="shared" si="20"/>
        <v>5.1016999999999992</v>
      </c>
      <c r="N355">
        <f t="shared" si="21"/>
        <v>0.23177219387870993</v>
      </c>
      <c r="O355">
        <v>354</v>
      </c>
      <c r="P355">
        <f t="shared" si="22"/>
        <v>13.708371719230838</v>
      </c>
      <c r="Q355">
        <f t="shared" si="23"/>
        <v>0.15886096939354971</v>
      </c>
    </row>
    <row r="356" spans="1:17" x14ac:dyDescent="0.75">
      <c r="A356" s="7">
        <f t="shared" si="24"/>
        <v>0.65569444444444436</v>
      </c>
      <c r="B356">
        <v>11.36</v>
      </c>
      <c r="C356">
        <v>27.17</v>
      </c>
      <c r="D356">
        <v>10</v>
      </c>
      <c r="E356">
        <v>26.18</v>
      </c>
      <c r="F356">
        <v>56.95</v>
      </c>
      <c r="G356">
        <v>24.71</v>
      </c>
      <c r="H356">
        <v>24.95</v>
      </c>
      <c r="I356">
        <v>20.2</v>
      </c>
      <c r="J356">
        <v>23.45</v>
      </c>
      <c r="K356">
        <v>108.38</v>
      </c>
      <c r="M356">
        <f t="shared" si="20"/>
        <v>5.0916999999999994</v>
      </c>
      <c r="N356">
        <f t="shared" si="21"/>
        <v>0.23131789003121064</v>
      </c>
      <c r="O356">
        <v>355</v>
      </c>
      <c r="P356">
        <f t="shared" si="22"/>
        <v>13.538896635701237</v>
      </c>
      <c r="Q356">
        <f t="shared" si="23"/>
        <v>0.15658945015605333</v>
      </c>
    </row>
    <row r="357" spans="1:17" x14ac:dyDescent="0.75">
      <c r="A357" s="7">
        <f t="shared" si="24"/>
        <v>0.6563888888888888</v>
      </c>
      <c r="B357">
        <v>11.33</v>
      </c>
      <c r="C357">
        <v>27.13</v>
      </c>
      <c r="D357">
        <v>10</v>
      </c>
      <c r="E357">
        <v>26.06</v>
      </c>
      <c r="F357">
        <v>57.77</v>
      </c>
      <c r="G357">
        <v>24.63</v>
      </c>
      <c r="H357">
        <v>25.06</v>
      </c>
      <c r="I357">
        <v>20.82</v>
      </c>
      <c r="J357">
        <v>23.37</v>
      </c>
      <c r="K357">
        <v>113.85</v>
      </c>
      <c r="M357">
        <f t="shared" si="20"/>
        <v>5.0617000000000001</v>
      </c>
      <c r="N357">
        <f t="shared" si="21"/>
        <v>0.22995497848871282</v>
      </c>
      <c r="O357">
        <v>356</v>
      </c>
      <c r="P357">
        <f t="shared" si="22"/>
        <v>13.02645356303219</v>
      </c>
      <c r="Q357">
        <f t="shared" si="23"/>
        <v>0.14977489244356421</v>
      </c>
    </row>
    <row r="358" spans="1:17" x14ac:dyDescent="0.75">
      <c r="A358" s="7">
        <f t="shared" si="24"/>
        <v>0.65708333333333324</v>
      </c>
      <c r="B358">
        <v>11.33</v>
      </c>
      <c r="C358">
        <v>27.14</v>
      </c>
      <c r="D358">
        <v>10</v>
      </c>
      <c r="E358">
        <v>26.1</v>
      </c>
      <c r="F358">
        <v>56.53</v>
      </c>
      <c r="G358">
        <v>24.8</v>
      </c>
      <c r="H358">
        <v>25.22</v>
      </c>
      <c r="I358">
        <v>21.189999999999998</v>
      </c>
      <c r="J358">
        <v>23.63</v>
      </c>
      <c r="K358">
        <v>107.01</v>
      </c>
      <c r="M358">
        <f t="shared" si="20"/>
        <v>5.0617000000000001</v>
      </c>
      <c r="N358">
        <f t="shared" si="21"/>
        <v>0.22995497848871282</v>
      </c>
      <c r="O358">
        <v>357</v>
      </c>
      <c r="P358">
        <f t="shared" si="22"/>
        <v>13.02645356303219</v>
      </c>
      <c r="Q358">
        <f t="shared" si="23"/>
        <v>0.14977489244356421</v>
      </c>
    </row>
    <row r="359" spans="1:17" x14ac:dyDescent="0.75">
      <c r="A359" s="7">
        <f t="shared" si="24"/>
        <v>0.65777777777777768</v>
      </c>
      <c r="B359">
        <v>11.33</v>
      </c>
      <c r="C359">
        <v>27.11</v>
      </c>
      <c r="D359">
        <v>10</v>
      </c>
      <c r="E359">
        <v>26</v>
      </c>
      <c r="F359">
        <v>57.56</v>
      </c>
      <c r="G359">
        <v>24.87</v>
      </c>
      <c r="H359">
        <v>25.32</v>
      </c>
      <c r="I359">
        <v>20.64</v>
      </c>
      <c r="J359">
        <v>23.8</v>
      </c>
      <c r="K359">
        <v>104.28</v>
      </c>
      <c r="M359">
        <f t="shared" si="20"/>
        <v>5.0617000000000001</v>
      </c>
      <c r="N359">
        <f t="shared" si="21"/>
        <v>0.22995497848871282</v>
      </c>
      <c r="O359">
        <v>358</v>
      </c>
      <c r="P359">
        <f t="shared" si="22"/>
        <v>13.02645356303219</v>
      </c>
      <c r="Q359">
        <f t="shared" si="23"/>
        <v>0.14977489244356421</v>
      </c>
    </row>
    <row r="360" spans="1:17" x14ac:dyDescent="0.75">
      <c r="A360" s="7">
        <f t="shared" si="24"/>
        <v>0.65847222222222213</v>
      </c>
      <c r="B360">
        <v>11.32</v>
      </c>
      <c r="C360">
        <v>27.1</v>
      </c>
      <c r="D360">
        <v>10</v>
      </c>
      <c r="E360">
        <v>26.01</v>
      </c>
      <c r="F360">
        <v>57.56</v>
      </c>
      <c r="G360">
        <v>24.89</v>
      </c>
      <c r="H360">
        <v>25.49</v>
      </c>
      <c r="I360">
        <v>20.919999999999998</v>
      </c>
      <c r="J360">
        <v>23.67</v>
      </c>
      <c r="K360">
        <v>104.28</v>
      </c>
      <c r="M360">
        <f t="shared" si="20"/>
        <v>5.0517000000000003</v>
      </c>
      <c r="N360">
        <f t="shared" si="21"/>
        <v>0.22950067464121354</v>
      </c>
      <c r="O360">
        <v>359</v>
      </c>
      <c r="P360">
        <f t="shared" si="22"/>
        <v>12.854286675772522</v>
      </c>
      <c r="Q360">
        <f t="shared" si="23"/>
        <v>0.14750337320606782</v>
      </c>
    </row>
    <row r="361" spans="1:17" x14ac:dyDescent="0.75">
      <c r="A361" s="7">
        <f t="shared" si="24"/>
        <v>0.65916666666666657</v>
      </c>
      <c r="B361">
        <v>11.3</v>
      </c>
      <c r="C361">
        <v>27</v>
      </c>
      <c r="D361">
        <v>10</v>
      </c>
      <c r="E361">
        <v>25.78</v>
      </c>
      <c r="F361">
        <v>58.18</v>
      </c>
      <c r="G361">
        <v>24.33</v>
      </c>
      <c r="H361">
        <v>24.94</v>
      </c>
      <c r="I361">
        <v>19.77</v>
      </c>
      <c r="J361">
        <v>22.93</v>
      </c>
      <c r="K361">
        <v>105.64</v>
      </c>
      <c r="M361">
        <f t="shared" si="20"/>
        <v>5.0317000000000007</v>
      </c>
      <c r="N361">
        <f t="shared" si="21"/>
        <v>0.22859206694621498</v>
      </c>
      <c r="O361">
        <v>360</v>
      </c>
      <c r="P361">
        <f t="shared" si="22"/>
        <v>12.507899914541824</v>
      </c>
      <c r="Q361">
        <f t="shared" si="23"/>
        <v>0.14296033473107508</v>
      </c>
    </row>
    <row r="362" spans="1:17" x14ac:dyDescent="0.75">
      <c r="A362" s="7">
        <f t="shared" si="24"/>
        <v>0.65986111111111101</v>
      </c>
      <c r="B362">
        <v>11.299999999999999</v>
      </c>
      <c r="C362">
        <v>26.9</v>
      </c>
      <c r="D362">
        <v>10</v>
      </c>
      <c r="E362">
        <v>25.67</v>
      </c>
      <c r="F362">
        <v>57.97</v>
      </c>
      <c r="G362">
        <v>24.84</v>
      </c>
      <c r="H362">
        <v>25.69</v>
      </c>
      <c r="I362">
        <v>20.83</v>
      </c>
      <c r="J362">
        <v>23.55</v>
      </c>
      <c r="K362">
        <v>102.91</v>
      </c>
      <c r="M362">
        <f t="shared" si="20"/>
        <v>5.031699999999999</v>
      </c>
      <c r="N362">
        <f t="shared" si="21"/>
        <v>0.22859206694621489</v>
      </c>
      <c r="O362">
        <v>361</v>
      </c>
      <c r="P362">
        <f t="shared" si="22"/>
        <v>12.507899914541792</v>
      </c>
      <c r="Q362">
        <f t="shared" si="23"/>
        <v>0.14296033473107467</v>
      </c>
    </row>
    <row r="363" spans="1:17" x14ac:dyDescent="0.75">
      <c r="A363" s="7">
        <f t="shared" si="24"/>
        <v>0.66055555555555545</v>
      </c>
      <c r="B363">
        <v>11.29</v>
      </c>
      <c r="C363">
        <v>26.84</v>
      </c>
      <c r="D363">
        <v>10</v>
      </c>
      <c r="E363">
        <v>25.52</v>
      </c>
      <c r="F363">
        <v>59.21</v>
      </c>
      <c r="G363">
        <v>24.16</v>
      </c>
      <c r="H363">
        <v>25.39</v>
      </c>
      <c r="I363">
        <v>20.04</v>
      </c>
      <c r="J363">
        <v>22.900000000000002</v>
      </c>
      <c r="K363">
        <v>101.54</v>
      </c>
      <c r="M363">
        <f t="shared" si="20"/>
        <v>5.0216999999999992</v>
      </c>
      <c r="N363">
        <f t="shared" si="21"/>
        <v>0.22813776309871564</v>
      </c>
      <c r="O363">
        <v>362</v>
      </c>
      <c r="P363">
        <f t="shared" si="22"/>
        <v>12.333671864109755</v>
      </c>
      <c r="Q363">
        <f t="shared" si="23"/>
        <v>0.14068881549357831</v>
      </c>
    </row>
    <row r="364" spans="1:17" x14ac:dyDescent="0.75">
      <c r="A364" s="7">
        <f t="shared" si="24"/>
        <v>0.66124999999999989</v>
      </c>
      <c r="B364">
        <v>11.29</v>
      </c>
      <c r="C364">
        <v>26.76</v>
      </c>
      <c r="D364">
        <v>10</v>
      </c>
      <c r="E364">
        <v>25.39</v>
      </c>
      <c r="F364">
        <v>60.03</v>
      </c>
      <c r="G364">
        <v>18.510000000000002</v>
      </c>
      <c r="H364">
        <v>23.48</v>
      </c>
      <c r="I364">
        <v>19.329999999999998</v>
      </c>
      <c r="J364">
        <v>18.77</v>
      </c>
      <c r="K364">
        <v>90.61</v>
      </c>
      <c r="M364">
        <f t="shared" si="20"/>
        <v>5.0216999999999992</v>
      </c>
      <c r="N364">
        <f t="shared" si="21"/>
        <v>0.22813776309871564</v>
      </c>
      <c r="O364">
        <v>363</v>
      </c>
      <c r="P364">
        <f t="shared" si="22"/>
        <v>12.333671864109755</v>
      </c>
      <c r="Q364">
        <f t="shared" si="23"/>
        <v>0.14068881549357831</v>
      </c>
    </row>
    <row r="365" spans="1:17" x14ac:dyDescent="0.75">
      <c r="A365" s="7">
        <f t="shared" si="24"/>
        <v>0.66194444444444434</v>
      </c>
      <c r="B365">
        <v>11.25</v>
      </c>
      <c r="C365">
        <v>26.74</v>
      </c>
      <c r="D365">
        <v>10</v>
      </c>
      <c r="E365">
        <v>25.44</v>
      </c>
      <c r="F365">
        <v>59.41</v>
      </c>
      <c r="G365">
        <v>22</v>
      </c>
      <c r="H365">
        <v>21.48</v>
      </c>
      <c r="I365">
        <v>21.48</v>
      </c>
      <c r="J365">
        <v>21.36</v>
      </c>
      <c r="K365">
        <v>97.44</v>
      </c>
      <c r="M365">
        <f t="shared" si="20"/>
        <v>4.9817</v>
      </c>
      <c r="N365">
        <f t="shared" si="21"/>
        <v>0.22632054770871854</v>
      </c>
      <c r="O365">
        <v>364</v>
      </c>
      <c r="P365">
        <f t="shared" si="22"/>
        <v>11.629764939679232</v>
      </c>
      <c r="Q365">
        <f t="shared" si="23"/>
        <v>0.13160273854359281</v>
      </c>
    </row>
    <row r="366" spans="1:17" x14ac:dyDescent="0.75">
      <c r="A366" s="7">
        <f t="shared" si="24"/>
        <v>0.66263888888888878</v>
      </c>
      <c r="B366">
        <v>11.25</v>
      </c>
      <c r="C366">
        <v>26.65</v>
      </c>
      <c r="D366">
        <v>10</v>
      </c>
      <c r="E366">
        <v>25.33</v>
      </c>
      <c r="F366">
        <v>59.82</v>
      </c>
      <c r="G366">
        <v>22.83</v>
      </c>
      <c r="H366">
        <v>22.77</v>
      </c>
      <c r="I366">
        <v>22.36</v>
      </c>
      <c r="J366">
        <v>21.69</v>
      </c>
      <c r="K366">
        <v>97.44</v>
      </c>
      <c r="M366">
        <f t="shared" si="20"/>
        <v>4.9817</v>
      </c>
      <c r="N366">
        <f t="shared" si="21"/>
        <v>0.22632054770871854</v>
      </c>
      <c r="O366">
        <v>365</v>
      </c>
      <c r="P366">
        <f t="shared" si="22"/>
        <v>11.629764939679232</v>
      </c>
      <c r="Q366">
        <f t="shared" si="23"/>
        <v>0.13160273854359281</v>
      </c>
    </row>
    <row r="367" spans="1:17" x14ac:dyDescent="0.75">
      <c r="A367" s="7">
        <f t="shared" si="24"/>
        <v>0.66333333333333322</v>
      </c>
      <c r="B367">
        <v>11.23</v>
      </c>
      <c r="C367">
        <v>25.94</v>
      </c>
      <c r="D367">
        <v>10</v>
      </c>
      <c r="E367">
        <v>25.87</v>
      </c>
      <c r="F367">
        <v>57.77</v>
      </c>
      <c r="G367">
        <v>26.79</v>
      </c>
      <c r="H367">
        <v>25.21</v>
      </c>
      <c r="I367">
        <v>24.18</v>
      </c>
      <c r="J367">
        <v>22.44</v>
      </c>
      <c r="K367">
        <v>275.17</v>
      </c>
      <c r="M367">
        <f t="shared" si="20"/>
        <v>4.9617000000000004</v>
      </c>
      <c r="N367">
        <f t="shared" si="21"/>
        <v>0.22541194001371997</v>
      </c>
      <c r="O367">
        <v>366</v>
      </c>
      <c r="P367">
        <f t="shared" si="22"/>
        <v>11.273555434629275</v>
      </c>
      <c r="Q367">
        <f t="shared" si="23"/>
        <v>0.12705970006860007</v>
      </c>
    </row>
    <row r="368" spans="1:17" x14ac:dyDescent="0.75">
      <c r="A368" s="7">
        <f t="shared" si="24"/>
        <v>0.66402777777777766</v>
      </c>
      <c r="B368">
        <v>11.21</v>
      </c>
      <c r="C368">
        <v>25.91</v>
      </c>
      <c r="D368">
        <v>10</v>
      </c>
      <c r="E368">
        <v>25.89</v>
      </c>
      <c r="F368">
        <v>58.59</v>
      </c>
      <c r="G368">
        <v>26.36</v>
      </c>
      <c r="H368">
        <v>25.21</v>
      </c>
      <c r="I368">
        <v>24.35</v>
      </c>
      <c r="J368">
        <v>22.63</v>
      </c>
      <c r="K368">
        <v>271.07</v>
      </c>
      <c r="M368">
        <f t="shared" si="20"/>
        <v>4.9417000000000009</v>
      </c>
      <c r="N368">
        <f t="shared" si="21"/>
        <v>0.22450333231872144</v>
      </c>
      <c r="O368">
        <v>367</v>
      </c>
      <c r="P368">
        <f t="shared" si="22"/>
        <v>10.914462634316148</v>
      </c>
      <c r="Q368">
        <f t="shared" si="23"/>
        <v>0.12251666159360732</v>
      </c>
    </row>
    <row r="369" spans="1:17" x14ac:dyDescent="0.75">
      <c r="A369" s="7">
        <f t="shared" si="24"/>
        <v>0.6647222222222221</v>
      </c>
      <c r="B369">
        <v>11.16</v>
      </c>
      <c r="C369">
        <v>25.89</v>
      </c>
      <c r="D369">
        <v>10</v>
      </c>
      <c r="E369">
        <v>25.84</v>
      </c>
      <c r="F369">
        <v>58.8</v>
      </c>
      <c r="G369">
        <v>26.23</v>
      </c>
      <c r="H369">
        <v>25.14</v>
      </c>
      <c r="I369">
        <v>24.26</v>
      </c>
      <c r="J369">
        <v>22.52</v>
      </c>
      <c r="K369">
        <v>271.07</v>
      </c>
      <c r="M369">
        <f t="shared" si="20"/>
        <v>4.8917000000000002</v>
      </c>
      <c r="N369">
        <f t="shared" si="21"/>
        <v>0.22223181308122497</v>
      </c>
      <c r="O369">
        <v>368</v>
      </c>
      <c r="P369">
        <f t="shared" si="22"/>
        <v>10.003884130261472</v>
      </c>
      <c r="Q369">
        <f t="shared" si="23"/>
        <v>0.11115906540612504</v>
      </c>
    </row>
    <row r="370" spans="1:17" x14ac:dyDescent="0.75">
      <c r="A370" s="7">
        <f t="shared" si="24"/>
        <v>0.66541666666666655</v>
      </c>
      <c r="B370">
        <v>11.07</v>
      </c>
      <c r="C370">
        <v>25.88</v>
      </c>
      <c r="D370">
        <v>10</v>
      </c>
      <c r="E370">
        <v>25.9</v>
      </c>
      <c r="F370">
        <v>57.97</v>
      </c>
      <c r="G370">
        <v>26.16</v>
      </c>
      <c r="H370">
        <v>25.1</v>
      </c>
      <c r="I370">
        <v>24.28</v>
      </c>
      <c r="J370">
        <v>22.53</v>
      </c>
      <c r="K370">
        <v>266.95999999999998</v>
      </c>
      <c r="M370">
        <f t="shared" si="20"/>
        <v>4.8017000000000003</v>
      </c>
      <c r="N370">
        <f t="shared" si="21"/>
        <v>0.21814307845373143</v>
      </c>
      <c r="O370">
        <v>369</v>
      </c>
      <c r="P370">
        <f t="shared" si="22"/>
        <v>8.3170543765749763</v>
      </c>
      <c r="Q370">
        <f t="shared" si="23"/>
        <v>9.0715392268657269E-2</v>
      </c>
    </row>
  </sheetData>
  <sortState ref="B2:B669">
    <sortCondition descending="1" ref="B1"/>
  </sortState>
  <mergeCells count="1">
    <mergeCell ref="S1:T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2"/>
  <sheetViews>
    <sheetView workbookViewId="0"/>
  </sheetViews>
  <sheetFormatPr defaultRowHeight="14.75" x14ac:dyDescent="0.75"/>
  <sheetData>
    <row r="1" spans="1:11" x14ac:dyDescent="0.75">
      <c r="A1" t="s">
        <v>11</v>
      </c>
      <c r="B1" t="s">
        <v>12</v>
      </c>
      <c r="C1" t="s">
        <v>20</v>
      </c>
      <c r="D1" t="s">
        <v>21</v>
      </c>
      <c r="E1" t="s">
        <v>13</v>
      </c>
      <c r="F1" t="s">
        <v>14</v>
      </c>
      <c r="G1" t="s">
        <v>15</v>
      </c>
      <c r="H1" t="s">
        <v>22</v>
      </c>
      <c r="I1" t="s">
        <v>23</v>
      </c>
      <c r="J1" t="s">
        <v>24</v>
      </c>
      <c r="K1" t="s">
        <v>19</v>
      </c>
    </row>
    <row r="2" spans="1:11" x14ac:dyDescent="0.75">
      <c r="A2" t="s">
        <v>11</v>
      </c>
      <c r="B2" t="s">
        <v>12</v>
      </c>
      <c r="C2" t="s">
        <v>20</v>
      </c>
      <c r="D2" t="s">
        <v>21</v>
      </c>
      <c r="E2" t="s">
        <v>13</v>
      </c>
      <c r="F2" t="s">
        <v>14</v>
      </c>
      <c r="G2" t="s">
        <v>15</v>
      </c>
      <c r="H2" t="s">
        <v>22</v>
      </c>
      <c r="I2" t="s">
        <v>23</v>
      </c>
      <c r="J2" t="s">
        <v>24</v>
      </c>
      <c r="K2" t="s">
        <v>19</v>
      </c>
    </row>
    <row r="3" spans="1:11" x14ac:dyDescent="0.75">
      <c r="A3" s="7">
        <v>0.4698032407407407</v>
      </c>
      <c r="B3">
        <v>26.56</v>
      </c>
      <c r="C3">
        <v>22.81</v>
      </c>
      <c r="D3">
        <v>10</v>
      </c>
      <c r="E3">
        <v>24.76</v>
      </c>
      <c r="F3">
        <v>17.829999999999998</v>
      </c>
      <c r="G3">
        <v>23.59</v>
      </c>
      <c r="H3">
        <v>20.56</v>
      </c>
      <c r="I3">
        <v>21.1</v>
      </c>
      <c r="J3">
        <v>19.7</v>
      </c>
      <c r="K3">
        <v>737.25</v>
      </c>
    </row>
    <row r="4" spans="1:11" x14ac:dyDescent="0.75">
      <c r="A4" s="7">
        <v>0.4704976851851852</v>
      </c>
      <c r="B4">
        <v>26.67</v>
      </c>
      <c r="C4">
        <v>23.16</v>
      </c>
      <c r="D4">
        <v>10</v>
      </c>
      <c r="E4">
        <v>24.68</v>
      </c>
      <c r="F4">
        <v>15.61</v>
      </c>
      <c r="G4">
        <v>24.19</v>
      </c>
      <c r="H4">
        <v>19.5</v>
      </c>
      <c r="I4">
        <v>20.76</v>
      </c>
      <c r="J4">
        <v>20.09</v>
      </c>
      <c r="K4">
        <v>812.44</v>
      </c>
    </row>
    <row r="5" spans="1:11" x14ac:dyDescent="0.75">
      <c r="A5" s="7">
        <v>0.47119212962962959</v>
      </c>
      <c r="B5">
        <v>26.66</v>
      </c>
      <c r="C5">
        <v>23.55</v>
      </c>
      <c r="D5">
        <v>10</v>
      </c>
      <c r="E5">
        <v>24.81</v>
      </c>
      <c r="F5">
        <v>13.6</v>
      </c>
      <c r="G5">
        <v>25.01</v>
      </c>
      <c r="H5">
        <v>19.16</v>
      </c>
      <c r="I5">
        <v>20.93</v>
      </c>
      <c r="J5">
        <v>20.66</v>
      </c>
      <c r="K5">
        <v>1079.03</v>
      </c>
    </row>
    <row r="6" spans="1:11" x14ac:dyDescent="0.75">
      <c r="A6" s="7">
        <v>0.47188657407407408</v>
      </c>
      <c r="B6">
        <v>26.68</v>
      </c>
      <c r="C6">
        <v>24.01</v>
      </c>
      <c r="D6">
        <v>10</v>
      </c>
      <c r="E6">
        <v>24.96</v>
      </c>
      <c r="F6">
        <v>18.86</v>
      </c>
      <c r="G6">
        <v>24.92</v>
      </c>
      <c r="H6">
        <v>18.82</v>
      </c>
      <c r="I6">
        <v>20.69</v>
      </c>
      <c r="J6">
        <v>20.079999999999998</v>
      </c>
      <c r="K6">
        <v>958.73</v>
      </c>
    </row>
    <row r="7" spans="1:11" x14ac:dyDescent="0.75">
      <c r="A7" s="7">
        <v>0.47258101851851847</v>
      </c>
      <c r="B7">
        <v>26.67</v>
      </c>
      <c r="C7">
        <v>24.47</v>
      </c>
      <c r="D7">
        <v>10</v>
      </c>
      <c r="E7">
        <v>25.17</v>
      </c>
      <c r="F7">
        <v>14.59</v>
      </c>
      <c r="G7">
        <v>25.05</v>
      </c>
      <c r="H7">
        <v>18.79</v>
      </c>
      <c r="I7">
        <v>20.78</v>
      </c>
      <c r="J7">
        <v>20.32</v>
      </c>
      <c r="K7">
        <v>854.82</v>
      </c>
    </row>
    <row r="8" spans="1:11" x14ac:dyDescent="0.75">
      <c r="A8" s="7">
        <v>0.47327546296296297</v>
      </c>
      <c r="B8">
        <v>26.66</v>
      </c>
      <c r="C8">
        <v>24.92</v>
      </c>
      <c r="D8">
        <v>10</v>
      </c>
      <c r="E8">
        <v>25.39</v>
      </c>
      <c r="F8">
        <v>12.94</v>
      </c>
      <c r="G8">
        <v>24.89</v>
      </c>
      <c r="H8">
        <v>18.3</v>
      </c>
      <c r="I8">
        <v>20.28</v>
      </c>
      <c r="J8">
        <v>20.93</v>
      </c>
      <c r="K8">
        <v>668.9</v>
      </c>
    </row>
    <row r="9" spans="1:11" x14ac:dyDescent="0.75">
      <c r="A9" s="7">
        <v>0.47396990740740735</v>
      </c>
      <c r="B9">
        <v>26.64</v>
      </c>
      <c r="C9">
        <v>25.33</v>
      </c>
      <c r="D9">
        <v>10</v>
      </c>
      <c r="E9">
        <v>25.57</v>
      </c>
      <c r="F9">
        <v>13.27</v>
      </c>
      <c r="G9">
        <v>25.03</v>
      </c>
      <c r="H9">
        <v>18.03</v>
      </c>
      <c r="I9">
        <v>20.12</v>
      </c>
      <c r="J9">
        <v>20.329999999999998</v>
      </c>
      <c r="K9">
        <v>656.59</v>
      </c>
    </row>
    <row r="10" spans="1:11" x14ac:dyDescent="0.75">
      <c r="A10" s="7">
        <v>0.47466435185185185</v>
      </c>
      <c r="B10">
        <v>26.7</v>
      </c>
      <c r="C10">
        <v>25.72</v>
      </c>
      <c r="D10">
        <v>10</v>
      </c>
      <c r="E10">
        <v>25.73</v>
      </c>
      <c r="F10">
        <v>13.1</v>
      </c>
      <c r="G10">
        <v>24.95</v>
      </c>
      <c r="H10">
        <v>17.72</v>
      </c>
      <c r="I10">
        <v>19.79</v>
      </c>
      <c r="J10">
        <v>20.76</v>
      </c>
      <c r="K10">
        <v>569.1</v>
      </c>
    </row>
    <row r="11" spans="1:11" x14ac:dyDescent="0.75">
      <c r="A11" s="7">
        <v>0.47535879629629635</v>
      </c>
      <c r="B11">
        <v>26.72</v>
      </c>
      <c r="C11">
        <v>26.09</v>
      </c>
      <c r="D11">
        <v>10</v>
      </c>
      <c r="E11">
        <v>25.8</v>
      </c>
      <c r="F11">
        <v>12.94</v>
      </c>
      <c r="G11">
        <v>24.87</v>
      </c>
      <c r="H11">
        <v>17.47</v>
      </c>
      <c r="I11">
        <v>19.47</v>
      </c>
      <c r="J11">
        <v>20.440000000000001</v>
      </c>
      <c r="K11">
        <v>532.17999999999995</v>
      </c>
    </row>
    <row r="12" spans="1:11" x14ac:dyDescent="0.75">
      <c r="A12" s="7">
        <v>0.47605324074074074</v>
      </c>
      <c r="B12">
        <v>26.7</v>
      </c>
      <c r="C12">
        <v>26.42</v>
      </c>
      <c r="D12">
        <v>10</v>
      </c>
      <c r="E12">
        <v>25.84</v>
      </c>
      <c r="F12">
        <v>20.059999999999999</v>
      </c>
      <c r="G12">
        <v>24.87</v>
      </c>
      <c r="H12">
        <v>17.27</v>
      </c>
      <c r="I12">
        <v>19.13</v>
      </c>
      <c r="J12">
        <v>19.98</v>
      </c>
      <c r="K12">
        <v>532.17999999999995</v>
      </c>
    </row>
    <row r="13" spans="1:11" x14ac:dyDescent="0.75">
      <c r="A13" s="7">
        <v>0.47674768518518523</v>
      </c>
      <c r="B13">
        <v>26.73</v>
      </c>
      <c r="C13">
        <v>26.71</v>
      </c>
      <c r="D13">
        <v>10</v>
      </c>
      <c r="E13">
        <v>25.91</v>
      </c>
      <c r="F13">
        <v>11.11</v>
      </c>
      <c r="G13">
        <v>24.88</v>
      </c>
      <c r="H13">
        <v>17.03</v>
      </c>
      <c r="I13">
        <v>18.98</v>
      </c>
      <c r="J13">
        <v>20.52</v>
      </c>
      <c r="K13">
        <v>514.41</v>
      </c>
    </row>
    <row r="14" spans="1:11" x14ac:dyDescent="0.75">
      <c r="A14" s="7">
        <v>0.47744212962962962</v>
      </c>
      <c r="B14">
        <v>26.67</v>
      </c>
      <c r="C14">
        <v>26.94</v>
      </c>
      <c r="D14">
        <v>10</v>
      </c>
      <c r="E14">
        <v>25.97</v>
      </c>
      <c r="F14">
        <v>11.94</v>
      </c>
      <c r="G14">
        <v>24.99</v>
      </c>
      <c r="H14">
        <v>16.899999999999999</v>
      </c>
      <c r="I14">
        <v>18.91</v>
      </c>
      <c r="J14">
        <v>19.89</v>
      </c>
      <c r="K14">
        <v>511.68</v>
      </c>
    </row>
    <row r="15" spans="1:11" x14ac:dyDescent="0.75">
      <c r="A15" s="7">
        <v>0.47813657407407412</v>
      </c>
      <c r="B15">
        <v>26.72</v>
      </c>
      <c r="C15">
        <v>27.15</v>
      </c>
      <c r="D15">
        <v>10</v>
      </c>
      <c r="E15">
        <v>26</v>
      </c>
      <c r="F15">
        <v>11.78</v>
      </c>
      <c r="G15">
        <v>25.02</v>
      </c>
      <c r="H15">
        <v>16.75</v>
      </c>
      <c r="I15">
        <v>18.739999999999998</v>
      </c>
      <c r="J15">
        <v>20.58</v>
      </c>
      <c r="K15">
        <v>511.68</v>
      </c>
    </row>
    <row r="16" spans="1:11" x14ac:dyDescent="0.75">
      <c r="A16" s="7">
        <v>0.4788310185185185</v>
      </c>
      <c r="B16">
        <v>26.7</v>
      </c>
      <c r="C16">
        <v>27.36</v>
      </c>
      <c r="D16">
        <v>10</v>
      </c>
      <c r="E16">
        <v>25.99</v>
      </c>
      <c r="F16">
        <v>12.11</v>
      </c>
      <c r="G16">
        <v>24.99</v>
      </c>
      <c r="H16">
        <v>16.63</v>
      </c>
      <c r="I16">
        <v>18.63</v>
      </c>
      <c r="J16">
        <v>20.74</v>
      </c>
      <c r="K16">
        <v>476.13</v>
      </c>
    </row>
    <row r="17" spans="1:11" x14ac:dyDescent="0.75">
      <c r="A17" s="7">
        <v>0.479525462962963</v>
      </c>
      <c r="B17">
        <v>26.63</v>
      </c>
      <c r="C17">
        <v>27.59</v>
      </c>
      <c r="D17">
        <v>10</v>
      </c>
      <c r="E17">
        <v>26.01</v>
      </c>
      <c r="F17">
        <v>10.95</v>
      </c>
      <c r="G17">
        <v>24.95</v>
      </c>
      <c r="H17">
        <v>16.5</v>
      </c>
      <c r="I17">
        <v>18.43</v>
      </c>
      <c r="J17">
        <v>19.64</v>
      </c>
      <c r="K17">
        <v>499.37</v>
      </c>
    </row>
    <row r="18" spans="1:11" x14ac:dyDescent="0.75">
      <c r="A18" s="7">
        <v>0.48021990740740739</v>
      </c>
      <c r="B18">
        <v>26.74</v>
      </c>
      <c r="C18">
        <v>27.74</v>
      </c>
      <c r="D18">
        <v>10</v>
      </c>
      <c r="E18">
        <v>26.05</v>
      </c>
      <c r="F18">
        <v>21.66</v>
      </c>
      <c r="G18">
        <v>25.08</v>
      </c>
      <c r="H18">
        <v>16.46</v>
      </c>
      <c r="I18">
        <v>18.399999999999999</v>
      </c>
      <c r="J18">
        <v>20.010000000000002</v>
      </c>
      <c r="K18">
        <v>532.17999999999995</v>
      </c>
    </row>
    <row r="19" spans="1:11" x14ac:dyDescent="0.75">
      <c r="A19" s="7">
        <v>0.48091435185185188</v>
      </c>
      <c r="B19">
        <v>26.7</v>
      </c>
      <c r="C19">
        <v>27.89</v>
      </c>
      <c r="D19">
        <v>10</v>
      </c>
      <c r="E19">
        <v>26.07</v>
      </c>
      <c r="F19">
        <v>11.28</v>
      </c>
      <c r="G19">
        <v>25.23</v>
      </c>
      <c r="H19">
        <v>16.48</v>
      </c>
      <c r="I19">
        <v>18.47</v>
      </c>
      <c r="J19">
        <v>20.67</v>
      </c>
      <c r="K19">
        <v>563.63</v>
      </c>
    </row>
    <row r="20" spans="1:11" x14ac:dyDescent="0.75">
      <c r="A20" s="7">
        <v>0.48160879629629627</v>
      </c>
      <c r="B20">
        <v>26.8</v>
      </c>
      <c r="C20">
        <v>28.08</v>
      </c>
      <c r="D20">
        <v>10</v>
      </c>
      <c r="E20">
        <v>26.09</v>
      </c>
      <c r="F20">
        <v>10.95</v>
      </c>
      <c r="G20">
        <v>25.27</v>
      </c>
      <c r="H20">
        <v>16.53</v>
      </c>
      <c r="I20">
        <v>18.489999999999998</v>
      </c>
      <c r="J20">
        <v>20.34</v>
      </c>
      <c r="K20">
        <v>569.1</v>
      </c>
    </row>
    <row r="21" spans="1:11" x14ac:dyDescent="0.75">
      <c r="A21" s="7">
        <v>0.48230324074074077</v>
      </c>
      <c r="B21">
        <v>26.73</v>
      </c>
      <c r="C21">
        <v>28.22</v>
      </c>
      <c r="D21">
        <v>10</v>
      </c>
      <c r="E21">
        <v>26.12</v>
      </c>
      <c r="F21">
        <v>11.28</v>
      </c>
      <c r="G21">
        <v>25.33</v>
      </c>
      <c r="H21">
        <v>16.59</v>
      </c>
      <c r="I21">
        <v>18.55</v>
      </c>
      <c r="J21">
        <v>20.37</v>
      </c>
      <c r="K21">
        <v>573.20000000000005</v>
      </c>
    </row>
    <row r="22" spans="1:11" x14ac:dyDescent="0.75">
      <c r="A22" s="7">
        <v>0.48299768518518515</v>
      </c>
      <c r="B22">
        <v>26.74</v>
      </c>
      <c r="C22">
        <v>28.38</v>
      </c>
      <c r="D22">
        <v>10</v>
      </c>
      <c r="E22">
        <v>26.13</v>
      </c>
      <c r="F22">
        <v>11.44</v>
      </c>
      <c r="G22">
        <v>25.5</v>
      </c>
      <c r="H22">
        <v>16.71</v>
      </c>
      <c r="I22">
        <v>18.77</v>
      </c>
      <c r="J22">
        <v>20.73</v>
      </c>
      <c r="K22">
        <v>618.30999999999995</v>
      </c>
    </row>
    <row r="23" spans="1:11" x14ac:dyDescent="0.75">
      <c r="A23" s="7">
        <v>0.48369212962962965</v>
      </c>
      <c r="B23">
        <v>26.75</v>
      </c>
      <c r="C23">
        <v>28.55</v>
      </c>
      <c r="D23">
        <v>10</v>
      </c>
      <c r="E23">
        <v>26.16</v>
      </c>
      <c r="F23">
        <v>11.78</v>
      </c>
      <c r="G23">
        <v>26.01</v>
      </c>
      <c r="H23">
        <v>16.98</v>
      </c>
      <c r="I23">
        <v>19.239999999999998</v>
      </c>
      <c r="J23">
        <v>20.399999999999999</v>
      </c>
      <c r="K23">
        <v>834.32</v>
      </c>
    </row>
    <row r="24" spans="1:11" x14ac:dyDescent="0.75">
      <c r="A24" s="7">
        <v>0.48438657407407404</v>
      </c>
      <c r="B24">
        <v>26.76</v>
      </c>
      <c r="C24">
        <v>28.79</v>
      </c>
      <c r="D24">
        <v>10</v>
      </c>
      <c r="E24">
        <v>26.29</v>
      </c>
      <c r="F24">
        <v>11.94</v>
      </c>
      <c r="G24">
        <v>26.42</v>
      </c>
      <c r="H24">
        <v>17.559999999999999</v>
      </c>
      <c r="I24">
        <v>19.97</v>
      </c>
      <c r="J24">
        <v>20.74</v>
      </c>
      <c r="K24">
        <v>932.75</v>
      </c>
    </row>
    <row r="25" spans="1:11" x14ac:dyDescent="0.75">
      <c r="A25" s="7">
        <v>0.48508101851851854</v>
      </c>
      <c r="B25">
        <v>26.74</v>
      </c>
      <c r="C25">
        <v>29.02</v>
      </c>
      <c r="D25">
        <v>10</v>
      </c>
      <c r="E25">
        <v>26.4</v>
      </c>
      <c r="F25">
        <v>14.43</v>
      </c>
      <c r="G25">
        <v>26.3</v>
      </c>
      <c r="H25">
        <v>17.73</v>
      </c>
      <c r="I25">
        <v>20.03</v>
      </c>
      <c r="J25">
        <v>20.67</v>
      </c>
      <c r="K25">
        <v>847.99</v>
      </c>
    </row>
    <row r="26" spans="1:11" x14ac:dyDescent="0.75">
      <c r="A26" s="7">
        <v>0.48577546296296298</v>
      </c>
      <c r="B26">
        <v>26.76</v>
      </c>
      <c r="C26">
        <v>29.28</v>
      </c>
      <c r="D26">
        <v>10</v>
      </c>
      <c r="E26">
        <v>26.52</v>
      </c>
      <c r="F26">
        <v>12.6</v>
      </c>
      <c r="G26">
        <v>26.1</v>
      </c>
      <c r="H26">
        <v>17.72</v>
      </c>
      <c r="I26">
        <v>20.07</v>
      </c>
      <c r="J26">
        <v>20.21</v>
      </c>
      <c r="K26">
        <v>685.3</v>
      </c>
    </row>
    <row r="27" spans="1:11" x14ac:dyDescent="0.75">
      <c r="A27" s="7">
        <v>0.48646990740740742</v>
      </c>
      <c r="B27">
        <v>26.51</v>
      </c>
      <c r="C27">
        <v>29.49</v>
      </c>
      <c r="D27">
        <v>10</v>
      </c>
      <c r="E27">
        <v>26.58</v>
      </c>
      <c r="F27">
        <v>16.64</v>
      </c>
      <c r="G27">
        <v>25.99</v>
      </c>
      <c r="H27">
        <v>17.64</v>
      </c>
      <c r="I27">
        <v>19.84</v>
      </c>
      <c r="J27">
        <v>20.329999999999998</v>
      </c>
      <c r="K27">
        <v>614.21</v>
      </c>
    </row>
    <row r="28" spans="1:11" x14ac:dyDescent="0.75">
      <c r="A28" s="7">
        <v>0.48716435185185186</v>
      </c>
      <c r="B28">
        <v>27.07</v>
      </c>
      <c r="C28">
        <v>29.67</v>
      </c>
      <c r="D28">
        <v>10</v>
      </c>
      <c r="E28">
        <v>26.61</v>
      </c>
      <c r="F28">
        <v>11.78</v>
      </c>
      <c r="G28">
        <v>25.89</v>
      </c>
      <c r="H28">
        <v>17.510000000000002</v>
      </c>
      <c r="I28">
        <v>19.82</v>
      </c>
      <c r="J28">
        <v>21.22</v>
      </c>
      <c r="K28">
        <v>554.05999999999995</v>
      </c>
    </row>
    <row r="29" spans="1:11" x14ac:dyDescent="0.75">
      <c r="A29" s="7">
        <v>0.4878587962962963</v>
      </c>
      <c r="B29">
        <v>27.01</v>
      </c>
      <c r="C29">
        <v>29.82</v>
      </c>
      <c r="D29">
        <v>10</v>
      </c>
      <c r="E29">
        <v>26.59</v>
      </c>
      <c r="F29">
        <v>11.78</v>
      </c>
      <c r="G29">
        <v>25.87</v>
      </c>
      <c r="H29">
        <v>17.43</v>
      </c>
      <c r="I29">
        <v>19.54</v>
      </c>
      <c r="J29">
        <v>21.33</v>
      </c>
      <c r="K29">
        <v>534.91999999999996</v>
      </c>
    </row>
    <row r="30" spans="1:11" x14ac:dyDescent="0.75">
      <c r="A30" s="7">
        <v>0.48855324074074075</v>
      </c>
      <c r="B30">
        <v>26.96</v>
      </c>
      <c r="C30">
        <v>29.96</v>
      </c>
      <c r="D30">
        <v>10</v>
      </c>
      <c r="E30">
        <v>26.64</v>
      </c>
      <c r="F30">
        <v>12.6</v>
      </c>
      <c r="G30">
        <v>25.88</v>
      </c>
      <c r="H30">
        <v>17.3</v>
      </c>
      <c r="I30">
        <v>19.510000000000002</v>
      </c>
      <c r="J30">
        <v>21.58</v>
      </c>
      <c r="K30">
        <v>525.35</v>
      </c>
    </row>
    <row r="31" spans="1:11" x14ac:dyDescent="0.75">
      <c r="A31" s="7">
        <v>0.48924768518518519</v>
      </c>
      <c r="B31">
        <v>27.07</v>
      </c>
      <c r="C31">
        <v>30.04</v>
      </c>
      <c r="D31">
        <v>10</v>
      </c>
      <c r="E31">
        <v>26.67</v>
      </c>
      <c r="F31">
        <v>12.44</v>
      </c>
      <c r="G31">
        <v>26.03</v>
      </c>
      <c r="H31">
        <v>17.28</v>
      </c>
      <c r="I31">
        <v>19.38</v>
      </c>
      <c r="J31">
        <v>21</v>
      </c>
      <c r="K31">
        <v>555.42999999999995</v>
      </c>
    </row>
    <row r="32" spans="1:11" x14ac:dyDescent="0.75">
      <c r="A32" s="7">
        <v>0.48994212962962963</v>
      </c>
      <c r="B32">
        <v>27.03</v>
      </c>
      <c r="C32">
        <v>30.15</v>
      </c>
      <c r="D32">
        <v>10</v>
      </c>
      <c r="E32">
        <v>26.71</v>
      </c>
      <c r="F32">
        <v>16.29</v>
      </c>
      <c r="G32">
        <v>26.1</v>
      </c>
      <c r="H32">
        <v>17.309999999999999</v>
      </c>
      <c r="I32">
        <v>19.510000000000002</v>
      </c>
      <c r="J32">
        <v>20.47</v>
      </c>
      <c r="K32">
        <v>590.97</v>
      </c>
    </row>
    <row r="33" spans="1:11" x14ac:dyDescent="0.75">
      <c r="A33" s="7">
        <v>0.49063657407407407</v>
      </c>
      <c r="B33">
        <v>27.05</v>
      </c>
      <c r="C33">
        <v>30.2</v>
      </c>
      <c r="D33">
        <v>10</v>
      </c>
      <c r="E33">
        <v>26.66</v>
      </c>
      <c r="F33">
        <v>25.58</v>
      </c>
      <c r="G33">
        <v>26.03</v>
      </c>
      <c r="H33">
        <v>17.36</v>
      </c>
      <c r="I33">
        <v>19.5</v>
      </c>
      <c r="J33">
        <v>19.8</v>
      </c>
      <c r="K33">
        <v>607.38</v>
      </c>
    </row>
    <row r="34" spans="1:11" x14ac:dyDescent="0.75">
      <c r="A34" s="7">
        <v>0.49133101851851851</v>
      </c>
      <c r="B34">
        <v>27.08</v>
      </c>
      <c r="C34">
        <v>30.23</v>
      </c>
      <c r="D34">
        <v>10</v>
      </c>
      <c r="E34">
        <v>26.69</v>
      </c>
      <c r="F34">
        <v>12.77</v>
      </c>
      <c r="G34">
        <v>26.57</v>
      </c>
      <c r="H34">
        <v>17.510000000000002</v>
      </c>
      <c r="I34">
        <v>19.86</v>
      </c>
      <c r="J34">
        <v>20.79</v>
      </c>
      <c r="K34">
        <v>770.06</v>
      </c>
    </row>
    <row r="35" spans="1:11" x14ac:dyDescent="0.75">
      <c r="A35" s="7">
        <v>0.49202546296296296</v>
      </c>
      <c r="B35">
        <v>27.01</v>
      </c>
      <c r="C35">
        <v>30.33</v>
      </c>
      <c r="D35">
        <v>10</v>
      </c>
      <c r="E35">
        <v>26.73</v>
      </c>
      <c r="F35">
        <v>11.94</v>
      </c>
      <c r="G35">
        <v>26.39</v>
      </c>
      <c r="H35">
        <v>17.66</v>
      </c>
      <c r="I35">
        <v>19.78</v>
      </c>
      <c r="J35">
        <v>21.71</v>
      </c>
      <c r="K35">
        <v>608.74</v>
      </c>
    </row>
    <row r="36" spans="1:11" x14ac:dyDescent="0.75">
      <c r="A36" s="7">
        <v>0.4927199074074074</v>
      </c>
      <c r="B36">
        <v>27.08</v>
      </c>
      <c r="C36">
        <v>30.45</v>
      </c>
      <c r="D36">
        <v>10</v>
      </c>
      <c r="E36">
        <v>26.8</v>
      </c>
      <c r="F36">
        <v>11.11</v>
      </c>
      <c r="G36">
        <v>26.66</v>
      </c>
      <c r="H36">
        <v>17.79</v>
      </c>
      <c r="I36">
        <v>20.079999999999998</v>
      </c>
      <c r="J36">
        <v>20.68</v>
      </c>
      <c r="K36">
        <v>726.32</v>
      </c>
    </row>
    <row r="37" spans="1:11" x14ac:dyDescent="0.75">
      <c r="A37" s="7">
        <v>0.49341435185185184</v>
      </c>
      <c r="B37">
        <v>27.03</v>
      </c>
      <c r="C37">
        <v>30.55</v>
      </c>
      <c r="D37">
        <v>10</v>
      </c>
      <c r="E37">
        <v>26.81</v>
      </c>
      <c r="F37">
        <v>11.61</v>
      </c>
      <c r="G37">
        <v>26.17</v>
      </c>
      <c r="H37">
        <v>17.62</v>
      </c>
      <c r="I37">
        <v>19.68</v>
      </c>
      <c r="J37">
        <v>20.84</v>
      </c>
      <c r="K37">
        <v>474.77</v>
      </c>
    </row>
    <row r="38" spans="1:11" x14ac:dyDescent="0.75">
      <c r="A38" s="7">
        <v>0.49410879629629628</v>
      </c>
      <c r="B38">
        <v>27.06</v>
      </c>
      <c r="C38">
        <v>30.63</v>
      </c>
      <c r="D38">
        <v>10</v>
      </c>
      <c r="E38">
        <v>26.79</v>
      </c>
      <c r="F38">
        <v>11.44</v>
      </c>
      <c r="G38">
        <v>26.08</v>
      </c>
      <c r="H38">
        <v>17.46</v>
      </c>
      <c r="I38">
        <v>19.649999999999999</v>
      </c>
      <c r="J38">
        <v>21.74</v>
      </c>
      <c r="K38">
        <v>443.32</v>
      </c>
    </row>
    <row r="39" spans="1:11" x14ac:dyDescent="0.75">
      <c r="A39" s="7">
        <v>0.49480324074074072</v>
      </c>
      <c r="B39">
        <v>26.84</v>
      </c>
      <c r="C39">
        <v>30.75</v>
      </c>
      <c r="D39">
        <v>10</v>
      </c>
      <c r="E39">
        <v>26.8</v>
      </c>
      <c r="F39">
        <v>10</v>
      </c>
      <c r="G39">
        <v>26.09</v>
      </c>
      <c r="H39">
        <v>17.22</v>
      </c>
      <c r="I39">
        <v>19.32</v>
      </c>
      <c r="J39">
        <v>20.58</v>
      </c>
      <c r="K39">
        <v>450.16</v>
      </c>
    </row>
    <row r="40" spans="1:11" x14ac:dyDescent="0.75">
      <c r="A40" s="7">
        <v>0.49549768518518517</v>
      </c>
      <c r="B40">
        <v>26.99</v>
      </c>
      <c r="C40">
        <v>30.81</v>
      </c>
      <c r="D40">
        <v>10</v>
      </c>
      <c r="E40">
        <v>26.64</v>
      </c>
      <c r="F40">
        <v>10</v>
      </c>
      <c r="G40">
        <v>25.95</v>
      </c>
      <c r="H40">
        <v>16.95</v>
      </c>
      <c r="I40">
        <v>18.940000000000001</v>
      </c>
      <c r="J40">
        <v>21.66</v>
      </c>
      <c r="K40">
        <v>456.99</v>
      </c>
    </row>
    <row r="41" spans="1:11" x14ac:dyDescent="0.75">
      <c r="A41" s="7">
        <v>0.49619212962962966</v>
      </c>
      <c r="B41">
        <v>26.91</v>
      </c>
      <c r="C41">
        <v>30.89</v>
      </c>
      <c r="D41">
        <v>10</v>
      </c>
      <c r="E41">
        <v>26.49</v>
      </c>
      <c r="F41">
        <v>10</v>
      </c>
      <c r="G41">
        <v>26</v>
      </c>
      <c r="H41">
        <v>16.690000000000001</v>
      </c>
      <c r="I41">
        <v>18.57</v>
      </c>
      <c r="J41">
        <v>21.81</v>
      </c>
      <c r="K41">
        <v>461.09</v>
      </c>
    </row>
    <row r="42" spans="1:11" x14ac:dyDescent="0.75">
      <c r="A42" s="7">
        <v>0.49688657407407405</v>
      </c>
      <c r="B42">
        <v>26.99</v>
      </c>
      <c r="C42">
        <v>30.96</v>
      </c>
      <c r="D42">
        <v>10</v>
      </c>
      <c r="E42">
        <v>26.42</v>
      </c>
      <c r="F42">
        <v>10</v>
      </c>
      <c r="G42">
        <v>25.98</v>
      </c>
      <c r="H42">
        <v>16.559999999999999</v>
      </c>
      <c r="I42">
        <v>18.46</v>
      </c>
      <c r="J42">
        <v>20.76</v>
      </c>
      <c r="K42">
        <v>461.09</v>
      </c>
    </row>
    <row r="43" spans="1:11" x14ac:dyDescent="0.75">
      <c r="A43" s="7">
        <v>0.49758101851851855</v>
      </c>
      <c r="B43">
        <v>26.92</v>
      </c>
      <c r="C43">
        <v>31.01</v>
      </c>
      <c r="D43">
        <v>10</v>
      </c>
      <c r="E43">
        <v>26.36</v>
      </c>
      <c r="F43">
        <v>10</v>
      </c>
      <c r="G43">
        <v>25.96</v>
      </c>
      <c r="H43">
        <v>16.46</v>
      </c>
      <c r="I43">
        <v>18.27</v>
      </c>
      <c r="J43">
        <v>20.66</v>
      </c>
      <c r="K43">
        <v>435.12</v>
      </c>
    </row>
    <row r="44" spans="1:11" x14ac:dyDescent="0.75">
      <c r="A44" s="7">
        <v>0.49827546296296293</v>
      </c>
      <c r="B44">
        <v>26.93</v>
      </c>
      <c r="C44">
        <v>31.02</v>
      </c>
      <c r="D44">
        <v>10</v>
      </c>
      <c r="E44">
        <v>26.29</v>
      </c>
      <c r="F44">
        <v>10</v>
      </c>
      <c r="G44">
        <v>25.88</v>
      </c>
      <c r="H44">
        <v>16.27</v>
      </c>
      <c r="I44">
        <v>18.059999999999999</v>
      </c>
      <c r="J44">
        <v>21.36</v>
      </c>
      <c r="K44">
        <v>417.35</v>
      </c>
    </row>
    <row r="45" spans="1:11" x14ac:dyDescent="0.75">
      <c r="A45" s="7">
        <v>0.49896990740740743</v>
      </c>
      <c r="B45">
        <v>26.87</v>
      </c>
      <c r="C45">
        <v>31.04</v>
      </c>
      <c r="D45">
        <v>10</v>
      </c>
      <c r="E45">
        <v>26.24</v>
      </c>
      <c r="F45">
        <v>10</v>
      </c>
      <c r="G45">
        <v>25.82</v>
      </c>
      <c r="H45">
        <v>16.100000000000001</v>
      </c>
      <c r="I45">
        <v>17.95</v>
      </c>
      <c r="J45">
        <v>21.13</v>
      </c>
      <c r="K45">
        <v>405.04</v>
      </c>
    </row>
    <row r="46" spans="1:11" x14ac:dyDescent="0.75">
      <c r="A46" s="7">
        <v>0.49966435185185182</v>
      </c>
      <c r="B46">
        <v>26.87</v>
      </c>
      <c r="C46">
        <v>31.09</v>
      </c>
      <c r="D46">
        <v>10</v>
      </c>
      <c r="E46">
        <v>26.2</v>
      </c>
      <c r="F46">
        <v>10</v>
      </c>
      <c r="G46">
        <v>25.84</v>
      </c>
      <c r="H46">
        <v>16.03</v>
      </c>
      <c r="I46">
        <v>17.739999999999998</v>
      </c>
      <c r="J46">
        <v>22.36</v>
      </c>
      <c r="K46">
        <v>398.21</v>
      </c>
    </row>
    <row r="47" spans="1:11" x14ac:dyDescent="0.75">
      <c r="A47" s="7">
        <v>0.50035879629629632</v>
      </c>
      <c r="B47">
        <v>26.94</v>
      </c>
      <c r="C47">
        <v>31.13</v>
      </c>
      <c r="D47">
        <v>10</v>
      </c>
      <c r="E47">
        <v>26.18</v>
      </c>
      <c r="F47">
        <v>10</v>
      </c>
      <c r="G47">
        <v>25.8</v>
      </c>
      <c r="H47">
        <v>15.97</v>
      </c>
      <c r="I47">
        <v>17.72</v>
      </c>
      <c r="J47">
        <v>21.59</v>
      </c>
      <c r="K47">
        <v>395.47</v>
      </c>
    </row>
    <row r="48" spans="1:11" x14ac:dyDescent="0.75">
      <c r="A48" s="7">
        <v>0.50105324074074076</v>
      </c>
      <c r="B48">
        <v>26.94</v>
      </c>
      <c r="C48">
        <v>31.11</v>
      </c>
      <c r="D48">
        <v>10</v>
      </c>
      <c r="E48">
        <v>26.18</v>
      </c>
      <c r="F48">
        <v>10</v>
      </c>
      <c r="G48">
        <v>25.87</v>
      </c>
      <c r="H48">
        <v>15.83</v>
      </c>
      <c r="I48">
        <v>17.57</v>
      </c>
      <c r="J48">
        <v>21.44</v>
      </c>
      <c r="K48">
        <v>390</v>
      </c>
    </row>
    <row r="49" spans="1:11" x14ac:dyDescent="0.75">
      <c r="A49" s="7">
        <v>0.5017476851851852</v>
      </c>
      <c r="B49">
        <v>26.96</v>
      </c>
      <c r="C49">
        <v>31.1</v>
      </c>
      <c r="D49">
        <v>10</v>
      </c>
      <c r="E49">
        <v>26.13</v>
      </c>
      <c r="F49">
        <v>10</v>
      </c>
      <c r="G49">
        <v>25.84</v>
      </c>
      <c r="H49">
        <v>15.8</v>
      </c>
      <c r="I49">
        <v>17.57</v>
      </c>
      <c r="J49">
        <v>21.98</v>
      </c>
      <c r="K49">
        <v>396.84</v>
      </c>
    </row>
    <row r="50" spans="1:11" x14ac:dyDescent="0.75">
      <c r="A50" s="7">
        <v>0.50244212962962964</v>
      </c>
      <c r="B50">
        <v>26.94</v>
      </c>
      <c r="C50">
        <v>31.1</v>
      </c>
      <c r="D50">
        <v>10</v>
      </c>
      <c r="E50">
        <v>26.07</v>
      </c>
      <c r="F50">
        <v>10</v>
      </c>
      <c r="G50">
        <v>25.8</v>
      </c>
      <c r="H50">
        <v>15.78</v>
      </c>
      <c r="I50">
        <v>17.5</v>
      </c>
      <c r="J50">
        <v>21.91</v>
      </c>
      <c r="K50">
        <v>385.9</v>
      </c>
    </row>
    <row r="51" spans="1:11" x14ac:dyDescent="0.75">
      <c r="A51" s="7">
        <v>0.50313657407407408</v>
      </c>
      <c r="B51">
        <v>26.92</v>
      </c>
      <c r="C51">
        <v>31.09</v>
      </c>
      <c r="D51">
        <v>10</v>
      </c>
      <c r="E51">
        <v>26.04</v>
      </c>
      <c r="F51">
        <v>10</v>
      </c>
      <c r="G51">
        <v>25.79</v>
      </c>
      <c r="H51">
        <v>15.75</v>
      </c>
      <c r="I51">
        <v>17.489999999999998</v>
      </c>
      <c r="J51">
        <v>22.52</v>
      </c>
      <c r="K51">
        <v>379.07</v>
      </c>
    </row>
    <row r="52" spans="1:11" x14ac:dyDescent="0.75">
      <c r="A52" s="7">
        <v>0.50383101851851853</v>
      </c>
      <c r="B52">
        <v>26.89</v>
      </c>
      <c r="C52">
        <v>31.13</v>
      </c>
      <c r="D52">
        <v>10</v>
      </c>
      <c r="E52">
        <v>26.02</v>
      </c>
      <c r="F52">
        <v>10</v>
      </c>
      <c r="G52">
        <v>25.83</v>
      </c>
      <c r="H52">
        <v>15.73</v>
      </c>
      <c r="I52">
        <v>17.43</v>
      </c>
      <c r="J52">
        <v>21.39</v>
      </c>
      <c r="K52">
        <v>396.84</v>
      </c>
    </row>
    <row r="53" spans="1:11" x14ac:dyDescent="0.75">
      <c r="A53" s="7">
        <v>0.50452546296296297</v>
      </c>
      <c r="B53">
        <v>26.87</v>
      </c>
      <c r="C53">
        <v>31.13</v>
      </c>
      <c r="D53">
        <v>10</v>
      </c>
      <c r="E53">
        <v>26.01</v>
      </c>
      <c r="F53">
        <v>10</v>
      </c>
      <c r="G53">
        <v>25.96</v>
      </c>
      <c r="H53">
        <v>15.81</v>
      </c>
      <c r="I53">
        <v>17.53</v>
      </c>
      <c r="J53">
        <v>21.66</v>
      </c>
      <c r="K53">
        <v>437.85</v>
      </c>
    </row>
    <row r="54" spans="1:11" x14ac:dyDescent="0.75">
      <c r="A54" s="7">
        <v>0.50521990740740741</v>
      </c>
      <c r="B54">
        <v>26.85</v>
      </c>
      <c r="C54">
        <v>31.18</v>
      </c>
      <c r="D54">
        <v>10</v>
      </c>
      <c r="E54">
        <v>26.01</v>
      </c>
      <c r="F54">
        <v>10</v>
      </c>
      <c r="G54">
        <v>26.03</v>
      </c>
      <c r="H54">
        <v>15.91</v>
      </c>
      <c r="I54">
        <v>17.68</v>
      </c>
      <c r="J54">
        <v>22.02</v>
      </c>
      <c r="K54">
        <v>491.17</v>
      </c>
    </row>
    <row r="55" spans="1:11" x14ac:dyDescent="0.75">
      <c r="A55" s="7">
        <v>0.50591435185185185</v>
      </c>
      <c r="B55">
        <v>26.9</v>
      </c>
      <c r="C55">
        <v>31.24</v>
      </c>
      <c r="D55">
        <v>10</v>
      </c>
      <c r="E55">
        <v>26.08</v>
      </c>
      <c r="F55">
        <v>10</v>
      </c>
      <c r="G55">
        <v>26.5</v>
      </c>
      <c r="H55">
        <v>16.2</v>
      </c>
      <c r="I55">
        <v>18.23</v>
      </c>
      <c r="J55">
        <v>21.95</v>
      </c>
      <c r="K55">
        <v>692.14</v>
      </c>
    </row>
    <row r="56" spans="1:11" x14ac:dyDescent="0.75">
      <c r="A56" s="7">
        <v>0.50660879629629629</v>
      </c>
      <c r="B56">
        <v>26.88</v>
      </c>
      <c r="C56">
        <v>31.31</v>
      </c>
      <c r="D56">
        <v>10</v>
      </c>
      <c r="E56">
        <v>26.22</v>
      </c>
      <c r="F56">
        <v>10</v>
      </c>
      <c r="G56">
        <v>26.85</v>
      </c>
      <c r="H56">
        <v>16.57</v>
      </c>
      <c r="I56">
        <v>18.739999999999998</v>
      </c>
      <c r="J56">
        <v>22.78</v>
      </c>
      <c r="K56">
        <v>800.14</v>
      </c>
    </row>
    <row r="57" spans="1:11" x14ac:dyDescent="0.75">
      <c r="A57" s="7">
        <v>0.50730324074074074</v>
      </c>
      <c r="B57">
        <v>26.9</v>
      </c>
      <c r="C57">
        <v>31.45</v>
      </c>
      <c r="D57">
        <v>10</v>
      </c>
      <c r="E57">
        <v>26.37</v>
      </c>
      <c r="F57">
        <v>10</v>
      </c>
      <c r="G57">
        <v>26.69</v>
      </c>
      <c r="H57">
        <v>16.64</v>
      </c>
      <c r="I57">
        <v>18.68</v>
      </c>
      <c r="J57">
        <v>22.54</v>
      </c>
      <c r="K57">
        <v>670.26</v>
      </c>
    </row>
    <row r="58" spans="1:11" x14ac:dyDescent="0.75">
      <c r="A58" s="7">
        <v>0.50799768518518518</v>
      </c>
      <c r="B58">
        <v>26.83</v>
      </c>
      <c r="C58">
        <v>31.55</v>
      </c>
      <c r="D58">
        <v>10</v>
      </c>
      <c r="E58">
        <v>26.57</v>
      </c>
      <c r="F58">
        <v>10</v>
      </c>
      <c r="G58">
        <v>27.21</v>
      </c>
      <c r="H58">
        <v>17.04</v>
      </c>
      <c r="I58">
        <v>19.329999999999998</v>
      </c>
      <c r="J58">
        <v>22.87</v>
      </c>
      <c r="K58">
        <v>847.99</v>
      </c>
    </row>
    <row r="59" spans="1:11" x14ac:dyDescent="0.75">
      <c r="A59" s="7">
        <v>0.50869212962962962</v>
      </c>
      <c r="B59">
        <v>26.86</v>
      </c>
      <c r="C59">
        <v>31.68</v>
      </c>
      <c r="D59">
        <v>10</v>
      </c>
      <c r="E59">
        <v>26.69</v>
      </c>
      <c r="F59">
        <v>10</v>
      </c>
      <c r="G59">
        <v>26.71</v>
      </c>
      <c r="H59">
        <v>16.760000000000002</v>
      </c>
      <c r="I59">
        <v>18.8</v>
      </c>
      <c r="J59">
        <v>22.51</v>
      </c>
      <c r="K59">
        <v>481.6</v>
      </c>
    </row>
    <row r="60" spans="1:11" x14ac:dyDescent="0.75">
      <c r="A60" s="7">
        <v>0.50938657407407406</v>
      </c>
      <c r="B60">
        <v>26.82</v>
      </c>
      <c r="C60">
        <v>31.79</v>
      </c>
      <c r="D60">
        <v>10</v>
      </c>
      <c r="E60">
        <v>26.75</v>
      </c>
      <c r="F60">
        <v>10</v>
      </c>
      <c r="G60">
        <v>26.68</v>
      </c>
      <c r="H60">
        <v>16.57</v>
      </c>
      <c r="I60">
        <v>18.579999999999998</v>
      </c>
      <c r="J60">
        <v>22.69</v>
      </c>
      <c r="K60">
        <v>439.22</v>
      </c>
    </row>
    <row r="61" spans="1:11" x14ac:dyDescent="0.75">
      <c r="A61" s="7">
        <v>0.5100810185185185</v>
      </c>
      <c r="B61">
        <v>26.93</v>
      </c>
      <c r="C61">
        <v>31.89</v>
      </c>
      <c r="D61">
        <v>10</v>
      </c>
      <c r="E61">
        <v>26.77</v>
      </c>
      <c r="F61">
        <v>10</v>
      </c>
      <c r="G61">
        <v>26.6</v>
      </c>
      <c r="H61">
        <v>16.52</v>
      </c>
      <c r="I61">
        <v>18.46</v>
      </c>
      <c r="J61">
        <v>22.61</v>
      </c>
      <c r="K61">
        <v>417.35</v>
      </c>
    </row>
    <row r="62" spans="1:11" x14ac:dyDescent="0.75">
      <c r="A62" s="7">
        <v>0.51077546296296295</v>
      </c>
      <c r="B62">
        <v>26.85</v>
      </c>
      <c r="C62">
        <v>31.93</v>
      </c>
      <c r="D62">
        <v>10</v>
      </c>
      <c r="E62">
        <v>26.76</v>
      </c>
      <c r="F62">
        <v>10</v>
      </c>
      <c r="G62">
        <v>26.46</v>
      </c>
      <c r="H62">
        <v>16.440000000000001</v>
      </c>
      <c r="I62">
        <v>18.309999999999999</v>
      </c>
      <c r="J62">
        <v>20.71</v>
      </c>
      <c r="K62">
        <v>417.35</v>
      </c>
    </row>
    <row r="63" spans="1:11" x14ac:dyDescent="0.75">
      <c r="A63" s="7">
        <v>0.51146990740740739</v>
      </c>
      <c r="B63">
        <v>26.86</v>
      </c>
      <c r="C63">
        <v>31.91</v>
      </c>
      <c r="D63">
        <v>10</v>
      </c>
      <c r="E63">
        <v>26.7</v>
      </c>
      <c r="F63">
        <v>10</v>
      </c>
      <c r="G63">
        <v>26.45</v>
      </c>
      <c r="H63">
        <v>16.329999999999998</v>
      </c>
      <c r="I63">
        <v>18.329999999999998</v>
      </c>
      <c r="J63">
        <v>21.36</v>
      </c>
      <c r="K63">
        <v>461.09</v>
      </c>
    </row>
    <row r="64" spans="1:11" x14ac:dyDescent="0.75">
      <c r="A64" s="7">
        <v>0.51216435185185183</v>
      </c>
      <c r="B64">
        <v>26.9</v>
      </c>
      <c r="C64">
        <v>31.87</v>
      </c>
      <c r="D64">
        <v>10</v>
      </c>
      <c r="E64">
        <v>26.7</v>
      </c>
      <c r="F64">
        <v>10</v>
      </c>
      <c r="G64">
        <v>27.39</v>
      </c>
      <c r="H64">
        <v>17.07</v>
      </c>
      <c r="I64">
        <v>19.45</v>
      </c>
      <c r="J64">
        <v>22.44</v>
      </c>
      <c r="K64">
        <v>1016.14</v>
      </c>
    </row>
    <row r="65" spans="1:11" x14ac:dyDescent="0.75">
      <c r="A65" s="7">
        <v>0.51285879629629627</v>
      </c>
      <c r="B65">
        <v>26.95</v>
      </c>
      <c r="C65">
        <v>31.96</v>
      </c>
      <c r="D65">
        <v>10</v>
      </c>
      <c r="E65">
        <v>26.68</v>
      </c>
      <c r="F65">
        <v>10</v>
      </c>
      <c r="G65">
        <v>26.59</v>
      </c>
      <c r="H65">
        <v>16.88</v>
      </c>
      <c r="I65">
        <v>18.88</v>
      </c>
      <c r="J65">
        <v>22.04</v>
      </c>
      <c r="K65">
        <v>485.7</v>
      </c>
    </row>
    <row r="66" spans="1:11" x14ac:dyDescent="0.75">
      <c r="A66" s="7">
        <v>0.51355324074074071</v>
      </c>
      <c r="B66">
        <v>26.84</v>
      </c>
      <c r="C66">
        <v>31.98</v>
      </c>
      <c r="D66">
        <v>10</v>
      </c>
      <c r="E66">
        <v>26.62</v>
      </c>
      <c r="F66">
        <v>10</v>
      </c>
      <c r="G66">
        <v>26.53</v>
      </c>
      <c r="H66">
        <v>16.68</v>
      </c>
      <c r="I66">
        <v>18.68</v>
      </c>
      <c r="J66">
        <v>22.23</v>
      </c>
      <c r="K66">
        <v>441.95</v>
      </c>
    </row>
    <row r="67" spans="1:11" x14ac:dyDescent="0.75">
      <c r="A67" s="7">
        <v>0.51424768518518515</v>
      </c>
      <c r="B67">
        <v>26.82</v>
      </c>
      <c r="C67">
        <v>32.03</v>
      </c>
      <c r="D67">
        <v>10</v>
      </c>
      <c r="E67">
        <v>26.55</v>
      </c>
      <c r="F67">
        <v>10</v>
      </c>
      <c r="G67">
        <v>26.38</v>
      </c>
      <c r="H67">
        <v>16.53</v>
      </c>
      <c r="I67">
        <v>18.47</v>
      </c>
      <c r="J67">
        <v>22.19</v>
      </c>
      <c r="K67">
        <v>392.74</v>
      </c>
    </row>
    <row r="68" spans="1:11" x14ac:dyDescent="0.75">
      <c r="A68" s="7">
        <v>0.5149421296296296</v>
      </c>
      <c r="B68">
        <v>26.76</v>
      </c>
      <c r="C68">
        <v>32.04</v>
      </c>
      <c r="D68">
        <v>10</v>
      </c>
      <c r="E68">
        <v>26.49</v>
      </c>
      <c r="F68">
        <v>10</v>
      </c>
      <c r="G68">
        <v>26.31</v>
      </c>
      <c r="H68">
        <v>16.37</v>
      </c>
      <c r="I68">
        <v>18.149999999999999</v>
      </c>
      <c r="J68">
        <v>22.72</v>
      </c>
      <c r="K68">
        <v>347.62</v>
      </c>
    </row>
    <row r="69" spans="1:11" x14ac:dyDescent="0.75">
      <c r="A69" s="7">
        <v>0.51563657407407404</v>
      </c>
      <c r="B69">
        <v>26.74</v>
      </c>
      <c r="C69">
        <v>32.049999999999997</v>
      </c>
      <c r="D69">
        <v>10</v>
      </c>
      <c r="E69">
        <v>26.45</v>
      </c>
      <c r="F69">
        <v>10</v>
      </c>
      <c r="G69">
        <v>26.18</v>
      </c>
      <c r="H69">
        <v>16.23</v>
      </c>
      <c r="I69">
        <v>17.95</v>
      </c>
      <c r="J69">
        <v>21.93</v>
      </c>
      <c r="K69">
        <v>327.12</v>
      </c>
    </row>
    <row r="70" spans="1:11" x14ac:dyDescent="0.75">
      <c r="A70" s="7">
        <v>0.51633101851851848</v>
      </c>
      <c r="B70">
        <v>26.48</v>
      </c>
      <c r="C70">
        <v>31.97</v>
      </c>
      <c r="D70">
        <v>10</v>
      </c>
      <c r="E70">
        <v>26.38</v>
      </c>
      <c r="F70">
        <v>10</v>
      </c>
      <c r="G70">
        <v>26.19</v>
      </c>
      <c r="H70">
        <v>16.18</v>
      </c>
      <c r="I70">
        <v>17.899999999999999</v>
      </c>
      <c r="J70">
        <v>21.54</v>
      </c>
      <c r="K70">
        <v>392.74</v>
      </c>
    </row>
    <row r="71" spans="1:11" x14ac:dyDescent="0.75">
      <c r="A71" s="7">
        <v>0.51702546296296303</v>
      </c>
      <c r="B71">
        <v>26.77</v>
      </c>
      <c r="C71">
        <v>31.94</v>
      </c>
      <c r="D71">
        <v>10</v>
      </c>
      <c r="E71">
        <v>26.29</v>
      </c>
      <c r="F71">
        <v>10</v>
      </c>
      <c r="G71">
        <v>26.18</v>
      </c>
      <c r="H71">
        <v>16.22</v>
      </c>
      <c r="I71">
        <v>17.97</v>
      </c>
      <c r="J71">
        <v>21.77</v>
      </c>
      <c r="K71">
        <v>425.55</v>
      </c>
    </row>
    <row r="72" spans="1:11" x14ac:dyDescent="0.75">
      <c r="A72" s="7">
        <v>0.51771990740740736</v>
      </c>
      <c r="B72">
        <v>26.71</v>
      </c>
      <c r="C72">
        <v>31.91</v>
      </c>
      <c r="D72">
        <v>10</v>
      </c>
      <c r="E72">
        <v>26.18</v>
      </c>
      <c r="F72">
        <v>10</v>
      </c>
      <c r="G72">
        <v>26.11</v>
      </c>
      <c r="H72">
        <v>16.22</v>
      </c>
      <c r="I72">
        <v>17.93</v>
      </c>
      <c r="J72">
        <v>22.39</v>
      </c>
      <c r="K72">
        <v>402.31</v>
      </c>
    </row>
    <row r="73" spans="1:11" x14ac:dyDescent="0.75">
      <c r="A73" s="7">
        <v>0.51841435185185192</v>
      </c>
      <c r="B73">
        <v>26.72</v>
      </c>
      <c r="C73">
        <v>31.88</v>
      </c>
      <c r="D73">
        <v>10</v>
      </c>
      <c r="E73">
        <v>26.1</v>
      </c>
      <c r="F73">
        <v>10</v>
      </c>
      <c r="G73">
        <v>26.15</v>
      </c>
      <c r="H73">
        <v>16.28</v>
      </c>
      <c r="I73">
        <v>17.989999999999998</v>
      </c>
      <c r="J73">
        <v>21.9</v>
      </c>
      <c r="K73">
        <v>413.25</v>
      </c>
    </row>
    <row r="74" spans="1:11" x14ac:dyDescent="0.75">
      <c r="A74" s="7">
        <v>0.51910879629629625</v>
      </c>
      <c r="B74">
        <v>26.65</v>
      </c>
      <c r="C74">
        <v>31.86</v>
      </c>
      <c r="D74">
        <v>10</v>
      </c>
      <c r="E74">
        <v>26.05</v>
      </c>
      <c r="F74">
        <v>10</v>
      </c>
      <c r="G74">
        <v>26.14</v>
      </c>
      <c r="H74">
        <v>16.28</v>
      </c>
      <c r="I74">
        <v>17.98</v>
      </c>
      <c r="J74">
        <v>22.49</v>
      </c>
      <c r="K74">
        <v>443.32</v>
      </c>
    </row>
    <row r="75" spans="1:11" x14ac:dyDescent="0.75">
      <c r="A75" s="7">
        <v>0.5198032407407408</v>
      </c>
      <c r="B75">
        <v>26.59</v>
      </c>
      <c r="C75">
        <v>31.84</v>
      </c>
      <c r="D75">
        <v>10</v>
      </c>
      <c r="E75">
        <v>26.01</v>
      </c>
      <c r="F75">
        <v>10</v>
      </c>
      <c r="G75">
        <v>26.17</v>
      </c>
      <c r="H75">
        <v>16.350000000000001</v>
      </c>
      <c r="I75">
        <v>18.149999999999999</v>
      </c>
      <c r="J75">
        <v>21.74</v>
      </c>
      <c r="K75">
        <v>450.16</v>
      </c>
    </row>
    <row r="76" spans="1:11" x14ac:dyDescent="0.75">
      <c r="A76" s="7">
        <v>0.52049768518518513</v>
      </c>
      <c r="B76">
        <v>26.57</v>
      </c>
      <c r="C76">
        <v>31.84</v>
      </c>
      <c r="D76">
        <v>10</v>
      </c>
      <c r="E76">
        <v>25.99</v>
      </c>
      <c r="F76">
        <v>10</v>
      </c>
      <c r="G76">
        <v>26.11</v>
      </c>
      <c r="H76">
        <v>16.34</v>
      </c>
      <c r="I76">
        <v>18.05</v>
      </c>
      <c r="J76">
        <v>22.13</v>
      </c>
      <c r="K76">
        <v>409.14</v>
      </c>
    </row>
    <row r="77" spans="1:11" x14ac:dyDescent="0.75">
      <c r="A77" s="7">
        <v>0.52119212962962969</v>
      </c>
      <c r="B77">
        <v>26.49</v>
      </c>
      <c r="C77">
        <v>31.84</v>
      </c>
      <c r="D77">
        <v>10</v>
      </c>
      <c r="E77">
        <v>25.95</v>
      </c>
      <c r="F77">
        <v>10</v>
      </c>
      <c r="G77">
        <v>26.02</v>
      </c>
      <c r="H77">
        <v>16.21</v>
      </c>
      <c r="I77">
        <v>17.920000000000002</v>
      </c>
      <c r="J77">
        <v>23.22</v>
      </c>
      <c r="K77">
        <v>359.93</v>
      </c>
    </row>
    <row r="78" spans="1:11" x14ac:dyDescent="0.75">
      <c r="A78" s="7">
        <v>0.52188657407407402</v>
      </c>
      <c r="B78">
        <v>26.48</v>
      </c>
      <c r="C78">
        <v>31.81</v>
      </c>
      <c r="D78">
        <v>10</v>
      </c>
      <c r="E78">
        <v>25.91</v>
      </c>
      <c r="F78">
        <v>10</v>
      </c>
      <c r="G78">
        <v>25.9</v>
      </c>
      <c r="H78">
        <v>16.170000000000002</v>
      </c>
      <c r="I78">
        <v>17.8</v>
      </c>
      <c r="J78">
        <v>21.29</v>
      </c>
      <c r="K78">
        <v>328.48</v>
      </c>
    </row>
    <row r="79" spans="1:11" x14ac:dyDescent="0.75">
      <c r="A79" s="7">
        <v>0.52258101851851857</v>
      </c>
      <c r="B79">
        <v>26.57</v>
      </c>
      <c r="C79">
        <v>31.77</v>
      </c>
      <c r="D79">
        <v>10</v>
      </c>
      <c r="E79">
        <v>25.85</v>
      </c>
      <c r="F79">
        <v>10</v>
      </c>
      <c r="G79">
        <v>25.77</v>
      </c>
      <c r="H79">
        <v>16.07</v>
      </c>
      <c r="I79">
        <v>17.579999999999998</v>
      </c>
      <c r="J79">
        <v>21.82</v>
      </c>
      <c r="K79">
        <v>310.70999999999998</v>
      </c>
    </row>
    <row r="80" spans="1:11" x14ac:dyDescent="0.75">
      <c r="A80" s="7">
        <v>0.5232754629629629</v>
      </c>
      <c r="B80">
        <v>26.47</v>
      </c>
      <c r="C80">
        <v>31.68</v>
      </c>
      <c r="D80">
        <v>10</v>
      </c>
      <c r="E80">
        <v>25.75</v>
      </c>
      <c r="F80">
        <v>10</v>
      </c>
      <c r="G80">
        <v>25.65</v>
      </c>
      <c r="H80">
        <v>15.98</v>
      </c>
      <c r="I80">
        <v>17.46</v>
      </c>
      <c r="J80">
        <v>21.76</v>
      </c>
      <c r="K80">
        <v>292.94</v>
      </c>
    </row>
    <row r="81" spans="1:11" x14ac:dyDescent="0.75">
      <c r="A81" s="7">
        <v>0.52396990740740745</v>
      </c>
      <c r="B81">
        <v>26.46</v>
      </c>
      <c r="C81">
        <v>31.61</v>
      </c>
      <c r="D81">
        <v>10</v>
      </c>
      <c r="E81">
        <v>25.65</v>
      </c>
      <c r="F81">
        <v>10</v>
      </c>
      <c r="G81">
        <v>25.56</v>
      </c>
      <c r="H81">
        <v>15.83</v>
      </c>
      <c r="I81">
        <v>17.32</v>
      </c>
      <c r="J81">
        <v>22.23</v>
      </c>
      <c r="K81">
        <v>272.43</v>
      </c>
    </row>
    <row r="82" spans="1:11" x14ac:dyDescent="0.75">
      <c r="A82" s="7">
        <v>0.52466435185185178</v>
      </c>
      <c r="B82">
        <v>26.44</v>
      </c>
      <c r="C82">
        <v>31.54</v>
      </c>
      <c r="D82">
        <v>10</v>
      </c>
      <c r="E82">
        <v>25.53</v>
      </c>
      <c r="F82">
        <v>10</v>
      </c>
      <c r="G82">
        <v>25.47</v>
      </c>
      <c r="H82">
        <v>15.72</v>
      </c>
      <c r="I82">
        <v>17.21</v>
      </c>
      <c r="J82">
        <v>21.79</v>
      </c>
      <c r="K82">
        <v>257.39</v>
      </c>
    </row>
    <row r="83" spans="1:11" x14ac:dyDescent="0.75">
      <c r="A83" s="7">
        <v>0.52535879629629634</v>
      </c>
      <c r="B83">
        <v>26.28</v>
      </c>
      <c r="C83">
        <v>31.46</v>
      </c>
      <c r="D83">
        <v>10</v>
      </c>
      <c r="E83">
        <v>25.41</v>
      </c>
      <c r="F83">
        <v>10</v>
      </c>
      <c r="G83">
        <v>25.34</v>
      </c>
      <c r="H83">
        <v>15.59</v>
      </c>
      <c r="I83">
        <v>17.010000000000002</v>
      </c>
      <c r="J83">
        <v>21.34</v>
      </c>
      <c r="K83">
        <v>236.89</v>
      </c>
    </row>
    <row r="84" spans="1:11" x14ac:dyDescent="0.75">
      <c r="A84" s="7">
        <v>0.52605324074074067</v>
      </c>
      <c r="B84">
        <v>26.28</v>
      </c>
      <c r="C84">
        <v>31.33</v>
      </c>
      <c r="D84">
        <v>10</v>
      </c>
      <c r="E84">
        <v>25.27</v>
      </c>
      <c r="F84">
        <v>10</v>
      </c>
      <c r="G84">
        <v>25.18</v>
      </c>
      <c r="H84">
        <v>15.53</v>
      </c>
      <c r="I84">
        <v>16.899999999999999</v>
      </c>
      <c r="J84">
        <v>21.53</v>
      </c>
      <c r="K84">
        <v>231.42</v>
      </c>
    </row>
    <row r="85" spans="1:11" x14ac:dyDescent="0.75">
      <c r="A85" s="7">
        <v>0.52674768518518522</v>
      </c>
      <c r="B85">
        <v>26.15</v>
      </c>
      <c r="C85">
        <v>31.19</v>
      </c>
      <c r="D85">
        <v>10</v>
      </c>
      <c r="E85">
        <v>25.12</v>
      </c>
      <c r="F85">
        <v>10</v>
      </c>
      <c r="G85">
        <v>25.04</v>
      </c>
      <c r="H85">
        <v>15.44</v>
      </c>
      <c r="I85">
        <v>16.739999999999998</v>
      </c>
      <c r="J85">
        <v>21.23</v>
      </c>
      <c r="K85">
        <v>230.05</v>
      </c>
    </row>
    <row r="86" spans="1:11" x14ac:dyDescent="0.75">
      <c r="A86" s="7">
        <v>0.52744212962962966</v>
      </c>
      <c r="B86">
        <v>26.13</v>
      </c>
      <c r="C86">
        <v>31.09</v>
      </c>
      <c r="D86">
        <v>10</v>
      </c>
      <c r="E86">
        <v>24.96</v>
      </c>
      <c r="F86">
        <v>10</v>
      </c>
      <c r="G86">
        <v>24.9</v>
      </c>
      <c r="H86">
        <v>15.32</v>
      </c>
      <c r="I86">
        <v>16.600000000000001</v>
      </c>
      <c r="J86">
        <v>21.61</v>
      </c>
      <c r="K86">
        <v>206.81</v>
      </c>
    </row>
    <row r="87" spans="1:11" x14ac:dyDescent="0.75">
      <c r="A87" s="7">
        <v>0.52813657407407411</v>
      </c>
      <c r="B87">
        <v>26.12</v>
      </c>
      <c r="C87">
        <v>30.95</v>
      </c>
      <c r="D87">
        <v>10</v>
      </c>
      <c r="E87">
        <v>24.81</v>
      </c>
      <c r="F87">
        <v>10</v>
      </c>
      <c r="G87">
        <v>24.76</v>
      </c>
      <c r="H87">
        <v>15.21</v>
      </c>
      <c r="I87">
        <v>16.48</v>
      </c>
      <c r="J87">
        <v>21.64</v>
      </c>
      <c r="K87">
        <v>186.3</v>
      </c>
    </row>
    <row r="88" spans="1:11" x14ac:dyDescent="0.75">
      <c r="A88" s="7">
        <v>0.52883101851851855</v>
      </c>
      <c r="B88">
        <v>25.99</v>
      </c>
      <c r="C88">
        <v>30.85</v>
      </c>
      <c r="D88">
        <v>10</v>
      </c>
      <c r="E88">
        <v>24.67</v>
      </c>
      <c r="F88">
        <v>10</v>
      </c>
      <c r="G88">
        <v>24.62</v>
      </c>
      <c r="H88">
        <v>15.09</v>
      </c>
      <c r="I88">
        <v>16.29</v>
      </c>
      <c r="J88">
        <v>22.09</v>
      </c>
      <c r="K88">
        <v>187.67</v>
      </c>
    </row>
    <row r="89" spans="1:11" x14ac:dyDescent="0.75">
      <c r="A89" s="7">
        <v>0.52952546296296299</v>
      </c>
      <c r="B89">
        <v>25.92</v>
      </c>
      <c r="C89">
        <v>30.78</v>
      </c>
      <c r="D89">
        <v>10</v>
      </c>
      <c r="E89">
        <v>24.56</v>
      </c>
      <c r="F89">
        <v>10</v>
      </c>
      <c r="G89">
        <v>24.58</v>
      </c>
      <c r="H89">
        <v>14.98</v>
      </c>
      <c r="I89">
        <v>16.13</v>
      </c>
      <c r="J89">
        <v>21.21</v>
      </c>
      <c r="K89">
        <v>193.14</v>
      </c>
    </row>
    <row r="90" spans="1:11" x14ac:dyDescent="0.75">
      <c r="A90" s="7">
        <v>0.53021990740740743</v>
      </c>
      <c r="B90">
        <v>25.87</v>
      </c>
      <c r="C90">
        <v>30.7</v>
      </c>
      <c r="D90">
        <v>10</v>
      </c>
      <c r="E90">
        <v>24.46</v>
      </c>
      <c r="F90">
        <v>10</v>
      </c>
      <c r="G90">
        <v>24.52</v>
      </c>
      <c r="H90">
        <v>14.95</v>
      </c>
      <c r="I90">
        <v>16.059999999999999</v>
      </c>
      <c r="J90">
        <v>21.25</v>
      </c>
      <c r="K90">
        <v>220.48</v>
      </c>
    </row>
    <row r="91" spans="1:11" x14ac:dyDescent="0.75">
      <c r="A91" s="7">
        <v>0.53091435185185187</v>
      </c>
      <c r="B91">
        <v>25.89</v>
      </c>
      <c r="C91">
        <v>30.62</v>
      </c>
      <c r="D91">
        <v>10</v>
      </c>
      <c r="E91">
        <v>24.39</v>
      </c>
      <c r="F91">
        <v>10</v>
      </c>
      <c r="G91">
        <v>24.64</v>
      </c>
      <c r="H91">
        <v>14.95</v>
      </c>
      <c r="I91">
        <v>16.25</v>
      </c>
      <c r="J91">
        <v>22.11</v>
      </c>
      <c r="K91">
        <v>280.64</v>
      </c>
    </row>
    <row r="92" spans="1:11" x14ac:dyDescent="0.75">
      <c r="A92" s="7">
        <v>0.53160879629629632</v>
      </c>
      <c r="B92">
        <v>25.8</v>
      </c>
      <c r="C92">
        <v>30.56</v>
      </c>
      <c r="D92">
        <v>10</v>
      </c>
      <c r="E92">
        <v>24.34</v>
      </c>
      <c r="F92">
        <v>10</v>
      </c>
      <c r="G92">
        <v>24.7</v>
      </c>
      <c r="H92">
        <v>15.08</v>
      </c>
      <c r="I92">
        <v>16.38</v>
      </c>
      <c r="J92">
        <v>22.55</v>
      </c>
      <c r="K92">
        <v>321.64999999999998</v>
      </c>
    </row>
    <row r="93" spans="1:11" x14ac:dyDescent="0.75">
      <c r="A93" s="7">
        <v>0.53230324074074076</v>
      </c>
      <c r="B93">
        <v>25.75</v>
      </c>
      <c r="C93">
        <v>30.51</v>
      </c>
      <c r="D93">
        <v>10</v>
      </c>
      <c r="E93">
        <v>24.34</v>
      </c>
      <c r="F93">
        <v>10</v>
      </c>
      <c r="G93">
        <v>24.8</v>
      </c>
      <c r="H93">
        <v>15.21</v>
      </c>
      <c r="I93">
        <v>16.53</v>
      </c>
      <c r="J93">
        <v>21.8</v>
      </c>
      <c r="K93">
        <v>358.56</v>
      </c>
    </row>
    <row r="94" spans="1:11" x14ac:dyDescent="0.75">
      <c r="A94" s="7">
        <v>0.5329976851851852</v>
      </c>
      <c r="B94">
        <v>25.67</v>
      </c>
      <c r="C94">
        <v>30.46</v>
      </c>
      <c r="D94">
        <v>10</v>
      </c>
      <c r="E94">
        <v>24.37</v>
      </c>
      <c r="F94">
        <v>10</v>
      </c>
      <c r="G94">
        <v>24.9</v>
      </c>
      <c r="H94">
        <v>15.37</v>
      </c>
      <c r="I94">
        <v>16.7</v>
      </c>
      <c r="J94">
        <v>21.78</v>
      </c>
      <c r="K94">
        <v>374.97</v>
      </c>
    </row>
    <row r="95" spans="1:11" x14ac:dyDescent="0.75">
      <c r="A95" s="7">
        <v>0.53369212962962964</v>
      </c>
      <c r="B95">
        <v>25.62</v>
      </c>
      <c r="C95">
        <v>30.44</v>
      </c>
      <c r="D95">
        <v>10</v>
      </c>
      <c r="E95">
        <v>24.43</v>
      </c>
      <c r="F95">
        <v>10</v>
      </c>
      <c r="G95">
        <v>24.94</v>
      </c>
      <c r="H95">
        <v>15.52</v>
      </c>
      <c r="I95">
        <v>16.899999999999999</v>
      </c>
      <c r="J95">
        <v>21.74</v>
      </c>
      <c r="K95">
        <v>384.54</v>
      </c>
    </row>
    <row r="96" spans="1:11" x14ac:dyDescent="0.75">
      <c r="A96" s="7">
        <v>0.53438657407407408</v>
      </c>
      <c r="B96">
        <v>25.54</v>
      </c>
      <c r="C96">
        <v>30.44</v>
      </c>
      <c r="D96">
        <v>10</v>
      </c>
      <c r="E96">
        <v>24.49</v>
      </c>
      <c r="F96">
        <v>10</v>
      </c>
      <c r="G96">
        <v>25.04</v>
      </c>
      <c r="H96">
        <v>15.62</v>
      </c>
      <c r="I96">
        <v>17</v>
      </c>
      <c r="J96">
        <v>22.09</v>
      </c>
      <c r="K96">
        <v>373.6</v>
      </c>
    </row>
    <row r="97" spans="1:11" x14ac:dyDescent="0.75">
      <c r="A97" s="7">
        <v>0.53508101851851853</v>
      </c>
      <c r="B97">
        <v>25.54</v>
      </c>
      <c r="C97">
        <v>30.47</v>
      </c>
      <c r="D97">
        <v>10</v>
      </c>
      <c r="E97">
        <v>24.54</v>
      </c>
      <c r="F97">
        <v>10</v>
      </c>
      <c r="G97">
        <v>25.03</v>
      </c>
      <c r="H97">
        <v>15.64</v>
      </c>
      <c r="I97">
        <v>17</v>
      </c>
      <c r="J97">
        <v>22.58</v>
      </c>
      <c r="K97">
        <v>321.64999999999998</v>
      </c>
    </row>
    <row r="98" spans="1:11" x14ac:dyDescent="0.75">
      <c r="A98" s="7">
        <v>0.53577546296296297</v>
      </c>
      <c r="B98">
        <v>25.44</v>
      </c>
      <c r="C98">
        <v>30.49</v>
      </c>
      <c r="D98">
        <v>10</v>
      </c>
      <c r="E98">
        <v>24.57</v>
      </c>
      <c r="F98">
        <v>10</v>
      </c>
      <c r="G98">
        <v>25.02</v>
      </c>
      <c r="H98">
        <v>15.64</v>
      </c>
      <c r="I98">
        <v>17.010000000000002</v>
      </c>
      <c r="J98">
        <v>22.32</v>
      </c>
      <c r="K98">
        <v>317.55</v>
      </c>
    </row>
    <row r="99" spans="1:11" x14ac:dyDescent="0.75">
      <c r="A99" s="7">
        <v>0.53646990740740741</v>
      </c>
      <c r="B99">
        <v>25.34</v>
      </c>
      <c r="C99">
        <v>30.51</v>
      </c>
      <c r="D99">
        <v>10</v>
      </c>
      <c r="E99">
        <v>24.6</v>
      </c>
      <c r="F99">
        <v>10</v>
      </c>
      <c r="G99">
        <v>25.03</v>
      </c>
      <c r="H99">
        <v>15.79</v>
      </c>
      <c r="I99">
        <v>17.07</v>
      </c>
      <c r="J99">
        <v>21.47</v>
      </c>
      <c r="K99">
        <v>342.16</v>
      </c>
    </row>
    <row r="100" spans="1:11" x14ac:dyDescent="0.75">
      <c r="A100" s="7">
        <v>0.53716435185185185</v>
      </c>
      <c r="B100">
        <v>25.29</v>
      </c>
      <c r="C100">
        <v>30.51</v>
      </c>
      <c r="D100">
        <v>10</v>
      </c>
      <c r="E100">
        <v>24.64</v>
      </c>
      <c r="F100">
        <v>10</v>
      </c>
      <c r="G100">
        <v>25.12</v>
      </c>
      <c r="H100">
        <v>15.84</v>
      </c>
      <c r="I100">
        <v>17.29</v>
      </c>
      <c r="J100">
        <v>21.65</v>
      </c>
      <c r="K100">
        <v>387.27</v>
      </c>
    </row>
    <row r="101" spans="1:11" x14ac:dyDescent="0.75">
      <c r="A101" s="7">
        <v>0.53785879629629629</v>
      </c>
      <c r="B101">
        <v>25.31</v>
      </c>
      <c r="C101">
        <v>30.54</v>
      </c>
      <c r="D101">
        <v>10</v>
      </c>
      <c r="E101">
        <v>24.68</v>
      </c>
      <c r="F101">
        <v>10</v>
      </c>
      <c r="G101">
        <v>25.29</v>
      </c>
      <c r="H101">
        <v>16.059999999999999</v>
      </c>
      <c r="I101">
        <v>17.440000000000001</v>
      </c>
      <c r="J101">
        <v>22.42</v>
      </c>
      <c r="K101">
        <v>426.92</v>
      </c>
    </row>
    <row r="102" spans="1:11" x14ac:dyDescent="0.75">
      <c r="A102" s="7">
        <v>0.53855324074074074</v>
      </c>
      <c r="B102">
        <v>25.31</v>
      </c>
      <c r="C102">
        <v>30.57</v>
      </c>
      <c r="D102">
        <v>10</v>
      </c>
      <c r="E102">
        <v>24.76</v>
      </c>
      <c r="F102">
        <v>10</v>
      </c>
      <c r="G102">
        <v>25.46</v>
      </c>
      <c r="H102">
        <v>16.329999999999998</v>
      </c>
      <c r="I102">
        <v>17.8</v>
      </c>
      <c r="J102">
        <v>22.16</v>
      </c>
      <c r="K102">
        <v>514.41</v>
      </c>
    </row>
    <row r="103" spans="1:11" x14ac:dyDescent="0.75">
      <c r="A103" s="7">
        <v>0.53924768518518518</v>
      </c>
      <c r="B103">
        <v>25.25</v>
      </c>
      <c r="C103">
        <v>30.62</v>
      </c>
      <c r="D103">
        <v>10</v>
      </c>
      <c r="E103">
        <v>24.89</v>
      </c>
      <c r="F103">
        <v>10</v>
      </c>
      <c r="G103">
        <v>26.01</v>
      </c>
      <c r="H103">
        <v>16.82</v>
      </c>
      <c r="I103">
        <v>18.41</v>
      </c>
      <c r="J103">
        <v>22.82</v>
      </c>
      <c r="K103">
        <v>696.24</v>
      </c>
    </row>
    <row r="104" spans="1:11" x14ac:dyDescent="0.75">
      <c r="A104" s="7">
        <v>0.53994212962962962</v>
      </c>
      <c r="B104">
        <v>25.13</v>
      </c>
      <c r="C104">
        <v>30.76</v>
      </c>
      <c r="D104">
        <v>10</v>
      </c>
      <c r="E104">
        <v>25.15</v>
      </c>
      <c r="F104">
        <v>10</v>
      </c>
      <c r="G104">
        <v>26.19</v>
      </c>
      <c r="H104">
        <v>17.43</v>
      </c>
      <c r="I104">
        <v>19.07</v>
      </c>
      <c r="J104">
        <v>22.5</v>
      </c>
      <c r="K104">
        <v>653.86</v>
      </c>
    </row>
    <row r="105" spans="1:11" x14ac:dyDescent="0.75">
      <c r="A105" s="7">
        <v>0.54063657407407406</v>
      </c>
      <c r="B105">
        <v>25.02</v>
      </c>
      <c r="C105">
        <v>30.87</v>
      </c>
      <c r="D105">
        <v>10</v>
      </c>
      <c r="E105">
        <v>25.29</v>
      </c>
      <c r="F105">
        <v>10</v>
      </c>
      <c r="G105">
        <v>25.69</v>
      </c>
      <c r="H105">
        <v>17.170000000000002</v>
      </c>
      <c r="I105">
        <v>18.37</v>
      </c>
      <c r="J105">
        <v>21.76</v>
      </c>
      <c r="K105">
        <v>359.93</v>
      </c>
    </row>
    <row r="106" spans="1:11" x14ac:dyDescent="0.75">
      <c r="A106" s="7">
        <v>0.5413310185185185</v>
      </c>
      <c r="B106">
        <v>25.07</v>
      </c>
      <c r="C106">
        <v>30.96</v>
      </c>
      <c r="D106">
        <v>10</v>
      </c>
      <c r="E106">
        <v>25.33</v>
      </c>
      <c r="F106">
        <v>10</v>
      </c>
      <c r="G106">
        <v>25.52</v>
      </c>
      <c r="H106">
        <v>16.920000000000002</v>
      </c>
      <c r="I106">
        <v>18.190000000000001</v>
      </c>
      <c r="J106">
        <v>22.03</v>
      </c>
      <c r="K106">
        <v>307.98</v>
      </c>
    </row>
    <row r="107" spans="1:11" x14ac:dyDescent="0.75">
      <c r="A107" s="7">
        <v>0.54202546296296295</v>
      </c>
      <c r="B107">
        <v>25.02</v>
      </c>
      <c r="C107">
        <v>31.03</v>
      </c>
      <c r="D107">
        <v>10</v>
      </c>
      <c r="E107">
        <v>25.3</v>
      </c>
      <c r="F107">
        <v>10</v>
      </c>
      <c r="G107">
        <v>25.39</v>
      </c>
      <c r="H107">
        <v>16.78</v>
      </c>
      <c r="I107">
        <v>17.89</v>
      </c>
      <c r="J107">
        <v>22.09</v>
      </c>
      <c r="K107">
        <v>266.95999999999998</v>
      </c>
    </row>
    <row r="108" spans="1:11" x14ac:dyDescent="0.75">
      <c r="A108" s="7">
        <v>0.54271990740740739</v>
      </c>
      <c r="B108">
        <v>24.93</v>
      </c>
      <c r="C108">
        <v>31.06</v>
      </c>
      <c r="D108">
        <v>10</v>
      </c>
      <c r="E108">
        <v>25.24</v>
      </c>
      <c r="F108">
        <v>10</v>
      </c>
      <c r="G108">
        <v>25.24</v>
      </c>
      <c r="H108">
        <v>16.59</v>
      </c>
      <c r="I108">
        <v>17.559999999999999</v>
      </c>
      <c r="J108">
        <v>21.7</v>
      </c>
      <c r="K108">
        <v>260.13</v>
      </c>
    </row>
    <row r="109" spans="1:11" x14ac:dyDescent="0.75">
      <c r="A109" s="7">
        <v>0.54341435185185183</v>
      </c>
      <c r="B109">
        <v>24.83</v>
      </c>
      <c r="C109">
        <v>31.06</v>
      </c>
      <c r="D109">
        <v>10</v>
      </c>
      <c r="E109">
        <v>25.16</v>
      </c>
      <c r="F109">
        <v>10</v>
      </c>
      <c r="G109">
        <v>25.12</v>
      </c>
      <c r="H109">
        <v>16.329999999999998</v>
      </c>
      <c r="I109">
        <v>17.3</v>
      </c>
      <c r="J109">
        <v>22.6</v>
      </c>
      <c r="K109">
        <v>231.42</v>
      </c>
    </row>
    <row r="110" spans="1:11" x14ac:dyDescent="0.75">
      <c r="A110" s="7">
        <v>0.54410879629629627</v>
      </c>
      <c r="B110">
        <v>24.79</v>
      </c>
      <c r="C110">
        <v>31.04</v>
      </c>
      <c r="D110">
        <v>10</v>
      </c>
      <c r="E110">
        <v>25.08</v>
      </c>
      <c r="F110">
        <v>10</v>
      </c>
      <c r="G110">
        <v>25.02</v>
      </c>
      <c r="H110">
        <v>16.14</v>
      </c>
      <c r="I110">
        <v>17.03</v>
      </c>
      <c r="J110">
        <v>21.73</v>
      </c>
      <c r="K110">
        <v>206.81</v>
      </c>
    </row>
    <row r="111" spans="1:11" x14ac:dyDescent="0.75">
      <c r="A111" s="7">
        <v>0.54480324074074071</v>
      </c>
      <c r="B111">
        <v>24.72</v>
      </c>
      <c r="C111">
        <v>31.02</v>
      </c>
      <c r="D111">
        <v>10</v>
      </c>
      <c r="E111">
        <v>24.99</v>
      </c>
      <c r="F111">
        <v>10</v>
      </c>
      <c r="G111">
        <v>24.87</v>
      </c>
      <c r="H111">
        <v>15.96</v>
      </c>
      <c r="I111">
        <v>16.86</v>
      </c>
      <c r="J111">
        <v>21.29</v>
      </c>
      <c r="K111">
        <v>198.61</v>
      </c>
    </row>
    <row r="112" spans="1:11" x14ac:dyDescent="0.75">
      <c r="A112" s="7">
        <v>0.54549768518518515</v>
      </c>
      <c r="B112">
        <v>24.78</v>
      </c>
      <c r="C112">
        <v>30.97</v>
      </c>
      <c r="D112">
        <v>10</v>
      </c>
      <c r="E112">
        <v>24.89</v>
      </c>
      <c r="F112">
        <v>10</v>
      </c>
      <c r="G112">
        <v>24.79</v>
      </c>
      <c r="H112">
        <v>15.78</v>
      </c>
      <c r="I112">
        <v>16.670000000000002</v>
      </c>
      <c r="J112">
        <v>21.51</v>
      </c>
      <c r="K112">
        <v>193.14</v>
      </c>
    </row>
    <row r="113" spans="1:11" x14ac:dyDescent="0.75">
      <c r="A113" s="7">
        <v>0.5461921296296296</v>
      </c>
      <c r="B113">
        <v>24.67</v>
      </c>
      <c r="C113">
        <v>30.89</v>
      </c>
      <c r="D113">
        <v>10</v>
      </c>
      <c r="E113">
        <v>24.77</v>
      </c>
      <c r="F113">
        <v>10</v>
      </c>
      <c r="G113">
        <v>24.68</v>
      </c>
      <c r="H113">
        <v>15.61</v>
      </c>
      <c r="I113">
        <v>16.440000000000001</v>
      </c>
      <c r="J113">
        <v>21.6</v>
      </c>
      <c r="K113">
        <v>209.55</v>
      </c>
    </row>
    <row r="114" spans="1:11" x14ac:dyDescent="0.75">
      <c r="A114" s="7">
        <v>0.54688657407407404</v>
      </c>
      <c r="B114">
        <v>24.74</v>
      </c>
      <c r="C114">
        <v>30.8</v>
      </c>
      <c r="D114">
        <v>10</v>
      </c>
      <c r="E114">
        <v>24.64</v>
      </c>
      <c r="F114">
        <v>10</v>
      </c>
      <c r="G114">
        <v>24.52</v>
      </c>
      <c r="H114">
        <v>15.5</v>
      </c>
      <c r="I114">
        <v>16.25</v>
      </c>
      <c r="J114">
        <v>21.46</v>
      </c>
      <c r="K114">
        <v>194.51</v>
      </c>
    </row>
    <row r="115" spans="1:11" x14ac:dyDescent="0.75">
      <c r="A115" s="7">
        <v>0.54758101851851848</v>
      </c>
      <c r="B115">
        <v>24.63</v>
      </c>
      <c r="C115">
        <v>30.69</v>
      </c>
      <c r="D115">
        <v>10</v>
      </c>
      <c r="E115">
        <v>24.49</v>
      </c>
      <c r="F115">
        <v>10</v>
      </c>
      <c r="G115">
        <v>24.37</v>
      </c>
      <c r="H115">
        <v>15.34</v>
      </c>
      <c r="I115">
        <v>16.09</v>
      </c>
      <c r="J115">
        <v>20.97</v>
      </c>
      <c r="K115">
        <v>154.86000000000001</v>
      </c>
    </row>
    <row r="116" spans="1:11" x14ac:dyDescent="0.75">
      <c r="A116" s="7">
        <v>0.54827546296296303</v>
      </c>
      <c r="B116">
        <v>24.58</v>
      </c>
      <c r="C116">
        <v>30.57</v>
      </c>
      <c r="D116">
        <v>10</v>
      </c>
      <c r="E116">
        <v>24.34</v>
      </c>
      <c r="F116">
        <v>10</v>
      </c>
      <c r="G116">
        <v>24.21</v>
      </c>
      <c r="H116">
        <v>15.14</v>
      </c>
      <c r="I116">
        <v>15.79</v>
      </c>
      <c r="J116">
        <v>21.42</v>
      </c>
      <c r="K116">
        <v>115.21</v>
      </c>
    </row>
    <row r="117" spans="1:11" x14ac:dyDescent="0.75">
      <c r="A117" s="7">
        <v>0.54896990740740736</v>
      </c>
      <c r="B117">
        <v>24.56</v>
      </c>
      <c r="C117">
        <v>30.43</v>
      </c>
      <c r="D117">
        <v>10</v>
      </c>
      <c r="E117">
        <v>24.19</v>
      </c>
      <c r="F117">
        <v>10</v>
      </c>
      <c r="G117">
        <v>24.05</v>
      </c>
      <c r="H117">
        <v>14.92</v>
      </c>
      <c r="I117">
        <v>15.56</v>
      </c>
      <c r="J117">
        <v>20.54</v>
      </c>
      <c r="K117">
        <v>94.71</v>
      </c>
    </row>
    <row r="118" spans="1:11" x14ac:dyDescent="0.75">
      <c r="A118" s="7">
        <v>0.54966435185185192</v>
      </c>
      <c r="B118">
        <v>24.01</v>
      </c>
      <c r="C118">
        <v>30.26</v>
      </c>
      <c r="D118">
        <v>10</v>
      </c>
      <c r="E118">
        <v>24</v>
      </c>
      <c r="F118">
        <v>11.28</v>
      </c>
      <c r="G118">
        <v>23.89</v>
      </c>
      <c r="H118">
        <v>14.79</v>
      </c>
      <c r="I118">
        <v>15.32</v>
      </c>
      <c r="J118">
        <v>20.43</v>
      </c>
      <c r="K118">
        <v>91.97</v>
      </c>
    </row>
    <row r="119" spans="1:11" x14ac:dyDescent="0.75">
      <c r="A119" s="7">
        <v>0.55035879629629625</v>
      </c>
      <c r="B119">
        <v>24.09</v>
      </c>
      <c r="C119">
        <v>30.08</v>
      </c>
      <c r="D119">
        <v>10</v>
      </c>
      <c r="E119">
        <v>23.81</v>
      </c>
      <c r="F119">
        <v>10</v>
      </c>
      <c r="G119">
        <v>23.67</v>
      </c>
      <c r="H119">
        <v>14.62</v>
      </c>
      <c r="I119">
        <v>15.13</v>
      </c>
      <c r="J119">
        <v>20.76</v>
      </c>
      <c r="K119">
        <v>100.18</v>
      </c>
    </row>
    <row r="120" spans="1:11" x14ac:dyDescent="0.75">
      <c r="A120" s="7">
        <v>0.5510532407407408</v>
      </c>
      <c r="B120">
        <v>24.18</v>
      </c>
      <c r="C120">
        <v>29.89</v>
      </c>
      <c r="D120">
        <v>10</v>
      </c>
      <c r="E120">
        <v>23.59</v>
      </c>
      <c r="F120">
        <v>10</v>
      </c>
      <c r="G120">
        <v>23.5</v>
      </c>
      <c r="H120">
        <v>14.5</v>
      </c>
      <c r="I120">
        <v>15</v>
      </c>
      <c r="J120">
        <v>20.53</v>
      </c>
      <c r="K120">
        <v>87.87</v>
      </c>
    </row>
    <row r="121" spans="1:11" x14ac:dyDescent="0.75">
      <c r="A121" s="7">
        <v>0.55174768518518513</v>
      </c>
      <c r="B121">
        <v>24.18</v>
      </c>
      <c r="C121">
        <v>29.72</v>
      </c>
      <c r="D121">
        <v>10</v>
      </c>
      <c r="E121">
        <v>23.4</v>
      </c>
      <c r="F121">
        <v>10</v>
      </c>
      <c r="G121">
        <v>23.44</v>
      </c>
      <c r="H121">
        <v>14.36</v>
      </c>
      <c r="I121">
        <v>14.86</v>
      </c>
      <c r="J121">
        <v>21.61</v>
      </c>
      <c r="K121">
        <v>111.11</v>
      </c>
    </row>
    <row r="122" spans="1:11" x14ac:dyDescent="0.75">
      <c r="A122" s="7">
        <v>0.55244212962962969</v>
      </c>
      <c r="B122">
        <v>24.09</v>
      </c>
      <c r="C122">
        <v>29.58</v>
      </c>
      <c r="D122">
        <v>10</v>
      </c>
      <c r="E122">
        <v>23.23</v>
      </c>
      <c r="F122">
        <v>10</v>
      </c>
      <c r="G122">
        <v>23.3</v>
      </c>
      <c r="H122">
        <v>14.27</v>
      </c>
      <c r="I122">
        <v>14.87</v>
      </c>
      <c r="J122">
        <v>21.34</v>
      </c>
      <c r="K122">
        <v>119.32</v>
      </c>
    </row>
    <row r="123" spans="1:11" x14ac:dyDescent="0.75">
      <c r="A123" s="7">
        <v>0.55313657407407402</v>
      </c>
      <c r="B123">
        <v>23.99</v>
      </c>
      <c r="C123">
        <v>29.45</v>
      </c>
      <c r="D123">
        <v>10</v>
      </c>
      <c r="E123">
        <v>23.11</v>
      </c>
      <c r="F123">
        <v>10</v>
      </c>
      <c r="G123">
        <v>23.27</v>
      </c>
      <c r="H123">
        <v>14.22</v>
      </c>
      <c r="I123">
        <v>14.76</v>
      </c>
      <c r="J123">
        <v>20.95</v>
      </c>
      <c r="K123">
        <v>145.29</v>
      </c>
    </row>
    <row r="124" spans="1:11" x14ac:dyDescent="0.75">
      <c r="A124" s="7">
        <v>0.55383101851851857</v>
      </c>
      <c r="B124">
        <v>23.92</v>
      </c>
      <c r="C124">
        <v>29.34</v>
      </c>
      <c r="D124">
        <v>10</v>
      </c>
      <c r="E124">
        <v>23</v>
      </c>
      <c r="F124">
        <v>10</v>
      </c>
      <c r="G124">
        <v>23.15</v>
      </c>
      <c r="H124">
        <v>14.2</v>
      </c>
      <c r="I124">
        <v>14.76</v>
      </c>
      <c r="J124">
        <v>21.01</v>
      </c>
      <c r="K124">
        <v>141.19</v>
      </c>
    </row>
    <row r="125" spans="1:11" x14ac:dyDescent="0.75">
      <c r="A125" s="7">
        <v>0.5545254629629629</v>
      </c>
      <c r="B125">
        <v>23.87</v>
      </c>
      <c r="C125">
        <v>29.22</v>
      </c>
      <c r="D125">
        <v>10</v>
      </c>
      <c r="E125">
        <v>22.89</v>
      </c>
      <c r="F125">
        <v>10</v>
      </c>
      <c r="G125">
        <v>23.03</v>
      </c>
      <c r="H125">
        <v>14.03</v>
      </c>
      <c r="I125">
        <v>14.6</v>
      </c>
      <c r="J125">
        <v>20.9</v>
      </c>
      <c r="K125">
        <v>109.75</v>
      </c>
    </row>
    <row r="126" spans="1:11" x14ac:dyDescent="0.75">
      <c r="A126" s="7">
        <v>0.55521990740740745</v>
      </c>
      <c r="B126">
        <v>23.74</v>
      </c>
      <c r="C126">
        <v>29.12</v>
      </c>
      <c r="D126">
        <v>10</v>
      </c>
      <c r="E126">
        <v>22.77</v>
      </c>
      <c r="F126">
        <v>10</v>
      </c>
      <c r="G126">
        <v>22.92</v>
      </c>
      <c r="H126">
        <v>13.93</v>
      </c>
      <c r="I126">
        <v>14.5</v>
      </c>
      <c r="J126">
        <v>21.12</v>
      </c>
      <c r="K126">
        <v>97.44</v>
      </c>
    </row>
    <row r="127" spans="1:11" x14ac:dyDescent="0.75">
      <c r="A127" s="7">
        <v>0.55591435185185178</v>
      </c>
      <c r="B127">
        <v>23.67</v>
      </c>
      <c r="C127">
        <v>29.03</v>
      </c>
      <c r="D127">
        <v>10</v>
      </c>
      <c r="E127">
        <v>22.66</v>
      </c>
      <c r="F127">
        <v>10</v>
      </c>
      <c r="G127">
        <v>22.81</v>
      </c>
      <c r="H127">
        <v>13.85</v>
      </c>
      <c r="I127">
        <v>14.35</v>
      </c>
      <c r="J127">
        <v>20.55</v>
      </c>
      <c r="K127">
        <v>94.71</v>
      </c>
    </row>
    <row r="128" spans="1:11" x14ac:dyDescent="0.75">
      <c r="A128" s="7">
        <v>0.55660879629629634</v>
      </c>
      <c r="B128">
        <v>23.57</v>
      </c>
      <c r="C128">
        <v>28.92</v>
      </c>
      <c r="D128">
        <v>10</v>
      </c>
      <c r="E128">
        <v>22.55</v>
      </c>
      <c r="F128">
        <v>10</v>
      </c>
      <c r="G128">
        <v>22.74</v>
      </c>
      <c r="H128">
        <v>13.73</v>
      </c>
      <c r="I128">
        <v>14.29</v>
      </c>
      <c r="J128">
        <v>20.82</v>
      </c>
      <c r="K128">
        <v>91.97</v>
      </c>
    </row>
    <row r="129" spans="1:11" x14ac:dyDescent="0.75">
      <c r="A129" s="7">
        <v>0.55730324074074067</v>
      </c>
      <c r="B129">
        <v>23.53</v>
      </c>
      <c r="C129">
        <v>28.79</v>
      </c>
      <c r="D129">
        <v>10</v>
      </c>
      <c r="E129">
        <v>22.44</v>
      </c>
      <c r="F129">
        <v>10</v>
      </c>
      <c r="G129">
        <v>22.67</v>
      </c>
      <c r="H129">
        <v>13.73</v>
      </c>
      <c r="I129">
        <v>14.22</v>
      </c>
      <c r="J129">
        <v>20.98</v>
      </c>
      <c r="K129">
        <v>91.97</v>
      </c>
    </row>
    <row r="130" spans="1:11" x14ac:dyDescent="0.75">
      <c r="A130" s="7">
        <v>0.55799768518518522</v>
      </c>
      <c r="B130">
        <v>23.47</v>
      </c>
      <c r="C130">
        <v>28.67</v>
      </c>
      <c r="D130">
        <v>10</v>
      </c>
      <c r="E130">
        <v>22.33</v>
      </c>
      <c r="F130">
        <v>10</v>
      </c>
      <c r="G130">
        <v>22.55</v>
      </c>
      <c r="H130">
        <v>13.74</v>
      </c>
      <c r="I130">
        <v>14.25</v>
      </c>
      <c r="J130">
        <v>20.43</v>
      </c>
      <c r="K130">
        <v>98.81</v>
      </c>
    </row>
    <row r="131" spans="1:11" x14ac:dyDescent="0.75">
      <c r="A131" s="7">
        <v>0.55869212962962966</v>
      </c>
      <c r="B131">
        <v>23.34</v>
      </c>
      <c r="C131">
        <v>28.53</v>
      </c>
      <c r="D131">
        <v>10</v>
      </c>
      <c r="E131">
        <v>22.22</v>
      </c>
      <c r="F131">
        <v>10</v>
      </c>
      <c r="G131">
        <v>22.48</v>
      </c>
      <c r="H131">
        <v>13.64</v>
      </c>
      <c r="I131">
        <v>14.16</v>
      </c>
      <c r="J131">
        <v>20.6</v>
      </c>
      <c r="K131">
        <v>87.87</v>
      </c>
    </row>
    <row r="132" spans="1:11" x14ac:dyDescent="0.75">
      <c r="A132" s="7">
        <v>0.55938657407407411</v>
      </c>
      <c r="B132">
        <v>23.32</v>
      </c>
      <c r="C132">
        <v>28.41</v>
      </c>
      <c r="D132">
        <v>10</v>
      </c>
      <c r="E132">
        <v>22.12</v>
      </c>
      <c r="F132">
        <v>10</v>
      </c>
      <c r="G132">
        <v>22.41</v>
      </c>
      <c r="H132">
        <v>13.57</v>
      </c>
      <c r="I132">
        <v>14.13</v>
      </c>
      <c r="J132">
        <v>20.73</v>
      </c>
      <c r="K132">
        <v>93.34</v>
      </c>
    </row>
    <row r="133" spans="1:11" x14ac:dyDescent="0.75">
      <c r="A133" s="7">
        <v>0.56008101851851855</v>
      </c>
      <c r="B133">
        <v>23.22</v>
      </c>
      <c r="C133">
        <v>28.33</v>
      </c>
      <c r="D133">
        <v>10</v>
      </c>
      <c r="E133">
        <v>22.02</v>
      </c>
      <c r="F133">
        <v>10</v>
      </c>
      <c r="G133">
        <v>22.34</v>
      </c>
      <c r="H133">
        <v>13.55</v>
      </c>
      <c r="I133">
        <v>14.05</v>
      </c>
      <c r="J133">
        <v>20.83</v>
      </c>
      <c r="K133">
        <v>89.24</v>
      </c>
    </row>
    <row r="134" spans="1:11" x14ac:dyDescent="0.75">
      <c r="A134" s="7">
        <v>0.56077546296296299</v>
      </c>
      <c r="B134">
        <v>22.98</v>
      </c>
      <c r="C134">
        <v>28.24</v>
      </c>
      <c r="D134">
        <v>10</v>
      </c>
      <c r="E134">
        <v>21.93</v>
      </c>
      <c r="F134">
        <v>10</v>
      </c>
      <c r="G134">
        <v>22.27</v>
      </c>
      <c r="H134">
        <v>13.49</v>
      </c>
      <c r="I134">
        <v>14</v>
      </c>
      <c r="J134">
        <v>20.88</v>
      </c>
      <c r="K134">
        <v>89.24</v>
      </c>
    </row>
    <row r="135" spans="1:11" x14ac:dyDescent="0.75">
      <c r="A135" s="7">
        <v>0.56146990740740743</v>
      </c>
      <c r="B135">
        <v>23.07</v>
      </c>
      <c r="C135">
        <v>28.16</v>
      </c>
      <c r="D135">
        <v>10</v>
      </c>
      <c r="E135">
        <v>21.86</v>
      </c>
      <c r="F135">
        <v>10</v>
      </c>
      <c r="G135">
        <v>22.2</v>
      </c>
      <c r="H135">
        <v>13.45</v>
      </c>
      <c r="I135">
        <v>13.96</v>
      </c>
      <c r="J135">
        <v>20.73</v>
      </c>
      <c r="K135">
        <v>97.44</v>
      </c>
    </row>
    <row r="136" spans="1:11" x14ac:dyDescent="0.75">
      <c r="A136" s="7">
        <v>0.56216435185185187</v>
      </c>
      <c r="B136">
        <v>22.96</v>
      </c>
      <c r="C136">
        <v>28.08</v>
      </c>
      <c r="D136">
        <v>10</v>
      </c>
      <c r="E136">
        <v>21.81</v>
      </c>
      <c r="F136">
        <v>10</v>
      </c>
      <c r="G136">
        <v>22.2</v>
      </c>
      <c r="H136">
        <v>13.44</v>
      </c>
      <c r="I136">
        <v>14.03</v>
      </c>
      <c r="J136">
        <v>20.75</v>
      </c>
      <c r="K136">
        <v>111.11</v>
      </c>
    </row>
    <row r="137" spans="1:11" x14ac:dyDescent="0.75">
      <c r="A137" s="7">
        <v>0.56285879629629632</v>
      </c>
      <c r="B137">
        <v>22.86</v>
      </c>
      <c r="C137">
        <v>28.02</v>
      </c>
      <c r="D137">
        <v>10</v>
      </c>
      <c r="E137">
        <v>21.78</v>
      </c>
      <c r="F137">
        <v>10</v>
      </c>
      <c r="G137">
        <v>22.21</v>
      </c>
      <c r="H137">
        <v>13.49</v>
      </c>
      <c r="I137">
        <v>14.03</v>
      </c>
      <c r="J137">
        <v>20.8</v>
      </c>
      <c r="K137">
        <v>122.05</v>
      </c>
    </row>
    <row r="138" spans="1:11" x14ac:dyDescent="0.75">
      <c r="A138" s="7">
        <v>0.56355324074074076</v>
      </c>
      <c r="B138">
        <v>22.78</v>
      </c>
      <c r="C138">
        <v>27.95</v>
      </c>
      <c r="D138">
        <v>10</v>
      </c>
      <c r="E138">
        <v>21.76</v>
      </c>
      <c r="F138">
        <v>10</v>
      </c>
      <c r="G138">
        <v>22.2</v>
      </c>
      <c r="H138">
        <v>13.47</v>
      </c>
      <c r="I138">
        <v>14.04</v>
      </c>
      <c r="J138">
        <v>20.88</v>
      </c>
      <c r="K138">
        <v>134.35</v>
      </c>
    </row>
    <row r="139" spans="1:11" x14ac:dyDescent="0.75">
      <c r="A139" s="7">
        <v>0.5642476851851852</v>
      </c>
      <c r="B139">
        <v>22.7</v>
      </c>
      <c r="C139">
        <v>27.91</v>
      </c>
      <c r="D139">
        <v>10</v>
      </c>
      <c r="E139">
        <v>21.75</v>
      </c>
      <c r="F139">
        <v>10</v>
      </c>
      <c r="G139">
        <v>22.24</v>
      </c>
      <c r="H139">
        <v>13.54</v>
      </c>
      <c r="I139">
        <v>14.17</v>
      </c>
      <c r="J139">
        <v>21.39</v>
      </c>
      <c r="K139">
        <v>154.86000000000001</v>
      </c>
    </row>
    <row r="140" spans="1:11" x14ac:dyDescent="0.75">
      <c r="A140" s="7">
        <v>0.56494212962962964</v>
      </c>
      <c r="B140">
        <v>22.6</v>
      </c>
      <c r="C140">
        <v>27.87</v>
      </c>
      <c r="D140">
        <v>10</v>
      </c>
      <c r="E140">
        <v>21.74</v>
      </c>
      <c r="F140">
        <v>10</v>
      </c>
      <c r="G140">
        <v>22.26</v>
      </c>
      <c r="H140">
        <v>13.61</v>
      </c>
      <c r="I140">
        <v>14.22</v>
      </c>
      <c r="J140">
        <v>21.16</v>
      </c>
      <c r="K140">
        <v>171.27</v>
      </c>
    </row>
    <row r="141" spans="1:11" x14ac:dyDescent="0.75">
      <c r="A141" s="7">
        <v>0.56563657407407408</v>
      </c>
      <c r="B141">
        <v>22.48</v>
      </c>
      <c r="C141">
        <v>27.85</v>
      </c>
      <c r="D141">
        <v>10</v>
      </c>
      <c r="E141">
        <v>21.76</v>
      </c>
      <c r="F141">
        <v>10</v>
      </c>
      <c r="G141">
        <v>22.29</v>
      </c>
      <c r="H141">
        <v>13.7</v>
      </c>
      <c r="I141">
        <v>14.33</v>
      </c>
      <c r="J141">
        <v>20.98</v>
      </c>
      <c r="K141">
        <v>183.57</v>
      </c>
    </row>
    <row r="142" spans="1:11" x14ac:dyDescent="0.75">
      <c r="A142" s="7">
        <v>0.56633101851851853</v>
      </c>
      <c r="B142">
        <v>22.38</v>
      </c>
      <c r="C142">
        <v>27.81</v>
      </c>
      <c r="D142">
        <v>10</v>
      </c>
      <c r="E142">
        <v>21.77</v>
      </c>
      <c r="F142">
        <v>10</v>
      </c>
      <c r="G142">
        <v>22.28</v>
      </c>
      <c r="H142">
        <v>13.75</v>
      </c>
      <c r="I142">
        <v>14.42</v>
      </c>
      <c r="J142">
        <v>20.93</v>
      </c>
      <c r="K142">
        <v>179.47</v>
      </c>
    </row>
    <row r="143" spans="1:11" x14ac:dyDescent="0.75">
      <c r="A143" s="7">
        <v>0.56702546296296297</v>
      </c>
      <c r="B143">
        <v>22.4</v>
      </c>
      <c r="C143">
        <v>27.78</v>
      </c>
      <c r="D143">
        <v>10</v>
      </c>
      <c r="E143">
        <v>21.78</v>
      </c>
      <c r="F143">
        <v>10</v>
      </c>
      <c r="G143">
        <v>22.25</v>
      </c>
      <c r="H143">
        <v>13.83</v>
      </c>
      <c r="I143">
        <v>14.51</v>
      </c>
      <c r="J143">
        <v>21.14</v>
      </c>
      <c r="K143">
        <v>178.1</v>
      </c>
    </row>
    <row r="144" spans="1:11" x14ac:dyDescent="0.75">
      <c r="A144" s="7">
        <v>0.56771990740740741</v>
      </c>
      <c r="B144">
        <v>22.28</v>
      </c>
      <c r="C144">
        <v>27.76</v>
      </c>
      <c r="D144">
        <v>10</v>
      </c>
      <c r="E144">
        <v>21.79</v>
      </c>
      <c r="F144">
        <v>10</v>
      </c>
      <c r="G144">
        <v>22.28</v>
      </c>
      <c r="H144">
        <v>13.82</v>
      </c>
      <c r="I144">
        <v>14.5</v>
      </c>
      <c r="J144">
        <v>21.21</v>
      </c>
      <c r="K144">
        <v>165.8</v>
      </c>
    </row>
    <row r="145" spans="1:11" x14ac:dyDescent="0.75">
      <c r="A145" s="7">
        <v>0.56841435185185185</v>
      </c>
      <c r="B145">
        <v>22.32</v>
      </c>
      <c r="C145">
        <v>27.76</v>
      </c>
      <c r="D145">
        <v>10</v>
      </c>
      <c r="E145">
        <v>21.81</v>
      </c>
      <c r="F145">
        <v>10</v>
      </c>
      <c r="G145">
        <v>22.27</v>
      </c>
      <c r="H145">
        <v>13.8</v>
      </c>
      <c r="I145">
        <v>14.45</v>
      </c>
      <c r="J145">
        <v>21.11</v>
      </c>
      <c r="K145">
        <v>157.59</v>
      </c>
    </row>
    <row r="146" spans="1:11" x14ac:dyDescent="0.75">
      <c r="A146" s="7">
        <v>0.56910879629629629</v>
      </c>
      <c r="B146">
        <v>22.19</v>
      </c>
      <c r="C146">
        <v>27.77</v>
      </c>
      <c r="D146">
        <v>10</v>
      </c>
      <c r="E146">
        <v>21.84</v>
      </c>
      <c r="F146">
        <v>10</v>
      </c>
      <c r="G146">
        <v>22.29</v>
      </c>
      <c r="H146">
        <v>13.81</v>
      </c>
      <c r="I146">
        <v>14.44</v>
      </c>
      <c r="J146">
        <v>21.36</v>
      </c>
      <c r="K146">
        <v>143.91999999999999</v>
      </c>
    </row>
    <row r="147" spans="1:11" x14ac:dyDescent="0.75">
      <c r="A147" s="7">
        <v>0.56980324074074074</v>
      </c>
      <c r="B147">
        <v>22.07</v>
      </c>
      <c r="C147">
        <v>27.8</v>
      </c>
      <c r="D147">
        <v>10</v>
      </c>
      <c r="E147">
        <v>21.87</v>
      </c>
      <c r="F147">
        <v>10</v>
      </c>
      <c r="G147">
        <v>22.22</v>
      </c>
      <c r="H147">
        <v>13.78</v>
      </c>
      <c r="I147">
        <v>14.36</v>
      </c>
      <c r="J147">
        <v>21.33</v>
      </c>
      <c r="K147">
        <v>132.99</v>
      </c>
    </row>
    <row r="148" spans="1:11" x14ac:dyDescent="0.75">
      <c r="A148" s="7">
        <v>0.57049768518518518</v>
      </c>
      <c r="B148">
        <v>22.02</v>
      </c>
      <c r="C148">
        <v>27.83</v>
      </c>
      <c r="D148">
        <v>10</v>
      </c>
      <c r="E148">
        <v>21.89</v>
      </c>
      <c r="F148">
        <v>10</v>
      </c>
      <c r="G148">
        <v>22.25</v>
      </c>
      <c r="H148">
        <v>13.78</v>
      </c>
      <c r="I148">
        <v>14.36</v>
      </c>
      <c r="J148">
        <v>21.32</v>
      </c>
      <c r="K148">
        <v>139.82</v>
      </c>
    </row>
    <row r="149" spans="1:11" x14ac:dyDescent="0.75">
      <c r="A149" s="7">
        <v>0.57119212962962962</v>
      </c>
      <c r="B149">
        <v>21.88</v>
      </c>
      <c r="C149">
        <v>27.83</v>
      </c>
      <c r="D149">
        <v>10</v>
      </c>
      <c r="E149">
        <v>21.88</v>
      </c>
      <c r="F149">
        <v>10</v>
      </c>
      <c r="G149">
        <v>22.19</v>
      </c>
      <c r="H149">
        <v>13.82</v>
      </c>
      <c r="I149">
        <v>14.33</v>
      </c>
      <c r="J149">
        <v>20.53</v>
      </c>
      <c r="K149">
        <v>131.62</v>
      </c>
    </row>
    <row r="150" spans="1:11" x14ac:dyDescent="0.75">
      <c r="A150" s="7">
        <v>0.57188657407407406</v>
      </c>
      <c r="B150">
        <v>21.91</v>
      </c>
      <c r="C150">
        <v>27.82</v>
      </c>
      <c r="D150">
        <v>10</v>
      </c>
      <c r="E150">
        <v>21.85</v>
      </c>
      <c r="F150">
        <v>10.119999999999999</v>
      </c>
      <c r="G150">
        <v>22.13</v>
      </c>
      <c r="H150">
        <v>13.87</v>
      </c>
      <c r="I150">
        <v>14.43</v>
      </c>
      <c r="J150">
        <v>20.46</v>
      </c>
      <c r="K150">
        <v>139.82</v>
      </c>
    </row>
    <row r="151" spans="1:11" x14ac:dyDescent="0.75">
      <c r="A151" s="7">
        <v>0.5725810185185185</v>
      </c>
      <c r="B151">
        <v>21.8</v>
      </c>
      <c r="C151">
        <v>27.79</v>
      </c>
      <c r="D151">
        <v>10</v>
      </c>
      <c r="E151">
        <v>21.84</v>
      </c>
      <c r="F151">
        <v>10</v>
      </c>
      <c r="G151">
        <v>22.13</v>
      </c>
      <c r="H151">
        <v>13.81</v>
      </c>
      <c r="I151">
        <v>14.39</v>
      </c>
      <c r="J151">
        <v>20.9</v>
      </c>
      <c r="K151">
        <v>142.56</v>
      </c>
    </row>
    <row r="152" spans="1:11" x14ac:dyDescent="0.75">
      <c r="A152" s="7">
        <v>0.57327546296296295</v>
      </c>
      <c r="B152">
        <v>21.78</v>
      </c>
      <c r="C152">
        <v>27.76</v>
      </c>
      <c r="D152">
        <v>10</v>
      </c>
      <c r="E152">
        <v>21.81</v>
      </c>
      <c r="F152">
        <v>10</v>
      </c>
      <c r="G152">
        <v>22.12</v>
      </c>
      <c r="H152">
        <v>13.86</v>
      </c>
      <c r="I152">
        <v>14.47</v>
      </c>
      <c r="J152">
        <v>20.83</v>
      </c>
      <c r="K152">
        <v>146.66</v>
      </c>
    </row>
    <row r="153" spans="1:11" x14ac:dyDescent="0.75">
      <c r="A153" s="7">
        <v>0.57396990740740739</v>
      </c>
      <c r="B153">
        <v>21.69</v>
      </c>
      <c r="C153">
        <v>27.75</v>
      </c>
      <c r="D153">
        <v>10</v>
      </c>
      <c r="E153">
        <v>21.78</v>
      </c>
      <c r="F153">
        <v>10</v>
      </c>
      <c r="G153">
        <v>22.15</v>
      </c>
      <c r="H153">
        <v>13.93</v>
      </c>
      <c r="I153">
        <v>14.55</v>
      </c>
      <c r="J153">
        <v>20.68</v>
      </c>
      <c r="K153">
        <v>168.53</v>
      </c>
    </row>
    <row r="154" spans="1:11" x14ac:dyDescent="0.75">
      <c r="A154" s="7">
        <v>0.57466435185185183</v>
      </c>
      <c r="B154">
        <v>21.62</v>
      </c>
      <c r="C154">
        <v>27.75</v>
      </c>
      <c r="D154">
        <v>10</v>
      </c>
      <c r="E154">
        <v>21.79</v>
      </c>
      <c r="F154">
        <v>10</v>
      </c>
      <c r="G154">
        <v>22.26</v>
      </c>
      <c r="H154">
        <v>13.99</v>
      </c>
      <c r="I154">
        <v>14.74</v>
      </c>
      <c r="J154">
        <v>21.2</v>
      </c>
      <c r="K154">
        <v>206.81</v>
      </c>
    </row>
    <row r="155" spans="1:11" x14ac:dyDescent="0.75">
      <c r="A155" s="7">
        <v>0.57535879629629627</v>
      </c>
      <c r="B155">
        <v>21.5</v>
      </c>
      <c r="C155">
        <v>27.75</v>
      </c>
      <c r="D155">
        <v>10</v>
      </c>
      <c r="E155">
        <v>21.82</v>
      </c>
      <c r="F155">
        <v>10</v>
      </c>
      <c r="G155">
        <v>22.35</v>
      </c>
      <c r="H155">
        <v>14.14</v>
      </c>
      <c r="I155">
        <v>14.88</v>
      </c>
      <c r="J155">
        <v>21.17</v>
      </c>
      <c r="K155">
        <v>238.25</v>
      </c>
    </row>
    <row r="156" spans="1:11" x14ac:dyDescent="0.75">
      <c r="A156" s="7">
        <v>0.57605324074074071</v>
      </c>
      <c r="B156">
        <v>21.51</v>
      </c>
      <c r="C156">
        <v>27.77</v>
      </c>
      <c r="D156">
        <v>10</v>
      </c>
      <c r="E156">
        <v>21.87</v>
      </c>
      <c r="F156">
        <v>10</v>
      </c>
      <c r="G156">
        <v>22.39</v>
      </c>
      <c r="H156">
        <v>14.29</v>
      </c>
      <c r="I156">
        <v>15.09</v>
      </c>
      <c r="J156">
        <v>21.16</v>
      </c>
      <c r="K156">
        <v>253.29</v>
      </c>
    </row>
    <row r="157" spans="1:11" x14ac:dyDescent="0.75">
      <c r="A157" s="7">
        <v>0.57674768518518515</v>
      </c>
      <c r="B157">
        <v>21.42</v>
      </c>
      <c r="C157">
        <v>27.8</v>
      </c>
      <c r="D157">
        <v>10</v>
      </c>
      <c r="E157">
        <v>21.93</v>
      </c>
      <c r="F157">
        <v>10</v>
      </c>
      <c r="G157">
        <v>22.45</v>
      </c>
      <c r="H157">
        <v>14.43</v>
      </c>
      <c r="I157">
        <v>15.18</v>
      </c>
      <c r="J157">
        <v>21.73</v>
      </c>
      <c r="K157">
        <v>260.13</v>
      </c>
    </row>
    <row r="158" spans="1:11" x14ac:dyDescent="0.75">
      <c r="A158" s="7">
        <v>0.5774421296296296</v>
      </c>
      <c r="B158">
        <v>21.32</v>
      </c>
      <c r="C158">
        <v>27.83</v>
      </c>
      <c r="D158">
        <v>10</v>
      </c>
      <c r="E158">
        <v>22</v>
      </c>
      <c r="F158">
        <v>10</v>
      </c>
      <c r="G158">
        <v>22.51</v>
      </c>
      <c r="H158">
        <v>14.5</v>
      </c>
      <c r="I158">
        <v>15.27</v>
      </c>
      <c r="J158">
        <v>21.32</v>
      </c>
      <c r="K158">
        <v>253.29</v>
      </c>
    </row>
    <row r="159" spans="1:11" x14ac:dyDescent="0.75">
      <c r="A159" s="7">
        <v>0.57813657407407404</v>
      </c>
      <c r="B159">
        <v>21.24</v>
      </c>
      <c r="C159">
        <v>27.89</v>
      </c>
      <c r="D159">
        <v>10</v>
      </c>
      <c r="E159">
        <v>22.08</v>
      </c>
      <c r="F159">
        <v>10</v>
      </c>
      <c r="G159">
        <v>22.6</v>
      </c>
      <c r="H159">
        <v>14.55</v>
      </c>
      <c r="I159">
        <v>15.35</v>
      </c>
      <c r="J159">
        <v>21.8</v>
      </c>
      <c r="K159">
        <v>245.09</v>
      </c>
    </row>
    <row r="160" spans="1:11" x14ac:dyDescent="0.75">
      <c r="A160" s="7">
        <v>0.57883101851851848</v>
      </c>
      <c r="B160">
        <v>21.15</v>
      </c>
      <c r="C160">
        <v>27.94</v>
      </c>
      <c r="D160">
        <v>10</v>
      </c>
      <c r="E160">
        <v>22.16</v>
      </c>
      <c r="F160">
        <v>10</v>
      </c>
      <c r="G160">
        <v>22.66</v>
      </c>
      <c r="H160">
        <v>14.69</v>
      </c>
      <c r="I160">
        <v>15.42</v>
      </c>
      <c r="J160">
        <v>21.75</v>
      </c>
      <c r="K160">
        <v>246.46</v>
      </c>
    </row>
    <row r="161" spans="1:11" x14ac:dyDescent="0.75">
      <c r="A161" s="7">
        <v>0.57952546296296303</v>
      </c>
      <c r="B161">
        <v>21.08</v>
      </c>
      <c r="C161">
        <v>28</v>
      </c>
      <c r="D161">
        <v>10</v>
      </c>
      <c r="E161">
        <v>22.24</v>
      </c>
      <c r="F161">
        <v>10</v>
      </c>
      <c r="G161">
        <v>22.74</v>
      </c>
      <c r="H161">
        <v>14.78</v>
      </c>
      <c r="I161">
        <v>15.5</v>
      </c>
      <c r="J161">
        <v>21.79</v>
      </c>
      <c r="K161">
        <v>245.09</v>
      </c>
    </row>
    <row r="162" spans="1:11" x14ac:dyDescent="0.75">
      <c r="A162" s="7">
        <v>0.58021990740740736</v>
      </c>
      <c r="B162">
        <v>20.99</v>
      </c>
      <c r="C162">
        <v>28.04</v>
      </c>
      <c r="D162">
        <v>10</v>
      </c>
      <c r="E162">
        <v>22.33</v>
      </c>
      <c r="F162">
        <v>10</v>
      </c>
      <c r="G162">
        <v>22.88</v>
      </c>
      <c r="H162">
        <v>14.87</v>
      </c>
      <c r="I162">
        <v>15.65</v>
      </c>
      <c r="J162">
        <v>21.54</v>
      </c>
      <c r="K162">
        <v>257.39</v>
      </c>
    </row>
    <row r="163" spans="1:11" x14ac:dyDescent="0.75">
      <c r="A163" s="7">
        <v>0.58091435185185192</v>
      </c>
      <c r="B163">
        <v>20.97</v>
      </c>
      <c r="C163">
        <v>28.08</v>
      </c>
      <c r="D163">
        <v>10</v>
      </c>
      <c r="E163">
        <v>22.44</v>
      </c>
      <c r="F163">
        <v>10</v>
      </c>
      <c r="G163">
        <v>23</v>
      </c>
      <c r="H163">
        <v>15</v>
      </c>
      <c r="I163">
        <v>15.81</v>
      </c>
      <c r="J163">
        <v>21.6</v>
      </c>
      <c r="K163">
        <v>266.95999999999998</v>
      </c>
    </row>
    <row r="164" spans="1:11" x14ac:dyDescent="0.75">
      <c r="A164" s="7">
        <v>0.58160879629629625</v>
      </c>
      <c r="B164">
        <v>20.92</v>
      </c>
      <c r="C164">
        <v>28.12</v>
      </c>
      <c r="D164">
        <v>10</v>
      </c>
      <c r="E164">
        <v>22.54</v>
      </c>
      <c r="F164">
        <v>10</v>
      </c>
      <c r="G164">
        <v>23.1</v>
      </c>
      <c r="H164">
        <v>15.19</v>
      </c>
      <c r="I164">
        <v>16</v>
      </c>
      <c r="J164">
        <v>21.86</v>
      </c>
      <c r="K164">
        <v>275.17</v>
      </c>
    </row>
    <row r="165" spans="1:11" x14ac:dyDescent="0.75">
      <c r="A165" s="7">
        <v>0.5823032407407408</v>
      </c>
      <c r="B165">
        <v>20.91</v>
      </c>
      <c r="C165">
        <v>28.19</v>
      </c>
      <c r="D165">
        <v>10</v>
      </c>
      <c r="E165">
        <v>22.63</v>
      </c>
      <c r="F165">
        <v>10</v>
      </c>
      <c r="G165">
        <v>23.2</v>
      </c>
      <c r="H165">
        <v>15.39</v>
      </c>
      <c r="I165">
        <v>16.23</v>
      </c>
      <c r="J165">
        <v>20.91</v>
      </c>
      <c r="K165">
        <v>262.86</v>
      </c>
    </row>
    <row r="166" spans="1:11" x14ac:dyDescent="0.75">
      <c r="A166" s="7">
        <v>0.58299768518518513</v>
      </c>
      <c r="B166">
        <v>20.79</v>
      </c>
      <c r="C166">
        <v>28.23</v>
      </c>
      <c r="D166">
        <v>10</v>
      </c>
      <c r="E166">
        <v>22.7</v>
      </c>
      <c r="F166">
        <v>10</v>
      </c>
      <c r="G166">
        <v>23.14</v>
      </c>
      <c r="H166">
        <v>15.44</v>
      </c>
      <c r="I166">
        <v>16.25</v>
      </c>
      <c r="J166">
        <v>21.37</v>
      </c>
      <c r="K166">
        <v>236.89</v>
      </c>
    </row>
    <row r="167" spans="1:11" x14ac:dyDescent="0.75">
      <c r="A167" s="7">
        <v>0.58369212962962969</v>
      </c>
      <c r="B167">
        <v>20.71</v>
      </c>
      <c r="C167">
        <v>28.31</v>
      </c>
      <c r="D167">
        <v>10</v>
      </c>
      <c r="E167">
        <v>22.76</v>
      </c>
      <c r="F167">
        <v>10</v>
      </c>
      <c r="G167">
        <v>23.11</v>
      </c>
      <c r="H167">
        <v>15.47</v>
      </c>
      <c r="I167">
        <v>16.25</v>
      </c>
      <c r="J167">
        <v>21.72</v>
      </c>
      <c r="K167">
        <v>242.36</v>
      </c>
    </row>
    <row r="168" spans="1:11" x14ac:dyDescent="0.75">
      <c r="A168" s="7">
        <v>0.58438657407407402</v>
      </c>
      <c r="B168">
        <v>20.56</v>
      </c>
      <c r="C168">
        <v>28.35</v>
      </c>
      <c r="D168">
        <v>10</v>
      </c>
      <c r="E168">
        <v>22.81</v>
      </c>
      <c r="F168">
        <v>10</v>
      </c>
      <c r="G168">
        <v>23.15</v>
      </c>
      <c r="H168">
        <v>15.54</v>
      </c>
      <c r="I168">
        <v>16.309999999999999</v>
      </c>
      <c r="J168">
        <v>20.84</v>
      </c>
      <c r="K168">
        <v>250.56</v>
      </c>
    </row>
    <row r="169" spans="1:11" x14ac:dyDescent="0.75">
      <c r="A169" s="7">
        <v>0.58508101851851857</v>
      </c>
      <c r="B169">
        <v>20.52</v>
      </c>
      <c r="C169">
        <v>28.38</v>
      </c>
      <c r="D169">
        <v>10</v>
      </c>
      <c r="E169">
        <v>22.83</v>
      </c>
      <c r="F169">
        <v>10</v>
      </c>
      <c r="G169">
        <v>23.1</v>
      </c>
      <c r="H169">
        <v>15.52</v>
      </c>
      <c r="I169">
        <v>16.27</v>
      </c>
      <c r="J169">
        <v>20.73</v>
      </c>
      <c r="K169">
        <v>243.72</v>
      </c>
    </row>
    <row r="170" spans="1:11" x14ac:dyDescent="0.75">
      <c r="A170" s="7">
        <v>0.5857754629629629</v>
      </c>
      <c r="B170">
        <v>20.67</v>
      </c>
      <c r="C170">
        <v>28.38</v>
      </c>
      <c r="D170">
        <v>10</v>
      </c>
      <c r="E170">
        <v>22.84</v>
      </c>
      <c r="F170">
        <v>10</v>
      </c>
      <c r="G170">
        <v>23.11</v>
      </c>
      <c r="H170">
        <v>15.58</v>
      </c>
      <c r="I170">
        <v>16.29</v>
      </c>
      <c r="J170">
        <v>21.61</v>
      </c>
      <c r="K170">
        <v>236.89</v>
      </c>
    </row>
    <row r="171" spans="1:11" x14ac:dyDescent="0.75">
      <c r="A171" s="7">
        <v>0.58646990740740745</v>
      </c>
      <c r="B171">
        <v>20.64</v>
      </c>
      <c r="C171">
        <v>28.41</v>
      </c>
      <c r="D171">
        <v>10</v>
      </c>
      <c r="E171">
        <v>22.86</v>
      </c>
      <c r="F171">
        <v>10</v>
      </c>
      <c r="G171">
        <v>23.19</v>
      </c>
      <c r="H171">
        <v>15.63</v>
      </c>
      <c r="I171">
        <v>16.329999999999998</v>
      </c>
      <c r="J171">
        <v>20.75</v>
      </c>
      <c r="K171">
        <v>239.62</v>
      </c>
    </row>
    <row r="172" spans="1:11" x14ac:dyDescent="0.75">
      <c r="A172" s="7">
        <v>0.58716435185185178</v>
      </c>
      <c r="B172">
        <v>20.56</v>
      </c>
      <c r="C172">
        <v>28.43</v>
      </c>
      <c r="D172">
        <v>10</v>
      </c>
      <c r="E172">
        <v>22.88</v>
      </c>
      <c r="F172">
        <v>10</v>
      </c>
      <c r="G172">
        <v>23.16</v>
      </c>
      <c r="H172">
        <v>15.63</v>
      </c>
      <c r="I172">
        <v>16.37</v>
      </c>
      <c r="J172">
        <v>21.29</v>
      </c>
      <c r="K172">
        <v>221.85</v>
      </c>
    </row>
    <row r="173" spans="1:11" x14ac:dyDescent="0.75">
      <c r="A173" s="7">
        <v>0.58785879629629634</v>
      </c>
      <c r="B173">
        <v>20.49</v>
      </c>
      <c r="C173">
        <v>28.45</v>
      </c>
      <c r="D173">
        <v>10</v>
      </c>
      <c r="E173">
        <v>22.9</v>
      </c>
      <c r="F173">
        <v>10</v>
      </c>
      <c r="G173">
        <v>23.12</v>
      </c>
      <c r="H173">
        <v>15.61</v>
      </c>
      <c r="I173">
        <v>16.329999999999998</v>
      </c>
      <c r="J173">
        <v>22.13</v>
      </c>
      <c r="K173">
        <v>228.68</v>
      </c>
    </row>
    <row r="174" spans="1:11" x14ac:dyDescent="0.75">
      <c r="A174" s="7">
        <v>0.58855324074074067</v>
      </c>
      <c r="B174">
        <v>20.41</v>
      </c>
      <c r="C174">
        <v>28.51</v>
      </c>
      <c r="D174">
        <v>10</v>
      </c>
      <c r="E174">
        <v>22.95</v>
      </c>
      <c r="F174">
        <v>10</v>
      </c>
      <c r="G174">
        <v>23.18</v>
      </c>
      <c r="H174">
        <v>15.62</v>
      </c>
      <c r="I174">
        <v>16.309999999999999</v>
      </c>
      <c r="J174">
        <v>22.48</v>
      </c>
      <c r="K174">
        <v>234.15</v>
      </c>
    </row>
    <row r="175" spans="1:11" x14ac:dyDescent="0.75">
      <c r="A175" s="7">
        <v>0.58924768518518522</v>
      </c>
      <c r="B175">
        <v>20.29</v>
      </c>
      <c r="C175">
        <v>28.56</v>
      </c>
      <c r="D175">
        <v>10</v>
      </c>
      <c r="E175">
        <v>23.03</v>
      </c>
      <c r="F175">
        <v>10</v>
      </c>
      <c r="G175">
        <v>23.33</v>
      </c>
      <c r="H175">
        <v>15.65</v>
      </c>
      <c r="I175">
        <v>16.36</v>
      </c>
      <c r="J175">
        <v>21.07</v>
      </c>
      <c r="K175">
        <v>269.7</v>
      </c>
    </row>
    <row r="176" spans="1:11" x14ac:dyDescent="0.75">
      <c r="A176" s="7">
        <v>0.58994212962962966</v>
      </c>
      <c r="B176">
        <v>20.25</v>
      </c>
      <c r="C176">
        <v>28.6</v>
      </c>
      <c r="D176">
        <v>10</v>
      </c>
      <c r="E176">
        <v>23.1</v>
      </c>
      <c r="F176">
        <v>10</v>
      </c>
      <c r="G176">
        <v>23.48</v>
      </c>
      <c r="H176">
        <v>15.85</v>
      </c>
      <c r="I176">
        <v>16.61</v>
      </c>
      <c r="J176">
        <v>22.11</v>
      </c>
      <c r="K176">
        <v>314.81</v>
      </c>
    </row>
    <row r="177" spans="1:11" x14ac:dyDescent="0.75">
      <c r="A177" s="7">
        <v>0.59063657407407411</v>
      </c>
      <c r="B177">
        <v>20.190000000000001</v>
      </c>
      <c r="C177">
        <v>28.67</v>
      </c>
      <c r="D177">
        <v>10</v>
      </c>
      <c r="E177">
        <v>23.18</v>
      </c>
      <c r="F177">
        <v>10</v>
      </c>
      <c r="G177">
        <v>23.59</v>
      </c>
      <c r="H177">
        <v>16.03</v>
      </c>
      <c r="I177">
        <v>16.91</v>
      </c>
      <c r="J177">
        <v>20.96</v>
      </c>
      <c r="K177">
        <v>331.22</v>
      </c>
    </row>
    <row r="178" spans="1:11" x14ac:dyDescent="0.75">
      <c r="A178" s="7">
        <v>0.59133101851851855</v>
      </c>
      <c r="B178">
        <v>20.23</v>
      </c>
      <c r="C178">
        <v>28.75</v>
      </c>
      <c r="D178">
        <v>10</v>
      </c>
      <c r="E178">
        <v>23.32</v>
      </c>
      <c r="F178">
        <v>10</v>
      </c>
      <c r="G178">
        <v>24.14</v>
      </c>
      <c r="H178">
        <v>16.41</v>
      </c>
      <c r="I178">
        <v>17.61</v>
      </c>
      <c r="J178">
        <v>22.48</v>
      </c>
      <c r="K178">
        <v>571.83000000000004</v>
      </c>
    </row>
    <row r="179" spans="1:11" x14ac:dyDescent="0.75">
      <c r="A179" s="7">
        <v>0.59202546296296299</v>
      </c>
      <c r="B179">
        <v>20.29</v>
      </c>
      <c r="C179">
        <v>28.84</v>
      </c>
      <c r="D179">
        <v>10</v>
      </c>
      <c r="E179">
        <v>23.62</v>
      </c>
      <c r="F179">
        <v>10</v>
      </c>
      <c r="G179">
        <v>24.83</v>
      </c>
      <c r="H179">
        <v>17.13</v>
      </c>
      <c r="I179">
        <v>18.52</v>
      </c>
      <c r="J179">
        <v>22.86</v>
      </c>
      <c r="K179">
        <v>753.66</v>
      </c>
    </row>
    <row r="180" spans="1:11" x14ac:dyDescent="0.75">
      <c r="A180" s="7">
        <v>0.59271990740740743</v>
      </c>
      <c r="B180">
        <v>20.170000000000002</v>
      </c>
      <c r="C180">
        <v>29.01</v>
      </c>
      <c r="D180">
        <v>10</v>
      </c>
      <c r="E180">
        <v>23.91</v>
      </c>
      <c r="F180">
        <v>10</v>
      </c>
      <c r="G180">
        <v>24.65</v>
      </c>
      <c r="H180">
        <v>17.579999999999998</v>
      </c>
      <c r="I180">
        <v>18.920000000000002</v>
      </c>
      <c r="J180">
        <v>22</v>
      </c>
      <c r="K180">
        <v>528.08000000000004</v>
      </c>
    </row>
    <row r="181" spans="1:11" x14ac:dyDescent="0.75">
      <c r="A181" s="7">
        <v>0.59341435185185187</v>
      </c>
      <c r="B181">
        <v>20.13</v>
      </c>
      <c r="C181">
        <v>29.2</v>
      </c>
      <c r="D181">
        <v>10</v>
      </c>
      <c r="E181">
        <v>24.02</v>
      </c>
      <c r="F181">
        <v>10</v>
      </c>
      <c r="G181">
        <v>24.32</v>
      </c>
      <c r="H181">
        <v>17.489999999999998</v>
      </c>
      <c r="I181">
        <v>18.57</v>
      </c>
      <c r="J181">
        <v>22.25</v>
      </c>
      <c r="K181">
        <v>321.64999999999998</v>
      </c>
    </row>
    <row r="182" spans="1:11" x14ac:dyDescent="0.75">
      <c r="A182" s="7">
        <v>0.59410879629629632</v>
      </c>
      <c r="B182">
        <v>20.03</v>
      </c>
      <c r="C182">
        <v>29.39</v>
      </c>
      <c r="D182">
        <v>10</v>
      </c>
      <c r="E182">
        <v>24.06</v>
      </c>
      <c r="F182">
        <v>10</v>
      </c>
      <c r="G182">
        <v>24.14</v>
      </c>
      <c r="H182">
        <v>17.260000000000002</v>
      </c>
      <c r="I182">
        <v>18.23</v>
      </c>
      <c r="J182">
        <v>22.14</v>
      </c>
      <c r="K182">
        <v>257.39</v>
      </c>
    </row>
    <row r="183" spans="1:11" x14ac:dyDescent="0.75">
      <c r="A183" s="7">
        <v>0.59480324074074076</v>
      </c>
      <c r="B183">
        <v>19.97</v>
      </c>
      <c r="C183">
        <v>29.49</v>
      </c>
      <c r="D183">
        <v>10</v>
      </c>
      <c r="E183">
        <v>24.1</v>
      </c>
      <c r="F183">
        <v>10</v>
      </c>
      <c r="G183">
        <v>24.13</v>
      </c>
      <c r="H183">
        <v>17.14</v>
      </c>
      <c r="I183">
        <v>17.899999999999999</v>
      </c>
      <c r="J183">
        <v>21.96</v>
      </c>
      <c r="K183">
        <v>261.5</v>
      </c>
    </row>
    <row r="184" spans="1:11" x14ac:dyDescent="0.75">
      <c r="A184" s="7">
        <v>0.5954976851851852</v>
      </c>
      <c r="B184">
        <v>19.88</v>
      </c>
      <c r="C184">
        <v>29.51</v>
      </c>
      <c r="D184">
        <v>10</v>
      </c>
      <c r="E184">
        <v>24.12</v>
      </c>
      <c r="F184">
        <v>10</v>
      </c>
      <c r="G184">
        <v>24.17</v>
      </c>
      <c r="H184">
        <v>17.11</v>
      </c>
      <c r="I184">
        <v>17.86</v>
      </c>
      <c r="J184">
        <v>21.28</v>
      </c>
      <c r="K184">
        <v>287.47000000000003</v>
      </c>
    </row>
    <row r="185" spans="1:11" x14ac:dyDescent="0.75">
      <c r="A185" s="7">
        <v>0.59619212962962964</v>
      </c>
      <c r="B185">
        <v>19.93</v>
      </c>
      <c r="C185">
        <v>29.58</v>
      </c>
      <c r="D185">
        <v>10</v>
      </c>
      <c r="E185">
        <v>24.12</v>
      </c>
      <c r="F185">
        <v>10</v>
      </c>
      <c r="G185">
        <v>24.13</v>
      </c>
      <c r="H185">
        <v>17.079999999999998</v>
      </c>
      <c r="I185">
        <v>17.86</v>
      </c>
      <c r="J185">
        <v>22.25</v>
      </c>
      <c r="K185">
        <v>275.17</v>
      </c>
    </row>
    <row r="186" spans="1:11" x14ac:dyDescent="0.75">
      <c r="A186" s="7">
        <v>0.59688657407407408</v>
      </c>
      <c r="B186">
        <v>19.96</v>
      </c>
      <c r="C186">
        <v>29.63</v>
      </c>
      <c r="D186">
        <v>10</v>
      </c>
      <c r="E186">
        <v>24.14</v>
      </c>
      <c r="F186">
        <v>10</v>
      </c>
      <c r="G186">
        <v>24.17</v>
      </c>
      <c r="H186">
        <v>17.04</v>
      </c>
      <c r="I186">
        <v>17.78</v>
      </c>
      <c r="J186">
        <v>21.95</v>
      </c>
      <c r="K186">
        <v>246.46</v>
      </c>
    </row>
    <row r="187" spans="1:11" x14ac:dyDescent="0.75">
      <c r="A187" s="7">
        <v>0.59758101851851853</v>
      </c>
      <c r="B187">
        <v>19.87</v>
      </c>
      <c r="C187">
        <v>29.66</v>
      </c>
      <c r="D187">
        <v>10</v>
      </c>
      <c r="E187">
        <v>24.14</v>
      </c>
      <c r="F187">
        <v>10</v>
      </c>
      <c r="G187">
        <v>24.13</v>
      </c>
      <c r="H187">
        <v>16.95</v>
      </c>
      <c r="I187">
        <v>17.690000000000001</v>
      </c>
      <c r="J187">
        <v>22.22</v>
      </c>
      <c r="K187">
        <v>225.95</v>
      </c>
    </row>
    <row r="188" spans="1:11" x14ac:dyDescent="0.75">
      <c r="A188" s="7">
        <v>0.59827546296296297</v>
      </c>
      <c r="B188">
        <v>19.8</v>
      </c>
      <c r="C188">
        <v>29.71</v>
      </c>
      <c r="D188">
        <v>10</v>
      </c>
      <c r="E188">
        <v>24.15</v>
      </c>
      <c r="F188">
        <v>10</v>
      </c>
      <c r="G188">
        <v>24.06</v>
      </c>
      <c r="H188">
        <v>16.88</v>
      </c>
      <c r="I188">
        <v>17.510000000000002</v>
      </c>
      <c r="J188">
        <v>21.58</v>
      </c>
      <c r="K188">
        <v>219.11</v>
      </c>
    </row>
    <row r="189" spans="1:11" x14ac:dyDescent="0.75">
      <c r="A189" s="7">
        <v>0.59896990740740741</v>
      </c>
      <c r="B189">
        <v>19.79</v>
      </c>
      <c r="C189">
        <v>29.74</v>
      </c>
      <c r="D189">
        <v>10</v>
      </c>
      <c r="E189">
        <v>24.13</v>
      </c>
      <c r="F189">
        <v>10</v>
      </c>
      <c r="G189">
        <v>24.06</v>
      </c>
      <c r="H189">
        <v>16.8</v>
      </c>
      <c r="I189">
        <v>17.45</v>
      </c>
      <c r="J189">
        <v>21.73</v>
      </c>
      <c r="K189">
        <v>231.42</v>
      </c>
    </row>
    <row r="190" spans="1:11" x14ac:dyDescent="0.75">
      <c r="A190" s="7">
        <v>0.59966435185185185</v>
      </c>
      <c r="B190">
        <v>19.73</v>
      </c>
      <c r="C190">
        <v>29.73</v>
      </c>
      <c r="D190">
        <v>10</v>
      </c>
      <c r="E190">
        <v>24.11</v>
      </c>
      <c r="F190">
        <v>10</v>
      </c>
      <c r="G190">
        <v>24.02</v>
      </c>
      <c r="H190">
        <v>16.739999999999998</v>
      </c>
      <c r="I190">
        <v>17.36</v>
      </c>
      <c r="J190">
        <v>21.2</v>
      </c>
      <c r="K190">
        <v>227.32</v>
      </c>
    </row>
    <row r="191" spans="1:11" x14ac:dyDescent="0.75">
      <c r="A191" s="7">
        <v>0.60035879629629629</v>
      </c>
      <c r="B191">
        <v>19.72</v>
      </c>
      <c r="C191">
        <v>29.67</v>
      </c>
      <c r="D191">
        <v>10</v>
      </c>
      <c r="E191">
        <v>24.06</v>
      </c>
      <c r="F191">
        <v>10</v>
      </c>
      <c r="G191">
        <v>24</v>
      </c>
      <c r="H191">
        <v>16.73</v>
      </c>
      <c r="I191">
        <v>17.350000000000001</v>
      </c>
      <c r="J191">
        <v>21.2</v>
      </c>
      <c r="K191">
        <v>225.95</v>
      </c>
    </row>
    <row r="192" spans="1:11" x14ac:dyDescent="0.75">
      <c r="A192" s="7">
        <v>0.60105324074074074</v>
      </c>
      <c r="B192">
        <v>19.71</v>
      </c>
      <c r="C192">
        <v>29.6</v>
      </c>
      <c r="D192">
        <v>10</v>
      </c>
      <c r="E192">
        <v>23.99</v>
      </c>
      <c r="F192">
        <v>10</v>
      </c>
      <c r="G192">
        <v>23.93</v>
      </c>
      <c r="H192">
        <v>16.73</v>
      </c>
      <c r="I192">
        <v>17.36</v>
      </c>
      <c r="J192">
        <v>21.23</v>
      </c>
      <c r="K192">
        <v>220.48</v>
      </c>
    </row>
    <row r="193" spans="1:11" x14ac:dyDescent="0.75">
      <c r="A193" s="7">
        <v>0.60174768518518518</v>
      </c>
      <c r="B193">
        <v>19.7</v>
      </c>
      <c r="C193">
        <v>29.53</v>
      </c>
      <c r="D193">
        <v>10</v>
      </c>
      <c r="E193">
        <v>23.91</v>
      </c>
      <c r="F193">
        <v>10</v>
      </c>
      <c r="G193">
        <v>23.89</v>
      </c>
      <c r="H193">
        <v>16.68</v>
      </c>
      <c r="I193">
        <v>17.350000000000001</v>
      </c>
      <c r="J193">
        <v>21.42</v>
      </c>
      <c r="K193">
        <v>212.28</v>
      </c>
    </row>
    <row r="194" spans="1:11" x14ac:dyDescent="0.75">
      <c r="A194" s="7">
        <v>0.60244212962962962</v>
      </c>
      <c r="B194">
        <v>19.64</v>
      </c>
      <c r="C194">
        <v>29.46</v>
      </c>
      <c r="D194">
        <v>10</v>
      </c>
      <c r="E194">
        <v>23.83</v>
      </c>
      <c r="F194">
        <v>10</v>
      </c>
      <c r="G194">
        <v>23.86</v>
      </c>
      <c r="H194">
        <v>16.71</v>
      </c>
      <c r="I194">
        <v>17.32</v>
      </c>
      <c r="J194">
        <v>21.5</v>
      </c>
      <c r="K194">
        <v>208.18</v>
      </c>
    </row>
    <row r="195" spans="1:11" x14ac:dyDescent="0.75">
      <c r="A195" s="7">
        <v>0.60313657407407406</v>
      </c>
      <c r="B195">
        <v>19.55</v>
      </c>
      <c r="C195">
        <v>29.41</v>
      </c>
      <c r="D195">
        <v>10</v>
      </c>
      <c r="E195">
        <v>23.76</v>
      </c>
      <c r="F195">
        <v>10</v>
      </c>
      <c r="G195">
        <v>23.85</v>
      </c>
      <c r="H195">
        <v>16.68</v>
      </c>
      <c r="I195">
        <v>17.329999999999998</v>
      </c>
      <c r="J195">
        <v>20.98</v>
      </c>
      <c r="K195">
        <v>212.28</v>
      </c>
    </row>
    <row r="196" spans="1:11" x14ac:dyDescent="0.75">
      <c r="A196" s="7">
        <v>0.6038310185185185</v>
      </c>
      <c r="B196">
        <v>19.64</v>
      </c>
      <c r="C196">
        <v>29.37</v>
      </c>
      <c r="D196">
        <v>10</v>
      </c>
      <c r="E196">
        <v>23.7</v>
      </c>
      <c r="F196">
        <v>10</v>
      </c>
      <c r="G196">
        <v>23.76</v>
      </c>
      <c r="H196">
        <v>16.7</v>
      </c>
      <c r="I196">
        <v>17.36</v>
      </c>
      <c r="J196">
        <v>21.22</v>
      </c>
      <c r="K196">
        <v>210.91</v>
      </c>
    </row>
    <row r="197" spans="1:11" x14ac:dyDescent="0.75">
      <c r="A197" s="7">
        <v>0.60452546296296295</v>
      </c>
      <c r="B197">
        <v>19.57</v>
      </c>
      <c r="C197">
        <v>29.35</v>
      </c>
      <c r="D197">
        <v>10</v>
      </c>
      <c r="E197">
        <v>23.66</v>
      </c>
      <c r="F197">
        <v>10</v>
      </c>
      <c r="G197">
        <v>23.78</v>
      </c>
      <c r="H197">
        <v>16.73</v>
      </c>
      <c r="I197">
        <v>17.41</v>
      </c>
      <c r="J197">
        <v>21.14</v>
      </c>
      <c r="K197">
        <v>215.01</v>
      </c>
    </row>
    <row r="198" spans="1:11" x14ac:dyDescent="0.75">
      <c r="A198" s="7">
        <v>0.60521990740740739</v>
      </c>
      <c r="B198">
        <v>19.5</v>
      </c>
      <c r="C198">
        <v>29.33</v>
      </c>
      <c r="D198">
        <v>10</v>
      </c>
      <c r="E198">
        <v>23.62</v>
      </c>
      <c r="F198">
        <v>10</v>
      </c>
      <c r="G198">
        <v>23.72</v>
      </c>
      <c r="H198">
        <v>16.75</v>
      </c>
      <c r="I198">
        <v>17.43</v>
      </c>
      <c r="J198">
        <v>21.64</v>
      </c>
      <c r="K198">
        <v>208.18</v>
      </c>
    </row>
    <row r="199" spans="1:11" x14ac:dyDescent="0.75">
      <c r="A199" s="7">
        <v>0.60591435185185183</v>
      </c>
      <c r="B199">
        <v>19.39</v>
      </c>
      <c r="C199">
        <v>29.33</v>
      </c>
      <c r="D199">
        <v>10</v>
      </c>
      <c r="E199">
        <v>23.59</v>
      </c>
      <c r="F199">
        <v>10</v>
      </c>
      <c r="G199">
        <v>23.73</v>
      </c>
      <c r="H199">
        <v>16.77</v>
      </c>
      <c r="I199">
        <v>17.399999999999999</v>
      </c>
      <c r="J199">
        <v>22.03</v>
      </c>
      <c r="K199">
        <v>190.41</v>
      </c>
    </row>
    <row r="200" spans="1:11" x14ac:dyDescent="0.75">
      <c r="A200" s="7">
        <v>0.60660879629629627</v>
      </c>
      <c r="B200">
        <v>19.38</v>
      </c>
      <c r="C200">
        <v>29.31</v>
      </c>
      <c r="D200">
        <v>10</v>
      </c>
      <c r="E200">
        <v>23.56</v>
      </c>
      <c r="F200">
        <v>10</v>
      </c>
      <c r="G200">
        <v>23.65</v>
      </c>
      <c r="H200">
        <v>16.77</v>
      </c>
      <c r="I200">
        <v>17.37</v>
      </c>
      <c r="J200">
        <v>21.21</v>
      </c>
      <c r="K200">
        <v>178.1</v>
      </c>
    </row>
    <row r="201" spans="1:11" x14ac:dyDescent="0.75">
      <c r="A201" s="7">
        <v>0.60730324074074071</v>
      </c>
      <c r="B201">
        <v>19.37</v>
      </c>
      <c r="C201">
        <v>29.25</v>
      </c>
      <c r="D201">
        <v>10</v>
      </c>
      <c r="E201">
        <v>23.52</v>
      </c>
      <c r="F201">
        <v>10</v>
      </c>
      <c r="G201">
        <v>23.6</v>
      </c>
      <c r="H201">
        <v>16.73</v>
      </c>
      <c r="I201">
        <v>17.3</v>
      </c>
      <c r="J201">
        <v>21.07</v>
      </c>
      <c r="K201">
        <v>184.94</v>
      </c>
    </row>
    <row r="202" spans="1:11" x14ac:dyDescent="0.75">
      <c r="A202" s="7">
        <v>0.60799768518518515</v>
      </c>
      <c r="B202">
        <v>19.38</v>
      </c>
      <c r="C202">
        <v>29.18</v>
      </c>
      <c r="D202">
        <v>10</v>
      </c>
      <c r="E202">
        <v>23.45</v>
      </c>
      <c r="F202">
        <v>10</v>
      </c>
      <c r="G202">
        <v>23.54</v>
      </c>
      <c r="H202">
        <v>16.7</v>
      </c>
      <c r="I202">
        <v>17.29</v>
      </c>
      <c r="J202">
        <v>21.02</v>
      </c>
      <c r="K202">
        <v>198.61</v>
      </c>
    </row>
    <row r="203" spans="1:11" x14ac:dyDescent="0.75">
      <c r="A203" s="7">
        <v>0.6086921296296296</v>
      </c>
      <c r="B203">
        <v>19.27</v>
      </c>
      <c r="C203">
        <v>29.13</v>
      </c>
      <c r="D203">
        <v>10</v>
      </c>
      <c r="E203">
        <v>23.38</v>
      </c>
      <c r="F203">
        <v>10</v>
      </c>
      <c r="G203">
        <v>23.47</v>
      </c>
      <c r="H203">
        <v>16.670000000000002</v>
      </c>
      <c r="I203">
        <v>17.309999999999999</v>
      </c>
      <c r="J203">
        <v>21.33</v>
      </c>
      <c r="K203">
        <v>190.41</v>
      </c>
    </row>
    <row r="204" spans="1:11" x14ac:dyDescent="0.75">
      <c r="A204" s="7">
        <v>0.60938657407407404</v>
      </c>
      <c r="B204">
        <v>19.22</v>
      </c>
      <c r="C204">
        <v>29.1</v>
      </c>
      <c r="D204">
        <v>10</v>
      </c>
      <c r="E204">
        <v>23.33</v>
      </c>
      <c r="F204">
        <v>10</v>
      </c>
      <c r="G204">
        <v>23.47</v>
      </c>
      <c r="H204">
        <v>16.68</v>
      </c>
      <c r="I204">
        <v>17.32</v>
      </c>
      <c r="J204">
        <v>20.99</v>
      </c>
      <c r="K204">
        <v>199.98</v>
      </c>
    </row>
    <row r="205" spans="1:11" x14ac:dyDescent="0.75">
      <c r="A205" s="7">
        <v>0.61008101851851848</v>
      </c>
      <c r="B205">
        <v>19.2</v>
      </c>
      <c r="C205">
        <v>29.06</v>
      </c>
      <c r="D205">
        <v>10</v>
      </c>
      <c r="E205">
        <v>23.28</v>
      </c>
      <c r="F205">
        <v>10</v>
      </c>
      <c r="G205">
        <v>23.47</v>
      </c>
      <c r="H205">
        <v>16.690000000000001</v>
      </c>
      <c r="I205">
        <v>17.34</v>
      </c>
      <c r="J205">
        <v>21.45</v>
      </c>
      <c r="K205">
        <v>193.14</v>
      </c>
    </row>
    <row r="206" spans="1:11" x14ac:dyDescent="0.75">
      <c r="A206" s="7">
        <v>0.61077546296296303</v>
      </c>
      <c r="B206">
        <v>19.149999999999999</v>
      </c>
      <c r="C206">
        <v>28.99</v>
      </c>
      <c r="D206">
        <v>10</v>
      </c>
      <c r="E206">
        <v>23.24</v>
      </c>
      <c r="F206">
        <v>10</v>
      </c>
      <c r="G206">
        <v>23.45</v>
      </c>
      <c r="H206">
        <v>16.690000000000001</v>
      </c>
      <c r="I206">
        <v>17.309999999999999</v>
      </c>
      <c r="J206">
        <v>20.99</v>
      </c>
      <c r="K206">
        <v>179.47</v>
      </c>
    </row>
    <row r="207" spans="1:11" x14ac:dyDescent="0.75">
      <c r="A207" s="7">
        <v>0.61146990740740736</v>
      </c>
      <c r="B207">
        <v>19.03</v>
      </c>
      <c r="C207">
        <v>28.93</v>
      </c>
      <c r="D207">
        <v>10</v>
      </c>
      <c r="E207">
        <v>23.2</v>
      </c>
      <c r="F207">
        <v>10</v>
      </c>
      <c r="G207">
        <v>23.38</v>
      </c>
      <c r="H207">
        <v>16.670000000000002</v>
      </c>
      <c r="I207">
        <v>17.3</v>
      </c>
      <c r="J207">
        <v>21.48</v>
      </c>
      <c r="K207">
        <v>169.9</v>
      </c>
    </row>
    <row r="208" spans="1:11" x14ac:dyDescent="0.75">
      <c r="A208" s="7">
        <v>0.61216435185185192</v>
      </c>
      <c r="B208">
        <v>18.989999999999998</v>
      </c>
      <c r="C208">
        <v>28.89</v>
      </c>
      <c r="D208">
        <v>10</v>
      </c>
      <c r="E208">
        <v>23.15</v>
      </c>
      <c r="F208">
        <v>10</v>
      </c>
      <c r="G208">
        <v>23.34</v>
      </c>
      <c r="H208">
        <v>16.62</v>
      </c>
      <c r="I208">
        <v>17.21</v>
      </c>
      <c r="J208">
        <v>21.56</v>
      </c>
      <c r="K208">
        <v>160.33000000000001</v>
      </c>
    </row>
    <row r="209" spans="1:11" x14ac:dyDescent="0.75">
      <c r="A209" s="7">
        <v>0.61285879629629625</v>
      </c>
      <c r="B209">
        <v>18.93</v>
      </c>
      <c r="C209">
        <v>28.86</v>
      </c>
      <c r="D209">
        <v>10</v>
      </c>
      <c r="E209">
        <v>23.11</v>
      </c>
      <c r="F209">
        <v>10</v>
      </c>
      <c r="G209">
        <v>23.25</v>
      </c>
      <c r="H209">
        <v>16.54</v>
      </c>
      <c r="I209">
        <v>17.12</v>
      </c>
      <c r="J209">
        <v>21.17</v>
      </c>
      <c r="K209">
        <v>150.76</v>
      </c>
    </row>
    <row r="210" spans="1:11" x14ac:dyDescent="0.75">
      <c r="A210" s="7">
        <v>0.6135532407407408</v>
      </c>
      <c r="B210">
        <v>18.93</v>
      </c>
      <c r="C210">
        <v>28.84</v>
      </c>
      <c r="D210">
        <v>10</v>
      </c>
      <c r="E210">
        <v>23.07</v>
      </c>
      <c r="F210">
        <v>10</v>
      </c>
      <c r="G210">
        <v>23.17</v>
      </c>
      <c r="H210">
        <v>16.46</v>
      </c>
      <c r="I210">
        <v>17.05</v>
      </c>
      <c r="J210">
        <v>21.33</v>
      </c>
      <c r="K210">
        <v>148.02000000000001</v>
      </c>
    </row>
    <row r="211" spans="1:11" x14ac:dyDescent="0.75">
      <c r="A211" s="7">
        <v>0.61424768518518513</v>
      </c>
      <c r="B211">
        <v>18.850000000000001</v>
      </c>
      <c r="C211">
        <v>28.82</v>
      </c>
      <c r="D211">
        <v>10</v>
      </c>
      <c r="E211">
        <v>23.02</v>
      </c>
      <c r="F211">
        <v>10</v>
      </c>
      <c r="G211">
        <v>23.16</v>
      </c>
      <c r="H211">
        <v>16.37</v>
      </c>
      <c r="I211">
        <v>16.920000000000002</v>
      </c>
      <c r="J211">
        <v>21.39</v>
      </c>
      <c r="K211">
        <v>141.19</v>
      </c>
    </row>
    <row r="212" spans="1:11" x14ac:dyDescent="0.75">
      <c r="A212" s="7">
        <v>0.61494212962962969</v>
      </c>
      <c r="B212">
        <v>18.86</v>
      </c>
      <c r="C212">
        <v>28.81</v>
      </c>
      <c r="D212">
        <v>10</v>
      </c>
      <c r="E212">
        <v>22.98</v>
      </c>
      <c r="F212">
        <v>10</v>
      </c>
      <c r="G212">
        <v>23.11</v>
      </c>
      <c r="H212">
        <v>16.329999999999998</v>
      </c>
      <c r="I212">
        <v>16.899999999999999</v>
      </c>
      <c r="J212">
        <v>21.69</v>
      </c>
      <c r="K212">
        <v>137.09</v>
      </c>
    </row>
    <row r="213" spans="1:11" x14ac:dyDescent="0.75">
      <c r="A213" s="7">
        <v>0.61563657407407402</v>
      </c>
      <c r="B213">
        <v>18.79</v>
      </c>
      <c r="C213">
        <v>28.77</v>
      </c>
      <c r="D213">
        <v>10</v>
      </c>
      <c r="E213">
        <v>22.95</v>
      </c>
      <c r="F213">
        <v>10</v>
      </c>
      <c r="G213">
        <v>23.1</v>
      </c>
      <c r="H213">
        <v>16.29</v>
      </c>
      <c r="I213">
        <v>16.84</v>
      </c>
      <c r="J213">
        <v>21.14</v>
      </c>
      <c r="K213">
        <v>132.99</v>
      </c>
    </row>
    <row r="214" spans="1:11" x14ac:dyDescent="0.75">
      <c r="A214" s="7">
        <v>0.61633101851851857</v>
      </c>
      <c r="B214">
        <v>18.77</v>
      </c>
      <c r="C214">
        <v>28.71</v>
      </c>
      <c r="D214">
        <v>10</v>
      </c>
      <c r="E214">
        <v>22.92</v>
      </c>
      <c r="F214">
        <v>10</v>
      </c>
      <c r="G214">
        <v>23.05</v>
      </c>
      <c r="H214">
        <v>16.25</v>
      </c>
      <c r="I214">
        <v>16.82</v>
      </c>
      <c r="J214">
        <v>21.21</v>
      </c>
      <c r="K214">
        <v>138.44999999999999</v>
      </c>
    </row>
    <row r="215" spans="1:11" x14ac:dyDescent="0.75">
      <c r="A215" s="7">
        <v>0.6170254629629629</v>
      </c>
      <c r="B215">
        <v>18.66</v>
      </c>
      <c r="C215">
        <v>28.67</v>
      </c>
      <c r="D215">
        <v>10</v>
      </c>
      <c r="E215">
        <v>22.87</v>
      </c>
      <c r="F215">
        <v>10</v>
      </c>
      <c r="G215">
        <v>23.06</v>
      </c>
      <c r="H215">
        <v>16.260000000000002</v>
      </c>
      <c r="I215">
        <v>16.850000000000001</v>
      </c>
      <c r="J215">
        <v>21.29</v>
      </c>
      <c r="K215">
        <v>130.25</v>
      </c>
    </row>
    <row r="216" spans="1:11" x14ac:dyDescent="0.75">
      <c r="A216" s="7">
        <v>0.61771990740740745</v>
      </c>
      <c r="B216">
        <v>18.64</v>
      </c>
      <c r="C216">
        <v>28.63</v>
      </c>
      <c r="D216">
        <v>10</v>
      </c>
      <c r="E216">
        <v>22.82</v>
      </c>
      <c r="F216">
        <v>10</v>
      </c>
      <c r="G216">
        <v>22.98</v>
      </c>
      <c r="H216">
        <v>16.27</v>
      </c>
      <c r="I216">
        <v>16.88</v>
      </c>
      <c r="J216">
        <v>21.35</v>
      </c>
      <c r="K216">
        <v>143.91999999999999</v>
      </c>
    </row>
    <row r="217" spans="1:11" x14ac:dyDescent="0.75">
      <c r="A217" s="7">
        <v>0.61841435185185178</v>
      </c>
      <c r="B217">
        <v>18.66</v>
      </c>
      <c r="C217">
        <v>28.61</v>
      </c>
      <c r="D217">
        <v>10</v>
      </c>
      <c r="E217">
        <v>22.79</v>
      </c>
      <c r="F217">
        <v>10</v>
      </c>
      <c r="G217">
        <v>22.99</v>
      </c>
      <c r="H217">
        <v>16.27</v>
      </c>
      <c r="I217">
        <v>16.940000000000001</v>
      </c>
      <c r="J217">
        <v>21.46</v>
      </c>
      <c r="K217">
        <v>150.76</v>
      </c>
    </row>
    <row r="218" spans="1:11" x14ac:dyDescent="0.75">
      <c r="A218" s="7">
        <v>0.61910879629629634</v>
      </c>
      <c r="B218">
        <v>18.59</v>
      </c>
      <c r="C218">
        <v>28.6</v>
      </c>
      <c r="D218">
        <v>10</v>
      </c>
      <c r="E218">
        <v>22.78</v>
      </c>
      <c r="F218">
        <v>10</v>
      </c>
      <c r="G218">
        <v>23.01</v>
      </c>
      <c r="H218">
        <v>16.3</v>
      </c>
      <c r="I218">
        <v>16.989999999999998</v>
      </c>
      <c r="J218">
        <v>21.56</v>
      </c>
      <c r="K218">
        <v>154.86000000000001</v>
      </c>
    </row>
    <row r="219" spans="1:11" x14ac:dyDescent="0.75">
      <c r="A219" s="7">
        <v>0.61980324074074067</v>
      </c>
      <c r="B219">
        <v>18.55</v>
      </c>
      <c r="C219">
        <v>28.57</v>
      </c>
      <c r="D219">
        <v>10</v>
      </c>
      <c r="E219">
        <v>22.77</v>
      </c>
      <c r="F219">
        <v>10</v>
      </c>
      <c r="G219">
        <v>23.02</v>
      </c>
      <c r="H219">
        <v>16.34</v>
      </c>
      <c r="I219">
        <v>16.96</v>
      </c>
      <c r="J219">
        <v>21.75</v>
      </c>
      <c r="K219">
        <v>158.96</v>
      </c>
    </row>
    <row r="220" spans="1:11" x14ac:dyDescent="0.75">
      <c r="A220" s="7">
        <v>0.62049768518518522</v>
      </c>
      <c r="B220">
        <v>18.440000000000001</v>
      </c>
      <c r="C220">
        <v>28.55</v>
      </c>
      <c r="D220">
        <v>10</v>
      </c>
      <c r="E220">
        <v>22.77</v>
      </c>
      <c r="F220">
        <v>10</v>
      </c>
      <c r="G220">
        <v>23.01</v>
      </c>
      <c r="H220">
        <v>16.37</v>
      </c>
      <c r="I220">
        <v>17.04</v>
      </c>
      <c r="J220">
        <v>21.06</v>
      </c>
      <c r="K220">
        <v>158.96</v>
      </c>
    </row>
    <row r="221" spans="1:11" x14ac:dyDescent="0.75">
      <c r="A221" s="7">
        <v>0.62119212962962966</v>
      </c>
      <c r="B221">
        <v>18.440000000000001</v>
      </c>
      <c r="C221">
        <v>28.55</v>
      </c>
      <c r="D221">
        <v>10</v>
      </c>
      <c r="E221">
        <v>22.77</v>
      </c>
      <c r="F221">
        <v>10</v>
      </c>
      <c r="G221">
        <v>23.04</v>
      </c>
      <c r="H221">
        <v>16.41</v>
      </c>
      <c r="I221">
        <v>17.11</v>
      </c>
      <c r="J221">
        <v>21.92</v>
      </c>
      <c r="K221">
        <v>163.06</v>
      </c>
    </row>
    <row r="222" spans="1:11" x14ac:dyDescent="0.75">
      <c r="A222" s="7">
        <v>0.62188657407407411</v>
      </c>
      <c r="B222">
        <v>18.41</v>
      </c>
      <c r="C222">
        <v>28.56</v>
      </c>
      <c r="D222">
        <v>10</v>
      </c>
      <c r="E222">
        <v>22.78</v>
      </c>
      <c r="F222">
        <v>10</v>
      </c>
      <c r="G222">
        <v>23.04</v>
      </c>
      <c r="H222">
        <v>16.45</v>
      </c>
      <c r="I222">
        <v>17.22</v>
      </c>
      <c r="J222">
        <v>21.29</v>
      </c>
      <c r="K222">
        <v>179.47</v>
      </c>
    </row>
    <row r="223" spans="1:11" x14ac:dyDescent="0.75">
      <c r="A223" s="7">
        <v>0.62258101851851855</v>
      </c>
      <c r="B223">
        <v>18.34</v>
      </c>
      <c r="C223">
        <v>28.57</v>
      </c>
      <c r="D223">
        <v>10</v>
      </c>
      <c r="E223">
        <v>22.8</v>
      </c>
      <c r="F223">
        <v>10</v>
      </c>
      <c r="G223">
        <v>23.09</v>
      </c>
      <c r="H223">
        <v>16.600000000000001</v>
      </c>
      <c r="I223">
        <v>17.37</v>
      </c>
      <c r="J223">
        <v>21.64</v>
      </c>
      <c r="K223">
        <v>208.18</v>
      </c>
    </row>
    <row r="224" spans="1:11" x14ac:dyDescent="0.75">
      <c r="A224" s="7">
        <v>0.62327546296296299</v>
      </c>
      <c r="B224">
        <v>18.29</v>
      </c>
      <c r="C224">
        <v>28.58</v>
      </c>
      <c r="D224">
        <v>10</v>
      </c>
      <c r="E224">
        <v>22.83</v>
      </c>
      <c r="F224">
        <v>10</v>
      </c>
      <c r="G224">
        <v>23.23</v>
      </c>
      <c r="H224">
        <v>16.72</v>
      </c>
      <c r="I224">
        <v>17.57</v>
      </c>
      <c r="J224">
        <v>21.38</v>
      </c>
      <c r="K224">
        <v>215.01</v>
      </c>
    </row>
    <row r="225" spans="1:11" x14ac:dyDescent="0.75">
      <c r="A225" s="7">
        <v>0.62396990740740743</v>
      </c>
      <c r="B225">
        <v>18.260000000000002</v>
      </c>
      <c r="C225">
        <v>28.59</v>
      </c>
      <c r="D225">
        <v>10</v>
      </c>
      <c r="E225">
        <v>22.88</v>
      </c>
      <c r="F225">
        <v>10</v>
      </c>
      <c r="G225">
        <v>23.23</v>
      </c>
      <c r="H225">
        <v>16.88</v>
      </c>
      <c r="I225">
        <v>17.739999999999998</v>
      </c>
      <c r="J225">
        <v>21.39</v>
      </c>
      <c r="K225">
        <v>212.28</v>
      </c>
    </row>
    <row r="226" spans="1:11" x14ac:dyDescent="0.75">
      <c r="A226" s="7">
        <v>0.62466435185185187</v>
      </c>
      <c r="B226">
        <v>18.260000000000002</v>
      </c>
      <c r="C226">
        <v>28.59</v>
      </c>
      <c r="D226">
        <v>10</v>
      </c>
      <c r="E226">
        <v>22.92</v>
      </c>
      <c r="F226">
        <v>10</v>
      </c>
      <c r="G226">
        <v>23.3</v>
      </c>
      <c r="H226">
        <v>16.98</v>
      </c>
      <c r="I226">
        <v>17.899999999999999</v>
      </c>
      <c r="J226">
        <v>21.35</v>
      </c>
      <c r="K226">
        <v>212.28</v>
      </c>
    </row>
    <row r="227" spans="1:11" x14ac:dyDescent="0.75">
      <c r="A227" s="7">
        <v>0.62535879629629632</v>
      </c>
      <c r="B227">
        <v>18.190000000000001</v>
      </c>
      <c r="C227">
        <v>28.62</v>
      </c>
      <c r="D227">
        <v>10</v>
      </c>
      <c r="E227">
        <v>22.97</v>
      </c>
      <c r="F227">
        <v>10</v>
      </c>
      <c r="G227">
        <v>23.31</v>
      </c>
      <c r="H227">
        <v>17.14</v>
      </c>
      <c r="I227">
        <v>18.04</v>
      </c>
      <c r="J227">
        <v>21.22</v>
      </c>
      <c r="K227">
        <v>220.48</v>
      </c>
    </row>
    <row r="228" spans="1:11" x14ac:dyDescent="0.75">
      <c r="A228" s="7">
        <v>0.62605324074074076</v>
      </c>
      <c r="B228">
        <v>18.16</v>
      </c>
      <c r="C228">
        <v>28.63</v>
      </c>
      <c r="D228">
        <v>10</v>
      </c>
      <c r="E228">
        <v>23.02</v>
      </c>
      <c r="F228">
        <v>10</v>
      </c>
      <c r="G228">
        <v>23.34</v>
      </c>
      <c r="H228">
        <v>17.190000000000001</v>
      </c>
      <c r="I228">
        <v>18.14</v>
      </c>
      <c r="J228">
        <v>21.07</v>
      </c>
      <c r="K228">
        <v>220.48</v>
      </c>
    </row>
    <row r="229" spans="1:11" x14ac:dyDescent="0.75">
      <c r="A229" s="7">
        <v>0.6267476851851852</v>
      </c>
      <c r="B229">
        <v>18.11</v>
      </c>
      <c r="C229">
        <v>28.65</v>
      </c>
      <c r="D229">
        <v>10</v>
      </c>
      <c r="E229">
        <v>23.04</v>
      </c>
      <c r="F229">
        <v>10</v>
      </c>
      <c r="G229">
        <v>23.35</v>
      </c>
      <c r="H229">
        <v>17.309999999999999</v>
      </c>
      <c r="I229">
        <v>18.23</v>
      </c>
      <c r="J229">
        <v>21.03</v>
      </c>
      <c r="K229">
        <v>221.85</v>
      </c>
    </row>
    <row r="230" spans="1:11" x14ac:dyDescent="0.75">
      <c r="A230" s="7">
        <v>0.62744212962962964</v>
      </c>
      <c r="B230">
        <v>18.02</v>
      </c>
      <c r="C230">
        <v>28.67</v>
      </c>
      <c r="D230">
        <v>10</v>
      </c>
      <c r="E230">
        <v>23.06</v>
      </c>
      <c r="F230">
        <v>10</v>
      </c>
      <c r="G230">
        <v>23.37</v>
      </c>
      <c r="H230">
        <v>17.41</v>
      </c>
      <c r="I230">
        <v>18.36</v>
      </c>
      <c r="J230">
        <v>21.75</v>
      </c>
      <c r="K230">
        <v>224.58</v>
      </c>
    </row>
    <row r="231" spans="1:11" x14ac:dyDescent="0.75">
      <c r="A231" s="7">
        <v>0.62813657407407408</v>
      </c>
      <c r="B231">
        <v>18</v>
      </c>
      <c r="C231">
        <v>28.69</v>
      </c>
      <c r="D231">
        <v>10</v>
      </c>
      <c r="E231">
        <v>23.11</v>
      </c>
      <c r="F231">
        <v>10</v>
      </c>
      <c r="G231">
        <v>23.44</v>
      </c>
      <c r="H231">
        <v>17.53</v>
      </c>
      <c r="I231">
        <v>18.46</v>
      </c>
      <c r="J231">
        <v>21.36</v>
      </c>
      <c r="K231">
        <v>228.68</v>
      </c>
    </row>
    <row r="232" spans="1:11" x14ac:dyDescent="0.75">
      <c r="A232" s="7">
        <v>0.62883101851851853</v>
      </c>
      <c r="B232">
        <v>17.98</v>
      </c>
      <c r="C232">
        <v>28.7</v>
      </c>
      <c r="D232">
        <v>10</v>
      </c>
      <c r="E232">
        <v>23.17</v>
      </c>
      <c r="F232">
        <v>10</v>
      </c>
      <c r="G232">
        <v>23.57</v>
      </c>
      <c r="H232">
        <v>17.61</v>
      </c>
      <c r="I232">
        <v>18.61</v>
      </c>
      <c r="J232">
        <v>21.72</v>
      </c>
      <c r="K232">
        <v>235.52</v>
      </c>
    </row>
    <row r="233" spans="1:11" x14ac:dyDescent="0.75">
      <c r="A233" s="7">
        <v>0.62952546296296297</v>
      </c>
      <c r="B233">
        <v>17.89</v>
      </c>
      <c r="C233">
        <v>28.7</v>
      </c>
      <c r="D233">
        <v>10</v>
      </c>
      <c r="E233">
        <v>23.23</v>
      </c>
      <c r="F233">
        <v>10</v>
      </c>
      <c r="G233">
        <v>23.6</v>
      </c>
      <c r="H233">
        <v>17.72</v>
      </c>
      <c r="I233">
        <v>18.75</v>
      </c>
      <c r="J233">
        <v>21.66</v>
      </c>
      <c r="K233">
        <v>234.15</v>
      </c>
    </row>
    <row r="234" spans="1:11" x14ac:dyDescent="0.75">
      <c r="A234" s="7">
        <v>0.63021990740740741</v>
      </c>
      <c r="B234">
        <v>17.87</v>
      </c>
      <c r="C234">
        <v>28.72</v>
      </c>
      <c r="D234">
        <v>10</v>
      </c>
      <c r="E234">
        <v>23.27</v>
      </c>
      <c r="F234">
        <v>10</v>
      </c>
      <c r="G234">
        <v>23.63</v>
      </c>
      <c r="H234">
        <v>17.84</v>
      </c>
      <c r="I234">
        <v>18.829999999999998</v>
      </c>
      <c r="J234">
        <v>21.72</v>
      </c>
      <c r="K234">
        <v>230.05</v>
      </c>
    </row>
    <row r="235" spans="1:11" x14ac:dyDescent="0.75">
      <c r="A235" s="7">
        <v>0.63091435185185185</v>
      </c>
      <c r="B235">
        <v>17.809999999999999</v>
      </c>
      <c r="C235">
        <v>28.76</v>
      </c>
      <c r="D235">
        <v>10</v>
      </c>
      <c r="E235">
        <v>23.3</v>
      </c>
      <c r="F235">
        <v>10</v>
      </c>
      <c r="G235">
        <v>23.58</v>
      </c>
      <c r="H235">
        <v>17.899999999999999</v>
      </c>
      <c r="I235">
        <v>18.95</v>
      </c>
      <c r="J235">
        <v>21.63</v>
      </c>
      <c r="K235">
        <v>232.79</v>
      </c>
    </row>
    <row r="236" spans="1:11" x14ac:dyDescent="0.75">
      <c r="A236" s="7">
        <v>0.63160879629629629</v>
      </c>
      <c r="B236">
        <v>17.79</v>
      </c>
      <c r="C236">
        <v>28.78</v>
      </c>
      <c r="D236">
        <v>10</v>
      </c>
      <c r="E236">
        <v>23.34</v>
      </c>
      <c r="F236">
        <v>10</v>
      </c>
      <c r="G236">
        <v>23.65</v>
      </c>
      <c r="H236">
        <v>17.96</v>
      </c>
      <c r="I236">
        <v>18.98</v>
      </c>
      <c r="J236">
        <v>21.26</v>
      </c>
      <c r="K236">
        <v>230.05</v>
      </c>
    </row>
    <row r="237" spans="1:11" x14ac:dyDescent="0.75">
      <c r="A237" s="7">
        <v>0.63230324074074074</v>
      </c>
      <c r="B237">
        <v>17.77</v>
      </c>
      <c r="C237">
        <v>28.81</v>
      </c>
      <c r="D237">
        <v>10</v>
      </c>
      <c r="E237">
        <v>23.37</v>
      </c>
      <c r="F237">
        <v>10</v>
      </c>
      <c r="G237">
        <v>23.66</v>
      </c>
      <c r="H237">
        <v>18</v>
      </c>
      <c r="I237">
        <v>19.02</v>
      </c>
      <c r="J237">
        <v>21.42</v>
      </c>
      <c r="K237">
        <v>227.32</v>
      </c>
    </row>
    <row r="238" spans="1:11" x14ac:dyDescent="0.75">
      <c r="A238" s="7">
        <v>0.63299768518518518</v>
      </c>
      <c r="B238">
        <v>17.72</v>
      </c>
      <c r="C238">
        <v>28.83</v>
      </c>
      <c r="D238">
        <v>10</v>
      </c>
      <c r="E238">
        <v>23.39</v>
      </c>
      <c r="F238">
        <v>10</v>
      </c>
      <c r="G238">
        <v>23.65</v>
      </c>
      <c r="H238">
        <v>18.02</v>
      </c>
      <c r="I238">
        <v>19.05</v>
      </c>
      <c r="J238">
        <v>20.85</v>
      </c>
      <c r="K238">
        <v>230.05</v>
      </c>
    </row>
    <row r="239" spans="1:11" x14ac:dyDescent="0.75">
      <c r="A239" s="7">
        <v>0.63369212962962962</v>
      </c>
      <c r="B239">
        <v>17.75</v>
      </c>
      <c r="C239">
        <v>28.81</v>
      </c>
      <c r="D239">
        <v>10</v>
      </c>
      <c r="E239">
        <v>23.4</v>
      </c>
      <c r="F239">
        <v>10</v>
      </c>
      <c r="G239">
        <v>23.63</v>
      </c>
      <c r="H239">
        <v>18.05</v>
      </c>
      <c r="I239">
        <v>19.100000000000001</v>
      </c>
      <c r="J239">
        <v>21.87</v>
      </c>
      <c r="K239">
        <v>225.95</v>
      </c>
    </row>
    <row r="240" spans="1:11" x14ac:dyDescent="0.75">
      <c r="A240" s="7">
        <v>0.63438657407407406</v>
      </c>
      <c r="B240">
        <v>17.62</v>
      </c>
      <c r="C240">
        <v>28.82</v>
      </c>
      <c r="D240">
        <v>10</v>
      </c>
      <c r="E240">
        <v>23.41</v>
      </c>
      <c r="F240">
        <v>10</v>
      </c>
      <c r="G240">
        <v>23.59</v>
      </c>
      <c r="H240">
        <v>18.059999999999999</v>
      </c>
      <c r="I240">
        <v>19.13</v>
      </c>
      <c r="J240">
        <v>21.52</v>
      </c>
      <c r="K240">
        <v>215.01</v>
      </c>
    </row>
    <row r="241" spans="1:11" x14ac:dyDescent="0.75">
      <c r="A241" s="7">
        <v>0.6350810185185185</v>
      </c>
      <c r="B241">
        <v>17.63</v>
      </c>
      <c r="C241">
        <v>28.74</v>
      </c>
      <c r="D241">
        <v>10</v>
      </c>
      <c r="E241">
        <v>23.41</v>
      </c>
      <c r="F241">
        <v>10</v>
      </c>
      <c r="G241">
        <v>23.65</v>
      </c>
      <c r="H241">
        <v>18.05</v>
      </c>
      <c r="I241">
        <v>19.14</v>
      </c>
      <c r="J241">
        <v>21.28</v>
      </c>
      <c r="K241">
        <v>209.55</v>
      </c>
    </row>
    <row r="242" spans="1:11" x14ac:dyDescent="0.75">
      <c r="A242" s="7">
        <v>0.63577546296296295</v>
      </c>
      <c r="B242">
        <v>17.59</v>
      </c>
      <c r="C242">
        <v>28.73</v>
      </c>
      <c r="D242">
        <v>10</v>
      </c>
      <c r="E242">
        <v>23.39</v>
      </c>
      <c r="F242">
        <v>10</v>
      </c>
      <c r="G242">
        <v>23.56</v>
      </c>
      <c r="H242">
        <v>18.059999999999999</v>
      </c>
      <c r="I242">
        <v>19.149999999999999</v>
      </c>
      <c r="J242">
        <v>20.98</v>
      </c>
      <c r="K242">
        <v>217.75</v>
      </c>
    </row>
    <row r="243" spans="1:11" x14ac:dyDescent="0.75">
      <c r="A243" s="7">
        <v>0.63646990740740739</v>
      </c>
      <c r="B243">
        <v>17.53</v>
      </c>
      <c r="C243">
        <v>28.72</v>
      </c>
      <c r="D243">
        <v>10</v>
      </c>
      <c r="E243">
        <v>23.37</v>
      </c>
      <c r="F243">
        <v>10</v>
      </c>
      <c r="G243">
        <v>23.55</v>
      </c>
      <c r="H243">
        <v>18.059999999999999</v>
      </c>
      <c r="I243">
        <v>19.12</v>
      </c>
      <c r="J243">
        <v>21.36</v>
      </c>
      <c r="K243">
        <v>209.55</v>
      </c>
    </row>
    <row r="244" spans="1:11" x14ac:dyDescent="0.75">
      <c r="A244" s="7">
        <v>0.63716435185185183</v>
      </c>
      <c r="B244">
        <v>17.559999999999999</v>
      </c>
      <c r="C244">
        <v>28.7</v>
      </c>
      <c r="D244">
        <v>10</v>
      </c>
      <c r="E244">
        <v>23.37</v>
      </c>
      <c r="F244">
        <v>10</v>
      </c>
      <c r="G244">
        <v>23.58</v>
      </c>
      <c r="H244">
        <v>18.04</v>
      </c>
      <c r="I244">
        <v>19.149999999999999</v>
      </c>
      <c r="J244">
        <v>21.27</v>
      </c>
      <c r="K244">
        <v>206.81</v>
      </c>
    </row>
    <row r="245" spans="1:11" x14ac:dyDescent="0.75">
      <c r="A245" s="7">
        <v>0.63785879629629627</v>
      </c>
      <c r="B245">
        <v>17.5</v>
      </c>
      <c r="C245">
        <v>28.68</v>
      </c>
      <c r="D245">
        <v>10</v>
      </c>
      <c r="E245">
        <v>23.39</v>
      </c>
      <c r="F245">
        <v>10</v>
      </c>
      <c r="G245">
        <v>23.64</v>
      </c>
      <c r="H245">
        <v>18.100000000000001</v>
      </c>
      <c r="I245">
        <v>19.22</v>
      </c>
      <c r="J245">
        <v>21.25</v>
      </c>
      <c r="K245">
        <v>216.38</v>
      </c>
    </row>
    <row r="246" spans="1:11" x14ac:dyDescent="0.75">
      <c r="A246" s="7">
        <v>0.63855324074074071</v>
      </c>
      <c r="B246">
        <v>17.420000000000002</v>
      </c>
      <c r="C246">
        <v>28.68</v>
      </c>
      <c r="D246">
        <v>10</v>
      </c>
      <c r="E246">
        <v>23.4</v>
      </c>
      <c r="F246">
        <v>10</v>
      </c>
      <c r="G246">
        <v>23.64</v>
      </c>
      <c r="H246">
        <v>18.12</v>
      </c>
      <c r="I246">
        <v>19.309999999999999</v>
      </c>
      <c r="J246">
        <v>21.47</v>
      </c>
      <c r="K246">
        <v>215.01</v>
      </c>
    </row>
    <row r="247" spans="1:11" x14ac:dyDescent="0.75">
      <c r="A247" s="7">
        <v>0.63924768518518515</v>
      </c>
      <c r="B247">
        <v>17.399999999999999</v>
      </c>
      <c r="C247">
        <v>28.68</v>
      </c>
      <c r="D247">
        <v>10</v>
      </c>
      <c r="E247">
        <v>23.42</v>
      </c>
      <c r="F247">
        <v>10</v>
      </c>
      <c r="G247">
        <v>23.66</v>
      </c>
      <c r="H247">
        <v>18.16</v>
      </c>
      <c r="I247">
        <v>19.37</v>
      </c>
      <c r="J247">
        <v>20.83</v>
      </c>
      <c r="K247">
        <v>215.01</v>
      </c>
    </row>
    <row r="248" spans="1:11" x14ac:dyDescent="0.75">
      <c r="A248" s="7">
        <v>0.6399421296296296</v>
      </c>
      <c r="B248">
        <v>17.43</v>
      </c>
      <c r="C248">
        <v>28.68</v>
      </c>
      <c r="D248">
        <v>10</v>
      </c>
      <c r="E248">
        <v>23.42</v>
      </c>
      <c r="F248">
        <v>10</v>
      </c>
      <c r="G248">
        <v>23.65</v>
      </c>
      <c r="H248">
        <v>18.21</v>
      </c>
      <c r="I248">
        <v>19.45</v>
      </c>
      <c r="J248">
        <v>21.09</v>
      </c>
      <c r="K248">
        <v>202.71</v>
      </c>
    </row>
    <row r="249" spans="1:11" x14ac:dyDescent="0.75">
      <c r="A249" s="7">
        <v>0.64063657407407404</v>
      </c>
      <c r="B249">
        <v>17.46</v>
      </c>
      <c r="C249">
        <v>28.67</v>
      </c>
      <c r="D249">
        <v>10</v>
      </c>
      <c r="E249">
        <v>23.4</v>
      </c>
      <c r="F249">
        <v>10</v>
      </c>
      <c r="G249">
        <v>23.6</v>
      </c>
      <c r="H249">
        <v>18.260000000000002</v>
      </c>
      <c r="I249">
        <v>19.52</v>
      </c>
      <c r="J249">
        <v>21.08</v>
      </c>
      <c r="K249">
        <v>209.55</v>
      </c>
    </row>
    <row r="250" spans="1:11" x14ac:dyDescent="0.75">
      <c r="A250" s="7">
        <v>0.64133101851851848</v>
      </c>
      <c r="B250">
        <v>17.43</v>
      </c>
      <c r="C250">
        <v>28.69</v>
      </c>
      <c r="D250">
        <v>10</v>
      </c>
      <c r="E250">
        <v>23.37</v>
      </c>
      <c r="F250">
        <v>10</v>
      </c>
      <c r="G250">
        <v>23.59</v>
      </c>
      <c r="H250">
        <v>18.28</v>
      </c>
      <c r="I250">
        <v>19.59</v>
      </c>
      <c r="J250">
        <v>21.06</v>
      </c>
      <c r="K250">
        <v>216.38</v>
      </c>
    </row>
    <row r="251" spans="1:11" x14ac:dyDescent="0.75">
      <c r="A251" s="7">
        <v>0.64202546296296303</v>
      </c>
      <c r="B251">
        <v>17.350000000000001</v>
      </c>
      <c r="C251">
        <v>28.7</v>
      </c>
      <c r="D251">
        <v>10</v>
      </c>
      <c r="E251">
        <v>23.35</v>
      </c>
      <c r="F251">
        <v>10</v>
      </c>
      <c r="G251">
        <v>23.61</v>
      </c>
      <c r="H251">
        <v>18.329999999999998</v>
      </c>
      <c r="I251">
        <v>19.66</v>
      </c>
      <c r="J251">
        <v>21.47</v>
      </c>
      <c r="K251">
        <v>223.22</v>
      </c>
    </row>
    <row r="252" spans="1:11" x14ac:dyDescent="0.75">
      <c r="A252" s="7">
        <v>0.64271990740740736</v>
      </c>
      <c r="B252">
        <v>17.260000000000002</v>
      </c>
      <c r="C252">
        <v>28.7</v>
      </c>
      <c r="D252">
        <v>10</v>
      </c>
      <c r="E252">
        <v>23.35</v>
      </c>
      <c r="F252">
        <v>10</v>
      </c>
      <c r="G252">
        <v>23.63</v>
      </c>
      <c r="H252">
        <v>18.399999999999999</v>
      </c>
      <c r="I252">
        <v>19.760000000000002</v>
      </c>
      <c r="J252">
        <v>21.32</v>
      </c>
      <c r="K252">
        <v>219.11</v>
      </c>
    </row>
    <row r="253" spans="1:11" x14ac:dyDescent="0.75">
      <c r="A253" s="7">
        <v>0.64341435185185192</v>
      </c>
      <c r="B253">
        <v>17.260000000000002</v>
      </c>
      <c r="C253">
        <v>28.71</v>
      </c>
      <c r="D253">
        <v>10</v>
      </c>
      <c r="E253">
        <v>23.36</v>
      </c>
      <c r="F253">
        <v>10</v>
      </c>
      <c r="G253">
        <v>23.63</v>
      </c>
      <c r="H253">
        <v>18.420000000000002</v>
      </c>
      <c r="I253">
        <v>19.8</v>
      </c>
      <c r="J253">
        <v>21</v>
      </c>
      <c r="K253">
        <v>208.18</v>
      </c>
    </row>
    <row r="254" spans="1:11" x14ac:dyDescent="0.75">
      <c r="A254" s="7">
        <v>0.64410879629629625</v>
      </c>
      <c r="B254">
        <v>17.22</v>
      </c>
      <c r="C254">
        <v>28.76</v>
      </c>
      <c r="D254">
        <v>10</v>
      </c>
      <c r="E254">
        <v>23.36</v>
      </c>
      <c r="F254">
        <v>10</v>
      </c>
      <c r="G254">
        <v>23.6</v>
      </c>
      <c r="H254">
        <v>18.41</v>
      </c>
      <c r="I254">
        <v>19.86</v>
      </c>
      <c r="J254">
        <v>21.08</v>
      </c>
      <c r="K254">
        <v>202.71</v>
      </c>
    </row>
    <row r="255" spans="1:11" x14ac:dyDescent="0.75">
      <c r="A255" s="7">
        <v>0.6448032407407408</v>
      </c>
      <c r="B255">
        <v>17.18</v>
      </c>
      <c r="C255">
        <v>28.78</v>
      </c>
      <c r="D255">
        <v>10</v>
      </c>
      <c r="E255">
        <v>23.37</v>
      </c>
      <c r="F255">
        <v>10</v>
      </c>
      <c r="G255">
        <v>23.57</v>
      </c>
      <c r="H255">
        <v>18.46</v>
      </c>
      <c r="I255">
        <v>19.88</v>
      </c>
      <c r="J255">
        <v>21.52</v>
      </c>
      <c r="K255">
        <v>210.91</v>
      </c>
    </row>
    <row r="256" spans="1:11" x14ac:dyDescent="0.75">
      <c r="A256" s="7">
        <v>0.64549768518518513</v>
      </c>
      <c r="B256">
        <v>17.16</v>
      </c>
      <c r="C256">
        <v>28.8</v>
      </c>
      <c r="D256">
        <v>10</v>
      </c>
      <c r="E256">
        <v>23.38</v>
      </c>
      <c r="F256">
        <v>10</v>
      </c>
      <c r="G256">
        <v>23.57</v>
      </c>
      <c r="H256">
        <v>18.489999999999998</v>
      </c>
      <c r="I256">
        <v>19.93</v>
      </c>
      <c r="J256">
        <v>21.28</v>
      </c>
      <c r="K256">
        <v>215.01</v>
      </c>
    </row>
    <row r="257" spans="1:11" x14ac:dyDescent="0.75">
      <c r="A257" s="7">
        <v>0.64619212962962969</v>
      </c>
      <c r="B257">
        <v>17.11</v>
      </c>
      <c r="C257">
        <v>28.83</v>
      </c>
      <c r="D257">
        <v>10</v>
      </c>
      <c r="E257">
        <v>23.4</v>
      </c>
      <c r="F257">
        <v>10</v>
      </c>
      <c r="G257">
        <v>23.63</v>
      </c>
      <c r="H257">
        <v>18.53</v>
      </c>
      <c r="I257">
        <v>19.989999999999998</v>
      </c>
      <c r="J257">
        <v>21.9</v>
      </c>
      <c r="K257">
        <v>213.65</v>
      </c>
    </row>
    <row r="258" spans="1:11" x14ac:dyDescent="0.75">
      <c r="A258" s="7">
        <v>0.64688657407407402</v>
      </c>
      <c r="B258">
        <v>16.829999999999998</v>
      </c>
      <c r="C258">
        <v>28.87</v>
      </c>
      <c r="D258">
        <v>10</v>
      </c>
      <c r="E258">
        <v>23.41</v>
      </c>
      <c r="F258">
        <v>10</v>
      </c>
      <c r="G258">
        <v>23.65</v>
      </c>
      <c r="H258">
        <v>18.559999999999999</v>
      </c>
      <c r="I258">
        <v>20.04</v>
      </c>
      <c r="J258">
        <v>21.27</v>
      </c>
      <c r="K258">
        <v>210.91</v>
      </c>
    </row>
    <row r="259" spans="1:11" x14ac:dyDescent="0.75">
      <c r="A259" s="7">
        <v>0.64758101851851857</v>
      </c>
      <c r="B259">
        <v>16.989999999999998</v>
      </c>
      <c r="C259">
        <v>28.9</v>
      </c>
      <c r="D259">
        <v>10</v>
      </c>
      <c r="E259">
        <v>23.43</v>
      </c>
      <c r="F259">
        <v>10</v>
      </c>
      <c r="G259">
        <v>23.62</v>
      </c>
      <c r="H259">
        <v>18.61</v>
      </c>
      <c r="I259">
        <v>20.059999999999999</v>
      </c>
      <c r="J259">
        <v>21.54</v>
      </c>
      <c r="K259">
        <v>202.71</v>
      </c>
    </row>
    <row r="260" spans="1:11" x14ac:dyDescent="0.75">
      <c r="A260" s="7">
        <v>0.6482754629629629</v>
      </c>
      <c r="B260">
        <v>17.02</v>
      </c>
      <c r="C260">
        <v>28.94</v>
      </c>
      <c r="D260">
        <v>10</v>
      </c>
      <c r="E260">
        <v>23.44</v>
      </c>
      <c r="F260">
        <v>10</v>
      </c>
      <c r="G260">
        <v>23.64</v>
      </c>
      <c r="H260">
        <v>18.600000000000001</v>
      </c>
      <c r="I260">
        <v>20.11</v>
      </c>
      <c r="J260">
        <v>21.77</v>
      </c>
      <c r="K260">
        <v>204.08</v>
      </c>
    </row>
    <row r="261" spans="1:11" x14ac:dyDescent="0.75">
      <c r="A261" s="7">
        <v>0.64896990740740745</v>
      </c>
      <c r="B261">
        <v>17.05</v>
      </c>
      <c r="C261">
        <v>28.98</v>
      </c>
      <c r="D261">
        <v>10</v>
      </c>
      <c r="E261">
        <v>23.46</v>
      </c>
      <c r="F261">
        <v>10</v>
      </c>
      <c r="G261">
        <v>23.6</v>
      </c>
      <c r="H261">
        <v>18.600000000000001</v>
      </c>
      <c r="I261">
        <v>20.09</v>
      </c>
      <c r="J261">
        <v>21.78</v>
      </c>
      <c r="K261">
        <v>204.08</v>
      </c>
    </row>
    <row r="262" spans="1:11" x14ac:dyDescent="0.75">
      <c r="A262" s="7">
        <v>0.64966435185185178</v>
      </c>
      <c r="B262">
        <v>17.010000000000002</v>
      </c>
      <c r="C262">
        <v>28.97</v>
      </c>
      <c r="D262">
        <v>10</v>
      </c>
      <c r="E262">
        <v>23.48</v>
      </c>
      <c r="F262">
        <v>10</v>
      </c>
      <c r="G262">
        <v>23.62</v>
      </c>
      <c r="H262">
        <v>18.649999999999999</v>
      </c>
      <c r="I262">
        <v>20.2</v>
      </c>
      <c r="J262">
        <v>21.91</v>
      </c>
      <c r="K262">
        <v>209.55</v>
      </c>
    </row>
    <row r="263" spans="1:11" x14ac:dyDescent="0.75">
      <c r="A263" s="7">
        <v>0.65035879629629634</v>
      </c>
      <c r="B263">
        <v>16.98</v>
      </c>
      <c r="C263">
        <v>28.98</v>
      </c>
      <c r="D263">
        <v>10</v>
      </c>
      <c r="E263">
        <v>23.49</v>
      </c>
      <c r="F263">
        <v>10</v>
      </c>
      <c r="G263">
        <v>23.66</v>
      </c>
      <c r="H263">
        <v>18.75</v>
      </c>
      <c r="I263">
        <v>20.309999999999999</v>
      </c>
      <c r="J263">
        <v>21.14</v>
      </c>
      <c r="K263">
        <v>216.38</v>
      </c>
    </row>
    <row r="264" spans="1:11" x14ac:dyDescent="0.75">
      <c r="A264" s="7">
        <v>0.65105324074074067</v>
      </c>
      <c r="B264">
        <v>16.940000000000001</v>
      </c>
      <c r="C264">
        <v>28.94</v>
      </c>
      <c r="D264">
        <v>10</v>
      </c>
      <c r="E264">
        <v>23.51</v>
      </c>
      <c r="F264">
        <v>10</v>
      </c>
      <c r="G264">
        <v>23.67</v>
      </c>
      <c r="H264">
        <v>18.809999999999999</v>
      </c>
      <c r="I264">
        <v>20.43</v>
      </c>
      <c r="J264">
        <v>21.54</v>
      </c>
      <c r="K264">
        <v>216.38</v>
      </c>
    </row>
    <row r="265" spans="1:11" x14ac:dyDescent="0.75">
      <c r="A265" s="7">
        <v>0.65174768518518522</v>
      </c>
      <c r="B265">
        <v>16.899999999999999</v>
      </c>
      <c r="C265">
        <v>28.92</v>
      </c>
      <c r="D265">
        <v>10</v>
      </c>
      <c r="E265">
        <v>23.5</v>
      </c>
      <c r="F265">
        <v>10</v>
      </c>
      <c r="G265">
        <v>23.68</v>
      </c>
      <c r="H265">
        <v>18.86</v>
      </c>
      <c r="I265">
        <v>20.49</v>
      </c>
      <c r="J265">
        <v>21.32</v>
      </c>
      <c r="K265">
        <v>210.91</v>
      </c>
    </row>
    <row r="266" spans="1:11" x14ac:dyDescent="0.75">
      <c r="A266" s="7">
        <v>0.65244212962962966</v>
      </c>
      <c r="B266">
        <v>16.93</v>
      </c>
      <c r="C266">
        <v>28.91</v>
      </c>
      <c r="D266">
        <v>10</v>
      </c>
      <c r="E266">
        <v>23.5</v>
      </c>
      <c r="F266">
        <v>10</v>
      </c>
      <c r="G266">
        <v>23.69</v>
      </c>
      <c r="H266">
        <v>18.88</v>
      </c>
      <c r="I266">
        <v>20.51</v>
      </c>
      <c r="J266">
        <v>21.92</v>
      </c>
      <c r="K266">
        <v>199.98</v>
      </c>
    </row>
    <row r="267" spans="1:11" x14ac:dyDescent="0.75">
      <c r="A267" s="7">
        <v>0.65313657407407411</v>
      </c>
      <c r="B267">
        <v>16.850000000000001</v>
      </c>
      <c r="C267">
        <v>28.92</v>
      </c>
      <c r="D267">
        <v>10</v>
      </c>
      <c r="E267">
        <v>23.51</v>
      </c>
      <c r="F267">
        <v>10</v>
      </c>
      <c r="G267">
        <v>23.72</v>
      </c>
      <c r="H267">
        <v>18.91</v>
      </c>
      <c r="I267">
        <v>20.53</v>
      </c>
      <c r="J267">
        <v>21.92</v>
      </c>
      <c r="K267">
        <v>198.61</v>
      </c>
    </row>
    <row r="268" spans="1:11" x14ac:dyDescent="0.75">
      <c r="A268" s="7">
        <v>0.65383101851851855</v>
      </c>
      <c r="B268">
        <v>16.79</v>
      </c>
      <c r="C268">
        <v>28.95</v>
      </c>
      <c r="D268">
        <v>10</v>
      </c>
      <c r="E268">
        <v>23.53</v>
      </c>
      <c r="F268">
        <v>10</v>
      </c>
      <c r="G268">
        <v>23.7</v>
      </c>
      <c r="H268">
        <v>18.920000000000002</v>
      </c>
      <c r="I268">
        <v>20.54</v>
      </c>
      <c r="J268">
        <v>22.31</v>
      </c>
      <c r="K268">
        <v>186.3</v>
      </c>
    </row>
    <row r="269" spans="1:11" x14ac:dyDescent="0.75">
      <c r="A269" s="7">
        <v>0.65452546296296299</v>
      </c>
      <c r="B269">
        <v>16.8</v>
      </c>
      <c r="C269">
        <v>29</v>
      </c>
      <c r="D269">
        <v>10</v>
      </c>
      <c r="E269">
        <v>23.56</v>
      </c>
      <c r="F269">
        <v>10</v>
      </c>
      <c r="G269">
        <v>23.71</v>
      </c>
      <c r="H269">
        <v>18.86</v>
      </c>
      <c r="I269">
        <v>20.46</v>
      </c>
      <c r="J269">
        <v>21.77</v>
      </c>
      <c r="K269">
        <v>179.47</v>
      </c>
    </row>
    <row r="270" spans="1:11" x14ac:dyDescent="0.75">
      <c r="A270" s="7">
        <v>0.65521990740740743</v>
      </c>
      <c r="B270">
        <v>16.72</v>
      </c>
      <c r="C270">
        <v>29.06</v>
      </c>
      <c r="D270">
        <v>10</v>
      </c>
      <c r="E270">
        <v>23.58</v>
      </c>
      <c r="F270">
        <v>10</v>
      </c>
      <c r="G270">
        <v>23.69</v>
      </c>
      <c r="H270">
        <v>18.87</v>
      </c>
      <c r="I270">
        <v>20.45</v>
      </c>
      <c r="J270">
        <v>22.06</v>
      </c>
      <c r="K270">
        <v>165.8</v>
      </c>
    </row>
    <row r="271" spans="1:11" x14ac:dyDescent="0.75">
      <c r="A271" s="7">
        <v>0.65591435185185187</v>
      </c>
      <c r="B271">
        <v>16.760000000000002</v>
      </c>
      <c r="C271">
        <v>29.09</v>
      </c>
      <c r="D271">
        <v>10</v>
      </c>
      <c r="E271">
        <v>23.6</v>
      </c>
      <c r="F271">
        <v>10</v>
      </c>
      <c r="G271">
        <v>23.67</v>
      </c>
      <c r="H271">
        <v>18.829999999999998</v>
      </c>
      <c r="I271">
        <v>20.36</v>
      </c>
      <c r="J271">
        <v>22.07</v>
      </c>
      <c r="K271">
        <v>163.06</v>
      </c>
    </row>
    <row r="272" spans="1:11" x14ac:dyDescent="0.75">
      <c r="A272" s="7">
        <v>0.65660879629629632</v>
      </c>
      <c r="B272">
        <v>16.77</v>
      </c>
      <c r="C272">
        <v>29.13</v>
      </c>
      <c r="D272">
        <v>10</v>
      </c>
      <c r="E272">
        <v>23.62</v>
      </c>
      <c r="F272">
        <v>10</v>
      </c>
      <c r="G272">
        <v>23.65</v>
      </c>
      <c r="H272">
        <v>18.84</v>
      </c>
      <c r="I272">
        <v>20.39</v>
      </c>
      <c r="J272">
        <v>22.1</v>
      </c>
      <c r="K272">
        <v>171.27</v>
      </c>
    </row>
    <row r="273" spans="1:11" x14ac:dyDescent="0.75">
      <c r="A273" s="7">
        <v>0.65730324074074076</v>
      </c>
      <c r="B273">
        <v>16.72</v>
      </c>
      <c r="C273">
        <v>29.16</v>
      </c>
      <c r="D273">
        <v>10</v>
      </c>
      <c r="E273">
        <v>23.64</v>
      </c>
      <c r="F273">
        <v>10</v>
      </c>
      <c r="G273">
        <v>23.72</v>
      </c>
      <c r="H273">
        <v>18.809999999999999</v>
      </c>
      <c r="I273">
        <v>20.420000000000002</v>
      </c>
      <c r="J273">
        <v>22.15</v>
      </c>
      <c r="K273">
        <v>165.8</v>
      </c>
    </row>
    <row r="274" spans="1:11" x14ac:dyDescent="0.75">
      <c r="A274" s="7">
        <v>0.6579976851851852</v>
      </c>
      <c r="B274">
        <v>16.600000000000001</v>
      </c>
      <c r="C274">
        <v>29.21</v>
      </c>
      <c r="D274">
        <v>10</v>
      </c>
      <c r="E274">
        <v>23.67</v>
      </c>
      <c r="F274">
        <v>10</v>
      </c>
      <c r="G274">
        <v>23.72</v>
      </c>
      <c r="H274">
        <v>18.84</v>
      </c>
      <c r="I274">
        <v>20.45</v>
      </c>
      <c r="J274">
        <v>21.18</v>
      </c>
      <c r="K274">
        <v>156.22999999999999</v>
      </c>
    </row>
    <row r="275" spans="1:11" x14ac:dyDescent="0.75">
      <c r="A275" s="7">
        <v>0.65869212962962964</v>
      </c>
      <c r="B275">
        <v>16.73</v>
      </c>
      <c r="C275">
        <v>29.24</v>
      </c>
      <c r="D275">
        <v>10</v>
      </c>
      <c r="E275">
        <v>23.7</v>
      </c>
      <c r="F275">
        <v>10</v>
      </c>
      <c r="G275">
        <v>23.69</v>
      </c>
      <c r="H275">
        <v>18.86</v>
      </c>
      <c r="I275">
        <v>20.46</v>
      </c>
      <c r="J275">
        <v>20.98</v>
      </c>
      <c r="K275">
        <v>169.9</v>
      </c>
    </row>
    <row r="276" spans="1:11" x14ac:dyDescent="0.75">
      <c r="A276" s="7">
        <v>0.65938657407407408</v>
      </c>
      <c r="B276">
        <v>16.64</v>
      </c>
      <c r="C276">
        <v>29.27</v>
      </c>
      <c r="D276">
        <v>10</v>
      </c>
      <c r="E276">
        <v>23.74</v>
      </c>
      <c r="F276">
        <v>10</v>
      </c>
      <c r="G276">
        <v>23.74</v>
      </c>
      <c r="H276">
        <v>18.93</v>
      </c>
      <c r="I276">
        <v>20.57</v>
      </c>
      <c r="J276">
        <v>21.49</v>
      </c>
      <c r="K276">
        <v>163.06</v>
      </c>
    </row>
    <row r="277" spans="1:11" x14ac:dyDescent="0.75">
      <c r="A277" s="7">
        <v>0.66008101851851853</v>
      </c>
      <c r="B277">
        <v>16.66</v>
      </c>
      <c r="C277">
        <v>29.25</v>
      </c>
      <c r="D277">
        <v>10</v>
      </c>
      <c r="E277">
        <v>23.77</v>
      </c>
      <c r="F277">
        <v>10</v>
      </c>
      <c r="G277">
        <v>23.71</v>
      </c>
      <c r="H277">
        <v>19</v>
      </c>
      <c r="I277">
        <v>20.66</v>
      </c>
      <c r="J277">
        <v>21.81</v>
      </c>
      <c r="K277">
        <v>160.33000000000001</v>
      </c>
    </row>
    <row r="278" spans="1:11" x14ac:dyDescent="0.75">
      <c r="A278" s="7">
        <v>0.66077546296296297</v>
      </c>
      <c r="B278">
        <v>3.91</v>
      </c>
      <c r="C278">
        <v>29.23</v>
      </c>
      <c r="D278">
        <v>10</v>
      </c>
      <c r="E278">
        <v>23.69</v>
      </c>
      <c r="F278">
        <v>42.64</v>
      </c>
      <c r="G278">
        <v>23.87</v>
      </c>
      <c r="H278">
        <v>19.07</v>
      </c>
      <c r="I278">
        <v>20.73</v>
      </c>
      <c r="J278">
        <v>21.81</v>
      </c>
      <c r="K278">
        <v>158.96</v>
      </c>
    </row>
    <row r="279" spans="1:11" x14ac:dyDescent="0.75">
      <c r="A279" s="7">
        <v>0.66146990740740741</v>
      </c>
      <c r="B279">
        <v>3.9</v>
      </c>
      <c r="C279">
        <v>29.18</v>
      </c>
      <c r="D279">
        <v>10</v>
      </c>
      <c r="E279">
        <v>23.77</v>
      </c>
      <c r="F279">
        <v>51.73</v>
      </c>
      <c r="G279">
        <v>23.26</v>
      </c>
      <c r="H279">
        <v>19.170000000000002</v>
      </c>
      <c r="I279">
        <v>21.17</v>
      </c>
      <c r="J279">
        <v>21.21</v>
      </c>
      <c r="K279">
        <v>160.33000000000001</v>
      </c>
    </row>
    <row r="280" spans="1:11" x14ac:dyDescent="0.75">
      <c r="A280" s="7">
        <v>0.66216435185185185</v>
      </c>
      <c r="B280">
        <v>3.92</v>
      </c>
      <c r="C280">
        <v>29.14</v>
      </c>
      <c r="D280">
        <v>10</v>
      </c>
      <c r="E280">
        <v>23.84</v>
      </c>
      <c r="F280">
        <v>52.13</v>
      </c>
      <c r="G280">
        <v>23.27</v>
      </c>
      <c r="H280">
        <v>19.28</v>
      </c>
      <c r="I280">
        <v>21.33</v>
      </c>
      <c r="J280">
        <v>21.56</v>
      </c>
      <c r="K280">
        <v>161.69999999999999</v>
      </c>
    </row>
    <row r="281" spans="1:11" x14ac:dyDescent="0.75">
      <c r="A281" s="7">
        <v>0.66285879629629629</v>
      </c>
      <c r="B281">
        <v>3.92</v>
      </c>
      <c r="C281">
        <v>29.12</v>
      </c>
      <c r="D281">
        <v>10</v>
      </c>
      <c r="E281">
        <v>24.02</v>
      </c>
      <c r="F281">
        <v>52.13</v>
      </c>
      <c r="G281">
        <v>23.44</v>
      </c>
      <c r="H281">
        <v>19.36</v>
      </c>
      <c r="I281">
        <v>21.41</v>
      </c>
      <c r="J281">
        <v>22.26</v>
      </c>
      <c r="K281">
        <v>163.06</v>
      </c>
    </row>
    <row r="282" spans="1:11" x14ac:dyDescent="0.75">
      <c r="A282" s="7">
        <v>0.66355324074074074</v>
      </c>
      <c r="B282">
        <v>2.91</v>
      </c>
      <c r="C282">
        <v>29.12</v>
      </c>
      <c r="D282">
        <v>10</v>
      </c>
      <c r="E282">
        <v>24.14</v>
      </c>
      <c r="F282">
        <v>52.72</v>
      </c>
      <c r="G282">
        <v>23.85</v>
      </c>
      <c r="H282">
        <v>15.12</v>
      </c>
      <c r="I282">
        <v>25.16</v>
      </c>
      <c r="J282">
        <v>21.83</v>
      </c>
      <c r="K282">
        <v>164.43</v>
      </c>
    </row>
    <row r="283" spans="1:11" x14ac:dyDescent="0.75">
      <c r="A283" s="7">
        <v>0.66424768518518518</v>
      </c>
      <c r="B283">
        <v>4.2</v>
      </c>
      <c r="C283">
        <v>29.12</v>
      </c>
      <c r="D283">
        <v>10</v>
      </c>
      <c r="E283">
        <v>24.27</v>
      </c>
      <c r="F283">
        <v>51.93</v>
      </c>
      <c r="G283">
        <v>23.47</v>
      </c>
      <c r="H283">
        <v>15.04</v>
      </c>
      <c r="I283">
        <v>22.73</v>
      </c>
      <c r="J283">
        <v>21.88</v>
      </c>
      <c r="K283">
        <v>163.06</v>
      </c>
    </row>
    <row r="284" spans="1:11" x14ac:dyDescent="0.75">
      <c r="A284" s="7">
        <v>0.66494212962962962</v>
      </c>
      <c r="B284">
        <v>4.18</v>
      </c>
      <c r="C284">
        <v>29.12</v>
      </c>
      <c r="D284">
        <v>10</v>
      </c>
      <c r="E284">
        <v>24.4</v>
      </c>
      <c r="F284">
        <v>51.53</v>
      </c>
      <c r="G284">
        <v>23.46</v>
      </c>
      <c r="H284">
        <v>16.45</v>
      </c>
      <c r="I284">
        <v>23.52</v>
      </c>
      <c r="J284">
        <v>21.44</v>
      </c>
      <c r="K284">
        <v>160.33000000000001</v>
      </c>
    </row>
    <row r="285" spans="1:11" x14ac:dyDescent="0.75">
      <c r="A285" s="7">
        <v>0.66563657407407406</v>
      </c>
      <c r="B285">
        <v>4.18</v>
      </c>
      <c r="C285">
        <v>29.07</v>
      </c>
      <c r="D285">
        <v>10</v>
      </c>
      <c r="E285">
        <v>24.4</v>
      </c>
      <c r="F285">
        <v>51.14</v>
      </c>
      <c r="G285">
        <v>23.29</v>
      </c>
      <c r="H285">
        <v>17.38</v>
      </c>
      <c r="I285">
        <v>23.5</v>
      </c>
      <c r="J285">
        <v>21.58</v>
      </c>
      <c r="K285">
        <v>161.69999999999999</v>
      </c>
    </row>
    <row r="286" spans="1:11" x14ac:dyDescent="0.75">
      <c r="A286" s="7">
        <v>0.6663310185185185</v>
      </c>
      <c r="B286">
        <v>4.16</v>
      </c>
      <c r="C286">
        <v>29.04</v>
      </c>
      <c r="D286">
        <v>10</v>
      </c>
      <c r="E286">
        <v>24.44</v>
      </c>
      <c r="F286">
        <v>50.55</v>
      </c>
      <c r="G286">
        <v>23.32</v>
      </c>
      <c r="H286">
        <v>18.309999999999999</v>
      </c>
      <c r="I286">
        <v>23.56</v>
      </c>
      <c r="J286">
        <v>21.14</v>
      </c>
      <c r="K286">
        <v>157.59</v>
      </c>
    </row>
    <row r="287" spans="1:11" x14ac:dyDescent="0.75">
      <c r="A287" s="7">
        <v>0.66702546296296295</v>
      </c>
      <c r="B287">
        <v>4.17</v>
      </c>
      <c r="C287">
        <v>29.03</v>
      </c>
      <c r="D287">
        <v>10</v>
      </c>
      <c r="E287">
        <v>24.45</v>
      </c>
      <c r="F287">
        <v>51.14</v>
      </c>
      <c r="G287">
        <v>23.3</v>
      </c>
      <c r="H287">
        <v>19.39</v>
      </c>
      <c r="I287">
        <v>23.56</v>
      </c>
      <c r="J287">
        <v>21.48</v>
      </c>
      <c r="K287">
        <v>153.49</v>
      </c>
    </row>
    <row r="288" spans="1:11" x14ac:dyDescent="0.75">
      <c r="A288" s="7">
        <v>0.66771990740740739</v>
      </c>
      <c r="B288">
        <v>4.13</v>
      </c>
      <c r="C288">
        <v>29.02</v>
      </c>
      <c r="D288">
        <v>10</v>
      </c>
      <c r="E288">
        <v>24.59</v>
      </c>
      <c r="F288">
        <v>51.53</v>
      </c>
      <c r="G288">
        <v>23.05</v>
      </c>
      <c r="H288">
        <v>20.36</v>
      </c>
      <c r="I288">
        <v>23.5</v>
      </c>
      <c r="J288">
        <v>21.09</v>
      </c>
      <c r="K288">
        <v>138.44999999999999</v>
      </c>
    </row>
    <row r="289" spans="1:11" x14ac:dyDescent="0.75">
      <c r="A289" s="7">
        <v>0.66841435185185183</v>
      </c>
      <c r="B289">
        <v>4.18</v>
      </c>
      <c r="C289">
        <v>29.03</v>
      </c>
      <c r="D289">
        <v>10</v>
      </c>
      <c r="E289">
        <v>24.71</v>
      </c>
      <c r="F289">
        <v>51.34</v>
      </c>
      <c r="G289">
        <v>23.22</v>
      </c>
      <c r="H289">
        <v>20.92</v>
      </c>
      <c r="I289">
        <v>23.46</v>
      </c>
      <c r="J289">
        <v>21.77</v>
      </c>
      <c r="K289">
        <v>131.62</v>
      </c>
    </row>
    <row r="290" spans="1:11" x14ac:dyDescent="0.75">
      <c r="A290" s="7">
        <v>0.66910879629629638</v>
      </c>
      <c r="B290">
        <v>4.1500000000000004</v>
      </c>
      <c r="C290">
        <v>29.05</v>
      </c>
      <c r="D290">
        <v>10</v>
      </c>
      <c r="E290">
        <v>24.75</v>
      </c>
      <c r="F290">
        <v>51.73</v>
      </c>
      <c r="G290">
        <v>23</v>
      </c>
      <c r="H290">
        <v>21.42</v>
      </c>
      <c r="I290">
        <v>23.34</v>
      </c>
      <c r="J290">
        <v>21.47</v>
      </c>
      <c r="K290">
        <v>128.88999999999999</v>
      </c>
    </row>
    <row r="291" spans="1:11" x14ac:dyDescent="0.75">
      <c r="A291" s="7">
        <v>0.66980324074074071</v>
      </c>
      <c r="B291">
        <v>4.03</v>
      </c>
      <c r="C291">
        <v>29.05</v>
      </c>
      <c r="D291">
        <v>10</v>
      </c>
      <c r="E291">
        <v>24.81</v>
      </c>
      <c r="F291">
        <v>51.73</v>
      </c>
      <c r="G291">
        <v>17.82</v>
      </c>
      <c r="H291">
        <v>18.48</v>
      </c>
      <c r="I291">
        <v>15.43</v>
      </c>
      <c r="J291">
        <v>21.75</v>
      </c>
      <c r="K291">
        <v>124.78</v>
      </c>
    </row>
    <row r="292" spans="1:11" x14ac:dyDescent="0.75">
      <c r="A292" s="7">
        <v>0.67049768518518515</v>
      </c>
      <c r="B292">
        <v>4.03</v>
      </c>
      <c r="C292">
        <v>29.07</v>
      </c>
      <c r="D292">
        <v>10</v>
      </c>
      <c r="E292">
        <v>24.81</v>
      </c>
      <c r="F292">
        <v>50.94</v>
      </c>
      <c r="G292">
        <v>15.92</v>
      </c>
      <c r="H292">
        <v>17.61</v>
      </c>
      <c r="I292">
        <v>21.73</v>
      </c>
      <c r="J292">
        <v>21.58</v>
      </c>
      <c r="K292">
        <v>122.05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3"/>
  <sheetViews>
    <sheetView topLeftCell="A2" zoomScale="55" zoomScaleNormal="55" workbookViewId="0">
      <selection sqref="A1:XFD1048576"/>
    </sheetView>
  </sheetViews>
  <sheetFormatPr defaultRowHeight="14.75" x14ac:dyDescent="0.75"/>
  <cols>
    <col min="11" max="11" width="22" bestFit="1" customWidth="1"/>
    <col min="13" max="13" width="15.40625" bestFit="1" customWidth="1"/>
    <col min="14" max="14" width="10" bestFit="1" customWidth="1"/>
    <col min="15" max="15" width="10" customWidth="1"/>
    <col min="16" max="16" width="12.7265625" bestFit="1" customWidth="1"/>
    <col min="17" max="17" width="15.26953125" bestFit="1" customWidth="1"/>
    <col min="18" max="18" width="14.86328125" bestFit="1" customWidth="1"/>
    <col min="19" max="19" width="44.40625" bestFit="1" customWidth="1"/>
  </cols>
  <sheetData>
    <row r="1" spans="1:23" x14ac:dyDescent="0.75">
      <c r="A1" t="s">
        <v>11</v>
      </c>
      <c r="B1" t="s">
        <v>12</v>
      </c>
      <c r="C1" t="s">
        <v>20</v>
      </c>
      <c r="D1" t="s">
        <v>21</v>
      </c>
      <c r="E1" t="s">
        <v>13</v>
      </c>
      <c r="F1" t="s">
        <v>14</v>
      </c>
      <c r="G1" t="s">
        <v>15</v>
      </c>
      <c r="H1" t="s">
        <v>22</v>
      </c>
      <c r="I1" t="s">
        <v>23</v>
      </c>
      <c r="J1" t="s">
        <v>24</v>
      </c>
      <c r="K1" t="s">
        <v>19</v>
      </c>
      <c r="M1" t="s">
        <v>63</v>
      </c>
      <c r="N1" t="s">
        <v>65</v>
      </c>
      <c r="P1" t="s">
        <v>108</v>
      </c>
      <c r="Q1" t="s">
        <v>106</v>
      </c>
      <c r="R1" t="s">
        <v>107</v>
      </c>
      <c r="S1" s="78" t="s">
        <v>67</v>
      </c>
      <c r="T1" s="78"/>
      <c r="V1" t="s">
        <v>100</v>
      </c>
      <c r="W1" t="s">
        <v>18</v>
      </c>
    </row>
    <row r="2" spans="1:23" x14ac:dyDescent="0.75">
      <c r="A2" s="7">
        <v>0.47263888888888889</v>
      </c>
      <c r="B2">
        <v>22.220000000000002</v>
      </c>
      <c r="C2">
        <v>32.86</v>
      </c>
      <c r="D2">
        <v>10</v>
      </c>
      <c r="E2">
        <v>32.94</v>
      </c>
      <c r="F2">
        <v>56.53</v>
      </c>
      <c r="G2">
        <v>33.6</v>
      </c>
      <c r="H2">
        <v>28.02</v>
      </c>
      <c r="I2">
        <v>31.33</v>
      </c>
      <c r="J2">
        <v>32.729999999999997</v>
      </c>
      <c r="K2">
        <v>262.86</v>
      </c>
      <c r="L2">
        <f>AVERAGE(K2:K303)</f>
        <v>559.58158940397334</v>
      </c>
      <c r="M2">
        <f>B2-6.2681</f>
        <v>15.951900000000002</v>
      </c>
      <c r="N2">
        <f>M2/15.9519</f>
        <v>1.0000000000000002</v>
      </c>
      <c r="P2">
        <v>1</v>
      </c>
      <c r="Q2">
        <f>(M2-$S$11)/M2*100</f>
        <v>80</v>
      </c>
      <c r="R2">
        <f>(Q2/100)/(1-(Q2/100))</f>
        <v>4.0000000000000009</v>
      </c>
      <c r="S2" t="s">
        <v>68</v>
      </c>
      <c r="T2">
        <v>559.58199999999999</v>
      </c>
      <c r="V2">
        <f>G2-20</f>
        <v>13.600000000000001</v>
      </c>
      <c r="W2">
        <f>J2-10</f>
        <v>22.729999999999997</v>
      </c>
    </row>
    <row r="3" spans="1:23" x14ac:dyDescent="0.75">
      <c r="A3" s="7">
        <v>0.47333333333333333</v>
      </c>
      <c r="B3">
        <v>22.080000000000002</v>
      </c>
      <c r="C3">
        <v>33.14</v>
      </c>
      <c r="D3">
        <v>10</v>
      </c>
      <c r="E3">
        <v>33.22</v>
      </c>
      <c r="F3">
        <v>56.95</v>
      </c>
      <c r="G3">
        <v>32.61</v>
      </c>
      <c r="H3">
        <v>28.49</v>
      </c>
      <c r="I3">
        <v>26.41</v>
      </c>
      <c r="J3">
        <v>29.33</v>
      </c>
      <c r="K3">
        <v>1249.92</v>
      </c>
      <c r="M3">
        <f t="shared" ref="M3:M66" si="0">B3-6.2681</f>
        <v>15.811900000000001</v>
      </c>
      <c r="N3">
        <f t="shared" ref="N3:N66" si="1">M3/15.9519</f>
        <v>0.99122361599558684</v>
      </c>
      <c r="P3">
        <v>2</v>
      </c>
      <c r="Q3">
        <f>(M3-$S$11)/M3*100</f>
        <v>79.822918181875664</v>
      </c>
      <c r="R3">
        <f t="shared" ref="R3:R66" si="2">(Q3/100)/(1-(Q3/100))</f>
        <v>3.9561180799779319</v>
      </c>
      <c r="S3" t="s">
        <v>75</v>
      </c>
      <c r="T3">
        <f>3.1416*0.035*0.035</f>
        <v>3.8484600000000006E-3</v>
      </c>
      <c r="V3">
        <f t="shared" ref="V3:V66" si="3">G3-20</f>
        <v>12.61</v>
      </c>
      <c r="W3">
        <f t="shared" ref="W3:W66" si="4">J3-10</f>
        <v>19.329999999999998</v>
      </c>
    </row>
    <row r="4" spans="1:23" x14ac:dyDescent="0.75">
      <c r="A4" s="7">
        <v>0.47402777777777777</v>
      </c>
      <c r="B4">
        <v>22.07</v>
      </c>
      <c r="C4">
        <v>33.43</v>
      </c>
      <c r="D4">
        <v>10</v>
      </c>
      <c r="E4">
        <v>32.79</v>
      </c>
      <c r="F4">
        <v>53.71</v>
      </c>
      <c r="G4">
        <v>29.18</v>
      </c>
      <c r="H4">
        <v>29.63</v>
      </c>
      <c r="I4">
        <v>25.77</v>
      </c>
      <c r="J4">
        <v>28.8</v>
      </c>
      <c r="K4">
        <v>1297.77</v>
      </c>
      <c r="M4">
        <f t="shared" si="0"/>
        <v>15.8019</v>
      </c>
      <c r="N4">
        <f t="shared" si="1"/>
        <v>0.99059673142384286</v>
      </c>
      <c r="P4">
        <v>3</v>
      </c>
      <c r="Q4">
        <f t="shared" ref="Q4:Q67" si="5">(M4-$S$11)/M4*100</f>
        <v>79.810149412412429</v>
      </c>
      <c r="R4">
        <f>(Q4/100)/(1-(Q4/100))</f>
        <v>3.9529836571192125</v>
      </c>
      <c r="S4" t="s">
        <v>69</v>
      </c>
      <c r="T4" t="s">
        <v>79</v>
      </c>
      <c r="V4">
        <f t="shared" si="3"/>
        <v>9.18</v>
      </c>
      <c r="W4">
        <f t="shared" si="4"/>
        <v>18.8</v>
      </c>
    </row>
    <row r="5" spans="1:23" x14ac:dyDescent="0.75">
      <c r="A5" s="7">
        <v>0.47472222222222221</v>
      </c>
      <c r="B5">
        <v>22.05</v>
      </c>
      <c r="C5">
        <v>33.72</v>
      </c>
      <c r="D5">
        <v>10</v>
      </c>
      <c r="E5">
        <v>32.21</v>
      </c>
      <c r="F5">
        <v>10.61</v>
      </c>
      <c r="G5">
        <v>34.450000000000003</v>
      </c>
      <c r="H5">
        <v>25.04</v>
      </c>
      <c r="I5">
        <v>25.56</v>
      </c>
      <c r="J5">
        <v>27.37</v>
      </c>
      <c r="K5">
        <v>1281.3699999999999</v>
      </c>
      <c r="M5">
        <f t="shared" si="0"/>
        <v>15.7819</v>
      </c>
      <c r="N5">
        <f t="shared" si="1"/>
        <v>0.98934296228035534</v>
      </c>
      <c r="P5">
        <v>4</v>
      </c>
      <c r="Q5">
        <f t="shared" si="5"/>
        <v>79.784563328876743</v>
      </c>
      <c r="R5">
        <f t="shared" si="2"/>
        <v>3.9467148114017752</v>
      </c>
      <c r="S5" t="s">
        <v>71</v>
      </c>
      <c r="T5">
        <f>60*5</f>
        <v>300</v>
      </c>
      <c r="V5">
        <f t="shared" si="3"/>
        <v>14.450000000000003</v>
      </c>
      <c r="W5">
        <f t="shared" si="4"/>
        <v>17.37</v>
      </c>
    </row>
    <row r="6" spans="1:23" x14ac:dyDescent="0.75">
      <c r="A6" s="7">
        <v>0.47541666666666665</v>
      </c>
      <c r="B6">
        <v>22.03</v>
      </c>
      <c r="C6">
        <v>34</v>
      </c>
      <c r="D6">
        <v>10</v>
      </c>
      <c r="E6">
        <v>33.69</v>
      </c>
      <c r="F6">
        <v>10</v>
      </c>
      <c r="G6">
        <v>34.78</v>
      </c>
      <c r="H6">
        <v>24.54</v>
      </c>
      <c r="I6">
        <v>25.34</v>
      </c>
      <c r="J6">
        <v>27.23</v>
      </c>
      <c r="K6">
        <v>1296.4000000000001</v>
      </c>
      <c r="M6">
        <f t="shared" si="0"/>
        <v>15.761900000000001</v>
      </c>
      <c r="N6">
        <f t="shared" si="1"/>
        <v>0.98808919313686772</v>
      </c>
      <c r="P6">
        <v>5</v>
      </c>
      <c r="Q6">
        <f t="shared" si="5"/>
        <v>79.758912313870795</v>
      </c>
      <c r="R6">
        <f t="shared" si="2"/>
        <v>3.9404459656843409</v>
      </c>
      <c r="S6" t="s">
        <v>72</v>
      </c>
      <c r="T6">
        <f>T5*T3*T2</f>
        <v>646.05868311600011</v>
      </c>
      <c r="V6">
        <f t="shared" si="3"/>
        <v>14.780000000000001</v>
      </c>
      <c r="W6">
        <f t="shared" si="4"/>
        <v>17.23</v>
      </c>
    </row>
    <row r="7" spans="1:23" x14ac:dyDescent="0.75">
      <c r="A7" s="7">
        <v>0.4761111111111111</v>
      </c>
      <c r="B7">
        <v>22.03</v>
      </c>
      <c r="C7">
        <v>34.29</v>
      </c>
      <c r="D7">
        <v>10</v>
      </c>
      <c r="E7">
        <v>34.340000000000003</v>
      </c>
      <c r="F7">
        <v>10</v>
      </c>
      <c r="G7">
        <v>34.64</v>
      </c>
      <c r="H7">
        <v>24.15</v>
      </c>
      <c r="I7">
        <v>24.98</v>
      </c>
      <c r="J7">
        <v>26.28</v>
      </c>
      <c r="K7">
        <v>1225.31</v>
      </c>
      <c r="M7">
        <f t="shared" si="0"/>
        <v>15.761900000000001</v>
      </c>
      <c r="N7">
        <f t="shared" si="1"/>
        <v>0.98808919313686772</v>
      </c>
      <c r="P7">
        <v>6</v>
      </c>
      <c r="Q7">
        <f t="shared" si="5"/>
        <v>79.758912313870795</v>
      </c>
      <c r="R7">
        <f t="shared" si="2"/>
        <v>3.9404459656843409</v>
      </c>
      <c r="S7" t="s">
        <v>73</v>
      </c>
      <c r="T7">
        <v>14.370100000000001</v>
      </c>
      <c r="V7">
        <f t="shared" si="3"/>
        <v>14.64</v>
      </c>
      <c r="W7">
        <f t="shared" si="4"/>
        <v>16.28</v>
      </c>
    </row>
    <row r="8" spans="1:23" x14ac:dyDescent="0.75">
      <c r="A8" s="7">
        <v>0.47680555555555554</v>
      </c>
      <c r="B8">
        <v>22.02</v>
      </c>
      <c r="C8">
        <v>34.549999999999997</v>
      </c>
      <c r="D8">
        <v>10</v>
      </c>
      <c r="E8">
        <v>34.56</v>
      </c>
      <c r="F8">
        <v>10</v>
      </c>
      <c r="G8">
        <v>34.54</v>
      </c>
      <c r="H8">
        <v>23.96</v>
      </c>
      <c r="I8">
        <v>24.74</v>
      </c>
      <c r="J8">
        <v>26.82</v>
      </c>
      <c r="K8">
        <v>1181.57</v>
      </c>
      <c r="M8">
        <f t="shared" si="0"/>
        <v>15.751899999999999</v>
      </c>
      <c r="N8">
        <f t="shared" si="1"/>
        <v>0.98746230856512385</v>
      </c>
      <c r="P8">
        <v>7</v>
      </c>
      <c r="Q8">
        <f t="shared" si="5"/>
        <v>79.74606237977639</v>
      </c>
      <c r="R8">
        <f t="shared" si="2"/>
        <v>3.9373115428256162</v>
      </c>
      <c r="S8" t="s">
        <v>74</v>
      </c>
      <c r="T8">
        <f>1000*6.0775*T3</f>
        <v>23.389015650000005</v>
      </c>
      <c r="V8">
        <f t="shared" si="3"/>
        <v>14.54</v>
      </c>
      <c r="W8">
        <f t="shared" si="4"/>
        <v>16.82</v>
      </c>
    </row>
    <row r="9" spans="1:23" x14ac:dyDescent="0.75">
      <c r="A9" s="7">
        <v>0.47750000000000004</v>
      </c>
      <c r="B9">
        <v>22.02</v>
      </c>
      <c r="C9">
        <v>34.78</v>
      </c>
      <c r="D9">
        <v>10</v>
      </c>
      <c r="E9">
        <v>34.53</v>
      </c>
      <c r="F9">
        <v>10</v>
      </c>
      <c r="G9">
        <v>34.32</v>
      </c>
      <c r="H9">
        <v>23.58</v>
      </c>
      <c r="I9">
        <v>24.37</v>
      </c>
      <c r="J9">
        <v>26.56</v>
      </c>
      <c r="K9">
        <v>1096.8</v>
      </c>
      <c r="M9">
        <f t="shared" si="0"/>
        <v>15.751899999999999</v>
      </c>
      <c r="N9">
        <f t="shared" si="1"/>
        <v>0.98746230856512385</v>
      </c>
      <c r="P9">
        <v>8</v>
      </c>
      <c r="Q9">
        <f t="shared" si="5"/>
        <v>79.74606237977639</v>
      </c>
      <c r="R9">
        <f t="shared" si="2"/>
        <v>3.9373115428256162</v>
      </c>
      <c r="S9" t="s">
        <v>76</v>
      </c>
      <c r="T9">
        <f>100*T7/T8</f>
        <v>61.439524497474935</v>
      </c>
      <c r="V9">
        <f t="shared" si="3"/>
        <v>14.32</v>
      </c>
      <c r="W9">
        <f t="shared" si="4"/>
        <v>16.559999999999999</v>
      </c>
    </row>
    <row r="10" spans="1:23" x14ac:dyDescent="0.75">
      <c r="A10" s="7">
        <v>0.47819444444444442</v>
      </c>
      <c r="B10">
        <v>21.990000000000002</v>
      </c>
      <c r="C10">
        <v>35</v>
      </c>
      <c r="D10">
        <v>10</v>
      </c>
      <c r="E10">
        <v>34.450000000000003</v>
      </c>
      <c r="F10">
        <v>10</v>
      </c>
      <c r="G10">
        <v>34.03</v>
      </c>
      <c r="H10">
        <v>23.3</v>
      </c>
      <c r="I10">
        <v>23.81</v>
      </c>
      <c r="J10">
        <v>27.19</v>
      </c>
      <c r="K10">
        <v>957.36</v>
      </c>
      <c r="M10">
        <f t="shared" si="0"/>
        <v>15.721900000000002</v>
      </c>
      <c r="N10">
        <f t="shared" si="1"/>
        <v>0.98558165484989257</v>
      </c>
      <c r="P10">
        <v>9</v>
      </c>
      <c r="Q10">
        <f t="shared" si="5"/>
        <v>79.707414498247658</v>
      </c>
      <c r="R10">
        <f t="shared" si="2"/>
        <v>3.9279082742494591</v>
      </c>
      <c r="V10">
        <f t="shared" si="3"/>
        <v>14.030000000000001</v>
      </c>
      <c r="W10">
        <f t="shared" si="4"/>
        <v>17.190000000000001</v>
      </c>
    </row>
    <row r="11" spans="1:23" x14ac:dyDescent="0.75">
      <c r="A11" s="7">
        <v>0.47888888888888892</v>
      </c>
      <c r="B11">
        <v>21.98</v>
      </c>
      <c r="C11">
        <v>35.26</v>
      </c>
      <c r="D11">
        <v>10</v>
      </c>
      <c r="E11">
        <v>34.36</v>
      </c>
      <c r="F11">
        <v>10</v>
      </c>
      <c r="G11">
        <v>33.770000000000003</v>
      </c>
      <c r="H11">
        <v>22.86</v>
      </c>
      <c r="I11">
        <v>23.22</v>
      </c>
      <c r="J11">
        <v>26.44</v>
      </c>
      <c r="K11">
        <v>826.12</v>
      </c>
      <c r="M11">
        <f t="shared" si="0"/>
        <v>15.7119</v>
      </c>
      <c r="N11">
        <f t="shared" si="1"/>
        <v>0.98495477027814871</v>
      </c>
      <c r="P11">
        <v>10</v>
      </c>
      <c r="Q11">
        <f t="shared" si="5"/>
        <v>79.694499073950311</v>
      </c>
      <c r="R11">
        <f t="shared" si="2"/>
        <v>3.9247738513907411</v>
      </c>
      <c r="S11">
        <f>0.2*M2</f>
        <v>3.1903800000000007</v>
      </c>
      <c r="V11">
        <f t="shared" si="3"/>
        <v>13.770000000000003</v>
      </c>
      <c r="W11">
        <f t="shared" si="4"/>
        <v>16.440000000000001</v>
      </c>
    </row>
    <row r="12" spans="1:23" x14ac:dyDescent="0.75">
      <c r="A12" s="7">
        <v>0.47958333333333331</v>
      </c>
      <c r="B12">
        <v>21.970000000000002</v>
      </c>
      <c r="C12">
        <v>35.450000000000003</v>
      </c>
      <c r="D12">
        <v>10</v>
      </c>
      <c r="E12">
        <v>34.26</v>
      </c>
      <c r="F12">
        <v>10</v>
      </c>
      <c r="G12">
        <v>33.46</v>
      </c>
      <c r="H12">
        <v>22.28</v>
      </c>
      <c r="I12">
        <v>22.61</v>
      </c>
      <c r="J12">
        <v>26.53</v>
      </c>
      <c r="K12">
        <v>682.57</v>
      </c>
      <c r="M12">
        <f t="shared" si="0"/>
        <v>15.701900000000002</v>
      </c>
      <c r="N12">
        <f t="shared" si="1"/>
        <v>0.98432788570640495</v>
      </c>
      <c r="P12">
        <v>11</v>
      </c>
      <c r="Q12">
        <f t="shared" si="5"/>
        <v>79.681567198874021</v>
      </c>
      <c r="R12">
        <f t="shared" si="2"/>
        <v>3.9216394285320253</v>
      </c>
      <c r="V12">
        <f t="shared" si="3"/>
        <v>13.46</v>
      </c>
      <c r="W12">
        <f t="shared" si="4"/>
        <v>16.53</v>
      </c>
    </row>
    <row r="13" spans="1:23" x14ac:dyDescent="0.75">
      <c r="A13" s="7">
        <v>0.4802777777777778</v>
      </c>
      <c r="B13">
        <v>21.93</v>
      </c>
      <c r="C13">
        <v>35.51</v>
      </c>
      <c r="D13">
        <v>10</v>
      </c>
      <c r="E13">
        <v>34.049999999999997</v>
      </c>
      <c r="F13">
        <v>10</v>
      </c>
      <c r="G13">
        <v>32.99</v>
      </c>
      <c r="H13">
        <v>21.73</v>
      </c>
      <c r="I13">
        <v>22.13</v>
      </c>
      <c r="J13">
        <v>27.01</v>
      </c>
      <c r="K13">
        <v>529.45000000000005</v>
      </c>
      <c r="M13">
        <f t="shared" si="0"/>
        <v>15.661899999999999</v>
      </c>
      <c r="N13">
        <f t="shared" si="1"/>
        <v>0.98182034741942958</v>
      </c>
      <c r="P13">
        <v>12</v>
      </c>
      <c r="Q13">
        <f t="shared" si="5"/>
        <v>79.629674560557788</v>
      </c>
      <c r="R13">
        <f t="shared" si="2"/>
        <v>3.9091017370971475</v>
      </c>
      <c r="V13">
        <f t="shared" si="3"/>
        <v>12.990000000000002</v>
      </c>
      <c r="W13">
        <f t="shared" si="4"/>
        <v>17.010000000000002</v>
      </c>
    </row>
    <row r="14" spans="1:23" x14ac:dyDescent="0.75">
      <c r="A14" s="7">
        <v>0.48097222222222219</v>
      </c>
      <c r="B14">
        <v>21.87</v>
      </c>
      <c r="C14">
        <v>35.56</v>
      </c>
      <c r="D14">
        <v>10</v>
      </c>
      <c r="E14">
        <v>33.81</v>
      </c>
      <c r="F14">
        <v>10</v>
      </c>
      <c r="G14">
        <v>32.700000000000003</v>
      </c>
      <c r="H14">
        <v>21.16</v>
      </c>
      <c r="I14">
        <v>21.75</v>
      </c>
      <c r="J14">
        <v>26.28</v>
      </c>
      <c r="K14">
        <v>441.95</v>
      </c>
      <c r="M14">
        <f t="shared" si="0"/>
        <v>15.601900000000001</v>
      </c>
      <c r="N14">
        <f t="shared" si="1"/>
        <v>0.97805903998896682</v>
      </c>
      <c r="P14">
        <v>13</v>
      </c>
      <c r="Q14">
        <f t="shared" si="5"/>
        <v>79.551336696171617</v>
      </c>
      <c r="R14">
        <f t="shared" si="2"/>
        <v>3.8902951999448327</v>
      </c>
      <c r="V14">
        <f t="shared" si="3"/>
        <v>12.700000000000003</v>
      </c>
      <c r="W14">
        <f t="shared" si="4"/>
        <v>16.28</v>
      </c>
    </row>
    <row r="15" spans="1:23" x14ac:dyDescent="0.75">
      <c r="A15" s="7">
        <v>0.48166666666666669</v>
      </c>
      <c r="B15">
        <v>21.87</v>
      </c>
      <c r="C15">
        <v>35.6</v>
      </c>
      <c r="D15">
        <v>10</v>
      </c>
      <c r="E15">
        <v>33.549999999999997</v>
      </c>
      <c r="F15">
        <v>10</v>
      </c>
      <c r="G15">
        <v>32.4</v>
      </c>
      <c r="H15">
        <v>20.73</v>
      </c>
      <c r="I15">
        <v>21.47</v>
      </c>
      <c r="J15">
        <v>26.85</v>
      </c>
      <c r="K15">
        <v>417.35</v>
      </c>
      <c r="M15">
        <f t="shared" si="0"/>
        <v>15.601900000000001</v>
      </c>
      <c r="N15">
        <f t="shared" si="1"/>
        <v>0.97805903998896682</v>
      </c>
      <c r="P15">
        <v>14</v>
      </c>
      <c r="Q15">
        <f t="shared" si="5"/>
        <v>79.551336696171617</v>
      </c>
      <c r="R15">
        <f t="shared" si="2"/>
        <v>3.8902951999448327</v>
      </c>
      <c r="V15">
        <f t="shared" si="3"/>
        <v>12.399999999999999</v>
      </c>
      <c r="W15">
        <f t="shared" si="4"/>
        <v>16.850000000000001</v>
      </c>
    </row>
    <row r="16" spans="1:23" x14ac:dyDescent="0.75">
      <c r="A16" s="7">
        <v>0.48236111111111107</v>
      </c>
      <c r="B16">
        <v>21.85</v>
      </c>
      <c r="C16">
        <v>35.619999999999997</v>
      </c>
      <c r="D16">
        <v>10</v>
      </c>
      <c r="E16">
        <v>33.270000000000003</v>
      </c>
      <c r="F16">
        <v>10</v>
      </c>
      <c r="G16">
        <v>32.26</v>
      </c>
      <c r="H16">
        <v>20.45</v>
      </c>
      <c r="I16">
        <v>21.29</v>
      </c>
      <c r="J16">
        <v>25.88</v>
      </c>
      <c r="K16">
        <v>406.41</v>
      </c>
      <c r="M16">
        <f t="shared" si="0"/>
        <v>15.581900000000001</v>
      </c>
      <c r="N16">
        <f t="shared" si="1"/>
        <v>0.9768052708454793</v>
      </c>
      <c r="P16">
        <v>15</v>
      </c>
      <c r="Q16">
        <f t="shared" si="5"/>
        <v>79.525090008278838</v>
      </c>
      <c r="R16">
        <f t="shared" si="2"/>
        <v>3.8840263542273976</v>
      </c>
      <c r="V16">
        <f t="shared" si="3"/>
        <v>12.259999999999998</v>
      </c>
      <c r="W16">
        <f t="shared" si="4"/>
        <v>15.879999999999999</v>
      </c>
    </row>
    <row r="17" spans="1:23" x14ac:dyDescent="0.75">
      <c r="A17" s="7">
        <v>0.48305555555555557</v>
      </c>
      <c r="B17">
        <v>21.830000000000002</v>
      </c>
      <c r="C17">
        <v>35.630000000000003</v>
      </c>
      <c r="D17">
        <v>10</v>
      </c>
      <c r="E17">
        <v>33.04</v>
      </c>
      <c r="F17">
        <v>10</v>
      </c>
      <c r="G17">
        <v>32.17</v>
      </c>
      <c r="H17">
        <v>20.18</v>
      </c>
      <c r="I17">
        <v>21.2</v>
      </c>
      <c r="J17">
        <v>26.27</v>
      </c>
      <c r="K17">
        <v>420.08</v>
      </c>
      <c r="M17">
        <f t="shared" si="0"/>
        <v>15.561900000000001</v>
      </c>
      <c r="N17">
        <f t="shared" si="1"/>
        <v>0.97555150170199167</v>
      </c>
      <c r="P17">
        <v>16</v>
      </c>
      <c r="Q17">
        <f t="shared" si="5"/>
        <v>79.498775856418561</v>
      </c>
      <c r="R17">
        <f t="shared" si="2"/>
        <v>3.8777575085099572</v>
      </c>
      <c r="V17">
        <f t="shared" si="3"/>
        <v>12.170000000000002</v>
      </c>
      <c r="W17">
        <f t="shared" si="4"/>
        <v>16.27</v>
      </c>
    </row>
    <row r="18" spans="1:23" x14ac:dyDescent="0.75">
      <c r="A18" s="7">
        <v>0.48374999999999996</v>
      </c>
      <c r="B18">
        <v>21.82</v>
      </c>
      <c r="C18">
        <v>35.61</v>
      </c>
      <c r="D18">
        <v>10</v>
      </c>
      <c r="E18">
        <v>32.82</v>
      </c>
      <c r="F18">
        <v>10</v>
      </c>
      <c r="G18">
        <v>32.049999999999997</v>
      </c>
      <c r="H18">
        <v>20.010000000000002</v>
      </c>
      <c r="I18">
        <v>21.19</v>
      </c>
      <c r="J18">
        <v>26.96</v>
      </c>
      <c r="K18">
        <v>455.63</v>
      </c>
      <c r="M18">
        <f t="shared" si="0"/>
        <v>15.5519</v>
      </c>
      <c r="N18">
        <f t="shared" si="1"/>
        <v>0.97492461713024781</v>
      </c>
      <c r="P18">
        <v>17</v>
      </c>
      <c r="Q18">
        <f t="shared" si="5"/>
        <v>79.48559340016331</v>
      </c>
      <c r="R18">
        <f t="shared" si="2"/>
        <v>3.8746230856512365</v>
      </c>
      <c r="V18">
        <f t="shared" si="3"/>
        <v>12.049999999999997</v>
      </c>
      <c r="W18">
        <f t="shared" si="4"/>
        <v>16.96</v>
      </c>
    </row>
    <row r="19" spans="1:23" x14ac:dyDescent="0.75">
      <c r="A19" s="7">
        <v>0.48444444444444446</v>
      </c>
      <c r="B19">
        <v>21.8</v>
      </c>
      <c r="C19">
        <v>35.64</v>
      </c>
      <c r="D19">
        <v>10</v>
      </c>
      <c r="E19">
        <v>32.67</v>
      </c>
      <c r="F19">
        <v>10</v>
      </c>
      <c r="G19">
        <v>32.159999999999997</v>
      </c>
      <c r="H19">
        <v>19.940000000000001</v>
      </c>
      <c r="I19">
        <v>21.21</v>
      </c>
      <c r="J19">
        <v>27.33</v>
      </c>
      <c r="K19">
        <v>543.12</v>
      </c>
      <c r="M19">
        <f t="shared" si="0"/>
        <v>15.5319</v>
      </c>
      <c r="N19">
        <f t="shared" si="1"/>
        <v>0.97367084798676018</v>
      </c>
      <c r="P19">
        <v>18</v>
      </c>
      <c r="Q19">
        <f t="shared" si="5"/>
        <v>79.45917756359492</v>
      </c>
      <c r="R19">
        <f t="shared" si="2"/>
        <v>3.8683542399337996</v>
      </c>
      <c r="V19">
        <f t="shared" si="3"/>
        <v>12.159999999999997</v>
      </c>
      <c r="W19">
        <f t="shared" si="4"/>
        <v>17.329999999999998</v>
      </c>
    </row>
    <row r="20" spans="1:23" x14ac:dyDescent="0.75">
      <c r="A20" s="7">
        <v>0.48513888888888884</v>
      </c>
      <c r="B20">
        <v>21.78</v>
      </c>
      <c r="C20">
        <v>35.659999999999997</v>
      </c>
      <c r="D20">
        <v>10</v>
      </c>
      <c r="E20">
        <v>32.6</v>
      </c>
      <c r="F20">
        <v>10</v>
      </c>
      <c r="G20">
        <v>32.17</v>
      </c>
      <c r="H20">
        <v>19.850000000000001</v>
      </c>
      <c r="I20">
        <v>21.24</v>
      </c>
      <c r="J20">
        <v>26.37</v>
      </c>
      <c r="K20">
        <v>518.51</v>
      </c>
      <c r="M20">
        <f t="shared" si="0"/>
        <v>15.511900000000001</v>
      </c>
      <c r="N20">
        <f t="shared" si="1"/>
        <v>0.97241707884327266</v>
      </c>
      <c r="P20">
        <v>19</v>
      </c>
      <c r="Q20">
        <f t="shared" si="5"/>
        <v>79.432693609422429</v>
      </c>
      <c r="R20">
        <f t="shared" si="2"/>
        <v>3.8620853942163604</v>
      </c>
      <c r="V20">
        <f t="shared" si="3"/>
        <v>12.170000000000002</v>
      </c>
      <c r="W20">
        <f t="shared" si="4"/>
        <v>16.37</v>
      </c>
    </row>
    <row r="21" spans="1:23" x14ac:dyDescent="0.75">
      <c r="A21" s="7">
        <v>0.48583333333333334</v>
      </c>
      <c r="B21">
        <v>21.740000000000002</v>
      </c>
      <c r="C21">
        <v>35.700000000000003</v>
      </c>
      <c r="D21">
        <v>10</v>
      </c>
      <c r="E21">
        <v>32.520000000000003</v>
      </c>
      <c r="F21">
        <v>10</v>
      </c>
      <c r="G21">
        <v>32.130000000000003</v>
      </c>
      <c r="H21">
        <v>19.89</v>
      </c>
      <c r="I21">
        <v>21.38</v>
      </c>
      <c r="J21">
        <v>27.17</v>
      </c>
      <c r="K21">
        <v>545.86</v>
      </c>
      <c r="M21">
        <f t="shared" si="0"/>
        <v>15.471900000000002</v>
      </c>
      <c r="N21">
        <f t="shared" si="1"/>
        <v>0.96990954055629741</v>
      </c>
      <c r="P21">
        <v>20</v>
      </c>
      <c r="Q21">
        <f t="shared" si="5"/>
        <v>79.379520291625454</v>
      </c>
      <c r="R21">
        <f t="shared" si="2"/>
        <v>3.8495477027814835</v>
      </c>
      <c r="V21">
        <f t="shared" si="3"/>
        <v>12.130000000000003</v>
      </c>
      <c r="W21">
        <f t="shared" si="4"/>
        <v>17.170000000000002</v>
      </c>
    </row>
    <row r="22" spans="1:23" x14ac:dyDescent="0.75">
      <c r="A22" s="7">
        <v>0.48652777777777773</v>
      </c>
      <c r="B22">
        <v>21.73</v>
      </c>
      <c r="C22">
        <v>35.770000000000003</v>
      </c>
      <c r="D22">
        <v>10</v>
      </c>
      <c r="E22">
        <v>32.47</v>
      </c>
      <c r="F22">
        <v>10</v>
      </c>
      <c r="G22">
        <v>32.130000000000003</v>
      </c>
      <c r="H22">
        <v>19.89</v>
      </c>
      <c r="I22">
        <v>21.54</v>
      </c>
      <c r="J22">
        <v>28.13</v>
      </c>
      <c r="K22">
        <v>592.34</v>
      </c>
      <c r="M22">
        <f t="shared" si="0"/>
        <v>15.4619</v>
      </c>
      <c r="N22">
        <f t="shared" si="1"/>
        <v>0.96928265598455354</v>
      </c>
      <c r="P22">
        <v>21</v>
      </c>
      <c r="Q22">
        <f t="shared" si="5"/>
        <v>79.366183974802567</v>
      </c>
      <c r="R22">
        <f t="shared" si="2"/>
        <v>3.8464132799227637</v>
      </c>
      <c r="V22">
        <f t="shared" si="3"/>
        <v>12.130000000000003</v>
      </c>
      <c r="W22">
        <f t="shared" si="4"/>
        <v>18.13</v>
      </c>
    </row>
    <row r="23" spans="1:23" x14ac:dyDescent="0.75">
      <c r="A23" s="7">
        <v>0.48722222222222222</v>
      </c>
      <c r="B23">
        <v>21.67</v>
      </c>
      <c r="C23">
        <v>35.83</v>
      </c>
      <c r="D23">
        <v>10</v>
      </c>
      <c r="E23">
        <v>32.479999999999997</v>
      </c>
      <c r="F23">
        <v>10</v>
      </c>
      <c r="G23">
        <v>32.33</v>
      </c>
      <c r="H23">
        <v>20</v>
      </c>
      <c r="I23">
        <v>21.8</v>
      </c>
      <c r="J23">
        <v>27.22</v>
      </c>
      <c r="K23">
        <v>679.83</v>
      </c>
      <c r="M23">
        <f t="shared" si="0"/>
        <v>15.401900000000001</v>
      </c>
      <c r="N23">
        <f t="shared" si="1"/>
        <v>0.96552134855409077</v>
      </c>
      <c r="P23">
        <v>22</v>
      </c>
      <c r="Q23">
        <f t="shared" si="5"/>
        <v>79.285802401002471</v>
      </c>
      <c r="R23">
        <f t="shared" si="2"/>
        <v>3.8276067427704525</v>
      </c>
      <c r="V23">
        <f t="shared" si="3"/>
        <v>12.329999999999998</v>
      </c>
      <c r="W23">
        <f t="shared" si="4"/>
        <v>17.22</v>
      </c>
    </row>
    <row r="24" spans="1:23" x14ac:dyDescent="0.75">
      <c r="A24" s="7">
        <v>0.48791666666666672</v>
      </c>
      <c r="B24">
        <v>21.67</v>
      </c>
      <c r="C24">
        <v>35.89</v>
      </c>
      <c r="D24">
        <v>10</v>
      </c>
      <c r="E24">
        <v>32.520000000000003</v>
      </c>
      <c r="F24">
        <v>10</v>
      </c>
      <c r="G24">
        <v>32.5</v>
      </c>
      <c r="H24">
        <v>20.149999999999999</v>
      </c>
      <c r="I24">
        <v>21.85</v>
      </c>
      <c r="J24">
        <v>25.99</v>
      </c>
      <c r="K24">
        <v>782.37</v>
      </c>
      <c r="M24">
        <f t="shared" si="0"/>
        <v>15.401900000000001</v>
      </c>
      <c r="N24">
        <f t="shared" si="1"/>
        <v>0.96552134855409077</v>
      </c>
      <c r="P24">
        <v>23</v>
      </c>
      <c r="Q24">
        <f t="shared" si="5"/>
        <v>79.285802401002471</v>
      </c>
      <c r="R24">
        <f t="shared" si="2"/>
        <v>3.8276067427704525</v>
      </c>
      <c r="V24">
        <f t="shared" si="3"/>
        <v>12.5</v>
      </c>
      <c r="W24">
        <f t="shared" si="4"/>
        <v>15.989999999999998</v>
      </c>
    </row>
    <row r="25" spans="1:23" x14ac:dyDescent="0.75">
      <c r="A25" s="7">
        <v>0.48861111111111111</v>
      </c>
      <c r="B25">
        <v>21.630000000000003</v>
      </c>
      <c r="C25">
        <v>35.99</v>
      </c>
      <c r="D25">
        <v>10</v>
      </c>
      <c r="E25">
        <v>32.56</v>
      </c>
      <c r="F25">
        <v>10</v>
      </c>
      <c r="G25">
        <v>32.409999999999997</v>
      </c>
      <c r="H25">
        <v>20.329999999999998</v>
      </c>
      <c r="I25">
        <v>21.94</v>
      </c>
      <c r="J25">
        <v>26.82</v>
      </c>
      <c r="K25">
        <v>651.12</v>
      </c>
      <c r="M25">
        <f t="shared" si="0"/>
        <v>15.361900000000002</v>
      </c>
      <c r="N25">
        <f t="shared" si="1"/>
        <v>0.96301381026711563</v>
      </c>
      <c r="P25">
        <v>24</v>
      </c>
      <c r="Q25">
        <f t="shared" si="5"/>
        <v>79.231865849927416</v>
      </c>
      <c r="R25">
        <f t="shared" si="2"/>
        <v>3.8150690513355778</v>
      </c>
      <c r="V25">
        <f t="shared" si="3"/>
        <v>12.409999999999997</v>
      </c>
      <c r="W25">
        <f t="shared" si="4"/>
        <v>16.82</v>
      </c>
    </row>
    <row r="26" spans="1:23" x14ac:dyDescent="0.75">
      <c r="A26" s="7">
        <v>0.4893055555555556</v>
      </c>
      <c r="B26">
        <v>21.59</v>
      </c>
      <c r="C26">
        <v>36.08</v>
      </c>
      <c r="D26">
        <v>10</v>
      </c>
      <c r="E26">
        <v>32.56</v>
      </c>
      <c r="F26">
        <v>10</v>
      </c>
      <c r="G26">
        <v>32.590000000000003</v>
      </c>
      <c r="H26">
        <v>20.399999999999999</v>
      </c>
      <c r="I26">
        <v>22.47</v>
      </c>
      <c r="J26">
        <v>27.05</v>
      </c>
      <c r="K26">
        <v>767.33</v>
      </c>
      <c r="M26">
        <f t="shared" si="0"/>
        <v>15.321899999999999</v>
      </c>
      <c r="N26">
        <f t="shared" si="1"/>
        <v>0.96050627198014027</v>
      </c>
      <c r="P26">
        <v>25</v>
      </c>
      <c r="Q26">
        <f t="shared" si="5"/>
        <v>79.177647680770662</v>
      </c>
      <c r="R26">
        <f t="shared" si="2"/>
        <v>3.8025313599007005</v>
      </c>
      <c r="V26">
        <f t="shared" si="3"/>
        <v>12.590000000000003</v>
      </c>
      <c r="W26">
        <f t="shared" si="4"/>
        <v>17.05</v>
      </c>
    </row>
    <row r="27" spans="1:23" x14ac:dyDescent="0.75">
      <c r="A27" s="7">
        <v>0.49</v>
      </c>
      <c r="B27">
        <v>21.580000000000002</v>
      </c>
      <c r="C27">
        <v>36.119999999999997</v>
      </c>
      <c r="D27">
        <v>10</v>
      </c>
      <c r="E27">
        <v>32.58</v>
      </c>
      <c r="F27">
        <v>10</v>
      </c>
      <c r="G27">
        <v>33.11</v>
      </c>
      <c r="H27">
        <v>20.61</v>
      </c>
      <c r="I27">
        <v>22.51</v>
      </c>
      <c r="J27">
        <v>26.27</v>
      </c>
      <c r="K27">
        <v>1161.06</v>
      </c>
      <c r="M27">
        <f t="shared" si="0"/>
        <v>15.311900000000001</v>
      </c>
      <c r="N27">
        <f t="shared" si="1"/>
        <v>0.95987938740839662</v>
      </c>
      <c r="P27">
        <v>26</v>
      </c>
      <c r="Q27">
        <f t="shared" si="5"/>
        <v>79.164048877017208</v>
      </c>
      <c r="R27">
        <f t="shared" si="2"/>
        <v>3.7993969370419802</v>
      </c>
      <c r="V27">
        <f t="shared" si="3"/>
        <v>13.11</v>
      </c>
      <c r="W27">
        <f t="shared" si="4"/>
        <v>16.27</v>
      </c>
    </row>
    <row r="28" spans="1:23" x14ac:dyDescent="0.75">
      <c r="A28" s="7">
        <v>0.49069444444444449</v>
      </c>
      <c r="B28">
        <v>21.57</v>
      </c>
      <c r="C28">
        <v>36.159999999999997</v>
      </c>
      <c r="D28">
        <v>10</v>
      </c>
      <c r="E28">
        <v>32.68</v>
      </c>
      <c r="F28">
        <v>10</v>
      </c>
      <c r="G28">
        <v>32.950000000000003</v>
      </c>
      <c r="H28">
        <v>20.99</v>
      </c>
      <c r="I28">
        <v>22.63</v>
      </c>
      <c r="J28">
        <v>27.15</v>
      </c>
      <c r="K28">
        <v>909.51</v>
      </c>
      <c r="M28">
        <f t="shared" si="0"/>
        <v>15.3019</v>
      </c>
      <c r="N28">
        <f t="shared" si="1"/>
        <v>0.95925250283665264</v>
      </c>
      <c r="P28">
        <v>27</v>
      </c>
      <c r="Q28">
        <f t="shared" si="5"/>
        <v>79.150432299256948</v>
      </c>
      <c r="R28">
        <f t="shared" si="2"/>
        <v>3.7962625141832613</v>
      </c>
      <c r="V28">
        <f t="shared" si="3"/>
        <v>12.950000000000003</v>
      </c>
      <c r="W28">
        <f t="shared" si="4"/>
        <v>17.149999999999999</v>
      </c>
    </row>
    <row r="29" spans="1:23" x14ac:dyDescent="0.75">
      <c r="A29" s="7">
        <v>0.49138888888888888</v>
      </c>
      <c r="B29">
        <v>21.55</v>
      </c>
      <c r="C29">
        <v>36.270000000000003</v>
      </c>
      <c r="D29">
        <v>10</v>
      </c>
      <c r="E29">
        <v>32.700000000000003</v>
      </c>
      <c r="F29">
        <v>10</v>
      </c>
      <c r="G29">
        <v>32.799999999999997</v>
      </c>
      <c r="H29">
        <v>20.96</v>
      </c>
      <c r="I29">
        <v>22.74</v>
      </c>
      <c r="J29">
        <v>27.34</v>
      </c>
      <c r="K29">
        <v>826.12</v>
      </c>
      <c r="M29">
        <f t="shared" si="0"/>
        <v>15.2819</v>
      </c>
      <c r="N29">
        <f t="shared" si="1"/>
        <v>0.95799873369316513</v>
      </c>
      <c r="P29">
        <v>28</v>
      </c>
      <c r="Q29">
        <f t="shared" si="5"/>
        <v>79.123145682146841</v>
      </c>
      <c r="R29">
        <f t="shared" si="2"/>
        <v>3.7899936684658235</v>
      </c>
      <c r="V29">
        <f t="shared" si="3"/>
        <v>12.799999999999997</v>
      </c>
      <c r="W29">
        <f t="shared" si="4"/>
        <v>17.34</v>
      </c>
    </row>
    <row r="30" spans="1:23" x14ac:dyDescent="0.75">
      <c r="A30" s="7">
        <v>0.49208333333333337</v>
      </c>
      <c r="B30">
        <v>21.53</v>
      </c>
      <c r="C30">
        <v>36.4</v>
      </c>
      <c r="D30">
        <v>10</v>
      </c>
      <c r="E30">
        <v>32.770000000000003</v>
      </c>
      <c r="F30">
        <v>10</v>
      </c>
      <c r="G30">
        <v>32.9</v>
      </c>
      <c r="H30">
        <v>21.05</v>
      </c>
      <c r="I30">
        <v>22.97</v>
      </c>
      <c r="J30">
        <v>27.35</v>
      </c>
      <c r="K30">
        <v>815.18</v>
      </c>
      <c r="M30">
        <f t="shared" si="0"/>
        <v>15.261900000000001</v>
      </c>
      <c r="N30">
        <f t="shared" si="1"/>
        <v>0.9567449645496775</v>
      </c>
      <c r="P30">
        <v>29</v>
      </c>
      <c r="Q30">
        <f t="shared" si="5"/>
        <v>79.09578754938768</v>
      </c>
      <c r="R30">
        <f t="shared" si="2"/>
        <v>3.7837248227483835</v>
      </c>
      <c r="V30">
        <f t="shared" si="3"/>
        <v>12.899999999999999</v>
      </c>
      <c r="W30">
        <f t="shared" si="4"/>
        <v>17.350000000000001</v>
      </c>
    </row>
    <row r="31" spans="1:23" x14ac:dyDescent="0.75">
      <c r="A31" s="7">
        <v>0.49277777777777776</v>
      </c>
      <c r="B31">
        <v>21.400000000000002</v>
      </c>
      <c r="C31">
        <v>36.51</v>
      </c>
      <c r="D31">
        <v>10</v>
      </c>
      <c r="E31">
        <v>32.85</v>
      </c>
      <c r="F31">
        <v>10</v>
      </c>
      <c r="G31">
        <v>33.03</v>
      </c>
      <c r="H31">
        <v>21.15</v>
      </c>
      <c r="I31">
        <v>23.28</v>
      </c>
      <c r="J31">
        <v>26.48</v>
      </c>
      <c r="K31">
        <v>912.24</v>
      </c>
      <c r="M31">
        <f t="shared" si="0"/>
        <v>15.131900000000002</v>
      </c>
      <c r="N31">
        <f t="shared" si="1"/>
        <v>0.9485954651170081</v>
      </c>
      <c r="P31">
        <v>30</v>
      </c>
      <c r="Q31">
        <f t="shared" si="5"/>
        <v>78.916196908517762</v>
      </c>
      <c r="R31">
        <f t="shared" si="2"/>
        <v>3.7429773255850396</v>
      </c>
      <c r="V31">
        <f t="shared" si="3"/>
        <v>13.030000000000001</v>
      </c>
      <c r="W31">
        <f t="shared" si="4"/>
        <v>16.48</v>
      </c>
    </row>
    <row r="32" spans="1:23" x14ac:dyDescent="0.75">
      <c r="A32" s="7">
        <v>0.49347222222222226</v>
      </c>
      <c r="B32">
        <v>21.37</v>
      </c>
      <c r="C32">
        <v>36.6</v>
      </c>
      <c r="D32">
        <v>10</v>
      </c>
      <c r="E32">
        <v>32.94</v>
      </c>
      <c r="F32">
        <v>10</v>
      </c>
      <c r="G32">
        <v>33.49</v>
      </c>
      <c r="H32">
        <v>21.45</v>
      </c>
      <c r="I32">
        <v>23.48</v>
      </c>
      <c r="J32">
        <v>27.19</v>
      </c>
      <c r="K32">
        <v>1165.1600000000001</v>
      </c>
      <c r="M32">
        <f t="shared" si="0"/>
        <v>15.101900000000001</v>
      </c>
      <c r="N32">
        <f t="shared" si="1"/>
        <v>0.9467148114017766</v>
      </c>
      <c r="P32">
        <v>31</v>
      </c>
      <c r="Q32">
        <f t="shared" si="5"/>
        <v>78.874313828061361</v>
      </c>
      <c r="R32">
        <f t="shared" si="2"/>
        <v>3.7335740570088807</v>
      </c>
      <c r="V32">
        <f t="shared" si="3"/>
        <v>13.490000000000002</v>
      </c>
      <c r="W32">
        <f t="shared" si="4"/>
        <v>17.190000000000001</v>
      </c>
    </row>
    <row r="33" spans="1:23" x14ac:dyDescent="0.75">
      <c r="A33" s="7">
        <v>0.49416666666666664</v>
      </c>
      <c r="B33">
        <v>21.29</v>
      </c>
      <c r="C33">
        <v>36.729999999999997</v>
      </c>
      <c r="D33">
        <v>10</v>
      </c>
      <c r="E33">
        <v>33.020000000000003</v>
      </c>
      <c r="F33">
        <v>10</v>
      </c>
      <c r="G33">
        <v>33.299999999999997</v>
      </c>
      <c r="H33">
        <v>21.65</v>
      </c>
      <c r="I33">
        <v>23.5</v>
      </c>
      <c r="J33">
        <v>27.84</v>
      </c>
      <c r="K33">
        <v>1010.68</v>
      </c>
      <c r="M33">
        <f t="shared" si="0"/>
        <v>15.021899999999999</v>
      </c>
      <c r="N33">
        <f t="shared" si="1"/>
        <v>0.9416997348278261</v>
      </c>
      <c r="P33">
        <v>32</v>
      </c>
      <c r="Q33">
        <f t="shared" si="5"/>
        <v>78.761807760669413</v>
      </c>
      <c r="R33">
        <f t="shared" si="2"/>
        <v>3.7084986741391281</v>
      </c>
      <c r="V33">
        <f t="shared" si="3"/>
        <v>13.299999999999997</v>
      </c>
      <c r="W33">
        <f t="shared" si="4"/>
        <v>17.84</v>
      </c>
    </row>
    <row r="34" spans="1:23" x14ac:dyDescent="0.75">
      <c r="A34" s="7">
        <v>0.49486111111111114</v>
      </c>
      <c r="B34">
        <v>21.23</v>
      </c>
      <c r="C34">
        <v>36.869999999999997</v>
      </c>
      <c r="D34">
        <v>10</v>
      </c>
      <c r="E34">
        <v>33.090000000000003</v>
      </c>
      <c r="F34">
        <v>10</v>
      </c>
      <c r="G34">
        <v>33.24</v>
      </c>
      <c r="H34">
        <v>21.69</v>
      </c>
      <c r="I34">
        <v>24.24</v>
      </c>
      <c r="J34">
        <v>28.07</v>
      </c>
      <c r="K34">
        <v>790.57</v>
      </c>
      <c r="M34">
        <f t="shared" si="0"/>
        <v>14.9619</v>
      </c>
      <c r="N34">
        <f t="shared" si="1"/>
        <v>0.93793842739736333</v>
      </c>
      <c r="P34">
        <v>33</v>
      </c>
      <c r="Q34">
        <f t="shared" si="5"/>
        <v>78.676638662201981</v>
      </c>
      <c r="R34">
        <f t="shared" si="2"/>
        <v>3.6896921369868139</v>
      </c>
      <c r="V34">
        <f t="shared" si="3"/>
        <v>13.240000000000002</v>
      </c>
      <c r="W34">
        <f t="shared" si="4"/>
        <v>18.07</v>
      </c>
    </row>
    <row r="35" spans="1:23" x14ac:dyDescent="0.75">
      <c r="A35" s="7">
        <v>0.49555555555555553</v>
      </c>
      <c r="B35">
        <v>21.2</v>
      </c>
      <c r="C35">
        <v>37.020000000000003</v>
      </c>
      <c r="D35">
        <v>10</v>
      </c>
      <c r="E35">
        <v>33.200000000000003</v>
      </c>
      <c r="F35">
        <v>10</v>
      </c>
      <c r="G35">
        <v>33.68</v>
      </c>
      <c r="H35">
        <v>21.83</v>
      </c>
      <c r="I35">
        <v>24.98</v>
      </c>
      <c r="J35">
        <v>27.8</v>
      </c>
      <c r="K35">
        <v>1068.0899999999999</v>
      </c>
      <c r="M35">
        <f t="shared" si="0"/>
        <v>14.931899999999999</v>
      </c>
      <c r="N35">
        <f t="shared" si="1"/>
        <v>0.93605777368213183</v>
      </c>
      <c r="P35">
        <v>34</v>
      </c>
      <c r="Q35">
        <f t="shared" si="5"/>
        <v>78.633797440379311</v>
      </c>
      <c r="R35">
        <f t="shared" si="2"/>
        <v>3.6802888684106581</v>
      </c>
      <c r="V35">
        <f t="shared" si="3"/>
        <v>13.68</v>
      </c>
      <c r="W35">
        <f t="shared" si="4"/>
        <v>17.8</v>
      </c>
    </row>
    <row r="36" spans="1:23" x14ac:dyDescent="0.75">
      <c r="A36" s="7">
        <v>0.49625000000000002</v>
      </c>
      <c r="B36">
        <v>20.970000000000002</v>
      </c>
      <c r="C36">
        <v>37.24</v>
      </c>
      <c r="D36">
        <v>10</v>
      </c>
      <c r="E36">
        <v>33.49</v>
      </c>
      <c r="F36">
        <v>10</v>
      </c>
      <c r="G36">
        <v>34.630000000000003</v>
      </c>
      <c r="H36">
        <v>22.71</v>
      </c>
      <c r="I36">
        <v>24.95</v>
      </c>
      <c r="J36">
        <v>29.16</v>
      </c>
      <c r="K36">
        <v>1491.9</v>
      </c>
      <c r="M36">
        <f t="shared" si="0"/>
        <v>14.701900000000002</v>
      </c>
      <c r="N36">
        <f t="shared" si="1"/>
        <v>0.92163942853202452</v>
      </c>
      <c r="P36">
        <v>35</v>
      </c>
      <c r="Q36">
        <f t="shared" si="5"/>
        <v>78.299539515300737</v>
      </c>
      <c r="R36">
        <f t="shared" si="2"/>
        <v>3.6081971426601194</v>
      </c>
      <c r="V36">
        <f t="shared" si="3"/>
        <v>14.630000000000003</v>
      </c>
      <c r="W36">
        <f t="shared" si="4"/>
        <v>19.16</v>
      </c>
    </row>
    <row r="37" spans="1:23" x14ac:dyDescent="0.75">
      <c r="A37" s="7">
        <v>0.49694444444444441</v>
      </c>
      <c r="B37">
        <v>20.8</v>
      </c>
      <c r="C37">
        <v>37.49</v>
      </c>
      <c r="D37">
        <v>10</v>
      </c>
      <c r="E37">
        <v>33.78</v>
      </c>
      <c r="F37">
        <v>10</v>
      </c>
      <c r="G37">
        <v>34.32</v>
      </c>
      <c r="H37">
        <v>23.13</v>
      </c>
      <c r="I37">
        <v>25.25</v>
      </c>
      <c r="J37">
        <v>28.78</v>
      </c>
      <c r="K37">
        <v>1081.77</v>
      </c>
      <c r="M37">
        <f t="shared" si="0"/>
        <v>14.5319</v>
      </c>
      <c r="N37">
        <f t="shared" si="1"/>
        <v>0.91098239081237975</v>
      </c>
      <c r="P37">
        <v>36</v>
      </c>
      <c r="Q37">
        <f t="shared" si="5"/>
        <v>78.045678816947543</v>
      </c>
      <c r="R37">
        <f t="shared" si="2"/>
        <v>3.5549119540618976</v>
      </c>
      <c r="V37">
        <f t="shared" si="3"/>
        <v>14.32</v>
      </c>
      <c r="W37">
        <f t="shared" si="4"/>
        <v>18.78</v>
      </c>
    </row>
    <row r="38" spans="1:23" x14ac:dyDescent="0.75">
      <c r="A38" s="7">
        <v>0.49763888888888891</v>
      </c>
      <c r="B38">
        <v>20.79</v>
      </c>
      <c r="C38">
        <v>37.75</v>
      </c>
      <c r="D38">
        <v>10</v>
      </c>
      <c r="E38">
        <v>33.97</v>
      </c>
      <c r="F38">
        <v>10</v>
      </c>
      <c r="G38">
        <v>34.49</v>
      </c>
      <c r="H38">
        <v>22.96</v>
      </c>
      <c r="I38">
        <v>24.71</v>
      </c>
      <c r="J38">
        <v>27.75</v>
      </c>
      <c r="K38">
        <v>1223.95</v>
      </c>
      <c r="M38">
        <f t="shared" si="0"/>
        <v>14.521899999999999</v>
      </c>
      <c r="N38">
        <f t="shared" si="1"/>
        <v>0.91035550624063577</v>
      </c>
      <c r="P38">
        <v>37</v>
      </c>
      <c r="Q38">
        <f t="shared" si="5"/>
        <v>78.030560739297201</v>
      </c>
      <c r="R38">
        <f t="shared" si="2"/>
        <v>3.551777531203181</v>
      </c>
      <c r="V38">
        <f t="shared" si="3"/>
        <v>14.490000000000002</v>
      </c>
      <c r="W38">
        <f t="shared" si="4"/>
        <v>17.75</v>
      </c>
    </row>
    <row r="39" spans="1:23" x14ac:dyDescent="0.75">
      <c r="A39" s="7">
        <v>0.49833333333333335</v>
      </c>
      <c r="B39">
        <v>20.78</v>
      </c>
      <c r="C39">
        <v>37.950000000000003</v>
      </c>
      <c r="D39">
        <v>10</v>
      </c>
      <c r="E39">
        <v>34.22</v>
      </c>
      <c r="F39">
        <v>10</v>
      </c>
      <c r="G39">
        <v>34.57</v>
      </c>
      <c r="H39">
        <v>23.27</v>
      </c>
      <c r="I39">
        <v>24.28</v>
      </c>
      <c r="J39">
        <v>27.93</v>
      </c>
      <c r="K39">
        <v>1059.8900000000001</v>
      </c>
      <c r="M39">
        <f t="shared" si="0"/>
        <v>14.511900000000001</v>
      </c>
      <c r="N39">
        <f t="shared" si="1"/>
        <v>0.90972862166889212</v>
      </c>
      <c r="P39">
        <v>38</v>
      </c>
      <c r="Q39">
        <f t="shared" si="5"/>
        <v>78.015421826225364</v>
      </c>
      <c r="R39">
        <f t="shared" si="2"/>
        <v>3.5486431083444581</v>
      </c>
      <c r="V39">
        <f t="shared" si="3"/>
        <v>14.57</v>
      </c>
      <c r="W39">
        <f t="shared" si="4"/>
        <v>17.93</v>
      </c>
    </row>
    <row r="40" spans="1:23" x14ac:dyDescent="0.75">
      <c r="A40" s="7">
        <v>0.49902777777777779</v>
      </c>
      <c r="B40">
        <v>20.73</v>
      </c>
      <c r="C40">
        <v>38.159999999999997</v>
      </c>
      <c r="D40">
        <v>10</v>
      </c>
      <c r="E40">
        <v>34.32</v>
      </c>
      <c r="F40">
        <v>10</v>
      </c>
      <c r="G40">
        <v>33.93</v>
      </c>
      <c r="H40">
        <v>22.59</v>
      </c>
      <c r="I40">
        <v>23.84</v>
      </c>
      <c r="J40">
        <v>27.43</v>
      </c>
      <c r="K40">
        <v>641.54999999999995</v>
      </c>
      <c r="M40">
        <f t="shared" si="0"/>
        <v>14.4619</v>
      </c>
      <c r="N40">
        <f t="shared" si="1"/>
        <v>0.90659419881017311</v>
      </c>
      <c r="P40">
        <v>39</v>
      </c>
      <c r="Q40">
        <f t="shared" si="5"/>
        <v>77.93941321679722</v>
      </c>
      <c r="R40">
        <f t="shared" si="2"/>
        <v>3.5329709940508605</v>
      </c>
      <c r="V40">
        <f t="shared" si="3"/>
        <v>13.93</v>
      </c>
      <c r="W40">
        <f t="shared" si="4"/>
        <v>17.43</v>
      </c>
    </row>
    <row r="41" spans="1:23" x14ac:dyDescent="0.75">
      <c r="A41" s="7">
        <v>0.49972222222222223</v>
      </c>
      <c r="B41">
        <v>20.68</v>
      </c>
      <c r="C41">
        <v>38.299999999999997</v>
      </c>
      <c r="D41">
        <v>10</v>
      </c>
      <c r="E41">
        <v>34.33</v>
      </c>
      <c r="F41">
        <v>10</v>
      </c>
      <c r="G41">
        <v>33.89</v>
      </c>
      <c r="H41">
        <v>22.3</v>
      </c>
      <c r="I41">
        <v>23.43</v>
      </c>
      <c r="J41">
        <v>26.97</v>
      </c>
      <c r="K41">
        <v>606.01</v>
      </c>
      <c r="M41">
        <f t="shared" si="0"/>
        <v>14.411899999999999</v>
      </c>
      <c r="N41">
        <f t="shared" si="1"/>
        <v>0.90345977595145399</v>
      </c>
      <c r="P41">
        <v>40</v>
      </c>
      <c r="Q41">
        <f t="shared" si="5"/>
        <v>77.862877205642562</v>
      </c>
      <c r="R41">
        <f t="shared" si="2"/>
        <v>3.5172988797572717</v>
      </c>
      <c r="V41">
        <f t="shared" si="3"/>
        <v>13.89</v>
      </c>
      <c r="W41">
        <f t="shared" si="4"/>
        <v>16.97</v>
      </c>
    </row>
    <row r="42" spans="1:23" x14ac:dyDescent="0.75">
      <c r="A42" s="7">
        <v>0.50041666666666662</v>
      </c>
      <c r="B42">
        <v>20.650000000000002</v>
      </c>
      <c r="C42">
        <v>38.43</v>
      </c>
      <c r="D42">
        <v>10</v>
      </c>
      <c r="E42">
        <v>34.29</v>
      </c>
      <c r="F42">
        <v>10</v>
      </c>
      <c r="G42">
        <v>33.64</v>
      </c>
      <c r="H42">
        <v>21.95</v>
      </c>
      <c r="I42">
        <v>23.02</v>
      </c>
      <c r="J42">
        <v>26.56</v>
      </c>
      <c r="K42">
        <v>498.01</v>
      </c>
      <c r="M42">
        <f t="shared" si="0"/>
        <v>14.381900000000002</v>
      </c>
      <c r="N42">
        <f t="shared" si="1"/>
        <v>0.90157912223622272</v>
      </c>
      <c r="P42">
        <v>41</v>
      </c>
      <c r="Q42">
        <f t="shared" si="5"/>
        <v>77.816700157837289</v>
      </c>
      <c r="R42">
        <f t="shared" si="2"/>
        <v>3.5078956111811155</v>
      </c>
      <c r="V42">
        <f t="shared" si="3"/>
        <v>13.64</v>
      </c>
      <c r="W42">
        <f t="shared" si="4"/>
        <v>16.559999999999999</v>
      </c>
    </row>
    <row r="43" spans="1:23" x14ac:dyDescent="0.75">
      <c r="A43" s="7">
        <v>0.50111111111111117</v>
      </c>
      <c r="B43">
        <v>20.630000000000003</v>
      </c>
      <c r="C43">
        <v>38.46</v>
      </c>
      <c r="D43">
        <v>10</v>
      </c>
      <c r="E43">
        <v>34.159999999999997</v>
      </c>
      <c r="F43">
        <v>10</v>
      </c>
      <c r="G43">
        <v>33.36</v>
      </c>
      <c r="H43">
        <v>21.61</v>
      </c>
      <c r="I43">
        <v>22.82</v>
      </c>
      <c r="J43">
        <v>26.68</v>
      </c>
      <c r="K43">
        <v>469.3</v>
      </c>
      <c r="M43">
        <f t="shared" si="0"/>
        <v>14.361900000000002</v>
      </c>
      <c r="N43">
        <f t="shared" si="1"/>
        <v>0.9003253530927352</v>
      </c>
      <c r="P43">
        <v>42</v>
      </c>
      <c r="Q43">
        <f t="shared" si="5"/>
        <v>77.78580828441919</v>
      </c>
      <c r="R43">
        <f t="shared" si="2"/>
        <v>3.5016267654636746</v>
      </c>
      <c r="V43">
        <f t="shared" si="3"/>
        <v>13.36</v>
      </c>
      <c r="W43">
        <f t="shared" si="4"/>
        <v>16.68</v>
      </c>
    </row>
    <row r="44" spans="1:23" x14ac:dyDescent="0.75">
      <c r="A44" s="7">
        <v>0.5018055555555555</v>
      </c>
      <c r="B44">
        <v>20.560000000000002</v>
      </c>
      <c r="C44">
        <v>38.409999999999997</v>
      </c>
      <c r="D44">
        <v>10</v>
      </c>
      <c r="E44">
        <v>33.96</v>
      </c>
      <c r="F44">
        <v>10</v>
      </c>
      <c r="G44">
        <v>33.200000000000003</v>
      </c>
      <c r="H44">
        <v>21.28</v>
      </c>
      <c r="I44">
        <v>22.71</v>
      </c>
      <c r="J44">
        <v>27.39</v>
      </c>
      <c r="K44">
        <v>458.36</v>
      </c>
      <c r="M44">
        <f t="shared" si="0"/>
        <v>14.291900000000002</v>
      </c>
      <c r="N44">
        <f t="shared" si="1"/>
        <v>0.89593716109052846</v>
      </c>
      <c r="P44">
        <v>43</v>
      </c>
      <c r="Q44">
        <f t="shared" si="5"/>
        <v>77.677005856464149</v>
      </c>
      <c r="R44">
        <f t="shared" si="2"/>
        <v>3.4796858054526427</v>
      </c>
      <c r="V44">
        <f t="shared" si="3"/>
        <v>13.200000000000003</v>
      </c>
      <c r="W44">
        <f t="shared" si="4"/>
        <v>17.39</v>
      </c>
    </row>
    <row r="45" spans="1:23" x14ac:dyDescent="0.75">
      <c r="A45" s="7">
        <v>0.50250000000000006</v>
      </c>
      <c r="B45">
        <v>20.53</v>
      </c>
      <c r="C45">
        <v>38.35</v>
      </c>
      <c r="D45">
        <v>10</v>
      </c>
      <c r="E45">
        <v>33.74</v>
      </c>
      <c r="F45">
        <v>10</v>
      </c>
      <c r="G45">
        <v>33.119999999999997</v>
      </c>
      <c r="H45">
        <v>21.06</v>
      </c>
      <c r="I45">
        <v>22.79</v>
      </c>
      <c r="J45">
        <v>26.63</v>
      </c>
      <c r="K45">
        <v>463.83</v>
      </c>
      <c r="M45">
        <f t="shared" si="0"/>
        <v>14.261900000000001</v>
      </c>
      <c r="N45">
        <f t="shared" si="1"/>
        <v>0.89405650737529707</v>
      </c>
      <c r="P45">
        <v>44</v>
      </c>
      <c r="Q45">
        <f t="shared" si="5"/>
        <v>77.630049292170042</v>
      </c>
      <c r="R45">
        <f t="shared" si="2"/>
        <v>3.4702825368764842</v>
      </c>
      <c r="V45">
        <f t="shared" si="3"/>
        <v>13.119999999999997</v>
      </c>
      <c r="W45">
        <f t="shared" si="4"/>
        <v>16.63</v>
      </c>
    </row>
    <row r="46" spans="1:23" x14ac:dyDescent="0.75">
      <c r="A46" s="7">
        <v>0.50319444444444439</v>
      </c>
      <c r="B46">
        <v>20.53</v>
      </c>
      <c r="C46">
        <v>38.25</v>
      </c>
      <c r="D46">
        <v>10</v>
      </c>
      <c r="E46">
        <v>33.51</v>
      </c>
      <c r="F46">
        <v>10</v>
      </c>
      <c r="G46">
        <v>32.93</v>
      </c>
      <c r="H46">
        <v>20.99</v>
      </c>
      <c r="I46">
        <v>23.59</v>
      </c>
      <c r="J46">
        <v>26.8</v>
      </c>
      <c r="K46">
        <v>493.91</v>
      </c>
      <c r="M46">
        <f t="shared" si="0"/>
        <v>14.261900000000001</v>
      </c>
      <c r="N46">
        <f t="shared" si="1"/>
        <v>0.89405650737529707</v>
      </c>
      <c r="P46">
        <v>45</v>
      </c>
      <c r="Q46">
        <f t="shared" si="5"/>
        <v>77.630049292170042</v>
      </c>
      <c r="R46">
        <f t="shared" si="2"/>
        <v>3.4702825368764842</v>
      </c>
      <c r="V46">
        <f t="shared" si="3"/>
        <v>12.93</v>
      </c>
      <c r="W46">
        <f t="shared" si="4"/>
        <v>16.8</v>
      </c>
    </row>
    <row r="47" spans="1:23" x14ac:dyDescent="0.75">
      <c r="A47" s="7">
        <v>0.50388888888888894</v>
      </c>
      <c r="B47">
        <v>20.39</v>
      </c>
      <c r="C47">
        <v>38.14</v>
      </c>
      <c r="D47">
        <v>10</v>
      </c>
      <c r="E47">
        <v>33.33</v>
      </c>
      <c r="F47">
        <v>10</v>
      </c>
      <c r="G47">
        <v>33.54</v>
      </c>
      <c r="H47">
        <v>21.2</v>
      </c>
      <c r="I47">
        <v>24.53</v>
      </c>
      <c r="J47">
        <v>26.6</v>
      </c>
      <c r="K47">
        <v>1017.51</v>
      </c>
      <c r="M47">
        <f t="shared" si="0"/>
        <v>14.1219</v>
      </c>
      <c r="N47">
        <f t="shared" si="1"/>
        <v>0.88528012337088369</v>
      </c>
      <c r="P47">
        <v>46</v>
      </c>
      <c r="Q47">
        <f t="shared" si="5"/>
        <v>77.408280755422425</v>
      </c>
      <c r="R47">
        <f t="shared" si="2"/>
        <v>3.426400616854417</v>
      </c>
      <c r="V47">
        <f t="shared" si="3"/>
        <v>13.54</v>
      </c>
      <c r="W47">
        <f t="shared" si="4"/>
        <v>16.600000000000001</v>
      </c>
    </row>
    <row r="48" spans="1:23" x14ac:dyDescent="0.75">
      <c r="A48" s="7">
        <v>0.50458333333333327</v>
      </c>
      <c r="B48">
        <v>20.310000000000002</v>
      </c>
      <c r="C48">
        <v>38.11</v>
      </c>
      <c r="D48">
        <v>10</v>
      </c>
      <c r="E48">
        <v>33.299999999999997</v>
      </c>
      <c r="F48">
        <v>10</v>
      </c>
      <c r="G48">
        <v>33.67</v>
      </c>
      <c r="H48">
        <v>21.84</v>
      </c>
      <c r="I48">
        <v>25.09</v>
      </c>
      <c r="J48">
        <v>26.4</v>
      </c>
      <c r="K48">
        <v>947.79</v>
      </c>
      <c r="M48">
        <f t="shared" si="0"/>
        <v>14.041900000000002</v>
      </c>
      <c r="N48">
        <f t="shared" si="1"/>
        <v>0.8802650467969334</v>
      </c>
      <c r="P48">
        <v>47</v>
      </c>
      <c r="Q48">
        <f t="shared" si="5"/>
        <v>77.279570428503263</v>
      </c>
      <c r="R48">
        <f t="shared" si="2"/>
        <v>3.4013252339846662</v>
      </c>
      <c r="V48">
        <f t="shared" si="3"/>
        <v>13.670000000000002</v>
      </c>
      <c r="W48">
        <f t="shared" si="4"/>
        <v>16.399999999999999</v>
      </c>
    </row>
    <row r="49" spans="1:23" x14ac:dyDescent="0.75">
      <c r="A49" s="7">
        <v>0.50527777777777783</v>
      </c>
      <c r="B49">
        <v>20.16</v>
      </c>
      <c r="C49">
        <v>38.06</v>
      </c>
      <c r="D49">
        <v>10</v>
      </c>
      <c r="E49">
        <v>33.4</v>
      </c>
      <c r="F49">
        <v>10</v>
      </c>
      <c r="G49">
        <v>34.35</v>
      </c>
      <c r="H49">
        <v>22.74</v>
      </c>
      <c r="I49">
        <v>25.01</v>
      </c>
      <c r="J49">
        <v>27.52</v>
      </c>
      <c r="K49">
        <v>1331.95</v>
      </c>
      <c r="M49">
        <f t="shared" si="0"/>
        <v>13.8919</v>
      </c>
      <c r="N49">
        <f t="shared" si="1"/>
        <v>0.87086177822077615</v>
      </c>
      <c r="P49">
        <v>48</v>
      </c>
      <c r="Q49">
        <f t="shared" si="5"/>
        <v>77.034242976122769</v>
      </c>
      <c r="R49">
        <f t="shared" si="2"/>
        <v>3.3543088911038796</v>
      </c>
      <c r="V49">
        <f t="shared" si="3"/>
        <v>14.350000000000001</v>
      </c>
      <c r="W49">
        <f t="shared" si="4"/>
        <v>17.52</v>
      </c>
    </row>
    <row r="50" spans="1:23" x14ac:dyDescent="0.75">
      <c r="A50" s="7">
        <v>0.50597222222222216</v>
      </c>
      <c r="B50">
        <v>20.150000000000002</v>
      </c>
      <c r="C50">
        <v>38.11</v>
      </c>
      <c r="D50">
        <v>10</v>
      </c>
      <c r="E50">
        <v>33.51</v>
      </c>
      <c r="F50">
        <v>10</v>
      </c>
      <c r="G50">
        <v>34.049999999999997</v>
      </c>
      <c r="H50">
        <v>22.83</v>
      </c>
      <c r="I50">
        <v>25.12</v>
      </c>
      <c r="J50">
        <v>27.49</v>
      </c>
      <c r="K50">
        <v>1012.04</v>
      </c>
      <c r="M50">
        <f t="shared" si="0"/>
        <v>13.881900000000002</v>
      </c>
      <c r="N50">
        <f t="shared" si="1"/>
        <v>0.8702348936490325</v>
      </c>
      <c r="P50">
        <v>49</v>
      </c>
      <c r="Q50">
        <f t="shared" si="5"/>
        <v>77.017699306290922</v>
      </c>
      <c r="R50">
        <f t="shared" si="2"/>
        <v>3.3511744682451612</v>
      </c>
      <c r="V50">
        <f t="shared" si="3"/>
        <v>14.049999999999997</v>
      </c>
      <c r="W50">
        <f t="shared" si="4"/>
        <v>17.489999999999998</v>
      </c>
    </row>
    <row r="51" spans="1:23" x14ac:dyDescent="0.75">
      <c r="A51" s="7">
        <v>0.50666666666666671</v>
      </c>
      <c r="B51">
        <v>19.900000000000002</v>
      </c>
      <c r="C51">
        <v>38.229999999999997</v>
      </c>
      <c r="D51">
        <v>10</v>
      </c>
      <c r="E51">
        <v>33.57</v>
      </c>
      <c r="F51">
        <v>10</v>
      </c>
      <c r="G51">
        <v>33.729999999999997</v>
      </c>
      <c r="H51">
        <v>22.69</v>
      </c>
      <c r="I51">
        <v>25.62</v>
      </c>
      <c r="J51">
        <v>28.08</v>
      </c>
      <c r="K51">
        <v>716.75</v>
      </c>
      <c r="M51">
        <f t="shared" si="0"/>
        <v>13.631900000000002</v>
      </c>
      <c r="N51">
        <f t="shared" si="1"/>
        <v>0.85456277935543734</v>
      </c>
      <c r="P51">
        <v>50</v>
      </c>
      <c r="Q51">
        <f t="shared" si="5"/>
        <v>76.596219162405816</v>
      </c>
      <c r="R51">
        <f t="shared" si="2"/>
        <v>3.2728138967771851</v>
      </c>
      <c r="V51">
        <f t="shared" si="3"/>
        <v>13.729999999999997</v>
      </c>
      <c r="W51">
        <f t="shared" si="4"/>
        <v>18.079999999999998</v>
      </c>
    </row>
    <row r="52" spans="1:23" x14ac:dyDescent="0.75">
      <c r="A52" s="7">
        <v>0.50736111111111104</v>
      </c>
      <c r="B52">
        <v>19.89</v>
      </c>
      <c r="C52">
        <v>38.299999999999997</v>
      </c>
      <c r="D52">
        <v>10</v>
      </c>
      <c r="E52">
        <v>33.67</v>
      </c>
      <c r="F52">
        <v>10</v>
      </c>
      <c r="G52">
        <v>34</v>
      </c>
      <c r="H52">
        <v>22.97</v>
      </c>
      <c r="I52">
        <v>26.12</v>
      </c>
      <c r="J52">
        <v>27.28</v>
      </c>
      <c r="K52">
        <v>946.42</v>
      </c>
      <c r="M52">
        <f t="shared" si="0"/>
        <v>13.6219</v>
      </c>
      <c r="N52">
        <f t="shared" si="1"/>
        <v>0.85393589478369347</v>
      </c>
      <c r="P52">
        <v>51</v>
      </c>
      <c r="Q52">
        <f t="shared" si="5"/>
        <v>76.579038166481908</v>
      </c>
      <c r="R52">
        <f t="shared" si="2"/>
        <v>3.2696794739184658</v>
      </c>
      <c r="V52">
        <f t="shared" si="3"/>
        <v>14</v>
      </c>
      <c r="W52">
        <f t="shared" si="4"/>
        <v>17.28</v>
      </c>
    </row>
    <row r="53" spans="1:23" x14ac:dyDescent="0.75">
      <c r="A53" s="7">
        <v>0.50805555555555559</v>
      </c>
      <c r="B53">
        <v>19.720000000000002</v>
      </c>
      <c r="C53">
        <v>38.36</v>
      </c>
      <c r="D53">
        <v>10</v>
      </c>
      <c r="E53">
        <v>33.78</v>
      </c>
      <c r="F53">
        <v>10</v>
      </c>
      <c r="G53">
        <v>34.43</v>
      </c>
      <c r="H53">
        <v>23.58</v>
      </c>
      <c r="I53">
        <v>26.48</v>
      </c>
      <c r="J53">
        <v>26.88</v>
      </c>
      <c r="K53">
        <v>1210.28</v>
      </c>
      <c r="M53">
        <f t="shared" si="0"/>
        <v>13.451900000000002</v>
      </c>
      <c r="N53">
        <f t="shared" si="1"/>
        <v>0.84327885706404893</v>
      </c>
      <c r="P53">
        <v>52</v>
      </c>
      <c r="Q53">
        <f t="shared" si="5"/>
        <v>76.283052951627653</v>
      </c>
      <c r="R53">
        <f t="shared" si="2"/>
        <v>3.2163942853202436</v>
      </c>
      <c r="V53">
        <f t="shared" si="3"/>
        <v>14.43</v>
      </c>
      <c r="W53">
        <f t="shared" si="4"/>
        <v>16.88</v>
      </c>
    </row>
    <row r="54" spans="1:23" x14ac:dyDescent="0.75">
      <c r="A54" s="7">
        <v>0.50875000000000004</v>
      </c>
      <c r="B54">
        <v>19.7</v>
      </c>
      <c r="C54">
        <v>38.520000000000003</v>
      </c>
      <c r="D54">
        <v>10</v>
      </c>
      <c r="E54">
        <v>33.89</v>
      </c>
      <c r="F54">
        <v>10</v>
      </c>
      <c r="G54">
        <v>34.79</v>
      </c>
      <c r="H54">
        <v>23.96</v>
      </c>
      <c r="I54">
        <v>26.75</v>
      </c>
      <c r="J54">
        <v>29.15</v>
      </c>
      <c r="K54">
        <v>1326.48</v>
      </c>
      <c r="M54">
        <f t="shared" si="0"/>
        <v>13.431899999999999</v>
      </c>
      <c r="N54">
        <f t="shared" si="1"/>
        <v>0.84202508792056108</v>
      </c>
      <c r="P54">
        <v>53</v>
      </c>
      <c r="Q54">
        <f t="shared" si="5"/>
        <v>76.247738592455264</v>
      </c>
      <c r="R54">
        <f t="shared" si="2"/>
        <v>3.2101254396028036</v>
      </c>
      <c r="V54">
        <f t="shared" si="3"/>
        <v>14.79</v>
      </c>
      <c r="W54">
        <f t="shared" si="4"/>
        <v>19.149999999999999</v>
      </c>
    </row>
    <row r="55" spans="1:23" x14ac:dyDescent="0.75">
      <c r="A55" s="7">
        <v>0.50944444444444448</v>
      </c>
      <c r="B55">
        <v>19.600000000000001</v>
      </c>
      <c r="C55">
        <v>38.67</v>
      </c>
      <c r="D55">
        <v>10</v>
      </c>
      <c r="E55">
        <v>34.07</v>
      </c>
      <c r="F55">
        <v>10</v>
      </c>
      <c r="G55">
        <v>34.83</v>
      </c>
      <c r="H55">
        <v>24.27</v>
      </c>
      <c r="I55">
        <v>27.3</v>
      </c>
      <c r="J55">
        <v>28.17</v>
      </c>
      <c r="K55">
        <v>1267.69</v>
      </c>
      <c r="M55">
        <f t="shared" si="0"/>
        <v>13.331900000000001</v>
      </c>
      <c r="N55">
        <f t="shared" si="1"/>
        <v>0.83575624220312317</v>
      </c>
      <c r="P55">
        <v>54</v>
      </c>
      <c r="Q55">
        <f t="shared" si="5"/>
        <v>76.069577479579053</v>
      </c>
      <c r="R55">
        <f t="shared" si="2"/>
        <v>3.1787812110156155</v>
      </c>
      <c r="V55">
        <f t="shared" si="3"/>
        <v>14.829999999999998</v>
      </c>
      <c r="W55">
        <f t="shared" si="4"/>
        <v>18.170000000000002</v>
      </c>
    </row>
    <row r="56" spans="1:23" x14ac:dyDescent="0.75">
      <c r="A56" s="7">
        <v>0.51013888888888892</v>
      </c>
      <c r="B56">
        <v>19.64</v>
      </c>
      <c r="C56">
        <v>38.799999999999997</v>
      </c>
      <c r="D56">
        <v>10</v>
      </c>
      <c r="E56">
        <v>34.18</v>
      </c>
      <c r="F56">
        <v>10</v>
      </c>
      <c r="G56">
        <v>34.61</v>
      </c>
      <c r="H56">
        <v>24.43</v>
      </c>
      <c r="I56">
        <v>27.25</v>
      </c>
      <c r="J56">
        <v>28.42</v>
      </c>
      <c r="K56">
        <v>1172</v>
      </c>
      <c r="M56">
        <f t="shared" si="0"/>
        <v>13.3719</v>
      </c>
      <c r="N56">
        <f t="shared" si="1"/>
        <v>0.83826378049009831</v>
      </c>
      <c r="P56">
        <v>55</v>
      </c>
      <c r="Q56">
        <f t="shared" si="5"/>
        <v>76.141161689812208</v>
      </c>
      <c r="R56">
        <f t="shared" si="2"/>
        <v>3.1913189024504902</v>
      </c>
      <c r="V56">
        <f t="shared" si="3"/>
        <v>14.61</v>
      </c>
      <c r="W56">
        <f t="shared" si="4"/>
        <v>18.420000000000002</v>
      </c>
    </row>
    <row r="57" spans="1:23" x14ac:dyDescent="0.75">
      <c r="A57" s="7">
        <v>0.51142361111111112</v>
      </c>
      <c r="B57">
        <v>19.5</v>
      </c>
      <c r="C57">
        <v>39.04</v>
      </c>
      <c r="D57">
        <v>10</v>
      </c>
      <c r="E57">
        <v>34.35</v>
      </c>
      <c r="F57">
        <v>26.31</v>
      </c>
      <c r="G57">
        <v>35.020000000000003</v>
      </c>
      <c r="H57">
        <v>25.06</v>
      </c>
      <c r="I57">
        <v>27.53</v>
      </c>
      <c r="J57">
        <v>27.73</v>
      </c>
      <c r="K57">
        <v>1340.15</v>
      </c>
      <c r="M57">
        <f t="shared" si="0"/>
        <v>13.2319</v>
      </c>
      <c r="N57">
        <f t="shared" si="1"/>
        <v>0.82948739648568504</v>
      </c>
      <c r="P57">
        <v>56</v>
      </c>
      <c r="Q57">
        <f t="shared" si="5"/>
        <v>75.88872346375048</v>
      </c>
      <c r="R57">
        <f t="shared" si="2"/>
        <v>3.1474369824284261</v>
      </c>
      <c r="V57">
        <f t="shared" si="3"/>
        <v>15.020000000000003</v>
      </c>
      <c r="W57">
        <f t="shared" si="4"/>
        <v>17.73</v>
      </c>
    </row>
    <row r="58" spans="1:23" x14ac:dyDescent="0.75">
      <c r="A58" s="7">
        <v>0.5128125</v>
      </c>
      <c r="B58">
        <v>19.47</v>
      </c>
      <c r="C58">
        <v>39.25</v>
      </c>
      <c r="D58">
        <v>10</v>
      </c>
      <c r="E58">
        <v>36.36</v>
      </c>
      <c r="F58">
        <v>38.68</v>
      </c>
      <c r="G58">
        <v>34.090000000000003</v>
      </c>
      <c r="H58">
        <v>24.18</v>
      </c>
      <c r="I58">
        <v>28.12</v>
      </c>
      <c r="J58">
        <v>28.74</v>
      </c>
      <c r="K58">
        <v>744.09</v>
      </c>
      <c r="M58">
        <f t="shared" si="0"/>
        <v>13.201899999999998</v>
      </c>
      <c r="N58">
        <f t="shared" si="1"/>
        <v>0.82760674277045354</v>
      </c>
      <c r="P58">
        <v>57</v>
      </c>
      <c r="Q58">
        <f t="shared" si="5"/>
        <v>75.833932994493196</v>
      </c>
      <c r="R58">
        <f t="shared" si="2"/>
        <v>3.138033713852264</v>
      </c>
      <c r="V58">
        <f t="shared" si="3"/>
        <v>14.090000000000003</v>
      </c>
      <c r="W58">
        <f t="shared" si="4"/>
        <v>18.739999999999998</v>
      </c>
    </row>
    <row r="59" spans="1:23" x14ac:dyDescent="0.75">
      <c r="A59" s="7">
        <v>0.51350694444444445</v>
      </c>
      <c r="B59">
        <v>19.399999999999999</v>
      </c>
      <c r="C59">
        <v>39.32</v>
      </c>
      <c r="D59">
        <v>10</v>
      </c>
      <c r="E59">
        <v>35.770000000000003</v>
      </c>
      <c r="F59">
        <v>10.45</v>
      </c>
      <c r="G59">
        <v>34.770000000000003</v>
      </c>
      <c r="H59">
        <v>24.2</v>
      </c>
      <c r="I59">
        <v>28.74</v>
      </c>
      <c r="J59">
        <v>27.47</v>
      </c>
      <c r="K59">
        <v>932.75</v>
      </c>
      <c r="M59">
        <f t="shared" si="0"/>
        <v>13.131899999999998</v>
      </c>
      <c r="N59">
        <f t="shared" si="1"/>
        <v>0.8232185507682469</v>
      </c>
      <c r="P59">
        <v>58</v>
      </c>
      <c r="Q59">
        <f t="shared" si="5"/>
        <v>75.705115025243856</v>
      </c>
      <c r="R59">
        <f t="shared" si="2"/>
        <v>3.1160927538412317</v>
      </c>
      <c r="V59">
        <f t="shared" si="3"/>
        <v>14.770000000000003</v>
      </c>
      <c r="W59">
        <f t="shared" si="4"/>
        <v>17.47</v>
      </c>
    </row>
    <row r="60" spans="1:23" x14ac:dyDescent="0.75">
      <c r="A60" s="7">
        <v>0.51420138888888889</v>
      </c>
      <c r="B60">
        <v>19.36</v>
      </c>
      <c r="C60">
        <v>39.369999999999997</v>
      </c>
      <c r="D60">
        <v>10</v>
      </c>
      <c r="E60">
        <v>35.28</v>
      </c>
      <c r="F60">
        <v>10</v>
      </c>
      <c r="G60">
        <v>35</v>
      </c>
      <c r="H60">
        <v>24.35</v>
      </c>
      <c r="I60">
        <v>29.47</v>
      </c>
      <c r="J60">
        <v>28.62</v>
      </c>
      <c r="K60">
        <v>1025.71</v>
      </c>
      <c r="M60">
        <f t="shared" si="0"/>
        <v>13.091899999999999</v>
      </c>
      <c r="N60">
        <f t="shared" si="1"/>
        <v>0.82071101248127176</v>
      </c>
      <c r="P60">
        <v>59</v>
      </c>
      <c r="Q60">
        <f t="shared" si="5"/>
        <v>75.630886273191805</v>
      </c>
      <c r="R60">
        <f t="shared" si="2"/>
        <v>3.1035550624063575</v>
      </c>
      <c r="V60">
        <f t="shared" si="3"/>
        <v>15</v>
      </c>
      <c r="W60">
        <f t="shared" si="4"/>
        <v>18.62</v>
      </c>
    </row>
    <row r="61" spans="1:23" x14ac:dyDescent="0.75">
      <c r="A61" s="7">
        <v>0.51489583333333333</v>
      </c>
      <c r="B61">
        <v>19.309999999999999</v>
      </c>
      <c r="C61">
        <v>39.42</v>
      </c>
      <c r="D61">
        <v>10</v>
      </c>
      <c r="E61">
        <v>35.15</v>
      </c>
      <c r="F61">
        <v>10</v>
      </c>
      <c r="G61">
        <v>35.340000000000003</v>
      </c>
      <c r="H61">
        <v>24.67</v>
      </c>
      <c r="I61">
        <v>30.04</v>
      </c>
      <c r="J61">
        <v>29.11</v>
      </c>
      <c r="K61">
        <v>1051.69</v>
      </c>
      <c r="M61">
        <f t="shared" si="0"/>
        <v>13.041899999999998</v>
      </c>
      <c r="N61">
        <f t="shared" si="1"/>
        <v>0.81757658962255264</v>
      </c>
      <c r="P61">
        <v>60</v>
      </c>
      <c r="Q61">
        <f t="shared" si="5"/>
        <v>75.537460032663944</v>
      </c>
      <c r="R61">
        <f t="shared" si="2"/>
        <v>3.0878829481127616</v>
      </c>
      <c r="V61">
        <f t="shared" si="3"/>
        <v>15.340000000000003</v>
      </c>
      <c r="W61">
        <f t="shared" si="4"/>
        <v>19.11</v>
      </c>
    </row>
    <row r="62" spans="1:23" x14ac:dyDescent="0.75">
      <c r="A62" s="7">
        <v>0.51559027777777777</v>
      </c>
      <c r="B62">
        <v>19.3</v>
      </c>
      <c r="C62">
        <v>39.49</v>
      </c>
      <c r="D62">
        <v>10</v>
      </c>
      <c r="E62">
        <v>35.1</v>
      </c>
      <c r="F62">
        <v>10</v>
      </c>
      <c r="G62">
        <v>35.770000000000003</v>
      </c>
      <c r="H62">
        <v>24.99</v>
      </c>
      <c r="I62">
        <v>29.94</v>
      </c>
      <c r="J62">
        <v>29.26</v>
      </c>
      <c r="K62">
        <v>1202.07</v>
      </c>
      <c r="M62">
        <f t="shared" si="0"/>
        <v>13.0319</v>
      </c>
      <c r="N62">
        <f t="shared" si="1"/>
        <v>0.81694970505080899</v>
      </c>
      <c r="P62">
        <v>61</v>
      </c>
      <c r="Q62">
        <f t="shared" si="5"/>
        <v>75.518688756052441</v>
      </c>
      <c r="R62">
        <f t="shared" si="2"/>
        <v>3.0847485252540428</v>
      </c>
      <c r="V62">
        <f t="shared" si="3"/>
        <v>15.770000000000003</v>
      </c>
      <c r="W62">
        <f t="shared" si="4"/>
        <v>19.260000000000002</v>
      </c>
    </row>
    <row r="63" spans="1:23" x14ac:dyDescent="0.75">
      <c r="A63" s="7">
        <v>0.51628472222222221</v>
      </c>
      <c r="B63">
        <v>19.260000000000002</v>
      </c>
      <c r="C63">
        <v>39.590000000000003</v>
      </c>
      <c r="D63">
        <v>10</v>
      </c>
      <c r="E63">
        <v>34.97</v>
      </c>
      <c r="F63">
        <v>34.93</v>
      </c>
      <c r="G63">
        <v>35.49</v>
      </c>
      <c r="H63">
        <v>25.51</v>
      </c>
      <c r="I63">
        <v>29.68</v>
      </c>
      <c r="J63">
        <v>27.85</v>
      </c>
      <c r="K63">
        <v>1057.1600000000001</v>
      </c>
      <c r="M63">
        <f t="shared" si="0"/>
        <v>12.991900000000001</v>
      </c>
      <c r="N63">
        <f t="shared" si="1"/>
        <v>0.81444216676383385</v>
      </c>
      <c r="P63">
        <v>62</v>
      </c>
      <c r="Q63">
        <f t="shared" si="5"/>
        <v>75.443314680685646</v>
      </c>
      <c r="R63">
        <f t="shared" si="2"/>
        <v>3.0722108338191672</v>
      </c>
      <c r="V63">
        <f t="shared" si="3"/>
        <v>15.490000000000002</v>
      </c>
      <c r="W63">
        <f t="shared" si="4"/>
        <v>17.850000000000001</v>
      </c>
    </row>
    <row r="64" spans="1:23" x14ac:dyDescent="0.75">
      <c r="A64" s="7">
        <v>0.51697916666666666</v>
      </c>
      <c r="B64">
        <v>19.2</v>
      </c>
      <c r="C64">
        <v>39.630000000000003</v>
      </c>
      <c r="D64">
        <v>10</v>
      </c>
      <c r="E64">
        <v>34.9</v>
      </c>
      <c r="F64">
        <v>34.36</v>
      </c>
      <c r="G64">
        <v>35.14</v>
      </c>
      <c r="H64">
        <v>25.65</v>
      </c>
      <c r="I64">
        <v>30.69</v>
      </c>
      <c r="J64">
        <v>27.08</v>
      </c>
      <c r="K64">
        <v>746.82</v>
      </c>
      <c r="M64">
        <f t="shared" si="0"/>
        <v>12.931899999999999</v>
      </c>
      <c r="N64">
        <f t="shared" si="1"/>
        <v>0.81068085933337086</v>
      </c>
      <c r="P64">
        <v>63</v>
      </c>
      <c r="Q64">
        <f t="shared" si="5"/>
        <v>75.329379286879714</v>
      </c>
      <c r="R64">
        <f t="shared" si="2"/>
        <v>3.0534042966668524</v>
      </c>
      <c r="V64">
        <f t="shared" si="3"/>
        <v>15.14</v>
      </c>
      <c r="W64">
        <f t="shared" si="4"/>
        <v>17.079999999999998</v>
      </c>
    </row>
    <row r="65" spans="1:23" x14ac:dyDescent="0.75">
      <c r="A65" s="7">
        <v>0.5176736111111111</v>
      </c>
      <c r="B65">
        <v>19.14</v>
      </c>
      <c r="C65">
        <v>39.5</v>
      </c>
      <c r="D65">
        <v>10</v>
      </c>
      <c r="E65">
        <v>33.92</v>
      </c>
      <c r="F65">
        <v>18.18</v>
      </c>
      <c r="G65">
        <v>35.07</v>
      </c>
      <c r="H65">
        <v>25.67</v>
      </c>
      <c r="I65">
        <v>30.42</v>
      </c>
      <c r="J65">
        <v>27.56</v>
      </c>
      <c r="K65">
        <v>786.47</v>
      </c>
      <c r="M65">
        <f t="shared" si="0"/>
        <v>12.8719</v>
      </c>
      <c r="N65">
        <f t="shared" si="1"/>
        <v>0.80691955190290809</v>
      </c>
      <c r="P65">
        <v>64</v>
      </c>
      <c r="Q65">
        <f t="shared" si="5"/>
        <v>75.214381715209086</v>
      </c>
      <c r="R65">
        <f t="shared" si="2"/>
        <v>3.034597759514539</v>
      </c>
      <c r="V65">
        <f t="shared" si="3"/>
        <v>15.07</v>
      </c>
      <c r="W65">
        <f t="shared" si="4"/>
        <v>17.559999999999999</v>
      </c>
    </row>
    <row r="66" spans="1:23" x14ac:dyDescent="0.75">
      <c r="A66" s="7">
        <v>0.51836805555555554</v>
      </c>
      <c r="B66">
        <v>19.100000000000001</v>
      </c>
      <c r="C66">
        <v>39.43</v>
      </c>
      <c r="D66">
        <v>10</v>
      </c>
      <c r="E66">
        <v>34.07</v>
      </c>
      <c r="F66">
        <v>13.93</v>
      </c>
      <c r="G66">
        <v>36.42</v>
      </c>
      <c r="H66">
        <v>26.16</v>
      </c>
      <c r="I66">
        <v>30.05</v>
      </c>
      <c r="J66">
        <v>27.96</v>
      </c>
      <c r="K66">
        <v>1396.2</v>
      </c>
      <c r="M66">
        <f t="shared" si="0"/>
        <v>12.831900000000001</v>
      </c>
      <c r="N66">
        <f t="shared" si="1"/>
        <v>0.80441201361593295</v>
      </c>
      <c r="P66">
        <v>65</v>
      </c>
      <c r="Q66">
        <f t="shared" si="5"/>
        <v>75.137119210717032</v>
      </c>
      <c r="R66">
        <f t="shared" si="2"/>
        <v>3.0220600680796625</v>
      </c>
      <c r="V66">
        <f t="shared" si="3"/>
        <v>16.420000000000002</v>
      </c>
      <c r="W66">
        <f t="shared" si="4"/>
        <v>17.96</v>
      </c>
    </row>
    <row r="67" spans="1:23" x14ac:dyDescent="0.75">
      <c r="A67" s="7">
        <v>0.51906249999999998</v>
      </c>
      <c r="B67">
        <v>19.100000000000001</v>
      </c>
      <c r="C67">
        <v>39.46</v>
      </c>
      <c r="D67">
        <v>10</v>
      </c>
      <c r="E67">
        <v>34.520000000000003</v>
      </c>
      <c r="F67">
        <v>10.28</v>
      </c>
      <c r="G67">
        <v>35.01</v>
      </c>
      <c r="H67">
        <v>26.5</v>
      </c>
      <c r="I67">
        <v>29.78</v>
      </c>
      <c r="J67">
        <v>28.15</v>
      </c>
      <c r="K67">
        <v>493.91</v>
      </c>
      <c r="M67">
        <f t="shared" ref="M67:M130" si="6">B67-6.2681</f>
        <v>12.831900000000001</v>
      </c>
      <c r="N67">
        <f t="shared" ref="N67:N130" si="7">M67/15.9519</f>
        <v>0.80441201361593295</v>
      </c>
      <c r="P67">
        <v>66</v>
      </c>
      <c r="Q67">
        <f t="shared" si="5"/>
        <v>75.137119210717032</v>
      </c>
      <c r="R67">
        <f t="shared" ref="R67:R130" si="8">(Q67/100)/(1-(Q67/100))</f>
        <v>3.0220600680796625</v>
      </c>
      <c r="V67">
        <f t="shared" ref="V67:V130" si="9">G67-20</f>
        <v>15.009999999999998</v>
      </c>
      <c r="W67">
        <f t="shared" ref="W67:W130" si="10">J67-10</f>
        <v>18.149999999999999</v>
      </c>
    </row>
    <row r="68" spans="1:23" x14ac:dyDescent="0.75">
      <c r="A68" s="7">
        <v>0.51975694444444442</v>
      </c>
      <c r="B68">
        <v>19.09</v>
      </c>
      <c r="C68">
        <v>39.42</v>
      </c>
      <c r="D68">
        <v>10</v>
      </c>
      <c r="E68">
        <v>34.18</v>
      </c>
      <c r="F68">
        <v>15.44</v>
      </c>
      <c r="G68">
        <v>34.78</v>
      </c>
      <c r="H68">
        <v>26.36</v>
      </c>
      <c r="I68">
        <v>29.82</v>
      </c>
      <c r="J68">
        <v>27.23</v>
      </c>
      <c r="K68">
        <v>506.21</v>
      </c>
      <c r="M68">
        <f t="shared" si="6"/>
        <v>12.821899999999999</v>
      </c>
      <c r="N68">
        <f t="shared" si="7"/>
        <v>0.80378512904418908</v>
      </c>
      <c r="P68">
        <v>67</v>
      </c>
      <c r="Q68">
        <f t="shared" ref="Q68:Q131" si="11">(M68-$S$11)/M68*100</f>
        <v>75.117728261802057</v>
      </c>
      <c r="R68">
        <f t="shared" si="8"/>
        <v>3.0189256452209423</v>
      </c>
      <c r="V68">
        <f t="shared" si="9"/>
        <v>14.780000000000001</v>
      </c>
      <c r="W68">
        <f t="shared" si="10"/>
        <v>17.23</v>
      </c>
    </row>
    <row r="69" spans="1:23" x14ac:dyDescent="0.75">
      <c r="A69" s="7">
        <v>0.52045138888888887</v>
      </c>
      <c r="B69">
        <v>19.09</v>
      </c>
      <c r="C69">
        <v>39.39</v>
      </c>
      <c r="D69">
        <v>10</v>
      </c>
      <c r="E69">
        <v>34.01</v>
      </c>
      <c r="F69">
        <v>14.93</v>
      </c>
      <c r="G69">
        <v>34.83</v>
      </c>
      <c r="H69">
        <v>26.28</v>
      </c>
      <c r="I69">
        <v>30.34</v>
      </c>
      <c r="J69">
        <v>28.07</v>
      </c>
      <c r="K69">
        <v>476.13</v>
      </c>
      <c r="M69">
        <f t="shared" si="6"/>
        <v>12.821899999999999</v>
      </c>
      <c r="N69">
        <f t="shared" si="7"/>
        <v>0.80378512904418908</v>
      </c>
      <c r="P69">
        <v>68</v>
      </c>
      <c r="Q69">
        <f t="shared" si="11"/>
        <v>75.117728261802057</v>
      </c>
      <c r="R69">
        <f t="shared" si="8"/>
        <v>3.0189256452209423</v>
      </c>
      <c r="V69">
        <f t="shared" si="9"/>
        <v>14.829999999999998</v>
      </c>
      <c r="W69">
        <f t="shared" si="10"/>
        <v>18.07</v>
      </c>
    </row>
    <row r="70" spans="1:23" x14ac:dyDescent="0.75">
      <c r="A70" s="7">
        <v>0.52114583333333331</v>
      </c>
      <c r="B70">
        <v>19.04</v>
      </c>
      <c r="C70">
        <v>39.31</v>
      </c>
      <c r="D70">
        <v>10</v>
      </c>
      <c r="E70">
        <v>33.869999999999997</v>
      </c>
      <c r="F70">
        <v>23.61</v>
      </c>
      <c r="G70">
        <v>35.03</v>
      </c>
      <c r="H70">
        <v>26.47</v>
      </c>
      <c r="I70">
        <v>31.89</v>
      </c>
      <c r="J70">
        <v>27.46</v>
      </c>
      <c r="K70">
        <v>463.83</v>
      </c>
      <c r="M70">
        <f t="shared" si="6"/>
        <v>12.771899999999999</v>
      </c>
      <c r="N70">
        <f t="shared" si="7"/>
        <v>0.80065070618546996</v>
      </c>
      <c r="P70">
        <v>69</v>
      </c>
      <c r="Q70">
        <f t="shared" si="11"/>
        <v>75.020318041951455</v>
      </c>
      <c r="R70">
        <f t="shared" si="8"/>
        <v>3.0032535309273469</v>
      </c>
      <c r="V70">
        <f t="shared" si="9"/>
        <v>15.030000000000001</v>
      </c>
      <c r="W70">
        <f t="shared" si="10"/>
        <v>17.46</v>
      </c>
    </row>
    <row r="71" spans="1:23" x14ac:dyDescent="0.75">
      <c r="A71" s="7">
        <v>0.52184027777777775</v>
      </c>
      <c r="B71">
        <v>19.02</v>
      </c>
      <c r="C71">
        <v>39.24</v>
      </c>
      <c r="D71">
        <v>10</v>
      </c>
      <c r="E71">
        <v>33.770000000000003</v>
      </c>
      <c r="F71">
        <v>19.72</v>
      </c>
      <c r="G71">
        <v>35.659999999999997</v>
      </c>
      <c r="H71">
        <v>27.11</v>
      </c>
      <c r="I71">
        <v>33.31</v>
      </c>
      <c r="J71">
        <v>29</v>
      </c>
      <c r="K71">
        <v>595.07000000000005</v>
      </c>
      <c r="M71">
        <f t="shared" si="6"/>
        <v>12.751899999999999</v>
      </c>
      <c r="N71">
        <f t="shared" si="7"/>
        <v>0.79939693704198245</v>
      </c>
      <c r="P71">
        <v>70</v>
      </c>
      <c r="Q71">
        <f t="shared" si="11"/>
        <v>74.981140065402002</v>
      </c>
      <c r="R71">
        <f t="shared" si="8"/>
        <v>2.9969846852099087</v>
      </c>
      <c r="V71">
        <f t="shared" si="9"/>
        <v>15.659999999999997</v>
      </c>
      <c r="W71">
        <f t="shared" si="10"/>
        <v>19</v>
      </c>
    </row>
    <row r="72" spans="1:23" x14ac:dyDescent="0.75">
      <c r="A72" s="7">
        <v>0.52253472222222219</v>
      </c>
      <c r="B72">
        <v>19</v>
      </c>
      <c r="C72">
        <v>39.19</v>
      </c>
      <c r="D72">
        <v>10</v>
      </c>
      <c r="E72">
        <v>33.28</v>
      </c>
      <c r="F72">
        <v>34.74</v>
      </c>
      <c r="G72">
        <v>36.619999999999997</v>
      </c>
      <c r="H72">
        <v>28.25</v>
      </c>
      <c r="I72">
        <v>36.200000000000003</v>
      </c>
      <c r="J72">
        <v>27.51</v>
      </c>
      <c r="K72">
        <v>958.73</v>
      </c>
      <c r="M72">
        <f t="shared" si="6"/>
        <v>12.7319</v>
      </c>
      <c r="N72">
        <f t="shared" si="7"/>
        <v>0.79814316789849482</v>
      </c>
      <c r="P72">
        <v>71</v>
      </c>
      <c r="Q72">
        <f t="shared" si="11"/>
        <v>74.941839002819677</v>
      </c>
      <c r="R72">
        <f t="shared" si="8"/>
        <v>2.9907158394924722</v>
      </c>
      <c r="V72">
        <f t="shared" si="9"/>
        <v>16.619999999999997</v>
      </c>
      <c r="W72">
        <f t="shared" si="10"/>
        <v>17.510000000000002</v>
      </c>
    </row>
    <row r="73" spans="1:23" x14ac:dyDescent="0.75">
      <c r="A73" s="7">
        <v>0.52322916666666663</v>
      </c>
      <c r="B73">
        <v>19</v>
      </c>
      <c r="C73">
        <v>39.17</v>
      </c>
      <c r="D73">
        <v>10</v>
      </c>
      <c r="E73">
        <v>33.17</v>
      </c>
      <c r="F73">
        <v>29.98</v>
      </c>
      <c r="G73">
        <v>37.47</v>
      </c>
      <c r="H73">
        <v>29.58</v>
      </c>
      <c r="I73">
        <v>36.94</v>
      </c>
      <c r="J73">
        <v>28.52</v>
      </c>
      <c r="K73">
        <v>1084.5</v>
      </c>
      <c r="M73">
        <f t="shared" si="6"/>
        <v>12.7319</v>
      </c>
      <c r="N73">
        <f t="shared" si="7"/>
        <v>0.79814316789849482</v>
      </c>
      <c r="P73">
        <v>72</v>
      </c>
      <c r="Q73">
        <f t="shared" si="11"/>
        <v>74.941839002819677</v>
      </c>
      <c r="R73">
        <f t="shared" si="8"/>
        <v>2.9907158394924722</v>
      </c>
      <c r="V73">
        <f t="shared" si="9"/>
        <v>17.47</v>
      </c>
      <c r="W73">
        <f t="shared" si="10"/>
        <v>18.52</v>
      </c>
    </row>
    <row r="74" spans="1:23" x14ac:dyDescent="0.75">
      <c r="A74" s="7">
        <v>0.52392361111111108</v>
      </c>
      <c r="B74">
        <v>18.97</v>
      </c>
      <c r="C74">
        <v>39.159999999999997</v>
      </c>
      <c r="D74">
        <v>10</v>
      </c>
      <c r="E74">
        <v>32.630000000000003</v>
      </c>
      <c r="F74">
        <v>42.05</v>
      </c>
      <c r="G74">
        <v>39.03</v>
      </c>
      <c r="H74">
        <v>31.81</v>
      </c>
      <c r="I74">
        <v>38.69</v>
      </c>
      <c r="J74">
        <v>28.87</v>
      </c>
      <c r="K74">
        <v>1599.9</v>
      </c>
      <c r="M74">
        <f t="shared" si="6"/>
        <v>12.701899999999998</v>
      </c>
      <c r="N74">
        <f t="shared" si="7"/>
        <v>0.79626251418326333</v>
      </c>
      <c r="P74">
        <v>73</v>
      </c>
      <c r="Q74">
        <f t="shared" si="11"/>
        <v>74.882655350774286</v>
      </c>
      <c r="R74">
        <f t="shared" si="8"/>
        <v>2.981312570916316</v>
      </c>
      <c r="V74">
        <f t="shared" si="9"/>
        <v>19.03</v>
      </c>
      <c r="W74">
        <f t="shared" si="10"/>
        <v>18.87</v>
      </c>
    </row>
    <row r="75" spans="1:23" x14ac:dyDescent="0.75">
      <c r="A75" s="7">
        <v>0.52461805555555563</v>
      </c>
      <c r="B75">
        <v>18.88</v>
      </c>
      <c r="C75">
        <v>39.26</v>
      </c>
      <c r="D75">
        <v>10</v>
      </c>
      <c r="E75">
        <v>32.869999999999997</v>
      </c>
      <c r="F75">
        <v>47.38</v>
      </c>
      <c r="G75">
        <v>38.270000000000003</v>
      </c>
      <c r="H75">
        <v>33.24</v>
      </c>
      <c r="I75">
        <v>40.369999999999997</v>
      </c>
      <c r="J75">
        <v>29.1</v>
      </c>
      <c r="K75">
        <v>1014.78</v>
      </c>
      <c r="M75">
        <f t="shared" si="6"/>
        <v>12.611899999999999</v>
      </c>
      <c r="N75">
        <f t="shared" si="7"/>
        <v>0.79062055303756906</v>
      </c>
      <c r="P75">
        <v>74</v>
      </c>
      <c r="Q75">
        <f t="shared" si="11"/>
        <v>74.703415028663386</v>
      </c>
      <c r="R75">
        <f t="shared" si="8"/>
        <v>2.9531027651878436</v>
      </c>
      <c r="V75">
        <f t="shared" si="9"/>
        <v>18.270000000000003</v>
      </c>
      <c r="W75">
        <f t="shared" si="10"/>
        <v>19.100000000000001</v>
      </c>
    </row>
    <row r="76" spans="1:23" x14ac:dyDescent="0.75">
      <c r="A76" s="7">
        <v>0.52531249999999996</v>
      </c>
      <c r="B76">
        <v>18.87</v>
      </c>
      <c r="C76">
        <v>39.31</v>
      </c>
      <c r="D76">
        <v>10</v>
      </c>
      <c r="E76">
        <v>32.090000000000003</v>
      </c>
      <c r="F76">
        <v>48.57</v>
      </c>
      <c r="G76">
        <v>39.5</v>
      </c>
      <c r="H76">
        <v>34.67</v>
      </c>
      <c r="I76">
        <v>41.5</v>
      </c>
      <c r="J76">
        <v>28.41</v>
      </c>
      <c r="K76">
        <v>1364.76</v>
      </c>
      <c r="M76">
        <f t="shared" si="6"/>
        <v>12.601900000000001</v>
      </c>
      <c r="N76">
        <f t="shared" si="7"/>
        <v>0.78999366846582542</v>
      </c>
      <c r="P76">
        <v>75</v>
      </c>
      <c r="Q76">
        <f t="shared" si="11"/>
        <v>74.683341400899863</v>
      </c>
      <c r="R76">
        <f t="shared" si="8"/>
        <v>2.9499683423291265</v>
      </c>
      <c r="V76">
        <f t="shared" si="9"/>
        <v>19.5</v>
      </c>
      <c r="W76">
        <f t="shared" si="10"/>
        <v>18.41</v>
      </c>
    </row>
    <row r="77" spans="1:23" x14ac:dyDescent="0.75">
      <c r="A77" s="7">
        <v>0.52600694444444451</v>
      </c>
      <c r="B77">
        <v>18.86</v>
      </c>
      <c r="C77">
        <v>39.450000000000003</v>
      </c>
      <c r="D77">
        <v>10</v>
      </c>
      <c r="E77">
        <v>32.479999999999997</v>
      </c>
      <c r="F77">
        <v>41.65</v>
      </c>
      <c r="G77">
        <v>40.840000000000003</v>
      </c>
      <c r="H77">
        <v>36.07</v>
      </c>
      <c r="I77">
        <v>42.79</v>
      </c>
      <c r="J77">
        <v>29.19</v>
      </c>
      <c r="K77">
        <v>1475.5</v>
      </c>
      <c r="M77">
        <f t="shared" si="6"/>
        <v>12.591899999999999</v>
      </c>
      <c r="N77">
        <f t="shared" si="7"/>
        <v>0.78936678389408155</v>
      </c>
      <c r="P77">
        <v>76</v>
      </c>
      <c r="Q77">
        <f t="shared" si="11"/>
        <v>74.66323588973863</v>
      </c>
      <c r="R77">
        <f t="shared" si="8"/>
        <v>2.9468339194704067</v>
      </c>
      <c r="V77">
        <f t="shared" si="9"/>
        <v>20.840000000000003</v>
      </c>
      <c r="W77">
        <f t="shared" si="10"/>
        <v>19.190000000000001</v>
      </c>
    </row>
    <row r="78" spans="1:23" x14ac:dyDescent="0.75">
      <c r="A78" s="7">
        <v>0.52670138888888884</v>
      </c>
      <c r="B78">
        <v>18.82</v>
      </c>
      <c r="C78">
        <v>39.69</v>
      </c>
      <c r="D78">
        <v>10</v>
      </c>
      <c r="E78">
        <v>33.42</v>
      </c>
      <c r="F78">
        <v>40.46</v>
      </c>
      <c r="G78">
        <v>41.37</v>
      </c>
      <c r="H78">
        <v>37.21</v>
      </c>
      <c r="I78">
        <v>43.57</v>
      </c>
      <c r="J78">
        <v>30.07</v>
      </c>
      <c r="K78">
        <v>1403.04</v>
      </c>
      <c r="M78">
        <f t="shared" si="6"/>
        <v>12.5519</v>
      </c>
      <c r="N78">
        <f t="shared" si="7"/>
        <v>0.78685924560710629</v>
      </c>
      <c r="P78">
        <v>77</v>
      </c>
      <c r="Q78">
        <f t="shared" si="11"/>
        <v>74.582493487041788</v>
      </c>
      <c r="R78">
        <f t="shared" si="8"/>
        <v>2.9342962280355298</v>
      </c>
      <c r="V78">
        <f t="shared" si="9"/>
        <v>21.369999999999997</v>
      </c>
      <c r="W78">
        <f t="shared" si="10"/>
        <v>20.07</v>
      </c>
    </row>
    <row r="79" spans="1:23" x14ac:dyDescent="0.75">
      <c r="A79" s="7">
        <v>0.5273958333333334</v>
      </c>
      <c r="B79">
        <v>18.82</v>
      </c>
      <c r="C79">
        <v>39.979999999999997</v>
      </c>
      <c r="D79">
        <v>10</v>
      </c>
      <c r="E79">
        <v>33.909999999999997</v>
      </c>
      <c r="F79">
        <v>40.86</v>
      </c>
      <c r="G79">
        <v>41.39</v>
      </c>
      <c r="H79">
        <v>38.4</v>
      </c>
      <c r="I79">
        <v>44.44</v>
      </c>
      <c r="J79">
        <v>28.17</v>
      </c>
      <c r="K79">
        <v>1501.47</v>
      </c>
      <c r="M79">
        <f t="shared" si="6"/>
        <v>12.5519</v>
      </c>
      <c r="N79">
        <f t="shared" si="7"/>
        <v>0.78685924560710629</v>
      </c>
      <c r="P79">
        <v>78</v>
      </c>
      <c r="Q79">
        <f t="shared" si="11"/>
        <v>74.582493487041788</v>
      </c>
      <c r="R79">
        <f t="shared" si="8"/>
        <v>2.9342962280355298</v>
      </c>
      <c r="V79">
        <f t="shared" si="9"/>
        <v>21.39</v>
      </c>
      <c r="W79">
        <f t="shared" si="10"/>
        <v>18.170000000000002</v>
      </c>
    </row>
    <row r="80" spans="1:23" x14ac:dyDescent="0.75">
      <c r="A80" s="7">
        <v>0.52809027777777773</v>
      </c>
      <c r="B80">
        <v>18.82</v>
      </c>
      <c r="C80">
        <v>40.229999999999997</v>
      </c>
      <c r="D80">
        <v>10</v>
      </c>
      <c r="E80">
        <v>33.31</v>
      </c>
      <c r="F80">
        <v>45.6</v>
      </c>
      <c r="G80">
        <v>40.72</v>
      </c>
      <c r="H80">
        <v>39.340000000000003</v>
      </c>
      <c r="I80">
        <v>42.61</v>
      </c>
      <c r="J80">
        <v>29.37</v>
      </c>
      <c r="K80">
        <v>1303.24</v>
      </c>
      <c r="M80">
        <f t="shared" si="6"/>
        <v>12.5519</v>
      </c>
      <c r="N80">
        <f t="shared" si="7"/>
        <v>0.78685924560710629</v>
      </c>
      <c r="P80">
        <v>79</v>
      </c>
      <c r="Q80">
        <f t="shared" si="11"/>
        <v>74.582493487041788</v>
      </c>
      <c r="R80">
        <f t="shared" si="8"/>
        <v>2.9342962280355298</v>
      </c>
      <c r="V80">
        <f t="shared" si="9"/>
        <v>20.72</v>
      </c>
      <c r="W80">
        <f t="shared" si="10"/>
        <v>19.37</v>
      </c>
    </row>
    <row r="81" spans="1:23" x14ac:dyDescent="0.75">
      <c r="A81" s="7">
        <v>0.52878472222222228</v>
      </c>
      <c r="B81">
        <v>18.809999999999999</v>
      </c>
      <c r="C81">
        <v>40.54</v>
      </c>
      <c r="D81">
        <v>10</v>
      </c>
      <c r="E81">
        <v>34.11</v>
      </c>
      <c r="F81">
        <v>44.81</v>
      </c>
      <c r="G81">
        <v>42.25</v>
      </c>
      <c r="H81">
        <v>40.19</v>
      </c>
      <c r="I81">
        <v>42.47</v>
      </c>
      <c r="J81">
        <v>30.59</v>
      </c>
      <c r="K81">
        <v>1133.72</v>
      </c>
      <c r="M81">
        <f t="shared" si="6"/>
        <v>12.541899999999998</v>
      </c>
      <c r="N81">
        <f t="shared" si="7"/>
        <v>0.78623236103536243</v>
      </c>
      <c r="P81">
        <v>80</v>
      </c>
      <c r="Q81">
        <f t="shared" si="11"/>
        <v>74.562227413709238</v>
      </c>
      <c r="R81">
        <f t="shared" si="8"/>
        <v>2.9311618051768114</v>
      </c>
      <c r="V81">
        <f t="shared" si="9"/>
        <v>22.25</v>
      </c>
      <c r="W81">
        <f t="shared" si="10"/>
        <v>20.59</v>
      </c>
    </row>
    <row r="82" spans="1:23" x14ac:dyDescent="0.75">
      <c r="A82" s="7">
        <v>0.52947916666666661</v>
      </c>
      <c r="B82">
        <v>18.809999999999999</v>
      </c>
      <c r="C82">
        <v>40.85</v>
      </c>
      <c r="D82">
        <v>10</v>
      </c>
      <c r="E82">
        <v>34.119999999999997</v>
      </c>
      <c r="F82">
        <v>44.81</v>
      </c>
      <c r="G82">
        <v>39.6</v>
      </c>
      <c r="H82">
        <v>39.65</v>
      </c>
      <c r="I82">
        <v>41.89</v>
      </c>
      <c r="J82">
        <v>29.14</v>
      </c>
      <c r="K82">
        <v>708.54</v>
      </c>
      <c r="M82">
        <f t="shared" si="6"/>
        <v>12.541899999999998</v>
      </c>
      <c r="N82">
        <f t="shared" si="7"/>
        <v>0.78623236103536243</v>
      </c>
      <c r="P82">
        <v>81</v>
      </c>
      <c r="Q82">
        <f t="shared" si="11"/>
        <v>74.562227413709238</v>
      </c>
      <c r="R82">
        <f t="shared" si="8"/>
        <v>2.9311618051768114</v>
      </c>
      <c r="V82">
        <f t="shared" si="9"/>
        <v>19.600000000000001</v>
      </c>
      <c r="W82">
        <f t="shared" si="10"/>
        <v>19.14</v>
      </c>
    </row>
    <row r="83" spans="1:23" x14ac:dyDescent="0.75">
      <c r="A83" s="7">
        <v>0.53017361111111116</v>
      </c>
      <c r="B83">
        <v>18.809999999999999</v>
      </c>
      <c r="C83">
        <v>41.11</v>
      </c>
      <c r="D83">
        <v>10</v>
      </c>
      <c r="E83">
        <v>34.47</v>
      </c>
      <c r="F83">
        <v>41.85</v>
      </c>
      <c r="G83">
        <v>40.29</v>
      </c>
      <c r="H83">
        <v>39.51</v>
      </c>
      <c r="I83">
        <v>43.03</v>
      </c>
      <c r="J83">
        <v>30.28</v>
      </c>
      <c r="K83">
        <v>685.3</v>
      </c>
      <c r="M83">
        <f t="shared" si="6"/>
        <v>12.541899999999998</v>
      </c>
      <c r="N83">
        <f t="shared" si="7"/>
        <v>0.78623236103536243</v>
      </c>
      <c r="P83">
        <v>82</v>
      </c>
      <c r="Q83">
        <f t="shared" si="11"/>
        <v>74.562227413709238</v>
      </c>
      <c r="R83">
        <f t="shared" si="8"/>
        <v>2.9311618051768114</v>
      </c>
      <c r="V83">
        <f t="shared" si="9"/>
        <v>20.29</v>
      </c>
      <c r="W83">
        <f t="shared" si="10"/>
        <v>20.28</v>
      </c>
    </row>
    <row r="84" spans="1:23" x14ac:dyDescent="0.75">
      <c r="A84" s="7">
        <v>0.5308680555555555</v>
      </c>
      <c r="B84">
        <v>18.809999999999999</v>
      </c>
      <c r="C84">
        <v>41.27</v>
      </c>
      <c r="D84">
        <v>10</v>
      </c>
      <c r="E84">
        <v>33.78</v>
      </c>
      <c r="F84">
        <v>45.6</v>
      </c>
      <c r="G84">
        <v>40.17</v>
      </c>
      <c r="H84">
        <v>39.46</v>
      </c>
      <c r="I84">
        <v>42.5</v>
      </c>
      <c r="J84">
        <v>28.74</v>
      </c>
      <c r="K84">
        <v>1006.57</v>
      </c>
      <c r="M84">
        <f t="shared" si="6"/>
        <v>12.541899999999998</v>
      </c>
      <c r="N84">
        <f t="shared" si="7"/>
        <v>0.78623236103536243</v>
      </c>
      <c r="P84">
        <v>83</v>
      </c>
      <c r="Q84">
        <f t="shared" si="11"/>
        <v>74.562227413709238</v>
      </c>
      <c r="R84">
        <f t="shared" si="8"/>
        <v>2.9311618051768114</v>
      </c>
      <c r="V84">
        <f t="shared" si="9"/>
        <v>20.170000000000002</v>
      </c>
      <c r="W84">
        <f t="shared" si="10"/>
        <v>18.739999999999998</v>
      </c>
    </row>
    <row r="85" spans="1:23" x14ac:dyDescent="0.75">
      <c r="A85" s="7">
        <v>0.53156250000000005</v>
      </c>
      <c r="B85">
        <v>18.809999999999999</v>
      </c>
      <c r="C85">
        <v>41.44</v>
      </c>
      <c r="D85">
        <v>10</v>
      </c>
      <c r="E85">
        <v>34.01</v>
      </c>
      <c r="F85">
        <v>44.81</v>
      </c>
      <c r="G85">
        <v>43.01</v>
      </c>
      <c r="H85">
        <v>40.31</v>
      </c>
      <c r="I85">
        <v>43.53</v>
      </c>
      <c r="J85">
        <v>28.54</v>
      </c>
      <c r="K85">
        <v>1047.5899999999999</v>
      </c>
      <c r="M85">
        <f t="shared" si="6"/>
        <v>12.541899999999998</v>
      </c>
      <c r="N85">
        <f t="shared" si="7"/>
        <v>0.78623236103536243</v>
      </c>
      <c r="P85">
        <v>84</v>
      </c>
      <c r="Q85">
        <f t="shared" si="11"/>
        <v>74.562227413709238</v>
      </c>
      <c r="R85">
        <f t="shared" si="8"/>
        <v>2.9311618051768114</v>
      </c>
      <c r="V85">
        <f t="shared" si="9"/>
        <v>23.009999999999998</v>
      </c>
      <c r="W85">
        <f t="shared" si="10"/>
        <v>18.54</v>
      </c>
    </row>
    <row r="86" spans="1:23" x14ac:dyDescent="0.75">
      <c r="A86" s="7">
        <v>0.53225694444444438</v>
      </c>
      <c r="B86">
        <v>18.8</v>
      </c>
      <c r="C86">
        <v>41.49</v>
      </c>
      <c r="D86">
        <v>10</v>
      </c>
      <c r="E86">
        <v>33.1</v>
      </c>
      <c r="F86">
        <v>47.98</v>
      </c>
      <c r="G86">
        <v>40.11</v>
      </c>
      <c r="H86">
        <v>40.340000000000003</v>
      </c>
      <c r="I86">
        <v>44.84</v>
      </c>
      <c r="J86">
        <v>27.96</v>
      </c>
      <c r="K86">
        <v>774.16</v>
      </c>
      <c r="M86">
        <f t="shared" si="6"/>
        <v>12.5319</v>
      </c>
      <c r="N86">
        <f t="shared" si="7"/>
        <v>0.78560547646361878</v>
      </c>
      <c r="P86">
        <v>85</v>
      </c>
      <c r="Q86">
        <f t="shared" si="11"/>
        <v>74.541928997199136</v>
      </c>
      <c r="R86">
        <f t="shared" si="8"/>
        <v>2.928027382318092</v>
      </c>
      <c r="V86">
        <f t="shared" si="9"/>
        <v>20.11</v>
      </c>
      <c r="W86">
        <f t="shared" si="10"/>
        <v>17.96</v>
      </c>
    </row>
    <row r="87" spans="1:23" x14ac:dyDescent="0.75">
      <c r="A87" s="7">
        <v>0.53295138888888893</v>
      </c>
      <c r="B87">
        <v>18.79</v>
      </c>
      <c r="C87">
        <v>41.49</v>
      </c>
      <c r="D87">
        <v>10</v>
      </c>
      <c r="E87">
        <v>32.869999999999997</v>
      </c>
      <c r="F87">
        <v>48.57</v>
      </c>
      <c r="G87">
        <v>41.4</v>
      </c>
      <c r="H87">
        <v>41</v>
      </c>
      <c r="I87">
        <v>45.12</v>
      </c>
      <c r="J87">
        <v>28.27</v>
      </c>
      <c r="K87">
        <v>1340.15</v>
      </c>
      <c r="M87">
        <f t="shared" si="6"/>
        <v>12.521899999999999</v>
      </c>
      <c r="N87">
        <f t="shared" si="7"/>
        <v>0.78497859189187491</v>
      </c>
      <c r="P87">
        <v>86</v>
      </c>
      <c r="Q87">
        <f t="shared" si="11"/>
        <v>74.521598160023629</v>
      </c>
      <c r="R87">
        <f t="shared" si="8"/>
        <v>2.9248929594593731</v>
      </c>
      <c r="V87">
        <f t="shared" si="9"/>
        <v>21.4</v>
      </c>
      <c r="W87">
        <f t="shared" si="10"/>
        <v>18.27</v>
      </c>
    </row>
    <row r="88" spans="1:23" x14ac:dyDescent="0.75">
      <c r="A88" s="7">
        <v>0.53364583333333326</v>
      </c>
      <c r="B88">
        <v>18.78</v>
      </c>
      <c r="C88">
        <v>41.53</v>
      </c>
      <c r="D88">
        <v>10</v>
      </c>
      <c r="E88">
        <v>32.71</v>
      </c>
      <c r="F88">
        <v>49.75</v>
      </c>
      <c r="G88">
        <v>43.98</v>
      </c>
      <c r="H88">
        <v>41.84</v>
      </c>
      <c r="I88">
        <v>44.66</v>
      </c>
      <c r="J88">
        <v>28.97</v>
      </c>
      <c r="K88">
        <v>1297.77</v>
      </c>
      <c r="M88">
        <f t="shared" si="6"/>
        <v>12.511900000000001</v>
      </c>
      <c r="N88">
        <f t="shared" si="7"/>
        <v>0.78435170732013115</v>
      </c>
      <c r="P88">
        <v>87</v>
      </c>
      <c r="Q88">
        <f t="shared" si="11"/>
        <v>74.50123482444711</v>
      </c>
      <c r="R88">
        <f t="shared" si="8"/>
        <v>2.9217585366006524</v>
      </c>
      <c r="V88">
        <f t="shared" si="9"/>
        <v>23.979999999999997</v>
      </c>
      <c r="W88">
        <f t="shared" si="10"/>
        <v>18.97</v>
      </c>
    </row>
    <row r="89" spans="1:23" x14ac:dyDescent="0.75">
      <c r="A89" s="7">
        <v>0.53434027777777782</v>
      </c>
      <c r="B89">
        <v>18.78</v>
      </c>
      <c r="C89">
        <v>41.66</v>
      </c>
      <c r="D89">
        <v>10</v>
      </c>
      <c r="E89">
        <v>32.93</v>
      </c>
      <c r="F89">
        <v>48.96</v>
      </c>
      <c r="G89">
        <v>43.68</v>
      </c>
      <c r="H89">
        <v>42.46</v>
      </c>
      <c r="I89">
        <v>45.3</v>
      </c>
      <c r="J89">
        <v>29.44</v>
      </c>
      <c r="K89">
        <v>1263.5899999999999</v>
      </c>
      <c r="M89">
        <f t="shared" si="6"/>
        <v>12.511900000000001</v>
      </c>
      <c r="N89">
        <f t="shared" si="7"/>
        <v>0.78435170732013115</v>
      </c>
      <c r="P89">
        <v>88</v>
      </c>
      <c r="Q89">
        <f t="shared" si="11"/>
        <v>74.50123482444711</v>
      </c>
      <c r="R89">
        <f t="shared" si="8"/>
        <v>2.9217585366006524</v>
      </c>
      <c r="V89">
        <f t="shared" si="9"/>
        <v>23.68</v>
      </c>
      <c r="W89">
        <f t="shared" si="10"/>
        <v>19.440000000000001</v>
      </c>
    </row>
    <row r="90" spans="1:23" x14ac:dyDescent="0.75">
      <c r="A90" s="7">
        <v>0.53503472222222226</v>
      </c>
      <c r="B90">
        <v>18.77</v>
      </c>
      <c r="C90">
        <v>41.78</v>
      </c>
      <c r="D90">
        <v>10</v>
      </c>
      <c r="E90">
        <v>32.700000000000003</v>
      </c>
      <c r="F90">
        <v>48.96</v>
      </c>
      <c r="G90">
        <v>41.15</v>
      </c>
      <c r="H90">
        <v>42.8</v>
      </c>
      <c r="I90">
        <v>46.27</v>
      </c>
      <c r="J90">
        <v>29.08</v>
      </c>
      <c r="K90">
        <v>1009.31</v>
      </c>
      <c r="M90">
        <f t="shared" si="6"/>
        <v>12.501899999999999</v>
      </c>
      <c r="N90">
        <f t="shared" si="7"/>
        <v>0.78372482274838728</v>
      </c>
      <c r="P90">
        <v>89</v>
      </c>
      <c r="Q90">
        <f t="shared" si="11"/>
        <v>74.480838912485297</v>
      </c>
      <c r="R90">
        <f t="shared" si="8"/>
        <v>2.9186241137419353</v>
      </c>
      <c r="V90">
        <f t="shared" si="9"/>
        <v>21.15</v>
      </c>
      <c r="W90">
        <f t="shared" si="10"/>
        <v>19.079999999999998</v>
      </c>
    </row>
    <row r="91" spans="1:23" x14ac:dyDescent="0.75">
      <c r="A91" s="7">
        <v>0.5357291666666667</v>
      </c>
      <c r="B91">
        <v>18.77</v>
      </c>
      <c r="C91">
        <v>41.88</v>
      </c>
      <c r="D91">
        <v>10</v>
      </c>
      <c r="E91">
        <v>33.51</v>
      </c>
      <c r="F91">
        <v>47.78</v>
      </c>
      <c r="G91">
        <v>43.53</v>
      </c>
      <c r="H91">
        <v>42.94</v>
      </c>
      <c r="I91">
        <v>44.64</v>
      </c>
      <c r="J91">
        <v>31.31</v>
      </c>
      <c r="K91">
        <v>992.9</v>
      </c>
      <c r="M91">
        <f t="shared" si="6"/>
        <v>12.501899999999999</v>
      </c>
      <c r="N91">
        <f t="shared" si="7"/>
        <v>0.78372482274838728</v>
      </c>
      <c r="P91">
        <v>90</v>
      </c>
      <c r="Q91">
        <f t="shared" si="11"/>
        <v>74.480838912485297</v>
      </c>
      <c r="R91">
        <f t="shared" si="8"/>
        <v>2.9186241137419353</v>
      </c>
      <c r="V91">
        <f t="shared" si="9"/>
        <v>23.53</v>
      </c>
      <c r="W91">
        <f t="shared" si="10"/>
        <v>21.31</v>
      </c>
    </row>
    <row r="92" spans="1:23" x14ac:dyDescent="0.75">
      <c r="A92" s="7">
        <v>0.53642361111111114</v>
      </c>
      <c r="B92">
        <v>18.760000000000002</v>
      </c>
      <c r="C92">
        <v>42.02</v>
      </c>
      <c r="D92">
        <v>10</v>
      </c>
      <c r="E92">
        <v>33.67</v>
      </c>
      <c r="F92">
        <v>46.59</v>
      </c>
      <c r="G92">
        <v>44.68</v>
      </c>
      <c r="H92">
        <v>43.88</v>
      </c>
      <c r="I92">
        <v>42.53</v>
      </c>
      <c r="J92">
        <v>29.84</v>
      </c>
      <c r="K92">
        <v>1039.3900000000001</v>
      </c>
      <c r="M92">
        <f t="shared" si="6"/>
        <v>12.491900000000001</v>
      </c>
      <c r="N92">
        <f t="shared" si="7"/>
        <v>0.78309793817664364</v>
      </c>
      <c r="P92">
        <v>91</v>
      </c>
      <c r="Q92">
        <f t="shared" si="11"/>
        <v>74.460410345904137</v>
      </c>
      <c r="R92">
        <f t="shared" si="8"/>
        <v>2.9154896908832164</v>
      </c>
      <c r="V92">
        <f t="shared" si="9"/>
        <v>24.68</v>
      </c>
      <c r="W92">
        <f t="shared" si="10"/>
        <v>19.84</v>
      </c>
    </row>
    <row r="93" spans="1:23" x14ac:dyDescent="0.75">
      <c r="A93" s="7">
        <v>0.53711805555555558</v>
      </c>
      <c r="B93">
        <v>18.75</v>
      </c>
      <c r="C93">
        <v>42.06</v>
      </c>
      <c r="D93">
        <v>10</v>
      </c>
      <c r="E93">
        <v>33.42</v>
      </c>
      <c r="F93">
        <v>47.78</v>
      </c>
      <c r="G93">
        <v>39.94</v>
      </c>
      <c r="H93">
        <v>42.93</v>
      </c>
      <c r="I93">
        <v>42.22</v>
      </c>
      <c r="J93">
        <v>28.49</v>
      </c>
      <c r="K93">
        <v>534.91999999999996</v>
      </c>
      <c r="M93">
        <f t="shared" si="6"/>
        <v>12.4819</v>
      </c>
      <c r="N93">
        <f t="shared" si="7"/>
        <v>0.78247105360489966</v>
      </c>
      <c r="P93">
        <v>92</v>
      </c>
      <c r="Q93">
        <f t="shared" si="11"/>
        <v>74.439949046218914</v>
      </c>
      <c r="R93">
        <f t="shared" si="8"/>
        <v>2.9123552680244966</v>
      </c>
      <c r="V93">
        <f t="shared" si="9"/>
        <v>19.939999999999998</v>
      </c>
      <c r="W93">
        <f t="shared" si="10"/>
        <v>18.489999999999998</v>
      </c>
    </row>
    <row r="94" spans="1:23" x14ac:dyDescent="0.75">
      <c r="A94" s="7">
        <v>0.53781250000000003</v>
      </c>
      <c r="B94">
        <v>18.75</v>
      </c>
      <c r="C94">
        <v>42</v>
      </c>
      <c r="D94">
        <v>10</v>
      </c>
      <c r="E94">
        <v>32.68</v>
      </c>
      <c r="F94">
        <v>49.36</v>
      </c>
      <c r="G94">
        <v>39.06</v>
      </c>
      <c r="H94">
        <v>41.68</v>
      </c>
      <c r="I94">
        <v>41.37</v>
      </c>
      <c r="J94">
        <v>28.55</v>
      </c>
      <c r="K94">
        <v>575.92999999999995</v>
      </c>
      <c r="M94">
        <f t="shared" si="6"/>
        <v>12.4819</v>
      </c>
      <c r="N94">
        <f t="shared" si="7"/>
        <v>0.78247105360489966</v>
      </c>
      <c r="P94">
        <v>93</v>
      </c>
      <c r="Q94">
        <f t="shared" si="11"/>
        <v>74.439949046218914</v>
      </c>
      <c r="R94">
        <f t="shared" si="8"/>
        <v>2.9123552680244966</v>
      </c>
      <c r="V94">
        <f t="shared" si="9"/>
        <v>19.060000000000002</v>
      </c>
      <c r="W94">
        <f t="shared" si="10"/>
        <v>18.55</v>
      </c>
    </row>
    <row r="95" spans="1:23" x14ac:dyDescent="0.75">
      <c r="A95" s="7">
        <v>0.53850694444444447</v>
      </c>
      <c r="B95">
        <v>18.75</v>
      </c>
      <c r="C95">
        <v>41.94</v>
      </c>
      <c r="D95">
        <v>10</v>
      </c>
      <c r="E95">
        <v>33.270000000000003</v>
      </c>
      <c r="F95">
        <v>49.16</v>
      </c>
      <c r="G95">
        <v>40.67</v>
      </c>
      <c r="H95">
        <v>41.33</v>
      </c>
      <c r="I95">
        <v>44.08</v>
      </c>
      <c r="J95">
        <v>27.7</v>
      </c>
      <c r="K95">
        <v>727.68</v>
      </c>
      <c r="M95">
        <f t="shared" si="6"/>
        <v>12.4819</v>
      </c>
      <c r="N95">
        <f t="shared" si="7"/>
        <v>0.78247105360489966</v>
      </c>
      <c r="P95">
        <v>94</v>
      </c>
      <c r="Q95">
        <f t="shared" si="11"/>
        <v>74.439949046218914</v>
      </c>
      <c r="R95">
        <f t="shared" si="8"/>
        <v>2.9123552680244966</v>
      </c>
      <c r="V95">
        <f t="shared" si="9"/>
        <v>20.67</v>
      </c>
      <c r="W95">
        <f t="shared" si="10"/>
        <v>17.7</v>
      </c>
    </row>
    <row r="96" spans="1:23" x14ac:dyDescent="0.75">
      <c r="A96" s="7">
        <v>0.53920138888888891</v>
      </c>
      <c r="B96">
        <v>18.75</v>
      </c>
      <c r="C96">
        <v>41.83</v>
      </c>
      <c r="D96">
        <v>10</v>
      </c>
      <c r="E96">
        <v>33.020000000000003</v>
      </c>
      <c r="F96">
        <v>48.77</v>
      </c>
      <c r="G96">
        <v>39.479999999999997</v>
      </c>
      <c r="H96">
        <v>40.700000000000003</v>
      </c>
      <c r="I96">
        <v>45.13</v>
      </c>
      <c r="J96">
        <v>27.07</v>
      </c>
      <c r="K96">
        <v>724.95</v>
      </c>
      <c r="M96">
        <f t="shared" si="6"/>
        <v>12.4819</v>
      </c>
      <c r="N96">
        <f t="shared" si="7"/>
        <v>0.78247105360489966</v>
      </c>
      <c r="P96">
        <v>95</v>
      </c>
      <c r="Q96">
        <f t="shared" si="11"/>
        <v>74.439949046218914</v>
      </c>
      <c r="R96">
        <f t="shared" si="8"/>
        <v>2.9123552680244966</v>
      </c>
      <c r="V96">
        <f t="shared" si="9"/>
        <v>19.479999999999997</v>
      </c>
      <c r="W96">
        <f t="shared" si="10"/>
        <v>17.07</v>
      </c>
    </row>
    <row r="97" spans="1:23" x14ac:dyDescent="0.75">
      <c r="A97" s="7">
        <v>0.53989583333333335</v>
      </c>
      <c r="B97">
        <v>18.75</v>
      </c>
      <c r="C97">
        <v>41.7</v>
      </c>
      <c r="D97">
        <v>10</v>
      </c>
      <c r="E97">
        <v>33.520000000000003</v>
      </c>
      <c r="F97">
        <v>48.57</v>
      </c>
      <c r="G97">
        <v>44.94</v>
      </c>
      <c r="H97">
        <v>41.88</v>
      </c>
      <c r="I97">
        <v>45.99</v>
      </c>
      <c r="J97">
        <v>28.57</v>
      </c>
      <c r="K97">
        <v>1385.27</v>
      </c>
      <c r="M97">
        <f t="shared" si="6"/>
        <v>12.4819</v>
      </c>
      <c r="N97">
        <f t="shared" si="7"/>
        <v>0.78247105360489966</v>
      </c>
      <c r="P97">
        <v>96</v>
      </c>
      <c r="Q97">
        <f t="shared" si="11"/>
        <v>74.439949046218914</v>
      </c>
      <c r="R97">
        <f t="shared" si="8"/>
        <v>2.9123552680244966</v>
      </c>
      <c r="V97">
        <f t="shared" si="9"/>
        <v>24.939999999999998</v>
      </c>
      <c r="W97">
        <f t="shared" si="10"/>
        <v>18.57</v>
      </c>
    </row>
    <row r="98" spans="1:23" x14ac:dyDescent="0.75">
      <c r="A98" s="7">
        <v>0.54059027777777779</v>
      </c>
      <c r="B98">
        <v>18.739999999999998</v>
      </c>
      <c r="C98">
        <v>41.66</v>
      </c>
      <c r="D98">
        <v>10</v>
      </c>
      <c r="E98">
        <v>33.75</v>
      </c>
      <c r="F98">
        <v>45.01</v>
      </c>
      <c r="G98">
        <v>44.18</v>
      </c>
      <c r="H98">
        <v>43.17</v>
      </c>
      <c r="I98">
        <v>44.06</v>
      </c>
      <c r="J98">
        <v>29.43</v>
      </c>
      <c r="K98">
        <v>1214.3800000000001</v>
      </c>
      <c r="M98">
        <f t="shared" si="6"/>
        <v>12.471899999999998</v>
      </c>
      <c r="N98">
        <f t="shared" si="7"/>
        <v>0.78184416903315579</v>
      </c>
      <c r="P98">
        <v>97</v>
      </c>
      <c r="Q98">
        <f t="shared" si="11"/>
        <v>74.419454934693178</v>
      </c>
      <c r="R98">
        <f t="shared" si="8"/>
        <v>2.9092208451657773</v>
      </c>
      <c r="V98">
        <f t="shared" si="9"/>
        <v>24.18</v>
      </c>
      <c r="W98">
        <f t="shared" si="10"/>
        <v>19.43</v>
      </c>
    </row>
    <row r="99" spans="1:23" x14ac:dyDescent="0.75">
      <c r="A99" s="7">
        <v>0.54128472222222224</v>
      </c>
      <c r="B99">
        <v>18.73</v>
      </c>
      <c r="C99">
        <v>41.67</v>
      </c>
      <c r="D99">
        <v>10</v>
      </c>
      <c r="E99">
        <v>33.799999999999997</v>
      </c>
      <c r="F99">
        <v>47.18</v>
      </c>
      <c r="G99">
        <v>44.89</v>
      </c>
      <c r="H99">
        <v>43.96</v>
      </c>
      <c r="I99">
        <v>43.57</v>
      </c>
      <c r="J99">
        <v>30.1</v>
      </c>
      <c r="K99">
        <v>1375.7</v>
      </c>
      <c r="M99">
        <f t="shared" si="6"/>
        <v>12.4619</v>
      </c>
      <c r="N99">
        <f t="shared" si="7"/>
        <v>0.78121728446141214</v>
      </c>
      <c r="P99">
        <v>98</v>
      </c>
      <c r="Q99">
        <f t="shared" si="11"/>
        <v>74.398927932337756</v>
      </c>
      <c r="R99">
        <f t="shared" si="8"/>
        <v>2.9060864223070588</v>
      </c>
      <c r="V99">
        <f t="shared" si="9"/>
        <v>24.89</v>
      </c>
      <c r="W99">
        <f t="shared" si="10"/>
        <v>20.100000000000001</v>
      </c>
    </row>
    <row r="100" spans="1:23" x14ac:dyDescent="0.75">
      <c r="A100" s="7">
        <v>0.54197916666666668</v>
      </c>
      <c r="B100">
        <v>18.72</v>
      </c>
      <c r="C100">
        <v>41.66</v>
      </c>
      <c r="D100">
        <v>10</v>
      </c>
      <c r="E100">
        <v>33.25</v>
      </c>
      <c r="F100">
        <v>47.38</v>
      </c>
      <c r="G100">
        <v>40.28</v>
      </c>
      <c r="H100">
        <v>43.09</v>
      </c>
      <c r="I100">
        <v>44.56</v>
      </c>
      <c r="J100">
        <v>29.64</v>
      </c>
      <c r="K100">
        <v>474.77</v>
      </c>
      <c r="M100">
        <f t="shared" si="6"/>
        <v>12.451899999999998</v>
      </c>
      <c r="N100">
        <f t="shared" si="7"/>
        <v>0.78059039988966816</v>
      </c>
      <c r="P100">
        <v>99</v>
      </c>
      <c r="Q100">
        <f t="shared" si="11"/>
        <v>74.378367959909724</v>
      </c>
      <c r="R100">
        <f t="shared" si="8"/>
        <v>2.9029519994483395</v>
      </c>
      <c r="V100">
        <f t="shared" si="9"/>
        <v>20.28</v>
      </c>
      <c r="W100">
        <f t="shared" si="10"/>
        <v>19.64</v>
      </c>
    </row>
    <row r="101" spans="1:23" x14ac:dyDescent="0.75">
      <c r="A101" s="7">
        <v>0.54267361111111112</v>
      </c>
      <c r="B101">
        <v>18.72</v>
      </c>
      <c r="C101">
        <v>41.64</v>
      </c>
      <c r="D101">
        <v>10</v>
      </c>
      <c r="E101">
        <v>33.130000000000003</v>
      </c>
      <c r="F101">
        <v>47.78</v>
      </c>
      <c r="G101">
        <v>41.59</v>
      </c>
      <c r="H101">
        <v>42.66</v>
      </c>
      <c r="I101">
        <v>44.59</v>
      </c>
      <c r="J101">
        <v>27.88</v>
      </c>
      <c r="K101">
        <v>827.48</v>
      </c>
      <c r="M101">
        <f t="shared" si="6"/>
        <v>12.451899999999998</v>
      </c>
      <c r="N101">
        <f t="shared" si="7"/>
        <v>0.78059039988966816</v>
      </c>
      <c r="P101">
        <v>100</v>
      </c>
      <c r="Q101">
        <f t="shared" si="11"/>
        <v>74.378367959909724</v>
      </c>
      <c r="R101">
        <f t="shared" si="8"/>
        <v>2.9029519994483395</v>
      </c>
      <c r="V101">
        <f t="shared" si="9"/>
        <v>21.590000000000003</v>
      </c>
      <c r="W101">
        <f t="shared" si="10"/>
        <v>17.88</v>
      </c>
    </row>
    <row r="102" spans="1:23" x14ac:dyDescent="0.75">
      <c r="A102" s="7">
        <v>0.54336805555555556</v>
      </c>
      <c r="B102">
        <v>18.7</v>
      </c>
      <c r="C102">
        <v>41.58</v>
      </c>
      <c r="D102">
        <v>10</v>
      </c>
      <c r="E102">
        <v>33.17</v>
      </c>
      <c r="F102">
        <v>48.57</v>
      </c>
      <c r="G102">
        <v>44.34</v>
      </c>
      <c r="H102">
        <v>43.02</v>
      </c>
      <c r="I102">
        <v>43</v>
      </c>
      <c r="J102">
        <v>29.8</v>
      </c>
      <c r="K102">
        <v>1423.55</v>
      </c>
      <c r="M102">
        <f t="shared" si="6"/>
        <v>12.431899999999999</v>
      </c>
      <c r="N102">
        <f t="shared" si="7"/>
        <v>0.77933663074618065</v>
      </c>
      <c r="P102">
        <v>101</v>
      </c>
      <c r="Q102">
        <f t="shared" si="11"/>
        <v>74.337148786589324</v>
      </c>
      <c r="R102">
        <f t="shared" si="8"/>
        <v>2.8966831537309012</v>
      </c>
      <c r="V102">
        <f t="shared" si="9"/>
        <v>24.340000000000003</v>
      </c>
      <c r="W102">
        <f t="shared" si="10"/>
        <v>19.8</v>
      </c>
    </row>
    <row r="103" spans="1:23" x14ac:dyDescent="0.75">
      <c r="A103" s="7">
        <v>0.5440625</v>
      </c>
      <c r="B103">
        <v>18.690000000000001</v>
      </c>
      <c r="C103">
        <v>41.59</v>
      </c>
      <c r="D103">
        <v>10</v>
      </c>
      <c r="E103">
        <v>33.159999999999997</v>
      </c>
      <c r="F103">
        <v>48.96</v>
      </c>
      <c r="G103">
        <v>43</v>
      </c>
      <c r="H103">
        <v>43.58</v>
      </c>
      <c r="I103">
        <v>42.41</v>
      </c>
      <c r="J103">
        <v>29.55</v>
      </c>
      <c r="K103">
        <v>656.59</v>
      </c>
      <c r="M103">
        <f t="shared" si="6"/>
        <v>12.421900000000001</v>
      </c>
      <c r="N103">
        <f t="shared" si="7"/>
        <v>0.77870974617443689</v>
      </c>
      <c r="P103">
        <v>102</v>
      </c>
      <c r="Q103">
        <f t="shared" si="11"/>
        <v>74.316489425933213</v>
      </c>
      <c r="R103">
        <f t="shared" si="8"/>
        <v>2.893548730872181</v>
      </c>
      <c r="V103">
        <f t="shared" si="9"/>
        <v>23</v>
      </c>
      <c r="W103">
        <f t="shared" si="10"/>
        <v>19.55</v>
      </c>
    </row>
    <row r="104" spans="1:23" x14ac:dyDescent="0.75">
      <c r="A104" s="7">
        <v>0.54475694444444445</v>
      </c>
      <c r="B104">
        <v>18.66</v>
      </c>
      <c r="C104">
        <v>41.54</v>
      </c>
      <c r="D104">
        <v>10</v>
      </c>
      <c r="E104">
        <v>32.6</v>
      </c>
      <c r="F104">
        <v>49.16</v>
      </c>
      <c r="G104">
        <v>38.36</v>
      </c>
      <c r="H104">
        <v>42.44</v>
      </c>
      <c r="I104">
        <v>40.76</v>
      </c>
      <c r="J104">
        <v>28.46</v>
      </c>
      <c r="K104">
        <v>539.02</v>
      </c>
      <c r="M104">
        <f t="shared" si="6"/>
        <v>12.3919</v>
      </c>
      <c r="N104">
        <f t="shared" si="7"/>
        <v>0.77682909245920551</v>
      </c>
      <c r="P104">
        <v>103</v>
      </c>
      <c r="Q104">
        <f t="shared" si="11"/>
        <v>74.254311283983881</v>
      </c>
      <c r="R104">
        <f t="shared" si="8"/>
        <v>2.8841454622960248</v>
      </c>
      <c r="V104">
        <f t="shared" si="9"/>
        <v>18.36</v>
      </c>
      <c r="W104">
        <f t="shared" si="10"/>
        <v>18.46</v>
      </c>
    </row>
    <row r="105" spans="1:23" x14ac:dyDescent="0.75">
      <c r="A105" s="7">
        <v>0.54545138888888889</v>
      </c>
      <c r="B105">
        <v>18.649999999999999</v>
      </c>
      <c r="C105">
        <v>41.44</v>
      </c>
      <c r="D105">
        <v>10</v>
      </c>
      <c r="E105">
        <v>32.950000000000003</v>
      </c>
      <c r="F105">
        <v>50.55</v>
      </c>
      <c r="G105">
        <v>39.83</v>
      </c>
      <c r="H105">
        <v>41.18</v>
      </c>
      <c r="I105">
        <v>39.78</v>
      </c>
      <c r="J105">
        <v>27.25</v>
      </c>
      <c r="K105">
        <v>424.18</v>
      </c>
      <c r="M105">
        <f t="shared" si="6"/>
        <v>12.381899999999998</v>
      </c>
      <c r="N105">
        <f t="shared" si="7"/>
        <v>0.77620220788746153</v>
      </c>
      <c r="P105">
        <v>104</v>
      </c>
      <c r="Q105">
        <f t="shared" si="11"/>
        <v>74.233518280716197</v>
      </c>
      <c r="R105">
        <f t="shared" si="8"/>
        <v>2.8810110394373063</v>
      </c>
      <c r="V105">
        <f t="shared" si="9"/>
        <v>19.829999999999998</v>
      </c>
      <c r="W105">
        <f t="shared" si="10"/>
        <v>17.25</v>
      </c>
    </row>
    <row r="106" spans="1:23" x14ac:dyDescent="0.75">
      <c r="A106" s="7">
        <v>0.54614583333333333</v>
      </c>
      <c r="B106">
        <v>18.649999999999999</v>
      </c>
      <c r="C106">
        <v>41.26</v>
      </c>
      <c r="D106">
        <v>10</v>
      </c>
      <c r="E106">
        <v>32.43</v>
      </c>
      <c r="F106">
        <v>49.16</v>
      </c>
      <c r="G106">
        <v>37.49</v>
      </c>
      <c r="H106">
        <v>40.630000000000003</v>
      </c>
      <c r="I106">
        <v>39.07</v>
      </c>
      <c r="J106">
        <v>26.51</v>
      </c>
      <c r="K106">
        <v>390</v>
      </c>
      <c r="M106">
        <f t="shared" si="6"/>
        <v>12.381899999999998</v>
      </c>
      <c r="N106">
        <f t="shared" si="7"/>
        <v>0.77620220788746153</v>
      </c>
      <c r="P106">
        <v>105</v>
      </c>
      <c r="Q106">
        <f t="shared" si="11"/>
        <v>74.233518280716197</v>
      </c>
      <c r="R106">
        <f t="shared" si="8"/>
        <v>2.8810110394373063</v>
      </c>
      <c r="V106">
        <f t="shared" si="9"/>
        <v>17.490000000000002</v>
      </c>
      <c r="W106">
        <f t="shared" si="10"/>
        <v>16.510000000000002</v>
      </c>
    </row>
    <row r="107" spans="1:23" x14ac:dyDescent="0.75">
      <c r="A107" s="7">
        <v>0.54684027777777777</v>
      </c>
      <c r="B107">
        <v>18.59</v>
      </c>
      <c r="C107">
        <v>41</v>
      </c>
      <c r="D107">
        <v>10</v>
      </c>
      <c r="E107">
        <v>31.59</v>
      </c>
      <c r="F107">
        <v>52.32</v>
      </c>
      <c r="G107">
        <v>37.57</v>
      </c>
      <c r="H107">
        <v>39.770000000000003</v>
      </c>
      <c r="I107">
        <v>38.79</v>
      </c>
      <c r="J107">
        <v>26.98</v>
      </c>
      <c r="K107">
        <v>436.49</v>
      </c>
      <c r="M107">
        <f t="shared" si="6"/>
        <v>12.321899999999999</v>
      </c>
      <c r="N107">
        <f t="shared" si="7"/>
        <v>0.77244090045699876</v>
      </c>
      <c r="P107">
        <v>106</v>
      </c>
      <c r="Q107">
        <f t="shared" si="11"/>
        <v>74.108051518028859</v>
      </c>
      <c r="R107">
        <f t="shared" si="8"/>
        <v>2.862204502284992</v>
      </c>
      <c r="V107">
        <f t="shared" si="9"/>
        <v>17.57</v>
      </c>
      <c r="W107">
        <f t="shared" si="10"/>
        <v>16.98</v>
      </c>
    </row>
    <row r="108" spans="1:23" x14ac:dyDescent="0.75">
      <c r="A108" s="7">
        <v>0.54753472222222221</v>
      </c>
      <c r="B108">
        <v>18.579999999999998</v>
      </c>
      <c r="C108">
        <v>40.729999999999997</v>
      </c>
      <c r="D108">
        <v>10</v>
      </c>
      <c r="E108">
        <v>31.1</v>
      </c>
      <c r="F108">
        <v>54.5</v>
      </c>
      <c r="G108">
        <v>37.369999999999997</v>
      </c>
      <c r="H108">
        <v>39.159999999999997</v>
      </c>
      <c r="I108">
        <v>38.25</v>
      </c>
      <c r="J108">
        <v>28.09</v>
      </c>
      <c r="K108">
        <v>407.78</v>
      </c>
      <c r="M108">
        <f t="shared" si="6"/>
        <v>12.311899999999998</v>
      </c>
      <c r="N108">
        <f t="shared" si="7"/>
        <v>0.77181401588525489</v>
      </c>
      <c r="P108">
        <v>107</v>
      </c>
      <c r="Q108">
        <f t="shared" si="11"/>
        <v>74.087021499524838</v>
      </c>
      <c r="R108">
        <f t="shared" si="8"/>
        <v>2.859070079426274</v>
      </c>
      <c r="V108">
        <f t="shared" si="9"/>
        <v>17.369999999999997</v>
      </c>
      <c r="W108">
        <f t="shared" si="10"/>
        <v>18.09</v>
      </c>
    </row>
    <row r="109" spans="1:23" x14ac:dyDescent="0.75">
      <c r="A109" s="7">
        <v>0.54822916666666666</v>
      </c>
      <c r="B109">
        <v>18.510000000000002</v>
      </c>
      <c r="C109">
        <v>40.5</v>
      </c>
      <c r="D109">
        <v>10</v>
      </c>
      <c r="E109">
        <v>30.88</v>
      </c>
      <c r="F109">
        <v>54.1</v>
      </c>
      <c r="G109">
        <v>38.01</v>
      </c>
      <c r="H109">
        <v>39.03</v>
      </c>
      <c r="I109">
        <v>38.479999999999997</v>
      </c>
      <c r="J109">
        <v>27.95</v>
      </c>
      <c r="K109">
        <v>395.47</v>
      </c>
      <c r="M109">
        <f t="shared" si="6"/>
        <v>12.241900000000001</v>
      </c>
      <c r="N109">
        <f t="shared" si="7"/>
        <v>0.76742582388304847</v>
      </c>
      <c r="P109">
        <v>108</v>
      </c>
      <c r="Q109">
        <f t="shared" si="11"/>
        <v>73.938849361618693</v>
      </c>
      <c r="R109">
        <f t="shared" si="8"/>
        <v>2.8371291194152413</v>
      </c>
      <c r="V109">
        <f t="shared" si="9"/>
        <v>18.009999999999998</v>
      </c>
      <c r="W109">
        <f t="shared" si="10"/>
        <v>17.95</v>
      </c>
    </row>
    <row r="110" spans="1:23" x14ac:dyDescent="0.75">
      <c r="A110" s="7">
        <v>0.5489236111111111</v>
      </c>
      <c r="B110">
        <v>18.489999999999998</v>
      </c>
      <c r="C110">
        <v>40.270000000000003</v>
      </c>
      <c r="D110">
        <v>10</v>
      </c>
      <c r="E110">
        <v>30.86</v>
      </c>
      <c r="F110">
        <v>55.3</v>
      </c>
      <c r="G110">
        <v>37.270000000000003</v>
      </c>
      <c r="H110">
        <v>38.590000000000003</v>
      </c>
      <c r="I110">
        <v>37.909999999999997</v>
      </c>
      <c r="J110">
        <v>27.79</v>
      </c>
      <c r="K110">
        <v>396.84</v>
      </c>
      <c r="M110">
        <f t="shared" si="6"/>
        <v>12.221899999999998</v>
      </c>
      <c r="N110">
        <f t="shared" si="7"/>
        <v>0.76617205473956063</v>
      </c>
      <c r="P110">
        <v>109</v>
      </c>
      <c r="Q110">
        <f t="shared" si="11"/>
        <v>73.896202718071649</v>
      </c>
      <c r="R110">
        <f t="shared" si="8"/>
        <v>2.8308602736978021</v>
      </c>
      <c r="V110">
        <f t="shared" si="9"/>
        <v>17.270000000000003</v>
      </c>
      <c r="W110">
        <f t="shared" si="10"/>
        <v>17.79</v>
      </c>
    </row>
    <row r="111" spans="1:23" x14ac:dyDescent="0.75">
      <c r="A111" s="7">
        <v>0.54961805555555554</v>
      </c>
      <c r="B111">
        <v>18.43</v>
      </c>
      <c r="C111">
        <v>40.020000000000003</v>
      </c>
      <c r="D111">
        <v>10</v>
      </c>
      <c r="E111">
        <v>30.85</v>
      </c>
      <c r="F111">
        <v>57.36</v>
      </c>
      <c r="G111">
        <v>38.15</v>
      </c>
      <c r="H111">
        <v>38.119999999999997</v>
      </c>
      <c r="I111">
        <v>37.71</v>
      </c>
      <c r="J111">
        <v>28.13</v>
      </c>
      <c r="K111">
        <v>435.12</v>
      </c>
      <c r="M111">
        <f t="shared" si="6"/>
        <v>12.161899999999999</v>
      </c>
      <c r="N111">
        <f t="shared" si="7"/>
        <v>0.76241074730909797</v>
      </c>
      <c r="P111">
        <v>110</v>
      </c>
      <c r="Q111">
        <f t="shared" si="11"/>
        <v>73.767421208857158</v>
      </c>
      <c r="R111">
        <f t="shared" si="8"/>
        <v>2.8120537365454878</v>
      </c>
      <c r="V111">
        <f t="shared" si="9"/>
        <v>18.149999999999999</v>
      </c>
      <c r="W111">
        <f t="shared" si="10"/>
        <v>18.13</v>
      </c>
    </row>
    <row r="112" spans="1:23" x14ac:dyDescent="0.75">
      <c r="A112" s="7">
        <v>0.55031249999999998</v>
      </c>
      <c r="B112">
        <v>18.43</v>
      </c>
      <c r="C112">
        <v>39.79</v>
      </c>
      <c r="D112">
        <v>10</v>
      </c>
      <c r="E112">
        <v>31.05</v>
      </c>
      <c r="F112">
        <v>54.5</v>
      </c>
      <c r="G112">
        <v>37.590000000000003</v>
      </c>
      <c r="H112">
        <v>37.65</v>
      </c>
      <c r="I112">
        <v>37.369999999999997</v>
      </c>
      <c r="J112">
        <v>27.73</v>
      </c>
      <c r="K112">
        <v>424.18</v>
      </c>
      <c r="M112">
        <f t="shared" si="6"/>
        <v>12.161899999999999</v>
      </c>
      <c r="N112">
        <f t="shared" si="7"/>
        <v>0.76241074730909797</v>
      </c>
      <c r="P112">
        <v>111</v>
      </c>
      <c r="Q112">
        <f t="shared" si="11"/>
        <v>73.767421208857158</v>
      </c>
      <c r="R112">
        <f t="shared" si="8"/>
        <v>2.8120537365454878</v>
      </c>
      <c r="V112">
        <f t="shared" si="9"/>
        <v>17.590000000000003</v>
      </c>
      <c r="W112">
        <f t="shared" si="10"/>
        <v>17.73</v>
      </c>
    </row>
    <row r="113" spans="1:23" x14ac:dyDescent="0.75">
      <c r="A113" s="7">
        <v>0.55100694444444442</v>
      </c>
      <c r="B113">
        <v>18.36</v>
      </c>
      <c r="C113">
        <v>39.54</v>
      </c>
      <c r="D113">
        <v>10</v>
      </c>
      <c r="E113">
        <v>31.02</v>
      </c>
      <c r="F113">
        <v>54.5</v>
      </c>
      <c r="G113">
        <v>37.200000000000003</v>
      </c>
      <c r="H113">
        <v>37.15</v>
      </c>
      <c r="I113">
        <v>37.18</v>
      </c>
      <c r="J113">
        <v>27.34</v>
      </c>
      <c r="K113">
        <v>381.8</v>
      </c>
      <c r="M113">
        <f t="shared" si="6"/>
        <v>12.091899999999999</v>
      </c>
      <c r="N113">
        <f t="shared" si="7"/>
        <v>0.75802255530689122</v>
      </c>
      <c r="P113">
        <v>112</v>
      </c>
      <c r="Q113">
        <f t="shared" si="11"/>
        <v>73.615560829977085</v>
      </c>
      <c r="R113">
        <f t="shared" si="8"/>
        <v>2.7901127765344564</v>
      </c>
      <c r="V113">
        <f t="shared" si="9"/>
        <v>17.200000000000003</v>
      </c>
      <c r="W113">
        <f t="shared" si="10"/>
        <v>17.34</v>
      </c>
    </row>
    <row r="114" spans="1:23" x14ac:dyDescent="0.75">
      <c r="A114" s="7">
        <v>0.55170138888888887</v>
      </c>
      <c r="B114">
        <v>18.29</v>
      </c>
      <c r="C114">
        <v>39.299999999999997</v>
      </c>
      <c r="D114">
        <v>10</v>
      </c>
      <c r="E114">
        <v>30.9</v>
      </c>
      <c r="F114">
        <v>53.91</v>
      </c>
      <c r="G114">
        <v>36.700000000000003</v>
      </c>
      <c r="H114">
        <v>36.9</v>
      </c>
      <c r="I114">
        <v>37.119999999999997</v>
      </c>
      <c r="J114">
        <v>27.54</v>
      </c>
      <c r="K114">
        <v>374.97</v>
      </c>
      <c r="M114">
        <f t="shared" si="6"/>
        <v>12.021899999999999</v>
      </c>
      <c r="N114">
        <f t="shared" si="7"/>
        <v>0.75363436330468458</v>
      </c>
      <c r="P114">
        <v>113</v>
      </c>
      <c r="Q114">
        <f t="shared" si="11"/>
        <v>73.461931974147163</v>
      </c>
      <c r="R114">
        <f t="shared" si="8"/>
        <v>2.7681718165234215</v>
      </c>
      <c r="V114">
        <f t="shared" si="9"/>
        <v>16.700000000000003</v>
      </c>
      <c r="W114">
        <f t="shared" si="10"/>
        <v>17.54</v>
      </c>
    </row>
    <row r="115" spans="1:23" x14ac:dyDescent="0.75">
      <c r="A115" s="7">
        <v>0.55239583333333331</v>
      </c>
      <c r="B115">
        <v>18.29</v>
      </c>
      <c r="C115">
        <v>39.020000000000003</v>
      </c>
      <c r="D115">
        <v>10</v>
      </c>
      <c r="E115">
        <v>30.31</v>
      </c>
      <c r="F115">
        <v>56.53</v>
      </c>
      <c r="G115">
        <v>36.53</v>
      </c>
      <c r="H115">
        <v>36.590000000000003</v>
      </c>
      <c r="I115">
        <v>37.18</v>
      </c>
      <c r="J115">
        <v>28.22</v>
      </c>
      <c r="K115">
        <v>347.62</v>
      </c>
      <c r="M115">
        <f t="shared" si="6"/>
        <v>12.021899999999999</v>
      </c>
      <c r="N115">
        <f t="shared" si="7"/>
        <v>0.75363436330468458</v>
      </c>
      <c r="P115">
        <v>114</v>
      </c>
      <c r="Q115">
        <f t="shared" si="11"/>
        <v>73.461931974147163</v>
      </c>
      <c r="R115">
        <f t="shared" si="8"/>
        <v>2.7681718165234215</v>
      </c>
      <c r="V115">
        <f t="shared" si="9"/>
        <v>16.53</v>
      </c>
      <c r="W115">
        <f t="shared" si="10"/>
        <v>18.22</v>
      </c>
    </row>
    <row r="116" spans="1:23" x14ac:dyDescent="0.75">
      <c r="A116" s="7">
        <v>0.55309027777777775</v>
      </c>
      <c r="B116">
        <v>18.13</v>
      </c>
      <c r="C116">
        <v>38.840000000000003</v>
      </c>
      <c r="D116">
        <v>10</v>
      </c>
      <c r="E116">
        <v>30.48</v>
      </c>
      <c r="F116">
        <v>56.53</v>
      </c>
      <c r="G116">
        <v>37.299999999999997</v>
      </c>
      <c r="H116">
        <v>36.659999999999997</v>
      </c>
      <c r="I116">
        <v>36.03</v>
      </c>
      <c r="J116">
        <v>27.71</v>
      </c>
      <c r="K116">
        <v>332.59</v>
      </c>
      <c r="M116">
        <f t="shared" si="6"/>
        <v>11.861899999999999</v>
      </c>
      <c r="N116">
        <f t="shared" si="7"/>
        <v>0.74360421015678368</v>
      </c>
      <c r="P116">
        <v>115</v>
      </c>
      <c r="Q116">
        <f t="shared" si="11"/>
        <v>73.103971539129461</v>
      </c>
      <c r="R116">
        <f t="shared" si="8"/>
        <v>2.7180210507839169</v>
      </c>
      <c r="V116">
        <f t="shared" si="9"/>
        <v>17.299999999999997</v>
      </c>
      <c r="W116">
        <f t="shared" si="10"/>
        <v>17.71</v>
      </c>
    </row>
    <row r="117" spans="1:23" x14ac:dyDescent="0.75">
      <c r="A117" s="7">
        <v>0.55378472222222219</v>
      </c>
      <c r="B117">
        <v>18.12</v>
      </c>
      <c r="C117">
        <v>38.619999999999997</v>
      </c>
      <c r="D117">
        <v>10</v>
      </c>
      <c r="E117">
        <v>30.34</v>
      </c>
      <c r="F117">
        <v>56.53</v>
      </c>
      <c r="G117">
        <v>36.82</v>
      </c>
      <c r="H117">
        <v>36.6</v>
      </c>
      <c r="I117">
        <v>35.72</v>
      </c>
      <c r="J117">
        <v>27.97</v>
      </c>
      <c r="K117">
        <v>325.75</v>
      </c>
      <c r="M117">
        <f t="shared" si="6"/>
        <v>11.851900000000001</v>
      </c>
      <c r="N117">
        <f t="shared" si="7"/>
        <v>0.74297732558504004</v>
      </c>
      <c r="P117">
        <v>116</v>
      </c>
      <c r="Q117">
        <f t="shared" si="11"/>
        <v>73.081278107307682</v>
      </c>
      <c r="R117">
        <f t="shared" si="8"/>
        <v>2.7148866279251989</v>
      </c>
      <c r="V117">
        <f t="shared" si="9"/>
        <v>16.82</v>
      </c>
      <c r="W117">
        <f t="shared" si="10"/>
        <v>17.97</v>
      </c>
    </row>
    <row r="118" spans="1:23" x14ac:dyDescent="0.75">
      <c r="A118" s="7">
        <v>0.55447916666666663</v>
      </c>
      <c r="B118">
        <v>18.04</v>
      </c>
      <c r="C118">
        <v>38.409999999999997</v>
      </c>
      <c r="D118">
        <v>10</v>
      </c>
      <c r="E118">
        <v>29.99</v>
      </c>
      <c r="F118">
        <v>57.15</v>
      </c>
      <c r="G118">
        <v>34.9</v>
      </c>
      <c r="H118">
        <v>35.909999999999997</v>
      </c>
      <c r="I118">
        <v>35.479999999999997</v>
      </c>
      <c r="J118">
        <v>27.2</v>
      </c>
      <c r="K118">
        <v>328.48</v>
      </c>
      <c r="M118">
        <f t="shared" si="6"/>
        <v>11.771899999999999</v>
      </c>
      <c r="N118">
        <f t="shared" si="7"/>
        <v>0.73796224901108953</v>
      </c>
      <c r="P118">
        <v>117</v>
      </c>
      <c r="Q118">
        <f t="shared" si="11"/>
        <v>72.898342663461278</v>
      </c>
      <c r="R118">
        <f t="shared" si="8"/>
        <v>2.6898112450554459</v>
      </c>
      <c r="V118">
        <f t="shared" si="9"/>
        <v>14.899999999999999</v>
      </c>
      <c r="W118">
        <f t="shared" si="10"/>
        <v>17.2</v>
      </c>
    </row>
    <row r="119" spans="1:23" x14ac:dyDescent="0.75">
      <c r="A119" s="7">
        <v>0.55517361111111108</v>
      </c>
      <c r="B119">
        <v>18.02</v>
      </c>
      <c r="C119">
        <v>38.14</v>
      </c>
      <c r="D119">
        <v>10</v>
      </c>
      <c r="E119">
        <v>29.73</v>
      </c>
      <c r="F119">
        <v>57.77</v>
      </c>
      <c r="G119">
        <v>35.200000000000003</v>
      </c>
      <c r="H119">
        <v>35.659999999999997</v>
      </c>
      <c r="I119">
        <v>35.1</v>
      </c>
      <c r="J119">
        <v>27.34</v>
      </c>
      <c r="K119">
        <v>327.12</v>
      </c>
      <c r="M119">
        <f t="shared" si="6"/>
        <v>11.751899999999999</v>
      </c>
      <c r="N119">
        <f t="shared" si="7"/>
        <v>0.73670847986760191</v>
      </c>
      <c r="P119">
        <v>118</v>
      </c>
      <c r="Q119">
        <f t="shared" si="11"/>
        <v>72.852219641079301</v>
      </c>
      <c r="R119">
        <f t="shared" si="8"/>
        <v>2.6835423993380072</v>
      </c>
      <c r="V119">
        <f t="shared" si="9"/>
        <v>15.200000000000003</v>
      </c>
      <c r="W119">
        <f t="shared" si="10"/>
        <v>17.34</v>
      </c>
    </row>
    <row r="120" spans="1:23" x14ac:dyDescent="0.75">
      <c r="A120" s="7">
        <v>0.55586805555555552</v>
      </c>
      <c r="B120">
        <v>17.97</v>
      </c>
      <c r="C120">
        <v>37.880000000000003</v>
      </c>
      <c r="D120">
        <v>10</v>
      </c>
      <c r="E120">
        <v>29.29</v>
      </c>
      <c r="F120">
        <v>58.38</v>
      </c>
      <c r="G120">
        <v>34.799999999999997</v>
      </c>
      <c r="H120">
        <v>35.36</v>
      </c>
      <c r="I120">
        <v>35.58</v>
      </c>
      <c r="J120">
        <v>27.44</v>
      </c>
      <c r="K120">
        <v>325.75</v>
      </c>
      <c r="M120">
        <f t="shared" si="6"/>
        <v>11.701899999999998</v>
      </c>
      <c r="N120">
        <f t="shared" si="7"/>
        <v>0.7335740570088829</v>
      </c>
      <c r="P120">
        <v>119</v>
      </c>
      <c r="Q120">
        <f t="shared" si="11"/>
        <v>72.736222322870631</v>
      </c>
      <c r="R120">
        <f t="shared" si="8"/>
        <v>2.6678702850444136</v>
      </c>
      <c r="V120">
        <f t="shared" si="9"/>
        <v>14.799999999999997</v>
      </c>
      <c r="W120">
        <f t="shared" si="10"/>
        <v>17.440000000000001</v>
      </c>
    </row>
    <row r="121" spans="1:23" x14ac:dyDescent="0.75">
      <c r="A121" s="7">
        <v>0.55656249999999996</v>
      </c>
      <c r="B121">
        <v>17.920000000000002</v>
      </c>
      <c r="C121">
        <v>37.630000000000003</v>
      </c>
      <c r="D121">
        <v>10</v>
      </c>
      <c r="E121">
        <v>29.08</v>
      </c>
      <c r="F121">
        <v>59.82</v>
      </c>
      <c r="G121">
        <v>34.4</v>
      </c>
      <c r="H121">
        <v>34.93</v>
      </c>
      <c r="I121">
        <v>35.74</v>
      </c>
      <c r="J121">
        <v>27.76</v>
      </c>
      <c r="K121">
        <v>331.22</v>
      </c>
      <c r="M121">
        <f t="shared" si="6"/>
        <v>11.651900000000001</v>
      </c>
      <c r="N121">
        <f t="shared" si="7"/>
        <v>0.730439634150164</v>
      </c>
      <c r="P121">
        <v>120</v>
      </c>
      <c r="Q121">
        <f t="shared" si="11"/>
        <v>72.619229481887075</v>
      </c>
      <c r="R121">
        <f t="shared" si="8"/>
        <v>2.6521981707508191</v>
      </c>
      <c r="V121">
        <f t="shared" si="9"/>
        <v>14.399999999999999</v>
      </c>
      <c r="W121">
        <f t="shared" si="10"/>
        <v>17.760000000000002</v>
      </c>
    </row>
    <row r="122" spans="1:23" x14ac:dyDescent="0.75">
      <c r="A122" s="7">
        <v>0.55725694444444451</v>
      </c>
      <c r="B122">
        <v>17.87</v>
      </c>
      <c r="C122">
        <v>37.450000000000003</v>
      </c>
      <c r="D122">
        <v>10</v>
      </c>
      <c r="E122">
        <v>29.32</v>
      </c>
      <c r="F122">
        <v>59.21</v>
      </c>
      <c r="G122">
        <v>36.32</v>
      </c>
      <c r="H122">
        <v>35.01</v>
      </c>
      <c r="I122">
        <v>35.94</v>
      </c>
      <c r="J122">
        <v>27.74</v>
      </c>
      <c r="K122">
        <v>336.69</v>
      </c>
      <c r="M122">
        <f t="shared" si="6"/>
        <v>11.601900000000001</v>
      </c>
      <c r="N122">
        <f t="shared" si="7"/>
        <v>0.72730521129144499</v>
      </c>
      <c r="P122">
        <v>121</v>
      </c>
      <c r="Q122">
        <f t="shared" si="11"/>
        <v>72.501228247097444</v>
      </c>
      <c r="R122">
        <f t="shared" si="8"/>
        <v>2.6365260564572233</v>
      </c>
      <c r="V122">
        <f t="shared" si="9"/>
        <v>16.32</v>
      </c>
      <c r="W122">
        <f t="shared" si="10"/>
        <v>17.739999999999998</v>
      </c>
    </row>
    <row r="123" spans="1:23" x14ac:dyDescent="0.75">
      <c r="A123" s="7">
        <v>0.55795138888888884</v>
      </c>
      <c r="B123">
        <v>17.809999999999999</v>
      </c>
      <c r="C123">
        <v>37.32</v>
      </c>
      <c r="D123">
        <v>10</v>
      </c>
      <c r="E123">
        <v>29.52</v>
      </c>
      <c r="F123">
        <v>60.23</v>
      </c>
      <c r="G123">
        <v>36.17</v>
      </c>
      <c r="H123">
        <v>35.200000000000003</v>
      </c>
      <c r="I123">
        <v>36.89</v>
      </c>
      <c r="J123">
        <v>28.09</v>
      </c>
      <c r="K123">
        <v>359.93</v>
      </c>
      <c r="M123">
        <f t="shared" si="6"/>
        <v>11.541899999999998</v>
      </c>
      <c r="N123">
        <f t="shared" si="7"/>
        <v>0.723543903860982</v>
      </c>
      <c r="P123">
        <v>122</v>
      </c>
      <c r="Q123">
        <f t="shared" si="11"/>
        <v>72.358277233384442</v>
      </c>
      <c r="R123">
        <f t="shared" si="8"/>
        <v>2.6177195193049085</v>
      </c>
      <c r="V123">
        <f t="shared" si="9"/>
        <v>16.170000000000002</v>
      </c>
      <c r="W123">
        <f t="shared" si="10"/>
        <v>18.09</v>
      </c>
    </row>
    <row r="124" spans="1:23" x14ac:dyDescent="0.75">
      <c r="A124" s="7">
        <v>0.5586458333333334</v>
      </c>
      <c r="B124">
        <v>17.760000000000002</v>
      </c>
      <c r="C124">
        <v>37.22</v>
      </c>
      <c r="D124">
        <v>10</v>
      </c>
      <c r="E124">
        <v>29.38</v>
      </c>
      <c r="F124">
        <v>58.59</v>
      </c>
      <c r="G124">
        <v>36.25</v>
      </c>
      <c r="H124">
        <v>35.590000000000003</v>
      </c>
      <c r="I124">
        <v>37.54</v>
      </c>
      <c r="J124">
        <v>28.27</v>
      </c>
      <c r="K124">
        <v>533.54999999999995</v>
      </c>
      <c r="M124">
        <f t="shared" si="6"/>
        <v>11.491900000000001</v>
      </c>
      <c r="N124">
        <f t="shared" si="7"/>
        <v>0.7204094810022631</v>
      </c>
      <c r="P124">
        <v>123</v>
      </c>
      <c r="Q124">
        <f t="shared" si="11"/>
        <v>72.238011120876436</v>
      </c>
      <c r="R124">
        <f t="shared" si="8"/>
        <v>2.602047405011314</v>
      </c>
      <c r="V124">
        <f t="shared" si="9"/>
        <v>16.25</v>
      </c>
      <c r="W124">
        <f t="shared" si="10"/>
        <v>18.27</v>
      </c>
    </row>
    <row r="125" spans="1:23" x14ac:dyDescent="0.75">
      <c r="A125" s="7">
        <v>0.55934027777777773</v>
      </c>
      <c r="B125">
        <v>17.68</v>
      </c>
      <c r="C125">
        <v>37.130000000000003</v>
      </c>
      <c r="D125">
        <v>10</v>
      </c>
      <c r="E125">
        <v>29.52</v>
      </c>
      <c r="F125">
        <v>59.21</v>
      </c>
      <c r="G125">
        <v>36.94</v>
      </c>
      <c r="H125">
        <v>35.909999999999997</v>
      </c>
      <c r="I125">
        <v>36.94</v>
      </c>
      <c r="J125">
        <v>28.44</v>
      </c>
      <c r="K125">
        <v>523.98</v>
      </c>
      <c r="M125">
        <f t="shared" si="6"/>
        <v>11.411899999999999</v>
      </c>
      <c r="N125">
        <f t="shared" si="7"/>
        <v>0.71539440442831259</v>
      </c>
      <c r="P125">
        <v>124</v>
      </c>
      <c r="Q125">
        <f t="shared" si="11"/>
        <v>72.04339329997633</v>
      </c>
      <c r="R125">
        <f t="shared" si="8"/>
        <v>2.576972022141562</v>
      </c>
      <c r="V125">
        <f t="shared" si="9"/>
        <v>16.939999999999998</v>
      </c>
      <c r="W125">
        <f t="shared" si="10"/>
        <v>18.440000000000001</v>
      </c>
    </row>
    <row r="126" spans="1:23" x14ac:dyDescent="0.75">
      <c r="A126" s="7">
        <v>0.56003472222222228</v>
      </c>
      <c r="B126">
        <v>17.62</v>
      </c>
      <c r="C126">
        <v>37.07</v>
      </c>
      <c r="D126">
        <v>10</v>
      </c>
      <c r="E126">
        <v>29.44</v>
      </c>
      <c r="F126">
        <v>58.59</v>
      </c>
      <c r="G126">
        <v>37.33</v>
      </c>
      <c r="H126">
        <v>36.6</v>
      </c>
      <c r="I126">
        <v>36.979999999999997</v>
      </c>
      <c r="J126">
        <v>28.44</v>
      </c>
      <c r="K126">
        <v>510.31</v>
      </c>
      <c r="M126">
        <f t="shared" si="6"/>
        <v>11.351900000000001</v>
      </c>
      <c r="N126">
        <f t="shared" si="7"/>
        <v>0.71163309699784982</v>
      </c>
      <c r="P126">
        <v>125</v>
      </c>
      <c r="Q126">
        <f t="shared" si="11"/>
        <v>71.895629806464115</v>
      </c>
      <c r="R126">
        <f t="shared" si="8"/>
        <v>2.5581654849892486</v>
      </c>
      <c r="V126">
        <f t="shared" si="9"/>
        <v>17.329999999999998</v>
      </c>
      <c r="W126">
        <f t="shared" si="10"/>
        <v>18.440000000000001</v>
      </c>
    </row>
    <row r="127" spans="1:23" x14ac:dyDescent="0.75">
      <c r="A127" s="7">
        <v>0.56072916666666661</v>
      </c>
      <c r="B127">
        <v>17.54</v>
      </c>
      <c r="C127">
        <v>37.049999999999997</v>
      </c>
      <c r="D127">
        <v>10</v>
      </c>
      <c r="E127">
        <v>29.33</v>
      </c>
      <c r="F127">
        <v>58.38</v>
      </c>
      <c r="G127">
        <v>35.409999999999997</v>
      </c>
      <c r="H127">
        <v>36.36</v>
      </c>
      <c r="I127">
        <v>36.729999999999997</v>
      </c>
      <c r="J127">
        <v>28.61</v>
      </c>
      <c r="K127">
        <v>413.25</v>
      </c>
      <c r="M127">
        <f t="shared" si="6"/>
        <v>11.271899999999999</v>
      </c>
      <c r="N127">
        <f t="shared" si="7"/>
        <v>0.70661802042389921</v>
      </c>
      <c r="P127">
        <v>126</v>
      </c>
      <c r="Q127">
        <f t="shared" si="11"/>
        <v>71.696164799190896</v>
      </c>
      <c r="R127">
        <f t="shared" si="8"/>
        <v>2.5330901021194956</v>
      </c>
      <c r="V127">
        <f t="shared" si="9"/>
        <v>15.409999999999997</v>
      </c>
      <c r="W127">
        <f t="shared" si="10"/>
        <v>18.61</v>
      </c>
    </row>
    <row r="128" spans="1:23" x14ac:dyDescent="0.75">
      <c r="A128" s="7">
        <v>0.56142361111111116</v>
      </c>
      <c r="B128">
        <v>17.510000000000002</v>
      </c>
      <c r="C128">
        <v>37.03</v>
      </c>
      <c r="D128">
        <v>10</v>
      </c>
      <c r="E128">
        <v>29.66</v>
      </c>
      <c r="F128">
        <v>57.97</v>
      </c>
      <c r="G128">
        <v>36.450000000000003</v>
      </c>
      <c r="H128">
        <v>36.19</v>
      </c>
      <c r="I128">
        <v>36.86</v>
      </c>
      <c r="J128">
        <v>27.76</v>
      </c>
      <c r="K128">
        <v>403.68</v>
      </c>
      <c r="M128">
        <f t="shared" si="6"/>
        <v>11.241900000000001</v>
      </c>
      <c r="N128">
        <f t="shared" si="7"/>
        <v>0.70473736670866804</v>
      </c>
      <c r="P128">
        <v>127</v>
      </c>
      <c r="Q128">
        <f t="shared" si="11"/>
        <v>71.620633522803075</v>
      </c>
      <c r="R128">
        <f t="shared" si="8"/>
        <v>2.5236868335433389</v>
      </c>
      <c r="V128">
        <f t="shared" si="9"/>
        <v>16.450000000000003</v>
      </c>
      <c r="W128">
        <f t="shared" si="10"/>
        <v>17.760000000000002</v>
      </c>
    </row>
    <row r="129" spans="1:23" x14ac:dyDescent="0.75">
      <c r="A129" s="7">
        <v>0.5621180555555555</v>
      </c>
      <c r="B129">
        <v>17.39</v>
      </c>
      <c r="C129">
        <v>37.03</v>
      </c>
      <c r="D129">
        <v>10</v>
      </c>
      <c r="E129">
        <v>29.66</v>
      </c>
      <c r="F129">
        <v>57.36</v>
      </c>
      <c r="G129">
        <v>36.15</v>
      </c>
      <c r="H129">
        <v>36.229999999999997</v>
      </c>
      <c r="I129">
        <v>36.549999999999997</v>
      </c>
      <c r="J129">
        <v>28.68</v>
      </c>
      <c r="K129">
        <v>388.64</v>
      </c>
      <c r="M129">
        <f t="shared" si="6"/>
        <v>11.1219</v>
      </c>
      <c r="N129">
        <f t="shared" si="7"/>
        <v>0.69721475184774229</v>
      </c>
      <c r="P129">
        <v>128</v>
      </c>
      <c r="Q129">
        <f t="shared" si="11"/>
        <v>71.314433684891966</v>
      </c>
      <c r="R129">
        <f t="shared" si="8"/>
        <v>2.4860737592387108</v>
      </c>
      <c r="V129">
        <f t="shared" si="9"/>
        <v>16.149999999999999</v>
      </c>
      <c r="W129">
        <f t="shared" si="10"/>
        <v>18.68</v>
      </c>
    </row>
    <row r="130" spans="1:23" x14ac:dyDescent="0.75">
      <c r="A130" s="7">
        <v>0.56281250000000005</v>
      </c>
      <c r="B130">
        <v>17.37</v>
      </c>
      <c r="C130">
        <v>37.04</v>
      </c>
      <c r="D130">
        <v>10</v>
      </c>
      <c r="E130">
        <v>29.81</v>
      </c>
      <c r="F130">
        <v>57.97</v>
      </c>
      <c r="G130">
        <v>36.24</v>
      </c>
      <c r="H130">
        <v>36.33</v>
      </c>
      <c r="I130">
        <v>36.71</v>
      </c>
      <c r="J130">
        <v>28.22</v>
      </c>
      <c r="K130">
        <v>380.43</v>
      </c>
      <c r="M130">
        <f t="shared" si="6"/>
        <v>11.101900000000001</v>
      </c>
      <c r="N130">
        <f t="shared" si="7"/>
        <v>0.69596098270425466</v>
      </c>
      <c r="P130">
        <v>129</v>
      </c>
      <c r="Q130">
        <f t="shared" si="11"/>
        <v>71.26275682540826</v>
      </c>
      <c r="R130">
        <f t="shared" si="8"/>
        <v>2.4798049135212725</v>
      </c>
      <c r="V130">
        <f t="shared" si="9"/>
        <v>16.240000000000002</v>
      </c>
      <c r="W130">
        <f t="shared" si="10"/>
        <v>18.22</v>
      </c>
    </row>
    <row r="131" spans="1:23" x14ac:dyDescent="0.75">
      <c r="A131" s="7">
        <v>0.56350694444444438</v>
      </c>
      <c r="B131">
        <v>17.3</v>
      </c>
      <c r="C131">
        <v>37.01</v>
      </c>
      <c r="D131">
        <v>10</v>
      </c>
      <c r="E131">
        <v>29.91</v>
      </c>
      <c r="F131">
        <v>57.36</v>
      </c>
      <c r="G131">
        <v>35.35</v>
      </c>
      <c r="H131">
        <v>35.94</v>
      </c>
      <c r="I131">
        <v>36.96</v>
      </c>
      <c r="J131">
        <v>27.34</v>
      </c>
      <c r="K131">
        <v>377.7</v>
      </c>
      <c r="M131">
        <f t="shared" ref="M131:M194" si="12">B131-6.2681</f>
        <v>11.0319</v>
      </c>
      <c r="N131">
        <f t="shared" ref="N131:N194" si="13">M131/15.9519</f>
        <v>0.69157279070204802</v>
      </c>
      <c r="P131">
        <v>130</v>
      </c>
      <c r="Q131">
        <f t="shared" si="11"/>
        <v>71.080412258994357</v>
      </c>
      <c r="R131">
        <f t="shared" ref="R131:R194" si="14">(Q131/100)/(1-(Q131/100))</f>
        <v>2.457863953510238</v>
      </c>
      <c r="V131">
        <f t="shared" ref="V131:V194" si="15">G131-20</f>
        <v>15.350000000000001</v>
      </c>
      <c r="W131">
        <f t="shared" ref="W131:W194" si="16">J131-10</f>
        <v>17.34</v>
      </c>
    </row>
    <row r="132" spans="1:23" x14ac:dyDescent="0.75">
      <c r="A132" s="7">
        <v>0.56420138888888893</v>
      </c>
      <c r="B132">
        <v>17.23</v>
      </c>
      <c r="C132">
        <v>36.93</v>
      </c>
      <c r="D132">
        <v>10</v>
      </c>
      <c r="E132">
        <v>29.93</v>
      </c>
      <c r="F132">
        <v>56.53</v>
      </c>
      <c r="G132">
        <v>36.1</v>
      </c>
      <c r="H132">
        <v>35.81</v>
      </c>
      <c r="I132">
        <v>38.24</v>
      </c>
      <c r="J132">
        <v>28.2</v>
      </c>
      <c r="K132">
        <v>415.98</v>
      </c>
      <c r="M132">
        <f t="shared" si="12"/>
        <v>10.9619</v>
      </c>
      <c r="N132">
        <f t="shared" si="13"/>
        <v>0.68718459869984139</v>
      </c>
      <c r="P132">
        <v>131</v>
      </c>
      <c r="Q132">
        <f t="shared" ref="Q132:Q195" si="17">(M132-$S$11)/M132*100</f>
        <v>70.895738877384389</v>
      </c>
      <c r="R132">
        <f t="shared" si="14"/>
        <v>2.4359229934992057</v>
      </c>
      <c r="V132">
        <f t="shared" si="15"/>
        <v>16.100000000000001</v>
      </c>
      <c r="W132">
        <f t="shared" si="16"/>
        <v>18.2</v>
      </c>
    </row>
    <row r="133" spans="1:23" x14ac:dyDescent="0.75">
      <c r="A133" s="7">
        <v>0.56489583333333326</v>
      </c>
      <c r="B133">
        <v>17.22</v>
      </c>
      <c r="C133">
        <v>36.89</v>
      </c>
      <c r="D133">
        <v>10</v>
      </c>
      <c r="E133">
        <v>30.06</v>
      </c>
      <c r="F133">
        <v>56.74</v>
      </c>
      <c r="G133">
        <v>36.17</v>
      </c>
      <c r="H133">
        <v>35.94</v>
      </c>
      <c r="I133">
        <v>40.54</v>
      </c>
      <c r="J133">
        <v>27.84</v>
      </c>
      <c r="K133">
        <v>545.86</v>
      </c>
      <c r="M133">
        <f t="shared" si="12"/>
        <v>10.951899999999998</v>
      </c>
      <c r="N133">
        <f t="shared" si="13"/>
        <v>0.68655771412809752</v>
      </c>
      <c r="P133">
        <v>132</v>
      </c>
      <c r="Q133">
        <f t="shared" si="17"/>
        <v>70.869164254604215</v>
      </c>
      <c r="R133">
        <f t="shared" si="14"/>
        <v>2.4327885706404864</v>
      </c>
      <c r="V133">
        <f t="shared" si="15"/>
        <v>16.170000000000002</v>
      </c>
      <c r="W133">
        <f t="shared" si="16"/>
        <v>17.84</v>
      </c>
    </row>
    <row r="134" spans="1:23" x14ac:dyDescent="0.75">
      <c r="A134" s="7">
        <v>0.56559027777777782</v>
      </c>
      <c r="B134">
        <v>17.170000000000002</v>
      </c>
      <c r="C134">
        <v>36.83</v>
      </c>
      <c r="D134">
        <v>10</v>
      </c>
      <c r="E134">
        <v>30.25</v>
      </c>
      <c r="F134">
        <v>55.51</v>
      </c>
      <c r="G134">
        <v>38.01</v>
      </c>
      <c r="H134">
        <v>36.72</v>
      </c>
      <c r="I134">
        <v>42.28</v>
      </c>
      <c r="J134">
        <v>28.63</v>
      </c>
      <c r="K134">
        <v>1085.8699999999999</v>
      </c>
      <c r="M134">
        <f t="shared" si="12"/>
        <v>10.901900000000001</v>
      </c>
      <c r="N134">
        <f t="shared" si="13"/>
        <v>0.68342329126937862</v>
      </c>
      <c r="P134">
        <v>133</v>
      </c>
      <c r="Q134">
        <f t="shared" si="17"/>
        <v>70.735559856538771</v>
      </c>
      <c r="R134">
        <f t="shared" si="14"/>
        <v>2.4171164563468923</v>
      </c>
      <c r="V134">
        <f t="shared" si="15"/>
        <v>18.009999999999998</v>
      </c>
      <c r="W134">
        <f t="shared" si="16"/>
        <v>18.63</v>
      </c>
    </row>
    <row r="135" spans="1:23" x14ac:dyDescent="0.75">
      <c r="A135" s="7">
        <v>0.56628472222222226</v>
      </c>
      <c r="B135">
        <v>17.11</v>
      </c>
      <c r="C135">
        <v>36.86</v>
      </c>
      <c r="D135">
        <v>10</v>
      </c>
      <c r="E135">
        <v>30.34</v>
      </c>
      <c r="F135">
        <v>53.51</v>
      </c>
      <c r="G135">
        <v>39.96</v>
      </c>
      <c r="H135">
        <v>38.369999999999997</v>
      </c>
      <c r="I135">
        <v>42.8</v>
      </c>
      <c r="J135">
        <v>30</v>
      </c>
      <c r="K135">
        <v>1152.8599999999999</v>
      </c>
      <c r="M135">
        <f t="shared" si="12"/>
        <v>10.841899999999999</v>
      </c>
      <c r="N135">
        <f t="shared" si="13"/>
        <v>0.67966198383891563</v>
      </c>
      <c r="P135">
        <v>134</v>
      </c>
      <c r="Q135">
        <f t="shared" si="17"/>
        <v>70.573607946946566</v>
      </c>
      <c r="R135">
        <f t="shared" si="14"/>
        <v>2.3983099191945789</v>
      </c>
      <c r="V135">
        <f t="shared" si="15"/>
        <v>19.96</v>
      </c>
      <c r="W135">
        <f t="shared" si="16"/>
        <v>20</v>
      </c>
    </row>
    <row r="136" spans="1:23" x14ac:dyDescent="0.75">
      <c r="A136" s="7">
        <v>0.5669791666666667</v>
      </c>
      <c r="B136">
        <v>17</v>
      </c>
      <c r="C136">
        <v>37.03</v>
      </c>
      <c r="D136">
        <v>10</v>
      </c>
      <c r="E136">
        <v>30.97</v>
      </c>
      <c r="F136">
        <v>55.3</v>
      </c>
      <c r="G136">
        <v>41.57</v>
      </c>
      <c r="H136">
        <v>39.840000000000003</v>
      </c>
      <c r="I136">
        <v>42.73</v>
      </c>
      <c r="J136">
        <v>30.23</v>
      </c>
      <c r="K136">
        <v>990.17</v>
      </c>
      <c r="M136">
        <f t="shared" si="12"/>
        <v>10.7319</v>
      </c>
      <c r="N136">
        <f t="shared" si="13"/>
        <v>0.67276625354973385</v>
      </c>
      <c r="P136">
        <v>135</v>
      </c>
      <c r="Q136">
        <f t="shared" si="17"/>
        <v>70.271992843764835</v>
      </c>
      <c r="R136">
        <f t="shared" si="14"/>
        <v>2.363831267748667</v>
      </c>
      <c r="V136">
        <f t="shared" si="15"/>
        <v>21.57</v>
      </c>
      <c r="W136">
        <f t="shared" si="16"/>
        <v>20.23</v>
      </c>
    </row>
    <row r="137" spans="1:23" x14ac:dyDescent="0.75">
      <c r="A137" s="7">
        <v>0.56767361111111114</v>
      </c>
      <c r="B137">
        <v>16.95</v>
      </c>
      <c r="C137">
        <v>37.26</v>
      </c>
      <c r="D137">
        <v>10</v>
      </c>
      <c r="E137">
        <v>31.33</v>
      </c>
      <c r="F137">
        <v>50.74</v>
      </c>
      <c r="G137">
        <v>40.119999999999997</v>
      </c>
      <c r="H137">
        <v>40.630000000000003</v>
      </c>
      <c r="I137">
        <v>42.5</v>
      </c>
      <c r="J137">
        <v>29.87</v>
      </c>
      <c r="K137">
        <v>920.45</v>
      </c>
      <c r="M137">
        <f t="shared" si="12"/>
        <v>10.681899999999999</v>
      </c>
      <c r="N137">
        <f t="shared" si="13"/>
        <v>0.66963183069101473</v>
      </c>
      <c r="P137">
        <v>136</v>
      </c>
      <c r="Q137">
        <f t="shared" si="17"/>
        <v>70.132841535681848</v>
      </c>
      <c r="R137">
        <f t="shared" si="14"/>
        <v>2.3481591534550734</v>
      </c>
      <c r="V137">
        <f t="shared" si="15"/>
        <v>20.119999999999997</v>
      </c>
      <c r="W137">
        <f t="shared" si="16"/>
        <v>19.87</v>
      </c>
    </row>
    <row r="138" spans="1:23" x14ac:dyDescent="0.75">
      <c r="A138" s="7">
        <v>0.56836805555555558</v>
      </c>
      <c r="B138">
        <v>16.940000000000001</v>
      </c>
      <c r="C138">
        <v>37.479999999999997</v>
      </c>
      <c r="D138">
        <v>10</v>
      </c>
      <c r="E138">
        <v>31.17</v>
      </c>
      <c r="F138">
        <v>50.94</v>
      </c>
      <c r="G138">
        <v>39.22</v>
      </c>
      <c r="H138">
        <v>40.71</v>
      </c>
      <c r="I138">
        <v>43.75</v>
      </c>
      <c r="J138">
        <v>30.32</v>
      </c>
      <c r="K138">
        <v>1076.3</v>
      </c>
      <c r="M138">
        <f t="shared" si="12"/>
        <v>10.671900000000001</v>
      </c>
      <c r="N138">
        <f t="shared" si="13"/>
        <v>0.66900494611927108</v>
      </c>
      <c r="P138">
        <v>137</v>
      </c>
      <c r="Q138">
        <f t="shared" si="17"/>
        <v>70.104854805610998</v>
      </c>
      <c r="R138">
        <f t="shared" si="14"/>
        <v>2.345024730596355</v>
      </c>
      <c r="V138">
        <f t="shared" si="15"/>
        <v>19.22</v>
      </c>
      <c r="W138">
        <f t="shared" si="16"/>
        <v>20.32</v>
      </c>
    </row>
    <row r="139" spans="1:23" x14ac:dyDescent="0.75">
      <c r="A139" s="7">
        <v>0.56906250000000003</v>
      </c>
      <c r="B139">
        <v>16.760000000000002</v>
      </c>
      <c r="C139">
        <v>37.64</v>
      </c>
      <c r="D139">
        <v>10</v>
      </c>
      <c r="E139">
        <v>30.85</v>
      </c>
      <c r="F139">
        <v>52.52</v>
      </c>
      <c r="G139">
        <v>38.840000000000003</v>
      </c>
      <c r="H139">
        <v>40.6</v>
      </c>
      <c r="I139">
        <v>43.71</v>
      </c>
      <c r="J139">
        <v>29.56</v>
      </c>
      <c r="K139">
        <v>1204.81</v>
      </c>
      <c r="M139">
        <f t="shared" si="12"/>
        <v>10.491900000000001</v>
      </c>
      <c r="N139">
        <f t="shared" si="13"/>
        <v>0.65772102382788267</v>
      </c>
      <c r="P139">
        <v>138</v>
      </c>
      <c r="Q139">
        <f t="shared" si="17"/>
        <v>69.591970949017806</v>
      </c>
      <c r="R139">
        <f t="shared" si="14"/>
        <v>2.2886051191394126</v>
      </c>
      <c r="V139">
        <f t="shared" si="15"/>
        <v>18.840000000000003</v>
      </c>
      <c r="W139">
        <f t="shared" si="16"/>
        <v>19.559999999999999</v>
      </c>
    </row>
    <row r="140" spans="1:23" x14ac:dyDescent="0.75">
      <c r="A140" s="7">
        <v>0.56975694444444447</v>
      </c>
      <c r="B140">
        <v>16.73</v>
      </c>
      <c r="C140">
        <v>37.86</v>
      </c>
      <c r="D140">
        <v>10</v>
      </c>
      <c r="E140">
        <v>31.54</v>
      </c>
      <c r="F140">
        <v>51.34</v>
      </c>
      <c r="G140">
        <v>41.38</v>
      </c>
      <c r="H140">
        <v>41.42</v>
      </c>
      <c r="I140">
        <v>42.56</v>
      </c>
      <c r="J140">
        <v>30.35</v>
      </c>
      <c r="K140">
        <v>1193.8699999999999</v>
      </c>
      <c r="M140">
        <f t="shared" si="12"/>
        <v>10.4619</v>
      </c>
      <c r="N140">
        <f t="shared" si="13"/>
        <v>0.65584037011265117</v>
      </c>
      <c r="P140">
        <v>139</v>
      </c>
      <c r="Q140">
        <f t="shared" si="17"/>
        <v>69.504774467352959</v>
      </c>
      <c r="R140">
        <f t="shared" si="14"/>
        <v>2.279201850563255</v>
      </c>
      <c r="V140">
        <f t="shared" si="15"/>
        <v>21.380000000000003</v>
      </c>
      <c r="W140">
        <f t="shared" si="16"/>
        <v>20.350000000000001</v>
      </c>
    </row>
    <row r="141" spans="1:23" x14ac:dyDescent="0.75">
      <c r="A141" s="7">
        <v>0.57045138888888891</v>
      </c>
      <c r="B141">
        <v>16.7</v>
      </c>
      <c r="C141">
        <v>38.090000000000003</v>
      </c>
      <c r="D141">
        <v>10</v>
      </c>
      <c r="E141">
        <v>31.78</v>
      </c>
      <c r="F141">
        <v>51.34</v>
      </c>
      <c r="G141">
        <v>40.24</v>
      </c>
      <c r="H141">
        <v>41.58</v>
      </c>
      <c r="I141">
        <v>42.19</v>
      </c>
      <c r="J141">
        <v>30.08</v>
      </c>
      <c r="K141">
        <v>850.72</v>
      </c>
      <c r="M141">
        <f t="shared" si="12"/>
        <v>10.431899999999999</v>
      </c>
      <c r="N141">
        <f t="shared" si="13"/>
        <v>0.65395971639741968</v>
      </c>
      <c r="P141">
        <v>140</v>
      </c>
      <c r="Q141">
        <f t="shared" si="17"/>
        <v>69.417076467374102</v>
      </c>
      <c r="R141">
        <f t="shared" si="14"/>
        <v>2.2697985819870978</v>
      </c>
      <c r="V141">
        <f t="shared" si="15"/>
        <v>20.240000000000002</v>
      </c>
      <c r="W141">
        <f t="shared" si="16"/>
        <v>20.079999999999998</v>
      </c>
    </row>
    <row r="142" spans="1:23" x14ac:dyDescent="0.75">
      <c r="A142" s="7">
        <v>0.57114583333333335</v>
      </c>
      <c r="B142">
        <v>16.68</v>
      </c>
      <c r="C142">
        <v>38.32</v>
      </c>
      <c r="D142">
        <v>10</v>
      </c>
      <c r="E142">
        <v>32.020000000000003</v>
      </c>
      <c r="F142">
        <v>49.56</v>
      </c>
      <c r="G142">
        <v>38.590000000000003</v>
      </c>
      <c r="H142">
        <v>40.82</v>
      </c>
      <c r="I142">
        <v>41.65</v>
      </c>
      <c r="J142">
        <v>28.76</v>
      </c>
      <c r="K142">
        <v>715.38</v>
      </c>
      <c r="M142">
        <f t="shared" si="12"/>
        <v>10.411899999999999</v>
      </c>
      <c r="N142">
        <f t="shared" si="13"/>
        <v>0.65270594725393205</v>
      </c>
      <c r="P142">
        <v>141</v>
      </c>
      <c r="Q142">
        <f t="shared" si="17"/>
        <v>69.358330371978212</v>
      </c>
      <c r="R142">
        <f t="shared" si="14"/>
        <v>2.2635297362696605</v>
      </c>
      <c r="V142">
        <f t="shared" si="15"/>
        <v>18.590000000000003</v>
      </c>
      <c r="W142">
        <f t="shared" si="16"/>
        <v>18.760000000000002</v>
      </c>
    </row>
    <row r="143" spans="1:23" x14ac:dyDescent="0.75">
      <c r="A143" s="7">
        <v>0.57184027777777779</v>
      </c>
      <c r="B143">
        <v>16.670000000000002</v>
      </c>
      <c r="C143">
        <v>38.46</v>
      </c>
      <c r="D143">
        <v>10</v>
      </c>
      <c r="E143">
        <v>31.87</v>
      </c>
      <c r="F143">
        <v>50.35</v>
      </c>
      <c r="G143">
        <v>38.31</v>
      </c>
      <c r="H143">
        <v>40.56</v>
      </c>
      <c r="I143">
        <v>40.450000000000003</v>
      </c>
      <c r="J143">
        <v>28.86</v>
      </c>
      <c r="K143">
        <v>554.05999999999995</v>
      </c>
      <c r="M143">
        <f t="shared" si="12"/>
        <v>10.401900000000001</v>
      </c>
      <c r="N143">
        <f t="shared" si="13"/>
        <v>0.6520790626821884</v>
      </c>
      <c r="P143">
        <v>142</v>
      </c>
      <c r="Q143">
        <f t="shared" si="17"/>
        <v>69.328872609811668</v>
      </c>
      <c r="R143">
        <f t="shared" si="14"/>
        <v>2.2603953134109411</v>
      </c>
      <c r="V143">
        <f t="shared" si="15"/>
        <v>18.310000000000002</v>
      </c>
      <c r="W143">
        <f t="shared" si="16"/>
        <v>18.86</v>
      </c>
    </row>
    <row r="144" spans="1:23" x14ac:dyDescent="0.75">
      <c r="A144" s="7">
        <v>0.57253472222222224</v>
      </c>
      <c r="B144">
        <v>16.649999999999999</v>
      </c>
      <c r="C144">
        <v>38.590000000000003</v>
      </c>
      <c r="D144">
        <v>10</v>
      </c>
      <c r="E144">
        <v>32.29</v>
      </c>
      <c r="F144">
        <v>49.36</v>
      </c>
      <c r="G144">
        <v>38.11</v>
      </c>
      <c r="H144">
        <v>40.18</v>
      </c>
      <c r="I144">
        <v>40.14</v>
      </c>
      <c r="J144">
        <v>29.53</v>
      </c>
      <c r="K144">
        <v>431.02</v>
      </c>
      <c r="M144">
        <f t="shared" si="12"/>
        <v>10.381899999999998</v>
      </c>
      <c r="N144">
        <f t="shared" si="13"/>
        <v>0.65082529353870056</v>
      </c>
      <c r="P144">
        <v>143</v>
      </c>
      <c r="Q144">
        <f t="shared" si="17"/>
        <v>69.269786840559036</v>
      </c>
      <c r="R144">
        <f t="shared" si="14"/>
        <v>2.254126467693502</v>
      </c>
      <c r="V144">
        <f t="shared" si="15"/>
        <v>18.11</v>
      </c>
      <c r="W144">
        <f t="shared" si="16"/>
        <v>19.53</v>
      </c>
    </row>
    <row r="145" spans="1:23" x14ac:dyDescent="0.75">
      <c r="A145" s="7">
        <v>0.57322916666666668</v>
      </c>
      <c r="B145">
        <v>16.64</v>
      </c>
      <c r="C145">
        <v>38.659999999999997</v>
      </c>
      <c r="D145">
        <v>10</v>
      </c>
      <c r="E145">
        <v>32.04</v>
      </c>
      <c r="F145">
        <v>48.96</v>
      </c>
      <c r="G145">
        <v>37.409999999999997</v>
      </c>
      <c r="H145">
        <v>39.81</v>
      </c>
      <c r="I145">
        <v>40.9</v>
      </c>
      <c r="J145">
        <v>29.27</v>
      </c>
      <c r="K145">
        <v>400.94</v>
      </c>
      <c r="M145">
        <f t="shared" si="12"/>
        <v>10.3719</v>
      </c>
      <c r="N145">
        <f t="shared" si="13"/>
        <v>0.65019840896695691</v>
      </c>
      <c r="P145">
        <v>144</v>
      </c>
      <c r="Q145">
        <f t="shared" si="17"/>
        <v>69.2401585051919</v>
      </c>
      <c r="R145">
        <f t="shared" si="14"/>
        <v>2.2509920448347827</v>
      </c>
      <c r="V145">
        <f t="shared" si="15"/>
        <v>17.409999999999997</v>
      </c>
      <c r="W145">
        <f t="shared" si="16"/>
        <v>19.27</v>
      </c>
    </row>
    <row r="146" spans="1:23" x14ac:dyDescent="0.75">
      <c r="A146" s="7">
        <v>0.57392361111111112</v>
      </c>
      <c r="B146">
        <v>16.59</v>
      </c>
      <c r="C146">
        <v>38.700000000000003</v>
      </c>
      <c r="D146">
        <v>10</v>
      </c>
      <c r="E146">
        <v>31.57</v>
      </c>
      <c r="F146">
        <v>50.94</v>
      </c>
      <c r="G146">
        <v>37.92</v>
      </c>
      <c r="H146">
        <v>39.58</v>
      </c>
      <c r="I146">
        <v>41.02</v>
      </c>
      <c r="J146">
        <v>29.49</v>
      </c>
      <c r="K146">
        <v>663.43</v>
      </c>
      <c r="M146">
        <f t="shared" si="12"/>
        <v>10.321899999999999</v>
      </c>
      <c r="N146">
        <f t="shared" si="13"/>
        <v>0.6470639861082379</v>
      </c>
      <c r="P146">
        <v>145</v>
      </c>
      <c r="Q146">
        <f t="shared" si="17"/>
        <v>69.091155698078836</v>
      </c>
      <c r="R146">
        <f t="shared" si="14"/>
        <v>2.2353199305411886</v>
      </c>
      <c r="V146">
        <f t="shared" si="15"/>
        <v>17.920000000000002</v>
      </c>
      <c r="W146">
        <f t="shared" si="16"/>
        <v>19.489999999999998</v>
      </c>
    </row>
    <row r="147" spans="1:23" x14ac:dyDescent="0.75">
      <c r="A147" s="7">
        <v>0.57461805555555556</v>
      </c>
      <c r="B147">
        <v>16.57</v>
      </c>
      <c r="C147">
        <v>38.74</v>
      </c>
      <c r="D147">
        <v>10</v>
      </c>
      <c r="E147">
        <v>31.81</v>
      </c>
      <c r="F147">
        <v>50.15</v>
      </c>
      <c r="G147">
        <v>40.19</v>
      </c>
      <c r="H147">
        <v>39.76</v>
      </c>
      <c r="I147">
        <v>41.95</v>
      </c>
      <c r="J147">
        <v>29.65</v>
      </c>
      <c r="K147">
        <v>1001.11</v>
      </c>
      <c r="M147">
        <f t="shared" si="12"/>
        <v>10.3019</v>
      </c>
      <c r="N147">
        <f t="shared" si="13"/>
        <v>0.64581021696475027</v>
      </c>
      <c r="P147">
        <v>146</v>
      </c>
      <c r="Q147">
        <f t="shared" si="17"/>
        <v>69.031149593764241</v>
      </c>
      <c r="R147">
        <f t="shared" si="14"/>
        <v>2.2290510848237495</v>
      </c>
      <c r="V147">
        <f t="shared" si="15"/>
        <v>20.189999999999998</v>
      </c>
      <c r="W147">
        <f t="shared" si="16"/>
        <v>19.649999999999999</v>
      </c>
    </row>
    <row r="148" spans="1:23" x14ac:dyDescent="0.75">
      <c r="A148" s="7">
        <v>0.5753125</v>
      </c>
      <c r="B148">
        <v>16.510000000000002</v>
      </c>
      <c r="C148">
        <v>38.770000000000003</v>
      </c>
      <c r="D148">
        <v>10</v>
      </c>
      <c r="E148">
        <v>31.42</v>
      </c>
      <c r="F148">
        <v>51.34</v>
      </c>
      <c r="G148">
        <v>39.369999999999997</v>
      </c>
      <c r="H148">
        <v>40.18</v>
      </c>
      <c r="I148">
        <v>41.07</v>
      </c>
      <c r="J148">
        <v>29.88</v>
      </c>
      <c r="K148">
        <v>781</v>
      </c>
      <c r="M148">
        <f t="shared" si="12"/>
        <v>10.241900000000001</v>
      </c>
      <c r="N148">
        <f t="shared" si="13"/>
        <v>0.6420489095342875</v>
      </c>
      <c r="P148">
        <v>147</v>
      </c>
      <c r="Q148">
        <f t="shared" si="17"/>
        <v>68.849725148654045</v>
      </c>
      <c r="R148">
        <f t="shared" si="14"/>
        <v>2.2102445476714352</v>
      </c>
      <c r="V148">
        <f t="shared" si="15"/>
        <v>19.369999999999997</v>
      </c>
      <c r="W148">
        <f t="shared" si="16"/>
        <v>19.88</v>
      </c>
    </row>
    <row r="149" spans="1:23" x14ac:dyDescent="0.75">
      <c r="A149" s="7">
        <v>0.57600694444444445</v>
      </c>
      <c r="B149">
        <v>16.48</v>
      </c>
      <c r="C149">
        <v>38.9</v>
      </c>
      <c r="D149">
        <v>10</v>
      </c>
      <c r="E149">
        <v>31.8</v>
      </c>
      <c r="F149">
        <v>51.14</v>
      </c>
      <c r="G149">
        <v>40.32</v>
      </c>
      <c r="H149">
        <v>40.79</v>
      </c>
      <c r="I149">
        <v>40.42</v>
      </c>
      <c r="J149">
        <v>30.25</v>
      </c>
      <c r="K149">
        <v>861.66</v>
      </c>
      <c r="M149">
        <f t="shared" si="12"/>
        <v>10.2119</v>
      </c>
      <c r="N149">
        <f t="shared" si="13"/>
        <v>0.64016825581905601</v>
      </c>
      <c r="P149">
        <v>148</v>
      </c>
      <c r="Q149">
        <f t="shared" si="17"/>
        <v>68.758213456849347</v>
      </c>
      <c r="R149">
        <f t="shared" si="14"/>
        <v>2.2008412790952789</v>
      </c>
      <c r="V149">
        <f t="shared" si="15"/>
        <v>20.32</v>
      </c>
      <c r="W149">
        <f t="shared" si="16"/>
        <v>20.25</v>
      </c>
    </row>
    <row r="150" spans="1:23" x14ac:dyDescent="0.75">
      <c r="A150" s="7">
        <v>0.57670138888888889</v>
      </c>
      <c r="B150">
        <v>16.45</v>
      </c>
      <c r="C150">
        <v>39</v>
      </c>
      <c r="D150">
        <v>10</v>
      </c>
      <c r="E150">
        <v>31.62</v>
      </c>
      <c r="F150">
        <v>51.14</v>
      </c>
      <c r="G150">
        <v>38.24</v>
      </c>
      <c r="H150">
        <v>40.159999999999997</v>
      </c>
      <c r="I150">
        <v>39.979999999999997</v>
      </c>
      <c r="J150">
        <v>28.91</v>
      </c>
      <c r="K150">
        <v>493.91</v>
      </c>
      <c r="M150">
        <f t="shared" si="12"/>
        <v>10.181899999999999</v>
      </c>
      <c r="N150">
        <f t="shared" si="13"/>
        <v>0.63828760210382451</v>
      </c>
      <c r="P150">
        <v>149</v>
      </c>
      <c r="Q150">
        <f t="shared" si="17"/>
        <v>68.666162504051286</v>
      </c>
      <c r="R150">
        <f t="shared" si="14"/>
        <v>2.1914380105191209</v>
      </c>
      <c r="V150">
        <f t="shared" si="15"/>
        <v>18.240000000000002</v>
      </c>
      <c r="W150">
        <f t="shared" si="16"/>
        <v>18.91</v>
      </c>
    </row>
    <row r="151" spans="1:23" x14ac:dyDescent="0.75">
      <c r="A151" s="7">
        <v>0.57739583333333333</v>
      </c>
      <c r="B151">
        <v>16.45</v>
      </c>
      <c r="C151">
        <v>39.08</v>
      </c>
      <c r="D151">
        <v>10</v>
      </c>
      <c r="E151">
        <v>31.85</v>
      </c>
      <c r="F151">
        <v>52.32</v>
      </c>
      <c r="G151">
        <v>37.340000000000003</v>
      </c>
      <c r="H151">
        <v>39.68</v>
      </c>
      <c r="I151">
        <v>39.42</v>
      </c>
      <c r="J151">
        <v>28.8</v>
      </c>
      <c r="K151">
        <v>716.75</v>
      </c>
      <c r="M151">
        <f t="shared" si="12"/>
        <v>10.181899999999999</v>
      </c>
      <c r="N151">
        <f t="shared" si="13"/>
        <v>0.63828760210382451</v>
      </c>
      <c r="P151">
        <v>150</v>
      </c>
      <c r="Q151">
        <f t="shared" si="17"/>
        <v>68.666162504051286</v>
      </c>
      <c r="R151">
        <f t="shared" si="14"/>
        <v>2.1914380105191209</v>
      </c>
      <c r="V151">
        <f t="shared" si="15"/>
        <v>17.340000000000003</v>
      </c>
      <c r="W151">
        <f t="shared" si="16"/>
        <v>18.8</v>
      </c>
    </row>
    <row r="152" spans="1:23" x14ac:dyDescent="0.75">
      <c r="A152" s="7">
        <v>0.57809027777777777</v>
      </c>
      <c r="B152">
        <v>16.43</v>
      </c>
      <c r="C152">
        <v>39.08</v>
      </c>
      <c r="D152">
        <v>10</v>
      </c>
      <c r="E152">
        <v>31.51</v>
      </c>
      <c r="F152">
        <v>54.3</v>
      </c>
      <c r="G152">
        <v>37.119999999999997</v>
      </c>
      <c r="H152">
        <v>39.07</v>
      </c>
      <c r="I152">
        <v>41.58</v>
      </c>
      <c r="J152">
        <v>28.89</v>
      </c>
      <c r="K152">
        <v>466.56</v>
      </c>
      <c r="M152">
        <f t="shared" si="12"/>
        <v>10.161899999999999</v>
      </c>
      <c r="N152">
        <f t="shared" si="13"/>
        <v>0.637033832960337</v>
      </c>
      <c r="P152">
        <v>151</v>
      </c>
      <c r="Q152">
        <f t="shared" si="17"/>
        <v>68.604493254214262</v>
      </c>
      <c r="R152">
        <f t="shared" si="14"/>
        <v>2.185169164801684</v>
      </c>
      <c r="V152">
        <f t="shared" si="15"/>
        <v>17.119999999999997</v>
      </c>
      <c r="W152">
        <f t="shared" si="16"/>
        <v>18.89</v>
      </c>
    </row>
    <row r="153" spans="1:23" x14ac:dyDescent="0.75">
      <c r="A153" s="7">
        <v>0.57878472222222221</v>
      </c>
      <c r="B153">
        <v>16.43</v>
      </c>
      <c r="C153">
        <v>39.01</v>
      </c>
      <c r="D153">
        <v>10</v>
      </c>
      <c r="E153">
        <v>31.07</v>
      </c>
      <c r="F153">
        <v>54.1</v>
      </c>
      <c r="G153">
        <v>36.659999999999997</v>
      </c>
      <c r="H153">
        <v>38.58</v>
      </c>
      <c r="I153">
        <v>41.89</v>
      </c>
      <c r="J153">
        <v>29.24</v>
      </c>
      <c r="K153">
        <v>627.88</v>
      </c>
      <c r="M153">
        <f t="shared" si="12"/>
        <v>10.161899999999999</v>
      </c>
      <c r="N153">
        <f t="shared" si="13"/>
        <v>0.637033832960337</v>
      </c>
      <c r="P153">
        <v>152</v>
      </c>
      <c r="Q153">
        <f t="shared" si="17"/>
        <v>68.604493254214262</v>
      </c>
      <c r="R153">
        <f t="shared" si="14"/>
        <v>2.185169164801684</v>
      </c>
      <c r="V153">
        <f t="shared" si="15"/>
        <v>16.659999999999997</v>
      </c>
      <c r="W153">
        <f t="shared" si="16"/>
        <v>19.239999999999998</v>
      </c>
    </row>
    <row r="154" spans="1:23" x14ac:dyDescent="0.75">
      <c r="A154" s="7">
        <v>0.57947916666666666</v>
      </c>
      <c r="B154">
        <v>16.36</v>
      </c>
      <c r="C154">
        <v>39.08</v>
      </c>
      <c r="D154">
        <v>10</v>
      </c>
      <c r="E154">
        <v>31.79</v>
      </c>
      <c r="F154">
        <v>53.51</v>
      </c>
      <c r="G154">
        <v>41.39</v>
      </c>
      <c r="H154">
        <v>39.89</v>
      </c>
      <c r="I154">
        <v>40.82</v>
      </c>
      <c r="J154">
        <v>31.65</v>
      </c>
      <c r="K154">
        <v>976.5</v>
      </c>
      <c r="M154">
        <f t="shared" si="12"/>
        <v>10.091899999999999</v>
      </c>
      <c r="N154">
        <f t="shared" si="13"/>
        <v>0.63264564095813036</v>
      </c>
      <c r="P154">
        <v>153</v>
      </c>
      <c r="Q154">
        <f t="shared" si="17"/>
        <v>68.38672598816872</v>
      </c>
      <c r="R154">
        <f t="shared" si="14"/>
        <v>2.1632282047906508</v>
      </c>
      <c r="V154">
        <f t="shared" si="15"/>
        <v>21.39</v>
      </c>
      <c r="W154">
        <f t="shared" si="16"/>
        <v>21.65</v>
      </c>
    </row>
    <row r="155" spans="1:23" x14ac:dyDescent="0.75">
      <c r="A155" s="7">
        <v>0.5801736111111111</v>
      </c>
      <c r="B155">
        <v>16.350000000000001</v>
      </c>
      <c r="C155">
        <v>39.200000000000003</v>
      </c>
      <c r="D155">
        <v>10</v>
      </c>
      <c r="E155">
        <v>31.94</v>
      </c>
      <c r="F155">
        <v>50.74</v>
      </c>
      <c r="G155">
        <v>39.75</v>
      </c>
      <c r="H155">
        <v>40.630000000000003</v>
      </c>
      <c r="I155">
        <v>39.909999999999997</v>
      </c>
      <c r="J155">
        <v>30.2</v>
      </c>
      <c r="K155">
        <v>798.77</v>
      </c>
      <c r="M155">
        <f t="shared" si="12"/>
        <v>10.081900000000001</v>
      </c>
      <c r="N155">
        <f t="shared" si="13"/>
        <v>0.6320187563863866</v>
      </c>
      <c r="P155">
        <v>154</v>
      </c>
      <c r="Q155">
        <f t="shared" si="17"/>
        <v>68.355369523601695</v>
      </c>
      <c r="R155">
        <f t="shared" si="14"/>
        <v>2.1600937819319319</v>
      </c>
      <c r="V155">
        <f t="shared" si="15"/>
        <v>19.75</v>
      </c>
      <c r="W155">
        <f t="shared" si="16"/>
        <v>20.2</v>
      </c>
    </row>
    <row r="156" spans="1:23" x14ac:dyDescent="0.75">
      <c r="A156" s="7">
        <v>0.58086805555555554</v>
      </c>
      <c r="B156">
        <v>16.350000000000001</v>
      </c>
      <c r="C156">
        <v>39.29</v>
      </c>
      <c r="D156">
        <v>10</v>
      </c>
      <c r="E156">
        <v>31.71</v>
      </c>
      <c r="F156">
        <v>51.34</v>
      </c>
      <c r="G156">
        <v>36.6</v>
      </c>
      <c r="H156">
        <v>39.869999999999997</v>
      </c>
      <c r="I156">
        <v>39.03</v>
      </c>
      <c r="J156">
        <v>28.42</v>
      </c>
      <c r="K156">
        <v>452.89</v>
      </c>
      <c r="M156">
        <f t="shared" si="12"/>
        <v>10.081900000000001</v>
      </c>
      <c r="N156">
        <f t="shared" si="13"/>
        <v>0.6320187563863866</v>
      </c>
      <c r="P156">
        <v>155</v>
      </c>
      <c r="Q156">
        <f t="shared" si="17"/>
        <v>68.355369523601695</v>
      </c>
      <c r="R156">
        <f t="shared" si="14"/>
        <v>2.1600937819319319</v>
      </c>
      <c r="V156">
        <f t="shared" si="15"/>
        <v>16.600000000000001</v>
      </c>
      <c r="W156">
        <f t="shared" si="16"/>
        <v>18.420000000000002</v>
      </c>
    </row>
    <row r="157" spans="1:23" x14ac:dyDescent="0.75">
      <c r="A157" s="7">
        <v>0.58156249999999998</v>
      </c>
      <c r="B157">
        <v>16.329999999999998</v>
      </c>
      <c r="C157">
        <v>39.35</v>
      </c>
      <c r="D157">
        <v>10</v>
      </c>
      <c r="E157">
        <v>31.58</v>
      </c>
      <c r="F157">
        <v>51.93</v>
      </c>
      <c r="G157">
        <v>36.74</v>
      </c>
      <c r="H157">
        <v>39.090000000000003</v>
      </c>
      <c r="I157">
        <v>41.53</v>
      </c>
      <c r="J157">
        <v>28.98</v>
      </c>
      <c r="K157">
        <v>441.95</v>
      </c>
      <c r="M157">
        <f t="shared" si="12"/>
        <v>10.061899999999998</v>
      </c>
      <c r="N157">
        <f t="shared" si="13"/>
        <v>0.63076498724289887</v>
      </c>
      <c r="P157">
        <v>156</v>
      </c>
      <c r="Q157">
        <f t="shared" si="17"/>
        <v>68.292469613094923</v>
      </c>
      <c r="R157">
        <f t="shared" si="14"/>
        <v>2.1538249362144923</v>
      </c>
      <c r="V157">
        <f t="shared" si="15"/>
        <v>16.740000000000002</v>
      </c>
      <c r="W157">
        <f t="shared" si="16"/>
        <v>18.98</v>
      </c>
    </row>
    <row r="158" spans="1:23" x14ac:dyDescent="0.75">
      <c r="A158" s="7">
        <v>0.58225694444444442</v>
      </c>
      <c r="B158">
        <v>16.29</v>
      </c>
      <c r="C158">
        <v>39.36</v>
      </c>
      <c r="D158">
        <v>10</v>
      </c>
      <c r="E158">
        <v>31.59</v>
      </c>
      <c r="F158">
        <v>51.73</v>
      </c>
      <c r="G158">
        <v>36.72</v>
      </c>
      <c r="H158">
        <v>38.369999999999997</v>
      </c>
      <c r="I158">
        <v>42.52</v>
      </c>
      <c r="J158">
        <v>28.55</v>
      </c>
      <c r="K158">
        <v>563.63</v>
      </c>
      <c r="M158">
        <f t="shared" si="12"/>
        <v>10.021899999999999</v>
      </c>
      <c r="N158">
        <f t="shared" si="13"/>
        <v>0.62825744895592361</v>
      </c>
      <c r="P158">
        <v>157</v>
      </c>
      <c r="Q158">
        <f t="shared" si="17"/>
        <v>68.165916642552787</v>
      </c>
      <c r="R158">
        <f t="shared" si="14"/>
        <v>2.1412872447796159</v>
      </c>
      <c r="V158">
        <f t="shared" si="15"/>
        <v>16.72</v>
      </c>
      <c r="W158">
        <f t="shared" si="16"/>
        <v>18.55</v>
      </c>
    </row>
    <row r="159" spans="1:23" x14ac:dyDescent="0.75">
      <c r="A159" s="7">
        <v>0.58295138888888887</v>
      </c>
      <c r="B159">
        <v>16.23</v>
      </c>
      <c r="C159">
        <v>39.380000000000003</v>
      </c>
      <c r="D159">
        <v>10</v>
      </c>
      <c r="E159">
        <v>32.020000000000003</v>
      </c>
      <c r="F159">
        <v>51.53</v>
      </c>
      <c r="G159">
        <v>41.72</v>
      </c>
      <c r="H159">
        <v>39.71</v>
      </c>
      <c r="I159">
        <v>42.26</v>
      </c>
      <c r="J159">
        <v>30.43</v>
      </c>
      <c r="K159">
        <v>1070.83</v>
      </c>
      <c r="M159">
        <f t="shared" si="12"/>
        <v>9.9619</v>
      </c>
      <c r="N159">
        <f t="shared" si="13"/>
        <v>0.62449614152546096</v>
      </c>
      <c r="P159">
        <v>158</v>
      </c>
      <c r="Q159">
        <f t="shared" si="17"/>
        <v>67.974181632017988</v>
      </c>
      <c r="R159">
        <f t="shared" si="14"/>
        <v>2.1224807076273038</v>
      </c>
      <c r="V159">
        <f t="shared" si="15"/>
        <v>21.72</v>
      </c>
      <c r="W159">
        <f t="shared" si="16"/>
        <v>20.43</v>
      </c>
    </row>
    <row r="160" spans="1:23" x14ac:dyDescent="0.75">
      <c r="A160" s="7">
        <v>0.58364583333333331</v>
      </c>
      <c r="B160">
        <v>16.21</v>
      </c>
      <c r="C160">
        <v>39.47</v>
      </c>
      <c r="D160">
        <v>10</v>
      </c>
      <c r="E160">
        <v>32.630000000000003</v>
      </c>
      <c r="F160">
        <v>48.57</v>
      </c>
      <c r="G160">
        <v>40.380000000000003</v>
      </c>
      <c r="H160">
        <v>40.33</v>
      </c>
      <c r="I160">
        <v>41.38</v>
      </c>
      <c r="J160">
        <v>28.96</v>
      </c>
      <c r="K160">
        <v>750.92</v>
      </c>
      <c r="M160">
        <f t="shared" si="12"/>
        <v>9.9419000000000004</v>
      </c>
      <c r="N160">
        <f t="shared" si="13"/>
        <v>0.62324237238197333</v>
      </c>
      <c r="P160">
        <v>159</v>
      </c>
      <c r="Q160">
        <f t="shared" si="17"/>
        <v>67.909755680503707</v>
      </c>
      <c r="R160">
        <f t="shared" si="14"/>
        <v>2.1162118619098642</v>
      </c>
      <c r="V160">
        <f t="shared" si="15"/>
        <v>20.380000000000003</v>
      </c>
      <c r="W160">
        <f t="shared" si="16"/>
        <v>18.96</v>
      </c>
    </row>
    <row r="161" spans="1:23" x14ac:dyDescent="0.75">
      <c r="A161" s="7">
        <v>0.58434027777777775</v>
      </c>
      <c r="B161">
        <v>16.2</v>
      </c>
      <c r="C161">
        <v>39.51</v>
      </c>
      <c r="D161">
        <v>10</v>
      </c>
      <c r="E161">
        <v>32.619999999999997</v>
      </c>
      <c r="F161">
        <v>48.57</v>
      </c>
      <c r="G161">
        <v>39.31</v>
      </c>
      <c r="H161">
        <v>39.99</v>
      </c>
      <c r="I161">
        <v>41.34</v>
      </c>
      <c r="J161">
        <v>28.92</v>
      </c>
      <c r="K161">
        <v>657.96</v>
      </c>
      <c r="M161">
        <f t="shared" si="12"/>
        <v>9.9318999999999988</v>
      </c>
      <c r="N161">
        <f t="shared" si="13"/>
        <v>0.62261548781022946</v>
      </c>
      <c r="P161">
        <v>160</v>
      </c>
      <c r="Q161">
        <f t="shared" si="17"/>
        <v>67.87744540319575</v>
      </c>
      <c r="R161">
        <f t="shared" si="14"/>
        <v>2.1130774390511458</v>
      </c>
      <c r="V161">
        <f t="shared" si="15"/>
        <v>19.310000000000002</v>
      </c>
      <c r="W161">
        <f t="shared" si="16"/>
        <v>18.920000000000002</v>
      </c>
    </row>
    <row r="162" spans="1:23" x14ac:dyDescent="0.75">
      <c r="A162" s="7">
        <v>0.58503472222222219</v>
      </c>
      <c r="B162">
        <v>16.170000000000002</v>
      </c>
      <c r="C162">
        <v>39.450000000000003</v>
      </c>
      <c r="D162">
        <v>10</v>
      </c>
      <c r="E162">
        <v>32.229999999999997</v>
      </c>
      <c r="F162">
        <v>49.36</v>
      </c>
      <c r="G162">
        <v>38.380000000000003</v>
      </c>
      <c r="H162">
        <v>39.69</v>
      </c>
      <c r="I162">
        <v>40.880000000000003</v>
      </c>
      <c r="J162">
        <v>28.76</v>
      </c>
      <c r="K162">
        <v>642.91999999999996</v>
      </c>
      <c r="M162">
        <f t="shared" si="12"/>
        <v>9.9019000000000013</v>
      </c>
      <c r="N162">
        <f t="shared" si="13"/>
        <v>0.62073483409499819</v>
      </c>
      <c r="P162">
        <v>161</v>
      </c>
      <c r="Q162">
        <f t="shared" si="17"/>
        <v>67.780123006695675</v>
      </c>
      <c r="R162">
        <f t="shared" si="14"/>
        <v>2.1036741704749891</v>
      </c>
      <c r="V162">
        <f t="shared" si="15"/>
        <v>18.380000000000003</v>
      </c>
      <c r="W162">
        <f t="shared" si="16"/>
        <v>18.760000000000002</v>
      </c>
    </row>
    <row r="163" spans="1:23" x14ac:dyDescent="0.75">
      <c r="A163" s="7">
        <v>0.58572916666666663</v>
      </c>
      <c r="B163">
        <v>16.100000000000001</v>
      </c>
      <c r="C163">
        <v>39.42</v>
      </c>
      <c r="D163">
        <v>10</v>
      </c>
      <c r="E163">
        <v>32.24</v>
      </c>
      <c r="F163">
        <v>49.56</v>
      </c>
      <c r="G163">
        <v>39.03</v>
      </c>
      <c r="H163">
        <v>39.32</v>
      </c>
      <c r="I163">
        <v>40.1</v>
      </c>
      <c r="J163">
        <v>28.93</v>
      </c>
      <c r="K163">
        <v>703.07</v>
      </c>
      <c r="M163">
        <f t="shared" si="12"/>
        <v>9.831900000000001</v>
      </c>
      <c r="N163">
        <f t="shared" si="13"/>
        <v>0.61634664209279155</v>
      </c>
      <c r="P163">
        <v>162</v>
      </c>
      <c r="Q163">
        <f t="shared" si="17"/>
        <v>67.550727733195004</v>
      </c>
      <c r="R163">
        <f t="shared" si="14"/>
        <v>2.0817332104639568</v>
      </c>
      <c r="V163">
        <f t="shared" si="15"/>
        <v>19.03</v>
      </c>
      <c r="W163">
        <f t="shared" si="16"/>
        <v>18.93</v>
      </c>
    </row>
    <row r="164" spans="1:23" x14ac:dyDescent="0.75">
      <c r="A164" s="7">
        <v>0.58642361111111108</v>
      </c>
      <c r="B164">
        <v>16.09</v>
      </c>
      <c r="C164">
        <v>39.340000000000003</v>
      </c>
      <c r="D164">
        <v>10</v>
      </c>
      <c r="E164">
        <v>31.68</v>
      </c>
      <c r="F164">
        <v>50.35</v>
      </c>
      <c r="G164">
        <v>38.17</v>
      </c>
      <c r="H164">
        <v>39.22</v>
      </c>
      <c r="I164">
        <v>39.07</v>
      </c>
      <c r="J164">
        <v>29.34</v>
      </c>
      <c r="K164">
        <v>630.62</v>
      </c>
      <c r="M164">
        <f t="shared" si="12"/>
        <v>9.8218999999999994</v>
      </c>
      <c r="N164">
        <f t="shared" si="13"/>
        <v>0.61571975752104757</v>
      </c>
      <c r="P164">
        <v>163</v>
      </c>
      <c r="Q164">
        <f t="shared" si="17"/>
        <v>67.517690059968018</v>
      </c>
      <c r="R164">
        <f t="shared" si="14"/>
        <v>2.078598787605237</v>
      </c>
      <c r="V164">
        <f t="shared" si="15"/>
        <v>18.170000000000002</v>
      </c>
      <c r="W164">
        <f t="shared" si="16"/>
        <v>19.34</v>
      </c>
    </row>
    <row r="165" spans="1:23" x14ac:dyDescent="0.75">
      <c r="A165" s="7">
        <v>0.58711805555555563</v>
      </c>
      <c r="B165">
        <v>16.07</v>
      </c>
      <c r="C165">
        <v>39.29</v>
      </c>
      <c r="D165">
        <v>10</v>
      </c>
      <c r="E165">
        <v>31.5</v>
      </c>
      <c r="F165">
        <v>51.93</v>
      </c>
      <c r="G165">
        <v>37.56</v>
      </c>
      <c r="H165">
        <v>38.78</v>
      </c>
      <c r="I165">
        <v>37.94</v>
      </c>
      <c r="J165">
        <v>29.11</v>
      </c>
      <c r="K165">
        <v>355.83</v>
      </c>
      <c r="M165">
        <f t="shared" si="12"/>
        <v>9.8018999999999998</v>
      </c>
      <c r="N165">
        <f t="shared" si="13"/>
        <v>0.61446598837756006</v>
      </c>
      <c r="P165">
        <v>164</v>
      </c>
      <c r="Q165">
        <f t="shared" si="17"/>
        <v>67.451412481253627</v>
      </c>
      <c r="R165">
        <f t="shared" si="14"/>
        <v>2.0723299418877992</v>
      </c>
      <c r="V165">
        <f t="shared" si="15"/>
        <v>17.560000000000002</v>
      </c>
      <c r="W165">
        <f t="shared" si="16"/>
        <v>19.11</v>
      </c>
    </row>
    <row r="166" spans="1:23" x14ac:dyDescent="0.75">
      <c r="A166" s="7">
        <v>0.58781249999999996</v>
      </c>
      <c r="B166">
        <v>15.99</v>
      </c>
      <c r="C166">
        <v>39.15</v>
      </c>
      <c r="D166">
        <v>10</v>
      </c>
      <c r="E166">
        <v>31.25</v>
      </c>
      <c r="F166">
        <v>52.72</v>
      </c>
      <c r="G166">
        <v>36</v>
      </c>
      <c r="H166">
        <v>38.14</v>
      </c>
      <c r="I166">
        <v>37.56</v>
      </c>
      <c r="J166">
        <v>28.17</v>
      </c>
      <c r="K166">
        <v>325.75</v>
      </c>
      <c r="M166">
        <f t="shared" si="12"/>
        <v>9.7219000000000015</v>
      </c>
      <c r="N166">
        <f t="shared" si="13"/>
        <v>0.60945091180360966</v>
      </c>
      <c r="P166">
        <v>165</v>
      </c>
      <c r="Q166">
        <f t="shared" si="17"/>
        <v>67.183575227064665</v>
      </c>
      <c r="R166">
        <f t="shared" si="14"/>
        <v>2.0472545590180475</v>
      </c>
      <c r="V166">
        <f t="shared" si="15"/>
        <v>16</v>
      </c>
      <c r="W166">
        <f t="shared" si="16"/>
        <v>18.170000000000002</v>
      </c>
    </row>
    <row r="167" spans="1:23" x14ac:dyDescent="0.75">
      <c r="A167" s="7">
        <v>0.58850694444444451</v>
      </c>
      <c r="B167">
        <v>15.96</v>
      </c>
      <c r="C167">
        <v>38.99</v>
      </c>
      <c r="D167">
        <v>10</v>
      </c>
      <c r="E167">
        <v>31.22</v>
      </c>
      <c r="F167">
        <v>52.13</v>
      </c>
      <c r="G167">
        <v>35.96</v>
      </c>
      <c r="H167">
        <v>37.26</v>
      </c>
      <c r="I167">
        <v>37.15</v>
      </c>
      <c r="J167">
        <v>27.53</v>
      </c>
      <c r="K167">
        <v>331.22</v>
      </c>
      <c r="M167">
        <f t="shared" si="12"/>
        <v>9.6919000000000004</v>
      </c>
      <c r="N167">
        <f t="shared" si="13"/>
        <v>0.60757025808837817</v>
      </c>
      <c r="P167">
        <v>166</v>
      </c>
      <c r="Q167">
        <f t="shared" si="17"/>
        <v>67.08199630619383</v>
      </c>
      <c r="R167">
        <f t="shared" si="14"/>
        <v>2.0378512904418904</v>
      </c>
      <c r="V167">
        <f t="shared" si="15"/>
        <v>15.96</v>
      </c>
      <c r="W167">
        <f t="shared" si="16"/>
        <v>17.53</v>
      </c>
    </row>
    <row r="168" spans="1:23" x14ac:dyDescent="0.75">
      <c r="A168" s="7">
        <v>0.58920138888888884</v>
      </c>
      <c r="B168">
        <v>15.93</v>
      </c>
      <c r="C168">
        <v>38.78</v>
      </c>
      <c r="D168">
        <v>10</v>
      </c>
      <c r="E168">
        <v>31.04</v>
      </c>
      <c r="F168">
        <v>53.31</v>
      </c>
      <c r="G168">
        <v>36.06</v>
      </c>
      <c r="H168">
        <v>36.72</v>
      </c>
      <c r="I168">
        <v>37.549999999999997</v>
      </c>
      <c r="J168">
        <v>27.68</v>
      </c>
      <c r="K168">
        <v>391.37</v>
      </c>
      <c r="M168">
        <f t="shared" si="12"/>
        <v>9.6618999999999993</v>
      </c>
      <c r="N168">
        <f t="shared" si="13"/>
        <v>0.60568960437314667</v>
      </c>
      <c r="P168">
        <v>167</v>
      </c>
      <c r="Q168">
        <f t="shared" si="17"/>
        <v>66.979786584419202</v>
      </c>
      <c r="R168">
        <f t="shared" si="14"/>
        <v>2.0284480218657324</v>
      </c>
      <c r="V168">
        <f t="shared" si="15"/>
        <v>16.060000000000002</v>
      </c>
      <c r="W168">
        <f t="shared" si="16"/>
        <v>17.68</v>
      </c>
    </row>
    <row r="169" spans="1:23" x14ac:dyDescent="0.75">
      <c r="A169" s="7">
        <v>0.5898958333333334</v>
      </c>
      <c r="B169">
        <v>15.93</v>
      </c>
      <c r="C169">
        <v>38.53</v>
      </c>
      <c r="D169">
        <v>10</v>
      </c>
      <c r="E169">
        <v>30.71</v>
      </c>
      <c r="F169">
        <v>54.7</v>
      </c>
      <c r="G169">
        <v>35.08</v>
      </c>
      <c r="H169">
        <v>36.19</v>
      </c>
      <c r="I169">
        <v>37.729999999999997</v>
      </c>
      <c r="J169">
        <v>27.44</v>
      </c>
      <c r="K169">
        <v>410.51</v>
      </c>
      <c r="M169">
        <f t="shared" si="12"/>
        <v>9.6618999999999993</v>
      </c>
      <c r="N169">
        <f t="shared" si="13"/>
        <v>0.60568960437314667</v>
      </c>
      <c r="P169">
        <v>168</v>
      </c>
      <c r="Q169">
        <f t="shared" si="17"/>
        <v>66.979786584419202</v>
      </c>
      <c r="R169">
        <f t="shared" si="14"/>
        <v>2.0284480218657324</v>
      </c>
      <c r="V169">
        <f t="shared" si="15"/>
        <v>15.079999999999998</v>
      </c>
      <c r="W169">
        <f t="shared" si="16"/>
        <v>17.440000000000001</v>
      </c>
    </row>
    <row r="170" spans="1:23" x14ac:dyDescent="0.75">
      <c r="A170" s="7">
        <v>0.59059027777777773</v>
      </c>
      <c r="B170">
        <v>15.89</v>
      </c>
      <c r="C170">
        <v>38.32</v>
      </c>
      <c r="D170">
        <v>10</v>
      </c>
      <c r="E170">
        <v>30.8</v>
      </c>
      <c r="F170">
        <v>54.3</v>
      </c>
      <c r="G170">
        <v>36.93</v>
      </c>
      <c r="H170">
        <v>36.26</v>
      </c>
      <c r="I170">
        <v>37.31</v>
      </c>
      <c r="J170">
        <v>27.47</v>
      </c>
      <c r="K170">
        <v>411.88</v>
      </c>
      <c r="M170">
        <f t="shared" si="12"/>
        <v>9.6219000000000001</v>
      </c>
      <c r="N170">
        <f t="shared" si="13"/>
        <v>0.60318206608617153</v>
      </c>
      <c r="P170">
        <v>169</v>
      </c>
      <c r="Q170">
        <f t="shared" si="17"/>
        <v>66.84251551148941</v>
      </c>
      <c r="R170">
        <f t="shared" si="14"/>
        <v>2.0159103304308572</v>
      </c>
      <c r="V170">
        <f t="shared" si="15"/>
        <v>16.93</v>
      </c>
      <c r="W170">
        <f t="shared" si="16"/>
        <v>17.47</v>
      </c>
    </row>
    <row r="171" spans="1:23" x14ac:dyDescent="0.75">
      <c r="A171" s="7">
        <v>0.59128472222222228</v>
      </c>
      <c r="B171">
        <v>15.85</v>
      </c>
      <c r="C171">
        <v>38.130000000000003</v>
      </c>
      <c r="D171">
        <v>10</v>
      </c>
      <c r="E171">
        <v>30.89</v>
      </c>
      <c r="F171">
        <v>54.7</v>
      </c>
      <c r="G171">
        <v>37.32</v>
      </c>
      <c r="H171">
        <v>36.31</v>
      </c>
      <c r="I171">
        <v>39.340000000000003</v>
      </c>
      <c r="J171">
        <v>27.92</v>
      </c>
      <c r="K171">
        <v>366.76</v>
      </c>
      <c r="M171">
        <f t="shared" si="12"/>
        <v>9.581900000000001</v>
      </c>
      <c r="N171">
        <f t="shared" si="13"/>
        <v>0.60067452779919639</v>
      </c>
      <c r="P171">
        <v>170</v>
      </c>
      <c r="Q171">
        <f t="shared" si="17"/>
        <v>66.704098352101354</v>
      </c>
      <c r="R171">
        <f t="shared" si="14"/>
        <v>2.0033726389959821</v>
      </c>
      <c r="V171">
        <f t="shared" si="15"/>
        <v>17.32</v>
      </c>
      <c r="W171">
        <f t="shared" si="16"/>
        <v>17.920000000000002</v>
      </c>
    </row>
    <row r="172" spans="1:23" x14ac:dyDescent="0.75">
      <c r="A172" s="7">
        <v>0.59197916666666661</v>
      </c>
      <c r="B172">
        <v>15.81</v>
      </c>
      <c r="C172">
        <v>37.94</v>
      </c>
      <c r="D172">
        <v>10</v>
      </c>
      <c r="E172">
        <v>30.54</v>
      </c>
      <c r="F172">
        <v>53.31</v>
      </c>
      <c r="G172">
        <v>35.06</v>
      </c>
      <c r="H172">
        <v>36.35</v>
      </c>
      <c r="I172">
        <v>41.09</v>
      </c>
      <c r="J172">
        <v>27.06</v>
      </c>
      <c r="K172">
        <v>566.36</v>
      </c>
      <c r="M172">
        <f t="shared" si="12"/>
        <v>9.5419000000000018</v>
      </c>
      <c r="N172">
        <f t="shared" si="13"/>
        <v>0.59816698951222125</v>
      </c>
      <c r="P172">
        <v>171</v>
      </c>
      <c r="Q172">
        <f t="shared" si="17"/>
        <v>66.564520692943745</v>
      </c>
      <c r="R172">
        <f t="shared" si="14"/>
        <v>1.9908349475611045</v>
      </c>
      <c r="V172">
        <f t="shared" si="15"/>
        <v>15.060000000000002</v>
      </c>
      <c r="W172">
        <f t="shared" si="16"/>
        <v>17.059999999999999</v>
      </c>
    </row>
    <row r="173" spans="1:23" x14ac:dyDescent="0.75">
      <c r="A173" s="7">
        <v>0.59267361111111116</v>
      </c>
      <c r="B173">
        <v>15.78</v>
      </c>
      <c r="C173">
        <v>37.770000000000003</v>
      </c>
      <c r="D173">
        <v>10</v>
      </c>
      <c r="E173">
        <v>30.87</v>
      </c>
      <c r="F173">
        <v>54.1</v>
      </c>
      <c r="G173">
        <v>39.29</v>
      </c>
      <c r="H173">
        <v>37.36</v>
      </c>
      <c r="I173">
        <v>41.55</v>
      </c>
      <c r="J173">
        <v>29.89</v>
      </c>
      <c r="K173">
        <v>815.18</v>
      </c>
      <c r="M173">
        <f t="shared" si="12"/>
        <v>9.5119000000000007</v>
      </c>
      <c r="N173">
        <f t="shared" si="13"/>
        <v>0.59628633579698975</v>
      </c>
      <c r="P173">
        <v>172</v>
      </c>
      <c r="Q173">
        <f t="shared" si="17"/>
        <v>66.459067063362738</v>
      </c>
      <c r="R173">
        <f t="shared" si="14"/>
        <v>1.9814316789849491</v>
      </c>
      <c r="V173">
        <f t="shared" si="15"/>
        <v>19.29</v>
      </c>
      <c r="W173">
        <f t="shared" si="16"/>
        <v>19.89</v>
      </c>
    </row>
    <row r="174" spans="1:23" x14ac:dyDescent="0.75">
      <c r="A174" s="7">
        <v>0.5933680555555555</v>
      </c>
      <c r="B174">
        <v>15.75</v>
      </c>
      <c r="C174">
        <v>37.76</v>
      </c>
      <c r="D174">
        <v>10</v>
      </c>
      <c r="E174">
        <v>31.25</v>
      </c>
      <c r="F174">
        <v>52.92</v>
      </c>
      <c r="G174">
        <v>40.64</v>
      </c>
      <c r="H174">
        <v>38.619999999999997</v>
      </c>
      <c r="I174">
        <v>40.96</v>
      </c>
      <c r="J174">
        <v>29.64</v>
      </c>
      <c r="K174">
        <v>857.56</v>
      </c>
      <c r="M174">
        <f t="shared" si="12"/>
        <v>9.4818999999999996</v>
      </c>
      <c r="N174">
        <f t="shared" si="13"/>
        <v>0.59440568208175826</v>
      </c>
      <c r="P174">
        <v>173</v>
      </c>
      <c r="Q174">
        <f t="shared" si="17"/>
        <v>66.352946139486804</v>
      </c>
      <c r="R174">
        <f t="shared" si="14"/>
        <v>1.9720284104087906</v>
      </c>
      <c r="V174">
        <f t="shared" si="15"/>
        <v>20.64</v>
      </c>
      <c r="W174">
        <f t="shared" si="16"/>
        <v>19.64</v>
      </c>
    </row>
    <row r="175" spans="1:23" x14ac:dyDescent="0.75">
      <c r="A175" s="7">
        <v>0.59406250000000005</v>
      </c>
      <c r="B175">
        <v>15.68</v>
      </c>
      <c r="C175">
        <v>37.869999999999997</v>
      </c>
      <c r="D175">
        <v>10</v>
      </c>
      <c r="E175">
        <v>31.75</v>
      </c>
      <c r="F175">
        <v>50.55</v>
      </c>
      <c r="G175">
        <v>39.840000000000003</v>
      </c>
      <c r="H175">
        <v>39.44</v>
      </c>
      <c r="I175">
        <v>41.16</v>
      </c>
      <c r="J175">
        <v>29.45</v>
      </c>
      <c r="K175">
        <v>586.87</v>
      </c>
      <c r="M175">
        <f t="shared" si="12"/>
        <v>9.4118999999999993</v>
      </c>
      <c r="N175">
        <f t="shared" si="13"/>
        <v>0.59001749007955162</v>
      </c>
      <c r="P175">
        <v>174</v>
      </c>
      <c r="Q175">
        <f t="shared" si="17"/>
        <v>66.102699773690745</v>
      </c>
      <c r="R175">
        <f t="shared" si="14"/>
        <v>1.9500874503977574</v>
      </c>
      <c r="V175">
        <f t="shared" si="15"/>
        <v>19.840000000000003</v>
      </c>
      <c r="W175">
        <f t="shared" si="16"/>
        <v>19.45</v>
      </c>
    </row>
    <row r="176" spans="1:23" x14ac:dyDescent="0.75">
      <c r="A176" s="7">
        <v>0.59475694444444438</v>
      </c>
      <c r="B176">
        <v>15.61</v>
      </c>
      <c r="C176">
        <v>37.96</v>
      </c>
      <c r="D176">
        <v>10</v>
      </c>
      <c r="E176">
        <v>31.57</v>
      </c>
      <c r="F176">
        <v>50.55</v>
      </c>
      <c r="G176">
        <v>38.369999999999997</v>
      </c>
      <c r="H176">
        <v>39.29</v>
      </c>
      <c r="I176">
        <v>41.37</v>
      </c>
      <c r="J176">
        <v>29.35</v>
      </c>
      <c r="K176">
        <v>787.84</v>
      </c>
      <c r="M176">
        <f t="shared" si="12"/>
        <v>9.341899999999999</v>
      </c>
      <c r="N176">
        <f t="shared" si="13"/>
        <v>0.58562929807734498</v>
      </c>
      <c r="P176">
        <v>175</v>
      </c>
      <c r="Q176">
        <f t="shared" si="17"/>
        <v>65.848703154604507</v>
      </c>
      <c r="R176">
        <f t="shared" si="14"/>
        <v>1.9281464903867234</v>
      </c>
      <c r="V176">
        <f t="shared" si="15"/>
        <v>18.369999999999997</v>
      </c>
      <c r="W176">
        <f t="shared" si="16"/>
        <v>19.350000000000001</v>
      </c>
    </row>
    <row r="177" spans="1:23" x14ac:dyDescent="0.75">
      <c r="A177" s="7">
        <v>0.59545138888888893</v>
      </c>
      <c r="B177">
        <v>15.6</v>
      </c>
      <c r="C177">
        <v>38.03</v>
      </c>
      <c r="D177">
        <v>10</v>
      </c>
      <c r="E177">
        <v>31.42</v>
      </c>
      <c r="F177">
        <v>51.53</v>
      </c>
      <c r="G177">
        <v>37.93</v>
      </c>
      <c r="H177">
        <v>39.29</v>
      </c>
      <c r="I177">
        <v>41.71</v>
      </c>
      <c r="J177">
        <v>29.05</v>
      </c>
      <c r="K177">
        <v>756.39</v>
      </c>
      <c r="M177">
        <f t="shared" si="12"/>
        <v>9.331900000000001</v>
      </c>
      <c r="N177">
        <f t="shared" si="13"/>
        <v>0.58500241350560123</v>
      </c>
      <c r="P177">
        <v>176</v>
      </c>
      <c r="Q177">
        <f t="shared" si="17"/>
        <v>65.812106859267658</v>
      </c>
      <c r="R177">
        <f t="shared" si="14"/>
        <v>1.9250120675280049</v>
      </c>
      <c r="V177">
        <f t="shared" si="15"/>
        <v>17.93</v>
      </c>
      <c r="W177">
        <f t="shared" si="16"/>
        <v>19.05</v>
      </c>
    </row>
    <row r="178" spans="1:23" x14ac:dyDescent="0.75">
      <c r="A178" s="7">
        <v>0.59614583333333326</v>
      </c>
      <c r="B178">
        <v>15.57</v>
      </c>
      <c r="C178">
        <v>38.130000000000003</v>
      </c>
      <c r="D178">
        <v>10</v>
      </c>
      <c r="E178">
        <v>31.77</v>
      </c>
      <c r="F178">
        <v>50.94</v>
      </c>
      <c r="G178">
        <v>38.090000000000003</v>
      </c>
      <c r="H178">
        <v>39.46</v>
      </c>
      <c r="I178">
        <v>41.92</v>
      </c>
      <c r="J178">
        <v>28.73</v>
      </c>
      <c r="K178">
        <v>693.5</v>
      </c>
      <c r="M178">
        <f t="shared" si="12"/>
        <v>9.3018999999999998</v>
      </c>
      <c r="N178">
        <f t="shared" si="13"/>
        <v>0.58312175979036973</v>
      </c>
      <c r="P178">
        <v>177</v>
      </c>
      <c r="Q178">
        <f t="shared" si="17"/>
        <v>65.701845859448056</v>
      </c>
      <c r="R178">
        <f t="shared" si="14"/>
        <v>1.9156087989518482</v>
      </c>
      <c r="V178">
        <f t="shared" si="15"/>
        <v>18.090000000000003</v>
      </c>
      <c r="W178">
        <f t="shared" si="16"/>
        <v>18.73</v>
      </c>
    </row>
    <row r="179" spans="1:23" x14ac:dyDescent="0.75">
      <c r="A179" s="7">
        <v>0.59684027777777782</v>
      </c>
      <c r="B179">
        <v>15.55</v>
      </c>
      <c r="C179">
        <v>38.22</v>
      </c>
      <c r="D179">
        <v>10</v>
      </c>
      <c r="E179">
        <v>32.15</v>
      </c>
      <c r="F179">
        <v>49.16</v>
      </c>
      <c r="G179">
        <v>39.14</v>
      </c>
      <c r="H179">
        <v>39.51</v>
      </c>
      <c r="I179">
        <v>41.02</v>
      </c>
      <c r="J179">
        <v>29.81</v>
      </c>
      <c r="K179">
        <v>626.52</v>
      </c>
      <c r="M179">
        <f t="shared" si="12"/>
        <v>9.2819000000000003</v>
      </c>
      <c r="N179">
        <f t="shared" si="13"/>
        <v>0.58186799064688222</v>
      </c>
      <c r="P179">
        <v>178</v>
      </c>
      <c r="Q179">
        <f t="shared" si="17"/>
        <v>65.627942554864831</v>
      </c>
      <c r="R179">
        <f t="shared" si="14"/>
        <v>1.9093399532344095</v>
      </c>
      <c r="V179">
        <f t="shared" si="15"/>
        <v>19.14</v>
      </c>
      <c r="W179">
        <f t="shared" si="16"/>
        <v>19.809999999999999</v>
      </c>
    </row>
    <row r="180" spans="1:23" x14ac:dyDescent="0.75">
      <c r="A180" s="7">
        <v>0.59753472222222215</v>
      </c>
      <c r="B180">
        <v>15.45</v>
      </c>
      <c r="C180">
        <v>38.31</v>
      </c>
      <c r="D180">
        <v>10</v>
      </c>
      <c r="E180">
        <v>32.35</v>
      </c>
      <c r="F180">
        <v>49.95</v>
      </c>
      <c r="G180">
        <v>39.229999999999997</v>
      </c>
      <c r="H180">
        <v>39.94</v>
      </c>
      <c r="I180">
        <v>41.39</v>
      </c>
      <c r="J180">
        <v>30.27</v>
      </c>
      <c r="K180">
        <v>573.20000000000005</v>
      </c>
      <c r="M180">
        <f t="shared" si="12"/>
        <v>9.1818999999999988</v>
      </c>
      <c r="N180">
        <f t="shared" si="13"/>
        <v>0.57559914492944408</v>
      </c>
      <c r="P180">
        <v>179</v>
      </c>
      <c r="Q180">
        <f t="shared" si="17"/>
        <v>65.253596750127954</v>
      </c>
      <c r="R180">
        <f t="shared" si="14"/>
        <v>1.8779957246472192</v>
      </c>
      <c r="V180">
        <f t="shared" si="15"/>
        <v>19.229999999999997</v>
      </c>
      <c r="W180">
        <f t="shared" si="16"/>
        <v>20.27</v>
      </c>
    </row>
    <row r="181" spans="1:23" x14ac:dyDescent="0.75">
      <c r="A181" s="7">
        <v>0.5982291666666667</v>
      </c>
      <c r="B181">
        <v>15.44</v>
      </c>
      <c r="C181">
        <v>38.39</v>
      </c>
      <c r="D181">
        <v>10</v>
      </c>
      <c r="E181">
        <v>32</v>
      </c>
      <c r="F181">
        <v>50.55</v>
      </c>
      <c r="G181">
        <v>38</v>
      </c>
      <c r="H181">
        <v>39.71</v>
      </c>
      <c r="I181">
        <v>41.49</v>
      </c>
      <c r="J181">
        <v>28.93</v>
      </c>
      <c r="K181">
        <v>574.57000000000005</v>
      </c>
      <c r="M181">
        <f t="shared" si="12"/>
        <v>9.1719000000000008</v>
      </c>
      <c r="N181">
        <f t="shared" si="13"/>
        <v>0.57497226035770033</v>
      </c>
      <c r="P181">
        <v>180</v>
      </c>
      <c r="Q181">
        <f t="shared" si="17"/>
        <v>65.215713211003163</v>
      </c>
      <c r="R181">
        <f t="shared" si="14"/>
        <v>1.8748613017885012</v>
      </c>
      <c r="V181">
        <f t="shared" si="15"/>
        <v>18</v>
      </c>
      <c r="W181">
        <f t="shared" si="16"/>
        <v>18.93</v>
      </c>
    </row>
    <row r="182" spans="1:23" x14ac:dyDescent="0.75">
      <c r="A182" s="7">
        <v>0.59892361111111114</v>
      </c>
      <c r="B182">
        <v>15.41</v>
      </c>
      <c r="C182">
        <v>38.49</v>
      </c>
      <c r="D182">
        <v>10</v>
      </c>
      <c r="E182">
        <v>32.33</v>
      </c>
      <c r="F182">
        <v>52.13</v>
      </c>
      <c r="G182">
        <v>39.04</v>
      </c>
      <c r="H182">
        <v>39.75</v>
      </c>
      <c r="I182">
        <v>40.68</v>
      </c>
      <c r="J182">
        <v>30.34</v>
      </c>
      <c r="K182">
        <v>580.03</v>
      </c>
      <c r="M182">
        <f t="shared" si="12"/>
        <v>9.1418999999999997</v>
      </c>
      <c r="N182">
        <f t="shared" si="13"/>
        <v>0.57309160664246894</v>
      </c>
      <c r="P182">
        <v>181</v>
      </c>
      <c r="Q182">
        <f t="shared" si="17"/>
        <v>65.101565320119434</v>
      </c>
      <c r="R182">
        <f t="shared" si="14"/>
        <v>1.8654580332123436</v>
      </c>
      <c r="V182">
        <f t="shared" si="15"/>
        <v>19.04</v>
      </c>
      <c r="W182">
        <f t="shared" si="16"/>
        <v>20.34</v>
      </c>
    </row>
    <row r="183" spans="1:23" x14ac:dyDescent="0.75">
      <c r="A183" s="7">
        <v>0.59961805555555558</v>
      </c>
      <c r="B183">
        <v>15.4</v>
      </c>
      <c r="C183">
        <v>38.6</v>
      </c>
      <c r="D183">
        <v>10</v>
      </c>
      <c r="E183">
        <v>32.630000000000003</v>
      </c>
      <c r="F183">
        <v>50.35</v>
      </c>
      <c r="G183">
        <v>39.1</v>
      </c>
      <c r="H183">
        <v>39.94</v>
      </c>
      <c r="I183">
        <v>40.369999999999997</v>
      </c>
      <c r="J183">
        <v>30.9</v>
      </c>
      <c r="K183">
        <v>515.78</v>
      </c>
      <c r="M183">
        <f t="shared" si="12"/>
        <v>9.1319000000000017</v>
      </c>
      <c r="N183">
        <f t="shared" si="13"/>
        <v>0.57246472207072518</v>
      </c>
      <c r="P183">
        <v>182</v>
      </c>
      <c r="Q183">
        <f t="shared" si="17"/>
        <v>65.063349357745921</v>
      </c>
      <c r="R183">
        <f t="shared" si="14"/>
        <v>1.8623236103536258</v>
      </c>
      <c r="V183">
        <f t="shared" si="15"/>
        <v>19.100000000000001</v>
      </c>
      <c r="W183">
        <f t="shared" si="16"/>
        <v>20.9</v>
      </c>
    </row>
    <row r="184" spans="1:23" x14ac:dyDescent="0.75">
      <c r="A184" s="7">
        <v>0.60031250000000003</v>
      </c>
      <c r="B184">
        <v>15.33</v>
      </c>
      <c r="C184">
        <v>38.69</v>
      </c>
      <c r="D184">
        <v>10</v>
      </c>
      <c r="E184">
        <v>32.409999999999997</v>
      </c>
      <c r="F184">
        <v>48.57</v>
      </c>
      <c r="G184">
        <v>36.78</v>
      </c>
      <c r="H184">
        <v>39.619999999999997</v>
      </c>
      <c r="I184">
        <v>40.31</v>
      </c>
      <c r="J184">
        <v>28.48</v>
      </c>
      <c r="K184">
        <v>528.08000000000004</v>
      </c>
      <c r="M184">
        <f t="shared" si="12"/>
        <v>9.0619000000000014</v>
      </c>
      <c r="N184">
        <f t="shared" si="13"/>
        <v>0.56807653006851855</v>
      </c>
      <c r="P184">
        <v>183</v>
      </c>
      <c r="Q184">
        <f t="shared" si="17"/>
        <v>64.793475981858109</v>
      </c>
      <c r="R184">
        <f t="shared" si="14"/>
        <v>1.8403826503425922</v>
      </c>
      <c r="V184">
        <f t="shared" si="15"/>
        <v>16.78</v>
      </c>
      <c r="W184">
        <f t="shared" si="16"/>
        <v>18.48</v>
      </c>
    </row>
    <row r="185" spans="1:23" x14ac:dyDescent="0.75">
      <c r="A185" s="7">
        <v>0.60100694444444447</v>
      </c>
      <c r="B185">
        <v>15.31</v>
      </c>
      <c r="C185">
        <v>38.76</v>
      </c>
      <c r="D185">
        <v>10</v>
      </c>
      <c r="E185">
        <v>32.08</v>
      </c>
      <c r="F185">
        <v>50.35</v>
      </c>
      <c r="G185">
        <v>37.770000000000003</v>
      </c>
      <c r="H185">
        <v>39.33</v>
      </c>
      <c r="I185">
        <v>39.659999999999997</v>
      </c>
      <c r="J185">
        <v>29.14</v>
      </c>
      <c r="K185">
        <v>522.61</v>
      </c>
      <c r="M185">
        <f t="shared" si="12"/>
        <v>9.0419000000000018</v>
      </c>
      <c r="N185">
        <f t="shared" si="13"/>
        <v>0.56682276092503103</v>
      </c>
      <c r="P185">
        <v>184</v>
      </c>
      <c r="Q185">
        <f t="shared" si="17"/>
        <v>64.715601809354226</v>
      </c>
      <c r="R185">
        <f t="shared" si="14"/>
        <v>1.8341138046251544</v>
      </c>
      <c r="V185">
        <f t="shared" si="15"/>
        <v>17.770000000000003</v>
      </c>
      <c r="W185">
        <f t="shared" si="16"/>
        <v>19.14</v>
      </c>
    </row>
    <row r="186" spans="1:23" x14ac:dyDescent="0.75">
      <c r="A186" s="7">
        <v>0.60170138888888891</v>
      </c>
      <c r="B186">
        <v>15.28</v>
      </c>
      <c r="C186">
        <v>38.85</v>
      </c>
      <c r="D186">
        <v>10</v>
      </c>
      <c r="E186">
        <v>32.299999999999997</v>
      </c>
      <c r="F186">
        <v>50.55</v>
      </c>
      <c r="G186">
        <v>37.96</v>
      </c>
      <c r="H186">
        <v>39.15</v>
      </c>
      <c r="I186">
        <v>38.96</v>
      </c>
      <c r="J186">
        <v>28.1</v>
      </c>
      <c r="K186">
        <v>480.23</v>
      </c>
      <c r="M186">
        <f t="shared" si="12"/>
        <v>9.0119000000000007</v>
      </c>
      <c r="N186">
        <f t="shared" si="13"/>
        <v>0.56494210720979954</v>
      </c>
      <c r="P186">
        <v>185</v>
      </c>
      <c r="Q186">
        <f t="shared" si="17"/>
        <v>64.598142456085824</v>
      </c>
      <c r="R186">
        <f t="shared" si="14"/>
        <v>1.8247105360489961</v>
      </c>
      <c r="V186">
        <f t="shared" si="15"/>
        <v>17.96</v>
      </c>
      <c r="W186">
        <f t="shared" si="16"/>
        <v>18.100000000000001</v>
      </c>
    </row>
    <row r="187" spans="1:23" x14ac:dyDescent="0.75">
      <c r="A187" s="7">
        <v>0.60239583333333335</v>
      </c>
      <c r="B187">
        <v>15.23</v>
      </c>
      <c r="C187">
        <v>38.880000000000003</v>
      </c>
      <c r="D187">
        <v>10</v>
      </c>
      <c r="E187">
        <v>32.270000000000003</v>
      </c>
      <c r="F187">
        <v>50.55</v>
      </c>
      <c r="G187">
        <v>37.340000000000003</v>
      </c>
      <c r="H187">
        <v>38.42</v>
      </c>
      <c r="I187">
        <v>38.28</v>
      </c>
      <c r="J187">
        <v>28.35</v>
      </c>
      <c r="K187">
        <v>406.41</v>
      </c>
      <c r="M187">
        <f t="shared" si="12"/>
        <v>8.9619</v>
      </c>
      <c r="N187">
        <f t="shared" si="13"/>
        <v>0.56180768435108042</v>
      </c>
      <c r="P187">
        <v>186</v>
      </c>
      <c r="Q187">
        <f t="shared" si="17"/>
        <v>64.400629330833851</v>
      </c>
      <c r="R187">
        <f t="shared" si="14"/>
        <v>1.809038421755401</v>
      </c>
      <c r="V187">
        <f t="shared" si="15"/>
        <v>17.340000000000003</v>
      </c>
      <c r="W187">
        <f t="shared" si="16"/>
        <v>18.350000000000001</v>
      </c>
    </row>
    <row r="188" spans="1:23" x14ac:dyDescent="0.75">
      <c r="A188" s="7">
        <v>0.60309027777777779</v>
      </c>
      <c r="B188">
        <v>15.22</v>
      </c>
      <c r="C188">
        <v>38.880000000000003</v>
      </c>
      <c r="D188">
        <v>10</v>
      </c>
      <c r="E188">
        <v>32.06</v>
      </c>
      <c r="F188">
        <v>50.94</v>
      </c>
      <c r="G188">
        <v>36.79</v>
      </c>
      <c r="H188">
        <v>37.770000000000003</v>
      </c>
      <c r="I188">
        <v>38.24</v>
      </c>
      <c r="J188">
        <v>27.98</v>
      </c>
      <c r="K188">
        <v>374.97</v>
      </c>
      <c r="M188">
        <f t="shared" si="12"/>
        <v>8.951900000000002</v>
      </c>
      <c r="N188">
        <f t="shared" si="13"/>
        <v>0.56118079977933677</v>
      </c>
      <c r="P188">
        <v>187</v>
      </c>
      <c r="Q188">
        <f t="shared" si="17"/>
        <v>64.360861939923367</v>
      </c>
      <c r="R188">
        <f t="shared" si="14"/>
        <v>1.8059039988966827</v>
      </c>
      <c r="V188">
        <f t="shared" si="15"/>
        <v>16.79</v>
      </c>
      <c r="W188">
        <f t="shared" si="16"/>
        <v>17.98</v>
      </c>
    </row>
    <row r="189" spans="1:23" x14ac:dyDescent="0.75">
      <c r="A189" s="7">
        <v>0.60378472222222224</v>
      </c>
      <c r="B189">
        <v>15.21</v>
      </c>
      <c r="C189">
        <v>38.79</v>
      </c>
      <c r="D189">
        <v>10</v>
      </c>
      <c r="E189">
        <v>31.56</v>
      </c>
      <c r="F189">
        <v>52.52</v>
      </c>
      <c r="G189">
        <v>36.19</v>
      </c>
      <c r="H189">
        <v>37.090000000000003</v>
      </c>
      <c r="I189">
        <v>38.54</v>
      </c>
      <c r="J189">
        <v>28.05</v>
      </c>
      <c r="K189">
        <v>346.26</v>
      </c>
      <c r="M189">
        <f t="shared" si="12"/>
        <v>8.9419000000000004</v>
      </c>
      <c r="N189">
        <f t="shared" si="13"/>
        <v>0.56055391520759279</v>
      </c>
      <c r="P189">
        <v>188</v>
      </c>
      <c r="Q189">
        <f t="shared" si="17"/>
        <v>64.321005602836081</v>
      </c>
      <c r="R189">
        <f t="shared" si="14"/>
        <v>1.8027695760379636</v>
      </c>
      <c r="V189">
        <f t="shared" si="15"/>
        <v>16.189999999999998</v>
      </c>
      <c r="W189">
        <f t="shared" si="16"/>
        <v>18.05</v>
      </c>
    </row>
    <row r="190" spans="1:23" x14ac:dyDescent="0.75">
      <c r="A190" s="7">
        <v>0.60447916666666668</v>
      </c>
      <c r="B190">
        <v>15.18</v>
      </c>
      <c r="C190">
        <v>38.68</v>
      </c>
      <c r="D190">
        <v>10</v>
      </c>
      <c r="E190">
        <v>31.59</v>
      </c>
      <c r="F190">
        <v>52.72</v>
      </c>
      <c r="G190">
        <v>37.07</v>
      </c>
      <c r="H190">
        <v>36.92</v>
      </c>
      <c r="I190">
        <v>39.15</v>
      </c>
      <c r="J190">
        <v>27.41</v>
      </c>
      <c r="K190">
        <v>372.23</v>
      </c>
      <c r="M190">
        <f t="shared" si="12"/>
        <v>8.9118999999999993</v>
      </c>
      <c r="N190">
        <f t="shared" si="13"/>
        <v>0.55867326149236141</v>
      </c>
      <c r="P190">
        <v>189</v>
      </c>
      <c r="Q190">
        <f t="shared" si="17"/>
        <v>64.200899920331224</v>
      </c>
      <c r="R190">
        <f t="shared" si="14"/>
        <v>1.7933663074618056</v>
      </c>
      <c r="V190">
        <f t="shared" si="15"/>
        <v>17.07</v>
      </c>
      <c r="W190">
        <f t="shared" si="16"/>
        <v>17.41</v>
      </c>
    </row>
    <row r="191" spans="1:23" x14ac:dyDescent="0.75">
      <c r="A191" s="7">
        <v>0.60517361111111112</v>
      </c>
      <c r="B191">
        <v>15.16</v>
      </c>
      <c r="C191">
        <v>38.549999999999997</v>
      </c>
      <c r="D191">
        <v>10</v>
      </c>
      <c r="E191">
        <v>31.6</v>
      </c>
      <c r="F191">
        <v>51.73</v>
      </c>
      <c r="G191">
        <v>37.35</v>
      </c>
      <c r="H191">
        <v>37.18</v>
      </c>
      <c r="I191">
        <v>39.15</v>
      </c>
      <c r="J191">
        <v>28.58</v>
      </c>
      <c r="K191">
        <v>448.79</v>
      </c>
      <c r="M191">
        <f t="shared" si="12"/>
        <v>8.8918999999999997</v>
      </c>
      <c r="N191">
        <f t="shared" si="13"/>
        <v>0.55741949234887378</v>
      </c>
      <c r="P191">
        <v>190</v>
      </c>
      <c r="Q191">
        <f t="shared" si="17"/>
        <v>64.120379221538698</v>
      </c>
      <c r="R191">
        <f t="shared" si="14"/>
        <v>1.7870974617443689</v>
      </c>
      <c r="V191">
        <f t="shared" si="15"/>
        <v>17.350000000000001</v>
      </c>
      <c r="W191">
        <f t="shared" si="16"/>
        <v>18.579999999999998</v>
      </c>
    </row>
    <row r="192" spans="1:23" x14ac:dyDescent="0.75">
      <c r="A192" s="7">
        <v>0.60586805555555556</v>
      </c>
      <c r="B192">
        <v>15.13</v>
      </c>
      <c r="C192">
        <v>38.479999999999997</v>
      </c>
      <c r="D192">
        <v>10</v>
      </c>
      <c r="E192">
        <v>31.57</v>
      </c>
      <c r="F192">
        <v>52.32</v>
      </c>
      <c r="G192">
        <v>38.24</v>
      </c>
      <c r="H192">
        <v>37.72</v>
      </c>
      <c r="I192">
        <v>40.39</v>
      </c>
      <c r="J192">
        <v>29.98</v>
      </c>
      <c r="K192">
        <v>607.38</v>
      </c>
      <c r="M192">
        <f t="shared" si="12"/>
        <v>8.8619000000000021</v>
      </c>
      <c r="N192">
        <f t="shared" si="13"/>
        <v>0.55553883863364251</v>
      </c>
      <c r="P192">
        <v>191</v>
      </c>
      <c r="Q192">
        <f t="shared" si="17"/>
        <v>63.998916710863355</v>
      </c>
      <c r="R192">
        <f t="shared" si="14"/>
        <v>1.7776941931682113</v>
      </c>
      <c r="V192">
        <f t="shared" si="15"/>
        <v>18.240000000000002</v>
      </c>
      <c r="W192">
        <f t="shared" si="16"/>
        <v>19.98</v>
      </c>
    </row>
    <row r="193" spans="1:23" x14ac:dyDescent="0.75">
      <c r="A193" s="7">
        <v>0.6065625</v>
      </c>
      <c r="B193">
        <v>15.1</v>
      </c>
      <c r="C193">
        <v>38.42</v>
      </c>
      <c r="D193">
        <v>10</v>
      </c>
      <c r="E193">
        <v>30.97</v>
      </c>
      <c r="F193">
        <v>53.51</v>
      </c>
      <c r="G193">
        <v>36.14</v>
      </c>
      <c r="H193">
        <v>37.979999999999997</v>
      </c>
      <c r="I193">
        <v>41.49</v>
      </c>
      <c r="J193">
        <v>27.9</v>
      </c>
      <c r="K193">
        <v>566.36</v>
      </c>
      <c r="M193">
        <f t="shared" si="12"/>
        <v>8.831900000000001</v>
      </c>
      <c r="N193">
        <f t="shared" si="13"/>
        <v>0.55365818491841101</v>
      </c>
      <c r="P193">
        <v>192</v>
      </c>
      <c r="Q193">
        <f t="shared" si="17"/>
        <v>63.876629037919351</v>
      </c>
      <c r="R193">
        <f t="shared" si="14"/>
        <v>1.7682909245920542</v>
      </c>
      <c r="V193">
        <f t="shared" si="15"/>
        <v>16.14</v>
      </c>
      <c r="W193">
        <f t="shared" si="16"/>
        <v>17.899999999999999</v>
      </c>
    </row>
    <row r="194" spans="1:23" x14ac:dyDescent="0.75">
      <c r="A194" s="7">
        <v>0.60725694444444445</v>
      </c>
      <c r="B194">
        <v>15.1</v>
      </c>
      <c r="C194">
        <v>38.46</v>
      </c>
      <c r="D194">
        <v>10</v>
      </c>
      <c r="E194">
        <v>31.63</v>
      </c>
      <c r="F194">
        <v>53.11</v>
      </c>
      <c r="G194">
        <v>38.840000000000003</v>
      </c>
      <c r="H194">
        <v>38.85</v>
      </c>
      <c r="I194">
        <v>41.55</v>
      </c>
      <c r="J194">
        <v>29.49</v>
      </c>
      <c r="K194">
        <v>580.03</v>
      </c>
      <c r="M194">
        <f t="shared" si="12"/>
        <v>8.831900000000001</v>
      </c>
      <c r="N194">
        <f t="shared" si="13"/>
        <v>0.55365818491841101</v>
      </c>
      <c r="P194">
        <v>193</v>
      </c>
      <c r="Q194">
        <f t="shared" si="17"/>
        <v>63.876629037919351</v>
      </c>
      <c r="R194">
        <f t="shared" si="14"/>
        <v>1.7682909245920542</v>
      </c>
      <c r="V194">
        <f t="shared" si="15"/>
        <v>18.840000000000003</v>
      </c>
      <c r="W194">
        <f t="shared" si="16"/>
        <v>19.489999999999998</v>
      </c>
    </row>
    <row r="195" spans="1:23" x14ac:dyDescent="0.75">
      <c r="A195" s="7">
        <v>0.60795138888888889</v>
      </c>
      <c r="B195">
        <v>15.09</v>
      </c>
      <c r="C195">
        <v>38.58</v>
      </c>
      <c r="D195">
        <v>10</v>
      </c>
      <c r="E195">
        <v>32.369999999999997</v>
      </c>
      <c r="F195">
        <v>51.93</v>
      </c>
      <c r="G195">
        <v>39.85</v>
      </c>
      <c r="H195">
        <v>39.72</v>
      </c>
      <c r="I195">
        <v>40.81</v>
      </c>
      <c r="J195">
        <v>30.36</v>
      </c>
      <c r="K195">
        <v>500.74</v>
      </c>
      <c r="M195">
        <f t="shared" ref="M195:M258" si="18">B195-6.2681</f>
        <v>8.8218999999999994</v>
      </c>
      <c r="N195">
        <f t="shared" ref="N195:N258" si="19">M195/15.9519</f>
        <v>0.55303130034666714</v>
      </c>
      <c r="P195">
        <v>194</v>
      </c>
      <c r="Q195">
        <f t="shared" si="17"/>
        <v>63.835681655879107</v>
      </c>
      <c r="R195">
        <f t="shared" ref="R195:R258" si="20">(Q195/100)/(1-(Q195/100))</f>
        <v>1.7651565017333348</v>
      </c>
      <c r="V195">
        <f t="shared" ref="V195:V258" si="21">G195-20</f>
        <v>19.850000000000001</v>
      </c>
      <c r="W195">
        <f t="shared" ref="W195:W258" si="22">J195-10</f>
        <v>20.36</v>
      </c>
    </row>
    <row r="196" spans="1:23" x14ac:dyDescent="0.75">
      <c r="A196" s="7">
        <v>0.60864583333333333</v>
      </c>
      <c r="B196">
        <v>15.03</v>
      </c>
      <c r="C196">
        <v>38.72</v>
      </c>
      <c r="D196">
        <v>10</v>
      </c>
      <c r="E196">
        <v>32.49</v>
      </c>
      <c r="F196">
        <v>48.37</v>
      </c>
      <c r="G196">
        <v>39.450000000000003</v>
      </c>
      <c r="H196">
        <v>40.049999999999997</v>
      </c>
      <c r="I196">
        <v>39.659999999999997</v>
      </c>
      <c r="J196">
        <v>29.3</v>
      </c>
      <c r="K196">
        <v>478.87</v>
      </c>
      <c r="M196">
        <f t="shared" si="18"/>
        <v>8.7619000000000007</v>
      </c>
      <c r="N196">
        <f t="shared" si="19"/>
        <v>0.54926999291620437</v>
      </c>
      <c r="P196">
        <v>195</v>
      </c>
      <c r="Q196">
        <f t="shared" ref="Q196:Q259" si="23">(M196-$S$11)/M196*100</f>
        <v>63.588034558714426</v>
      </c>
      <c r="R196">
        <f t="shared" si="20"/>
        <v>1.746349964581021</v>
      </c>
      <c r="V196">
        <f t="shared" si="21"/>
        <v>19.450000000000003</v>
      </c>
      <c r="W196">
        <f t="shared" si="22"/>
        <v>19.3</v>
      </c>
    </row>
    <row r="197" spans="1:23" x14ac:dyDescent="0.75">
      <c r="A197" s="7">
        <v>0.60934027777777777</v>
      </c>
      <c r="B197">
        <v>14.99</v>
      </c>
      <c r="C197">
        <v>38.82</v>
      </c>
      <c r="D197">
        <v>10</v>
      </c>
      <c r="E197">
        <v>31.84</v>
      </c>
      <c r="F197">
        <v>50.15</v>
      </c>
      <c r="G197">
        <v>37.19</v>
      </c>
      <c r="H197">
        <v>39.07</v>
      </c>
      <c r="I197">
        <v>39.01</v>
      </c>
      <c r="J197">
        <v>30.01</v>
      </c>
      <c r="K197">
        <v>447.42</v>
      </c>
      <c r="M197">
        <f t="shared" si="18"/>
        <v>8.7219000000000015</v>
      </c>
      <c r="N197">
        <f t="shared" si="19"/>
        <v>0.54676245462922923</v>
      </c>
      <c r="P197">
        <v>196</v>
      </c>
      <c r="Q197">
        <f t="shared" si="23"/>
        <v>63.421043579953903</v>
      </c>
      <c r="R197">
        <f t="shared" si="20"/>
        <v>1.7338122731461454</v>
      </c>
      <c r="V197">
        <f t="shared" si="21"/>
        <v>17.189999999999998</v>
      </c>
      <c r="W197">
        <f t="shared" si="22"/>
        <v>20.010000000000002</v>
      </c>
    </row>
    <row r="198" spans="1:23" x14ac:dyDescent="0.75">
      <c r="A198" s="7">
        <v>0.61003472222222221</v>
      </c>
      <c r="B198">
        <v>14.91</v>
      </c>
      <c r="C198">
        <v>38.89</v>
      </c>
      <c r="D198">
        <v>10</v>
      </c>
      <c r="E198">
        <v>32.33</v>
      </c>
      <c r="F198">
        <v>31.7</v>
      </c>
      <c r="G198">
        <v>37.29</v>
      </c>
      <c r="H198">
        <v>37.07</v>
      </c>
      <c r="I198">
        <v>37.909999999999997</v>
      </c>
      <c r="J198">
        <v>29.48</v>
      </c>
      <c r="K198">
        <v>426.92</v>
      </c>
      <c r="M198">
        <f t="shared" si="18"/>
        <v>8.6418999999999997</v>
      </c>
      <c r="N198">
        <f t="shared" si="19"/>
        <v>0.54174737805527862</v>
      </c>
      <c r="P198">
        <v>197</v>
      </c>
      <c r="Q198">
        <f t="shared" si="23"/>
        <v>63.082424003980599</v>
      </c>
      <c r="R198">
        <f t="shared" si="20"/>
        <v>1.7087368902763929</v>
      </c>
      <c r="V198">
        <f t="shared" si="21"/>
        <v>17.29</v>
      </c>
      <c r="W198">
        <f t="shared" si="22"/>
        <v>19.48</v>
      </c>
    </row>
    <row r="199" spans="1:23" x14ac:dyDescent="0.75">
      <c r="A199" s="7">
        <v>0.61072916666666666</v>
      </c>
      <c r="B199">
        <v>14.83</v>
      </c>
      <c r="C199">
        <v>39.03</v>
      </c>
      <c r="D199">
        <v>10</v>
      </c>
      <c r="E199">
        <v>33.520000000000003</v>
      </c>
      <c r="F199">
        <v>13.6</v>
      </c>
      <c r="G199">
        <v>37.14</v>
      </c>
      <c r="H199">
        <v>34.86</v>
      </c>
      <c r="I199">
        <v>36.1</v>
      </c>
      <c r="J199">
        <v>29.67</v>
      </c>
      <c r="K199">
        <v>403.68</v>
      </c>
      <c r="M199">
        <f t="shared" si="18"/>
        <v>8.5619000000000014</v>
      </c>
      <c r="N199">
        <f t="shared" si="19"/>
        <v>0.53673230148132833</v>
      </c>
      <c r="P199">
        <v>198</v>
      </c>
      <c r="Q199">
        <f t="shared" si="23"/>
        <v>62.737476494703273</v>
      </c>
      <c r="R199">
        <f t="shared" si="20"/>
        <v>1.6836615074066406</v>
      </c>
      <c r="V199">
        <f t="shared" si="21"/>
        <v>17.14</v>
      </c>
      <c r="W199">
        <f t="shared" si="22"/>
        <v>19.670000000000002</v>
      </c>
    </row>
    <row r="200" spans="1:23" x14ac:dyDescent="0.75">
      <c r="A200" s="7">
        <v>0.6114236111111111</v>
      </c>
      <c r="B200">
        <v>14.77</v>
      </c>
      <c r="C200">
        <v>39.18</v>
      </c>
      <c r="D200">
        <v>10</v>
      </c>
      <c r="E200">
        <v>34.5</v>
      </c>
      <c r="F200">
        <v>12.77</v>
      </c>
      <c r="G200">
        <v>35.979999999999997</v>
      </c>
      <c r="H200">
        <v>32.81</v>
      </c>
      <c r="I200">
        <v>35.22</v>
      </c>
      <c r="J200">
        <v>28.92</v>
      </c>
      <c r="K200">
        <v>332.59</v>
      </c>
      <c r="M200">
        <f t="shared" si="18"/>
        <v>8.5018999999999991</v>
      </c>
      <c r="N200">
        <f t="shared" si="19"/>
        <v>0.53297099405086534</v>
      </c>
      <c r="P200">
        <v>199</v>
      </c>
      <c r="Q200">
        <f t="shared" si="23"/>
        <v>62.474505698726148</v>
      </c>
      <c r="R200">
        <f t="shared" si="20"/>
        <v>1.6648549702543256</v>
      </c>
      <c r="V200">
        <f t="shared" si="21"/>
        <v>15.979999999999997</v>
      </c>
      <c r="W200">
        <f t="shared" si="22"/>
        <v>18.920000000000002</v>
      </c>
    </row>
    <row r="201" spans="1:23" x14ac:dyDescent="0.75">
      <c r="A201" s="7">
        <v>0.61211805555555554</v>
      </c>
      <c r="B201">
        <v>14.75</v>
      </c>
      <c r="C201">
        <v>39.229999999999997</v>
      </c>
      <c r="D201">
        <v>10</v>
      </c>
      <c r="E201">
        <v>34.619999999999997</v>
      </c>
      <c r="F201">
        <v>12.6</v>
      </c>
      <c r="G201">
        <v>35.21</v>
      </c>
      <c r="H201">
        <v>30.44</v>
      </c>
      <c r="I201">
        <v>34.83</v>
      </c>
      <c r="J201">
        <v>28.21</v>
      </c>
      <c r="K201">
        <v>316.18</v>
      </c>
      <c r="M201">
        <f t="shared" si="18"/>
        <v>8.4818999999999996</v>
      </c>
      <c r="N201">
        <f t="shared" si="19"/>
        <v>0.53171722490737772</v>
      </c>
      <c r="P201">
        <v>200</v>
      </c>
      <c r="Q201">
        <f t="shared" si="23"/>
        <v>62.386021999787765</v>
      </c>
      <c r="R201">
        <f t="shared" si="20"/>
        <v>1.6585861245368878</v>
      </c>
      <c r="V201">
        <f t="shared" si="21"/>
        <v>15.21</v>
      </c>
      <c r="W201">
        <f t="shared" si="22"/>
        <v>18.21</v>
      </c>
    </row>
    <row r="202" spans="1:23" x14ac:dyDescent="0.75">
      <c r="A202" s="7">
        <v>0.61281249999999998</v>
      </c>
      <c r="B202">
        <v>14.73</v>
      </c>
      <c r="C202">
        <v>39.18</v>
      </c>
      <c r="D202">
        <v>10</v>
      </c>
      <c r="E202">
        <v>34.68</v>
      </c>
      <c r="F202">
        <v>10</v>
      </c>
      <c r="G202">
        <v>34.93</v>
      </c>
      <c r="H202">
        <v>29.29</v>
      </c>
      <c r="I202">
        <v>35.119999999999997</v>
      </c>
      <c r="J202">
        <v>27.43</v>
      </c>
      <c r="K202">
        <v>312.08</v>
      </c>
      <c r="M202">
        <f t="shared" si="18"/>
        <v>8.4619</v>
      </c>
      <c r="N202">
        <f t="shared" si="19"/>
        <v>0.5304634557638902</v>
      </c>
      <c r="P202">
        <v>201</v>
      </c>
      <c r="Q202">
        <f t="shared" si="23"/>
        <v>62.297120032144072</v>
      </c>
      <c r="R202">
        <f t="shared" si="20"/>
        <v>1.6523172788194502</v>
      </c>
      <c r="V202">
        <f t="shared" si="21"/>
        <v>14.93</v>
      </c>
      <c r="W202">
        <f t="shared" si="22"/>
        <v>17.43</v>
      </c>
    </row>
    <row r="203" spans="1:23" x14ac:dyDescent="0.75">
      <c r="A203" s="7">
        <v>0.61350694444444442</v>
      </c>
      <c r="B203">
        <v>14.73</v>
      </c>
      <c r="C203">
        <v>39.11</v>
      </c>
      <c r="D203">
        <v>10</v>
      </c>
      <c r="E203">
        <v>34.81</v>
      </c>
      <c r="F203">
        <v>10</v>
      </c>
      <c r="G203">
        <v>34.75</v>
      </c>
      <c r="H203">
        <v>28.66</v>
      </c>
      <c r="I203">
        <v>35.58</v>
      </c>
      <c r="J203">
        <v>28.09</v>
      </c>
      <c r="K203">
        <v>318.91000000000003</v>
      </c>
      <c r="M203">
        <f t="shared" si="18"/>
        <v>8.4619</v>
      </c>
      <c r="N203">
        <f t="shared" si="19"/>
        <v>0.5304634557638902</v>
      </c>
      <c r="P203">
        <v>202</v>
      </c>
      <c r="Q203">
        <f t="shared" si="23"/>
        <v>62.297120032144072</v>
      </c>
      <c r="R203">
        <f t="shared" si="20"/>
        <v>1.6523172788194502</v>
      </c>
      <c r="V203">
        <f t="shared" si="21"/>
        <v>14.75</v>
      </c>
      <c r="W203">
        <f t="shared" si="22"/>
        <v>18.09</v>
      </c>
    </row>
    <row r="204" spans="1:23" x14ac:dyDescent="0.75">
      <c r="A204" s="7">
        <v>0.61420138888888887</v>
      </c>
      <c r="B204">
        <v>14.66</v>
      </c>
      <c r="C204">
        <v>38.99</v>
      </c>
      <c r="D204">
        <v>10</v>
      </c>
      <c r="E204">
        <v>34.950000000000003</v>
      </c>
      <c r="F204">
        <v>10</v>
      </c>
      <c r="G204">
        <v>35.58</v>
      </c>
      <c r="H204">
        <v>28.59</v>
      </c>
      <c r="I204">
        <v>34.83</v>
      </c>
      <c r="J204">
        <v>30.36</v>
      </c>
      <c r="K204">
        <v>329.85</v>
      </c>
      <c r="M204">
        <f t="shared" si="18"/>
        <v>8.3918999999999997</v>
      </c>
      <c r="N204">
        <f t="shared" si="19"/>
        <v>0.52607526376168356</v>
      </c>
      <c r="P204">
        <v>203</v>
      </c>
      <c r="Q204">
        <f t="shared" si="23"/>
        <v>61.982626103742874</v>
      </c>
      <c r="R204">
        <f t="shared" si="20"/>
        <v>1.6303763188084166</v>
      </c>
      <c r="V204">
        <f t="shared" si="21"/>
        <v>15.579999999999998</v>
      </c>
      <c r="W204">
        <f t="shared" si="22"/>
        <v>20.36</v>
      </c>
    </row>
    <row r="205" spans="1:23" x14ac:dyDescent="0.75">
      <c r="A205" s="7">
        <v>0.61489583333333331</v>
      </c>
      <c r="B205">
        <v>14.55</v>
      </c>
      <c r="C205">
        <v>38.96</v>
      </c>
      <c r="D205">
        <v>10</v>
      </c>
      <c r="E205">
        <v>35.200000000000003</v>
      </c>
      <c r="F205">
        <v>17.66</v>
      </c>
      <c r="G205">
        <v>35.39</v>
      </c>
      <c r="H205">
        <v>29.03</v>
      </c>
      <c r="I205">
        <v>35.5</v>
      </c>
      <c r="J205">
        <v>28.61</v>
      </c>
      <c r="K205">
        <v>323.02</v>
      </c>
      <c r="M205">
        <f t="shared" si="18"/>
        <v>8.2819000000000003</v>
      </c>
      <c r="N205">
        <f t="shared" si="19"/>
        <v>0.51917953347250168</v>
      </c>
      <c r="P205">
        <v>204</v>
      </c>
      <c r="Q205">
        <f t="shared" si="23"/>
        <v>61.477680242456437</v>
      </c>
      <c r="R205">
        <f t="shared" si="20"/>
        <v>1.595897667362508</v>
      </c>
      <c r="V205">
        <f t="shared" si="21"/>
        <v>15.39</v>
      </c>
      <c r="W205">
        <f t="shared" si="22"/>
        <v>18.61</v>
      </c>
    </row>
    <row r="206" spans="1:23" x14ac:dyDescent="0.75">
      <c r="A206" s="7">
        <v>0.61559027777777775</v>
      </c>
      <c r="B206">
        <v>14.49</v>
      </c>
      <c r="C206">
        <v>38.950000000000003</v>
      </c>
      <c r="D206">
        <v>10</v>
      </c>
      <c r="E206">
        <v>35.03</v>
      </c>
      <c r="F206">
        <v>10</v>
      </c>
      <c r="G206">
        <v>34.96</v>
      </c>
      <c r="H206">
        <v>28.59</v>
      </c>
      <c r="I206">
        <v>34.14</v>
      </c>
      <c r="J206">
        <v>28.87</v>
      </c>
      <c r="K206">
        <v>295.67</v>
      </c>
      <c r="M206">
        <f t="shared" si="18"/>
        <v>8.2219000000000015</v>
      </c>
      <c r="N206">
        <f t="shared" si="19"/>
        <v>0.51541822604203902</v>
      </c>
      <c r="P206">
        <v>205</v>
      </c>
      <c r="Q206">
        <f t="shared" si="23"/>
        <v>61.196560405745629</v>
      </c>
      <c r="R206">
        <f t="shared" si="20"/>
        <v>1.577091130210194</v>
      </c>
      <c r="V206">
        <f t="shared" si="21"/>
        <v>14.96</v>
      </c>
      <c r="W206">
        <f t="shared" si="22"/>
        <v>18.87</v>
      </c>
    </row>
    <row r="207" spans="1:23" x14ac:dyDescent="0.75">
      <c r="A207" s="7">
        <v>0.61628472222222219</v>
      </c>
      <c r="B207">
        <v>14.44</v>
      </c>
      <c r="C207">
        <v>38.92</v>
      </c>
      <c r="D207">
        <v>10</v>
      </c>
      <c r="E207">
        <v>35.119999999999997</v>
      </c>
      <c r="F207">
        <v>11.11</v>
      </c>
      <c r="G207">
        <v>35.32</v>
      </c>
      <c r="H207">
        <v>29.12</v>
      </c>
      <c r="I207">
        <v>33.15</v>
      </c>
      <c r="J207">
        <v>28.54</v>
      </c>
      <c r="K207">
        <v>279.27</v>
      </c>
      <c r="M207">
        <f t="shared" si="18"/>
        <v>8.1719000000000008</v>
      </c>
      <c r="N207">
        <f t="shared" si="19"/>
        <v>0.5122838031833199</v>
      </c>
      <c r="P207">
        <v>206</v>
      </c>
      <c r="Q207">
        <f t="shared" si="23"/>
        <v>60.95914046916873</v>
      </c>
      <c r="R207">
        <f t="shared" si="20"/>
        <v>1.5614190159165986</v>
      </c>
      <c r="V207">
        <f t="shared" si="21"/>
        <v>15.32</v>
      </c>
      <c r="W207">
        <f t="shared" si="22"/>
        <v>18.54</v>
      </c>
    </row>
    <row r="208" spans="1:23" x14ac:dyDescent="0.75">
      <c r="A208" s="7">
        <v>0.61697916666666663</v>
      </c>
      <c r="B208">
        <v>14.38</v>
      </c>
      <c r="C208">
        <v>38.93</v>
      </c>
      <c r="D208">
        <v>10</v>
      </c>
      <c r="E208">
        <v>34.75</v>
      </c>
      <c r="F208">
        <v>10</v>
      </c>
      <c r="G208">
        <v>34.07</v>
      </c>
      <c r="H208">
        <v>28.36</v>
      </c>
      <c r="I208">
        <v>32.29</v>
      </c>
      <c r="J208">
        <v>27.75</v>
      </c>
      <c r="K208">
        <v>228.68</v>
      </c>
      <c r="M208">
        <f t="shared" si="18"/>
        <v>8.1119000000000021</v>
      </c>
      <c r="N208">
        <f t="shared" si="19"/>
        <v>0.50852249575285713</v>
      </c>
      <c r="P208">
        <v>207</v>
      </c>
      <c r="Q208">
        <f t="shared" si="23"/>
        <v>60.67037315548761</v>
      </c>
      <c r="R208">
        <f t="shared" si="20"/>
        <v>1.5426124787642848</v>
      </c>
      <c r="V208">
        <f t="shared" si="21"/>
        <v>14.07</v>
      </c>
      <c r="W208">
        <f t="shared" si="22"/>
        <v>17.75</v>
      </c>
    </row>
    <row r="209" spans="1:23" x14ac:dyDescent="0.75">
      <c r="A209" s="7">
        <v>0.61767361111111108</v>
      </c>
      <c r="B209">
        <v>14.35</v>
      </c>
      <c r="C209">
        <v>38.869999999999997</v>
      </c>
      <c r="D209">
        <v>10</v>
      </c>
      <c r="E209">
        <v>34.4</v>
      </c>
      <c r="F209">
        <v>10</v>
      </c>
      <c r="G209">
        <v>33.6</v>
      </c>
      <c r="H209">
        <v>27.61</v>
      </c>
      <c r="I209">
        <v>31.69</v>
      </c>
      <c r="J209">
        <v>27.5</v>
      </c>
      <c r="K209">
        <v>208.18</v>
      </c>
      <c r="M209">
        <f t="shared" si="18"/>
        <v>8.081900000000001</v>
      </c>
      <c r="N209">
        <f t="shared" si="19"/>
        <v>0.50664184203762563</v>
      </c>
      <c r="P209">
        <v>208</v>
      </c>
      <c r="Q209">
        <f t="shared" si="23"/>
        <v>60.524381642930493</v>
      </c>
      <c r="R209">
        <f t="shared" si="20"/>
        <v>1.5332092101881276</v>
      </c>
      <c r="V209">
        <f t="shared" si="21"/>
        <v>13.600000000000001</v>
      </c>
      <c r="W209">
        <f t="shared" si="22"/>
        <v>17.5</v>
      </c>
    </row>
    <row r="210" spans="1:23" x14ac:dyDescent="0.75">
      <c r="A210" s="7">
        <v>0.61836805555555563</v>
      </c>
      <c r="B210">
        <v>14.27</v>
      </c>
      <c r="C210">
        <v>38.79</v>
      </c>
      <c r="D210">
        <v>10</v>
      </c>
      <c r="E210">
        <v>34.01</v>
      </c>
      <c r="F210">
        <v>10</v>
      </c>
      <c r="G210">
        <v>33.25</v>
      </c>
      <c r="H210">
        <v>26.99</v>
      </c>
      <c r="I210">
        <v>31.19</v>
      </c>
      <c r="J210">
        <v>27.92</v>
      </c>
      <c r="K210">
        <v>191.77</v>
      </c>
      <c r="M210">
        <f t="shared" si="18"/>
        <v>8.0018999999999991</v>
      </c>
      <c r="N210">
        <f t="shared" si="19"/>
        <v>0.50162676546367513</v>
      </c>
      <c r="P210">
        <v>209</v>
      </c>
      <c r="Q210">
        <f t="shared" si="23"/>
        <v>60.129719191691954</v>
      </c>
      <c r="R210">
        <f t="shared" si="20"/>
        <v>1.5081338273183746</v>
      </c>
      <c r="V210">
        <f t="shared" si="21"/>
        <v>13.25</v>
      </c>
      <c r="W210">
        <f t="shared" si="22"/>
        <v>17.920000000000002</v>
      </c>
    </row>
    <row r="211" spans="1:23" x14ac:dyDescent="0.75">
      <c r="A211" s="7">
        <v>0.61906249999999996</v>
      </c>
      <c r="B211">
        <v>14.27</v>
      </c>
      <c r="C211">
        <v>38.65</v>
      </c>
      <c r="D211">
        <v>10</v>
      </c>
      <c r="E211">
        <v>33.64</v>
      </c>
      <c r="F211">
        <v>10</v>
      </c>
      <c r="G211">
        <v>32.97</v>
      </c>
      <c r="H211">
        <v>26.5</v>
      </c>
      <c r="I211">
        <v>30.96</v>
      </c>
      <c r="J211">
        <v>27.56</v>
      </c>
      <c r="K211">
        <v>189.04</v>
      </c>
      <c r="M211">
        <f t="shared" si="18"/>
        <v>8.0018999999999991</v>
      </c>
      <c r="N211">
        <f t="shared" si="19"/>
        <v>0.50162676546367513</v>
      </c>
      <c r="P211">
        <v>210</v>
      </c>
      <c r="Q211">
        <f t="shared" si="23"/>
        <v>60.129719191691954</v>
      </c>
      <c r="R211">
        <f t="shared" si="20"/>
        <v>1.5081338273183746</v>
      </c>
      <c r="V211">
        <f t="shared" si="21"/>
        <v>12.969999999999999</v>
      </c>
      <c r="W211">
        <f t="shared" si="22"/>
        <v>17.559999999999999</v>
      </c>
    </row>
    <row r="212" spans="1:23" x14ac:dyDescent="0.75">
      <c r="A212" s="7">
        <v>0.61975694444444451</v>
      </c>
      <c r="B212">
        <v>14.26</v>
      </c>
      <c r="C212">
        <v>38.42</v>
      </c>
      <c r="D212">
        <v>10</v>
      </c>
      <c r="E212">
        <v>33.299999999999997</v>
      </c>
      <c r="F212">
        <v>10</v>
      </c>
      <c r="G212">
        <v>32.83</v>
      </c>
      <c r="H212">
        <v>26.14</v>
      </c>
      <c r="I212">
        <v>30.77</v>
      </c>
      <c r="J212">
        <v>27.18</v>
      </c>
      <c r="K212">
        <v>187.67</v>
      </c>
      <c r="M212">
        <f t="shared" si="18"/>
        <v>7.9919000000000002</v>
      </c>
      <c r="N212">
        <f t="shared" si="19"/>
        <v>0.50099988089193137</v>
      </c>
      <c r="P212">
        <v>211</v>
      </c>
      <c r="Q212">
        <f t="shared" si="23"/>
        <v>60.079830828714073</v>
      </c>
      <c r="R212">
        <f t="shared" si="20"/>
        <v>1.5049994044596571</v>
      </c>
      <c r="V212">
        <f t="shared" si="21"/>
        <v>12.829999999999998</v>
      </c>
      <c r="W212">
        <f t="shared" si="22"/>
        <v>17.18</v>
      </c>
    </row>
    <row r="213" spans="1:23" x14ac:dyDescent="0.75">
      <c r="A213" s="7">
        <v>0.62045138888888884</v>
      </c>
      <c r="B213">
        <v>14.05</v>
      </c>
      <c r="C213">
        <v>38.18</v>
      </c>
      <c r="D213">
        <v>10</v>
      </c>
      <c r="E213">
        <v>32.909999999999997</v>
      </c>
      <c r="F213">
        <v>11.61</v>
      </c>
      <c r="G213">
        <v>32.49</v>
      </c>
      <c r="H213">
        <v>26.06</v>
      </c>
      <c r="I213">
        <v>30.69</v>
      </c>
      <c r="J213">
        <v>26.73</v>
      </c>
      <c r="K213">
        <v>199.98</v>
      </c>
      <c r="M213">
        <f t="shared" si="18"/>
        <v>7.7819000000000011</v>
      </c>
      <c r="N213">
        <f t="shared" si="19"/>
        <v>0.48783530488531152</v>
      </c>
      <c r="P213">
        <v>212</v>
      </c>
      <c r="Q213">
        <f t="shared" si="23"/>
        <v>59.002557216104037</v>
      </c>
      <c r="R213">
        <f t="shared" si="20"/>
        <v>1.4391765244265573</v>
      </c>
      <c r="V213">
        <f t="shared" si="21"/>
        <v>12.490000000000002</v>
      </c>
      <c r="W213">
        <f t="shared" si="22"/>
        <v>16.73</v>
      </c>
    </row>
    <row r="214" spans="1:23" x14ac:dyDescent="0.75">
      <c r="A214" s="7">
        <v>0.6211458333333334</v>
      </c>
      <c r="B214">
        <v>14.05</v>
      </c>
      <c r="C214">
        <v>37.97</v>
      </c>
      <c r="D214">
        <v>10</v>
      </c>
      <c r="E214">
        <v>32.46</v>
      </c>
      <c r="F214">
        <v>40.86</v>
      </c>
      <c r="G214">
        <v>32.25</v>
      </c>
      <c r="H214">
        <v>25.9</v>
      </c>
      <c r="I214">
        <v>30.57</v>
      </c>
      <c r="J214">
        <v>26.45</v>
      </c>
      <c r="K214">
        <v>208.18</v>
      </c>
      <c r="M214">
        <f t="shared" si="18"/>
        <v>7.7819000000000011</v>
      </c>
      <c r="N214">
        <f t="shared" si="19"/>
        <v>0.48783530488531152</v>
      </c>
      <c r="P214">
        <v>213</v>
      </c>
      <c r="Q214">
        <f t="shared" si="23"/>
        <v>59.002557216104037</v>
      </c>
      <c r="R214">
        <f t="shared" si="20"/>
        <v>1.4391765244265573</v>
      </c>
      <c r="V214">
        <f t="shared" si="21"/>
        <v>12.25</v>
      </c>
      <c r="W214">
        <f t="shared" si="22"/>
        <v>16.45</v>
      </c>
    </row>
    <row r="215" spans="1:23" x14ac:dyDescent="0.75">
      <c r="A215" s="7">
        <v>0.62184027777777773</v>
      </c>
      <c r="B215">
        <v>14.03</v>
      </c>
      <c r="C215">
        <v>37.68</v>
      </c>
      <c r="D215">
        <v>10</v>
      </c>
      <c r="E215">
        <v>31.94</v>
      </c>
      <c r="F215">
        <v>13.93</v>
      </c>
      <c r="G215">
        <v>32.119999999999997</v>
      </c>
      <c r="H215">
        <v>25.91</v>
      </c>
      <c r="I215">
        <v>30.49</v>
      </c>
      <c r="J215">
        <v>26.72</v>
      </c>
      <c r="K215">
        <v>221.85</v>
      </c>
      <c r="M215">
        <f t="shared" si="18"/>
        <v>7.7618999999999998</v>
      </c>
      <c r="N215">
        <f t="shared" si="19"/>
        <v>0.48658153574182383</v>
      </c>
      <c r="P215">
        <v>214</v>
      </c>
      <c r="Q215">
        <f t="shared" si="23"/>
        <v>58.896919568662312</v>
      </c>
      <c r="R215">
        <f t="shared" si="20"/>
        <v>1.4329076787091191</v>
      </c>
      <c r="V215">
        <f t="shared" si="21"/>
        <v>12.119999999999997</v>
      </c>
      <c r="W215">
        <f t="shared" si="22"/>
        <v>16.72</v>
      </c>
    </row>
    <row r="216" spans="1:23" x14ac:dyDescent="0.75">
      <c r="A216" s="7">
        <v>0.62253472222222228</v>
      </c>
      <c r="B216">
        <v>13.97</v>
      </c>
      <c r="C216">
        <v>37.43</v>
      </c>
      <c r="D216">
        <v>10</v>
      </c>
      <c r="E216">
        <v>31.83</v>
      </c>
      <c r="F216">
        <v>10</v>
      </c>
      <c r="G216">
        <v>32.01</v>
      </c>
      <c r="H216">
        <v>25.84</v>
      </c>
      <c r="I216">
        <v>30.37</v>
      </c>
      <c r="J216">
        <v>26.76</v>
      </c>
      <c r="K216">
        <v>221.85</v>
      </c>
      <c r="M216">
        <f t="shared" si="18"/>
        <v>7.7019000000000011</v>
      </c>
      <c r="N216">
        <f t="shared" si="19"/>
        <v>0.48282022831136107</v>
      </c>
      <c r="P216">
        <v>215</v>
      </c>
      <c r="Q216">
        <f t="shared" si="23"/>
        <v>58.576714836598768</v>
      </c>
      <c r="R216">
        <f t="shared" si="20"/>
        <v>1.4141011415568052</v>
      </c>
      <c r="V216">
        <f t="shared" si="21"/>
        <v>12.009999999999998</v>
      </c>
      <c r="W216">
        <f t="shared" si="22"/>
        <v>16.760000000000002</v>
      </c>
    </row>
    <row r="217" spans="1:23" x14ac:dyDescent="0.75">
      <c r="A217" s="7">
        <v>0.62322916666666661</v>
      </c>
      <c r="B217">
        <v>13.92</v>
      </c>
      <c r="C217">
        <v>37.24</v>
      </c>
      <c r="D217">
        <v>10</v>
      </c>
      <c r="E217">
        <v>31.74</v>
      </c>
      <c r="F217">
        <v>10</v>
      </c>
      <c r="G217">
        <v>31.84</v>
      </c>
      <c r="H217">
        <v>25.82</v>
      </c>
      <c r="I217">
        <v>30.51</v>
      </c>
      <c r="J217">
        <v>27.74</v>
      </c>
      <c r="K217">
        <v>217.75</v>
      </c>
      <c r="M217">
        <f t="shared" si="18"/>
        <v>7.6519000000000004</v>
      </c>
      <c r="N217">
        <f t="shared" si="19"/>
        <v>0.479685805452642</v>
      </c>
      <c r="P217">
        <v>216</v>
      </c>
      <c r="Q217">
        <f t="shared" si="23"/>
        <v>58.306041636717673</v>
      </c>
      <c r="R217">
        <f t="shared" si="20"/>
        <v>1.3984290272632098</v>
      </c>
      <c r="V217">
        <f t="shared" si="21"/>
        <v>11.84</v>
      </c>
      <c r="W217">
        <f t="shared" si="22"/>
        <v>17.739999999999998</v>
      </c>
    </row>
    <row r="218" spans="1:23" x14ac:dyDescent="0.75">
      <c r="A218" s="7">
        <v>0.62392361111111116</v>
      </c>
      <c r="B218">
        <v>13.86</v>
      </c>
      <c r="C218">
        <v>37.03</v>
      </c>
      <c r="D218">
        <v>10</v>
      </c>
      <c r="E218">
        <v>31.56</v>
      </c>
      <c r="F218">
        <v>10</v>
      </c>
      <c r="G218">
        <v>31.74</v>
      </c>
      <c r="H218">
        <v>25.7</v>
      </c>
      <c r="I218">
        <v>31.55</v>
      </c>
      <c r="J218">
        <v>27.41</v>
      </c>
      <c r="K218">
        <v>210.91</v>
      </c>
      <c r="M218">
        <f t="shared" si="18"/>
        <v>7.5918999999999999</v>
      </c>
      <c r="N218">
        <f t="shared" si="19"/>
        <v>0.47592449802217918</v>
      </c>
      <c r="P218">
        <v>217</v>
      </c>
      <c r="Q218">
        <f t="shared" si="23"/>
        <v>57.976527614958037</v>
      </c>
      <c r="R218">
        <f t="shared" si="20"/>
        <v>1.3796224901108955</v>
      </c>
      <c r="V218">
        <f t="shared" si="21"/>
        <v>11.739999999999998</v>
      </c>
      <c r="W218">
        <f t="shared" si="22"/>
        <v>17.41</v>
      </c>
    </row>
    <row r="219" spans="1:23" x14ac:dyDescent="0.75">
      <c r="A219" s="7">
        <v>0.6246180555555555</v>
      </c>
      <c r="B219">
        <v>13.84</v>
      </c>
      <c r="C219">
        <v>36.86</v>
      </c>
      <c r="D219">
        <v>10</v>
      </c>
      <c r="E219">
        <v>31.49</v>
      </c>
      <c r="F219">
        <v>10.61</v>
      </c>
      <c r="G219">
        <v>31.9</v>
      </c>
      <c r="H219">
        <v>25.87</v>
      </c>
      <c r="I219">
        <v>32.25</v>
      </c>
      <c r="J219">
        <v>27.2</v>
      </c>
      <c r="K219">
        <v>225.95</v>
      </c>
      <c r="M219">
        <f t="shared" si="18"/>
        <v>7.5719000000000003</v>
      </c>
      <c r="N219">
        <f t="shared" si="19"/>
        <v>0.47467072887869161</v>
      </c>
      <c r="P219">
        <v>218</v>
      </c>
      <c r="Q219">
        <f t="shared" si="23"/>
        <v>57.865529127431692</v>
      </c>
      <c r="R219">
        <f t="shared" si="20"/>
        <v>1.373353644393458</v>
      </c>
      <c r="V219">
        <f t="shared" si="21"/>
        <v>11.899999999999999</v>
      </c>
      <c r="W219">
        <f t="shared" si="22"/>
        <v>17.2</v>
      </c>
    </row>
    <row r="220" spans="1:23" x14ac:dyDescent="0.75">
      <c r="A220" s="7">
        <v>0.62531250000000005</v>
      </c>
      <c r="B220">
        <v>13.8</v>
      </c>
      <c r="C220">
        <v>36.71</v>
      </c>
      <c r="D220">
        <v>10</v>
      </c>
      <c r="E220">
        <v>31.55</v>
      </c>
      <c r="F220">
        <v>10.95</v>
      </c>
      <c r="G220">
        <v>32.51</v>
      </c>
      <c r="H220">
        <v>26.73</v>
      </c>
      <c r="I220">
        <v>32.590000000000003</v>
      </c>
      <c r="J220">
        <v>28.39</v>
      </c>
      <c r="K220">
        <v>247.82</v>
      </c>
      <c r="M220">
        <f t="shared" si="18"/>
        <v>7.5319000000000011</v>
      </c>
      <c r="N220">
        <f t="shared" si="19"/>
        <v>0.47216319059171641</v>
      </c>
      <c r="P220">
        <v>219</v>
      </c>
      <c r="Q220">
        <f t="shared" si="23"/>
        <v>57.641763698402791</v>
      </c>
      <c r="R220">
        <f t="shared" si="20"/>
        <v>1.3608159529585817</v>
      </c>
      <c r="V220">
        <f t="shared" si="21"/>
        <v>12.509999999999998</v>
      </c>
      <c r="W220">
        <f t="shared" si="22"/>
        <v>18.39</v>
      </c>
    </row>
    <row r="221" spans="1:23" x14ac:dyDescent="0.75">
      <c r="A221" s="7">
        <v>0.62600694444444438</v>
      </c>
      <c r="B221">
        <v>13.74</v>
      </c>
      <c r="C221">
        <v>36.6</v>
      </c>
      <c r="D221">
        <v>10</v>
      </c>
      <c r="E221">
        <v>31.76</v>
      </c>
      <c r="F221">
        <v>13.1</v>
      </c>
      <c r="G221">
        <v>32.549999999999997</v>
      </c>
      <c r="H221">
        <v>27.49</v>
      </c>
      <c r="I221">
        <v>32.299999999999997</v>
      </c>
      <c r="J221">
        <v>28.73</v>
      </c>
      <c r="K221">
        <v>254.66</v>
      </c>
      <c r="M221">
        <f t="shared" si="18"/>
        <v>7.4719000000000007</v>
      </c>
      <c r="N221">
        <f t="shared" si="19"/>
        <v>0.46840188316125353</v>
      </c>
      <c r="P221">
        <v>220</v>
      </c>
      <c r="Q221">
        <f t="shared" si="23"/>
        <v>57.301623415730937</v>
      </c>
      <c r="R221">
        <f t="shared" si="20"/>
        <v>1.3420094158062676</v>
      </c>
      <c r="V221">
        <f t="shared" si="21"/>
        <v>12.549999999999997</v>
      </c>
      <c r="W221">
        <f t="shared" si="22"/>
        <v>18.73</v>
      </c>
    </row>
    <row r="222" spans="1:23" x14ac:dyDescent="0.75">
      <c r="A222" s="7">
        <v>0.62670138888888893</v>
      </c>
      <c r="B222">
        <v>13.65</v>
      </c>
      <c r="C222">
        <v>36.57</v>
      </c>
      <c r="D222">
        <v>10</v>
      </c>
      <c r="E222">
        <v>31.88</v>
      </c>
      <c r="F222">
        <v>13.76</v>
      </c>
      <c r="G222">
        <v>32.42</v>
      </c>
      <c r="H222">
        <v>27.96</v>
      </c>
      <c r="I222">
        <v>31.68</v>
      </c>
      <c r="J222">
        <v>28.48</v>
      </c>
      <c r="K222">
        <v>254.66</v>
      </c>
      <c r="M222">
        <f t="shared" si="18"/>
        <v>7.3819000000000008</v>
      </c>
      <c r="N222">
        <f t="shared" si="19"/>
        <v>0.46275992201555932</v>
      </c>
      <c r="P222">
        <v>221</v>
      </c>
      <c r="Q222">
        <f t="shared" si="23"/>
        <v>56.781045530283535</v>
      </c>
      <c r="R222">
        <f t="shared" si="20"/>
        <v>1.3137996100777967</v>
      </c>
      <c r="V222">
        <f t="shared" si="21"/>
        <v>12.420000000000002</v>
      </c>
      <c r="W222">
        <f t="shared" si="22"/>
        <v>18.48</v>
      </c>
    </row>
    <row r="223" spans="1:23" x14ac:dyDescent="0.75">
      <c r="A223" s="7">
        <v>0.62739583333333326</v>
      </c>
      <c r="B223">
        <v>13.62</v>
      </c>
      <c r="C223">
        <v>36.57</v>
      </c>
      <c r="D223">
        <v>10</v>
      </c>
      <c r="E223">
        <v>31.8</v>
      </c>
      <c r="F223">
        <v>10</v>
      </c>
      <c r="G223">
        <v>31.92</v>
      </c>
      <c r="H223">
        <v>27.88</v>
      </c>
      <c r="I223">
        <v>31.29</v>
      </c>
      <c r="J223">
        <v>28.02</v>
      </c>
      <c r="K223">
        <v>249.19</v>
      </c>
      <c r="M223">
        <f t="shared" si="18"/>
        <v>7.3518999999999997</v>
      </c>
      <c r="N223">
        <f t="shared" si="19"/>
        <v>0.46087926830032783</v>
      </c>
      <c r="P223">
        <v>222</v>
      </c>
      <c r="Q223">
        <f t="shared" si="23"/>
        <v>56.604687223710869</v>
      </c>
      <c r="R223">
        <f t="shared" si="20"/>
        <v>1.3043963415016389</v>
      </c>
      <c r="V223">
        <f t="shared" si="21"/>
        <v>11.920000000000002</v>
      </c>
      <c r="W223">
        <f t="shared" si="22"/>
        <v>18.02</v>
      </c>
    </row>
    <row r="224" spans="1:23" x14ac:dyDescent="0.75">
      <c r="A224" s="7">
        <v>0.62809027777777782</v>
      </c>
      <c r="B224">
        <v>13.6</v>
      </c>
      <c r="C224">
        <v>36.549999999999997</v>
      </c>
      <c r="D224">
        <v>10</v>
      </c>
      <c r="E224">
        <v>31.59</v>
      </c>
      <c r="F224">
        <v>28.51</v>
      </c>
      <c r="G224">
        <v>31.65</v>
      </c>
      <c r="H224">
        <v>27.32</v>
      </c>
      <c r="I224">
        <v>31.22</v>
      </c>
      <c r="J224">
        <v>27.73</v>
      </c>
      <c r="K224">
        <v>235.52</v>
      </c>
      <c r="M224">
        <f t="shared" si="18"/>
        <v>7.3319000000000001</v>
      </c>
      <c r="N224">
        <f t="shared" si="19"/>
        <v>0.45962549915684026</v>
      </c>
      <c r="P224">
        <v>223</v>
      </c>
      <c r="Q224">
        <f t="shared" si="23"/>
        <v>56.48631323395027</v>
      </c>
      <c r="R224">
        <f t="shared" si="20"/>
        <v>1.2981274957842011</v>
      </c>
      <c r="V224">
        <f t="shared" si="21"/>
        <v>11.649999999999999</v>
      </c>
      <c r="W224">
        <f t="shared" si="22"/>
        <v>17.73</v>
      </c>
    </row>
    <row r="225" spans="1:23" x14ac:dyDescent="0.75">
      <c r="A225" s="7">
        <v>0.62878472222222226</v>
      </c>
      <c r="B225">
        <v>13.53</v>
      </c>
      <c r="C225">
        <v>36.5</v>
      </c>
      <c r="D225">
        <v>10</v>
      </c>
      <c r="E225">
        <v>31.46</v>
      </c>
      <c r="F225">
        <v>10.119999999999999</v>
      </c>
      <c r="G225">
        <v>31.7</v>
      </c>
      <c r="H225">
        <v>27.05</v>
      </c>
      <c r="I225">
        <v>31.02</v>
      </c>
      <c r="J225">
        <v>27.88</v>
      </c>
      <c r="K225">
        <v>231.42</v>
      </c>
      <c r="M225">
        <f t="shared" si="18"/>
        <v>7.2618999999999998</v>
      </c>
      <c r="N225">
        <f t="shared" si="19"/>
        <v>0.45523730715463362</v>
      </c>
      <c r="P225">
        <v>224</v>
      </c>
      <c r="Q225">
        <f t="shared" si="23"/>
        <v>56.066869552045603</v>
      </c>
      <c r="R225">
        <f t="shared" si="20"/>
        <v>1.2761865357731681</v>
      </c>
      <c r="V225">
        <f t="shared" si="21"/>
        <v>11.7</v>
      </c>
      <c r="W225">
        <f t="shared" si="22"/>
        <v>17.88</v>
      </c>
    </row>
    <row r="226" spans="1:23" x14ac:dyDescent="0.75">
      <c r="A226" s="7">
        <v>0.6294791666666667</v>
      </c>
      <c r="B226">
        <v>13.48</v>
      </c>
      <c r="C226">
        <v>36.450000000000003</v>
      </c>
      <c r="D226">
        <v>10</v>
      </c>
      <c r="E226">
        <v>31.41</v>
      </c>
      <c r="F226">
        <v>10</v>
      </c>
      <c r="G226">
        <v>31.76</v>
      </c>
      <c r="H226">
        <v>27.09</v>
      </c>
      <c r="I226">
        <v>31.36</v>
      </c>
      <c r="J226">
        <v>27.96</v>
      </c>
      <c r="K226">
        <v>208.18</v>
      </c>
      <c r="M226">
        <f t="shared" si="18"/>
        <v>7.2119000000000009</v>
      </c>
      <c r="N226">
        <f t="shared" si="19"/>
        <v>0.45210288429591466</v>
      </c>
      <c r="P226">
        <v>225</v>
      </c>
      <c r="Q226">
        <f t="shared" si="23"/>
        <v>55.762281784273213</v>
      </c>
      <c r="R226">
        <f t="shared" si="20"/>
        <v>1.2605144214795729</v>
      </c>
      <c r="V226">
        <f t="shared" si="21"/>
        <v>11.760000000000002</v>
      </c>
      <c r="W226">
        <f t="shared" si="22"/>
        <v>17.96</v>
      </c>
    </row>
    <row r="227" spans="1:23" x14ac:dyDescent="0.75">
      <c r="A227" s="7">
        <v>0.63017361111111114</v>
      </c>
      <c r="B227">
        <v>13.41</v>
      </c>
      <c r="C227">
        <v>36.4</v>
      </c>
      <c r="D227">
        <v>10</v>
      </c>
      <c r="E227">
        <v>31.33</v>
      </c>
      <c r="F227">
        <v>18.86</v>
      </c>
      <c r="G227">
        <v>31.51</v>
      </c>
      <c r="H227">
        <v>26.95</v>
      </c>
      <c r="I227">
        <v>31.84</v>
      </c>
      <c r="J227">
        <v>27.41</v>
      </c>
      <c r="K227">
        <v>216.38</v>
      </c>
      <c r="M227">
        <f t="shared" si="18"/>
        <v>7.1419000000000006</v>
      </c>
      <c r="N227">
        <f t="shared" si="19"/>
        <v>0.44771469229370797</v>
      </c>
      <c r="P227">
        <v>226</v>
      </c>
      <c r="Q227">
        <f t="shared" si="23"/>
        <v>55.328694045002024</v>
      </c>
      <c r="R227">
        <f t="shared" si="20"/>
        <v>1.2385734614685395</v>
      </c>
      <c r="V227">
        <f t="shared" si="21"/>
        <v>11.510000000000002</v>
      </c>
      <c r="W227">
        <f t="shared" si="22"/>
        <v>17.41</v>
      </c>
    </row>
    <row r="228" spans="1:23" x14ac:dyDescent="0.75">
      <c r="A228" s="7">
        <v>0.63086805555555558</v>
      </c>
      <c r="B228">
        <v>13.4</v>
      </c>
      <c r="C228">
        <v>36.369999999999997</v>
      </c>
      <c r="D228">
        <v>10</v>
      </c>
      <c r="E228">
        <v>31.5</v>
      </c>
      <c r="F228">
        <v>10</v>
      </c>
      <c r="G228">
        <v>31.93</v>
      </c>
      <c r="H228">
        <v>27.27</v>
      </c>
      <c r="I228">
        <v>32.020000000000003</v>
      </c>
      <c r="J228">
        <v>28.9</v>
      </c>
      <c r="K228">
        <v>235.52</v>
      </c>
      <c r="M228">
        <f t="shared" si="18"/>
        <v>7.1319000000000008</v>
      </c>
      <c r="N228">
        <f t="shared" si="19"/>
        <v>0.44708780772196421</v>
      </c>
      <c r="P228">
        <v>227</v>
      </c>
      <c r="Q228">
        <f t="shared" si="23"/>
        <v>55.266058133176287</v>
      </c>
      <c r="R228">
        <f t="shared" si="20"/>
        <v>1.2354390386098206</v>
      </c>
      <c r="V228">
        <f t="shared" si="21"/>
        <v>11.93</v>
      </c>
      <c r="W228">
        <f t="shared" si="22"/>
        <v>18.899999999999999</v>
      </c>
    </row>
    <row r="229" spans="1:23" x14ac:dyDescent="0.75">
      <c r="A229" s="7">
        <v>0.63156250000000003</v>
      </c>
      <c r="B229">
        <v>13.35</v>
      </c>
      <c r="C229">
        <v>36.369999999999997</v>
      </c>
      <c r="D229">
        <v>10</v>
      </c>
      <c r="E229">
        <v>31.63</v>
      </c>
      <c r="F229">
        <v>10</v>
      </c>
      <c r="G229">
        <v>32.14</v>
      </c>
      <c r="H229">
        <v>27.75</v>
      </c>
      <c r="I229">
        <v>31.88</v>
      </c>
      <c r="J229">
        <v>28.09</v>
      </c>
      <c r="K229">
        <v>250.56</v>
      </c>
      <c r="M229">
        <f t="shared" si="18"/>
        <v>7.0819000000000001</v>
      </c>
      <c r="N229">
        <f t="shared" si="19"/>
        <v>0.44395338486324515</v>
      </c>
      <c r="P229">
        <v>228</v>
      </c>
      <c r="Q229">
        <f t="shared" si="23"/>
        <v>54.950225222044921</v>
      </c>
      <c r="R229">
        <f t="shared" si="20"/>
        <v>1.2197669243162252</v>
      </c>
      <c r="V229">
        <f t="shared" si="21"/>
        <v>12.14</v>
      </c>
      <c r="W229">
        <f t="shared" si="22"/>
        <v>18.09</v>
      </c>
    </row>
    <row r="230" spans="1:23" x14ac:dyDescent="0.75">
      <c r="A230" s="7">
        <v>0.63225694444444447</v>
      </c>
      <c r="B230">
        <v>13.3</v>
      </c>
      <c r="C230">
        <v>36.409999999999997</v>
      </c>
      <c r="D230">
        <v>10</v>
      </c>
      <c r="E230">
        <v>31.72</v>
      </c>
      <c r="F230">
        <v>10</v>
      </c>
      <c r="G230">
        <v>32.06</v>
      </c>
      <c r="H230">
        <v>27.98</v>
      </c>
      <c r="I230">
        <v>31.84</v>
      </c>
      <c r="J230">
        <v>29.52</v>
      </c>
      <c r="K230">
        <v>251.93</v>
      </c>
      <c r="M230">
        <f t="shared" si="18"/>
        <v>7.0319000000000011</v>
      </c>
      <c r="N230">
        <f t="shared" si="19"/>
        <v>0.44081896200452619</v>
      </c>
      <c r="P230">
        <v>229</v>
      </c>
      <c r="Q230">
        <f t="shared" si="23"/>
        <v>54.629900880274171</v>
      </c>
      <c r="R230">
        <f t="shared" si="20"/>
        <v>1.2040948100226303</v>
      </c>
      <c r="V230">
        <f t="shared" si="21"/>
        <v>12.060000000000002</v>
      </c>
      <c r="W230">
        <f t="shared" si="22"/>
        <v>19.52</v>
      </c>
    </row>
    <row r="231" spans="1:23" x14ac:dyDescent="0.75">
      <c r="A231" s="7">
        <v>0.63295138888888891</v>
      </c>
      <c r="B231">
        <v>13.26</v>
      </c>
      <c r="C231">
        <v>36.44</v>
      </c>
      <c r="D231">
        <v>10</v>
      </c>
      <c r="E231">
        <v>31.65</v>
      </c>
      <c r="F231">
        <v>10</v>
      </c>
      <c r="G231">
        <v>31.71</v>
      </c>
      <c r="H231">
        <v>27.93</v>
      </c>
      <c r="I231">
        <v>31.89</v>
      </c>
      <c r="J231">
        <v>28.17</v>
      </c>
      <c r="K231">
        <v>250.56</v>
      </c>
      <c r="M231">
        <f t="shared" si="18"/>
        <v>6.9919000000000002</v>
      </c>
      <c r="N231">
        <f t="shared" si="19"/>
        <v>0.43831142371755089</v>
      </c>
      <c r="P231">
        <v>230</v>
      </c>
      <c r="Q231">
        <f t="shared" si="23"/>
        <v>54.370342825269233</v>
      </c>
      <c r="R231">
        <f t="shared" si="20"/>
        <v>1.1915571185877543</v>
      </c>
      <c r="V231">
        <f t="shared" si="21"/>
        <v>11.71</v>
      </c>
      <c r="W231">
        <f t="shared" si="22"/>
        <v>18.170000000000002</v>
      </c>
    </row>
    <row r="232" spans="1:23" x14ac:dyDescent="0.75">
      <c r="A232" s="7">
        <v>0.63364583333333335</v>
      </c>
      <c r="B232">
        <v>13.23</v>
      </c>
      <c r="C232">
        <v>36.44</v>
      </c>
      <c r="D232">
        <v>10</v>
      </c>
      <c r="E232">
        <v>31.63</v>
      </c>
      <c r="F232">
        <v>36.119999999999997</v>
      </c>
      <c r="G232">
        <v>31.87</v>
      </c>
      <c r="H232">
        <v>27.81</v>
      </c>
      <c r="I232">
        <v>32</v>
      </c>
      <c r="J232">
        <v>27.24</v>
      </c>
      <c r="K232">
        <v>261.5</v>
      </c>
      <c r="M232">
        <f t="shared" si="18"/>
        <v>6.9619000000000009</v>
      </c>
      <c r="N232">
        <f t="shared" si="19"/>
        <v>0.4364307700023195</v>
      </c>
      <c r="P232">
        <v>231</v>
      </c>
      <c r="Q232">
        <f t="shared" si="23"/>
        <v>54.173716945086824</v>
      </c>
      <c r="R232">
        <f t="shared" si="20"/>
        <v>1.1821538500115971</v>
      </c>
      <c r="V232">
        <f t="shared" si="21"/>
        <v>11.870000000000001</v>
      </c>
      <c r="W232">
        <f t="shared" si="22"/>
        <v>17.239999999999998</v>
      </c>
    </row>
    <row r="233" spans="1:23" x14ac:dyDescent="0.75">
      <c r="A233" s="7">
        <v>0.63434027777777779</v>
      </c>
      <c r="B233">
        <v>13.17</v>
      </c>
      <c r="C233">
        <v>36.31</v>
      </c>
      <c r="D233">
        <v>10</v>
      </c>
      <c r="E233">
        <v>31.61</v>
      </c>
      <c r="F233">
        <v>10</v>
      </c>
      <c r="G233">
        <v>31.95</v>
      </c>
      <c r="H233">
        <v>27.88</v>
      </c>
      <c r="I233">
        <v>31.93</v>
      </c>
      <c r="J233">
        <v>28.65</v>
      </c>
      <c r="K233">
        <v>253.29</v>
      </c>
      <c r="M233">
        <f t="shared" si="18"/>
        <v>6.9019000000000004</v>
      </c>
      <c r="N233">
        <f t="shared" si="19"/>
        <v>0.43266946257185668</v>
      </c>
      <c r="P233">
        <v>232</v>
      </c>
      <c r="Q233">
        <f t="shared" si="23"/>
        <v>53.775337225981247</v>
      </c>
      <c r="R233">
        <f t="shared" si="20"/>
        <v>1.1633473128592831</v>
      </c>
      <c r="V233">
        <f t="shared" si="21"/>
        <v>11.95</v>
      </c>
      <c r="W233">
        <f t="shared" si="22"/>
        <v>18.649999999999999</v>
      </c>
    </row>
    <row r="234" spans="1:23" x14ac:dyDescent="0.75">
      <c r="A234" s="7">
        <v>0.63503472222222224</v>
      </c>
      <c r="B234">
        <v>13.17</v>
      </c>
      <c r="C234">
        <v>36.35</v>
      </c>
      <c r="D234">
        <v>10</v>
      </c>
      <c r="E234">
        <v>31.71</v>
      </c>
      <c r="F234">
        <v>10</v>
      </c>
      <c r="G234">
        <v>31.93</v>
      </c>
      <c r="H234">
        <v>28.1</v>
      </c>
      <c r="I234">
        <v>31.96</v>
      </c>
      <c r="J234">
        <v>29.34</v>
      </c>
      <c r="K234">
        <v>247.82</v>
      </c>
      <c r="M234">
        <f t="shared" si="18"/>
        <v>6.9019000000000004</v>
      </c>
      <c r="N234">
        <f t="shared" si="19"/>
        <v>0.43266946257185668</v>
      </c>
      <c r="P234">
        <v>233</v>
      </c>
      <c r="Q234">
        <f t="shared" si="23"/>
        <v>53.775337225981247</v>
      </c>
      <c r="R234">
        <f t="shared" si="20"/>
        <v>1.1633473128592831</v>
      </c>
      <c r="V234">
        <f t="shared" si="21"/>
        <v>11.93</v>
      </c>
      <c r="W234">
        <f t="shared" si="22"/>
        <v>19.34</v>
      </c>
    </row>
    <row r="235" spans="1:23" x14ac:dyDescent="0.75">
      <c r="A235" s="7">
        <v>0.63572916666666668</v>
      </c>
      <c r="B235">
        <v>13.05</v>
      </c>
      <c r="C235">
        <v>36.39</v>
      </c>
      <c r="D235">
        <v>10</v>
      </c>
      <c r="E235">
        <v>31.71</v>
      </c>
      <c r="F235">
        <v>10</v>
      </c>
      <c r="G235">
        <v>31.77</v>
      </c>
      <c r="H235">
        <v>28.11</v>
      </c>
      <c r="I235">
        <v>31.82</v>
      </c>
      <c r="J235">
        <v>28.39</v>
      </c>
      <c r="K235">
        <v>246.46</v>
      </c>
      <c r="M235">
        <f t="shared" si="18"/>
        <v>6.7819000000000011</v>
      </c>
      <c r="N235">
        <f t="shared" si="19"/>
        <v>0.42514684771093103</v>
      </c>
      <c r="P235">
        <v>234</v>
      </c>
      <c r="Q235">
        <f t="shared" si="23"/>
        <v>52.9574308084755</v>
      </c>
      <c r="R235">
        <f t="shared" si="20"/>
        <v>1.1257342385546549</v>
      </c>
      <c r="V235">
        <f t="shared" si="21"/>
        <v>11.77</v>
      </c>
      <c r="W235">
        <f t="shared" si="22"/>
        <v>18.39</v>
      </c>
    </row>
    <row r="236" spans="1:23" x14ac:dyDescent="0.75">
      <c r="A236" s="7">
        <v>0.63642361111111112</v>
      </c>
      <c r="B236">
        <v>13.03</v>
      </c>
      <c r="C236">
        <v>36.409999999999997</v>
      </c>
      <c r="D236">
        <v>10</v>
      </c>
      <c r="E236">
        <v>31.75</v>
      </c>
      <c r="F236">
        <v>10</v>
      </c>
      <c r="G236">
        <v>31.83</v>
      </c>
      <c r="H236">
        <v>28.22</v>
      </c>
      <c r="I236">
        <v>31.42</v>
      </c>
      <c r="J236">
        <v>27.73</v>
      </c>
      <c r="K236">
        <v>246.46</v>
      </c>
      <c r="M236">
        <f t="shared" si="18"/>
        <v>6.7618999999999998</v>
      </c>
      <c r="N236">
        <f t="shared" si="19"/>
        <v>0.42389307856744335</v>
      </c>
      <c r="P236">
        <v>235</v>
      </c>
      <c r="Q236">
        <f t="shared" si="23"/>
        <v>52.81829071710613</v>
      </c>
      <c r="R236">
        <f t="shared" si="20"/>
        <v>1.1194653928372165</v>
      </c>
      <c r="V236">
        <f t="shared" si="21"/>
        <v>11.829999999999998</v>
      </c>
      <c r="W236">
        <f t="shared" si="22"/>
        <v>17.73</v>
      </c>
    </row>
    <row r="237" spans="1:23" x14ac:dyDescent="0.75">
      <c r="A237" s="7">
        <v>0.63711805555555556</v>
      </c>
      <c r="B237">
        <v>12.98</v>
      </c>
      <c r="C237">
        <v>36.4</v>
      </c>
      <c r="D237">
        <v>10</v>
      </c>
      <c r="E237">
        <v>31.81</v>
      </c>
      <c r="F237">
        <v>10</v>
      </c>
      <c r="G237">
        <v>31.66</v>
      </c>
      <c r="H237">
        <v>28.18</v>
      </c>
      <c r="I237">
        <v>31.07</v>
      </c>
      <c r="J237">
        <v>27.8</v>
      </c>
      <c r="K237">
        <v>234.15</v>
      </c>
      <c r="M237">
        <f t="shared" si="18"/>
        <v>6.7119000000000009</v>
      </c>
      <c r="N237">
        <f t="shared" si="19"/>
        <v>0.42075865570872439</v>
      </c>
      <c r="P237">
        <v>236</v>
      </c>
      <c r="Q237">
        <f t="shared" si="23"/>
        <v>52.466812675993381</v>
      </c>
      <c r="R237">
        <f t="shared" si="20"/>
        <v>1.1037932785436215</v>
      </c>
      <c r="V237">
        <f t="shared" si="21"/>
        <v>11.66</v>
      </c>
      <c r="W237">
        <f t="shared" si="22"/>
        <v>17.8</v>
      </c>
    </row>
    <row r="238" spans="1:23" x14ac:dyDescent="0.75">
      <c r="A238" s="7">
        <v>0.6378125</v>
      </c>
      <c r="B238">
        <v>12.93</v>
      </c>
      <c r="C238">
        <v>36.36</v>
      </c>
      <c r="D238">
        <v>10</v>
      </c>
      <c r="E238">
        <v>31.7</v>
      </c>
      <c r="F238">
        <v>10</v>
      </c>
      <c r="G238">
        <v>31.52</v>
      </c>
      <c r="H238">
        <v>27.85</v>
      </c>
      <c r="I238">
        <v>30.69</v>
      </c>
      <c r="J238">
        <v>27.85</v>
      </c>
      <c r="K238">
        <v>221.85</v>
      </c>
      <c r="M238">
        <f t="shared" si="18"/>
        <v>6.6619000000000002</v>
      </c>
      <c r="N238">
        <f t="shared" si="19"/>
        <v>0.41762423285000533</v>
      </c>
      <c r="P238">
        <v>237</v>
      </c>
      <c r="Q238">
        <f t="shared" si="23"/>
        <v>52.110058691964745</v>
      </c>
      <c r="R238">
        <f t="shared" si="20"/>
        <v>1.0881211642500261</v>
      </c>
      <c r="V238">
        <f t="shared" si="21"/>
        <v>11.52</v>
      </c>
      <c r="W238">
        <f t="shared" si="22"/>
        <v>17.850000000000001</v>
      </c>
    </row>
    <row r="239" spans="1:23" x14ac:dyDescent="0.75">
      <c r="A239" s="7">
        <v>0.63850694444444445</v>
      </c>
      <c r="B239">
        <v>12.9</v>
      </c>
      <c r="C239">
        <v>36.33</v>
      </c>
      <c r="D239">
        <v>10</v>
      </c>
      <c r="E239">
        <v>31.62</v>
      </c>
      <c r="F239">
        <v>10</v>
      </c>
      <c r="G239">
        <v>31.45</v>
      </c>
      <c r="H239">
        <v>27.57</v>
      </c>
      <c r="I239">
        <v>30.42</v>
      </c>
      <c r="J239">
        <v>27.52</v>
      </c>
      <c r="K239">
        <v>202.71</v>
      </c>
      <c r="M239">
        <f t="shared" si="18"/>
        <v>6.6319000000000008</v>
      </c>
      <c r="N239">
        <f t="shared" si="19"/>
        <v>0.41574357913477394</v>
      </c>
      <c r="P239">
        <v>238</v>
      </c>
      <c r="Q239">
        <f t="shared" si="23"/>
        <v>51.893424207240756</v>
      </c>
      <c r="R239">
        <f t="shared" si="20"/>
        <v>1.0787178956738694</v>
      </c>
      <c r="V239">
        <f t="shared" si="21"/>
        <v>11.45</v>
      </c>
      <c r="W239">
        <f t="shared" si="22"/>
        <v>17.52</v>
      </c>
    </row>
    <row r="240" spans="1:23" x14ac:dyDescent="0.75">
      <c r="A240" s="7">
        <v>0.63920138888888889</v>
      </c>
      <c r="B240">
        <v>12.87</v>
      </c>
      <c r="C240">
        <v>36.340000000000003</v>
      </c>
      <c r="D240">
        <v>10</v>
      </c>
      <c r="E240">
        <v>31.46</v>
      </c>
      <c r="F240">
        <v>12.94</v>
      </c>
      <c r="G240">
        <v>31.24</v>
      </c>
      <c r="H240">
        <v>27.37</v>
      </c>
      <c r="I240">
        <v>30.15</v>
      </c>
      <c r="J240">
        <v>27.59</v>
      </c>
      <c r="K240">
        <v>198.61</v>
      </c>
      <c r="M240">
        <f t="shared" si="18"/>
        <v>6.6018999999999997</v>
      </c>
      <c r="N240">
        <f t="shared" si="19"/>
        <v>0.41386292541954245</v>
      </c>
      <c r="P240">
        <v>239</v>
      </c>
      <c r="Q240">
        <f t="shared" si="23"/>
        <v>51.674820884896754</v>
      </c>
      <c r="R240">
        <f t="shared" si="20"/>
        <v>1.0693146270977119</v>
      </c>
      <c r="V240">
        <f t="shared" si="21"/>
        <v>11.239999999999998</v>
      </c>
      <c r="W240">
        <f t="shared" si="22"/>
        <v>17.59</v>
      </c>
    </row>
    <row r="241" spans="1:23" x14ac:dyDescent="0.75">
      <c r="A241" s="7">
        <v>0.63989583333333333</v>
      </c>
      <c r="B241">
        <v>12.86</v>
      </c>
      <c r="C241">
        <v>36.33</v>
      </c>
      <c r="D241">
        <v>10</v>
      </c>
      <c r="E241">
        <v>31.3</v>
      </c>
      <c r="F241">
        <v>10</v>
      </c>
      <c r="G241">
        <v>31.03</v>
      </c>
      <c r="H241">
        <v>27.1</v>
      </c>
      <c r="I241">
        <v>29.96</v>
      </c>
      <c r="J241">
        <v>27.3</v>
      </c>
      <c r="K241">
        <v>179.47</v>
      </c>
      <c r="M241">
        <f t="shared" si="18"/>
        <v>6.5918999999999999</v>
      </c>
      <c r="N241">
        <f t="shared" si="19"/>
        <v>0.41323604084779869</v>
      </c>
      <c r="P241">
        <v>240</v>
      </c>
      <c r="Q241">
        <f t="shared" si="23"/>
        <v>51.601510945250986</v>
      </c>
      <c r="R241">
        <f t="shared" si="20"/>
        <v>1.0661802042389932</v>
      </c>
      <c r="V241">
        <f t="shared" si="21"/>
        <v>11.030000000000001</v>
      </c>
      <c r="W241">
        <f t="shared" si="22"/>
        <v>17.3</v>
      </c>
    </row>
    <row r="242" spans="1:23" x14ac:dyDescent="0.75">
      <c r="A242" s="7">
        <v>0.64059027777777777</v>
      </c>
      <c r="B242">
        <v>12.84</v>
      </c>
      <c r="C242">
        <v>36.270000000000003</v>
      </c>
      <c r="D242">
        <v>10</v>
      </c>
      <c r="E242">
        <v>31.21</v>
      </c>
      <c r="F242">
        <v>11.78</v>
      </c>
      <c r="G242">
        <v>31.03</v>
      </c>
      <c r="H242">
        <v>26.88</v>
      </c>
      <c r="I242">
        <v>30.02</v>
      </c>
      <c r="J242">
        <v>26.96</v>
      </c>
      <c r="K242">
        <v>172.63</v>
      </c>
      <c r="M242">
        <f t="shared" si="18"/>
        <v>6.5719000000000003</v>
      </c>
      <c r="N242">
        <f t="shared" si="19"/>
        <v>0.41198227170431112</v>
      </c>
      <c r="P242">
        <v>241</v>
      </c>
      <c r="Q242">
        <f t="shared" si="23"/>
        <v>51.454221762351828</v>
      </c>
      <c r="R242">
        <f t="shared" si="20"/>
        <v>1.0599113585215552</v>
      </c>
      <c r="V242">
        <f t="shared" si="21"/>
        <v>11.030000000000001</v>
      </c>
      <c r="W242">
        <f t="shared" si="22"/>
        <v>16.96</v>
      </c>
    </row>
    <row r="243" spans="1:23" x14ac:dyDescent="0.75">
      <c r="A243" s="7">
        <v>0.64128472222222221</v>
      </c>
      <c r="B243">
        <v>12.81</v>
      </c>
      <c r="C243">
        <v>36.090000000000003</v>
      </c>
      <c r="D243">
        <v>10</v>
      </c>
      <c r="E243">
        <v>30.97</v>
      </c>
      <c r="F243">
        <v>10</v>
      </c>
      <c r="G243">
        <v>30.94</v>
      </c>
      <c r="H243">
        <v>26.74</v>
      </c>
      <c r="I243">
        <v>29.99</v>
      </c>
      <c r="J243">
        <v>27.71</v>
      </c>
      <c r="K243">
        <v>168.53</v>
      </c>
      <c r="M243">
        <f t="shared" si="18"/>
        <v>6.5419000000000009</v>
      </c>
      <c r="N243">
        <f t="shared" si="19"/>
        <v>0.41010161798907974</v>
      </c>
      <c r="P243">
        <v>242</v>
      </c>
      <c r="Q243">
        <f t="shared" si="23"/>
        <v>51.231599382442404</v>
      </c>
      <c r="R243">
        <f t="shared" si="20"/>
        <v>1.0505080899453982</v>
      </c>
      <c r="V243">
        <f t="shared" si="21"/>
        <v>10.940000000000001</v>
      </c>
      <c r="W243">
        <f t="shared" si="22"/>
        <v>17.71</v>
      </c>
    </row>
    <row r="244" spans="1:23" x14ac:dyDescent="0.75">
      <c r="A244" s="7">
        <v>0.64197916666666666</v>
      </c>
      <c r="B244">
        <v>12.74</v>
      </c>
      <c r="C244">
        <v>36.01</v>
      </c>
      <c r="D244">
        <v>10</v>
      </c>
      <c r="E244">
        <v>31</v>
      </c>
      <c r="F244">
        <v>10</v>
      </c>
      <c r="G244">
        <v>30.97</v>
      </c>
      <c r="H244">
        <v>26.83</v>
      </c>
      <c r="I244">
        <v>29.94</v>
      </c>
      <c r="J244">
        <v>28.15</v>
      </c>
      <c r="K244">
        <v>168.53</v>
      </c>
      <c r="M244">
        <f t="shared" si="18"/>
        <v>6.4719000000000007</v>
      </c>
      <c r="N244">
        <f t="shared" si="19"/>
        <v>0.4057134259868731</v>
      </c>
      <c r="P244">
        <v>243</v>
      </c>
      <c r="Q244">
        <f t="shared" si="23"/>
        <v>50.704120891855553</v>
      </c>
      <c r="R244">
        <f t="shared" si="20"/>
        <v>1.0285671299343648</v>
      </c>
      <c r="V244">
        <f t="shared" si="21"/>
        <v>10.969999999999999</v>
      </c>
      <c r="W244">
        <f t="shared" si="22"/>
        <v>18.149999999999999</v>
      </c>
    </row>
    <row r="245" spans="1:23" x14ac:dyDescent="0.75">
      <c r="A245" s="7">
        <v>0.6426736111111111</v>
      </c>
      <c r="B245">
        <v>12.66</v>
      </c>
      <c r="C245">
        <v>35.950000000000003</v>
      </c>
      <c r="D245">
        <v>10</v>
      </c>
      <c r="E245">
        <v>30.95</v>
      </c>
      <c r="F245">
        <v>10</v>
      </c>
      <c r="G245">
        <v>30.87</v>
      </c>
      <c r="H245">
        <v>26.8</v>
      </c>
      <c r="I245">
        <v>30.19</v>
      </c>
      <c r="J245">
        <v>27.22</v>
      </c>
      <c r="K245">
        <v>174</v>
      </c>
      <c r="M245">
        <f t="shared" si="18"/>
        <v>6.3919000000000006</v>
      </c>
      <c r="N245">
        <f t="shared" si="19"/>
        <v>0.40069834941292265</v>
      </c>
      <c r="P245">
        <v>244</v>
      </c>
      <c r="Q245">
        <f t="shared" si="23"/>
        <v>50.08714153850967</v>
      </c>
      <c r="R245">
        <f t="shared" si="20"/>
        <v>1.0034917470646127</v>
      </c>
      <c r="V245">
        <f t="shared" si="21"/>
        <v>10.870000000000001</v>
      </c>
      <c r="W245">
        <f t="shared" si="22"/>
        <v>17.22</v>
      </c>
    </row>
    <row r="246" spans="1:23" x14ac:dyDescent="0.75">
      <c r="A246" s="7">
        <v>0.64336805555555554</v>
      </c>
      <c r="B246">
        <v>12.63</v>
      </c>
      <c r="C246">
        <v>35.9</v>
      </c>
      <c r="D246">
        <v>10</v>
      </c>
      <c r="E246">
        <v>30.9</v>
      </c>
      <c r="F246">
        <v>10</v>
      </c>
      <c r="G246">
        <v>30.92</v>
      </c>
      <c r="H246">
        <v>26.78</v>
      </c>
      <c r="I246">
        <v>30.11</v>
      </c>
      <c r="J246">
        <v>27.75</v>
      </c>
      <c r="K246">
        <v>187.67</v>
      </c>
      <c r="M246">
        <f t="shared" si="18"/>
        <v>6.3619000000000012</v>
      </c>
      <c r="N246">
        <f t="shared" si="19"/>
        <v>0.39881769569769127</v>
      </c>
      <c r="P246">
        <v>245</v>
      </c>
      <c r="Q246">
        <f t="shared" si="23"/>
        <v>49.851773841148081</v>
      </c>
      <c r="R246">
        <f t="shared" si="20"/>
        <v>0.99408847848845561</v>
      </c>
      <c r="V246">
        <f t="shared" si="21"/>
        <v>10.920000000000002</v>
      </c>
      <c r="W246">
        <f t="shared" si="22"/>
        <v>17.75</v>
      </c>
    </row>
    <row r="247" spans="1:23" x14ac:dyDescent="0.75">
      <c r="A247" s="7">
        <v>0.64406249999999998</v>
      </c>
      <c r="B247">
        <v>12.59</v>
      </c>
      <c r="C247">
        <v>35.86</v>
      </c>
      <c r="D247">
        <v>10</v>
      </c>
      <c r="E247">
        <v>30.83</v>
      </c>
      <c r="F247">
        <v>12.44</v>
      </c>
      <c r="G247">
        <v>30.97</v>
      </c>
      <c r="H247">
        <v>26.95</v>
      </c>
      <c r="I247">
        <v>29.99</v>
      </c>
      <c r="J247">
        <v>26.94</v>
      </c>
      <c r="K247">
        <v>195.87</v>
      </c>
      <c r="M247">
        <f t="shared" si="18"/>
        <v>6.3219000000000003</v>
      </c>
      <c r="N247">
        <f t="shared" si="19"/>
        <v>0.39631015741071596</v>
      </c>
      <c r="P247">
        <v>246</v>
      </c>
      <c r="Q247">
        <f t="shared" si="23"/>
        <v>49.534475395055274</v>
      </c>
      <c r="R247">
        <f t="shared" si="20"/>
        <v>0.98155078705357923</v>
      </c>
      <c r="V247">
        <f t="shared" si="21"/>
        <v>10.969999999999999</v>
      </c>
      <c r="W247">
        <f t="shared" si="22"/>
        <v>16.940000000000001</v>
      </c>
    </row>
    <row r="248" spans="1:23" x14ac:dyDescent="0.75">
      <c r="A248" s="7">
        <v>0.64475694444444442</v>
      </c>
      <c r="B248">
        <v>12.56</v>
      </c>
      <c r="C248">
        <v>35.85</v>
      </c>
      <c r="D248">
        <v>10</v>
      </c>
      <c r="E248">
        <v>30.78</v>
      </c>
      <c r="F248">
        <v>10</v>
      </c>
      <c r="G248">
        <v>30.83</v>
      </c>
      <c r="H248">
        <v>26.94</v>
      </c>
      <c r="I248">
        <v>29.89</v>
      </c>
      <c r="J248">
        <v>26.87</v>
      </c>
      <c r="K248">
        <v>197.24</v>
      </c>
      <c r="M248">
        <f t="shared" si="18"/>
        <v>6.2919000000000009</v>
      </c>
      <c r="N248">
        <f t="shared" si="19"/>
        <v>0.39442950369548463</v>
      </c>
      <c r="P248">
        <v>247</v>
      </c>
      <c r="Q248">
        <f t="shared" si="23"/>
        <v>49.293854002765457</v>
      </c>
      <c r="R248">
        <f t="shared" si="20"/>
        <v>0.97214751847742265</v>
      </c>
      <c r="V248">
        <f t="shared" si="21"/>
        <v>10.829999999999998</v>
      </c>
      <c r="W248">
        <f t="shared" si="22"/>
        <v>16.87</v>
      </c>
    </row>
    <row r="249" spans="1:23" x14ac:dyDescent="0.75">
      <c r="A249" s="7">
        <v>0.64545138888888887</v>
      </c>
      <c r="B249">
        <v>12.48</v>
      </c>
      <c r="C249">
        <v>35.79</v>
      </c>
      <c r="D249">
        <v>10</v>
      </c>
      <c r="E249">
        <v>30.73</v>
      </c>
      <c r="F249">
        <v>10.28</v>
      </c>
      <c r="G249">
        <v>30.79</v>
      </c>
      <c r="H249">
        <v>26.9</v>
      </c>
      <c r="I249">
        <v>29.75</v>
      </c>
      <c r="J249">
        <v>26.91</v>
      </c>
      <c r="K249">
        <v>180.84</v>
      </c>
      <c r="M249">
        <f t="shared" si="18"/>
        <v>6.2119000000000009</v>
      </c>
      <c r="N249">
        <f t="shared" si="19"/>
        <v>0.38941442712153418</v>
      </c>
      <c r="P249">
        <v>248</v>
      </c>
      <c r="Q249">
        <f t="shared" si="23"/>
        <v>48.640834527278287</v>
      </c>
      <c r="R249">
        <f t="shared" si="20"/>
        <v>0.94707213560767056</v>
      </c>
      <c r="V249">
        <f t="shared" si="21"/>
        <v>10.79</v>
      </c>
      <c r="W249">
        <f t="shared" si="22"/>
        <v>16.91</v>
      </c>
    </row>
    <row r="250" spans="1:23" x14ac:dyDescent="0.75">
      <c r="A250" s="7">
        <v>0.64614583333333331</v>
      </c>
      <c r="B250">
        <v>12.46</v>
      </c>
      <c r="C250">
        <v>35.71</v>
      </c>
      <c r="D250">
        <v>10</v>
      </c>
      <c r="E250">
        <v>30.54</v>
      </c>
      <c r="F250">
        <v>10</v>
      </c>
      <c r="G250">
        <v>30.54</v>
      </c>
      <c r="H250">
        <v>26.85</v>
      </c>
      <c r="I250">
        <v>29.59</v>
      </c>
      <c r="J250">
        <v>26.98</v>
      </c>
      <c r="K250">
        <v>171.27</v>
      </c>
      <c r="M250">
        <f t="shared" si="18"/>
        <v>6.1919000000000013</v>
      </c>
      <c r="N250">
        <f t="shared" si="19"/>
        <v>0.38816065797804655</v>
      </c>
      <c r="P250">
        <v>249</v>
      </c>
      <c r="Q250">
        <f t="shared" si="23"/>
        <v>48.474943070786026</v>
      </c>
      <c r="R250">
        <f t="shared" si="20"/>
        <v>0.94080328989023243</v>
      </c>
      <c r="V250">
        <f t="shared" si="21"/>
        <v>10.54</v>
      </c>
      <c r="W250">
        <f t="shared" si="22"/>
        <v>16.98</v>
      </c>
    </row>
    <row r="251" spans="1:23" x14ac:dyDescent="0.75">
      <c r="A251" s="7">
        <v>0.64684027777777775</v>
      </c>
      <c r="B251">
        <v>12.43</v>
      </c>
      <c r="C251">
        <v>35.619999999999997</v>
      </c>
      <c r="D251">
        <v>10</v>
      </c>
      <c r="E251">
        <v>30.44</v>
      </c>
      <c r="F251">
        <v>10.119999999999999</v>
      </c>
      <c r="G251">
        <v>30.49</v>
      </c>
      <c r="H251">
        <v>26.76</v>
      </c>
      <c r="I251">
        <v>29.47</v>
      </c>
      <c r="J251">
        <v>27.12</v>
      </c>
      <c r="K251">
        <v>161.69999999999999</v>
      </c>
      <c r="M251">
        <f t="shared" si="18"/>
        <v>6.1619000000000002</v>
      </c>
      <c r="N251">
        <f t="shared" si="19"/>
        <v>0.38628000426281511</v>
      </c>
      <c r="P251">
        <v>250</v>
      </c>
      <c r="Q251">
        <f t="shared" si="23"/>
        <v>48.224086726496687</v>
      </c>
      <c r="R251">
        <f t="shared" si="20"/>
        <v>0.93140002131407496</v>
      </c>
      <c r="V251">
        <f t="shared" si="21"/>
        <v>10.489999999999998</v>
      </c>
      <c r="W251">
        <f t="shared" si="22"/>
        <v>17.12</v>
      </c>
    </row>
    <row r="252" spans="1:23" x14ac:dyDescent="0.75">
      <c r="A252" s="7">
        <v>0.64753472222222219</v>
      </c>
      <c r="B252">
        <v>12.4</v>
      </c>
      <c r="C252">
        <v>35.57</v>
      </c>
      <c r="D252">
        <v>10</v>
      </c>
      <c r="E252">
        <v>30.37</v>
      </c>
      <c r="F252">
        <v>10</v>
      </c>
      <c r="G252">
        <v>30.38</v>
      </c>
      <c r="H252">
        <v>26.66</v>
      </c>
      <c r="I252">
        <v>29.82</v>
      </c>
      <c r="J252">
        <v>27.73</v>
      </c>
      <c r="K252">
        <v>152.13</v>
      </c>
      <c r="M252">
        <f t="shared" si="18"/>
        <v>6.1319000000000008</v>
      </c>
      <c r="N252">
        <f t="shared" si="19"/>
        <v>0.38439935054758373</v>
      </c>
      <c r="P252">
        <v>251</v>
      </c>
      <c r="Q252">
        <f t="shared" si="23"/>
        <v>47.970775779122292</v>
      </c>
      <c r="R252">
        <f t="shared" si="20"/>
        <v>0.92199675273791837</v>
      </c>
      <c r="V252">
        <f t="shared" si="21"/>
        <v>10.379999999999999</v>
      </c>
      <c r="W252">
        <f t="shared" si="22"/>
        <v>17.73</v>
      </c>
    </row>
    <row r="253" spans="1:23" x14ac:dyDescent="0.75">
      <c r="A253" s="7">
        <v>0.64822916666666663</v>
      </c>
      <c r="B253">
        <v>12.37</v>
      </c>
      <c r="C253">
        <v>35.43</v>
      </c>
      <c r="D253">
        <v>10</v>
      </c>
      <c r="E253">
        <v>30.34</v>
      </c>
      <c r="F253">
        <v>10</v>
      </c>
      <c r="G253">
        <v>30.44</v>
      </c>
      <c r="H253">
        <v>26.6</v>
      </c>
      <c r="I253">
        <v>30.18</v>
      </c>
      <c r="J253">
        <v>26.55</v>
      </c>
      <c r="K253">
        <v>178.1</v>
      </c>
      <c r="M253">
        <f t="shared" si="18"/>
        <v>6.1018999999999997</v>
      </c>
      <c r="N253">
        <f t="shared" si="19"/>
        <v>0.38251869683235223</v>
      </c>
      <c r="P253">
        <v>252</v>
      </c>
      <c r="Q253">
        <f t="shared" si="23"/>
        <v>47.714974024484164</v>
      </c>
      <c r="R253">
        <f t="shared" si="20"/>
        <v>0.91259348416176089</v>
      </c>
      <c r="V253">
        <f t="shared" si="21"/>
        <v>10.440000000000001</v>
      </c>
      <c r="W253">
        <f t="shared" si="22"/>
        <v>16.55</v>
      </c>
    </row>
    <row r="254" spans="1:23" x14ac:dyDescent="0.75">
      <c r="A254" s="7">
        <v>0.64892361111111108</v>
      </c>
      <c r="B254">
        <v>12.32</v>
      </c>
      <c r="C254">
        <v>35.369999999999997</v>
      </c>
      <c r="D254">
        <v>10</v>
      </c>
      <c r="E254">
        <v>30.37</v>
      </c>
      <c r="F254">
        <v>10</v>
      </c>
      <c r="G254">
        <v>30.79</v>
      </c>
      <c r="H254">
        <v>26.85</v>
      </c>
      <c r="I254">
        <v>30.27</v>
      </c>
      <c r="J254">
        <v>28.33</v>
      </c>
      <c r="K254">
        <v>193.14</v>
      </c>
      <c r="M254">
        <f t="shared" si="18"/>
        <v>6.0519000000000007</v>
      </c>
      <c r="N254">
        <f t="shared" si="19"/>
        <v>0.37938427397363328</v>
      </c>
      <c r="P254">
        <v>253</v>
      </c>
      <c r="Q254">
        <f t="shared" si="23"/>
        <v>47.283002032419567</v>
      </c>
      <c r="R254">
        <f t="shared" si="20"/>
        <v>0.89692136986816617</v>
      </c>
      <c r="V254">
        <f t="shared" si="21"/>
        <v>10.79</v>
      </c>
      <c r="W254">
        <f t="shared" si="22"/>
        <v>18.329999999999998</v>
      </c>
    </row>
    <row r="255" spans="1:23" x14ac:dyDescent="0.75">
      <c r="A255" s="7">
        <v>0.64961805555555563</v>
      </c>
      <c r="B255">
        <v>12.31</v>
      </c>
      <c r="C255">
        <v>35.380000000000003</v>
      </c>
      <c r="D255">
        <v>10</v>
      </c>
      <c r="E255">
        <v>30.55</v>
      </c>
      <c r="F255">
        <v>10</v>
      </c>
      <c r="G255">
        <v>30.74</v>
      </c>
      <c r="H255">
        <v>27.26</v>
      </c>
      <c r="I255">
        <v>30.49</v>
      </c>
      <c r="J255">
        <v>27.66</v>
      </c>
      <c r="K255">
        <v>204.08</v>
      </c>
      <c r="M255">
        <f t="shared" si="18"/>
        <v>6.0419000000000009</v>
      </c>
      <c r="N255">
        <f t="shared" si="19"/>
        <v>0.37875738940188947</v>
      </c>
      <c r="P255">
        <v>254</v>
      </c>
      <c r="Q255">
        <f t="shared" si="23"/>
        <v>47.195749681391611</v>
      </c>
      <c r="R255">
        <f t="shared" si="20"/>
        <v>0.89378694700944716</v>
      </c>
      <c r="V255">
        <f t="shared" si="21"/>
        <v>10.739999999999998</v>
      </c>
      <c r="W255">
        <f t="shared" si="22"/>
        <v>17.66</v>
      </c>
    </row>
    <row r="256" spans="1:23" x14ac:dyDescent="0.75">
      <c r="A256" s="7">
        <v>0.65031249999999996</v>
      </c>
      <c r="B256">
        <v>12.24</v>
      </c>
      <c r="C256">
        <v>35.409999999999997</v>
      </c>
      <c r="D256">
        <v>10</v>
      </c>
      <c r="E256">
        <v>30.58</v>
      </c>
      <c r="F256">
        <v>10</v>
      </c>
      <c r="G256">
        <v>30.62</v>
      </c>
      <c r="H256">
        <v>27.43</v>
      </c>
      <c r="I256">
        <v>30.8</v>
      </c>
      <c r="J256">
        <v>27.41</v>
      </c>
      <c r="K256">
        <v>199.98</v>
      </c>
      <c r="M256">
        <f t="shared" si="18"/>
        <v>5.9719000000000007</v>
      </c>
      <c r="N256">
        <f t="shared" si="19"/>
        <v>0.37436919739968283</v>
      </c>
      <c r="P256">
        <v>255</v>
      </c>
      <c r="Q256">
        <f t="shared" si="23"/>
        <v>46.576801353003226</v>
      </c>
      <c r="R256">
        <f t="shared" si="20"/>
        <v>0.87184598699841387</v>
      </c>
      <c r="V256">
        <f t="shared" si="21"/>
        <v>10.620000000000001</v>
      </c>
      <c r="W256">
        <f t="shared" si="22"/>
        <v>17.41</v>
      </c>
    </row>
    <row r="257" spans="1:23" x14ac:dyDescent="0.75">
      <c r="A257" s="7">
        <v>0.65100694444444451</v>
      </c>
      <c r="B257">
        <v>12.22</v>
      </c>
      <c r="C257">
        <v>35.47</v>
      </c>
      <c r="D257">
        <v>10</v>
      </c>
      <c r="E257">
        <v>30.62</v>
      </c>
      <c r="F257">
        <v>10</v>
      </c>
      <c r="G257">
        <v>30.98</v>
      </c>
      <c r="H257">
        <v>27.61</v>
      </c>
      <c r="I257">
        <v>30.92</v>
      </c>
      <c r="J257">
        <v>28.01</v>
      </c>
      <c r="K257">
        <v>220.48</v>
      </c>
      <c r="M257">
        <f t="shared" si="18"/>
        <v>5.9519000000000011</v>
      </c>
      <c r="N257">
        <f t="shared" si="19"/>
        <v>0.37311542825619526</v>
      </c>
      <c r="P257">
        <v>256</v>
      </c>
      <c r="Q257">
        <f t="shared" si="23"/>
        <v>46.397284900619965</v>
      </c>
      <c r="R257">
        <f t="shared" si="20"/>
        <v>0.86557714128097574</v>
      </c>
      <c r="V257">
        <f t="shared" si="21"/>
        <v>10.98</v>
      </c>
      <c r="W257">
        <f t="shared" si="22"/>
        <v>18.010000000000002</v>
      </c>
    </row>
    <row r="258" spans="1:23" x14ac:dyDescent="0.75">
      <c r="A258" s="7">
        <v>0.65170138888888884</v>
      </c>
      <c r="B258">
        <v>12.2</v>
      </c>
      <c r="C258">
        <v>35.53</v>
      </c>
      <c r="D258">
        <v>10</v>
      </c>
      <c r="E258">
        <v>30.8</v>
      </c>
      <c r="F258">
        <v>10</v>
      </c>
      <c r="G258">
        <v>30.95</v>
      </c>
      <c r="H258">
        <v>28.04</v>
      </c>
      <c r="I258">
        <v>30.96</v>
      </c>
      <c r="J258">
        <v>28.7</v>
      </c>
      <c r="K258">
        <v>224.58</v>
      </c>
      <c r="M258">
        <f t="shared" si="18"/>
        <v>5.9318999999999997</v>
      </c>
      <c r="N258">
        <f t="shared" si="19"/>
        <v>0.37186165911270758</v>
      </c>
      <c r="P258">
        <v>257</v>
      </c>
      <c r="Q258">
        <f t="shared" si="23"/>
        <v>46.216557932534251</v>
      </c>
      <c r="R258">
        <f t="shared" si="20"/>
        <v>0.85930829556353749</v>
      </c>
      <c r="V258">
        <f t="shared" si="21"/>
        <v>10.95</v>
      </c>
      <c r="W258">
        <f t="shared" si="22"/>
        <v>18.7</v>
      </c>
    </row>
    <row r="259" spans="1:23" x14ac:dyDescent="0.75">
      <c r="A259" s="7">
        <v>0.6523958333333334</v>
      </c>
      <c r="B259">
        <v>12.14</v>
      </c>
      <c r="C259">
        <v>35.590000000000003</v>
      </c>
      <c r="D259">
        <v>10</v>
      </c>
      <c r="E259">
        <v>30.82</v>
      </c>
      <c r="F259">
        <v>10</v>
      </c>
      <c r="G259">
        <v>30.99</v>
      </c>
      <c r="H259">
        <v>28.2</v>
      </c>
      <c r="I259">
        <v>30.94</v>
      </c>
      <c r="J259">
        <v>27.52</v>
      </c>
      <c r="K259">
        <v>219.11</v>
      </c>
      <c r="M259">
        <f t="shared" ref="M259:M303" si="24">B259-6.2681</f>
        <v>5.871900000000001</v>
      </c>
      <c r="N259">
        <f t="shared" ref="N259:N303" si="25">M259/15.9519</f>
        <v>0.36810035168224481</v>
      </c>
      <c r="P259">
        <v>258</v>
      </c>
      <c r="Q259">
        <f t="shared" si="23"/>
        <v>45.666990241659427</v>
      </c>
      <c r="R259">
        <f t="shared" ref="R259:R303" si="26">(Q259/100)/(1-(Q259/100))</f>
        <v>0.84050175841122376</v>
      </c>
      <c r="V259">
        <f t="shared" ref="V259:V270" si="27">G259-20</f>
        <v>10.989999999999998</v>
      </c>
      <c r="W259">
        <f t="shared" ref="W259:W301" si="28">J259-10</f>
        <v>17.52</v>
      </c>
    </row>
    <row r="260" spans="1:23" x14ac:dyDescent="0.75">
      <c r="A260" s="7">
        <v>0.65309027777777773</v>
      </c>
      <c r="B260">
        <v>12.12</v>
      </c>
      <c r="C260">
        <v>35.630000000000003</v>
      </c>
      <c r="D260">
        <v>10</v>
      </c>
      <c r="E260">
        <v>30.78</v>
      </c>
      <c r="F260">
        <v>15.27</v>
      </c>
      <c r="G260">
        <v>31.03</v>
      </c>
      <c r="H260">
        <v>28.24</v>
      </c>
      <c r="I260">
        <v>31.07</v>
      </c>
      <c r="J260">
        <v>27.23</v>
      </c>
      <c r="K260">
        <v>219.11</v>
      </c>
      <c r="M260">
        <f t="shared" si="24"/>
        <v>5.8518999999999997</v>
      </c>
      <c r="N260">
        <f t="shared" si="25"/>
        <v>0.36684658253875713</v>
      </c>
      <c r="P260">
        <v>259</v>
      </c>
      <c r="Q260">
        <f t="shared" ref="Q260:Q303" si="29">(M260-$S$11)/M260*100</f>
        <v>45.481296672875459</v>
      </c>
      <c r="R260">
        <f t="shared" si="26"/>
        <v>0.83423291269378519</v>
      </c>
      <c r="V260">
        <f t="shared" si="27"/>
        <v>11.030000000000001</v>
      </c>
      <c r="W260">
        <f t="shared" si="28"/>
        <v>17.23</v>
      </c>
    </row>
    <row r="261" spans="1:23" x14ac:dyDescent="0.75">
      <c r="A261" s="7">
        <v>0.65378472222222228</v>
      </c>
      <c r="B261">
        <v>12.06</v>
      </c>
      <c r="C261">
        <v>35.68</v>
      </c>
      <c r="D261">
        <v>10</v>
      </c>
      <c r="E261">
        <v>30.92</v>
      </c>
      <c r="F261">
        <v>10</v>
      </c>
      <c r="G261">
        <v>31.05</v>
      </c>
      <c r="H261">
        <v>28.38</v>
      </c>
      <c r="I261">
        <v>30.85</v>
      </c>
      <c r="J261">
        <v>27.71</v>
      </c>
      <c r="K261">
        <v>210.91</v>
      </c>
      <c r="M261">
        <f t="shared" si="24"/>
        <v>5.7919000000000009</v>
      </c>
      <c r="N261">
        <f t="shared" si="25"/>
        <v>0.36308527510829436</v>
      </c>
      <c r="P261">
        <v>260</v>
      </c>
      <c r="Q261">
        <f t="shared" si="29"/>
        <v>44.916521348780194</v>
      </c>
      <c r="R261">
        <f t="shared" si="26"/>
        <v>0.81542637554147146</v>
      </c>
      <c r="V261">
        <f t="shared" si="27"/>
        <v>11.05</v>
      </c>
      <c r="W261">
        <f t="shared" si="28"/>
        <v>17.71</v>
      </c>
    </row>
    <row r="262" spans="1:23" x14ac:dyDescent="0.75">
      <c r="A262" s="7">
        <v>0.65447916666666661</v>
      </c>
      <c r="B262">
        <v>12.06</v>
      </c>
      <c r="C262">
        <v>35.74</v>
      </c>
      <c r="D262">
        <v>10</v>
      </c>
      <c r="E262">
        <v>31.05</v>
      </c>
      <c r="F262">
        <v>10</v>
      </c>
      <c r="G262">
        <v>30.9</v>
      </c>
      <c r="H262">
        <v>28.5</v>
      </c>
      <c r="I262">
        <v>30.68</v>
      </c>
      <c r="J262">
        <v>27.4</v>
      </c>
      <c r="K262">
        <v>221.85</v>
      </c>
      <c r="M262">
        <f t="shared" si="24"/>
        <v>5.7919000000000009</v>
      </c>
      <c r="N262">
        <f t="shared" si="25"/>
        <v>0.36308527510829436</v>
      </c>
      <c r="P262">
        <v>261</v>
      </c>
      <c r="Q262">
        <f t="shared" si="29"/>
        <v>44.916521348780194</v>
      </c>
      <c r="R262">
        <f t="shared" si="26"/>
        <v>0.81542637554147146</v>
      </c>
      <c r="V262">
        <f t="shared" si="27"/>
        <v>10.899999999999999</v>
      </c>
      <c r="W262">
        <f t="shared" si="28"/>
        <v>17.399999999999999</v>
      </c>
    </row>
    <row r="263" spans="1:23" x14ac:dyDescent="0.75">
      <c r="A263" s="7">
        <v>0.65517361111111116</v>
      </c>
      <c r="B263">
        <v>12</v>
      </c>
      <c r="C263">
        <v>35.81</v>
      </c>
      <c r="D263">
        <v>10</v>
      </c>
      <c r="E263">
        <v>30.98</v>
      </c>
      <c r="F263">
        <v>10</v>
      </c>
      <c r="G263">
        <v>30.71</v>
      </c>
      <c r="H263">
        <v>28.36</v>
      </c>
      <c r="I263">
        <v>30.69</v>
      </c>
      <c r="J263">
        <v>27.45</v>
      </c>
      <c r="K263">
        <v>201.34</v>
      </c>
      <c r="M263">
        <f t="shared" si="24"/>
        <v>5.7319000000000004</v>
      </c>
      <c r="N263">
        <f t="shared" si="25"/>
        <v>0.35932396767783148</v>
      </c>
      <c r="P263">
        <v>262</v>
      </c>
      <c r="Q263">
        <f t="shared" si="29"/>
        <v>44.33992218984978</v>
      </c>
      <c r="R263">
        <f t="shared" si="26"/>
        <v>0.79661983838915706</v>
      </c>
      <c r="V263">
        <f t="shared" si="27"/>
        <v>10.71</v>
      </c>
      <c r="W263">
        <f t="shared" si="28"/>
        <v>17.45</v>
      </c>
    </row>
    <row r="264" spans="1:23" x14ac:dyDescent="0.75">
      <c r="A264" s="7">
        <v>0.6558680555555555</v>
      </c>
      <c r="B264">
        <v>11.98</v>
      </c>
      <c r="C264">
        <v>35.840000000000003</v>
      </c>
      <c r="D264">
        <v>10</v>
      </c>
      <c r="E264">
        <v>30.88</v>
      </c>
      <c r="F264">
        <v>10</v>
      </c>
      <c r="G264">
        <v>30.72</v>
      </c>
      <c r="H264">
        <v>28.22</v>
      </c>
      <c r="I264">
        <v>30.59</v>
      </c>
      <c r="J264">
        <v>28.15</v>
      </c>
      <c r="K264">
        <v>208.18</v>
      </c>
      <c r="M264">
        <f t="shared" si="24"/>
        <v>5.7119000000000009</v>
      </c>
      <c r="N264">
        <f t="shared" si="25"/>
        <v>0.35807019853434391</v>
      </c>
      <c r="P264">
        <v>263</v>
      </c>
      <c r="Q264">
        <f t="shared" si="29"/>
        <v>44.145030550254724</v>
      </c>
      <c r="R264">
        <f t="shared" si="26"/>
        <v>0.79035099267171893</v>
      </c>
      <c r="V264">
        <f t="shared" si="27"/>
        <v>10.719999999999999</v>
      </c>
      <c r="W264">
        <f t="shared" si="28"/>
        <v>18.149999999999999</v>
      </c>
    </row>
    <row r="265" spans="1:23" x14ac:dyDescent="0.75">
      <c r="A265" s="7">
        <v>0.65656250000000005</v>
      </c>
      <c r="B265">
        <v>11.97</v>
      </c>
      <c r="C265">
        <v>35.9</v>
      </c>
      <c r="D265">
        <v>10</v>
      </c>
      <c r="E265">
        <v>30.83</v>
      </c>
      <c r="F265">
        <v>10</v>
      </c>
      <c r="G265">
        <v>30.73</v>
      </c>
      <c r="H265">
        <v>28.2</v>
      </c>
      <c r="I265">
        <v>30.62</v>
      </c>
      <c r="J265">
        <v>28.4</v>
      </c>
      <c r="K265">
        <v>198.61</v>
      </c>
      <c r="M265">
        <f t="shared" si="24"/>
        <v>5.7019000000000011</v>
      </c>
      <c r="N265">
        <f t="shared" si="25"/>
        <v>0.35744331396260015</v>
      </c>
      <c r="P265">
        <v>264</v>
      </c>
      <c r="Q265">
        <f t="shared" si="29"/>
        <v>44.04707202862204</v>
      </c>
      <c r="R265">
        <f t="shared" si="26"/>
        <v>0.78721656981300037</v>
      </c>
      <c r="V265">
        <f t="shared" si="27"/>
        <v>10.73</v>
      </c>
      <c r="W265">
        <f t="shared" si="28"/>
        <v>18.399999999999999</v>
      </c>
    </row>
    <row r="266" spans="1:23" x14ac:dyDescent="0.75">
      <c r="A266" s="7">
        <v>0.65725694444444438</v>
      </c>
      <c r="B266">
        <v>11.97</v>
      </c>
      <c r="C266">
        <v>35.93</v>
      </c>
      <c r="D266">
        <v>10</v>
      </c>
      <c r="E266">
        <v>30.84</v>
      </c>
      <c r="F266">
        <v>10</v>
      </c>
      <c r="G266">
        <v>30.6</v>
      </c>
      <c r="H266">
        <v>28.12</v>
      </c>
      <c r="I266">
        <v>30.87</v>
      </c>
      <c r="J266">
        <v>27.76</v>
      </c>
      <c r="K266">
        <v>205.44</v>
      </c>
      <c r="M266">
        <f t="shared" si="24"/>
        <v>5.7019000000000011</v>
      </c>
      <c r="N266">
        <f t="shared" si="25"/>
        <v>0.35744331396260015</v>
      </c>
      <c r="P266">
        <v>265</v>
      </c>
      <c r="Q266">
        <f t="shared" si="29"/>
        <v>44.04707202862204</v>
      </c>
      <c r="R266">
        <f t="shared" si="26"/>
        <v>0.78721656981300037</v>
      </c>
      <c r="V266">
        <f t="shared" si="27"/>
        <v>10.600000000000001</v>
      </c>
      <c r="W266">
        <f t="shared" si="28"/>
        <v>17.760000000000002</v>
      </c>
    </row>
    <row r="267" spans="1:23" x14ac:dyDescent="0.75">
      <c r="A267" s="7">
        <v>0.65795138888888893</v>
      </c>
      <c r="B267">
        <v>11.77</v>
      </c>
      <c r="C267">
        <v>35.92</v>
      </c>
      <c r="D267">
        <v>10</v>
      </c>
      <c r="E267">
        <v>30.64</v>
      </c>
      <c r="F267">
        <v>11.61</v>
      </c>
      <c r="G267">
        <v>30.62</v>
      </c>
      <c r="H267">
        <v>28.21</v>
      </c>
      <c r="I267">
        <v>31.09</v>
      </c>
      <c r="J267">
        <v>27.04</v>
      </c>
      <c r="K267">
        <v>210.91</v>
      </c>
      <c r="M267">
        <f t="shared" si="24"/>
        <v>5.5019</v>
      </c>
      <c r="N267">
        <f t="shared" si="25"/>
        <v>0.34490562252772394</v>
      </c>
      <c r="P267">
        <v>266</v>
      </c>
      <c r="Q267">
        <f t="shared" si="29"/>
        <v>42.013122739417277</v>
      </c>
      <c r="R267">
        <f t="shared" si="26"/>
        <v>0.72452811263861938</v>
      </c>
      <c r="V267">
        <f t="shared" si="27"/>
        <v>10.620000000000001</v>
      </c>
      <c r="W267">
        <f t="shared" si="28"/>
        <v>17.04</v>
      </c>
    </row>
    <row r="268" spans="1:23" x14ac:dyDescent="0.75">
      <c r="A268" s="7">
        <v>0.65864583333333326</v>
      </c>
      <c r="B268">
        <v>11.66</v>
      </c>
      <c r="C268">
        <v>35.89</v>
      </c>
      <c r="D268">
        <v>10</v>
      </c>
      <c r="E268">
        <v>30.83</v>
      </c>
      <c r="F268">
        <v>10.119999999999999</v>
      </c>
      <c r="G268">
        <v>30.85</v>
      </c>
      <c r="H268">
        <v>28.48</v>
      </c>
      <c r="I268">
        <v>30.2</v>
      </c>
      <c r="J268">
        <v>26.84</v>
      </c>
      <c r="K268">
        <v>219.11</v>
      </c>
      <c r="M268">
        <f t="shared" si="24"/>
        <v>5.3919000000000006</v>
      </c>
      <c r="N268">
        <f t="shared" si="25"/>
        <v>0.33800989223854216</v>
      </c>
      <c r="P268">
        <v>267</v>
      </c>
      <c r="Q268">
        <f t="shared" si="29"/>
        <v>40.830134090023918</v>
      </c>
      <c r="R268">
        <f t="shared" si="26"/>
        <v>0.69004946119271038</v>
      </c>
      <c r="V268">
        <f t="shared" si="27"/>
        <v>10.850000000000001</v>
      </c>
      <c r="W268">
        <f t="shared" si="28"/>
        <v>16.84</v>
      </c>
    </row>
    <row r="269" spans="1:23" x14ac:dyDescent="0.75">
      <c r="A269" s="7">
        <v>0.65934027777777782</v>
      </c>
      <c r="B269">
        <v>11.63</v>
      </c>
      <c r="C269">
        <v>35.82</v>
      </c>
      <c r="D269">
        <v>10</v>
      </c>
      <c r="E269">
        <v>30.87</v>
      </c>
      <c r="F269">
        <v>12.27</v>
      </c>
      <c r="G269">
        <v>31.02</v>
      </c>
      <c r="H269">
        <v>28.71</v>
      </c>
      <c r="I269">
        <v>22.59</v>
      </c>
      <c r="J269">
        <v>27.29</v>
      </c>
      <c r="K269">
        <v>234.15</v>
      </c>
      <c r="M269">
        <f t="shared" si="24"/>
        <v>5.3619000000000012</v>
      </c>
      <c r="N269">
        <f t="shared" si="25"/>
        <v>0.33612923852331078</v>
      </c>
      <c r="P269">
        <v>268</v>
      </c>
      <c r="Q269">
        <f t="shared" si="29"/>
        <v>40.499076819784037</v>
      </c>
      <c r="R269">
        <f t="shared" si="26"/>
        <v>0.68064619261655368</v>
      </c>
      <c r="V269">
        <f t="shared" si="27"/>
        <v>11.02</v>
      </c>
      <c r="W269">
        <f t="shared" si="28"/>
        <v>17.29</v>
      </c>
    </row>
    <row r="270" spans="1:23" x14ac:dyDescent="0.75">
      <c r="A270" s="7">
        <v>0.66003472222222226</v>
      </c>
      <c r="B270">
        <v>11.59</v>
      </c>
      <c r="C270">
        <v>35.79</v>
      </c>
      <c r="D270">
        <v>10</v>
      </c>
      <c r="E270">
        <v>30.91</v>
      </c>
      <c r="F270">
        <v>52.32</v>
      </c>
      <c r="G270">
        <v>30.27</v>
      </c>
      <c r="H270">
        <v>30.41</v>
      </c>
      <c r="I270">
        <v>22.65</v>
      </c>
      <c r="J270">
        <v>27.52</v>
      </c>
      <c r="K270">
        <v>227.32</v>
      </c>
      <c r="M270">
        <f t="shared" si="24"/>
        <v>5.3219000000000003</v>
      </c>
      <c r="N270">
        <f t="shared" si="25"/>
        <v>0.33362170023633547</v>
      </c>
      <c r="P270">
        <v>269</v>
      </c>
      <c r="Q270">
        <f t="shared" si="29"/>
        <v>40.05186117739904</v>
      </c>
      <c r="R270">
        <f t="shared" si="26"/>
        <v>0.66810850118167719</v>
      </c>
      <c r="V270">
        <f t="shared" si="27"/>
        <v>10.27</v>
      </c>
      <c r="W270">
        <f t="shared" si="28"/>
        <v>17.52</v>
      </c>
    </row>
    <row r="271" spans="1:23" x14ac:dyDescent="0.75">
      <c r="A271" s="7">
        <v>0.6607291666666667</v>
      </c>
      <c r="B271">
        <v>11.56</v>
      </c>
      <c r="C271">
        <v>35.75</v>
      </c>
      <c r="D271">
        <v>10</v>
      </c>
      <c r="E271">
        <v>30.91</v>
      </c>
      <c r="F271">
        <v>52.52</v>
      </c>
      <c r="G271">
        <v>21.35</v>
      </c>
      <c r="H271">
        <v>21.28</v>
      </c>
      <c r="I271">
        <v>23.47</v>
      </c>
      <c r="J271">
        <v>28.01</v>
      </c>
      <c r="K271">
        <v>227.32</v>
      </c>
      <c r="M271">
        <f t="shared" si="24"/>
        <v>5.2919000000000009</v>
      </c>
      <c r="N271">
        <f t="shared" si="25"/>
        <v>0.33174104652110414</v>
      </c>
      <c r="P271">
        <v>270</v>
      </c>
      <c r="Q271">
        <f t="shared" si="29"/>
        <v>39.712012698652657</v>
      </c>
      <c r="R271">
        <f t="shared" si="26"/>
        <v>0.65870523260552027</v>
      </c>
      <c r="U271">
        <f>V271+10</f>
        <v>21.35</v>
      </c>
      <c r="V271">
        <v>11.35</v>
      </c>
      <c r="W271">
        <f t="shared" si="28"/>
        <v>18.010000000000002</v>
      </c>
    </row>
    <row r="272" spans="1:23" x14ac:dyDescent="0.75">
      <c r="A272" s="7">
        <v>0.66142361111111114</v>
      </c>
      <c r="B272">
        <v>11.48</v>
      </c>
      <c r="C272">
        <v>35.71</v>
      </c>
      <c r="D272">
        <v>10</v>
      </c>
      <c r="E272">
        <v>30.97</v>
      </c>
      <c r="F272">
        <v>49.75</v>
      </c>
      <c r="G272">
        <v>21.51</v>
      </c>
      <c r="H272">
        <v>21.84</v>
      </c>
      <c r="I272">
        <v>23.54</v>
      </c>
      <c r="J272">
        <v>27.11</v>
      </c>
      <c r="K272">
        <v>238.25</v>
      </c>
      <c r="M272">
        <f t="shared" si="24"/>
        <v>5.2119000000000009</v>
      </c>
      <c r="N272">
        <f t="shared" si="25"/>
        <v>0.32672596994715369</v>
      </c>
      <c r="P272">
        <v>271</v>
      </c>
      <c r="Q272">
        <f t="shared" si="29"/>
        <v>38.786622920623955</v>
      </c>
      <c r="R272">
        <f t="shared" si="26"/>
        <v>0.63362984973576808</v>
      </c>
      <c r="U272">
        <f t="shared" ref="U272:U301" si="30">V272+10</f>
        <v>21.51</v>
      </c>
      <c r="V272">
        <v>11.510000000000002</v>
      </c>
      <c r="W272">
        <f t="shared" si="28"/>
        <v>17.11</v>
      </c>
    </row>
    <row r="273" spans="1:23" x14ac:dyDescent="0.75">
      <c r="A273" s="7">
        <v>0.66211805555555558</v>
      </c>
      <c r="B273">
        <v>11.46</v>
      </c>
      <c r="C273">
        <v>35.700000000000003</v>
      </c>
      <c r="D273">
        <v>10</v>
      </c>
      <c r="E273">
        <v>31.03</v>
      </c>
      <c r="F273">
        <v>49.56</v>
      </c>
      <c r="G273">
        <v>22.38</v>
      </c>
      <c r="H273">
        <v>23.09</v>
      </c>
      <c r="I273">
        <v>24.71</v>
      </c>
      <c r="J273">
        <v>28.12</v>
      </c>
      <c r="K273">
        <v>232.79</v>
      </c>
      <c r="M273">
        <f t="shared" si="24"/>
        <v>5.1919000000000013</v>
      </c>
      <c r="N273">
        <f t="shared" si="25"/>
        <v>0.32547220080366612</v>
      </c>
      <c r="P273">
        <v>272</v>
      </c>
      <c r="Q273">
        <f t="shared" si="29"/>
        <v>38.550819545831011</v>
      </c>
      <c r="R273">
        <f t="shared" si="26"/>
        <v>0.62736100401833028</v>
      </c>
      <c r="U273">
        <f t="shared" si="30"/>
        <v>22.38</v>
      </c>
      <c r="V273">
        <v>12.379999999999999</v>
      </c>
      <c r="W273">
        <f t="shared" si="28"/>
        <v>18.12</v>
      </c>
    </row>
    <row r="274" spans="1:23" x14ac:dyDescent="0.75">
      <c r="A274" s="7">
        <v>0.66281250000000003</v>
      </c>
      <c r="B274">
        <v>11.43</v>
      </c>
      <c r="C274">
        <v>35.659999999999997</v>
      </c>
      <c r="D274">
        <v>10</v>
      </c>
      <c r="E274">
        <v>31.01</v>
      </c>
      <c r="F274">
        <v>52.72</v>
      </c>
      <c r="G274">
        <v>22.49</v>
      </c>
      <c r="H274">
        <v>23.36</v>
      </c>
      <c r="I274">
        <v>24.77</v>
      </c>
      <c r="J274">
        <v>26.78</v>
      </c>
      <c r="K274">
        <v>223.22</v>
      </c>
      <c r="M274">
        <f t="shared" si="24"/>
        <v>5.1619000000000002</v>
      </c>
      <c r="N274">
        <f t="shared" si="25"/>
        <v>0.32359154708843463</v>
      </c>
      <c r="P274">
        <v>273</v>
      </c>
      <c r="Q274">
        <f t="shared" si="29"/>
        <v>38.193688370561219</v>
      </c>
      <c r="R274">
        <f t="shared" si="26"/>
        <v>0.61795773544217281</v>
      </c>
      <c r="U274">
        <f t="shared" si="30"/>
        <v>22.49</v>
      </c>
      <c r="V274">
        <v>12.489999999999998</v>
      </c>
      <c r="W274">
        <f t="shared" si="28"/>
        <v>16.78</v>
      </c>
    </row>
    <row r="275" spans="1:23" x14ac:dyDescent="0.75">
      <c r="A275" s="7">
        <v>0.66350694444444447</v>
      </c>
      <c r="B275">
        <v>11.4</v>
      </c>
      <c r="C275">
        <v>35.67</v>
      </c>
      <c r="D275">
        <v>10</v>
      </c>
      <c r="E275">
        <v>31.17</v>
      </c>
      <c r="F275">
        <v>52.52</v>
      </c>
      <c r="G275">
        <v>23.06</v>
      </c>
      <c r="H275">
        <v>23.89</v>
      </c>
      <c r="I275">
        <v>24.66</v>
      </c>
      <c r="J275">
        <v>28.22</v>
      </c>
      <c r="K275">
        <v>219.11</v>
      </c>
      <c r="M275">
        <f t="shared" si="24"/>
        <v>5.1319000000000008</v>
      </c>
      <c r="N275">
        <f t="shared" si="25"/>
        <v>0.32171089337320324</v>
      </c>
      <c r="P275">
        <v>274</v>
      </c>
      <c r="Q275">
        <f t="shared" si="29"/>
        <v>37.832381768935477</v>
      </c>
      <c r="R275">
        <f t="shared" si="26"/>
        <v>0.60855446686601578</v>
      </c>
      <c r="U275">
        <f t="shared" si="30"/>
        <v>23.06</v>
      </c>
      <c r="V275">
        <v>13.059999999999999</v>
      </c>
      <c r="W275">
        <f t="shared" si="28"/>
        <v>18.22</v>
      </c>
    </row>
    <row r="276" spans="1:23" x14ac:dyDescent="0.75">
      <c r="A276" s="7">
        <v>0.66420138888888891</v>
      </c>
      <c r="B276">
        <v>11.37</v>
      </c>
      <c r="C276">
        <v>35.69</v>
      </c>
      <c r="D276">
        <v>10</v>
      </c>
      <c r="E276">
        <v>31.12</v>
      </c>
      <c r="F276">
        <v>50.55</v>
      </c>
      <c r="G276">
        <v>23.11</v>
      </c>
      <c r="H276">
        <v>24.11</v>
      </c>
      <c r="I276">
        <v>24.95</v>
      </c>
      <c r="J276">
        <v>27.78</v>
      </c>
      <c r="K276">
        <v>219.11</v>
      </c>
      <c r="M276">
        <f t="shared" si="24"/>
        <v>5.1018999999999997</v>
      </c>
      <c r="N276">
        <f t="shared" si="25"/>
        <v>0.31983023965797175</v>
      </c>
      <c r="P276">
        <v>275</v>
      </c>
      <c r="Q276">
        <f t="shared" si="29"/>
        <v>37.466826084399912</v>
      </c>
      <c r="R276">
        <f t="shared" si="26"/>
        <v>0.59915119828985841</v>
      </c>
      <c r="U276">
        <f t="shared" si="30"/>
        <v>23.11</v>
      </c>
      <c r="V276">
        <v>13.11</v>
      </c>
      <c r="W276">
        <f t="shared" si="28"/>
        <v>17.78</v>
      </c>
    </row>
    <row r="277" spans="1:23" x14ac:dyDescent="0.75">
      <c r="A277" s="7">
        <v>0.66489583333333335</v>
      </c>
      <c r="B277">
        <v>11.32</v>
      </c>
      <c r="C277">
        <v>35.71</v>
      </c>
      <c r="D277">
        <v>10</v>
      </c>
      <c r="E277">
        <v>31.12</v>
      </c>
      <c r="F277">
        <v>49.36</v>
      </c>
      <c r="G277">
        <v>22.9</v>
      </c>
      <c r="H277">
        <v>23.7</v>
      </c>
      <c r="I277">
        <v>25.3</v>
      </c>
      <c r="J277">
        <v>26.89</v>
      </c>
      <c r="K277">
        <v>215.01</v>
      </c>
      <c r="M277">
        <f t="shared" si="24"/>
        <v>5.0519000000000007</v>
      </c>
      <c r="N277">
        <f t="shared" si="25"/>
        <v>0.31669581679925279</v>
      </c>
      <c r="P277">
        <v>276</v>
      </c>
      <c r="Q277">
        <f t="shared" si="29"/>
        <v>36.847918604881329</v>
      </c>
      <c r="R277">
        <f t="shared" si="26"/>
        <v>0.58347908399626369</v>
      </c>
      <c r="U277">
        <f t="shared" si="30"/>
        <v>22.9</v>
      </c>
      <c r="V277">
        <v>12.899999999999999</v>
      </c>
      <c r="W277">
        <f t="shared" si="28"/>
        <v>16.89</v>
      </c>
    </row>
    <row r="278" spans="1:23" x14ac:dyDescent="0.75">
      <c r="A278" s="7">
        <v>0.66559027777777779</v>
      </c>
      <c r="B278">
        <v>11.31</v>
      </c>
      <c r="C278">
        <v>35.69</v>
      </c>
      <c r="D278">
        <v>10</v>
      </c>
      <c r="E278">
        <v>31.06</v>
      </c>
      <c r="F278">
        <v>51.14</v>
      </c>
      <c r="G278">
        <v>23.11</v>
      </c>
      <c r="H278">
        <v>23.98</v>
      </c>
      <c r="I278">
        <v>25.14</v>
      </c>
      <c r="J278">
        <v>26.71</v>
      </c>
      <c r="K278">
        <v>197.24</v>
      </c>
      <c r="M278">
        <f t="shared" si="24"/>
        <v>5.0419000000000009</v>
      </c>
      <c r="N278">
        <f t="shared" si="25"/>
        <v>0.31606893222750898</v>
      </c>
      <c r="P278">
        <v>277</v>
      </c>
      <c r="Q278">
        <f t="shared" si="29"/>
        <v>36.722664075051071</v>
      </c>
      <c r="R278">
        <f t="shared" si="26"/>
        <v>0.58034466113754468</v>
      </c>
      <c r="U278">
        <f t="shared" si="30"/>
        <v>23.11</v>
      </c>
      <c r="V278">
        <v>13.11</v>
      </c>
      <c r="W278">
        <f t="shared" si="28"/>
        <v>16.71</v>
      </c>
    </row>
    <row r="279" spans="1:23" x14ac:dyDescent="0.75">
      <c r="A279" s="7">
        <v>0.66628472222222224</v>
      </c>
      <c r="B279">
        <v>11.24</v>
      </c>
      <c r="C279">
        <v>35.590000000000003</v>
      </c>
      <c r="D279">
        <v>10</v>
      </c>
      <c r="E279">
        <v>31.05</v>
      </c>
      <c r="F279">
        <v>52.92</v>
      </c>
      <c r="G279">
        <v>23.76</v>
      </c>
      <c r="H279">
        <v>24.54</v>
      </c>
      <c r="I279">
        <v>25.16</v>
      </c>
      <c r="J279">
        <v>26.79</v>
      </c>
      <c r="K279">
        <v>187.67</v>
      </c>
      <c r="M279">
        <f t="shared" si="24"/>
        <v>4.9719000000000007</v>
      </c>
      <c r="N279">
        <f t="shared" si="25"/>
        <v>0.31168074022530234</v>
      </c>
      <c r="P279">
        <v>278</v>
      </c>
      <c r="Q279">
        <f t="shared" si="29"/>
        <v>35.831774573100823</v>
      </c>
      <c r="R279">
        <f t="shared" si="26"/>
        <v>0.5584037011265115</v>
      </c>
      <c r="U279">
        <f t="shared" si="30"/>
        <v>23.76</v>
      </c>
      <c r="V279">
        <v>13.760000000000002</v>
      </c>
      <c r="W279">
        <f t="shared" si="28"/>
        <v>16.79</v>
      </c>
    </row>
    <row r="280" spans="1:23" x14ac:dyDescent="0.75">
      <c r="A280" s="7">
        <v>0.66697916666666668</v>
      </c>
      <c r="B280">
        <v>11.22</v>
      </c>
      <c r="C280">
        <v>35.49</v>
      </c>
      <c r="D280">
        <v>10</v>
      </c>
      <c r="E280">
        <v>30.99</v>
      </c>
      <c r="F280">
        <v>52.13</v>
      </c>
      <c r="G280">
        <v>23.47</v>
      </c>
      <c r="H280">
        <v>24.15</v>
      </c>
      <c r="I280">
        <v>25.12</v>
      </c>
      <c r="J280">
        <v>26.34</v>
      </c>
      <c r="K280">
        <v>189.04</v>
      </c>
      <c r="M280">
        <f t="shared" si="24"/>
        <v>4.9519000000000011</v>
      </c>
      <c r="N280">
        <f t="shared" si="25"/>
        <v>0.31042697108181477</v>
      </c>
      <c r="P280">
        <v>279</v>
      </c>
      <c r="Q280">
        <f t="shared" si="29"/>
        <v>35.572608493709481</v>
      </c>
      <c r="R280">
        <f t="shared" si="26"/>
        <v>0.55213485540907337</v>
      </c>
      <c r="U280">
        <f t="shared" si="30"/>
        <v>23.47</v>
      </c>
      <c r="V280">
        <v>13.469999999999999</v>
      </c>
      <c r="W280">
        <f t="shared" si="28"/>
        <v>16.34</v>
      </c>
    </row>
    <row r="281" spans="1:23" x14ac:dyDescent="0.75">
      <c r="A281" s="7">
        <v>0.66767361111111112</v>
      </c>
      <c r="B281">
        <v>11.2</v>
      </c>
      <c r="C281">
        <v>35.36</v>
      </c>
      <c r="D281">
        <v>10</v>
      </c>
      <c r="E281">
        <v>30.78</v>
      </c>
      <c r="F281">
        <v>52.52</v>
      </c>
      <c r="G281">
        <v>23.83</v>
      </c>
      <c r="H281">
        <v>24.38</v>
      </c>
      <c r="I281">
        <v>25.18</v>
      </c>
      <c r="J281">
        <v>27.19</v>
      </c>
      <c r="K281">
        <v>184.94</v>
      </c>
      <c r="M281">
        <f t="shared" si="24"/>
        <v>4.9318999999999997</v>
      </c>
      <c r="N281">
        <f t="shared" si="25"/>
        <v>0.30917320193832709</v>
      </c>
      <c r="P281">
        <v>280</v>
      </c>
      <c r="Q281">
        <f t="shared" si="29"/>
        <v>35.311340457024656</v>
      </c>
      <c r="R281">
        <f t="shared" si="26"/>
        <v>0.5458660096916349</v>
      </c>
      <c r="U281">
        <f t="shared" si="30"/>
        <v>23.83</v>
      </c>
      <c r="V281">
        <v>13.829999999999998</v>
      </c>
      <c r="W281">
        <f t="shared" si="28"/>
        <v>17.190000000000001</v>
      </c>
    </row>
    <row r="282" spans="1:23" x14ac:dyDescent="0.75">
      <c r="A282" s="7">
        <v>0.66836805555555545</v>
      </c>
      <c r="B282">
        <v>11.14</v>
      </c>
      <c r="C282">
        <v>35.28</v>
      </c>
      <c r="D282">
        <v>10</v>
      </c>
      <c r="E282">
        <v>30.65</v>
      </c>
      <c r="F282">
        <v>52.32</v>
      </c>
      <c r="G282">
        <v>23.83</v>
      </c>
      <c r="H282">
        <v>24.3</v>
      </c>
      <c r="I282">
        <v>25.08</v>
      </c>
      <c r="J282">
        <v>26.82</v>
      </c>
      <c r="K282">
        <v>182.2</v>
      </c>
      <c r="M282">
        <f t="shared" si="24"/>
        <v>4.871900000000001</v>
      </c>
      <c r="N282">
        <f t="shared" si="25"/>
        <v>0.30541189450786432</v>
      </c>
      <c r="P282">
        <v>281</v>
      </c>
      <c r="Q282">
        <f t="shared" si="29"/>
        <v>34.514665736160431</v>
      </c>
      <c r="R282">
        <f t="shared" si="26"/>
        <v>0.52705947253932139</v>
      </c>
      <c r="U282">
        <f t="shared" si="30"/>
        <v>23.83</v>
      </c>
      <c r="V282">
        <v>13.829999999999998</v>
      </c>
      <c r="W282">
        <f t="shared" si="28"/>
        <v>16.82</v>
      </c>
    </row>
    <row r="283" spans="1:23" x14ac:dyDescent="0.75">
      <c r="A283" s="7">
        <v>0.6690625</v>
      </c>
      <c r="B283">
        <v>11.12</v>
      </c>
      <c r="C283">
        <v>35.22</v>
      </c>
      <c r="D283">
        <v>10</v>
      </c>
      <c r="E283">
        <v>30.62</v>
      </c>
      <c r="F283">
        <v>53.51</v>
      </c>
      <c r="G283">
        <v>23.85</v>
      </c>
      <c r="H283">
        <v>24.38</v>
      </c>
      <c r="I283">
        <v>24.77</v>
      </c>
      <c r="J283">
        <v>26.86</v>
      </c>
      <c r="K283">
        <v>178.1</v>
      </c>
      <c r="M283">
        <f t="shared" si="24"/>
        <v>4.8518999999999997</v>
      </c>
      <c r="N283">
        <f t="shared" si="25"/>
        <v>0.30415812536437664</v>
      </c>
      <c r="P283">
        <v>282</v>
      </c>
      <c r="Q283">
        <f t="shared" si="29"/>
        <v>34.244728869102808</v>
      </c>
      <c r="R283">
        <f t="shared" si="26"/>
        <v>0.52079062682188293</v>
      </c>
      <c r="U283">
        <f t="shared" si="30"/>
        <v>23.85</v>
      </c>
      <c r="V283">
        <v>13.850000000000001</v>
      </c>
      <c r="W283">
        <f t="shared" si="28"/>
        <v>16.86</v>
      </c>
    </row>
    <row r="284" spans="1:23" x14ac:dyDescent="0.75">
      <c r="A284" s="7">
        <v>0.66975694444444445</v>
      </c>
      <c r="B284">
        <v>11.06</v>
      </c>
      <c r="C284">
        <v>35.15</v>
      </c>
      <c r="D284">
        <v>10</v>
      </c>
      <c r="E284">
        <v>30.44</v>
      </c>
      <c r="F284">
        <v>53.51</v>
      </c>
      <c r="G284">
        <v>24.03</v>
      </c>
      <c r="H284">
        <v>24.28</v>
      </c>
      <c r="I284">
        <v>24.81</v>
      </c>
      <c r="J284">
        <v>26.78</v>
      </c>
      <c r="K284">
        <v>163.06</v>
      </c>
      <c r="M284">
        <f t="shared" si="24"/>
        <v>4.7919000000000009</v>
      </c>
      <c r="N284">
        <f t="shared" si="25"/>
        <v>0.30039681793391387</v>
      </c>
      <c r="P284">
        <v>283</v>
      </c>
      <c r="Q284">
        <f t="shared" si="29"/>
        <v>33.421398610154633</v>
      </c>
      <c r="R284">
        <f t="shared" si="26"/>
        <v>0.50198408966956909</v>
      </c>
      <c r="U284">
        <f t="shared" si="30"/>
        <v>24.03</v>
      </c>
      <c r="V284">
        <v>14.030000000000001</v>
      </c>
      <c r="W284">
        <f t="shared" si="28"/>
        <v>16.78</v>
      </c>
    </row>
    <row r="285" spans="1:23" x14ac:dyDescent="0.75">
      <c r="A285" s="7">
        <v>0.67045138888888889</v>
      </c>
      <c r="B285">
        <v>11.06</v>
      </c>
      <c r="C285">
        <v>35.06</v>
      </c>
      <c r="D285">
        <v>10</v>
      </c>
      <c r="E285">
        <v>30.12</v>
      </c>
      <c r="F285">
        <v>53.51</v>
      </c>
      <c r="G285">
        <v>23.73</v>
      </c>
      <c r="H285">
        <v>24.05</v>
      </c>
      <c r="I285">
        <v>24.78</v>
      </c>
      <c r="J285">
        <v>26.08</v>
      </c>
      <c r="K285">
        <v>157.59</v>
      </c>
      <c r="M285">
        <f t="shared" si="24"/>
        <v>4.7919000000000009</v>
      </c>
      <c r="N285">
        <f t="shared" si="25"/>
        <v>0.30039681793391387</v>
      </c>
      <c r="P285">
        <v>284</v>
      </c>
      <c r="Q285">
        <f t="shared" si="29"/>
        <v>33.421398610154633</v>
      </c>
      <c r="R285">
        <f t="shared" si="26"/>
        <v>0.50198408966956909</v>
      </c>
      <c r="U285">
        <f t="shared" si="30"/>
        <v>23.73</v>
      </c>
      <c r="V285">
        <v>13.73</v>
      </c>
      <c r="W285">
        <f t="shared" si="28"/>
        <v>16.079999999999998</v>
      </c>
    </row>
    <row r="286" spans="1:23" x14ac:dyDescent="0.75">
      <c r="A286" s="7">
        <v>0.67114583333333344</v>
      </c>
      <c r="B286">
        <v>11.08</v>
      </c>
      <c r="C286">
        <v>34.93</v>
      </c>
      <c r="D286">
        <v>10</v>
      </c>
      <c r="E286">
        <v>29.89</v>
      </c>
      <c r="F286">
        <v>54.3</v>
      </c>
      <c r="G286">
        <v>23.8</v>
      </c>
      <c r="H286">
        <v>24.12</v>
      </c>
      <c r="I286">
        <v>24.8</v>
      </c>
      <c r="J286">
        <v>26.05</v>
      </c>
      <c r="K286">
        <v>137.09</v>
      </c>
      <c r="M286">
        <f t="shared" si="24"/>
        <v>4.8119000000000005</v>
      </c>
      <c r="N286">
        <f t="shared" si="25"/>
        <v>0.30165058707740144</v>
      </c>
      <c r="P286">
        <v>285</v>
      </c>
      <c r="Q286">
        <f t="shared" si="29"/>
        <v>33.698123402398217</v>
      </c>
      <c r="R286">
        <f t="shared" si="26"/>
        <v>0.50825293538700711</v>
      </c>
      <c r="U286">
        <f t="shared" si="30"/>
        <v>23.8</v>
      </c>
      <c r="V286">
        <v>13.8</v>
      </c>
      <c r="W286">
        <f t="shared" si="28"/>
        <v>16.05</v>
      </c>
    </row>
    <row r="287" spans="1:23" x14ac:dyDescent="0.75">
      <c r="A287" s="7">
        <v>0.67184027777777777</v>
      </c>
      <c r="B287">
        <v>11.05</v>
      </c>
      <c r="C287">
        <v>34.78</v>
      </c>
      <c r="D287">
        <v>10</v>
      </c>
      <c r="E287">
        <v>29.57</v>
      </c>
      <c r="F287">
        <v>55.51</v>
      </c>
      <c r="G287">
        <v>23.83</v>
      </c>
      <c r="H287">
        <v>24.04</v>
      </c>
      <c r="I287">
        <v>24.96</v>
      </c>
      <c r="J287">
        <v>25.91</v>
      </c>
      <c r="K287">
        <v>139.82</v>
      </c>
      <c r="M287">
        <f t="shared" si="24"/>
        <v>4.7819000000000011</v>
      </c>
      <c r="N287">
        <f t="shared" si="25"/>
        <v>0.29976993336217012</v>
      </c>
      <c r="P287">
        <v>286</v>
      </c>
      <c r="Q287">
        <f t="shared" si="29"/>
        <v>33.282168175829696</v>
      </c>
      <c r="R287">
        <f t="shared" si="26"/>
        <v>0.49884966681085025</v>
      </c>
      <c r="U287">
        <f t="shared" si="30"/>
        <v>23.83</v>
      </c>
      <c r="V287">
        <v>13.829999999999998</v>
      </c>
      <c r="W287">
        <f t="shared" si="28"/>
        <v>15.91</v>
      </c>
    </row>
    <row r="288" spans="1:23" x14ac:dyDescent="0.75">
      <c r="A288" s="7">
        <v>0.67253472222222221</v>
      </c>
      <c r="B288">
        <v>11.05</v>
      </c>
      <c r="C288">
        <v>34.61</v>
      </c>
      <c r="D288">
        <v>10</v>
      </c>
      <c r="E288">
        <v>29.34</v>
      </c>
      <c r="F288">
        <v>55.71</v>
      </c>
      <c r="G288">
        <v>23.89</v>
      </c>
      <c r="H288">
        <v>24.05</v>
      </c>
      <c r="I288">
        <v>24.6</v>
      </c>
      <c r="J288">
        <v>26.04</v>
      </c>
      <c r="K288">
        <v>126.15</v>
      </c>
      <c r="M288">
        <f t="shared" si="24"/>
        <v>4.7819000000000011</v>
      </c>
      <c r="N288">
        <f t="shared" si="25"/>
        <v>0.29976993336217012</v>
      </c>
      <c r="P288">
        <v>287</v>
      </c>
      <c r="Q288">
        <f t="shared" si="29"/>
        <v>33.282168175829696</v>
      </c>
      <c r="R288">
        <f t="shared" si="26"/>
        <v>0.49884966681085025</v>
      </c>
      <c r="U288">
        <f t="shared" si="30"/>
        <v>23.89</v>
      </c>
      <c r="V288">
        <v>13.89</v>
      </c>
      <c r="W288">
        <f t="shared" si="28"/>
        <v>16.04</v>
      </c>
    </row>
    <row r="289" spans="1:23" x14ac:dyDescent="0.75">
      <c r="A289" s="7">
        <v>0.67322916666666666</v>
      </c>
      <c r="B289">
        <v>11.06</v>
      </c>
      <c r="C289">
        <v>34.44</v>
      </c>
      <c r="D289">
        <v>10</v>
      </c>
      <c r="E289">
        <v>29.07</v>
      </c>
      <c r="F289">
        <v>55.92</v>
      </c>
      <c r="G289">
        <v>24.14</v>
      </c>
      <c r="H289">
        <v>24.29</v>
      </c>
      <c r="I289">
        <v>24.43</v>
      </c>
      <c r="J289">
        <v>26.29</v>
      </c>
      <c r="K289">
        <v>126.15</v>
      </c>
      <c r="M289">
        <f t="shared" si="24"/>
        <v>4.7919000000000009</v>
      </c>
      <c r="N289">
        <f t="shared" si="25"/>
        <v>0.30039681793391387</v>
      </c>
      <c r="P289">
        <v>288</v>
      </c>
      <c r="Q289">
        <f t="shared" si="29"/>
        <v>33.421398610154633</v>
      </c>
      <c r="R289">
        <f t="shared" si="26"/>
        <v>0.50198408966956909</v>
      </c>
      <c r="U289">
        <f t="shared" si="30"/>
        <v>24.14</v>
      </c>
      <c r="V289">
        <v>14.14</v>
      </c>
      <c r="W289">
        <f t="shared" si="28"/>
        <v>16.29</v>
      </c>
    </row>
    <row r="290" spans="1:23" x14ac:dyDescent="0.75">
      <c r="A290" s="7">
        <v>0.67392361111111121</v>
      </c>
      <c r="B290">
        <v>11.05</v>
      </c>
      <c r="C290">
        <v>34.270000000000003</v>
      </c>
      <c r="D290">
        <v>10</v>
      </c>
      <c r="E290">
        <v>28.69</v>
      </c>
      <c r="F290">
        <v>57.15</v>
      </c>
      <c r="G290">
        <v>23.84</v>
      </c>
      <c r="H290">
        <v>23.94</v>
      </c>
      <c r="I290">
        <v>24.69</v>
      </c>
      <c r="J290">
        <v>25.74</v>
      </c>
      <c r="K290">
        <v>116.58</v>
      </c>
      <c r="M290">
        <f t="shared" si="24"/>
        <v>4.7819000000000011</v>
      </c>
      <c r="N290">
        <f t="shared" si="25"/>
        <v>0.29976993336217012</v>
      </c>
      <c r="P290">
        <v>289</v>
      </c>
      <c r="Q290">
        <f t="shared" si="29"/>
        <v>33.282168175829696</v>
      </c>
      <c r="R290">
        <f t="shared" si="26"/>
        <v>0.49884966681085025</v>
      </c>
      <c r="U290">
        <f t="shared" si="30"/>
        <v>23.84</v>
      </c>
      <c r="V290">
        <v>13.84</v>
      </c>
      <c r="W290">
        <f t="shared" si="28"/>
        <v>15.739999999999998</v>
      </c>
    </row>
    <row r="291" spans="1:23" x14ac:dyDescent="0.75">
      <c r="A291" s="7">
        <v>0.67461805555555554</v>
      </c>
      <c r="B291">
        <v>11.05</v>
      </c>
      <c r="C291">
        <v>34.119999999999997</v>
      </c>
      <c r="D291">
        <v>10</v>
      </c>
      <c r="E291">
        <v>28.53</v>
      </c>
      <c r="F291">
        <v>57.97</v>
      </c>
      <c r="G291">
        <v>23.85</v>
      </c>
      <c r="H291">
        <v>23.92</v>
      </c>
      <c r="I291">
        <v>24.94</v>
      </c>
      <c r="J291">
        <v>25.49</v>
      </c>
      <c r="K291">
        <v>124.78</v>
      </c>
      <c r="M291">
        <f t="shared" si="24"/>
        <v>4.7819000000000011</v>
      </c>
      <c r="N291">
        <f t="shared" si="25"/>
        <v>0.29976993336217012</v>
      </c>
      <c r="P291">
        <v>290</v>
      </c>
      <c r="Q291">
        <f t="shared" si="29"/>
        <v>33.282168175829696</v>
      </c>
      <c r="R291">
        <f t="shared" si="26"/>
        <v>0.49884966681085025</v>
      </c>
      <c r="U291">
        <f t="shared" si="30"/>
        <v>23.85</v>
      </c>
      <c r="V291">
        <v>13.850000000000001</v>
      </c>
      <c r="W291">
        <f t="shared" si="28"/>
        <v>15.489999999999998</v>
      </c>
    </row>
    <row r="292" spans="1:23" x14ac:dyDescent="0.75">
      <c r="A292" s="7">
        <v>0.67531249999999998</v>
      </c>
      <c r="B292">
        <v>11.04</v>
      </c>
      <c r="C292">
        <v>33.950000000000003</v>
      </c>
      <c r="D292">
        <v>10</v>
      </c>
      <c r="E292">
        <v>28.39</v>
      </c>
      <c r="F292">
        <v>58.8</v>
      </c>
      <c r="G292">
        <v>24.06</v>
      </c>
      <c r="H292">
        <v>24.1</v>
      </c>
      <c r="I292">
        <v>25.02</v>
      </c>
      <c r="J292">
        <v>25.78</v>
      </c>
      <c r="K292">
        <v>127.52</v>
      </c>
      <c r="M292">
        <f t="shared" si="24"/>
        <v>4.7718999999999996</v>
      </c>
      <c r="N292">
        <f t="shared" si="25"/>
        <v>0.29914304879042619</v>
      </c>
      <c r="P292">
        <v>291</v>
      </c>
      <c r="Q292">
        <f t="shared" si="29"/>
        <v>33.142354198537248</v>
      </c>
      <c r="R292">
        <f t="shared" si="26"/>
        <v>0.49571524395213062</v>
      </c>
      <c r="U292">
        <f t="shared" si="30"/>
        <v>24.06</v>
      </c>
      <c r="V292">
        <v>14.059999999999999</v>
      </c>
      <c r="W292">
        <f t="shared" si="28"/>
        <v>15.780000000000001</v>
      </c>
    </row>
    <row r="293" spans="1:23" x14ac:dyDescent="0.75">
      <c r="A293" s="7">
        <v>0.67600694444444442</v>
      </c>
      <c r="B293">
        <v>11.03</v>
      </c>
      <c r="C293">
        <v>33.75</v>
      </c>
      <c r="D293">
        <v>10</v>
      </c>
      <c r="E293">
        <v>28.2</v>
      </c>
      <c r="F293">
        <v>59.82</v>
      </c>
      <c r="G293">
        <v>24.24</v>
      </c>
      <c r="H293">
        <v>24.11</v>
      </c>
      <c r="I293">
        <v>24.67</v>
      </c>
      <c r="J293">
        <v>26.1</v>
      </c>
      <c r="K293">
        <v>119.32</v>
      </c>
      <c r="M293">
        <f t="shared" si="24"/>
        <v>4.7618999999999998</v>
      </c>
      <c r="N293">
        <f t="shared" si="25"/>
        <v>0.29851616421868238</v>
      </c>
      <c r="P293">
        <v>292</v>
      </c>
      <c r="Q293">
        <f t="shared" si="29"/>
        <v>33.001953001952984</v>
      </c>
      <c r="R293">
        <f t="shared" si="26"/>
        <v>0.49258082109341167</v>
      </c>
      <c r="U293">
        <f t="shared" si="30"/>
        <v>24.24</v>
      </c>
      <c r="V293">
        <v>14.239999999999998</v>
      </c>
      <c r="W293">
        <f t="shared" si="28"/>
        <v>16.100000000000001</v>
      </c>
    </row>
    <row r="294" spans="1:23" x14ac:dyDescent="0.75">
      <c r="A294" s="7">
        <v>0.67670138888888898</v>
      </c>
      <c r="B294">
        <v>11.02</v>
      </c>
      <c r="C294">
        <v>33.61</v>
      </c>
      <c r="D294">
        <v>10</v>
      </c>
      <c r="E294">
        <v>28.09</v>
      </c>
      <c r="F294">
        <v>59.41</v>
      </c>
      <c r="G294">
        <v>24.29</v>
      </c>
      <c r="H294">
        <v>24.05</v>
      </c>
      <c r="I294">
        <v>24.74</v>
      </c>
      <c r="J294">
        <v>26.19</v>
      </c>
      <c r="K294">
        <v>123.42</v>
      </c>
      <c r="M294">
        <f t="shared" si="24"/>
        <v>4.7519</v>
      </c>
      <c r="N294">
        <f t="shared" si="25"/>
        <v>0.29788927964693862</v>
      </c>
      <c r="P294">
        <v>293</v>
      </c>
      <c r="Q294">
        <f t="shared" si="29"/>
        <v>32.86096087880636</v>
      </c>
      <c r="R294">
        <f t="shared" si="26"/>
        <v>0.48944639823469283</v>
      </c>
      <c r="U294">
        <f t="shared" si="30"/>
        <v>24.29</v>
      </c>
      <c r="V294">
        <v>14.29</v>
      </c>
      <c r="W294">
        <f t="shared" si="28"/>
        <v>16.190000000000001</v>
      </c>
    </row>
    <row r="295" spans="1:23" x14ac:dyDescent="0.75">
      <c r="A295" s="7">
        <v>0.67739583333333331</v>
      </c>
      <c r="B295">
        <v>11.02</v>
      </c>
      <c r="C295">
        <v>33.49</v>
      </c>
      <c r="D295">
        <v>10</v>
      </c>
      <c r="E295">
        <v>27.97</v>
      </c>
      <c r="F295">
        <v>60.65</v>
      </c>
      <c r="G295">
        <v>24.07</v>
      </c>
      <c r="H295">
        <v>23.93</v>
      </c>
      <c r="I295">
        <v>24.96</v>
      </c>
      <c r="J295">
        <v>25.97</v>
      </c>
      <c r="K295">
        <v>124.78</v>
      </c>
      <c r="M295">
        <f t="shared" si="24"/>
        <v>4.7519</v>
      </c>
      <c r="N295">
        <f t="shared" si="25"/>
        <v>0.29788927964693862</v>
      </c>
      <c r="P295">
        <v>294</v>
      </c>
      <c r="Q295">
        <f t="shared" si="29"/>
        <v>32.86096087880636</v>
      </c>
      <c r="R295">
        <f t="shared" si="26"/>
        <v>0.48944639823469283</v>
      </c>
      <c r="U295">
        <f t="shared" si="30"/>
        <v>24.07</v>
      </c>
      <c r="V295">
        <v>14.07</v>
      </c>
      <c r="W295">
        <f t="shared" si="28"/>
        <v>15.969999999999999</v>
      </c>
    </row>
    <row r="296" spans="1:23" x14ac:dyDescent="0.75">
      <c r="A296" s="7">
        <v>0.67809027777777775</v>
      </c>
      <c r="B296">
        <v>11.01</v>
      </c>
      <c r="C296">
        <v>33.380000000000003</v>
      </c>
      <c r="D296">
        <v>10</v>
      </c>
      <c r="E296">
        <v>27.86</v>
      </c>
      <c r="F296">
        <v>61.47</v>
      </c>
      <c r="G296">
        <v>24.28</v>
      </c>
      <c r="H296">
        <v>24.21</v>
      </c>
      <c r="I296">
        <v>25.4</v>
      </c>
      <c r="J296">
        <v>25.57</v>
      </c>
      <c r="K296">
        <v>123.42</v>
      </c>
      <c r="M296">
        <f t="shared" si="24"/>
        <v>4.7419000000000002</v>
      </c>
      <c r="N296">
        <f t="shared" si="25"/>
        <v>0.29726239507519481</v>
      </c>
      <c r="P296">
        <v>295</v>
      </c>
      <c r="Q296">
        <f t="shared" si="29"/>
        <v>32.71937409055441</v>
      </c>
      <c r="R296">
        <f t="shared" si="26"/>
        <v>0.48631197537597382</v>
      </c>
      <c r="U296">
        <f t="shared" si="30"/>
        <v>24.28</v>
      </c>
      <c r="V296">
        <v>14.280000000000001</v>
      </c>
      <c r="W296">
        <f t="shared" si="28"/>
        <v>15.57</v>
      </c>
    </row>
    <row r="297" spans="1:23" x14ac:dyDescent="0.75">
      <c r="A297" s="7">
        <v>0.67878472222222219</v>
      </c>
      <c r="B297">
        <v>11</v>
      </c>
      <c r="C297">
        <v>33.299999999999997</v>
      </c>
      <c r="D297">
        <v>10</v>
      </c>
      <c r="E297">
        <v>27.83</v>
      </c>
      <c r="F297">
        <v>60.44</v>
      </c>
      <c r="G297">
        <v>24.44</v>
      </c>
      <c r="H297">
        <v>24.13</v>
      </c>
      <c r="I297">
        <v>25.85</v>
      </c>
      <c r="J297">
        <v>25.93</v>
      </c>
      <c r="K297">
        <v>119.32</v>
      </c>
      <c r="M297">
        <f t="shared" si="24"/>
        <v>4.7319000000000004</v>
      </c>
      <c r="N297">
        <f t="shared" si="25"/>
        <v>0.29663551050345105</v>
      </c>
      <c r="P297">
        <v>296</v>
      </c>
      <c r="Q297">
        <f t="shared" si="29"/>
        <v>32.577188867051284</v>
      </c>
      <c r="R297">
        <f t="shared" si="26"/>
        <v>0.4831775525172548</v>
      </c>
      <c r="U297">
        <f t="shared" si="30"/>
        <v>24.44</v>
      </c>
      <c r="V297">
        <v>14.440000000000001</v>
      </c>
      <c r="W297">
        <f t="shared" si="28"/>
        <v>15.93</v>
      </c>
    </row>
    <row r="298" spans="1:23" x14ac:dyDescent="0.75">
      <c r="A298" s="7">
        <v>0.67947916666666675</v>
      </c>
      <c r="B298">
        <v>10.99</v>
      </c>
      <c r="C298">
        <v>33.159999999999997</v>
      </c>
      <c r="D298">
        <v>10</v>
      </c>
      <c r="E298">
        <v>27.7</v>
      </c>
      <c r="F298">
        <v>61.67</v>
      </c>
      <c r="G298">
        <v>24.91</v>
      </c>
      <c r="H298">
        <v>24.66</v>
      </c>
      <c r="I298">
        <v>25.55</v>
      </c>
      <c r="J298">
        <v>26.13</v>
      </c>
      <c r="K298">
        <v>108.38</v>
      </c>
      <c r="M298">
        <f t="shared" si="24"/>
        <v>4.7219000000000007</v>
      </c>
      <c r="N298">
        <f t="shared" si="25"/>
        <v>0.29600862593170724</v>
      </c>
      <c r="P298">
        <v>297</v>
      </c>
      <c r="Q298">
        <f t="shared" si="29"/>
        <v>32.434401406213595</v>
      </c>
      <c r="R298">
        <f t="shared" si="26"/>
        <v>0.48004312965853591</v>
      </c>
      <c r="U298">
        <f t="shared" si="30"/>
        <v>24.91</v>
      </c>
      <c r="V298">
        <v>14.91</v>
      </c>
      <c r="W298">
        <f t="shared" si="28"/>
        <v>16.13</v>
      </c>
    </row>
    <row r="299" spans="1:23" x14ac:dyDescent="0.75">
      <c r="A299" s="7">
        <v>0.68017361111111108</v>
      </c>
      <c r="B299">
        <v>11</v>
      </c>
      <c r="C299">
        <v>33.090000000000003</v>
      </c>
      <c r="D299">
        <v>10</v>
      </c>
      <c r="E299">
        <v>27.72</v>
      </c>
      <c r="F299">
        <v>62.08</v>
      </c>
      <c r="G299">
        <v>25.32</v>
      </c>
      <c r="H299">
        <v>24.78</v>
      </c>
      <c r="I299">
        <v>26.04</v>
      </c>
      <c r="J299">
        <v>26.36</v>
      </c>
      <c r="K299">
        <v>104.28</v>
      </c>
      <c r="M299">
        <f t="shared" si="24"/>
        <v>4.7319000000000004</v>
      </c>
      <c r="N299">
        <f t="shared" si="25"/>
        <v>0.29663551050345105</v>
      </c>
      <c r="P299">
        <v>298</v>
      </c>
      <c r="Q299">
        <f t="shared" si="29"/>
        <v>32.577188867051284</v>
      </c>
      <c r="R299">
        <f t="shared" si="26"/>
        <v>0.4831775525172548</v>
      </c>
      <c r="U299">
        <f t="shared" si="30"/>
        <v>25.32</v>
      </c>
      <c r="V299">
        <v>15.32</v>
      </c>
      <c r="W299">
        <f t="shared" si="28"/>
        <v>16.36</v>
      </c>
    </row>
    <row r="300" spans="1:23" x14ac:dyDescent="0.75">
      <c r="A300" s="7">
        <v>0.68086805555555552</v>
      </c>
      <c r="B300">
        <v>11.01</v>
      </c>
      <c r="C300">
        <v>33.01</v>
      </c>
      <c r="D300">
        <v>10</v>
      </c>
      <c r="E300">
        <v>27.57</v>
      </c>
      <c r="F300">
        <v>60.85</v>
      </c>
      <c r="G300">
        <v>24.9</v>
      </c>
      <c r="H300">
        <v>24.32</v>
      </c>
      <c r="I300">
        <v>25.36</v>
      </c>
      <c r="J300">
        <v>25.89</v>
      </c>
      <c r="K300">
        <v>90.61</v>
      </c>
      <c r="M300">
        <f t="shared" si="24"/>
        <v>4.7419000000000002</v>
      </c>
      <c r="N300">
        <f t="shared" si="25"/>
        <v>0.29726239507519481</v>
      </c>
      <c r="P300">
        <v>299</v>
      </c>
      <c r="Q300">
        <f t="shared" si="29"/>
        <v>32.71937409055441</v>
      </c>
      <c r="R300">
        <f t="shared" si="26"/>
        <v>0.48631197537597382</v>
      </c>
      <c r="U300">
        <f t="shared" si="30"/>
        <v>24.9</v>
      </c>
      <c r="V300">
        <v>14.899999999999999</v>
      </c>
      <c r="W300">
        <f t="shared" si="28"/>
        <v>15.89</v>
      </c>
    </row>
    <row r="301" spans="1:23" x14ac:dyDescent="0.75">
      <c r="A301" s="7">
        <v>0.68156250000000007</v>
      </c>
      <c r="B301">
        <v>11.01</v>
      </c>
      <c r="C301">
        <v>32.96</v>
      </c>
      <c r="D301">
        <v>10</v>
      </c>
      <c r="E301">
        <v>27.51</v>
      </c>
      <c r="F301">
        <v>59.62</v>
      </c>
      <c r="G301">
        <v>25.31</v>
      </c>
      <c r="H301">
        <v>24.77</v>
      </c>
      <c r="I301">
        <v>24.87</v>
      </c>
      <c r="J301">
        <v>26.37</v>
      </c>
      <c r="K301">
        <v>96.07</v>
      </c>
      <c r="M301">
        <f t="shared" si="24"/>
        <v>4.7419000000000002</v>
      </c>
      <c r="N301">
        <f t="shared" si="25"/>
        <v>0.29726239507519481</v>
      </c>
      <c r="P301">
        <v>300</v>
      </c>
      <c r="Q301">
        <f t="shared" si="29"/>
        <v>32.71937409055441</v>
      </c>
      <c r="R301">
        <f t="shared" si="26"/>
        <v>0.48631197537597382</v>
      </c>
      <c r="U301">
        <f t="shared" si="30"/>
        <v>25.31</v>
      </c>
      <c r="V301">
        <v>15.309999999999999</v>
      </c>
      <c r="W301">
        <f t="shared" si="28"/>
        <v>16.37</v>
      </c>
    </row>
    <row r="302" spans="1:23" x14ac:dyDescent="0.75">
      <c r="A302" s="7">
        <v>0.68225694444444451</v>
      </c>
      <c r="B302">
        <v>11</v>
      </c>
      <c r="C302">
        <v>32.880000000000003</v>
      </c>
      <c r="D302">
        <v>10</v>
      </c>
      <c r="E302">
        <v>27.48</v>
      </c>
      <c r="F302">
        <v>62.29</v>
      </c>
      <c r="G302">
        <v>25.07</v>
      </c>
      <c r="H302">
        <v>24.38</v>
      </c>
      <c r="J302">
        <v>25.73</v>
      </c>
      <c r="K302">
        <v>91.97</v>
      </c>
      <c r="M302">
        <f t="shared" si="24"/>
        <v>4.7319000000000004</v>
      </c>
      <c r="N302">
        <f t="shared" si="25"/>
        <v>0.29663551050345105</v>
      </c>
      <c r="P302">
        <v>301</v>
      </c>
      <c r="Q302">
        <f t="shared" si="29"/>
        <v>32.577188867051284</v>
      </c>
      <c r="R302">
        <f t="shared" si="26"/>
        <v>0.4831775525172548</v>
      </c>
      <c r="V302">
        <f>I302-10</f>
        <v>-10</v>
      </c>
    </row>
    <row r="303" spans="1:23" x14ac:dyDescent="0.75">
      <c r="A303" s="7">
        <v>0.68295138888888884</v>
      </c>
      <c r="B303">
        <v>10.99</v>
      </c>
      <c r="C303">
        <v>32.83</v>
      </c>
      <c r="D303">
        <v>10</v>
      </c>
      <c r="E303">
        <v>27.39</v>
      </c>
      <c r="F303">
        <v>62.5</v>
      </c>
      <c r="G303">
        <v>24.81</v>
      </c>
      <c r="H303">
        <v>24.3</v>
      </c>
      <c r="J303">
        <v>25.15</v>
      </c>
      <c r="K303">
        <v>93.34</v>
      </c>
      <c r="M303">
        <f t="shared" si="24"/>
        <v>4.7219000000000007</v>
      </c>
      <c r="N303">
        <f t="shared" si="25"/>
        <v>0.29600862593170724</v>
      </c>
      <c r="P303">
        <v>302</v>
      </c>
      <c r="Q303">
        <f t="shared" si="29"/>
        <v>32.434401406213595</v>
      </c>
      <c r="R303">
        <f t="shared" si="26"/>
        <v>0.48004312965853591</v>
      </c>
      <c r="V303">
        <f>I303-10</f>
        <v>-10</v>
      </c>
    </row>
  </sheetData>
  <mergeCells count="1">
    <mergeCell ref="S1:T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1"/>
  <sheetViews>
    <sheetView topLeftCell="D2" zoomScale="25" zoomScaleNormal="25" workbookViewId="0">
      <selection activeCell="K22" sqref="K22"/>
    </sheetView>
  </sheetViews>
  <sheetFormatPr defaultRowHeight="14.75" x14ac:dyDescent="0.75"/>
  <cols>
    <col min="11" max="11" width="22" bestFit="1" customWidth="1"/>
    <col min="13" max="13" width="15" bestFit="1" customWidth="1"/>
    <col min="14" max="14" width="10.40625" bestFit="1" customWidth="1"/>
    <col min="16" max="16" width="13.7265625" bestFit="1" customWidth="1"/>
    <col min="17" max="17" width="16.54296875" bestFit="1" customWidth="1"/>
    <col min="18" max="18" width="16.40625" bestFit="1" customWidth="1"/>
  </cols>
  <sheetData>
    <row r="1" spans="1:19" x14ac:dyDescent="0.75">
      <c r="A1" t="s">
        <v>11</v>
      </c>
      <c r="B1" t="s">
        <v>12</v>
      </c>
      <c r="C1" t="s">
        <v>20</v>
      </c>
      <c r="D1" t="s">
        <v>21</v>
      </c>
      <c r="E1" t="s">
        <v>13</v>
      </c>
      <c r="F1" t="s">
        <v>14</v>
      </c>
      <c r="G1" t="s">
        <v>15</v>
      </c>
      <c r="H1" t="s">
        <v>22</v>
      </c>
      <c r="I1" t="s">
        <v>23</v>
      </c>
      <c r="J1" t="s">
        <v>24</v>
      </c>
      <c r="K1" t="s">
        <v>19</v>
      </c>
      <c r="M1" t="s">
        <v>60</v>
      </c>
      <c r="N1" t="s">
        <v>59</v>
      </c>
      <c r="P1" t="s">
        <v>108</v>
      </c>
      <c r="Q1" t="s">
        <v>106</v>
      </c>
      <c r="R1" t="s">
        <v>107</v>
      </c>
    </row>
    <row r="2" spans="1:19" x14ac:dyDescent="0.75">
      <c r="A2" s="7">
        <v>0.4698032407407407</v>
      </c>
      <c r="B2">
        <v>27.010000000000005</v>
      </c>
      <c r="C2">
        <v>22.81</v>
      </c>
      <c r="D2">
        <v>10</v>
      </c>
      <c r="E2">
        <v>24.76</v>
      </c>
      <c r="F2">
        <v>17.829999999999998</v>
      </c>
      <c r="G2">
        <v>23.59</v>
      </c>
      <c r="H2">
        <v>20.56</v>
      </c>
      <c r="I2">
        <v>21.1</v>
      </c>
      <c r="J2">
        <v>19.7</v>
      </c>
      <c r="K2">
        <v>737.25</v>
      </c>
      <c r="L2">
        <f>AVERAGE(K2:K291)</f>
        <v>301.28327586206888</v>
      </c>
      <c r="M2">
        <f>B2-5.9422</f>
        <v>21.067800000000005</v>
      </c>
      <c r="N2">
        <f>M2/21.0678</f>
        <v>1.0000000000000004</v>
      </c>
      <c r="P2">
        <v>1</v>
      </c>
      <c r="Q2">
        <f>(M2-$S$3)/M2*100</f>
        <v>80</v>
      </c>
      <c r="R2">
        <f>(M2-$S$3)/$S$3</f>
        <v>4</v>
      </c>
    </row>
    <row r="3" spans="1:19" x14ac:dyDescent="0.75">
      <c r="A3" s="7">
        <v>0.4704976851851852</v>
      </c>
      <c r="B3">
        <v>26.94</v>
      </c>
      <c r="C3">
        <v>23.16</v>
      </c>
      <c r="D3">
        <v>10</v>
      </c>
      <c r="E3">
        <v>24.68</v>
      </c>
      <c r="F3">
        <v>15.61</v>
      </c>
      <c r="G3">
        <v>24.19</v>
      </c>
      <c r="H3">
        <v>19.5</v>
      </c>
      <c r="I3">
        <v>20.76</v>
      </c>
      <c r="J3">
        <v>20.09</v>
      </c>
      <c r="K3">
        <v>812.44</v>
      </c>
      <c r="M3">
        <f t="shared" ref="M3:M66" si="0">B3-5.9422</f>
        <v>20.997800000000002</v>
      </c>
      <c r="N3">
        <f t="shared" ref="N3:N66" si="1">M3/21.0678</f>
        <v>0.99667739393766808</v>
      </c>
      <c r="P3">
        <v>2</v>
      </c>
      <c r="Q3">
        <f t="shared" ref="Q3:Q66" si="2">(M3-$S$3)/M3*100</f>
        <v>79.933326348474594</v>
      </c>
      <c r="R3">
        <f t="shared" ref="R3:R66" si="3">(M3-$S$3)/$S$3</f>
        <v>3.9833869696883388</v>
      </c>
      <c r="S3">
        <f>0.2*M2</f>
        <v>4.2135600000000011</v>
      </c>
    </row>
    <row r="4" spans="1:19" x14ac:dyDescent="0.75">
      <c r="A4" s="7">
        <v>0.47119212962962959</v>
      </c>
      <c r="B4">
        <v>26.91</v>
      </c>
      <c r="C4">
        <v>23.55</v>
      </c>
      <c r="D4">
        <v>10</v>
      </c>
      <c r="E4">
        <v>24.81</v>
      </c>
      <c r="F4">
        <v>13.6</v>
      </c>
      <c r="G4">
        <v>25.01</v>
      </c>
      <c r="H4">
        <v>19.16</v>
      </c>
      <c r="I4">
        <v>20.93</v>
      </c>
      <c r="J4">
        <v>20.66</v>
      </c>
      <c r="K4">
        <v>1079.03</v>
      </c>
      <c r="M4">
        <f t="shared" si="0"/>
        <v>20.9678</v>
      </c>
      <c r="N4">
        <f t="shared" si="1"/>
        <v>0.99525341991095428</v>
      </c>
      <c r="P4">
        <v>3</v>
      </c>
      <c r="Q4">
        <f t="shared" si="2"/>
        <v>79.904615648756661</v>
      </c>
      <c r="R4">
        <f t="shared" si="3"/>
        <v>3.9762670995547698</v>
      </c>
    </row>
    <row r="5" spans="1:19" x14ac:dyDescent="0.75">
      <c r="A5" s="7">
        <v>0.47188657407407408</v>
      </c>
      <c r="B5">
        <v>26.900000000000006</v>
      </c>
      <c r="C5">
        <v>24.01</v>
      </c>
      <c r="D5">
        <v>10</v>
      </c>
      <c r="E5">
        <v>24.96</v>
      </c>
      <c r="F5">
        <v>18.86</v>
      </c>
      <c r="G5">
        <v>24.92</v>
      </c>
      <c r="H5">
        <v>18.82</v>
      </c>
      <c r="I5">
        <v>20.69</v>
      </c>
      <c r="J5">
        <v>20.079999999999998</v>
      </c>
      <c r="K5">
        <v>958.73</v>
      </c>
      <c r="M5">
        <f t="shared" si="0"/>
        <v>20.957800000000006</v>
      </c>
      <c r="N5">
        <f t="shared" si="1"/>
        <v>0.99477876190204995</v>
      </c>
      <c r="P5">
        <v>4</v>
      </c>
      <c r="Q5">
        <f t="shared" si="2"/>
        <v>79.895027149796263</v>
      </c>
      <c r="R5">
        <f t="shared" si="3"/>
        <v>3.9738938095102481</v>
      </c>
    </row>
    <row r="6" spans="1:19" x14ac:dyDescent="0.75">
      <c r="A6" s="7">
        <v>0.47258101851851847</v>
      </c>
      <c r="B6">
        <v>26.860000000000007</v>
      </c>
      <c r="C6">
        <v>24.47</v>
      </c>
      <c r="D6">
        <v>10</v>
      </c>
      <c r="E6">
        <v>25.17</v>
      </c>
      <c r="F6">
        <v>14.59</v>
      </c>
      <c r="G6">
        <v>25.05</v>
      </c>
      <c r="H6">
        <v>18.79</v>
      </c>
      <c r="I6">
        <v>20.78</v>
      </c>
      <c r="J6">
        <v>20.32</v>
      </c>
      <c r="K6">
        <v>854.82</v>
      </c>
      <c r="M6">
        <f t="shared" si="0"/>
        <v>20.917800000000007</v>
      </c>
      <c r="N6">
        <f t="shared" si="1"/>
        <v>0.99288012986643159</v>
      </c>
      <c r="P6">
        <v>5</v>
      </c>
      <c r="Q6">
        <f t="shared" si="2"/>
        <v>79.856581476063454</v>
      </c>
      <c r="R6">
        <f t="shared" si="3"/>
        <v>3.9644006493321564</v>
      </c>
    </row>
    <row r="7" spans="1:19" x14ac:dyDescent="0.75">
      <c r="A7" s="7">
        <v>0.47327546296296297</v>
      </c>
      <c r="B7">
        <v>26.830000000000002</v>
      </c>
      <c r="C7">
        <v>24.92</v>
      </c>
      <c r="D7">
        <v>10</v>
      </c>
      <c r="E7">
        <v>25.39</v>
      </c>
      <c r="F7">
        <v>12.94</v>
      </c>
      <c r="G7">
        <v>24.89</v>
      </c>
      <c r="H7">
        <v>18.3</v>
      </c>
      <c r="I7">
        <v>20.28</v>
      </c>
      <c r="J7">
        <v>20.93</v>
      </c>
      <c r="K7">
        <v>668.9</v>
      </c>
      <c r="M7">
        <f t="shared" si="0"/>
        <v>20.887800000000002</v>
      </c>
      <c r="N7">
        <f t="shared" si="1"/>
        <v>0.99145615583971769</v>
      </c>
      <c r="P7">
        <v>6</v>
      </c>
      <c r="Q7">
        <f t="shared" si="2"/>
        <v>79.827650590296727</v>
      </c>
      <c r="R7">
        <f t="shared" si="3"/>
        <v>3.9572807791985865</v>
      </c>
    </row>
    <row r="8" spans="1:19" x14ac:dyDescent="0.75">
      <c r="A8" s="7">
        <v>0.47396990740740735</v>
      </c>
      <c r="B8">
        <v>26.810000000000006</v>
      </c>
      <c r="C8">
        <v>25.33</v>
      </c>
      <c r="D8">
        <v>10</v>
      </c>
      <c r="E8">
        <v>25.57</v>
      </c>
      <c r="F8">
        <v>13.27</v>
      </c>
      <c r="G8">
        <v>25.03</v>
      </c>
      <c r="H8">
        <v>18.03</v>
      </c>
      <c r="I8">
        <v>20.12</v>
      </c>
      <c r="J8">
        <v>20.329999999999998</v>
      </c>
      <c r="K8">
        <v>656.59</v>
      </c>
      <c r="M8">
        <f t="shared" si="0"/>
        <v>20.867800000000006</v>
      </c>
      <c r="N8">
        <f t="shared" si="1"/>
        <v>0.99050683982190868</v>
      </c>
      <c r="P8">
        <v>7</v>
      </c>
      <c r="Q8">
        <f t="shared" si="2"/>
        <v>79.808317120156417</v>
      </c>
      <c r="R8">
        <f t="shared" si="3"/>
        <v>3.9525341991095417</v>
      </c>
    </row>
    <row r="9" spans="1:19" x14ac:dyDescent="0.75">
      <c r="A9" s="7">
        <v>0.47466435185185185</v>
      </c>
      <c r="B9">
        <v>26.810000000000002</v>
      </c>
      <c r="C9">
        <v>25.72</v>
      </c>
      <c r="D9">
        <v>10</v>
      </c>
      <c r="E9">
        <v>25.73</v>
      </c>
      <c r="F9">
        <v>13.1</v>
      </c>
      <c r="G9">
        <v>24.95</v>
      </c>
      <c r="H9">
        <v>17.72</v>
      </c>
      <c r="I9">
        <v>19.79</v>
      </c>
      <c r="J9">
        <v>20.76</v>
      </c>
      <c r="K9">
        <v>569.1</v>
      </c>
      <c r="M9">
        <f t="shared" si="0"/>
        <v>20.867800000000003</v>
      </c>
      <c r="N9">
        <f t="shared" si="1"/>
        <v>0.99050683982190857</v>
      </c>
      <c r="P9">
        <v>8</v>
      </c>
      <c r="Q9">
        <f t="shared" si="2"/>
        <v>79.808317120156417</v>
      </c>
      <c r="R9">
        <f t="shared" si="3"/>
        <v>3.9525341991095408</v>
      </c>
    </row>
    <row r="10" spans="1:19" x14ac:dyDescent="0.75">
      <c r="A10" s="7">
        <v>0.47535879629629635</v>
      </c>
      <c r="B10">
        <v>26.790000000000003</v>
      </c>
      <c r="C10">
        <v>26.09</v>
      </c>
      <c r="D10">
        <v>10</v>
      </c>
      <c r="E10">
        <v>25.8</v>
      </c>
      <c r="F10">
        <v>12.94</v>
      </c>
      <c r="G10">
        <v>24.87</v>
      </c>
      <c r="H10">
        <v>17.47</v>
      </c>
      <c r="I10">
        <v>19.47</v>
      </c>
      <c r="J10">
        <v>20.440000000000001</v>
      </c>
      <c r="K10">
        <v>532.17999999999995</v>
      </c>
      <c r="M10">
        <f t="shared" si="0"/>
        <v>20.847800000000003</v>
      </c>
      <c r="N10">
        <f t="shared" si="1"/>
        <v>0.98955752380409934</v>
      </c>
      <c r="P10">
        <v>9</v>
      </c>
      <c r="Q10">
        <f t="shared" si="2"/>
        <v>79.788946555511856</v>
      </c>
      <c r="R10">
        <f t="shared" si="3"/>
        <v>3.9477876190204952</v>
      </c>
    </row>
    <row r="11" spans="1:19" x14ac:dyDescent="0.75">
      <c r="A11" s="7">
        <v>0.47605324074074074</v>
      </c>
      <c r="B11">
        <v>26.78</v>
      </c>
      <c r="C11">
        <v>26.42</v>
      </c>
      <c r="D11">
        <v>10</v>
      </c>
      <c r="E11">
        <v>25.84</v>
      </c>
      <c r="F11">
        <v>20.059999999999999</v>
      </c>
      <c r="G11">
        <v>24.87</v>
      </c>
      <c r="H11">
        <v>17.27</v>
      </c>
      <c r="I11">
        <v>19.13</v>
      </c>
      <c r="J11">
        <v>19.98</v>
      </c>
      <c r="K11">
        <v>532.17999999999995</v>
      </c>
      <c r="M11">
        <f t="shared" si="0"/>
        <v>20.837800000000001</v>
      </c>
      <c r="N11">
        <f t="shared" si="1"/>
        <v>0.98908286579519467</v>
      </c>
      <c r="P11">
        <v>10</v>
      </c>
      <c r="Q11">
        <f t="shared" si="2"/>
        <v>79.779247329372581</v>
      </c>
      <c r="R11">
        <f t="shared" si="3"/>
        <v>3.9454143289759718</v>
      </c>
    </row>
    <row r="12" spans="1:19" x14ac:dyDescent="0.75">
      <c r="A12" s="7">
        <v>0.47674768518518523</v>
      </c>
      <c r="B12">
        <v>26.77</v>
      </c>
      <c r="C12">
        <v>26.71</v>
      </c>
      <c r="D12">
        <v>10</v>
      </c>
      <c r="E12">
        <v>25.91</v>
      </c>
      <c r="F12">
        <v>11.11</v>
      </c>
      <c r="G12">
        <v>24.88</v>
      </c>
      <c r="H12">
        <v>17.03</v>
      </c>
      <c r="I12">
        <v>18.98</v>
      </c>
      <c r="J12">
        <v>20.52</v>
      </c>
      <c r="K12">
        <v>514.41</v>
      </c>
      <c r="M12">
        <f t="shared" si="0"/>
        <v>20.8278</v>
      </c>
      <c r="N12">
        <f t="shared" si="1"/>
        <v>0.98860820778629011</v>
      </c>
      <c r="P12">
        <v>11</v>
      </c>
      <c r="Q12">
        <f t="shared" si="2"/>
        <v>79.769538789502477</v>
      </c>
      <c r="R12">
        <f t="shared" si="3"/>
        <v>3.9430410389314487</v>
      </c>
    </row>
    <row r="13" spans="1:19" x14ac:dyDescent="0.75">
      <c r="A13" s="7">
        <v>0.47744212962962962</v>
      </c>
      <c r="B13">
        <v>26.730000000000004</v>
      </c>
      <c r="C13">
        <v>26.94</v>
      </c>
      <c r="D13">
        <v>10</v>
      </c>
      <c r="E13">
        <v>25.97</v>
      </c>
      <c r="F13">
        <v>11.94</v>
      </c>
      <c r="G13">
        <v>24.99</v>
      </c>
      <c r="H13">
        <v>16.899999999999999</v>
      </c>
      <c r="I13">
        <v>18.91</v>
      </c>
      <c r="J13">
        <v>19.89</v>
      </c>
      <c r="K13">
        <v>511.68</v>
      </c>
      <c r="M13">
        <f t="shared" si="0"/>
        <v>20.787800000000004</v>
      </c>
      <c r="N13">
        <f t="shared" si="1"/>
        <v>0.98670957575067197</v>
      </c>
      <c r="P13">
        <v>12</v>
      </c>
      <c r="Q13">
        <f t="shared" si="2"/>
        <v>79.730611223890932</v>
      </c>
      <c r="R13">
        <f t="shared" si="3"/>
        <v>3.933547878753358</v>
      </c>
    </row>
    <row r="14" spans="1:19" x14ac:dyDescent="0.75">
      <c r="A14" s="7">
        <v>0.47813657407407412</v>
      </c>
      <c r="B14">
        <v>26.700000000000006</v>
      </c>
      <c r="C14">
        <v>27.15</v>
      </c>
      <c r="D14">
        <v>10</v>
      </c>
      <c r="E14">
        <v>26</v>
      </c>
      <c r="F14">
        <v>11.78</v>
      </c>
      <c r="G14">
        <v>25.02</v>
      </c>
      <c r="H14">
        <v>16.75</v>
      </c>
      <c r="I14">
        <v>18.739999999999998</v>
      </c>
      <c r="J14">
        <v>20.58</v>
      </c>
      <c r="K14">
        <v>511.68</v>
      </c>
      <c r="M14">
        <f t="shared" si="0"/>
        <v>20.757800000000007</v>
      </c>
      <c r="N14">
        <f t="shared" si="1"/>
        <v>0.98528560172395829</v>
      </c>
      <c r="P14">
        <v>13</v>
      </c>
      <c r="Q14">
        <f t="shared" si="2"/>
        <v>79.701317095260578</v>
      </c>
      <c r="R14">
        <f t="shared" si="3"/>
        <v>3.9264280086197898</v>
      </c>
    </row>
    <row r="15" spans="1:19" x14ac:dyDescent="0.75">
      <c r="A15" s="7">
        <v>0.4788310185185185</v>
      </c>
      <c r="B15">
        <v>26.690000000000005</v>
      </c>
      <c r="C15">
        <v>27.36</v>
      </c>
      <c r="D15">
        <v>10</v>
      </c>
      <c r="E15">
        <v>25.99</v>
      </c>
      <c r="F15">
        <v>12.11</v>
      </c>
      <c r="G15">
        <v>24.99</v>
      </c>
      <c r="H15">
        <v>16.63</v>
      </c>
      <c r="I15">
        <v>18.63</v>
      </c>
      <c r="J15">
        <v>20.74</v>
      </c>
      <c r="K15">
        <v>476.13</v>
      </c>
      <c r="M15">
        <f t="shared" si="0"/>
        <v>20.747800000000005</v>
      </c>
      <c r="N15">
        <f t="shared" si="1"/>
        <v>0.98481094371505362</v>
      </c>
      <c r="P15">
        <v>14</v>
      </c>
      <c r="Q15">
        <f t="shared" si="2"/>
        <v>79.691533560184695</v>
      </c>
      <c r="R15">
        <f t="shared" si="3"/>
        <v>3.9240547185752663</v>
      </c>
    </row>
    <row r="16" spans="1:19" x14ac:dyDescent="0.75">
      <c r="A16" s="7">
        <v>0.479525462962963</v>
      </c>
      <c r="B16">
        <v>26.59</v>
      </c>
      <c r="C16">
        <v>27.59</v>
      </c>
      <c r="D16">
        <v>10</v>
      </c>
      <c r="E16">
        <v>26.01</v>
      </c>
      <c r="F16">
        <v>10.95</v>
      </c>
      <c r="G16">
        <v>24.95</v>
      </c>
      <c r="H16">
        <v>16.5</v>
      </c>
      <c r="I16">
        <v>18.43</v>
      </c>
      <c r="J16">
        <v>19.64</v>
      </c>
      <c r="K16">
        <v>499.37</v>
      </c>
      <c r="M16">
        <f t="shared" si="0"/>
        <v>20.6478</v>
      </c>
      <c r="N16">
        <f t="shared" si="1"/>
        <v>0.98006436362600757</v>
      </c>
      <c r="P16">
        <v>15</v>
      </c>
      <c r="Q16">
        <f t="shared" si="2"/>
        <v>79.593176997065058</v>
      </c>
      <c r="R16">
        <f t="shared" si="3"/>
        <v>3.9003218181300361</v>
      </c>
    </row>
    <row r="17" spans="1:18" x14ac:dyDescent="0.75">
      <c r="A17" s="7">
        <v>0.48021990740740739</v>
      </c>
      <c r="B17">
        <v>26.580000000000002</v>
      </c>
      <c r="C17">
        <v>27.74</v>
      </c>
      <c r="D17">
        <v>10</v>
      </c>
      <c r="E17">
        <v>26.05</v>
      </c>
      <c r="F17">
        <v>21.66</v>
      </c>
      <c r="G17">
        <v>25.08</v>
      </c>
      <c r="H17">
        <v>16.46</v>
      </c>
      <c r="I17">
        <v>18.399999999999999</v>
      </c>
      <c r="J17">
        <v>20.010000000000002</v>
      </c>
      <c r="K17">
        <v>532.17999999999995</v>
      </c>
      <c r="M17">
        <f t="shared" si="0"/>
        <v>20.637800000000002</v>
      </c>
      <c r="N17">
        <f t="shared" si="1"/>
        <v>0.97958970561710301</v>
      </c>
      <c r="P17">
        <v>16</v>
      </c>
      <c r="Q17">
        <f t="shared" si="2"/>
        <v>79.583288916454279</v>
      </c>
      <c r="R17">
        <f t="shared" si="3"/>
        <v>3.8979485280855135</v>
      </c>
    </row>
    <row r="18" spans="1:18" x14ac:dyDescent="0.75">
      <c r="A18" s="7">
        <v>0.48091435185185188</v>
      </c>
      <c r="B18">
        <v>26.580000000000002</v>
      </c>
      <c r="C18">
        <v>27.89</v>
      </c>
      <c r="D18">
        <v>10</v>
      </c>
      <c r="E18">
        <v>26.07</v>
      </c>
      <c r="F18">
        <v>11.28</v>
      </c>
      <c r="G18">
        <v>25.23</v>
      </c>
      <c r="H18">
        <v>16.48</v>
      </c>
      <c r="I18">
        <v>18.47</v>
      </c>
      <c r="J18">
        <v>20.67</v>
      </c>
      <c r="K18">
        <v>563.63</v>
      </c>
      <c r="M18">
        <f t="shared" si="0"/>
        <v>20.637800000000002</v>
      </c>
      <c r="N18">
        <f t="shared" si="1"/>
        <v>0.97958970561710301</v>
      </c>
      <c r="P18">
        <v>17</v>
      </c>
      <c r="Q18">
        <f t="shared" si="2"/>
        <v>79.583288916454279</v>
      </c>
      <c r="R18">
        <f t="shared" si="3"/>
        <v>3.8979485280855135</v>
      </c>
    </row>
    <row r="19" spans="1:18" x14ac:dyDescent="0.75">
      <c r="A19" s="7">
        <v>0.48160879629629627</v>
      </c>
      <c r="B19">
        <v>26.52</v>
      </c>
      <c r="C19">
        <v>28.08</v>
      </c>
      <c r="D19">
        <v>10</v>
      </c>
      <c r="E19">
        <v>26.09</v>
      </c>
      <c r="F19">
        <v>10.95</v>
      </c>
      <c r="G19">
        <v>25.27</v>
      </c>
      <c r="H19">
        <v>16.53</v>
      </c>
      <c r="I19">
        <v>18.489999999999998</v>
      </c>
      <c r="J19">
        <v>20.34</v>
      </c>
      <c r="K19">
        <v>569.1</v>
      </c>
      <c r="M19">
        <f t="shared" si="0"/>
        <v>20.5778</v>
      </c>
      <c r="N19">
        <f t="shared" si="1"/>
        <v>0.97674175756367543</v>
      </c>
      <c r="P19">
        <v>18</v>
      </c>
      <c r="Q19">
        <f t="shared" si="2"/>
        <v>79.523758613651594</v>
      </c>
      <c r="R19">
        <f t="shared" si="3"/>
        <v>3.8837087878183754</v>
      </c>
    </row>
    <row r="20" spans="1:18" x14ac:dyDescent="0.75">
      <c r="A20" s="7">
        <v>0.48230324074074077</v>
      </c>
      <c r="B20">
        <v>26.490000000000006</v>
      </c>
      <c r="C20">
        <v>28.22</v>
      </c>
      <c r="D20">
        <v>10</v>
      </c>
      <c r="E20">
        <v>26.12</v>
      </c>
      <c r="F20">
        <v>11.28</v>
      </c>
      <c r="G20">
        <v>25.33</v>
      </c>
      <c r="H20">
        <v>16.59</v>
      </c>
      <c r="I20">
        <v>18.55</v>
      </c>
      <c r="J20">
        <v>20.37</v>
      </c>
      <c r="K20">
        <v>573.20000000000005</v>
      </c>
      <c r="M20">
        <f t="shared" si="0"/>
        <v>20.547800000000006</v>
      </c>
      <c r="N20">
        <f t="shared" si="1"/>
        <v>0.97531778353696197</v>
      </c>
      <c r="P20">
        <v>19</v>
      </c>
      <c r="Q20">
        <f t="shared" si="2"/>
        <v>79.493863089965828</v>
      </c>
      <c r="R20">
        <f t="shared" si="3"/>
        <v>3.8765889176848081</v>
      </c>
    </row>
    <row r="21" spans="1:18" x14ac:dyDescent="0.75">
      <c r="A21" s="7">
        <v>0.48299768518518515</v>
      </c>
      <c r="B21">
        <v>26.48</v>
      </c>
      <c r="C21">
        <v>28.38</v>
      </c>
      <c r="D21">
        <v>10</v>
      </c>
      <c r="E21">
        <v>26.13</v>
      </c>
      <c r="F21">
        <v>11.44</v>
      </c>
      <c r="G21">
        <v>25.5</v>
      </c>
      <c r="H21">
        <v>16.71</v>
      </c>
      <c r="I21">
        <v>18.77</v>
      </c>
      <c r="J21">
        <v>20.73</v>
      </c>
      <c r="K21">
        <v>618.30999999999995</v>
      </c>
      <c r="M21">
        <f t="shared" si="0"/>
        <v>20.537800000000001</v>
      </c>
      <c r="N21">
        <f t="shared" si="1"/>
        <v>0.97484312552805719</v>
      </c>
      <c r="P21">
        <v>20</v>
      </c>
      <c r="Q21">
        <f t="shared" si="2"/>
        <v>79.483878506948159</v>
      </c>
      <c r="R21">
        <f t="shared" si="3"/>
        <v>3.8742156276402842</v>
      </c>
    </row>
    <row r="22" spans="1:18" x14ac:dyDescent="0.75">
      <c r="A22" s="7">
        <v>0.48369212962962965</v>
      </c>
      <c r="B22">
        <v>26.450000000000003</v>
      </c>
      <c r="C22">
        <v>28.55</v>
      </c>
      <c r="D22">
        <v>10</v>
      </c>
      <c r="E22">
        <v>26.16</v>
      </c>
      <c r="F22">
        <v>11.78</v>
      </c>
      <c r="G22">
        <v>26.01</v>
      </c>
      <c r="H22">
        <v>16.98</v>
      </c>
      <c r="I22">
        <v>19.239999999999998</v>
      </c>
      <c r="J22">
        <v>20.399999999999999</v>
      </c>
      <c r="K22">
        <v>834.32</v>
      </c>
      <c r="M22">
        <f t="shared" si="0"/>
        <v>20.507800000000003</v>
      </c>
      <c r="N22">
        <f t="shared" si="1"/>
        <v>0.9734191515013435</v>
      </c>
      <c r="P22">
        <v>21</v>
      </c>
      <c r="Q22">
        <f t="shared" si="2"/>
        <v>79.4538663337852</v>
      </c>
      <c r="R22">
        <f t="shared" si="3"/>
        <v>3.867095757506716</v>
      </c>
    </row>
    <row r="23" spans="1:18" x14ac:dyDescent="0.75">
      <c r="A23" s="7">
        <v>0.48438657407407404</v>
      </c>
      <c r="B23">
        <v>26.440000000000008</v>
      </c>
      <c r="C23">
        <v>28.79</v>
      </c>
      <c r="D23">
        <v>10</v>
      </c>
      <c r="E23">
        <v>26.29</v>
      </c>
      <c r="F23">
        <v>11.94</v>
      </c>
      <c r="G23">
        <v>26.42</v>
      </c>
      <c r="H23">
        <v>17.559999999999999</v>
      </c>
      <c r="I23">
        <v>19.97</v>
      </c>
      <c r="J23">
        <v>20.74</v>
      </c>
      <c r="K23">
        <v>932.75</v>
      </c>
      <c r="M23">
        <f t="shared" si="0"/>
        <v>20.497800000000009</v>
      </c>
      <c r="N23">
        <f t="shared" si="1"/>
        <v>0.97294449349243917</v>
      </c>
      <c r="P23">
        <v>22</v>
      </c>
      <c r="Q23">
        <f t="shared" si="2"/>
        <v>79.443842753856515</v>
      </c>
      <c r="R23">
        <f t="shared" si="3"/>
        <v>3.8647224674621943</v>
      </c>
    </row>
    <row r="24" spans="1:18" x14ac:dyDescent="0.75">
      <c r="A24" s="7">
        <v>0.48508101851851854</v>
      </c>
      <c r="B24">
        <v>26.430000000000003</v>
      </c>
      <c r="C24">
        <v>29.02</v>
      </c>
      <c r="D24">
        <v>10</v>
      </c>
      <c r="E24">
        <v>26.4</v>
      </c>
      <c r="F24">
        <v>14.43</v>
      </c>
      <c r="G24">
        <v>26.3</v>
      </c>
      <c r="H24">
        <v>17.73</v>
      </c>
      <c r="I24">
        <v>20.03</v>
      </c>
      <c r="J24">
        <v>20.67</v>
      </c>
      <c r="K24">
        <v>847.99</v>
      </c>
      <c r="M24">
        <f t="shared" si="0"/>
        <v>20.487800000000004</v>
      </c>
      <c r="N24">
        <f t="shared" si="1"/>
        <v>0.97246983548353438</v>
      </c>
      <c r="P24">
        <v>23</v>
      </c>
      <c r="Q24">
        <f t="shared" si="2"/>
        <v>79.433809389002235</v>
      </c>
      <c r="R24">
        <f t="shared" si="3"/>
        <v>3.8623491774176704</v>
      </c>
    </row>
    <row r="25" spans="1:18" x14ac:dyDescent="0.75">
      <c r="A25" s="7">
        <v>0.48577546296296298</v>
      </c>
      <c r="B25">
        <v>26.420000000000005</v>
      </c>
      <c r="C25">
        <v>29.28</v>
      </c>
      <c r="D25">
        <v>10</v>
      </c>
      <c r="E25">
        <v>26.52</v>
      </c>
      <c r="F25">
        <v>12.6</v>
      </c>
      <c r="G25">
        <v>26.1</v>
      </c>
      <c r="H25">
        <v>17.72</v>
      </c>
      <c r="I25">
        <v>20.07</v>
      </c>
      <c r="J25">
        <v>20.21</v>
      </c>
      <c r="K25">
        <v>685.3</v>
      </c>
      <c r="M25">
        <f t="shared" si="0"/>
        <v>20.477800000000006</v>
      </c>
      <c r="N25">
        <f t="shared" si="1"/>
        <v>0.97199517747462982</v>
      </c>
      <c r="P25">
        <v>24</v>
      </c>
      <c r="Q25">
        <f t="shared" si="2"/>
        <v>79.423766224887444</v>
      </c>
      <c r="R25">
        <f t="shared" si="3"/>
        <v>3.8599758873731478</v>
      </c>
    </row>
    <row r="26" spans="1:18" x14ac:dyDescent="0.75">
      <c r="A26" s="7">
        <v>0.48646990740740742</v>
      </c>
      <c r="B26">
        <v>26.36</v>
      </c>
      <c r="C26">
        <v>29.49</v>
      </c>
      <c r="D26">
        <v>10</v>
      </c>
      <c r="E26">
        <v>26.58</v>
      </c>
      <c r="F26">
        <v>16.64</v>
      </c>
      <c r="G26">
        <v>25.99</v>
      </c>
      <c r="H26">
        <v>17.64</v>
      </c>
      <c r="I26">
        <v>19.84</v>
      </c>
      <c r="J26">
        <v>20.329999999999998</v>
      </c>
      <c r="K26">
        <v>614.21</v>
      </c>
      <c r="M26">
        <f t="shared" si="0"/>
        <v>20.4178</v>
      </c>
      <c r="N26">
        <f t="shared" si="1"/>
        <v>0.96914722942120213</v>
      </c>
      <c r="P26">
        <v>25</v>
      </c>
      <c r="Q26">
        <f t="shared" si="2"/>
        <v>79.363300649433327</v>
      </c>
      <c r="R26">
        <f t="shared" si="3"/>
        <v>3.8457361471060088</v>
      </c>
    </row>
    <row r="27" spans="1:18" x14ac:dyDescent="0.75">
      <c r="A27" s="7">
        <v>0.48716435185185186</v>
      </c>
      <c r="B27">
        <v>26.340000000000003</v>
      </c>
      <c r="C27">
        <v>29.67</v>
      </c>
      <c r="D27">
        <v>10</v>
      </c>
      <c r="E27">
        <v>26.61</v>
      </c>
      <c r="F27">
        <v>11.78</v>
      </c>
      <c r="G27">
        <v>25.89</v>
      </c>
      <c r="H27">
        <v>17.510000000000002</v>
      </c>
      <c r="I27">
        <v>19.82</v>
      </c>
      <c r="J27">
        <v>21.22</v>
      </c>
      <c r="K27">
        <v>554.05999999999995</v>
      </c>
      <c r="M27">
        <f t="shared" si="0"/>
        <v>20.397800000000004</v>
      </c>
      <c r="N27">
        <f t="shared" si="1"/>
        <v>0.96819791340339312</v>
      </c>
      <c r="P27">
        <v>26</v>
      </c>
      <c r="Q27">
        <f t="shared" si="2"/>
        <v>79.343066409122557</v>
      </c>
      <c r="R27">
        <f t="shared" si="3"/>
        <v>3.840989567016964</v>
      </c>
    </row>
    <row r="28" spans="1:18" x14ac:dyDescent="0.75">
      <c r="A28" s="7">
        <v>0.4878587962962963</v>
      </c>
      <c r="B28">
        <v>26.310000000000006</v>
      </c>
      <c r="C28">
        <v>29.82</v>
      </c>
      <c r="D28">
        <v>10</v>
      </c>
      <c r="E28">
        <v>26.59</v>
      </c>
      <c r="F28">
        <v>11.78</v>
      </c>
      <c r="G28">
        <v>25.87</v>
      </c>
      <c r="H28">
        <v>17.43</v>
      </c>
      <c r="I28">
        <v>19.54</v>
      </c>
      <c r="J28">
        <v>21.33</v>
      </c>
      <c r="K28">
        <v>534.91999999999996</v>
      </c>
      <c r="M28">
        <f t="shared" si="0"/>
        <v>20.367800000000006</v>
      </c>
      <c r="N28">
        <f t="shared" si="1"/>
        <v>0.96677393937667944</v>
      </c>
      <c r="P28">
        <v>27</v>
      </c>
      <c r="Q28">
        <f t="shared" si="2"/>
        <v>79.312640540460919</v>
      </c>
      <c r="R28">
        <f t="shared" si="3"/>
        <v>3.8338696968833959</v>
      </c>
    </row>
    <row r="29" spans="1:18" x14ac:dyDescent="0.75">
      <c r="A29" s="7">
        <v>0.48855324074074075</v>
      </c>
      <c r="B29">
        <v>26.310000000000002</v>
      </c>
      <c r="C29">
        <v>29.96</v>
      </c>
      <c r="D29">
        <v>10</v>
      </c>
      <c r="E29">
        <v>26.64</v>
      </c>
      <c r="F29">
        <v>12.6</v>
      </c>
      <c r="G29">
        <v>25.88</v>
      </c>
      <c r="H29">
        <v>17.3</v>
      </c>
      <c r="I29">
        <v>19.510000000000002</v>
      </c>
      <c r="J29">
        <v>21.58</v>
      </c>
      <c r="K29">
        <v>525.35</v>
      </c>
      <c r="M29">
        <f t="shared" si="0"/>
        <v>20.367800000000003</v>
      </c>
      <c r="N29">
        <f t="shared" si="1"/>
        <v>0.96677393937667933</v>
      </c>
      <c r="P29">
        <v>28</v>
      </c>
      <c r="Q29">
        <f t="shared" si="2"/>
        <v>79.312640540460919</v>
      </c>
      <c r="R29">
        <f t="shared" si="3"/>
        <v>3.833869696883395</v>
      </c>
    </row>
    <row r="30" spans="1:18" x14ac:dyDescent="0.75">
      <c r="A30" s="7">
        <v>0.48924768518518519</v>
      </c>
      <c r="B30">
        <v>26.290000000000006</v>
      </c>
      <c r="C30">
        <v>30.04</v>
      </c>
      <c r="D30">
        <v>10</v>
      </c>
      <c r="E30">
        <v>26.67</v>
      </c>
      <c r="F30">
        <v>12.44</v>
      </c>
      <c r="G30">
        <v>26.03</v>
      </c>
      <c r="H30">
        <v>17.28</v>
      </c>
      <c r="I30">
        <v>19.38</v>
      </c>
      <c r="J30">
        <v>21</v>
      </c>
      <c r="K30">
        <v>555.42999999999995</v>
      </c>
      <c r="M30">
        <f t="shared" si="0"/>
        <v>20.347800000000007</v>
      </c>
      <c r="N30">
        <f t="shared" si="1"/>
        <v>0.96582462335887032</v>
      </c>
      <c r="P30">
        <v>29</v>
      </c>
      <c r="Q30">
        <f t="shared" si="2"/>
        <v>79.292306785008705</v>
      </c>
      <c r="R30">
        <f t="shared" si="3"/>
        <v>3.8291231167943498</v>
      </c>
    </row>
    <row r="31" spans="1:18" x14ac:dyDescent="0.75">
      <c r="A31" s="7">
        <v>0.48994212962962963</v>
      </c>
      <c r="B31">
        <v>26.280000000000005</v>
      </c>
      <c r="C31">
        <v>30.15</v>
      </c>
      <c r="D31">
        <v>10</v>
      </c>
      <c r="E31">
        <v>26.71</v>
      </c>
      <c r="F31">
        <v>16.29</v>
      </c>
      <c r="G31">
        <v>26.1</v>
      </c>
      <c r="H31">
        <v>17.309999999999999</v>
      </c>
      <c r="I31">
        <v>19.510000000000002</v>
      </c>
      <c r="J31">
        <v>20.47</v>
      </c>
      <c r="K31">
        <v>590.97</v>
      </c>
      <c r="M31">
        <f t="shared" si="0"/>
        <v>20.337800000000005</v>
      </c>
      <c r="N31">
        <f t="shared" si="1"/>
        <v>0.96534996534996564</v>
      </c>
      <c r="P31">
        <v>30</v>
      </c>
      <c r="Q31">
        <f t="shared" si="2"/>
        <v>79.282124910265622</v>
      </c>
      <c r="R31">
        <f t="shared" si="3"/>
        <v>3.8267498267498268</v>
      </c>
    </row>
    <row r="32" spans="1:18" x14ac:dyDescent="0.75">
      <c r="A32" s="7">
        <v>0.49063657407407407</v>
      </c>
      <c r="B32">
        <v>26.259999999999998</v>
      </c>
      <c r="C32">
        <v>30.2</v>
      </c>
      <c r="D32">
        <v>10</v>
      </c>
      <c r="E32">
        <v>26.66</v>
      </c>
      <c r="F32">
        <v>25.58</v>
      </c>
      <c r="G32">
        <v>26.03</v>
      </c>
      <c r="H32">
        <v>17.36</v>
      </c>
      <c r="I32">
        <v>19.5</v>
      </c>
      <c r="J32">
        <v>19.8</v>
      </c>
      <c r="K32">
        <v>607.38</v>
      </c>
      <c r="M32">
        <f t="shared" si="0"/>
        <v>20.317799999999998</v>
      </c>
      <c r="N32">
        <f t="shared" si="1"/>
        <v>0.96440064933215619</v>
      </c>
      <c r="P32">
        <v>31</v>
      </c>
      <c r="Q32">
        <f t="shared" si="2"/>
        <v>79.261731092933289</v>
      </c>
      <c r="R32">
        <f t="shared" si="3"/>
        <v>3.8220032466607794</v>
      </c>
    </row>
    <row r="33" spans="1:18" x14ac:dyDescent="0.75">
      <c r="A33" s="7">
        <v>0.49133101851851851</v>
      </c>
      <c r="B33">
        <v>26.230000000000004</v>
      </c>
      <c r="C33">
        <v>30.23</v>
      </c>
      <c r="D33">
        <v>10</v>
      </c>
      <c r="E33">
        <v>26.69</v>
      </c>
      <c r="F33">
        <v>12.77</v>
      </c>
      <c r="G33">
        <v>26.57</v>
      </c>
      <c r="H33">
        <v>17.510000000000002</v>
      </c>
      <c r="I33">
        <v>19.86</v>
      </c>
      <c r="J33">
        <v>20.79</v>
      </c>
      <c r="K33">
        <v>770.06</v>
      </c>
      <c r="M33">
        <f t="shared" si="0"/>
        <v>20.287800000000004</v>
      </c>
      <c r="N33">
        <f t="shared" si="1"/>
        <v>0.96297667530544273</v>
      </c>
      <c r="P33">
        <v>32</v>
      </c>
      <c r="Q33">
        <f t="shared" si="2"/>
        <v>79.231064975009616</v>
      </c>
      <c r="R33">
        <f t="shared" si="3"/>
        <v>3.8148833765272121</v>
      </c>
    </row>
    <row r="34" spans="1:18" x14ac:dyDescent="0.75">
      <c r="A34" s="7">
        <v>0.49202546296296296</v>
      </c>
      <c r="B34">
        <v>26.23</v>
      </c>
      <c r="C34">
        <v>30.33</v>
      </c>
      <c r="D34">
        <v>10</v>
      </c>
      <c r="E34">
        <v>26.73</v>
      </c>
      <c r="F34">
        <v>11.94</v>
      </c>
      <c r="G34">
        <v>26.39</v>
      </c>
      <c r="H34">
        <v>17.66</v>
      </c>
      <c r="I34">
        <v>19.78</v>
      </c>
      <c r="J34">
        <v>21.71</v>
      </c>
      <c r="K34">
        <v>608.74</v>
      </c>
      <c r="M34">
        <f t="shared" si="0"/>
        <v>20.287800000000001</v>
      </c>
      <c r="N34">
        <f t="shared" si="1"/>
        <v>0.96297667530544251</v>
      </c>
      <c r="P34">
        <v>33</v>
      </c>
      <c r="Q34">
        <f t="shared" si="2"/>
        <v>79.231064975009602</v>
      </c>
      <c r="R34">
        <f t="shared" si="3"/>
        <v>3.8148833765272112</v>
      </c>
    </row>
    <row r="35" spans="1:18" x14ac:dyDescent="0.75">
      <c r="A35" s="7">
        <v>0.4927199074074074</v>
      </c>
      <c r="B35">
        <v>26.23</v>
      </c>
      <c r="C35">
        <v>30.45</v>
      </c>
      <c r="D35">
        <v>10</v>
      </c>
      <c r="E35">
        <v>26.8</v>
      </c>
      <c r="F35">
        <v>11.11</v>
      </c>
      <c r="G35">
        <v>26.66</v>
      </c>
      <c r="H35">
        <v>17.79</v>
      </c>
      <c r="I35">
        <v>20.079999999999998</v>
      </c>
      <c r="J35">
        <v>20.68</v>
      </c>
      <c r="K35">
        <v>726.32</v>
      </c>
      <c r="M35">
        <f t="shared" si="0"/>
        <v>20.287800000000001</v>
      </c>
      <c r="N35">
        <f t="shared" si="1"/>
        <v>0.96297667530544251</v>
      </c>
      <c r="P35">
        <v>34</v>
      </c>
      <c r="Q35">
        <f t="shared" si="2"/>
        <v>79.231064975009602</v>
      </c>
      <c r="R35">
        <f t="shared" si="3"/>
        <v>3.8148833765272112</v>
      </c>
    </row>
    <row r="36" spans="1:18" x14ac:dyDescent="0.75">
      <c r="A36" s="7">
        <v>0.49341435185185184</v>
      </c>
      <c r="B36">
        <v>26.21</v>
      </c>
      <c r="C36">
        <v>30.55</v>
      </c>
      <c r="D36">
        <v>10</v>
      </c>
      <c r="E36">
        <v>26.81</v>
      </c>
      <c r="F36">
        <v>11.61</v>
      </c>
      <c r="G36">
        <v>26.17</v>
      </c>
      <c r="H36">
        <v>17.62</v>
      </c>
      <c r="I36">
        <v>19.68</v>
      </c>
      <c r="J36">
        <v>20.84</v>
      </c>
      <c r="K36">
        <v>474.77</v>
      </c>
      <c r="M36">
        <f t="shared" si="0"/>
        <v>20.267800000000001</v>
      </c>
      <c r="N36">
        <f t="shared" si="1"/>
        <v>0.96202735928763339</v>
      </c>
      <c r="P36">
        <v>35</v>
      </c>
      <c r="Q36">
        <f t="shared" si="2"/>
        <v>79.210570461520234</v>
      </c>
      <c r="R36">
        <f t="shared" si="3"/>
        <v>3.8101367964381652</v>
      </c>
    </row>
    <row r="37" spans="1:18" x14ac:dyDescent="0.75">
      <c r="A37" s="7">
        <v>0.49410879629629628</v>
      </c>
      <c r="B37">
        <v>26.170000000000005</v>
      </c>
      <c r="C37">
        <v>30.63</v>
      </c>
      <c r="D37">
        <v>10</v>
      </c>
      <c r="E37">
        <v>26.79</v>
      </c>
      <c r="F37">
        <v>11.44</v>
      </c>
      <c r="G37">
        <v>26.08</v>
      </c>
      <c r="H37">
        <v>17.46</v>
      </c>
      <c r="I37">
        <v>19.649999999999999</v>
      </c>
      <c r="J37">
        <v>21.74</v>
      </c>
      <c r="K37">
        <v>443.32</v>
      </c>
      <c r="M37">
        <f t="shared" si="0"/>
        <v>20.227800000000006</v>
      </c>
      <c r="N37">
        <f t="shared" si="1"/>
        <v>0.96012872725201526</v>
      </c>
      <c r="P37">
        <v>36</v>
      </c>
      <c r="Q37">
        <f t="shared" si="2"/>
        <v>79.1694598522825</v>
      </c>
      <c r="R37">
        <f t="shared" si="3"/>
        <v>3.8006436362600748</v>
      </c>
    </row>
    <row r="38" spans="1:18" x14ac:dyDescent="0.75">
      <c r="A38" s="7">
        <v>0.49480324074074072</v>
      </c>
      <c r="B38">
        <v>26.12</v>
      </c>
      <c r="C38">
        <v>30.75</v>
      </c>
      <c r="D38">
        <v>10</v>
      </c>
      <c r="E38">
        <v>26.8</v>
      </c>
      <c r="F38">
        <v>10</v>
      </c>
      <c r="G38">
        <v>26.09</v>
      </c>
      <c r="H38">
        <v>17.22</v>
      </c>
      <c r="I38">
        <v>19.32</v>
      </c>
      <c r="J38">
        <v>20.58</v>
      </c>
      <c r="K38">
        <v>450.16</v>
      </c>
      <c r="M38">
        <f t="shared" si="0"/>
        <v>20.177800000000001</v>
      </c>
      <c r="N38">
        <f t="shared" si="1"/>
        <v>0.95775543720749212</v>
      </c>
      <c r="P38">
        <v>37</v>
      </c>
      <c r="Q38">
        <f t="shared" si="2"/>
        <v>79.117842381230858</v>
      </c>
      <c r="R38">
        <f t="shared" si="3"/>
        <v>3.7887771860374593</v>
      </c>
    </row>
    <row r="39" spans="1:18" x14ac:dyDescent="0.75">
      <c r="A39" s="7">
        <v>0.49549768518518517</v>
      </c>
      <c r="B39">
        <v>26.09</v>
      </c>
      <c r="C39">
        <v>30.81</v>
      </c>
      <c r="D39">
        <v>10</v>
      </c>
      <c r="E39">
        <v>26.64</v>
      </c>
      <c r="F39">
        <v>10</v>
      </c>
      <c r="G39">
        <v>25.95</v>
      </c>
      <c r="H39">
        <v>16.95</v>
      </c>
      <c r="I39">
        <v>18.940000000000001</v>
      </c>
      <c r="J39">
        <v>21.66</v>
      </c>
      <c r="K39">
        <v>456.99</v>
      </c>
      <c r="M39">
        <f t="shared" si="0"/>
        <v>20.1478</v>
      </c>
      <c r="N39">
        <f t="shared" si="1"/>
        <v>0.95633146318077833</v>
      </c>
      <c r="P39">
        <v>38</v>
      </c>
      <c r="Q39">
        <f t="shared" si="2"/>
        <v>79.086748925440986</v>
      </c>
      <c r="R39">
        <f t="shared" si="3"/>
        <v>3.7816573159038902</v>
      </c>
    </row>
    <row r="40" spans="1:18" x14ac:dyDescent="0.75">
      <c r="A40" s="7">
        <v>0.49619212962962966</v>
      </c>
      <c r="B40">
        <v>26.03</v>
      </c>
      <c r="C40">
        <v>30.89</v>
      </c>
      <c r="D40">
        <v>10</v>
      </c>
      <c r="E40">
        <v>26.49</v>
      </c>
      <c r="F40">
        <v>10</v>
      </c>
      <c r="G40">
        <v>26</v>
      </c>
      <c r="H40">
        <v>16.690000000000001</v>
      </c>
      <c r="I40">
        <v>18.57</v>
      </c>
      <c r="J40">
        <v>21.81</v>
      </c>
      <c r="K40">
        <v>461.09</v>
      </c>
      <c r="M40">
        <f t="shared" si="0"/>
        <v>20.087800000000001</v>
      </c>
      <c r="N40">
        <f t="shared" si="1"/>
        <v>0.95348351512735086</v>
      </c>
      <c r="P40">
        <v>39</v>
      </c>
      <c r="Q40">
        <f t="shared" si="2"/>
        <v>79.024283395892027</v>
      </c>
      <c r="R40">
        <f t="shared" si="3"/>
        <v>3.7674175756367529</v>
      </c>
    </row>
    <row r="41" spans="1:18" x14ac:dyDescent="0.75">
      <c r="A41" s="7">
        <v>0.49688657407407405</v>
      </c>
      <c r="B41">
        <v>26.020000000000003</v>
      </c>
      <c r="C41">
        <v>30.96</v>
      </c>
      <c r="D41">
        <v>10</v>
      </c>
      <c r="E41">
        <v>26.42</v>
      </c>
      <c r="F41">
        <v>10</v>
      </c>
      <c r="G41">
        <v>25.98</v>
      </c>
      <c r="H41">
        <v>16.559999999999999</v>
      </c>
      <c r="I41">
        <v>18.46</v>
      </c>
      <c r="J41">
        <v>20.76</v>
      </c>
      <c r="K41">
        <v>461.09</v>
      </c>
      <c r="M41">
        <f t="shared" si="0"/>
        <v>20.077800000000003</v>
      </c>
      <c r="N41">
        <f t="shared" si="1"/>
        <v>0.95300885711844641</v>
      </c>
      <c r="P41">
        <v>40</v>
      </c>
      <c r="Q41">
        <f t="shared" si="2"/>
        <v>79.01383617727042</v>
      </c>
      <c r="R41">
        <f t="shared" si="3"/>
        <v>3.7650442855922304</v>
      </c>
    </row>
    <row r="42" spans="1:18" x14ac:dyDescent="0.75">
      <c r="A42" s="7">
        <v>0.49758101851851855</v>
      </c>
      <c r="B42">
        <v>26.01</v>
      </c>
      <c r="C42">
        <v>31.01</v>
      </c>
      <c r="D42">
        <v>10</v>
      </c>
      <c r="E42">
        <v>26.36</v>
      </c>
      <c r="F42">
        <v>10</v>
      </c>
      <c r="G42">
        <v>25.96</v>
      </c>
      <c r="H42">
        <v>16.46</v>
      </c>
      <c r="I42">
        <v>18.27</v>
      </c>
      <c r="J42">
        <v>20.66</v>
      </c>
      <c r="K42">
        <v>435.12</v>
      </c>
      <c r="M42">
        <f t="shared" si="0"/>
        <v>20.067800000000002</v>
      </c>
      <c r="N42">
        <f t="shared" si="1"/>
        <v>0.95253419910954173</v>
      </c>
      <c r="P42">
        <v>41</v>
      </c>
      <c r="Q42">
        <f t="shared" si="2"/>
        <v>79.003378546726594</v>
      </c>
      <c r="R42">
        <f t="shared" si="3"/>
        <v>3.7626709955477069</v>
      </c>
    </row>
    <row r="43" spans="1:18" x14ac:dyDescent="0.75">
      <c r="A43" s="7">
        <v>0.49827546296296293</v>
      </c>
      <c r="B43">
        <v>26.01</v>
      </c>
      <c r="C43">
        <v>31.02</v>
      </c>
      <c r="D43">
        <v>10</v>
      </c>
      <c r="E43">
        <v>26.29</v>
      </c>
      <c r="F43">
        <v>10</v>
      </c>
      <c r="G43">
        <v>25.88</v>
      </c>
      <c r="H43">
        <v>16.27</v>
      </c>
      <c r="I43">
        <v>18.059999999999999</v>
      </c>
      <c r="J43">
        <v>21.36</v>
      </c>
      <c r="K43">
        <v>417.35</v>
      </c>
      <c r="M43">
        <f t="shared" si="0"/>
        <v>20.067800000000002</v>
      </c>
      <c r="N43">
        <f t="shared" si="1"/>
        <v>0.95253419910954173</v>
      </c>
      <c r="P43">
        <v>42</v>
      </c>
      <c r="Q43">
        <f t="shared" si="2"/>
        <v>79.003378546726594</v>
      </c>
      <c r="R43">
        <f t="shared" si="3"/>
        <v>3.7626709955477069</v>
      </c>
    </row>
    <row r="44" spans="1:18" x14ac:dyDescent="0.75">
      <c r="A44" s="7">
        <v>0.49896990740740743</v>
      </c>
      <c r="B44">
        <v>25.970000000000002</v>
      </c>
      <c r="C44">
        <v>31.04</v>
      </c>
      <c r="D44">
        <v>10</v>
      </c>
      <c r="E44">
        <v>26.24</v>
      </c>
      <c r="F44">
        <v>10</v>
      </c>
      <c r="G44">
        <v>25.82</v>
      </c>
      <c r="H44">
        <v>16.100000000000001</v>
      </c>
      <c r="I44">
        <v>17.95</v>
      </c>
      <c r="J44">
        <v>21.13</v>
      </c>
      <c r="K44">
        <v>405.04</v>
      </c>
      <c r="M44">
        <f t="shared" si="0"/>
        <v>20.027800000000003</v>
      </c>
      <c r="N44">
        <f t="shared" si="1"/>
        <v>0.95063556707392349</v>
      </c>
      <c r="P44">
        <v>43</v>
      </c>
      <c r="Q44">
        <f t="shared" si="2"/>
        <v>78.961443593405164</v>
      </c>
      <c r="R44">
        <f t="shared" si="3"/>
        <v>3.7531778353696157</v>
      </c>
    </row>
    <row r="45" spans="1:18" x14ac:dyDescent="0.75">
      <c r="A45" s="7">
        <v>0.49966435185185182</v>
      </c>
      <c r="B45">
        <v>25.960000000000004</v>
      </c>
      <c r="C45">
        <v>31.09</v>
      </c>
      <c r="D45">
        <v>10</v>
      </c>
      <c r="E45">
        <v>26.2</v>
      </c>
      <c r="F45">
        <v>10</v>
      </c>
      <c r="G45">
        <v>25.84</v>
      </c>
      <c r="H45">
        <v>16.03</v>
      </c>
      <c r="I45">
        <v>17.739999999999998</v>
      </c>
      <c r="J45">
        <v>22.36</v>
      </c>
      <c r="K45">
        <v>398.21</v>
      </c>
      <c r="M45">
        <f t="shared" si="0"/>
        <v>20.017800000000005</v>
      </c>
      <c r="N45">
        <f t="shared" si="1"/>
        <v>0.95016090906501893</v>
      </c>
      <c r="P45">
        <v>44</v>
      </c>
      <c r="Q45">
        <f t="shared" si="2"/>
        <v>78.950933669034555</v>
      </c>
      <c r="R45">
        <f t="shared" si="3"/>
        <v>3.7508045453250931</v>
      </c>
    </row>
    <row r="46" spans="1:18" x14ac:dyDescent="0.75">
      <c r="A46" s="7">
        <v>0.50035879629629632</v>
      </c>
      <c r="B46">
        <v>25.930000000000003</v>
      </c>
      <c r="C46">
        <v>31.13</v>
      </c>
      <c r="D46">
        <v>10</v>
      </c>
      <c r="E46">
        <v>26.18</v>
      </c>
      <c r="F46">
        <v>10</v>
      </c>
      <c r="G46">
        <v>25.8</v>
      </c>
      <c r="H46">
        <v>15.97</v>
      </c>
      <c r="I46">
        <v>17.72</v>
      </c>
      <c r="J46">
        <v>21.59</v>
      </c>
      <c r="K46">
        <v>395.47</v>
      </c>
      <c r="M46">
        <f t="shared" si="0"/>
        <v>19.987800000000004</v>
      </c>
      <c r="N46">
        <f t="shared" si="1"/>
        <v>0.94873693503830514</v>
      </c>
      <c r="P46">
        <v>45</v>
      </c>
      <c r="Q46">
        <f t="shared" si="2"/>
        <v>78.919340797886704</v>
      </c>
      <c r="R46">
        <f t="shared" si="3"/>
        <v>3.743684675191524</v>
      </c>
    </row>
    <row r="47" spans="1:18" x14ac:dyDescent="0.75">
      <c r="A47" s="7">
        <v>0.50105324074074076</v>
      </c>
      <c r="B47">
        <v>25.93</v>
      </c>
      <c r="C47">
        <v>31.11</v>
      </c>
      <c r="D47">
        <v>10</v>
      </c>
      <c r="E47">
        <v>26.18</v>
      </c>
      <c r="F47">
        <v>10</v>
      </c>
      <c r="G47">
        <v>25.87</v>
      </c>
      <c r="H47">
        <v>15.83</v>
      </c>
      <c r="I47">
        <v>17.57</v>
      </c>
      <c r="J47">
        <v>21.44</v>
      </c>
      <c r="K47">
        <v>390</v>
      </c>
      <c r="M47">
        <f t="shared" si="0"/>
        <v>19.9878</v>
      </c>
      <c r="N47">
        <f t="shared" si="1"/>
        <v>0.94873693503830503</v>
      </c>
      <c r="P47">
        <v>46</v>
      </c>
      <c r="Q47">
        <f t="shared" si="2"/>
        <v>78.919340797886704</v>
      </c>
      <c r="R47">
        <f t="shared" si="3"/>
        <v>3.7436846751915231</v>
      </c>
    </row>
    <row r="48" spans="1:18" x14ac:dyDescent="0.75">
      <c r="A48" s="7">
        <v>0.5017476851851852</v>
      </c>
      <c r="B48">
        <v>25.920000000000005</v>
      </c>
      <c r="C48">
        <v>31.1</v>
      </c>
      <c r="D48">
        <v>10</v>
      </c>
      <c r="E48">
        <v>26.13</v>
      </c>
      <c r="F48">
        <v>10</v>
      </c>
      <c r="G48">
        <v>25.84</v>
      </c>
      <c r="H48">
        <v>15.8</v>
      </c>
      <c r="I48">
        <v>17.57</v>
      </c>
      <c r="J48">
        <v>21.98</v>
      </c>
      <c r="K48">
        <v>396.84</v>
      </c>
      <c r="M48">
        <f t="shared" si="0"/>
        <v>19.977800000000006</v>
      </c>
      <c r="N48">
        <f t="shared" si="1"/>
        <v>0.94826227702940069</v>
      </c>
      <c r="P48">
        <v>47</v>
      </c>
      <c r="Q48">
        <f t="shared" si="2"/>
        <v>78.908788755518628</v>
      </c>
      <c r="R48">
        <f t="shared" si="3"/>
        <v>3.7413113851470019</v>
      </c>
    </row>
    <row r="49" spans="1:18" x14ac:dyDescent="0.75">
      <c r="A49" s="7">
        <v>0.50244212962962964</v>
      </c>
      <c r="B49">
        <v>25.91</v>
      </c>
      <c r="C49">
        <v>31.1</v>
      </c>
      <c r="D49">
        <v>10</v>
      </c>
      <c r="E49">
        <v>26.07</v>
      </c>
      <c r="F49">
        <v>10</v>
      </c>
      <c r="G49">
        <v>25.8</v>
      </c>
      <c r="H49">
        <v>15.78</v>
      </c>
      <c r="I49">
        <v>17.5</v>
      </c>
      <c r="J49">
        <v>21.91</v>
      </c>
      <c r="K49">
        <v>385.9</v>
      </c>
      <c r="M49">
        <f t="shared" si="0"/>
        <v>19.9678</v>
      </c>
      <c r="N49">
        <f t="shared" si="1"/>
        <v>0.9477876190204958</v>
      </c>
      <c r="P49">
        <v>48</v>
      </c>
      <c r="Q49">
        <f t="shared" si="2"/>
        <v>78.898226144091993</v>
      </c>
      <c r="R49">
        <f t="shared" si="3"/>
        <v>3.7389380951024775</v>
      </c>
    </row>
    <row r="50" spans="1:18" x14ac:dyDescent="0.75">
      <c r="A50" s="7">
        <v>0.50313657407407408</v>
      </c>
      <c r="B50">
        <v>25.870000000000005</v>
      </c>
      <c r="C50">
        <v>31.09</v>
      </c>
      <c r="D50">
        <v>10</v>
      </c>
      <c r="E50">
        <v>26.04</v>
      </c>
      <c r="F50">
        <v>10</v>
      </c>
      <c r="G50">
        <v>25.79</v>
      </c>
      <c r="H50">
        <v>15.75</v>
      </c>
      <c r="I50">
        <v>17.489999999999998</v>
      </c>
      <c r="J50">
        <v>22.52</v>
      </c>
      <c r="K50">
        <v>379.07</v>
      </c>
      <c r="M50">
        <f t="shared" si="0"/>
        <v>19.927800000000005</v>
      </c>
      <c r="N50">
        <f t="shared" si="1"/>
        <v>0.94588898698487767</v>
      </c>
      <c r="P50">
        <v>49</v>
      </c>
      <c r="Q50">
        <f t="shared" si="2"/>
        <v>78.855869689579379</v>
      </c>
      <c r="R50">
        <f t="shared" si="3"/>
        <v>3.7294449349243868</v>
      </c>
    </row>
    <row r="51" spans="1:18" x14ac:dyDescent="0.75">
      <c r="A51" s="7">
        <v>0.50383101851851853</v>
      </c>
      <c r="B51">
        <v>25.830000000000005</v>
      </c>
      <c r="C51">
        <v>31.13</v>
      </c>
      <c r="D51">
        <v>10</v>
      </c>
      <c r="E51">
        <v>26.02</v>
      </c>
      <c r="F51">
        <v>10</v>
      </c>
      <c r="G51">
        <v>25.83</v>
      </c>
      <c r="H51">
        <v>15.73</v>
      </c>
      <c r="I51">
        <v>17.43</v>
      </c>
      <c r="J51">
        <v>21.39</v>
      </c>
      <c r="K51">
        <v>396.84</v>
      </c>
      <c r="M51">
        <f t="shared" si="0"/>
        <v>19.887800000000006</v>
      </c>
      <c r="N51">
        <f t="shared" si="1"/>
        <v>0.94399035494925942</v>
      </c>
      <c r="P51">
        <v>50</v>
      </c>
      <c r="Q51">
        <f t="shared" si="2"/>
        <v>78.813342853407619</v>
      </c>
      <c r="R51">
        <f t="shared" si="3"/>
        <v>3.7199517747462956</v>
      </c>
    </row>
    <row r="52" spans="1:18" x14ac:dyDescent="0.75">
      <c r="A52" s="7">
        <v>0.50452546296296297</v>
      </c>
      <c r="B52">
        <v>25.800000000000004</v>
      </c>
      <c r="C52">
        <v>31.13</v>
      </c>
      <c r="D52">
        <v>10</v>
      </c>
      <c r="E52">
        <v>26.01</v>
      </c>
      <c r="F52">
        <v>10</v>
      </c>
      <c r="G52">
        <v>25.96</v>
      </c>
      <c r="H52">
        <v>15.81</v>
      </c>
      <c r="I52">
        <v>17.53</v>
      </c>
      <c r="J52">
        <v>21.66</v>
      </c>
      <c r="K52">
        <v>437.85</v>
      </c>
      <c r="M52">
        <f t="shared" si="0"/>
        <v>19.857800000000005</v>
      </c>
      <c r="N52">
        <f t="shared" si="1"/>
        <v>0.94256638092254563</v>
      </c>
      <c r="P52">
        <v>51</v>
      </c>
      <c r="Q52">
        <f t="shared" si="2"/>
        <v>78.781335293939918</v>
      </c>
      <c r="R52">
        <f t="shared" si="3"/>
        <v>3.7128319046127265</v>
      </c>
    </row>
    <row r="53" spans="1:18" x14ac:dyDescent="0.75">
      <c r="A53" s="7">
        <v>0.50521990740740741</v>
      </c>
      <c r="B53">
        <v>25.790000000000003</v>
      </c>
      <c r="C53">
        <v>31.18</v>
      </c>
      <c r="D53">
        <v>10</v>
      </c>
      <c r="E53">
        <v>26.01</v>
      </c>
      <c r="F53">
        <v>10</v>
      </c>
      <c r="G53">
        <v>26.03</v>
      </c>
      <c r="H53">
        <v>15.91</v>
      </c>
      <c r="I53">
        <v>17.68</v>
      </c>
      <c r="J53">
        <v>22.02</v>
      </c>
      <c r="K53">
        <v>491.17</v>
      </c>
      <c r="M53">
        <f t="shared" si="0"/>
        <v>19.847800000000003</v>
      </c>
      <c r="N53">
        <f t="shared" si="1"/>
        <v>0.94209172291364096</v>
      </c>
      <c r="P53">
        <v>52</v>
      </c>
      <c r="Q53">
        <f t="shared" si="2"/>
        <v>78.770644605447444</v>
      </c>
      <c r="R53">
        <f t="shared" si="3"/>
        <v>3.710458614568203</v>
      </c>
    </row>
    <row r="54" spans="1:18" x14ac:dyDescent="0.75">
      <c r="A54" s="7">
        <v>0.50591435185185185</v>
      </c>
      <c r="B54">
        <v>25.78</v>
      </c>
      <c r="C54">
        <v>31.24</v>
      </c>
      <c r="D54">
        <v>10</v>
      </c>
      <c r="E54">
        <v>26.08</v>
      </c>
      <c r="F54">
        <v>10</v>
      </c>
      <c r="G54">
        <v>26.5</v>
      </c>
      <c r="H54">
        <v>16.2</v>
      </c>
      <c r="I54">
        <v>18.23</v>
      </c>
      <c r="J54">
        <v>21.95</v>
      </c>
      <c r="K54">
        <v>692.14</v>
      </c>
      <c r="M54">
        <f t="shared" si="0"/>
        <v>19.837800000000001</v>
      </c>
      <c r="N54">
        <f t="shared" si="1"/>
        <v>0.94161706490473629</v>
      </c>
      <c r="P54">
        <v>53</v>
      </c>
      <c r="Q54">
        <f t="shared" si="2"/>
        <v>78.759943138856116</v>
      </c>
      <c r="R54">
        <f t="shared" si="3"/>
        <v>3.70808532452368</v>
      </c>
    </row>
    <row r="55" spans="1:18" x14ac:dyDescent="0.75">
      <c r="A55" s="7">
        <v>0.50660879629629629</v>
      </c>
      <c r="B55">
        <v>25.770000000000003</v>
      </c>
      <c r="C55">
        <v>31.31</v>
      </c>
      <c r="D55">
        <v>10</v>
      </c>
      <c r="E55">
        <v>26.22</v>
      </c>
      <c r="F55">
        <v>10</v>
      </c>
      <c r="G55">
        <v>26.85</v>
      </c>
      <c r="H55">
        <v>16.57</v>
      </c>
      <c r="I55">
        <v>18.739999999999998</v>
      </c>
      <c r="J55">
        <v>22.78</v>
      </c>
      <c r="K55">
        <v>800.14</v>
      </c>
      <c r="M55">
        <f t="shared" si="0"/>
        <v>19.827800000000003</v>
      </c>
      <c r="N55">
        <f t="shared" si="1"/>
        <v>0.94114240689583184</v>
      </c>
      <c r="P55">
        <v>54</v>
      </c>
      <c r="Q55">
        <f t="shared" si="2"/>
        <v>78.749230877858352</v>
      </c>
      <c r="R55">
        <f t="shared" si="3"/>
        <v>3.7057120344791574</v>
      </c>
    </row>
    <row r="56" spans="1:18" x14ac:dyDescent="0.75">
      <c r="A56" s="7">
        <v>0.50730324074074074</v>
      </c>
      <c r="B56">
        <v>25.77</v>
      </c>
      <c r="C56">
        <v>31.45</v>
      </c>
      <c r="D56">
        <v>10</v>
      </c>
      <c r="E56">
        <v>26.37</v>
      </c>
      <c r="F56">
        <v>10</v>
      </c>
      <c r="G56">
        <v>26.69</v>
      </c>
      <c r="H56">
        <v>16.64</v>
      </c>
      <c r="I56">
        <v>18.68</v>
      </c>
      <c r="J56">
        <v>22.54</v>
      </c>
      <c r="K56">
        <v>670.26</v>
      </c>
      <c r="M56">
        <f t="shared" si="0"/>
        <v>19.8278</v>
      </c>
      <c r="N56">
        <f t="shared" si="1"/>
        <v>0.94114240689583162</v>
      </c>
      <c r="P56">
        <v>55</v>
      </c>
      <c r="Q56">
        <f t="shared" si="2"/>
        <v>78.749230877858352</v>
      </c>
      <c r="R56">
        <f t="shared" si="3"/>
        <v>3.7057120344791565</v>
      </c>
    </row>
    <row r="57" spans="1:18" x14ac:dyDescent="0.75">
      <c r="A57" s="7">
        <v>0.50799768518518518</v>
      </c>
      <c r="B57">
        <v>25.760000000000005</v>
      </c>
      <c r="C57">
        <v>31.55</v>
      </c>
      <c r="D57">
        <v>10</v>
      </c>
      <c r="E57">
        <v>26.57</v>
      </c>
      <c r="F57">
        <v>10</v>
      </c>
      <c r="G57">
        <v>27.21</v>
      </c>
      <c r="H57">
        <v>17.04</v>
      </c>
      <c r="I57">
        <v>19.329999999999998</v>
      </c>
      <c r="J57">
        <v>22.87</v>
      </c>
      <c r="K57">
        <v>847.99</v>
      </c>
      <c r="M57">
        <f t="shared" si="0"/>
        <v>19.817800000000005</v>
      </c>
      <c r="N57">
        <f t="shared" si="1"/>
        <v>0.94066774888692728</v>
      </c>
      <c r="P57">
        <v>56</v>
      </c>
      <c r="Q57">
        <f t="shared" si="2"/>
        <v>78.738507806113702</v>
      </c>
      <c r="R57">
        <f t="shared" si="3"/>
        <v>3.7033387444346348</v>
      </c>
    </row>
    <row r="58" spans="1:18" x14ac:dyDescent="0.75">
      <c r="A58" s="7">
        <v>0.50869212962962962</v>
      </c>
      <c r="B58">
        <v>25.72</v>
      </c>
      <c r="C58">
        <v>31.68</v>
      </c>
      <c r="D58">
        <v>10</v>
      </c>
      <c r="E58">
        <v>26.69</v>
      </c>
      <c r="F58">
        <v>10</v>
      </c>
      <c r="G58">
        <v>26.71</v>
      </c>
      <c r="H58">
        <v>16.760000000000002</v>
      </c>
      <c r="I58">
        <v>18.8</v>
      </c>
      <c r="J58">
        <v>22.51</v>
      </c>
      <c r="K58">
        <v>481.6</v>
      </c>
      <c r="M58">
        <f t="shared" si="0"/>
        <v>19.777799999999999</v>
      </c>
      <c r="N58">
        <f t="shared" si="1"/>
        <v>0.9387691168513087</v>
      </c>
      <c r="P58">
        <v>57</v>
      </c>
      <c r="Q58">
        <f t="shared" si="2"/>
        <v>78.695507083699894</v>
      </c>
      <c r="R58">
        <f t="shared" si="3"/>
        <v>3.6938455842565419</v>
      </c>
    </row>
    <row r="59" spans="1:18" x14ac:dyDescent="0.75">
      <c r="A59" s="7">
        <v>0.50938657407407406</v>
      </c>
      <c r="B59">
        <v>25.710000000000004</v>
      </c>
      <c r="C59">
        <v>31.79</v>
      </c>
      <c r="D59">
        <v>10</v>
      </c>
      <c r="E59">
        <v>26.75</v>
      </c>
      <c r="F59">
        <v>10</v>
      </c>
      <c r="G59">
        <v>26.68</v>
      </c>
      <c r="H59">
        <v>16.57</v>
      </c>
      <c r="I59">
        <v>18.579999999999998</v>
      </c>
      <c r="J59">
        <v>22.69</v>
      </c>
      <c r="K59">
        <v>439.22</v>
      </c>
      <c r="M59">
        <f t="shared" si="0"/>
        <v>19.767800000000005</v>
      </c>
      <c r="N59">
        <f t="shared" si="1"/>
        <v>0.93829445884240437</v>
      </c>
      <c r="P59">
        <v>58</v>
      </c>
      <c r="Q59">
        <f t="shared" si="2"/>
        <v>78.684729711955796</v>
      </c>
      <c r="R59">
        <f t="shared" si="3"/>
        <v>3.6914722942120202</v>
      </c>
    </row>
    <row r="60" spans="1:18" x14ac:dyDescent="0.75">
      <c r="A60" s="7">
        <v>0.5100810185185185</v>
      </c>
      <c r="B60">
        <v>25.700000000000003</v>
      </c>
      <c r="C60">
        <v>31.89</v>
      </c>
      <c r="D60">
        <v>10</v>
      </c>
      <c r="E60">
        <v>26.77</v>
      </c>
      <c r="F60">
        <v>10</v>
      </c>
      <c r="G60">
        <v>26.6</v>
      </c>
      <c r="H60">
        <v>16.52</v>
      </c>
      <c r="I60">
        <v>18.46</v>
      </c>
      <c r="J60">
        <v>22.61</v>
      </c>
      <c r="K60">
        <v>417.35</v>
      </c>
      <c r="M60">
        <f t="shared" si="0"/>
        <v>19.757800000000003</v>
      </c>
      <c r="N60">
        <f t="shared" si="1"/>
        <v>0.93781980083349969</v>
      </c>
      <c r="P60">
        <v>59</v>
      </c>
      <c r="Q60">
        <f t="shared" si="2"/>
        <v>78.673941430726089</v>
      </c>
      <c r="R60">
        <f t="shared" si="3"/>
        <v>3.6890990041674967</v>
      </c>
    </row>
    <row r="61" spans="1:18" x14ac:dyDescent="0.75">
      <c r="A61" s="7">
        <v>0.51077546296296295</v>
      </c>
      <c r="B61">
        <v>25.67</v>
      </c>
      <c r="C61">
        <v>31.93</v>
      </c>
      <c r="D61">
        <v>10</v>
      </c>
      <c r="E61">
        <v>26.76</v>
      </c>
      <c r="F61">
        <v>10</v>
      </c>
      <c r="G61">
        <v>26.46</v>
      </c>
      <c r="H61">
        <v>16.440000000000001</v>
      </c>
      <c r="I61">
        <v>18.309999999999999</v>
      </c>
      <c r="J61">
        <v>20.71</v>
      </c>
      <c r="K61">
        <v>417.35</v>
      </c>
      <c r="M61">
        <f t="shared" si="0"/>
        <v>19.727800000000002</v>
      </c>
      <c r="N61">
        <f t="shared" si="1"/>
        <v>0.9363958268067859</v>
      </c>
      <c r="P61">
        <v>60</v>
      </c>
      <c r="Q61">
        <f t="shared" si="2"/>
        <v>78.641510964223073</v>
      </c>
      <c r="R61">
        <f t="shared" si="3"/>
        <v>3.6819791340339276</v>
      </c>
    </row>
    <row r="62" spans="1:18" x14ac:dyDescent="0.75">
      <c r="A62" s="7">
        <v>0.51146990740740739</v>
      </c>
      <c r="B62">
        <v>25.67</v>
      </c>
      <c r="C62">
        <v>31.91</v>
      </c>
      <c r="D62">
        <v>10</v>
      </c>
      <c r="E62">
        <v>26.7</v>
      </c>
      <c r="F62">
        <v>10</v>
      </c>
      <c r="G62">
        <v>26.45</v>
      </c>
      <c r="H62">
        <v>16.329999999999998</v>
      </c>
      <c r="I62">
        <v>18.329999999999998</v>
      </c>
      <c r="J62">
        <v>21.36</v>
      </c>
      <c r="K62">
        <v>461.09</v>
      </c>
      <c r="M62">
        <f t="shared" si="0"/>
        <v>19.727800000000002</v>
      </c>
      <c r="N62">
        <f t="shared" si="1"/>
        <v>0.9363958268067859</v>
      </c>
      <c r="P62">
        <v>61</v>
      </c>
      <c r="Q62">
        <f t="shared" si="2"/>
        <v>78.641510964223073</v>
      </c>
      <c r="R62">
        <f t="shared" si="3"/>
        <v>3.6819791340339276</v>
      </c>
    </row>
    <row r="63" spans="1:18" x14ac:dyDescent="0.75">
      <c r="A63" s="7">
        <v>0.51216435185185183</v>
      </c>
      <c r="B63">
        <v>25.67</v>
      </c>
      <c r="C63">
        <v>31.87</v>
      </c>
      <c r="D63">
        <v>10</v>
      </c>
      <c r="E63">
        <v>26.7</v>
      </c>
      <c r="F63">
        <v>10</v>
      </c>
      <c r="G63">
        <v>27.39</v>
      </c>
      <c r="H63">
        <v>17.07</v>
      </c>
      <c r="I63">
        <v>19.45</v>
      </c>
      <c r="J63">
        <v>22.44</v>
      </c>
      <c r="K63">
        <v>1016.14</v>
      </c>
      <c r="M63">
        <f t="shared" si="0"/>
        <v>19.727800000000002</v>
      </c>
      <c r="N63">
        <f t="shared" si="1"/>
        <v>0.9363958268067859</v>
      </c>
      <c r="P63">
        <v>62</v>
      </c>
      <c r="Q63">
        <f t="shared" si="2"/>
        <v>78.641510964223073</v>
      </c>
      <c r="R63">
        <f t="shared" si="3"/>
        <v>3.6819791340339276</v>
      </c>
    </row>
    <row r="64" spans="1:18" x14ac:dyDescent="0.75">
      <c r="A64" s="7">
        <v>0.51285879629629627</v>
      </c>
      <c r="B64">
        <v>25.64</v>
      </c>
      <c r="C64">
        <v>31.96</v>
      </c>
      <c r="D64">
        <v>10</v>
      </c>
      <c r="E64">
        <v>26.68</v>
      </c>
      <c r="F64">
        <v>10</v>
      </c>
      <c r="G64">
        <v>26.59</v>
      </c>
      <c r="H64">
        <v>16.88</v>
      </c>
      <c r="I64">
        <v>18.88</v>
      </c>
      <c r="J64">
        <v>22.04</v>
      </c>
      <c r="K64">
        <v>485.7</v>
      </c>
      <c r="M64">
        <f t="shared" si="0"/>
        <v>19.697800000000001</v>
      </c>
      <c r="N64">
        <f t="shared" si="1"/>
        <v>0.93497185278007211</v>
      </c>
      <c r="P64">
        <v>63</v>
      </c>
      <c r="Q64">
        <f t="shared" si="2"/>
        <v>78.608981713693922</v>
      </c>
      <c r="R64">
        <f t="shared" si="3"/>
        <v>3.674859263900359</v>
      </c>
    </row>
    <row r="65" spans="1:18" x14ac:dyDescent="0.75">
      <c r="A65" s="7">
        <v>0.51355324074074071</v>
      </c>
      <c r="B65">
        <v>25.600000000000005</v>
      </c>
      <c r="C65">
        <v>31.98</v>
      </c>
      <c r="D65">
        <v>10</v>
      </c>
      <c r="E65">
        <v>26.62</v>
      </c>
      <c r="F65">
        <v>10</v>
      </c>
      <c r="G65">
        <v>26.53</v>
      </c>
      <c r="H65">
        <v>16.68</v>
      </c>
      <c r="I65">
        <v>18.68</v>
      </c>
      <c r="J65">
        <v>22.23</v>
      </c>
      <c r="K65">
        <v>441.95</v>
      </c>
      <c r="M65">
        <f t="shared" si="0"/>
        <v>19.657800000000005</v>
      </c>
      <c r="N65">
        <f t="shared" si="1"/>
        <v>0.93307322074445398</v>
      </c>
      <c r="P65">
        <v>64</v>
      </c>
      <c r="Q65">
        <f t="shared" si="2"/>
        <v>78.565454933919369</v>
      </c>
      <c r="R65">
        <f t="shared" si="3"/>
        <v>3.6653661037222682</v>
      </c>
    </row>
    <row r="66" spans="1:18" x14ac:dyDescent="0.75">
      <c r="A66" s="7">
        <v>0.51424768518518515</v>
      </c>
      <c r="B66">
        <v>25.560000000000002</v>
      </c>
      <c r="C66">
        <v>32.03</v>
      </c>
      <c r="D66">
        <v>10</v>
      </c>
      <c r="E66">
        <v>26.55</v>
      </c>
      <c r="F66">
        <v>10</v>
      </c>
      <c r="G66">
        <v>26.38</v>
      </c>
      <c r="H66">
        <v>16.53</v>
      </c>
      <c r="I66">
        <v>18.47</v>
      </c>
      <c r="J66">
        <v>22.19</v>
      </c>
      <c r="K66">
        <v>392.74</v>
      </c>
      <c r="M66">
        <f t="shared" si="0"/>
        <v>19.617800000000003</v>
      </c>
      <c r="N66">
        <f t="shared" si="1"/>
        <v>0.93117458870883552</v>
      </c>
      <c r="P66">
        <v>65</v>
      </c>
      <c r="Q66">
        <f t="shared" si="2"/>
        <v>78.521750655017371</v>
      </c>
      <c r="R66">
        <f t="shared" si="3"/>
        <v>3.6558729435441757</v>
      </c>
    </row>
    <row r="67" spans="1:18" x14ac:dyDescent="0.75">
      <c r="A67" s="7">
        <v>0.5149421296296296</v>
      </c>
      <c r="B67">
        <v>25.48</v>
      </c>
      <c r="C67">
        <v>32.04</v>
      </c>
      <c r="D67">
        <v>10</v>
      </c>
      <c r="E67">
        <v>26.49</v>
      </c>
      <c r="F67">
        <v>10</v>
      </c>
      <c r="G67">
        <v>26.31</v>
      </c>
      <c r="H67">
        <v>16.37</v>
      </c>
      <c r="I67">
        <v>18.149999999999999</v>
      </c>
      <c r="J67">
        <v>22.72</v>
      </c>
      <c r="K67">
        <v>347.62</v>
      </c>
      <c r="M67">
        <f t="shared" ref="M67:M130" si="4">B67-5.9422</f>
        <v>19.537800000000001</v>
      </c>
      <c r="N67">
        <f t="shared" ref="N67:N130" si="5">M67/21.0678</f>
        <v>0.9273773246375987</v>
      </c>
      <c r="P67">
        <v>66</v>
      </c>
      <c r="Q67">
        <f t="shared" ref="Q67:Q130" si="6">(M67-$S$3)/M67*100</f>
        <v>78.433805239075014</v>
      </c>
      <c r="R67">
        <f t="shared" ref="R67:R130" si="7">(M67-$S$3)/$S$3</f>
        <v>3.6368866231879919</v>
      </c>
    </row>
    <row r="68" spans="1:18" x14ac:dyDescent="0.75">
      <c r="A68" s="7">
        <v>0.51563657407407404</v>
      </c>
      <c r="B68">
        <v>25.470000000000002</v>
      </c>
      <c r="C68">
        <v>32.049999999999997</v>
      </c>
      <c r="D68">
        <v>10</v>
      </c>
      <c r="E68">
        <v>26.45</v>
      </c>
      <c r="F68">
        <v>10</v>
      </c>
      <c r="G68">
        <v>26.18</v>
      </c>
      <c r="H68">
        <v>16.23</v>
      </c>
      <c r="I68">
        <v>17.95</v>
      </c>
      <c r="J68">
        <v>21.93</v>
      </c>
      <c r="K68">
        <v>327.12</v>
      </c>
      <c r="M68">
        <f t="shared" si="4"/>
        <v>19.527800000000003</v>
      </c>
      <c r="N68">
        <f t="shared" si="5"/>
        <v>0.92690266662869425</v>
      </c>
      <c r="P68">
        <v>67</v>
      </c>
      <c r="Q68">
        <f t="shared" si="6"/>
        <v>78.422761396573094</v>
      </c>
      <c r="R68">
        <f t="shared" si="7"/>
        <v>3.6345133331434698</v>
      </c>
    </row>
    <row r="69" spans="1:18" x14ac:dyDescent="0.75">
      <c r="A69" s="7">
        <v>0.51633101851851848</v>
      </c>
      <c r="B69">
        <v>25.45</v>
      </c>
      <c r="C69">
        <v>31.97</v>
      </c>
      <c r="D69">
        <v>10</v>
      </c>
      <c r="E69">
        <v>26.38</v>
      </c>
      <c r="F69">
        <v>10</v>
      </c>
      <c r="G69">
        <v>26.19</v>
      </c>
      <c r="H69">
        <v>16.18</v>
      </c>
      <c r="I69">
        <v>17.899999999999999</v>
      </c>
      <c r="J69">
        <v>21.54</v>
      </c>
      <c r="K69">
        <v>392.74</v>
      </c>
      <c r="M69">
        <f t="shared" si="4"/>
        <v>19.5078</v>
      </c>
      <c r="N69">
        <f t="shared" si="5"/>
        <v>0.92595335061088491</v>
      </c>
      <c r="P69">
        <v>68</v>
      </c>
      <c r="Q69">
        <f t="shared" si="6"/>
        <v>78.400639744102349</v>
      </c>
      <c r="R69">
        <f t="shared" si="7"/>
        <v>3.6297667530544229</v>
      </c>
    </row>
    <row r="70" spans="1:18" x14ac:dyDescent="0.75">
      <c r="A70" s="7">
        <v>0.51702546296296303</v>
      </c>
      <c r="B70">
        <v>25.42</v>
      </c>
      <c r="C70">
        <v>31.94</v>
      </c>
      <c r="D70">
        <v>10</v>
      </c>
      <c r="E70">
        <v>26.29</v>
      </c>
      <c r="F70">
        <v>10</v>
      </c>
      <c r="G70">
        <v>26.18</v>
      </c>
      <c r="H70">
        <v>16.22</v>
      </c>
      <c r="I70">
        <v>17.97</v>
      </c>
      <c r="J70">
        <v>21.77</v>
      </c>
      <c r="K70">
        <v>425.55</v>
      </c>
      <c r="M70">
        <f t="shared" si="4"/>
        <v>19.477800000000002</v>
      </c>
      <c r="N70">
        <f t="shared" si="5"/>
        <v>0.92452937658417123</v>
      </c>
      <c r="P70">
        <v>69</v>
      </c>
      <c r="Q70">
        <f t="shared" si="6"/>
        <v>78.367372085143089</v>
      </c>
      <c r="R70">
        <f t="shared" si="7"/>
        <v>3.6226468829208547</v>
      </c>
    </row>
    <row r="71" spans="1:18" x14ac:dyDescent="0.75">
      <c r="A71" s="7">
        <v>0.51771990740740736</v>
      </c>
      <c r="B71">
        <v>25.410000000000004</v>
      </c>
      <c r="C71">
        <v>31.91</v>
      </c>
      <c r="D71">
        <v>10</v>
      </c>
      <c r="E71">
        <v>26.18</v>
      </c>
      <c r="F71">
        <v>10</v>
      </c>
      <c r="G71">
        <v>26.11</v>
      </c>
      <c r="H71">
        <v>16.22</v>
      </c>
      <c r="I71">
        <v>17.93</v>
      </c>
      <c r="J71">
        <v>22.39</v>
      </c>
      <c r="K71">
        <v>402.31</v>
      </c>
      <c r="M71">
        <f t="shared" si="4"/>
        <v>19.467800000000004</v>
      </c>
      <c r="N71">
        <f t="shared" si="5"/>
        <v>0.92405471857526678</v>
      </c>
      <c r="P71">
        <v>70</v>
      </c>
      <c r="Q71">
        <f t="shared" si="6"/>
        <v>78.356260080748712</v>
      </c>
      <c r="R71">
        <f t="shared" si="7"/>
        <v>3.6202735928763325</v>
      </c>
    </row>
    <row r="72" spans="1:18" x14ac:dyDescent="0.75">
      <c r="A72" s="7">
        <v>0.51841435185185192</v>
      </c>
      <c r="B72">
        <v>25.340000000000003</v>
      </c>
      <c r="C72">
        <v>31.88</v>
      </c>
      <c r="D72">
        <v>10</v>
      </c>
      <c r="E72">
        <v>26.1</v>
      </c>
      <c r="F72">
        <v>10</v>
      </c>
      <c r="G72">
        <v>26.15</v>
      </c>
      <c r="H72">
        <v>16.28</v>
      </c>
      <c r="I72">
        <v>17.989999999999998</v>
      </c>
      <c r="J72">
        <v>21.9</v>
      </c>
      <c r="K72">
        <v>413.25</v>
      </c>
      <c r="M72">
        <f t="shared" si="4"/>
        <v>19.397800000000004</v>
      </c>
      <c r="N72">
        <f t="shared" si="5"/>
        <v>0.92073211251293463</v>
      </c>
      <c r="P72">
        <v>71</v>
      </c>
      <c r="Q72">
        <f t="shared" si="6"/>
        <v>78.278155254719607</v>
      </c>
      <c r="R72">
        <f t="shared" si="7"/>
        <v>3.6036605625646718</v>
      </c>
    </row>
    <row r="73" spans="1:18" x14ac:dyDescent="0.75">
      <c r="A73" s="7">
        <v>0.51910879629629625</v>
      </c>
      <c r="B73">
        <v>25.250000000000004</v>
      </c>
      <c r="C73">
        <v>31.86</v>
      </c>
      <c r="D73">
        <v>10</v>
      </c>
      <c r="E73">
        <v>26.05</v>
      </c>
      <c r="F73">
        <v>10</v>
      </c>
      <c r="G73">
        <v>26.14</v>
      </c>
      <c r="H73">
        <v>16.28</v>
      </c>
      <c r="I73">
        <v>17.98</v>
      </c>
      <c r="J73">
        <v>22.49</v>
      </c>
      <c r="K73">
        <v>443.32</v>
      </c>
      <c r="M73">
        <f t="shared" si="4"/>
        <v>19.307800000000004</v>
      </c>
      <c r="N73">
        <f t="shared" si="5"/>
        <v>0.91646019043279348</v>
      </c>
      <c r="P73">
        <v>72</v>
      </c>
      <c r="Q73">
        <f t="shared" si="6"/>
        <v>78.176902598949653</v>
      </c>
      <c r="R73">
        <f t="shared" si="7"/>
        <v>3.5823009521639655</v>
      </c>
    </row>
    <row r="74" spans="1:18" x14ac:dyDescent="0.75">
      <c r="A74" s="7">
        <v>0.5198032407407408</v>
      </c>
      <c r="B74">
        <v>25.21</v>
      </c>
      <c r="C74">
        <v>31.84</v>
      </c>
      <c r="D74">
        <v>10</v>
      </c>
      <c r="E74">
        <v>26.01</v>
      </c>
      <c r="F74">
        <v>10</v>
      </c>
      <c r="G74">
        <v>26.17</v>
      </c>
      <c r="H74">
        <v>16.350000000000001</v>
      </c>
      <c r="I74">
        <v>18.149999999999999</v>
      </c>
      <c r="J74">
        <v>21.74</v>
      </c>
      <c r="K74">
        <v>450.16</v>
      </c>
      <c r="M74">
        <f t="shared" si="4"/>
        <v>19.267800000000001</v>
      </c>
      <c r="N74">
        <f t="shared" si="5"/>
        <v>0.91456155839717501</v>
      </c>
      <c r="P74">
        <v>73</v>
      </c>
      <c r="Q74">
        <f t="shared" si="6"/>
        <v>78.131597795285387</v>
      </c>
      <c r="R74">
        <f t="shared" si="7"/>
        <v>3.5728077919858734</v>
      </c>
    </row>
    <row r="75" spans="1:18" x14ac:dyDescent="0.75">
      <c r="A75" s="7">
        <v>0.52049768518518513</v>
      </c>
      <c r="B75">
        <v>25.19</v>
      </c>
      <c r="C75">
        <v>31.84</v>
      </c>
      <c r="D75">
        <v>10</v>
      </c>
      <c r="E75">
        <v>25.99</v>
      </c>
      <c r="F75">
        <v>10</v>
      </c>
      <c r="G75">
        <v>26.11</v>
      </c>
      <c r="H75">
        <v>16.34</v>
      </c>
      <c r="I75">
        <v>18.05</v>
      </c>
      <c r="J75">
        <v>22.13</v>
      </c>
      <c r="K75">
        <v>409.14</v>
      </c>
      <c r="M75">
        <f t="shared" si="4"/>
        <v>19.247800000000002</v>
      </c>
      <c r="N75">
        <f t="shared" si="5"/>
        <v>0.91361224237936578</v>
      </c>
      <c r="P75">
        <v>74</v>
      </c>
      <c r="Q75">
        <f t="shared" si="6"/>
        <v>78.108874780494389</v>
      </c>
      <c r="R75">
        <f t="shared" si="7"/>
        <v>3.5680612118968273</v>
      </c>
    </row>
    <row r="76" spans="1:18" x14ac:dyDescent="0.75">
      <c r="A76" s="7">
        <v>0.52119212962962969</v>
      </c>
      <c r="B76">
        <v>25.150000000000006</v>
      </c>
      <c r="C76">
        <v>31.84</v>
      </c>
      <c r="D76">
        <v>10</v>
      </c>
      <c r="E76">
        <v>25.95</v>
      </c>
      <c r="F76">
        <v>10</v>
      </c>
      <c r="G76">
        <v>26.02</v>
      </c>
      <c r="H76">
        <v>16.21</v>
      </c>
      <c r="I76">
        <v>17.920000000000002</v>
      </c>
      <c r="J76">
        <v>23.22</v>
      </c>
      <c r="K76">
        <v>359.93</v>
      </c>
      <c r="M76">
        <f t="shared" si="4"/>
        <v>19.207800000000006</v>
      </c>
      <c r="N76">
        <f t="shared" si="5"/>
        <v>0.91171361034374765</v>
      </c>
      <c r="P76">
        <v>75</v>
      </c>
      <c r="Q76">
        <f t="shared" si="6"/>
        <v>78.063286789741667</v>
      </c>
      <c r="R76">
        <f t="shared" si="7"/>
        <v>3.558568051718737</v>
      </c>
    </row>
    <row r="77" spans="1:18" x14ac:dyDescent="0.75">
      <c r="A77" s="7">
        <v>0.52188657407407402</v>
      </c>
      <c r="B77">
        <v>25.099999999999998</v>
      </c>
      <c r="C77">
        <v>31.81</v>
      </c>
      <c r="D77">
        <v>10</v>
      </c>
      <c r="E77">
        <v>25.91</v>
      </c>
      <c r="F77">
        <v>10</v>
      </c>
      <c r="G77">
        <v>25.9</v>
      </c>
      <c r="H77">
        <v>16.170000000000002</v>
      </c>
      <c r="I77">
        <v>17.8</v>
      </c>
      <c r="J77">
        <v>21.29</v>
      </c>
      <c r="K77">
        <v>328.48</v>
      </c>
      <c r="M77">
        <f t="shared" si="4"/>
        <v>19.157799999999998</v>
      </c>
      <c r="N77">
        <f t="shared" si="5"/>
        <v>0.9093403202992244</v>
      </c>
      <c r="P77">
        <v>76</v>
      </c>
      <c r="Q77">
        <f t="shared" si="6"/>
        <v>78.006034095772989</v>
      </c>
      <c r="R77">
        <f t="shared" si="7"/>
        <v>3.5467016014961206</v>
      </c>
    </row>
    <row r="78" spans="1:18" x14ac:dyDescent="0.75">
      <c r="A78" s="7">
        <v>0.52258101851851857</v>
      </c>
      <c r="B78">
        <v>25.080000000000002</v>
      </c>
      <c r="C78">
        <v>31.77</v>
      </c>
      <c r="D78">
        <v>10</v>
      </c>
      <c r="E78">
        <v>25.85</v>
      </c>
      <c r="F78">
        <v>10</v>
      </c>
      <c r="G78">
        <v>25.77</v>
      </c>
      <c r="H78">
        <v>16.07</v>
      </c>
      <c r="I78">
        <v>17.579999999999998</v>
      </c>
      <c r="J78">
        <v>21.82</v>
      </c>
      <c r="K78">
        <v>310.70999999999998</v>
      </c>
      <c r="M78">
        <f t="shared" si="4"/>
        <v>19.137800000000002</v>
      </c>
      <c r="N78">
        <f t="shared" si="5"/>
        <v>0.90839100428141539</v>
      </c>
      <c r="P78">
        <v>77</v>
      </c>
      <c r="Q78">
        <f t="shared" si="6"/>
        <v>77.983049253310199</v>
      </c>
      <c r="R78">
        <f t="shared" si="7"/>
        <v>3.5419550214070754</v>
      </c>
    </row>
    <row r="79" spans="1:18" x14ac:dyDescent="0.75">
      <c r="A79" s="7">
        <v>0.5232754629629629</v>
      </c>
      <c r="B79">
        <v>25.04</v>
      </c>
      <c r="C79">
        <v>31.68</v>
      </c>
      <c r="D79">
        <v>10</v>
      </c>
      <c r="E79">
        <v>25.75</v>
      </c>
      <c r="F79">
        <v>10</v>
      </c>
      <c r="G79">
        <v>25.65</v>
      </c>
      <c r="H79">
        <v>15.98</v>
      </c>
      <c r="I79">
        <v>17.46</v>
      </c>
      <c r="J79">
        <v>21.76</v>
      </c>
      <c r="K79">
        <v>292.94</v>
      </c>
      <c r="M79">
        <f t="shared" si="4"/>
        <v>19.097799999999999</v>
      </c>
      <c r="N79">
        <f t="shared" si="5"/>
        <v>0.90649237224579693</v>
      </c>
      <c r="P79">
        <v>78</v>
      </c>
      <c r="Q79">
        <f t="shared" si="6"/>
        <v>77.936935144362167</v>
      </c>
      <c r="R79">
        <f t="shared" si="7"/>
        <v>3.5324618612289833</v>
      </c>
    </row>
    <row r="80" spans="1:18" x14ac:dyDescent="0.75">
      <c r="A80" s="7">
        <v>0.52396990740740745</v>
      </c>
      <c r="B80">
        <v>25.03</v>
      </c>
      <c r="C80">
        <v>31.61</v>
      </c>
      <c r="D80">
        <v>10</v>
      </c>
      <c r="E80">
        <v>25.65</v>
      </c>
      <c r="F80">
        <v>10</v>
      </c>
      <c r="G80">
        <v>25.56</v>
      </c>
      <c r="H80">
        <v>15.83</v>
      </c>
      <c r="I80">
        <v>17.32</v>
      </c>
      <c r="J80">
        <v>22.23</v>
      </c>
      <c r="K80">
        <v>272.43</v>
      </c>
      <c r="M80">
        <f t="shared" si="4"/>
        <v>19.087800000000001</v>
      </c>
      <c r="N80">
        <f t="shared" si="5"/>
        <v>0.90601771423689248</v>
      </c>
      <c r="P80">
        <v>79</v>
      </c>
      <c r="Q80">
        <f t="shared" si="6"/>
        <v>77.925376418445282</v>
      </c>
      <c r="R80">
        <f t="shared" si="7"/>
        <v>3.5300885711844607</v>
      </c>
    </row>
    <row r="81" spans="1:18" x14ac:dyDescent="0.75">
      <c r="A81" s="7">
        <v>0.52466435185185178</v>
      </c>
      <c r="B81">
        <v>25.000000000000004</v>
      </c>
      <c r="C81">
        <v>31.54</v>
      </c>
      <c r="D81">
        <v>10</v>
      </c>
      <c r="E81">
        <v>25.53</v>
      </c>
      <c r="F81">
        <v>10</v>
      </c>
      <c r="G81">
        <v>25.47</v>
      </c>
      <c r="H81">
        <v>15.72</v>
      </c>
      <c r="I81">
        <v>17.21</v>
      </c>
      <c r="J81">
        <v>21.79</v>
      </c>
      <c r="K81">
        <v>257.39</v>
      </c>
      <c r="M81">
        <f t="shared" si="4"/>
        <v>19.057800000000004</v>
      </c>
      <c r="N81">
        <f t="shared" si="5"/>
        <v>0.9045937402101788</v>
      </c>
      <c r="P81">
        <v>80</v>
      </c>
      <c r="Q81">
        <f t="shared" si="6"/>
        <v>77.890627459622834</v>
      </c>
      <c r="R81">
        <f t="shared" si="7"/>
        <v>3.5229687010508925</v>
      </c>
    </row>
    <row r="82" spans="1:18" x14ac:dyDescent="0.75">
      <c r="A82" s="7">
        <v>0.52535879629629634</v>
      </c>
      <c r="B82">
        <v>24.82</v>
      </c>
      <c r="C82">
        <v>31.46</v>
      </c>
      <c r="D82">
        <v>10</v>
      </c>
      <c r="E82">
        <v>25.41</v>
      </c>
      <c r="F82">
        <v>10</v>
      </c>
      <c r="G82">
        <v>25.34</v>
      </c>
      <c r="H82">
        <v>15.59</v>
      </c>
      <c r="I82">
        <v>17.010000000000002</v>
      </c>
      <c r="J82">
        <v>21.34</v>
      </c>
      <c r="K82">
        <v>236.89</v>
      </c>
      <c r="M82">
        <f t="shared" si="4"/>
        <v>18.877800000000001</v>
      </c>
      <c r="N82">
        <f t="shared" si="5"/>
        <v>0.89604989604989616</v>
      </c>
      <c r="P82">
        <v>81</v>
      </c>
      <c r="Q82">
        <f t="shared" si="6"/>
        <v>77.679814385150806</v>
      </c>
      <c r="R82">
        <f t="shared" si="7"/>
        <v>3.4802494802494794</v>
      </c>
    </row>
    <row r="83" spans="1:18" x14ac:dyDescent="0.75">
      <c r="A83" s="7">
        <v>0.52605324074074067</v>
      </c>
      <c r="B83">
        <v>24.800000000000004</v>
      </c>
      <c r="C83">
        <v>31.33</v>
      </c>
      <c r="D83">
        <v>10</v>
      </c>
      <c r="E83">
        <v>25.27</v>
      </c>
      <c r="F83">
        <v>10</v>
      </c>
      <c r="G83">
        <v>25.18</v>
      </c>
      <c r="H83">
        <v>15.53</v>
      </c>
      <c r="I83">
        <v>16.899999999999999</v>
      </c>
      <c r="J83">
        <v>21.53</v>
      </c>
      <c r="K83">
        <v>231.42</v>
      </c>
      <c r="M83">
        <f t="shared" si="4"/>
        <v>18.857800000000005</v>
      </c>
      <c r="N83">
        <f t="shared" si="5"/>
        <v>0.89510058003208715</v>
      </c>
      <c r="P83">
        <v>82</v>
      </c>
      <c r="Q83">
        <f t="shared" si="6"/>
        <v>77.656142285950637</v>
      </c>
      <c r="R83">
        <f t="shared" si="7"/>
        <v>3.4755029001604343</v>
      </c>
    </row>
    <row r="84" spans="1:18" x14ac:dyDescent="0.75">
      <c r="A84" s="7">
        <v>0.52674768518518522</v>
      </c>
      <c r="B84">
        <v>24.64</v>
      </c>
      <c r="C84">
        <v>31.19</v>
      </c>
      <c r="D84">
        <v>10</v>
      </c>
      <c r="E84">
        <v>25.12</v>
      </c>
      <c r="F84">
        <v>10</v>
      </c>
      <c r="G84">
        <v>25.04</v>
      </c>
      <c r="H84">
        <v>15.44</v>
      </c>
      <c r="I84">
        <v>16.739999999999998</v>
      </c>
      <c r="J84">
        <v>21.23</v>
      </c>
      <c r="K84">
        <v>230.05</v>
      </c>
      <c r="M84">
        <f t="shared" si="4"/>
        <v>18.697800000000001</v>
      </c>
      <c r="N84">
        <f t="shared" si="5"/>
        <v>0.88750605188961362</v>
      </c>
      <c r="P84">
        <v>83</v>
      </c>
      <c r="Q84">
        <f t="shared" si="6"/>
        <v>77.464942399640591</v>
      </c>
      <c r="R84">
        <f t="shared" si="7"/>
        <v>3.4375302594480668</v>
      </c>
    </row>
    <row r="85" spans="1:18" x14ac:dyDescent="0.75">
      <c r="A85" s="7">
        <v>0.52744212962962966</v>
      </c>
      <c r="B85">
        <v>24.62</v>
      </c>
      <c r="C85">
        <v>31.09</v>
      </c>
      <c r="D85">
        <v>10</v>
      </c>
      <c r="E85">
        <v>24.96</v>
      </c>
      <c r="F85">
        <v>10</v>
      </c>
      <c r="G85">
        <v>24.9</v>
      </c>
      <c r="H85">
        <v>15.32</v>
      </c>
      <c r="I85">
        <v>16.600000000000001</v>
      </c>
      <c r="J85">
        <v>21.61</v>
      </c>
      <c r="K85">
        <v>206.81</v>
      </c>
      <c r="M85">
        <f t="shared" si="4"/>
        <v>18.677800000000001</v>
      </c>
      <c r="N85">
        <f t="shared" si="5"/>
        <v>0.8865567358718045</v>
      </c>
      <c r="P85">
        <v>84</v>
      </c>
      <c r="Q85">
        <f t="shared" si="6"/>
        <v>77.440812087076623</v>
      </c>
      <c r="R85">
        <f t="shared" si="7"/>
        <v>3.4327836793590212</v>
      </c>
    </row>
    <row r="86" spans="1:18" x14ac:dyDescent="0.75">
      <c r="A86" s="7">
        <v>0.52813657407407411</v>
      </c>
      <c r="B86">
        <v>24.600000000000005</v>
      </c>
      <c r="C86">
        <v>30.95</v>
      </c>
      <c r="D86">
        <v>10</v>
      </c>
      <c r="E86">
        <v>24.81</v>
      </c>
      <c r="F86">
        <v>10</v>
      </c>
      <c r="G86">
        <v>24.76</v>
      </c>
      <c r="H86">
        <v>15.21</v>
      </c>
      <c r="I86">
        <v>16.48</v>
      </c>
      <c r="J86">
        <v>21.64</v>
      </c>
      <c r="K86">
        <v>186.3</v>
      </c>
      <c r="M86">
        <f t="shared" si="4"/>
        <v>18.657800000000005</v>
      </c>
      <c r="N86">
        <f t="shared" si="5"/>
        <v>0.88560741985399549</v>
      </c>
      <c r="P86">
        <v>85</v>
      </c>
      <c r="Q86">
        <f t="shared" si="6"/>
        <v>77.416630042127153</v>
      </c>
      <c r="R86">
        <f t="shared" si="7"/>
        <v>3.428037099269976</v>
      </c>
    </row>
    <row r="87" spans="1:18" x14ac:dyDescent="0.75">
      <c r="A87" s="7">
        <v>0.52883101851851855</v>
      </c>
      <c r="B87">
        <v>24.45</v>
      </c>
      <c r="C87">
        <v>30.85</v>
      </c>
      <c r="D87">
        <v>10</v>
      </c>
      <c r="E87">
        <v>24.67</v>
      </c>
      <c r="F87">
        <v>10</v>
      </c>
      <c r="G87">
        <v>24.62</v>
      </c>
      <c r="H87">
        <v>15.09</v>
      </c>
      <c r="I87">
        <v>16.29</v>
      </c>
      <c r="J87">
        <v>22.09</v>
      </c>
      <c r="K87">
        <v>187.67</v>
      </c>
      <c r="M87">
        <f t="shared" si="4"/>
        <v>18.5078</v>
      </c>
      <c r="N87">
        <f t="shared" si="5"/>
        <v>0.87848754972042653</v>
      </c>
      <c r="P87">
        <v>86</v>
      </c>
      <c r="Q87">
        <f t="shared" si="6"/>
        <v>77.233598806989477</v>
      </c>
      <c r="R87">
        <f t="shared" si="7"/>
        <v>3.3924377486021311</v>
      </c>
    </row>
    <row r="88" spans="1:18" x14ac:dyDescent="0.75">
      <c r="A88" s="7">
        <v>0.52952546296296299</v>
      </c>
      <c r="B88">
        <v>24.380000000000003</v>
      </c>
      <c r="C88">
        <v>30.78</v>
      </c>
      <c r="D88">
        <v>10</v>
      </c>
      <c r="E88">
        <v>24.56</v>
      </c>
      <c r="F88">
        <v>10</v>
      </c>
      <c r="G88">
        <v>24.58</v>
      </c>
      <c r="H88">
        <v>14.98</v>
      </c>
      <c r="I88">
        <v>16.13</v>
      </c>
      <c r="J88">
        <v>21.21</v>
      </c>
      <c r="K88">
        <v>193.14</v>
      </c>
      <c r="M88">
        <f t="shared" si="4"/>
        <v>18.437800000000003</v>
      </c>
      <c r="N88">
        <f t="shared" si="5"/>
        <v>0.8751649436580945</v>
      </c>
      <c r="P88">
        <v>87</v>
      </c>
      <c r="Q88">
        <f t="shared" si="6"/>
        <v>77.14716506307694</v>
      </c>
      <c r="R88">
        <f t="shared" si="7"/>
        <v>3.3758247182904713</v>
      </c>
    </row>
    <row r="89" spans="1:18" x14ac:dyDescent="0.75">
      <c r="A89" s="7">
        <v>0.53021990740740743</v>
      </c>
      <c r="B89">
        <v>24.320000000000004</v>
      </c>
      <c r="C89">
        <v>30.7</v>
      </c>
      <c r="D89">
        <v>10</v>
      </c>
      <c r="E89">
        <v>24.46</v>
      </c>
      <c r="F89">
        <v>10</v>
      </c>
      <c r="G89">
        <v>24.52</v>
      </c>
      <c r="H89">
        <v>14.95</v>
      </c>
      <c r="I89">
        <v>16.059999999999999</v>
      </c>
      <c r="J89">
        <v>21.25</v>
      </c>
      <c r="K89">
        <v>220.48</v>
      </c>
      <c r="M89">
        <f t="shared" si="4"/>
        <v>18.377800000000004</v>
      </c>
      <c r="N89">
        <f t="shared" si="5"/>
        <v>0.87231699560466713</v>
      </c>
      <c r="P89">
        <v>88</v>
      </c>
      <c r="Q89">
        <f t="shared" si="6"/>
        <v>77.072554930405161</v>
      </c>
      <c r="R89">
        <f t="shared" si="7"/>
        <v>3.361584978023334</v>
      </c>
    </row>
    <row r="90" spans="1:18" x14ac:dyDescent="0.75">
      <c r="A90" s="7">
        <v>0.53091435185185187</v>
      </c>
      <c r="B90">
        <v>24.32</v>
      </c>
      <c r="C90">
        <v>30.62</v>
      </c>
      <c r="D90">
        <v>10</v>
      </c>
      <c r="E90">
        <v>24.39</v>
      </c>
      <c r="F90">
        <v>10</v>
      </c>
      <c r="G90">
        <v>24.64</v>
      </c>
      <c r="H90">
        <v>14.95</v>
      </c>
      <c r="I90">
        <v>16.25</v>
      </c>
      <c r="J90">
        <v>22.11</v>
      </c>
      <c r="K90">
        <v>280.64</v>
      </c>
      <c r="M90">
        <f t="shared" si="4"/>
        <v>18.377800000000001</v>
      </c>
      <c r="N90">
        <f t="shared" si="5"/>
        <v>0.87231699560466691</v>
      </c>
      <c r="P90">
        <v>89</v>
      </c>
      <c r="Q90">
        <f t="shared" si="6"/>
        <v>77.072554930405161</v>
      </c>
      <c r="R90">
        <f t="shared" si="7"/>
        <v>3.3615849780233331</v>
      </c>
    </row>
    <row r="91" spans="1:18" x14ac:dyDescent="0.75">
      <c r="A91" s="7">
        <v>0.53160879629629632</v>
      </c>
      <c r="B91">
        <v>24.23</v>
      </c>
      <c r="C91">
        <v>30.56</v>
      </c>
      <c r="D91">
        <v>10</v>
      </c>
      <c r="E91">
        <v>24.34</v>
      </c>
      <c r="F91">
        <v>10</v>
      </c>
      <c r="G91">
        <v>24.7</v>
      </c>
      <c r="H91">
        <v>15.08</v>
      </c>
      <c r="I91">
        <v>16.38</v>
      </c>
      <c r="J91">
        <v>22.55</v>
      </c>
      <c r="K91">
        <v>321.64999999999998</v>
      </c>
      <c r="M91">
        <f t="shared" si="4"/>
        <v>18.287800000000001</v>
      </c>
      <c r="N91">
        <f t="shared" si="5"/>
        <v>0.86804507352452565</v>
      </c>
      <c r="P91">
        <v>90</v>
      </c>
      <c r="Q91">
        <f t="shared" si="6"/>
        <v>76.959721781734274</v>
      </c>
      <c r="R91">
        <f t="shared" si="7"/>
        <v>3.3402253676226268</v>
      </c>
    </row>
    <row r="92" spans="1:18" x14ac:dyDescent="0.75">
      <c r="A92" s="7">
        <v>0.53230324074074076</v>
      </c>
      <c r="B92">
        <v>24.17</v>
      </c>
      <c r="C92">
        <v>30.51</v>
      </c>
      <c r="D92">
        <v>10</v>
      </c>
      <c r="E92">
        <v>24.34</v>
      </c>
      <c r="F92">
        <v>10</v>
      </c>
      <c r="G92">
        <v>24.8</v>
      </c>
      <c r="H92">
        <v>15.21</v>
      </c>
      <c r="I92">
        <v>16.53</v>
      </c>
      <c r="J92">
        <v>21.8</v>
      </c>
      <c r="K92">
        <v>358.56</v>
      </c>
      <c r="M92">
        <f t="shared" si="4"/>
        <v>18.227800000000002</v>
      </c>
      <c r="N92">
        <f t="shared" si="5"/>
        <v>0.86519712547109828</v>
      </c>
      <c r="P92">
        <v>91</v>
      </c>
      <c r="Q92">
        <f t="shared" si="6"/>
        <v>76.883880665796198</v>
      </c>
      <c r="R92">
        <f t="shared" si="7"/>
        <v>3.3259856273554895</v>
      </c>
    </row>
    <row r="93" spans="1:18" x14ac:dyDescent="0.75">
      <c r="A93" s="7">
        <v>0.5329976851851852</v>
      </c>
      <c r="B93">
        <v>24.070000000000007</v>
      </c>
      <c r="C93">
        <v>30.46</v>
      </c>
      <c r="D93">
        <v>10</v>
      </c>
      <c r="E93">
        <v>24.37</v>
      </c>
      <c r="F93">
        <v>10</v>
      </c>
      <c r="G93">
        <v>24.9</v>
      </c>
      <c r="H93">
        <v>15.37</v>
      </c>
      <c r="I93">
        <v>16.7</v>
      </c>
      <c r="J93">
        <v>21.78</v>
      </c>
      <c r="K93">
        <v>374.97</v>
      </c>
      <c r="M93">
        <f t="shared" si="4"/>
        <v>18.127800000000008</v>
      </c>
      <c r="N93">
        <f t="shared" si="5"/>
        <v>0.86045054538205268</v>
      </c>
      <c r="P93">
        <v>92</v>
      </c>
      <c r="Q93">
        <f t="shared" si="6"/>
        <v>76.756363154933311</v>
      </c>
      <c r="R93">
        <f t="shared" si="7"/>
        <v>3.3022527269102619</v>
      </c>
    </row>
    <row r="94" spans="1:18" x14ac:dyDescent="0.75">
      <c r="A94" s="7">
        <v>0.53369212962962964</v>
      </c>
      <c r="B94">
        <v>24.000000000000004</v>
      </c>
      <c r="C94">
        <v>30.44</v>
      </c>
      <c r="D94">
        <v>10</v>
      </c>
      <c r="E94">
        <v>24.43</v>
      </c>
      <c r="F94">
        <v>10</v>
      </c>
      <c r="G94">
        <v>24.94</v>
      </c>
      <c r="H94">
        <v>15.52</v>
      </c>
      <c r="I94">
        <v>16.899999999999999</v>
      </c>
      <c r="J94">
        <v>21.74</v>
      </c>
      <c r="K94">
        <v>384.54</v>
      </c>
      <c r="M94">
        <f t="shared" si="4"/>
        <v>18.057800000000004</v>
      </c>
      <c r="N94">
        <f t="shared" si="5"/>
        <v>0.85712793931972042</v>
      </c>
      <c r="P94">
        <v>93</v>
      </c>
      <c r="Q94">
        <f t="shared" si="6"/>
        <v>76.666260563302274</v>
      </c>
      <c r="R94">
        <f t="shared" si="7"/>
        <v>3.2856396965986003</v>
      </c>
    </row>
    <row r="95" spans="1:18" x14ac:dyDescent="0.75">
      <c r="A95" s="7">
        <v>0.53438657407407408</v>
      </c>
      <c r="B95">
        <v>23.92</v>
      </c>
      <c r="C95">
        <v>30.44</v>
      </c>
      <c r="D95">
        <v>10</v>
      </c>
      <c r="E95">
        <v>24.49</v>
      </c>
      <c r="F95">
        <v>10</v>
      </c>
      <c r="G95">
        <v>25.04</v>
      </c>
      <c r="H95">
        <v>15.62</v>
      </c>
      <c r="I95">
        <v>17</v>
      </c>
      <c r="J95">
        <v>22.09</v>
      </c>
      <c r="K95">
        <v>373.6</v>
      </c>
      <c r="M95">
        <f t="shared" si="4"/>
        <v>17.977800000000002</v>
      </c>
      <c r="N95">
        <f t="shared" si="5"/>
        <v>0.85333067524848361</v>
      </c>
      <c r="P95">
        <v>94</v>
      </c>
      <c r="Q95">
        <f t="shared" si="6"/>
        <v>76.562426993291723</v>
      </c>
      <c r="R95">
        <f t="shared" si="7"/>
        <v>3.2666533762424166</v>
      </c>
    </row>
    <row r="96" spans="1:18" x14ac:dyDescent="0.75">
      <c r="A96" s="7">
        <v>0.53508101851851853</v>
      </c>
      <c r="B96">
        <v>23.9</v>
      </c>
      <c r="C96">
        <v>30.47</v>
      </c>
      <c r="D96">
        <v>10</v>
      </c>
      <c r="E96">
        <v>24.54</v>
      </c>
      <c r="F96">
        <v>10</v>
      </c>
      <c r="G96">
        <v>25.03</v>
      </c>
      <c r="H96">
        <v>15.64</v>
      </c>
      <c r="I96">
        <v>17</v>
      </c>
      <c r="J96">
        <v>22.58</v>
      </c>
      <c r="K96">
        <v>321.64999999999998</v>
      </c>
      <c r="M96">
        <f t="shared" si="4"/>
        <v>17.957799999999999</v>
      </c>
      <c r="N96">
        <f t="shared" si="5"/>
        <v>0.85238135923067426</v>
      </c>
      <c r="P96">
        <v>95</v>
      </c>
      <c r="Q96">
        <f t="shared" si="6"/>
        <v>76.536324048602836</v>
      </c>
      <c r="R96">
        <f t="shared" si="7"/>
        <v>3.2619067961533701</v>
      </c>
    </row>
    <row r="97" spans="1:18" x14ac:dyDescent="0.75">
      <c r="A97" s="7">
        <v>0.53577546296296297</v>
      </c>
      <c r="B97">
        <v>23.790000000000003</v>
      </c>
      <c r="C97">
        <v>30.49</v>
      </c>
      <c r="D97">
        <v>10</v>
      </c>
      <c r="E97">
        <v>24.57</v>
      </c>
      <c r="F97">
        <v>10</v>
      </c>
      <c r="G97">
        <v>25.02</v>
      </c>
      <c r="H97">
        <v>15.64</v>
      </c>
      <c r="I97">
        <v>17.010000000000002</v>
      </c>
      <c r="J97">
        <v>22.32</v>
      </c>
      <c r="K97">
        <v>317.55</v>
      </c>
      <c r="M97">
        <f t="shared" si="4"/>
        <v>17.847800000000003</v>
      </c>
      <c r="N97">
        <f t="shared" si="5"/>
        <v>0.8471601211327241</v>
      </c>
      <c r="P97">
        <v>96</v>
      </c>
      <c r="Q97">
        <f t="shared" si="6"/>
        <v>76.391712143793626</v>
      </c>
      <c r="R97">
        <f t="shared" si="7"/>
        <v>3.235800605663619</v>
      </c>
    </row>
    <row r="98" spans="1:18" x14ac:dyDescent="0.75">
      <c r="A98" s="7">
        <v>0.53646990740740741</v>
      </c>
      <c r="B98">
        <v>23.680000000000003</v>
      </c>
      <c r="C98">
        <v>30.51</v>
      </c>
      <c r="D98">
        <v>10</v>
      </c>
      <c r="E98">
        <v>24.6</v>
      </c>
      <c r="F98">
        <v>10</v>
      </c>
      <c r="G98">
        <v>25.03</v>
      </c>
      <c r="H98">
        <v>15.79</v>
      </c>
      <c r="I98">
        <v>17.07</v>
      </c>
      <c r="J98">
        <v>21.47</v>
      </c>
      <c r="K98">
        <v>342.16</v>
      </c>
      <c r="M98">
        <f t="shared" si="4"/>
        <v>17.737800000000004</v>
      </c>
      <c r="N98">
        <f t="shared" si="5"/>
        <v>0.84193888303477371</v>
      </c>
      <c r="P98">
        <v>97</v>
      </c>
      <c r="Q98">
        <f t="shared" si="6"/>
        <v>76.245306633291605</v>
      </c>
      <c r="R98">
        <f t="shared" si="7"/>
        <v>3.2096944151738671</v>
      </c>
    </row>
    <row r="99" spans="1:18" x14ac:dyDescent="0.75">
      <c r="A99" s="7">
        <v>0.53716435185185185</v>
      </c>
      <c r="B99">
        <v>23.6</v>
      </c>
      <c r="C99">
        <v>30.51</v>
      </c>
      <c r="D99">
        <v>10</v>
      </c>
      <c r="E99">
        <v>24.64</v>
      </c>
      <c r="F99">
        <v>10</v>
      </c>
      <c r="G99">
        <v>25.12</v>
      </c>
      <c r="H99">
        <v>15.84</v>
      </c>
      <c r="I99">
        <v>17.29</v>
      </c>
      <c r="J99">
        <v>21.65</v>
      </c>
      <c r="K99">
        <v>387.27</v>
      </c>
      <c r="M99">
        <f t="shared" si="4"/>
        <v>17.657800000000002</v>
      </c>
      <c r="N99">
        <f t="shared" si="5"/>
        <v>0.83814161896353689</v>
      </c>
      <c r="P99">
        <v>98</v>
      </c>
      <c r="Q99">
        <f t="shared" si="6"/>
        <v>76.13768419621924</v>
      </c>
      <c r="R99">
        <f t="shared" si="7"/>
        <v>3.1907080948176834</v>
      </c>
    </row>
    <row r="100" spans="1:18" x14ac:dyDescent="0.75">
      <c r="A100" s="7">
        <v>0.53785879629629629</v>
      </c>
      <c r="B100">
        <v>23.599999999999998</v>
      </c>
      <c r="C100">
        <v>30.54</v>
      </c>
      <c r="D100">
        <v>10</v>
      </c>
      <c r="E100">
        <v>24.68</v>
      </c>
      <c r="F100">
        <v>10</v>
      </c>
      <c r="G100">
        <v>25.29</v>
      </c>
      <c r="H100">
        <v>16.059999999999999</v>
      </c>
      <c r="I100">
        <v>17.440000000000001</v>
      </c>
      <c r="J100">
        <v>22.42</v>
      </c>
      <c r="K100">
        <v>426.92</v>
      </c>
      <c r="M100">
        <f t="shared" si="4"/>
        <v>17.657799999999998</v>
      </c>
      <c r="N100">
        <f t="shared" si="5"/>
        <v>0.83814161896353678</v>
      </c>
      <c r="P100">
        <v>99</v>
      </c>
      <c r="Q100">
        <f t="shared" si="6"/>
        <v>76.137684196219226</v>
      </c>
      <c r="R100">
        <f t="shared" si="7"/>
        <v>3.1907080948176825</v>
      </c>
    </row>
    <row r="101" spans="1:18" x14ac:dyDescent="0.75">
      <c r="A101" s="7">
        <v>0.53855324074074074</v>
      </c>
      <c r="B101">
        <v>23.599999999999998</v>
      </c>
      <c r="C101">
        <v>30.57</v>
      </c>
      <c r="D101">
        <v>10</v>
      </c>
      <c r="E101">
        <v>24.76</v>
      </c>
      <c r="F101">
        <v>10</v>
      </c>
      <c r="G101">
        <v>25.46</v>
      </c>
      <c r="H101">
        <v>16.329999999999998</v>
      </c>
      <c r="I101">
        <v>17.8</v>
      </c>
      <c r="J101">
        <v>22.16</v>
      </c>
      <c r="K101">
        <v>514.41</v>
      </c>
      <c r="M101">
        <f t="shared" si="4"/>
        <v>17.657799999999998</v>
      </c>
      <c r="N101">
        <f t="shared" si="5"/>
        <v>0.83814161896353678</v>
      </c>
      <c r="P101">
        <v>100</v>
      </c>
      <c r="Q101">
        <f t="shared" si="6"/>
        <v>76.137684196219226</v>
      </c>
      <c r="R101">
        <f t="shared" si="7"/>
        <v>3.1907080948176825</v>
      </c>
    </row>
    <row r="102" spans="1:18" x14ac:dyDescent="0.75">
      <c r="A102" s="7">
        <v>0.53924768518518518</v>
      </c>
      <c r="B102">
        <v>23.520000000000003</v>
      </c>
      <c r="C102">
        <v>30.62</v>
      </c>
      <c r="D102">
        <v>10</v>
      </c>
      <c r="E102">
        <v>24.89</v>
      </c>
      <c r="F102">
        <v>10</v>
      </c>
      <c r="G102">
        <v>26.01</v>
      </c>
      <c r="H102">
        <v>16.82</v>
      </c>
      <c r="I102">
        <v>18.41</v>
      </c>
      <c r="J102">
        <v>22.82</v>
      </c>
      <c r="K102">
        <v>696.24</v>
      </c>
      <c r="M102">
        <f t="shared" si="4"/>
        <v>17.577800000000003</v>
      </c>
      <c r="N102">
        <f t="shared" si="5"/>
        <v>0.8343443548923003</v>
      </c>
      <c r="P102">
        <v>101</v>
      </c>
      <c r="Q102">
        <f t="shared" si="6"/>
        <v>76.029082137696406</v>
      </c>
      <c r="R102">
        <f t="shared" si="7"/>
        <v>3.1717217744615001</v>
      </c>
    </row>
    <row r="103" spans="1:18" x14ac:dyDescent="0.75">
      <c r="A103" s="7">
        <v>0.53994212962962962</v>
      </c>
      <c r="B103">
        <v>23.38</v>
      </c>
      <c r="C103">
        <v>30.76</v>
      </c>
      <c r="D103">
        <v>10</v>
      </c>
      <c r="E103">
        <v>25.15</v>
      </c>
      <c r="F103">
        <v>10</v>
      </c>
      <c r="G103">
        <v>26.19</v>
      </c>
      <c r="H103">
        <v>17.43</v>
      </c>
      <c r="I103">
        <v>19.07</v>
      </c>
      <c r="J103">
        <v>22.5</v>
      </c>
      <c r="K103">
        <v>653.86</v>
      </c>
      <c r="M103">
        <f t="shared" si="4"/>
        <v>17.437799999999999</v>
      </c>
      <c r="N103">
        <f t="shared" si="5"/>
        <v>0.8276991427676359</v>
      </c>
      <c r="P103">
        <v>102</v>
      </c>
      <c r="Q103">
        <f t="shared" si="6"/>
        <v>75.836630767642703</v>
      </c>
      <c r="R103">
        <f t="shared" si="7"/>
        <v>3.1384957138381782</v>
      </c>
    </row>
    <row r="104" spans="1:18" x14ac:dyDescent="0.75">
      <c r="A104" s="7">
        <v>0.54063657407407406</v>
      </c>
      <c r="B104">
        <v>23.300000000000004</v>
      </c>
      <c r="C104">
        <v>30.87</v>
      </c>
      <c r="D104">
        <v>10</v>
      </c>
      <c r="E104">
        <v>25.29</v>
      </c>
      <c r="F104">
        <v>10</v>
      </c>
      <c r="G104">
        <v>25.69</v>
      </c>
      <c r="H104">
        <v>17.170000000000002</v>
      </c>
      <c r="I104">
        <v>18.37</v>
      </c>
      <c r="J104">
        <v>21.76</v>
      </c>
      <c r="K104">
        <v>359.93</v>
      </c>
      <c r="M104">
        <f t="shared" si="4"/>
        <v>17.357800000000005</v>
      </c>
      <c r="N104">
        <f t="shared" si="5"/>
        <v>0.82390187869639953</v>
      </c>
      <c r="P104">
        <v>103</v>
      </c>
      <c r="Q104">
        <f t="shared" si="6"/>
        <v>75.725264722487879</v>
      </c>
      <c r="R104">
        <f t="shared" si="7"/>
        <v>3.1195093934819962</v>
      </c>
    </row>
    <row r="105" spans="1:18" x14ac:dyDescent="0.75">
      <c r="A105" s="7">
        <v>0.5413310185185185</v>
      </c>
      <c r="B105">
        <v>23.26</v>
      </c>
      <c r="C105">
        <v>30.96</v>
      </c>
      <c r="D105">
        <v>10</v>
      </c>
      <c r="E105">
        <v>25.33</v>
      </c>
      <c r="F105">
        <v>10</v>
      </c>
      <c r="G105">
        <v>25.52</v>
      </c>
      <c r="H105">
        <v>16.920000000000002</v>
      </c>
      <c r="I105">
        <v>18.190000000000001</v>
      </c>
      <c r="J105">
        <v>22.03</v>
      </c>
      <c r="K105">
        <v>307.98</v>
      </c>
      <c r="M105">
        <f t="shared" si="4"/>
        <v>17.317800000000002</v>
      </c>
      <c r="N105">
        <f t="shared" si="5"/>
        <v>0.82200324666078106</v>
      </c>
      <c r="P105">
        <v>104</v>
      </c>
      <c r="Q105">
        <f t="shared" si="6"/>
        <v>75.669195856286592</v>
      </c>
      <c r="R105">
        <f t="shared" si="7"/>
        <v>3.1100162333039041</v>
      </c>
    </row>
    <row r="106" spans="1:18" x14ac:dyDescent="0.75">
      <c r="A106" s="7">
        <v>0.54202546296296295</v>
      </c>
      <c r="B106">
        <v>23.220000000000002</v>
      </c>
      <c r="C106">
        <v>31.03</v>
      </c>
      <c r="D106">
        <v>10</v>
      </c>
      <c r="E106">
        <v>25.3</v>
      </c>
      <c r="F106">
        <v>10</v>
      </c>
      <c r="G106">
        <v>25.39</v>
      </c>
      <c r="H106">
        <v>16.78</v>
      </c>
      <c r="I106">
        <v>17.89</v>
      </c>
      <c r="J106">
        <v>22.09</v>
      </c>
      <c r="K106">
        <v>266.95999999999998</v>
      </c>
      <c r="M106">
        <f t="shared" si="4"/>
        <v>17.277800000000003</v>
      </c>
      <c r="N106">
        <f t="shared" si="5"/>
        <v>0.82010461462516282</v>
      </c>
      <c r="P106">
        <v>105</v>
      </c>
      <c r="Q106">
        <f t="shared" si="6"/>
        <v>75.612867378948707</v>
      </c>
      <c r="R106">
        <f t="shared" si="7"/>
        <v>3.1005230731258124</v>
      </c>
    </row>
    <row r="107" spans="1:18" x14ac:dyDescent="0.75">
      <c r="A107" s="7">
        <v>0.54271990740740739</v>
      </c>
      <c r="B107">
        <v>23.120000000000005</v>
      </c>
      <c r="C107">
        <v>31.06</v>
      </c>
      <c r="D107">
        <v>10</v>
      </c>
      <c r="E107">
        <v>25.24</v>
      </c>
      <c r="F107">
        <v>10</v>
      </c>
      <c r="G107">
        <v>25.24</v>
      </c>
      <c r="H107">
        <v>16.59</v>
      </c>
      <c r="I107">
        <v>17.559999999999999</v>
      </c>
      <c r="J107">
        <v>21.7</v>
      </c>
      <c r="K107">
        <v>260.13</v>
      </c>
      <c r="M107">
        <f t="shared" si="4"/>
        <v>17.177800000000005</v>
      </c>
      <c r="N107">
        <f t="shared" si="5"/>
        <v>0.81535803453611699</v>
      </c>
      <c r="P107">
        <v>106</v>
      </c>
      <c r="Q107">
        <f t="shared" si="6"/>
        <v>75.470898485254224</v>
      </c>
      <c r="R107">
        <f t="shared" si="7"/>
        <v>3.0767901726805835</v>
      </c>
    </row>
    <row r="108" spans="1:18" x14ac:dyDescent="0.75">
      <c r="A108" s="7">
        <v>0.54341435185185183</v>
      </c>
      <c r="B108">
        <v>23.009999999999998</v>
      </c>
      <c r="C108">
        <v>31.06</v>
      </c>
      <c r="D108">
        <v>10</v>
      </c>
      <c r="E108">
        <v>25.16</v>
      </c>
      <c r="F108">
        <v>10</v>
      </c>
      <c r="G108">
        <v>25.12</v>
      </c>
      <c r="H108">
        <v>16.329999999999998</v>
      </c>
      <c r="I108">
        <v>17.3</v>
      </c>
      <c r="J108">
        <v>22.6</v>
      </c>
      <c r="K108">
        <v>231.42</v>
      </c>
      <c r="M108">
        <f t="shared" si="4"/>
        <v>17.067799999999998</v>
      </c>
      <c r="N108">
        <f t="shared" si="5"/>
        <v>0.81013679643816627</v>
      </c>
      <c r="P108">
        <v>107</v>
      </c>
      <c r="Q108">
        <f t="shared" si="6"/>
        <v>75.312811258627349</v>
      </c>
      <c r="R108">
        <f t="shared" si="7"/>
        <v>3.0506839821908303</v>
      </c>
    </row>
    <row r="109" spans="1:18" x14ac:dyDescent="0.75">
      <c r="A109" s="7">
        <v>0.54410879629629627</v>
      </c>
      <c r="B109">
        <v>22.96</v>
      </c>
      <c r="C109">
        <v>31.04</v>
      </c>
      <c r="D109">
        <v>10</v>
      </c>
      <c r="E109">
        <v>25.08</v>
      </c>
      <c r="F109">
        <v>10</v>
      </c>
      <c r="G109">
        <v>25.02</v>
      </c>
      <c r="H109">
        <v>16.14</v>
      </c>
      <c r="I109">
        <v>17.03</v>
      </c>
      <c r="J109">
        <v>21.73</v>
      </c>
      <c r="K109">
        <v>206.81</v>
      </c>
      <c r="M109">
        <f t="shared" si="4"/>
        <v>17.017800000000001</v>
      </c>
      <c r="N109">
        <f t="shared" si="5"/>
        <v>0.80776350639364347</v>
      </c>
      <c r="P109">
        <v>108</v>
      </c>
      <c r="Q109">
        <f t="shared" si="6"/>
        <v>75.240277826746109</v>
      </c>
      <c r="R109">
        <f t="shared" si="7"/>
        <v>3.038817531968216</v>
      </c>
    </row>
    <row r="110" spans="1:18" x14ac:dyDescent="0.75">
      <c r="A110" s="7">
        <v>0.54480324074074071</v>
      </c>
      <c r="B110">
        <v>22.92</v>
      </c>
      <c r="C110">
        <v>31.02</v>
      </c>
      <c r="D110">
        <v>10</v>
      </c>
      <c r="E110">
        <v>24.99</v>
      </c>
      <c r="F110">
        <v>10</v>
      </c>
      <c r="G110">
        <v>24.87</v>
      </c>
      <c r="H110">
        <v>15.96</v>
      </c>
      <c r="I110">
        <v>16.86</v>
      </c>
      <c r="J110">
        <v>21.29</v>
      </c>
      <c r="K110">
        <v>198.61</v>
      </c>
      <c r="M110">
        <f t="shared" si="4"/>
        <v>16.977800000000002</v>
      </c>
      <c r="N110">
        <f t="shared" si="5"/>
        <v>0.80586487435802523</v>
      </c>
      <c r="P110">
        <v>109</v>
      </c>
      <c r="Q110">
        <f t="shared" si="6"/>
        <v>75.181943479131562</v>
      </c>
      <c r="R110">
        <f t="shared" si="7"/>
        <v>3.0293243717901248</v>
      </c>
    </row>
    <row r="111" spans="1:18" x14ac:dyDescent="0.75">
      <c r="A111" s="7">
        <v>0.54549768518518515</v>
      </c>
      <c r="B111">
        <v>22.86</v>
      </c>
      <c r="C111">
        <v>30.97</v>
      </c>
      <c r="D111">
        <v>10</v>
      </c>
      <c r="E111">
        <v>24.89</v>
      </c>
      <c r="F111">
        <v>10</v>
      </c>
      <c r="G111">
        <v>24.79</v>
      </c>
      <c r="H111">
        <v>15.78</v>
      </c>
      <c r="I111">
        <v>16.670000000000002</v>
      </c>
      <c r="J111">
        <v>21.51</v>
      </c>
      <c r="K111">
        <v>193.14</v>
      </c>
      <c r="M111">
        <f t="shared" si="4"/>
        <v>16.9178</v>
      </c>
      <c r="N111">
        <f t="shared" si="5"/>
        <v>0.80301692630459753</v>
      </c>
      <c r="P111">
        <v>110</v>
      </c>
      <c r="Q111">
        <f t="shared" si="6"/>
        <v>75.093924741987735</v>
      </c>
      <c r="R111">
        <f t="shared" si="7"/>
        <v>3.0150846315229867</v>
      </c>
    </row>
    <row r="112" spans="1:18" x14ac:dyDescent="0.75">
      <c r="A112" s="7">
        <v>0.5461921296296296</v>
      </c>
      <c r="B112">
        <v>22.84</v>
      </c>
      <c r="C112">
        <v>30.89</v>
      </c>
      <c r="D112">
        <v>10</v>
      </c>
      <c r="E112">
        <v>24.77</v>
      </c>
      <c r="F112">
        <v>10</v>
      </c>
      <c r="G112">
        <v>24.68</v>
      </c>
      <c r="H112">
        <v>15.61</v>
      </c>
      <c r="I112">
        <v>16.440000000000001</v>
      </c>
      <c r="J112">
        <v>21.6</v>
      </c>
      <c r="K112">
        <v>209.55</v>
      </c>
      <c r="M112">
        <f t="shared" si="4"/>
        <v>16.8978</v>
      </c>
      <c r="N112">
        <f t="shared" si="5"/>
        <v>0.80206761028678841</v>
      </c>
      <c r="P112">
        <v>111</v>
      </c>
      <c r="Q112">
        <f t="shared" si="6"/>
        <v>75.064446259276352</v>
      </c>
      <c r="R112">
        <f t="shared" si="7"/>
        <v>3.0103380514339411</v>
      </c>
    </row>
    <row r="113" spans="1:18" x14ac:dyDescent="0.75">
      <c r="A113" s="7">
        <v>0.54688657407407404</v>
      </c>
      <c r="B113">
        <v>22.790000000000006</v>
      </c>
      <c r="C113">
        <v>30.8</v>
      </c>
      <c r="D113">
        <v>10</v>
      </c>
      <c r="E113">
        <v>24.64</v>
      </c>
      <c r="F113">
        <v>10</v>
      </c>
      <c r="G113">
        <v>24.52</v>
      </c>
      <c r="H113">
        <v>15.5</v>
      </c>
      <c r="I113">
        <v>16.25</v>
      </c>
      <c r="J113">
        <v>21.46</v>
      </c>
      <c r="K113">
        <v>194.51</v>
      </c>
      <c r="M113">
        <f t="shared" si="4"/>
        <v>16.847800000000007</v>
      </c>
      <c r="N113">
        <f t="shared" si="5"/>
        <v>0.79969432024226583</v>
      </c>
      <c r="P113">
        <v>112</v>
      </c>
      <c r="Q113">
        <f t="shared" si="6"/>
        <v>74.99044385617114</v>
      </c>
      <c r="R113">
        <f t="shared" si="7"/>
        <v>2.9984716012113277</v>
      </c>
    </row>
    <row r="114" spans="1:18" x14ac:dyDescent="0.75">
      <c r="A114" s="7">
        <v>0.54758101851851848</v>
      </c>
      <c r="B114">
        <v>22.710000000000004</v>
      </c>
      <c r="C114">
        <v>30.69</v>
      </c>
      <c r="D114">
        <v>10</v>
      </c>
      <c r="E114">
        <v>24.49</v>
      </c>
      <c r="F114">
        <v>10</v>
      </c>
      <c r="G114">
        <v>24.37</v>
      </c>
      <c r="H114">
        <v>15.34</v>
      </c>
      <c r="I114">
        <v>16.09</v>
      </c>
      <c r="J114">
        <v>20.97</v>
      </c>
      <c r="K114">
        <v>154.86000000000001</v>
      </c>
      <c r="M114">
        <f t="shared" si="4"/>
        <v>16.767800000000005</v>
      </c>
      <c r="N114">
        <f t="shared" si="5"/>
        <v>0.79589705617102902</v>
      </c>
      <c r="P114">
        <v>113</v>
      </c>
      <c r="Q114">
        <f t="shared" si="6"/>
        <v>74.871122031512783</v>
      </c>
      <c r="R114">
        <f t="shared" si="7"/>
        <v>2.979485280855144</v>
      </c>
    </row>
    <row r="115" spans="1:18" x14ac:dyDescent="0.75">
      <c r="A115" s="7">
        <v>0.54827546296296303</v>
      </c>
      <c r="B115">
        <v>22.61</v>
      </c>
      <c r="C115">
        <v>30.57</v>
      </c>
      <c r="D115">
        <v>10</v>
      </c>
      <c r="E115">
        <v>24.34</v>
      </c>
      <c r="F115">
        <v>10</v>
      </c>
      <c r="G115">
        <v>24.21</v>
      </c>
      <c r="H115">
        <v>15.14</v>
      </c>
      <c r="I115">
        <v>15.79</v>
      </c>
      <c r="J115">
        <v>21.42</v>
      </c>
      <c r="K115">
        <v>115.21</v>
      </c>
      <c r="M115">
        <f t="shared" si="4"/>
        <v>16.6678</v>
      </c>
      <c r="N115">
        <f t="shared" si="5"/>
        <v>0.79115047608198297</v>
      </c>
      <c r="P115">
        <v>114</v>
      </c>
      <c r="Q115">
        <f t="shared" si="6"/>
        <v>74.720359015586936</v>
      </c>
      <c r="R115">
        <f t="shared" si="7"/>
        <v>2.9557523804099137</v>
      </c>
    </row>
    <row r="116" spans="1:18" x14ac:dyDescent="0.75">
      <c r="A116" s="7">
        <v>0.54896990740740736</v>
      </c>
      <c r="B116">
        <v>22.56</v>
      </c>
      <c r="C116">
        <v>30.43</v>
      </c>
      <c r="D116">
        <v>10</v>
      </c>
      <c r="E116">
        <v>24.19</v>
      </c>
      <c r="F116">
        <v>10</v>
      </c>
      <c r="G116">
        <v>24.05</v>
      </c>
      <c r="H116">
        <v>14.92</v>
      </c>
      <c r="I116">
        <v>15.56</v>
      </c>
      <c r="J116">
        <v>20.54</v>
      </c>
      <c r="K116">
        <v>94.71</v>
      </c>
      <c r="M116">
        <f t="shared" si="4"/>
        <v>16.617799999999999</v>
      </c>
      <c r="N116">
        <f t="shared" si="5"/>
        <v>0.78877718603746005</v>
      </c>
      <c r="P116">
        <v>115</v>
      </c>
      <c r="Q116">
        <f t="shared" si="6"/>
        <v>74.644297079035724</v>
      </c>
      <c r="R116">
        <f t="shared" si="7"/>
        <v>2.9438859301872986</v>
      </c>
    </row>
    <row r="117" spans="1:18" x14ac:dyDescent="0.75">
      <c r="A117" s="7">
        <v>0.54966435185185192</v>
      </c>
      <c r="B117">
        <v>22.15</v>
      </c>
      <c r="C117">
        <v>30.26</v>
      </c>
      <c r="D117">
        <v>10</v>
      </c>
      <c r="E117">
        <v>24</v>
      </c>
      <c r="F117">
        <v>11.28</v>
      </c>
      <c r="G117">
        <v>23.89</v>
      </c>
      <c r="H117">
        <v>14.79</v>
      </c>
      <c r="I117">
        <v>15.32</v>
      </c>
      <c r="J117">
        <v>20.43</v>
      </c>
      <c r="K117">
        <v>91.97</v>
      </c>
      <c r="M117">
        <f t="shared" si="4"/>
        <v>16.207799999999999</v>
      </c>
      <c r="N117">
        <f t="shared" si="5"/>
        <v>0.76931620767237208</v>
      </c>
      <c r="P117">
        <v>116</v>
      </c>
      <c r="Q117">
        <f t="shared" si="6"/>
        <v>74.00288749861177</v>
      </c>
      <c r="R117">
        <f t="shared" si="7"/>
        <v>2.8465810383618591</v>
      </c>
    </row>
    <row r="118" spans="1:18" x14ac:dyDescent="0.75">
      <c r="A118" s="7">
        <v>0.55035879629629625</v>
      </c>
      <c r="B118">
        <v>22.15</v>
      </c>
      <c r="C118">
        <v>30.08</v>
      </c>
      <c r="D118">
        <v>10</v>
      </c>
      <c r="E118">
        <v>23.81</v>
      </c>
      <c r="F118">
        <v>10</v>
      </c>
      <c r="G118">
        <v>23.67</v>
      </c>
      <c r="H118">
        <v>14.62</v>
      </c>
      <c r="I118">
        <v>15.13</v>
      </c>
      <c r="J118">
        <v>20.76</v>
      </c>
      <c r="K118">
        <v>100.18</v>
      </c>
      <c r="M118">
        <f t="shared" si="4"/>
        <v>16.207799999999999</v>
      </c>
      <c r="N118">
        <f t="shared" si="5"/>
        <v>0.76931620767237208</v>
      </c>
      <c r="P118">
        <v>117</v>
      </c>
      <c r="Q118">
        <f t="shared" si="6"/>
        <v>74.00288749861177</v>
      </c>
      <c r="R118">
        <f t="shared" si="7"/>
        <v>2.8465810383618591</v>
      </c>
    </row>
    <row r="119" spans="1:18" x14ac:dyDescent="0.75">
      <c r="A119" s="7">
        <v>0.5510532407407408</v>
      </c>
      <c r="B119">
        <v>22.070000000000004</v>
      </c>
      <c r="C119">
        <v>29.89</v>
      </c>
      <c r="D119">
        <v>10</v>
      </c>
      <c r="E119">
        <v>23.59</v>
      </c>
      <c r="F119">
        <v>10</v>
      </c>
      <c r="G119">
        <v>23.5</v>
      </c>
      <c r="H119">
        <v>14.5</v>
      </c>
      <c r="I119">
        <v>15</v>
      </c>
      <c r="J119">
        <v>20.53</v>
      </c>
      <c r="K119">
        <v>87.87</v>
      </c>
      <c r="M119">
        <f t="shared" si="4"/>
        <v>16.127800000000004</v>
      </c>
      <c r="N119">
        <f t="shared" si="5"/>
        <v>0.76551894360113559</v>
      </c>
      <c r="P119">
        <v>118</v>
      </c>
      <c r="Q119">
        <f t="shared" si="6"/>
        <v>73.873931968402388</v>
      </c>
      <c r="R119">
        <f t="shared" si="7"/>
        <v>2.8275947180056771</v>
      </c>
    </row>
    <row r="120" spans="1:18" x14ac:dyDescent="0.75">
      <c r="A120" s="7">
        <v>0.55174768518518513</v>
      </c>
      <c r="B120">
        <v>22.05</v>
      </c>
      <c r="C120">
        <v>29.72</v>
      </c>
      <c r="D120">
        <v>10</v>
      </c>
      <c r="E120">
        <v>23.4</v>
      </c>
      <c r="F120">
        <v>10</v>
      </c>
      <c r="G120">
        <v>23.44</v>
      </c>
      <c r="H120">
        <v>14.36</v>
      </c>
      <c r="I120">
        <v>14.86</v>
      </c>
      <c r="J120">
        <v>21.61</v>
      </c>
      <c r="K120">
        <v>111.11</v>
      </c>
      <c r="M120">
        <f t="shared" si="4"/>
        <v>16.107800000000001</v>
      </c>
      <c r="N120">
        <f t="shared" si="5"/>
        <v>0.76456962758332636</v>
      </c>
      <c r="P120">
        <v>119</v>
      </c>
      <c r="Q120">
        <f t="shared" si="6"/>
        <v>73.841492941307934</v>
      </c>
      <c r="R120">
        <f t="shared" si="7"/>
        <v>2.8228481379166301</v>
      </c>
    </row>
    <row r="121" spans="1:18" x14ac:dyDescent="0.75">
      <c r="A121" s="7">
        <v>0.55244212962962969</v>
      </c>
      <c r="B121">
        <v>22.000000000000004</v>
      </c>
      <c r="C121">
        <v>29.58</v>
      </c>
      <c r="D121">
        <v>10</v>
      </c>
      <c r="E121">
        <v>23.23</v>
      </c>
      <c r="F121">
        <v>10</v>
      </c>
      <c r="G121">
        <v>23.3</v>
      </c>
      <c r="H121">
        <v>14.27</v>
      </c>
      <c r="I121">
        <v>14.87</v>
      </c>
      <c r="J121">
        <v>21.34</v>
      </c>
      <c r="K121">
        <v>119.32</v>
      </c>
      <c r="M121">
        <f t="shared" si="4"/>
        <v>16.057800000000004</v>
      </c>
      <c r="N121">
        <f t="shared" si="5"/>
        <v>0.76219633753880356</v>
      </c>
      <c r="P121">
        <v>120</v>
      </c>
      <c r="Q121">
        <f t="shared" si="6"/>
        <v>73.760041848821132</v>
      </c>
      <c r="R121">
        <f t="shared" si="7"/>
        <v>2.8109816876940164</v>
      </c>
    </row>
    <row r="122" spans="1:18" x14ac:dyDescent="0.75">
      <c r="A122" s="7">
        <v>0.55313657407407402</v>
      </c>
      <c r="B122">
        <v>21.94</v>
      </c>
      <c r="C122">
        <v>29.45</v>
      </c>
      <c r="D122">
        <v>10</v>
      </c>
      <c r="E122">
        <v>23.11</v>
      </c>
      <c r="F122">
        <v>10</v>
      </c>
      <c r="G122">
        <v>23.27</v>
      </c>
      <c r="H122">
        <v>14.22</v>
      </c>
      <c r="I122">
        <v>14.76</v>
      </c>
      <c r="J122">
        <v>20.95</v>
      </c>
      <c r="K122">
        <v>145.29</v>
      </c>
      <c r="M122">
        <f t="shared" si="4"/>
        <v>15.997800000000002</v>
      </c>
      <c r="N122">
        <f t="shared" si="5"/>
        <v>0.75934838948537597</v>
      </c>
      <c r="P122">
        <v>121</v>
      </c>
      <c r="Q122">
        <f t="shared" si="6"/>
        <v>73.661628473915158</v>
      </c>
      <c r="R122">
        <f t="shared" si="7"/>
        <v>2.7967419474268782</v>
      </c>
    </row>
    <row r="123" spans="1:18" x14ac:dyDescent="0.75">
      <c r="A123" s="7">
        <v>0.55383101851851857</v>
      </c>
      <c r="B123">
        <v>21.870000000000005</v>
      </c>
      <c r="C123">
        <v>29.34</v>
      </c>
      <c r="D123">
        <v>10</v>
      </c>
      <c r="E123">
        <v>23</v>
      </c>
      <c r="F123">
        <v>10</v>
      </c>
      <c r="G123">
        <v>23.15</v>
      </c>
      <c r="H123">
        <v>14.2</v>
      </c>
      <c r="I123">
        <v>14.76</v>
      </c>
      <c r="J123">
        <v>21.01</v>
      </c>
      <c r="K123">
        <v>141.19</v>
      </c>
      <c r="M123">
        <f t="shared" si="4"/>
        <v>15.927800000000005</v>
      </c>
      <c r="N123">
        <f t="shared" si="5"/>
        <v>0.75602578342304394</v>
      </c>
      <c r="P123">
        <v>122</v>
      </c>
      <c r="Q123">
        <f t="shared" si="6"/>
        <v>73.545875764386793</v>
      </c>
      <c r="R123">
        <f t="shared" si="7"/>
        <v>2.7801289171152188</v>
      </c>
    </row>
    <row r="124" spans="1:18" x14ac:dyDescent="0.75">
      <c r="A124" s="7">
        <v>0.5545254629629629</v>
      </c>
      <c r="B124">
        <v>21.810000000000006</v>
      </c>
      <c r="C124">
        <v>29.22</v>
      </c>
      <c r="D124">
        <v>10</v>
      </c>
      <c r="E124">
        <v>22.89</v>
      </c>
      <c r="F124">
        <v>10</v>
      </c>
      <c r="G124">
        <v>23.03</v>
      </c>
      <c r="H124">
        <v>14.03</v>
      </c>
      <c r="I124">
        <v>14.6</v>
      </c>
      <c r="J124">
        <v>20.9</v>
      </c>
      <c r="K124">
        <v>109.75</v>
      </c>
      <c r="M124">
        <f t="shared" si="4"/>
        <v>15.867800000000006</v>
      </c>
      <c r="N124">
        <f t="shared" si="5"/>
        <v>0.75317783536961658</v>
      </c>
      <c r="P124">
        <v>123</v>
      </c>
      <c r="Q124">
        <f t="shared" si="6"/>
        <v>73.44584630509587</v>
      </c>
      <c r="R124">
        <f t="shared" si="7"/>
        <v>2.7658891768480816</v>
      </c>
    </row>
    <row r="125" spans="1:18" x14ac:dyDescent="0.75">
      <c r="A125" s="7">
        <v>0.55521990740740745</v>
      </c>
      <c r="B125">
        <v>21.680000000000003</v>
      </c>
      <c r="C125">
        <v>29.12</v>
      </c>
      <c r="D125">
        <v>10</v>
      </c>
      <c r="E125">
        <v>22.77</v>
      </c>
      <c r="F125">
        <v>10</v>
      </c>
      <c r="G125">
        <v>22.92</v>
      </c>
      <c r="H125">
        <v>13.93</v>
      </c>
      <c r="I125">
        <v>14.5</v>
      </c>
      <c r="J125">
        <v>21.12</v>
      </c>
      <c r="K125">
        <v>97.44</v>
      </c>
      <c r="M125">
        <f t="shared" si="4"/>
        <v>15.737800000000004</v>
      </c>
      <c r="N125">
        <f t="shared" si="5"/>
        <v>0.74700728125385685</v>
      </c>
      <c r="P125">
        <v>124</v>
      </c>
      <c r="Q125">
        <f t="shared" si="6"/>
        <v>73.226499256566996</v>
      </c>
      <c r="R125">
        <f t="shared" si="7"/>
        <v>2.7350364062692827</v>
      </c>
    </row>
    <row r="126" spans="1:18" x14ac:dyDescent="0.75">
      <c r="A126" s="7">
        <v>0.55591435185185178</v>
      </c>
      <c r="B126">
        <v>21.590000000000003</v>
      </c>
      <c r="C126">
        <v>29.03</v>
      </c>
      <c r="D126">
        <v>10</v>
      </c>
      <c r="E126">
        <v>22.66</v>
      </c>
      <c r="F126">
        <v>10</v>
      </c>
      <c r="G126">
        <v>22.81</v>
      </c>
      <c r="H126">
        <v>13.85</v>
      </c>
      <c r="I126">
        <v>14.35</v>
      </c>
      <c r="J126">
        <v>20.55</v>
      </c>
      <c r="K126">
        <v>94.71</v>
      </c>
      <c r="M126">
        <f t="shared" si="4"/>
        <v>15.647800000000004</v>
      </c>
      <c r="N126">
        <f t="shared" si="5"/>
        <v>0.74273535917371558</v>
      </c>
      <c r="P126">
        <v>125</v>
      </c>
      <c r="Q126">
        <f t="shared" si="6"/>
        <v>73.072508595457506</v>
      </c>
      <c r="R126">
        <f t="shared" si="7"/>
        <v>2.7136767958685768</v>
      </c>
    </row>
    <row r="127" spans="1:18" x14ac:dyDescent="0.75">
      <c r="A127" s="7">
        <v>0.55660879629629634</v>
      </c>
      <c r="B127">
        <v>21.490000000000002</v>
      </c>
      <c r="C127">
        <v>28.92</v>
      </c>
      <c r="D127">
        <v>10</v>
      </c>
      <c r="E127">
        <v>22.55</v>
      </c>
      <c r="F127">
        <v>10</v>
      </c>
      <c r="G127">
        <v>22.74</v>
      </c>
      <c r="H127">
        <v>13.73</v>
      </c>
      <c r="I127">
        <v>14.29</v>
      </c>
      <c r="J127">
        <v>20.82</v>
      </c>
      <c r="K127">
        <v>91.97</v>
      </c>
      <c r="M127">
        <f t="shared" si="4"/>
        <v>15.547800000000002</v>
      </c>
      <c r="N127">
        <f t="shared" si="5"/>
        <v>0.73798877908466964</v>
      </c>
      <c r="P127">
        <v>126</v>
      </c>
      <c r="Q127">
        <f t="shared" si="6"/>
        <v>72.899316945162667</v>
      </c>
      <c r="R127">
        <f t="shared" si="7"/>
        <v>2.689943895423347</v>
      </c>
    </row>
    <row r="128" spans="1:18" x14ac:dyDescent="0.75">
      <c r="A128" s="7">
        <v>0.55730324074074067</v>
      </c>
      <c r="B128">
        <v>21.450000000000003</v>
      </c>
      <c r="C128">
        <v>28.79</v>
      </c>
      <c r="D128">
        <v>10</v>
      </c>
      <c r="E128">
        <v>22.44</v>
      </c>
      <c r="F128">
        <v>10</v>
      </c>
      <c r="G128">
        <v>22.67</v>
      </c>
      <c r="H128">
        <v>13.73</v>
      </c>
      <c r="I128">
        <v>14.22</v>
      </c>
      <c r="J128">
        <v>20.98</v>
      </c>
      <c r="K128">
        <v>91.97</v>
      </c>
      <c r="M128">
        <f t="shared" si="4"/>
        <v>15.507800000000003</v>
      </c>
      <c r="N128">
        <f t="shared" si="5"/>
        <v>0.7360901470490514</v>
      </c>
      <c r="P128">
        <v>127</v>
      </c>
      <c r="Q128">
        <f t="shared" si="6"/>
        <v>72.829414875095111</v>
      </c>
      <c r="R128">
        <f t="shared" si="7"/>
        <v>2.6804507352452558</v>
      </c>
    </row>
    <row r="129" spans="1:18" x14ac:dyDescent="0.75">
      <c r="A129" s="7">
        <v>0.55799768518518522</v>
      </c>
      <c r="B129">
        <v>21.380000000000003</v>
      </c>
      <c r="C129">
        <v>28.67</v>
      </c>
      <c r="D129">
        <v>10</v>
      </c>
      <c r="E129">
        <v>22.33</v>
      </c>
      <c r="F129">
        <v>10</v>
      </c>
      <c r="G129">
        <v>22.55</v>
      </c>
      <c r="H129">
        <v>13.74</v>
      </c>
      <c r="I129">
        <v>14.25</v>
      </c>
      <c r="J129">
        <v>20.43</v>
      </c>
      <c r="K129">
        <v>98.81</v>
      </c>
      <c r="M129">
        <f t="shared" si="4"/>
        <v>15.437800000000003</v>
      </c>
      <c r="N129">
        <f t="shared" si="5"/>
        <v>0.73276754098671926</v>
      </c>
      <c r="P129">
        <v>128</v>
      </c>
      <c r="Q129">
        <f t="shared" si="6"/>
        <v>72.706214616072245</v>
      </c>
      <c r="R129">
        <f t="shared" si="7"/>
        <v>2.6638377049335951</v>
      </c>
    </row>
    <row r="130" spans="1:18" x14ac:dyDescent="0.75">
      <c r="A130" s="7">
        <v>0.55869212962962966</v>
      </c>
      <c r="B130">
        <v>21.250000000000004</v>
      </c>
      <c r="C130">
        <v>28.53</v>
      </c>
      <c r="D130">
        <v>10</v>
      </c>
      <c r="E130">
        <v>22.22</v>
      </c>
      <c r="F130">
        <v>10</v>
      </c>
      <c r="G130">
        <v>22.48</v>
      </c>
      <c r="H130">
        <v>13.64</v>
      </c>
      <c r="I130">
        <v>14.16</v>
      </c>
      <c r="J130">
        <v>20.6</v>
      </c>
      <c r="K130">
        <v>87.87</v>
      </c>
      <c r="M130">
        <f t="shared" si="4"/>
        <v>15.307800000000004</v>
      </c>
      <c r="N130">
        <f t="shared" si="5"/>
        <v>0.72659698687095975</v>
      </c>
      <c r="P130">
        <v>129</v>
      </c>
      <c r="Q130">
        <f t="shared" si="6"/>
        <v>72.474424803041586</v>
      </c>
      <c r="R130">
        <f t="shared" si="7"/>
        <v>2.6329849343547975</v>
      </c>
    </row>
    <row r="131" spans="1:18" x14ac:dyDescent="0.75">
      <c r="A131" s="7">
        <v>0.55938657407407411</v>
      </c>
      <c r="B131">
        <v>21.200000000000003</v>
      </c>
      <c r="C131">
        <v>28.41</v>
      </c>
      <c r="D131">
        <v>10</v>
      </c>
      <c r="E131">
        <v>22.12</v>
      </c>
      <c r="F131">
        <v>10</v>
      </c>
      <c r="G131">
        <v>22.41</v>
      </c>
      <c r="H131">
        <v>13.57</v>
      </c>
      <c r="I131">
        <v>14.13</v>
      </c>
      <c r="J131">
        <v>20.73</v>
      </c>
      <c r="K131">
        <v>93.34</v>
      </c>
      <c r="M131">
        <f t="shared" ref="M131:M194" si="8">B131-5.9422</f>
        <v>15.257800000000003</v>
      </c>
      <c r="N131">
        <f t="shared" ref="N131:N194" si="9">M131/21.0678</f>
        <v>0.72422369682643672</v>
      </c>
      <c r="P131">
        <v>130</v>
      </c>
      <c r="Q131">
        <f t="shared" ref="Q131:Q194" si="10">(M131-$S$3)/M131*100</f>
        <v>72.384223151437297</v>
      </c>
      <c r="R131">
        <f t="shared" ref="R131:R194" si="11">(M131-$S$3)/$S$3</f>
        <v>2.6211184841321824</v>
      </c>
    </row>
    <row r="132" spans="1:18" x14ac:dyDescent="0.75">
      <c r="A132" s="7">
        <v>0.56008101851851855</v>
      </c>
      <c r="B132">
        <v>21.1</v>
      </c>
      <c r="C132">
        <v>28.33</v>
      </c>
      <c r="D132">
        <v>10</v>
      </c>
      <c r="E132">
        <v>22.02</v>
      </c>
      <c r="F132">
        <v>10</v>
      </c>
      <c r="G132">
        <v>22.34</v>
      </c>
      <c r="H132">
        <v>13.55</v>
      </c>
      <c r="I132">
        <v>14.05</v>
      </c>
      <c r="J132">
        <v>20.83</v>
      </c>
      <c r="K132">
        <v>89.24</v>
      </c>
      <c r="M132">
        <f t="shared" si="8"/>
        <v>15.157800000000002</v>
      </c>
      <c r="N132">
        <f t="shared" si="9"/>
        <v>0.7194771167373909</v>
      </c>
      <c r="P132">
        <v>131</v>
      </c>
      <c r="Q132">
        <f t="shared" si="10"/>
        <v>72.202034596049558</v>
      </c>
      <c r="R132">
        <f t="shared" si="11"/>
        <v>2.597385583686953</v>
      </c>
    </row>
    <row r="133" spans="1:18" x14ac:dyDescent="0.75">
      <c r="A133" s="7">
        <v>0.56077546296296299</v>
      </c>
      <c r="B133">
        <v>20.940000000000005</v>
      </c>
      <c r="C133">
        <v>28.24</v>
      </c>
      <c r="D133">
        <v>10</v>
      </c>
      <c r="E133">
        <v>21.93</v>
      </c>
      <c r="F133">
        <v>10</v>
      </c>
      <c r="G133">
        <v>22.27</v>
      </c>
      <c r="H133">
        <v>13.49</v>
      </c>
      <c r="I133">
        <v>14</v>
      </c>
      <c r="J133">
        <v>20.88</v>
      </c>
      <c r="K133">
        <v>89.24</v>
      </c>
      <c r="M133">
        <f t="shared" si="8"/>
        <v>14.997800000000005</v>
      </c>
      <c r="N133">
        <f t="shared" si="9"/>
        <v>0.71188258859491771</v>
      </c>
      <c r="P133">
        <v>132</v>
      </c>
      <c r="Q133">
        <f t="shared" si="10"/>
        <v>71.905479470322319</v>
      </c>
      <c r="R133">
        <f t="shared" si="11"/>
        <v>2.5594129429745873</v>
      </c>
    </row>
    <row r="134" spans="1:18" x14ac:dyDescent="0.75">
      <c r="A134" s="7">
        <v>0.56146990740740743</v>
      </c>
      <c r="B134">
        <v>20.860000000000003</v>
      </c>
      <c r="C134">
        <v>28.16</v>
      </c>
      <c r="D134">
        <v>10</v>
      </c>
      <c r="E134">
        <v>21.86</v>
      </c>
      <c r="F134">
        <v>10</v>
      </c>
      <c r="G134">
        <v>22.2</v>
      </c>
      <c r="H134">
        <v>13.45</v>
      </c>
      <c r="I134">
        <v>13.96</v>
      </c>
      <c r="J134">
        <v>20.73</v>
      </c>
      <c r="K134">
        <v>97.44</v>
      </c>
      <c r="M134">
        <f t="shared" si="8"/>
        <v>14.917800000000003</v>
      </c>
      <c r="N134">
        <f t="shared" si="9"/>
        <v>0.70808532452368089</v>
      </c>
      <c r="P134">
        <v>133</v>
      </c>
      <c r="Q134">
        <f t="shared" si="10"/>
        <v>71.754816393838226</v>
      </c>
      <c r="R134">
        <f t="shared" si="11"/>
        <v>2.5404266226184031</v>
      </c>
    </row>
    <row r="135" spans="1:18" x14ac:dyDescent="0.75">
      <c r="A135" s="7">
        <v>0.56216435185185187</v>
      </c>
      <c r="B135">
        <v>20.810000000000002</v>
      </c>
      <c r="C135">
        <v>28.08</v>
      </c>
      <c r="D135">
        <v>10</v>
      </c>
      <c r="E135">
        <v>21.81</v>
      </c>
      <c r="F135">
        <v>10</v>
      </c>
      <c r="G135">
        <v>22.2</v>
      </c>
      <c r="H135">
        <v>13.44</v>
      </c>
      <c r="I135">
        <v>14.03</v>
      </c>
      <c r="J135">
        <v>20.75</v>
      </c>
      <c r="K135">
        <v>111.11</v>
      </c>
      <c r="M135">
        <f t="shared" si="8"/>
        <v>14.867800000000003</v>
      </c>
      <c r="N135">
        <f t="shared" si="9"/>
        <v>0.70571203447915798</v>
      </c>
      <c r="P135">
        <v>134</v>
      </c>
      <c r="Q135">
        <f t="shared" si="10"/>
        <v>71.659828622930092</v>
      </c>
      <c r="R135">
        <f t="shared" si="11"/>
        <v>2.5285601723957885</v>
      </c>
    </row>
    <row r="136" spans="1:18" x14ac:dyDescent="0.75">
      <c r="A136" s="7">
        <v>0.56285879629629632</v>
      </c>
      <c r="B136">
        <v>20.71</v>
      </c>
      <c r="C136">
        <v>28.02</v>
      </c>
      <c r="D136">
        <v>10</v>
      </c>
      <c r="E136">
        <v>21.78</v>
      </c>
      <c r="F136">
        <v>10</v>
      </c>
      <c r="G136">
        <v>22.21</v>
      </c>
      <c r="H136">
        <v>13.49</v>
      </c>
      <c r="I136">
        <v>14.03</v>
      </c>
      <c r="J136">
        <v>20.8</v>
      </c>
      <c r="K136">
        <v>122.05</v>
      </c>
      <c r="M136">
        <f t="shared" si="8"/>
        <v>14.767800000000001</v>
      </c>
      <c r="N136">
        <f t="shared" si="9"/>
        <v>0.70096545439011204</v>
      </c>
      <c r="P136">
        <v>135</v>
      </c>
      <c r="Q136">
        <f t="shared" si="10"/>
        <v>71.467923455084701</v>
      </c>
      <c r="R136">
        <f t="shared" si="11"/>
        <v>2.5048272719505591</v>
      </c>
    </row>
    <row r="137" spans="1:18" x14ac:dyDescent="0.75">
      <c r="A137" s="7">
        <v>0.56355324074074076</v>
      </c>
      <c r="B137">
        <v>20.630000000000003</v>
      </c>
      <c r="C137">
        <v>27.95</v>
      </c>
      <c r="D137">
        <v>10</v>
      </c>
      <c r="E137">
        <v>21.76</v>
      </c>
      <c r="F137">
        <v>10</v>
      </c>
      <c r="G137">
        <v>22.2</v>
      </c>
      <c r="H137">
        <v>13.47</v>
      </c>
      <c r="I137">
        <v>14.04</v>
      </c>
      <c r="J137">
        <v>20.88</v>
      </c>
      <c r="K137">
        <v>134.35</v>
      </c>
      <c r="M137">
        <f t="shared" si="8"/>
        <v>14.687800000000003</v>
      </c>
      <c r="N137">
        <f t="shared" si="9"/>
        <v>0.69716819031887545</v>
      </c>
      <c r="P137">
        <v>136</v>
      </c>
      <c r="Q137">
        <f t="shared" si="10"/>
        <v>71.312517871975373</v>
      </c>
      <c r="R137">
        <f t="shared" si="11"/>
        <v>2.4858409515943762</v>
      </c>
    </row>
    <row r="138" spans="1:18" x14ac:dyDescent="0.75">
      <c r="A138" s="7">
        <v>0.5642476851851852</v>
      </c>
      <c r="B138">
        <v>20.55</v>
      </c>
      <c r="C138">
        <v>27.91</v>
      </c>
      <c r="D138">
        <v>10</v>
      </c>
      <c r="E138">
        <v>21.75</v>
      </c>
      <c r="F138">
        <v>10</v>
      </c>
      <c r="G138">
        <v>22.24</v>
      </c>
      <c r="H138">
        <v>13.54</v>
      </c>
      <c r="I138">
        <v>14.17</v>
      </c>
      <c r="J138">
        <v>21.39</v>
      </c>
      <c r="K138">
        <v>154.86000000000001</v>
      </c>
      <c r="M138">
        <f t="shared" si="8"/>
        <v>14.607800000000001</v>
      </c>
      <c r="N138">
        <f t="shared" si="9"/>
        <v>0.69337092624763863</v>
      </c>
      <c r="P138">
        <v>137</v>
      </c>
      <c r="Q138">
        <f t="shared" si="10"/>
        <v>71.155410123358749</v>
      </c>
      <c r="R138">
        <f t="shared" si="11"/>
        <v>2.466854631238192</v>
      </c>
    </row>
    <row r="139" spans="1:18" x14ac:dyDescent="0.75">
      <c r="A139" s="7">
        <v>0.56494212962962964</v>
      </c>
      <c r="B139">
        <v>20.430000000000007</v>
      </c>
      <c r="C139">
        <v>27.87</v>
      </c>
      <c r="D139">
        <v>10</v>
      </c>
      <c r="E139">
        <v>21.74</v>
      </c>
      <c r="F139">
        <v>10</v>
      </c>
      <c r="G139">
        <v>22.26</v>
      </c>
      <c r="H139">
        <v>13.61</v>
      </c>
      <c r="I139">
        <v>14.22</v>
      </c>
      <c r="J139">
        <v>21.16</v>
      </c>
      <c r="K139">
        <v>171.27</v>
      </c>
      <c r="M139">
        <f t="shared" si="8"/>
        <v>14.487800000000007</v>
      </c>
      <c r="N139">
        <f t="shared" si="9"/>
        <v>0.6876750301407839</v>
      </c>
      <c r="P139">
        <v>138</v>
      </c>
      <c r="Q139">
        <f t="shared" si="10"/>
        <v>70.916495258079209</v>
      </c>
      <c r="R139">
        <f t="shared" si="11"/>
        <v>2.4383751507039184</v>
      </c>
    </row>
    <row r="140" spans="1:18" x14ac:dyDescent="0.75">
      <c r="A140" s="7">
        <v>0.56563657407407408</v>
      </c>
      <c r="B140">
        <v>20.310000000000006</v>
      </c>
      <c r="C140">
        <v>27.85</v>
      </c>
      <c r="D140">
        <v>10</v>
      </c>
      <c r="E140">
        <v>21.76</v>
      </c>
      <c r="F140">
        <v>10</v>
      </c>
      <c r="G140">
        <v>22.29</v>
      </c>
      <c r="H140">
        <v>13.7</v>
      </c>
      <c r="I140">
        <v>14.33</v>
      </c>
      <c r="J140">
        <v>20.98</v>
      </c>
      <c r="K140">
        <v>183.57</v>
      </c>
      <c r="M140">
        <f t="shared" si="8"/>
        <v>14.367800000000006</v>
      </c>
      <c r="N140">
        <f t="shared" si="9"/>
        <v>0.68197913403392885</v>
      </c>
      <c r="P140">
        <v>139</v>
      </c>
      <c r="Q140">
        <f t="shared" si="10"/>
        <v>70.673589554420303</v>
      </c>
      <c r="R140">
        <f t="shared" si="11"/>
        <v>2.4098956701696435</v>
      </c>
    </row>
    <row r="141" spans="1:18" x14ac:dyDescent="0.75">
      <c r="A141" s="7">
        <v>0.56633101851851853</v>
      </c>
      <c r="B141">
        <v>20.22</v>
      </c>
      <c r="C141">
        <v>27.81</v>
      </c>
      <c r="D141">
        <v>10</v>
      </c>
      <c r="E141">
        <v>21.77</v>
      </c>
      <c r="F141">
        <v>10</v>
      </c>
      <c r="G141">
        <v>22.28</v>
      </c>
      <c r="H141">
        <v>13.75</v>
      </c>
      <c r="I141">
        <v>14.42</v>
      </c>
      <c r="J141">
        <v>20.93</v>
      </c>
      <c r="K141">
        <v>179.47</v>
      </c>
      <c r="M141">
        <f t="shared" si="8"/>
        <v>14.277799999999999</v>
      </c>
      <c r="N141">
        <f t="shared" si="9"/>
        <v>0.67770721195378736</v>
      </c>
      <c r="P141">
        <v>140</v>
      </c>
      <c r="Q141">
        <f t="shared" si="10"/>
        <v>70.488730756839274</v>
      </c>
      <c r="R141">
        <f t="shared" si="11"/>
        <v>2.3885360597689353</v>
      </c>
    </row>
    <row r="142" spans="1:18" x14ac:dyDescent="0.75">
      <c r="A142" s="7">
        <v>0.56702546296296297</v>
      </c>
      <c r="B142">
        <v>20.210000000000004</v>
      </c>
      <c r="C142">
        <v>27.78</v>
      </c>
      <c r="D142">
        <v>10</v>
      </c>
      <c r="E142">
        <v>21.78</v>
      </c>
      <c r="F142">
        <v>10</v>
      </c>
      <c r="G142">
        <v>22.25</v>
      </c>
      <c r="H142">
        <v>13.83</v>
      </c>
      <c r="I142">
        <v>14.51</v>
      </c>
      <c r="J142">
        <v>21.14</v>
      </c>
      <c r="K142">
        <v>178.1</v>
      </c>
      <c r="M142">
        <f t="shared" si="8"/>
        <v>14.267800000000005</v>
      </c>
      <c r="N142">
        <f t="shared" si="9"/>
        <v>0.67723255394488302</v>
      </c>
      <c r="P142">
        <v>141</v>
      </c>
      <c r="Q142">
        <f t="shared" si="10"/>
        <v>70.468046930851287</v>
      </c>
      <c r="R142">
        <f t="shared" si="11"/>
        <v>2.3861627697244137</v>
      </c>
    </row>
    <row r="143" spans="1:18" x14ac:dyDescent="0.75">
      <c r="A143" s="7">
        <v>0.56771990740740741</v>
      </c>
      <c r="B143">
        <v>20.11</v>
      </c>
      <c r="C143">
        <v>27.76</v>
      </c>
      <c r="D143">
        <v>10</v>
      </c>
      <c r="E143">
        <v>21.79</v>
      </c>
      <c r="F143">
        <v>10</v>
      </c>
      <c r="G143">
        <v>22.28</v>
      </c>
      <c r="H143">
        <v>13.82</v>
      </c>
      <c r="I143">
        <v>14.5</v>
      </c>
      <c r="J143">
        <v>21.21</v>
      </c>
      <c r="K143">
        <v>165.8</v>
      </c>
      <c r="M143">
        <f t="shared" si="8"/>
        <v>14.1678</v>
      </c>
      <c r="N143">
        <f t="shared" si="9"/>
        <v>0.67248597385583686</v>
      </c>
      <c r="P143">
        <v>142</v>
      </c>
      <c r="Q143">
        <f t="shared" si="10"/>
        <v>70.259602761190862</v>
      </c>
      <c r="R143">
        <f t="shared" si="11"/>
        <v>2.3624298692791834</v>
      </c>
    </row>
    <row r="144" spans="1:18" x14ac:dyDescent="0.75">
      <c r="A144" s="7">
        <v>0.56841435185185185</v>
      </c>
      <c r="B144">
        <v>20.090000000000003</v>
      </c>
      <c r="C144">
        <v>27.76</v>
      </c>
      <c r="D144">
        <v>10</v>
      </c>
      <c r="E144">
        <v>21.81</v>
      </c>
      <c r="F144">
        <v>10</v>
      </c>
      <c r="G144">
        <v>22.27</v>
      </c>
      <c r="H144">
        <v>13.8</v>
      </c>
      <c r="I144">
        <v>14.45</v>
      </c>
      <c r="J144">
        <v>21.11</v>
      </c>
      <c r="K144">
        <v>157.59</v>
      </c>
      <c r="M144">
        <f t="shared" si="8"/>
        <v>14.147800000000004</v>
      </c>
      <c r="N144">
        <f t="shared" si="9"/>
        <v>0.67153665783802796</v>
      </c>
      <c r="P144">
        <v>143</v>
      </c>
      <c r="Q144">
        <f t="shared" si="10"/>
        <v>70.217560327400733</v>
      </c>
      <c r="R144">
        <f t="shared" si="11"/>
        <v>2.3576832891901387</v>
      </c>
    </row>
    <row r="145" spans="1:18" x14ac:dyDescent="0.75">
      <c r="A145" s="7">
        <v>0.56910879629629629</v>
      </c>
      <c r="B145">
        <v>19.98</v>
      </c>
      <c r="C145">
        <v>27.77</v>
      </c>
      <c r="D145">
        <v>10</v>
      </c>
      <c r="E145">
        <v>21.84</v>
      </c>
      <c r="F145">
        <v>10</v>
      </c>
      <c r="G145">
        <v>22.29</v>
      </c>
      <c r="H145">
        <v>13.81</v>
      </c>
      <c r="I145">
        <v>14.44</v>
      </c>
      <c r="J145">
        <v>21.36</v>
      </c>
      <c r="K145">
        <v>143.91999999999999</v>
      </c>
      <c r="M145">
        <f t="shared" si="8"/>
        <v>14.037800000000001</v>
      </c>
      <c r="N145">
        <f t="shared" si="9"/>
        <v>0.66631541974007735</v>
      </c>
      <c r="P145">
        <v>144</v>
      </c>
      <c r="Q145">
        <f t="shared" si="10"/>
        <v>69.98418555614127</v>
      </c>
      <c r="R145">
        <f t="shared" si="11"/>
        <v>2.3315770987003859</v>
      </c>
    </row>
    <row r="146" spans="1:18" x14ac:dyDescent="0.75">
      <c r="A146" s="7">
        <v>0.56980324074074074</v>
      </c>
      <c r="B146">
        <v>19.850000000000001</v>
      </c>
      <c r="C146">
        <v>27.8</v>
      </c>
      <c r="D146">
        <v>10</v>
      </c>
      <c r="E146">
        <v>21.87</v>
      </c>
      <c r="F146">
        <v>10</v>
      </c>
      <c r="G146">
        <v>22.22</v>
      </c>
      <c r="H146">
        <v>13.78</v>
      </c>
      <c r="I146">
        <v>14.36</v>
      </c>
      <c r="J146">
        <v>21.33</v>
      </c>
      <c r="K146">
        <v>132.99</v>
      </c>
      <c r="M146">
        <f t="shared" si="8"/>
        <v>13.907800000000002</v>
      </c>
      <c r="N146">
        <f t="shared" si="9"/>
        <v>0.66014486562431784</v>
      </c>
      <c r="P146">
        <v>145</v>
      </c>
      <c r="Q146">
        <f t="shared" si="10"/>
        <v>69.703619551618516</v>
      </c>
      <c r="R146">
        <f t="shared" si="11"/>
        <v>2.3007243281215879</v>
      </c>
    </row>
    <row r="147" spans="1:18" x14ac:dyDescent="0.75">
      <c r="A147" s="7">
        <v>0.57049768518518518</v>
      </c>
      <c r="B147">
        <v>19.790000000000003</v>
      </c>
      <c r="C147">
        <v>27.83</v>
      </c>
      <c r="D147">
        <v>10</v>
      </c>
      <c r="E147">
        <v>21.89</v>
      </c>
      <c r="F147">
        <v>10</v>
      </c>
      <c r="G147">
        <v>22.25</v>
      </c>
      <c r="H147">
        <v>13.78</v>
      </c>
      <c r="I147">
        <v>14.36</v>
      </c>
      <c r="J147">
        <v>21.32</v>
      </c>
      <c r="K147">
        <v>139.82</v>
      </c>
      <c r="M147">
        <f t="shared" si="8"/>
        <v>13.847800000000003</v>
      </c>
      <c r="N147">
        <f t="shared" si="9"/>
        <v>0.65729691757089037</v>
      </c>
      <c r="P147">
        <v>146</v>
      </c>
      <c r="Q147">
        <f t="shared" si="10"/>
        <v>69.572350842733144</v>
      </c>
      <c r="R147">
        <f t="shared" si="11"/>
        <v>2.2864845878544506</v>
      </c>
    </row>
    <row r="148" spans="1:18" x14ac:dyDescent="0.75">
      <c r="A148" s="7">
        <v>0.57119212962962962</v>
      </c>
      <c r="B148">
        <v>19.650000000000002</v>
      </c>
      <c r="C148">
        <v>27.83</v>
      </c>
      <c r="D148">
        <v>10</v>
      </c>
      <c r="E148">
        <v>21.88</v>
      </c>
      <c r="F148">
        <v>10</v>
      </c>
      <c r="G148">
        <v>22.19</v>
      </c>
      <c r="H148">
        <v>13.82</v>
      </c>
      <c r="I148">
        <v>14.33</v>
      </c>
      <c r="J148">
        <v>20.53</v>
      </c>
      <c r="K148">
        <v>131.62</v>
      </c>
      <c r="M148">
        <f t="shared" si="8"/>
        <v>13.707800000000002</v>
      </c>
      <c r="N148">
        <f t="shared" si="9"/>
        <v>0.65065170544622619</v>
      </c>
      <c r="P148">
        <v>147</v>
      </c>
      <c r="Q148">
        <f t="shared" si="10"/>
        <v>69.261588292796787</v>
      </c>
      <c r="R148">
        <f t="shared" si="11"/>
        <v>2.2532585272311296</v>
      </c>
    </row>
    <row r="149" spans="1:18" x14ac:dyDescent="0.75">
      <c r="A149" s="7">
        <v>0.57188657407407406</v>
      </c>
      <c r="B149">
        <v>19.650000000000002</v>
      </c>
      <c r="C149">
        <v>27.82</v>
      </c>
      <c r="D149">
        <v>10</v>
      </c>
      <c r="E149">
        <v>21.85</v>
      </c>
      <c r="F149">
        <v>10.119999999999999</v>
      </c>
      <c r="G149">
        <v>22.13</v>
      </c>
      <c r="H149">
        <v>13.87</v>
      </c>
      <c r="I149">
        <v>14.43</v>
      </c>
      <c r="J149">
        <v>20.46</v>
      </c>
      <c r="K149">
        <v>139.82</v>
      </c>
      <c r="M149">
        <f t="shared" si="8"/>
        <v>13.707800000000002</v>
      </c>
      <c r="N149">
        <f t="shared" si="9"/>
        <v>0.65065170544622619</v>
      </c>
      <c r="P149">
        <v>148</v>
      </c>
      <c r="Q149">
        <f t="shared" si="10"/>
        <v>69.261588292796787</v>
      </c>
      <c r="R149">
        <f t="shared" si="11"/>
        <v>2.2532585272311296</v>
      </c>
    </row>
    <row r="150" spans="1:18" x14ac:dyDescent="0.75">
      <c r="A150" s="7">
        <v>0.5725810185185185</v>
      </c>
      <c r="B150">
        <v>19.52</v>
      </c>
      <c r="C150">
        <v>27.79</v>
      </c>
      <c r="D150">
        <v>10</v>
      </c>
      <c r="E150">
        <v>21.84</v>
      </c>
      <c r="F150">
        <v>10</v>
      </c>
      <c r="G150">
        <v>22.13</v>
      </c>
      <c r="H150">
        <v>13.81</v>
      </c>
      <c r="I150">
        <v>14.39</v>
      </c>
      <c r="J150">
        <v>20.9</v>
      </c>
      <c r="K150">
        <v>142.56</v>
      </c>
      <c r="M150">
        <f t="shared" si="8"/>
        <v>13.5778</v>
      </c>
      <c r="N150">
        <f t="shared" si="9"/>
        <v>0.64448115133046646</v>
      </c>
      <c r="P150">
        <v>149</v>
      </c>
      <c r="Q150">
        <f t="shared" si="10"/>
        <v>68.967284832594373</v>
      </c>
      <c r="R150">
        <f t="shared" si="11"/>
        <v>2.2224057566523312</v>
      </c>
    </row>
    <row r="151" spans="1:18" x14ac:dyDescent="0.75">
      <c r="A151" s="7">
        <v>0.57327546296296295</v>
      </c>
      <c r="B151">
        <v>19.5</v>
      </c>
      <c r="C151">
        <v>27.76</v>
      </c>
      <c r="D151">
        <v>10</v>
      </c>
      <c r="E151">
        <v>21.81</v>
      </c>
      <c r="F151">
        <v>10</v>
      </c>
      <c r="G151">
        <v>22.12</v>
      </c>
      <c r="H151">
        <v>13.86</v>
      </c>
      <c r="I151">
        <v>14.47</v>
      </c>
      <c r="J151">
        <v>20.83</v>
      </c>
      <c r="K151">
        <v>146.66</v>
      </c>
      <c r="M151">
        <f t="shared" si="8"/>
        <v>13.5578</v>
      </c>
      <c r="N151">
        <f t="shared" si="9"/>
        <v>0.64353183531265734</v>
      </c>
      <c r="P151">
        <v>150</v>
      </c>
      <c r="Q151">
        <f t="shared" si="10"/>
        <v>68.921506439097783</v>
      </c>
      <c r="R151">
        <f t="shared" si="11"/>
        <v>2.2176591765632856</v>
      </c>
    </row>
    <row r="152" spans="1:18" x14ac:dyDescent="0.75">
      <c r="A152" s="7">
        <v>0.57396990740740739</v>
      </c>
      <c r="B152">
        <v>19.41</v>
      </c>
      <c r="C152">
        <v>27.75</v>
      </c>
      <c r="D152">
        <v>10</v>
      </c>
      <c r="E152">
        <v>21.78</v>
      </c>
      <c r="F152">
        <v>10</v>
      </c>
      <c r="G152">
        <v>22.15</v>
      </c>
      <c r="H152">
        <v>13.93</v>
      </c>
      <c r="I152">
        <v>14.55</v>
      </c>
      <c r="J152">
        <v>20.68</v>
      </c>
      <c r="K152">
        <v>168.53</v>
      </c>
      <c r="M152">
        <f t="shared" si="8"/>
        <v>13.4678</v>
      </c>
      <c r="N152">
        <f t="shared" si="9"/>
        <v>0.63925991323251607</v>
      </c>
      <c r="P152">
        <v>151</v>
      </c>
      <c r="Q152">
        <f t="shared" si="10"/>
        <v>68.713821114064658</v>
      </c>
      <c r="R152">
        <f t="shared" si="11"/>
        <v>2.1962995661625793</v>
      </c>
    </row>
    <row r="153" spans="1:18" x14ac:dyDescent="0.75">
      <c r="A153" s="7">
        <v>0.57466435185185183</v>
      </c>
      <c r="B153">
        <v>19.330000000000002</v>
      </c>
      <c r="C153">
        <v>27.75</v>
      </c>
      <c r="D153">
        <v>10</v>
      </c>
      <c r="E153">
        <v>21.79</v>
      </c>
      <c r="F153">
        <v>10</v>
      </c>
      <c r="G153">
        <v>22.26</v>
      </c>
      <c r="H153">
        <v>13.99</v>
      </c>
      <c r="I153">
        <v>14.74</v>
      </c>
      <c r="J153">
        <v>21.2</v>
      </c>
      <c r="K153">
        <v>206.81</v>
      </c>
      <c r="M153">
        <f t="shared" si="8"/>
        <v>13.387800000000002</v>
      </c>
      <c r="N153">
        <f t="shared" si="9"/>
        <v>0.63546264916127948</v>
      </c>
      <c r="P153">
        <v>152</v>
      </c>
      <c r="Q153">
        <f t="shared" si="10"/>
        <v>68.526867745260617</v>
      </c>
      <c r="R153">
        <f t="shared" si="11"/>
        <v>2.1773132458063964</v>
      </c>
    </row>
    <row r="154" spans="1:18" x14ac:dyDescent="0.75">
      <c r="A154" s="7">
        <v>0.57535879629629627</v>
      </c>
      <c r="B154">
        <v>19.220000000000002</v>
      </c>
      <c r="C154">
        <v>27.75</v>
      </c>
      <c r="D154">
        <v>10</v>
      </c>
      <c r="E154">
        <v>21.82</v>
      </c>
      <c r="F154">
        <v>10</v>
      </c>
      <c r="G154">
        <v>22.35</v>
      </c>
      <c r="H154">
        <v>14.14</v>
      </c>
      <c r="I154">
        <v>14.88</v>
      </c>
      <c r="J154">
        <v>21.17</v>
      </c>
      <c r="K154">
        <v>238.25</v>
      </c>
      <c r="M154">
        <f t="shared" si="8"/>
        <v>13.277800000000003</v>
      </c>
      <c r="N154">
        <f t="shared" si="9"/>
        <v>0.63024141106332909</v>
      </c>
      <c r="P154">
        <v>153</v>
      </c>
      <c r="Q154">
        <f t="shared" si="10"/>
        <v>68.266128424889658</v>
      </c>
      <c r="R154">
        <f t="shared" si="11"/>
        <v>2.151207055316644</v>
      </c>
    </row>
    <row r="155" spans="1:18" x14ac:dyDescent="0.75">
      <c r="A155" s="7">
        <v>0.57605324074074071</v>
      </c>
      <c r="B155">
        <v>19.21</v>
      </c>
      <c r="C155">
        <v>27.77</v>
      </c>
      <c r="D155">
        <v>10</v>
      </c>
      <c r="E155">
        <v>21.87</v>
      </c>
      <c r="F155">
        <v>10</v>
      </c>
      <c r="G155">
        <v>22.39</v>
      </c>
      <c r="H155">
        <v>14.29</v>
      </c>
      <c r="I155">
        <v>15.09</v>
      </c>
      <c r="J155">
        <v>21.16</v>
      </c>
      <c r="K155">
        <v>253.29</v>
      </c>
      <c r="M155">
        <f t="shared" si="8"/>
        <v>13.267800000000001</v>
      </c>
      <c r="N155">
        <f t="shared" si="9"/>
        <v>0.62976675305442442</v>
      </c>
      <c r="P155">
        <v>154</v>
      </c>
      <c r="Q155">
        <f t="shared" si="10"/>
        <v>68.242210464432688</v>
      </c>
      <c r="R155">
        <f t="shared" si="11"/>
        <v>2.148833765272121</v>
      </c>
    </row>
    <row r="156" spans="1:18" x14ac:dyDescent="0.75">
      <c r="A156" s="7">
        <v>0.57674768518518515</v>
      </c>
      <c r="B156">
        <v>19.130000000000003</v>
      </c>
      <c r="C156">
        <v>27.8</v>
      </c>
      <c r="D156">
        <v>10</v>
      </c>
      <c r="E156">
        <v>21.93</v>
      </c>
      <c r="F156">
        <v>10</v>
      </c>
      <c r="G156">
        <v>22.45</v>
      </c>
      <c r="H156">
        <v>14.43</v>
      </c>
      <c r="I156">
        <v>15.18</v>
      </c>
      <c r="J156">
        <v>21.73</v>
      </c>
      <c r="K156">
        <v>260.13</v>
      </c>
      <c r="M156">
        <f t="shared" si="8"/>
        <v>13.187800000000003</v>
      </c>
      <c r="N156">
        <f t="shared" si="9"/>
        <v>0.62596948898318783</v>
      </c>
      <c r="P156">
        <v>155</v>
      </c>
      <c r="Q156">
        <f t="shared" si="10"/>
        <v>68.049560957854979</v>
      </c>
      <c r="R156">
        <f t="shared" si="11"/>
        <v>2.1298474449159381</v>
      </c>
    </row>
    <row r="157" spans="1:18" x14ac:dyDescent="0.75">
      <c r="A157" s="7">
        <v>0.5774421296296296</v>
      </c>
      <c r="B157">
        <v>19.020000000000003</v>
      </c>
      <c r="C157">
        <v>27.83</v>
      </c>
      <c r="D157">
        <v>10</v>
      </c>
      <c r="E157">
        <v>22</v>
      </c>
      <c r="F157">
        <v>10</v>
      </c>
      <c r="G157">
        <v>22.51</v>
      </c>
      <c r="H157">
        <v>14.5</v>
      </c>
      <c r="I157">
        <v>15.27</v>
      </c>
      <c r="J157">
        <v>21.32</v>
      </c>
      <c r="K157">
        <v>253.29</v>
      </c>
      <c r="M157">
        <f t="shared" si="8"/>
        <v>13.077800000000003</v>
      </c>
      <c r="N157">
        <f t="shared" si="9"/>
        <v>0.62074825088523744</v>
      </c>
      <c r="P157">
        <v>156</v>
      </c>
      <c r="Q157">
        <f t="shared" si="10"/>
        <v>67.78081940387527</v>
      </c>
      <c r="R157">
        <f t="shared" si="11"/>
        <v>2.1037412544261858</v>
      </c>
    </row>
    <row r="158" spans="1:18" x14ac:dyDescent="0.75">
      <c r="A158" s="7">
        <v>0.57813657407407404</v>
      </c>
      <c r="B158">
        <v>18.930000000000003</v>
      </c>
      <c r="C158">
        <v>27.89</v>
      </c>
      <c r="D158">
        <v>10</v>
      </c>
      <c r="E158">
        <v>22.08</v>
      </c>
      <c r="F158">
        <v>10</v>
      </c>
      <c r="G158">
        <v>22.6</v>
      </c>
      <c r="H158">
        <v>14.55</v>
      </c>
      <c r="I158">
        <v>15.35</v>
      </c>
      <c r="J158">
        <v>21.8</v>
      </c>
      <c r="K158">
        <v>245.09</v>
      </c>
      <c r="M158">
        <f t="shared" si="8"/>
        <v>12.987800000000004</v>
      </c>
      <c r="N158">
        <f t="shared" si="9"/>
        <v>0.61647632880509617</v>
      </c>
      <c r="P158">
        <v>157</v>
      </c>
      <c r="Q158">
        <f t="shared" si="10"/>
        <v>67.557554012226859</v>
      </c>
      <c r="R158">
        <f t="shared" si="11"/>
        <v>2.0823816440254799</v>
      </c>
    </row>
    <row r="159" spans="1:18" x14ac:dyDescent="0.75">
      <c r="A159" s="7">
        <v>0.57883101851851848</v>
      </c>
      <c r="B159">
        <v>18.840000000000003</v>
      </c>
      <c r="C159">
        <v>27.94</v>
      </c>
      <c r="D159">
        <v>10</v>
      </c>
      <c r="E159">
        <v>22.16</v>
      </c>
      <c r="F159">
        <v>10</v>
      </c>
      <c r="G159">
        <v>22.66</v>
      </c>
      <c r="H159">
        <v>14.69</v>
      </c>
      <c r="I159">
        <v>15.42</v>
      </c>
      <c r="J159">
        <v>21.75</v>
      </c>
      <c r="K159">
        <v>246.46</v>
      </c>
      <c r="M159">
        <f t="shared" si="8"/>
        <v>12.897800000000004</v>
      </c>
      <c r="N159">
        <f t="shared" si="9"/>
        <v>0.61220440672495491</v>
      </c>
      <c r="P159">
        <v>158</v>
      </c>
      <c r="Q159">
        <f t="shared" si="10"/>
        <v>67.331172758144803</v>
      </c>
      <c r="R159">
        <f t="shared" si="11"/>
        <v>2.0610220336247735</v>
      </c>
    </row>
    <row r="160" spans="1:18" x14ac:dyDescent="0.75">
      <c r="A160" s="7">
        <v>0.57952546296296303</v>
      </c>
      <c r="B160">
        <v>18.75</v>
      </c>
      <c r="C160">
        <v>28</v>
      </c>
      <c r="D160">
        <v>10</v>
      </c>
      <c r="E160">
        <v>22.24</v>
      </c>
      <c r="F160">
        <v>10</v>
      </c>
      <c r="G160">
        <v>22.74</v>
      </c>
      <c r="H160">
        <v>14.78</v>
      </c>
      <c r="I160">
        <v>15.5</v>
      </c>
      <c r="J160">
        <v>21.79</v>
      </c>
      <c r="K160">
        <v>245.09</v>
      </c>
      <c r="M160">
        <f t="shared" si="8"/>
        <v>12.8078</v>
      </c>
      <c r="N160">
        <f t="shared" si="9"/>
        <v>0.60793248464481342</v>
      </c>
      <c r="P160">
        <v>159</v>
      </c>
      <c r="Q160">
        <f t="shared" si="10"/>
        <v>67.101609956432796</v>
      </c>
      <c r="R160">
        <f t="shared" si="11"/>
        <v>2.0396624232240663</v>
      </c>
    </row>
    <row r="161" spans="1:18" x14ac:dyDescent="0.75">
      <c r="A161" s="7">
        <v>0.58021990740740736</v>
      </c>
      <c r="B161">
        <v>18.66</v>
      </c>
      <c r="C161">
        <v>28.04</v>
      </c>
      <c r="D161">
        <v>10</v>
      </c>
      <c r="E161">
        <v>22.33</v>
      </c>
      <c r="F161">
        <v>10</v>
      </c>
      <c r="G161">
        <v>22.88</v>
      </c>
      <c r="H161">
        <v>14.87</v>
      </c>
      <c r="I161">
        <v>15.65</v>
      </c>
      <c r="J161">
        <v>21.54</v>
      </c>
      <c r="K161">
        <v>257.39</v>
      </c>
      <c r="M161">
        <f t="shared" si="8"/>
        <v>12.7178</v>
      </c>
      <c r="N161">
        <f t="shared" si="9"/>
        <v>0.60366056256467227</v>
      </c>
      <c r="P161">
        <v>160</v>
      </c>
      <c r="Q161">
        <f t="shared" si="10"/>
        <v>66.868798062557971</v>
      </c>
      <c r="R161">
        <f t="shared" si="11"/>
        <v>2.01830281282336</v>
      </c>
    </row>
    <row r="162" spans="1:18" x14ac:dyDescent="0.75">
      <c r="A162" s="7">
        <v>0.58091435185185192</v>
      </c>
      <c r="B162">
        <v>18.620000000000005</v>
      </c>
      <c r="C162">
        <v>28.08</v>
      </c>
      <c r="D162">
        <v>10</v>
      </c>
      <c r="E162">
        <v>22.44</v>
      </c>
      <c r="F162">
        <v>10</v>
      </c>
      <c r="G162">
        <v>23</v>
      </c>
      <c r="H162">
        <v>15</v>
      </c>
      <c r="I162">
        <v>15.81</v>
      </c>
      <c r="J162">
        <v>21.6</v>
      </c>
      <c r="K162">
        <v>266.95999999999998</v>
      </c>
      <c r="M162">
        <f t="shared" si="8"/>
        <v>12.677800000000005</v>
      </c>
      <c r="N162">
        <f t="shared" si="9"/>
        <v>0.60176193052905413</v>
      </c>
      <c r="P162">
        <v>161</v>
      </c>
      <c r="Q162">
        <f t="shared" si="10"/>
        <v>66.76426509331273</v>
      </c>
      <c r="R162">
        <f t="shared" si="11"/>
        <v>2.0088096526452697</v>
      </c>
    </row>
    <row r="163" spans="1:18" x14ac:dyDescent="0.75">
      <c r="A163" s="7">
        <v>0.58160879629629625</v>
      </c>
      <c r="B163">
        <v>18.570000000000007</v>
      </c>
      <c r="C163">
        <v>28.12</v>
      </c>
      <c r="D163">
        <v>10</v>
      </c>
      <c r="E163">
        <v>22.54</v>
      </c>
      <c r="F163">
        <v>10</v>
      </c>
      <c r="G163">
        <v>23.1</v>
      </c>
      <c r="H163">
        <v>15.19</v>
      </c>
      <c r="I163">
        <v>16</v>
      </c>
      <c r="J163">
        <v>21.86</v>
      </c>
      <c r="K163">
        <v>275.17</v>
      </c>
      <c r="M163">
        <f t="shared" si="8"/>
        <v>12.627800000000008</v>
      </c>
      <c r="N163">
        <f t="shared" si="9"/>
        <v>0.59938864048453133</v>
      </c>
      <c r="P163">
        <v>162</v>
      </c>
      <c r="Q163">
        <f t="shared" si="10"/>
        <v>66.63266760639226</v>
      </c>
      <c r="R163">
        <f t="shared" si="11"/>
        <v>1.9969432024226554</v>
      </c>
    </row>
    <row r="164" spans="1:18" x14ac:dyDescent="0.75">
      <c r="A164" s="7">
        <v>0.5823032407407408</v>
      </c>
      <c r="B164">
        <v>18.560000000000006</v>
      </c>
      <c r="C164">
        <v>28.19</v>
      </c>
      <c r="D164">
        <v>10</v>
      </c>
      <c r="E164">
        <v>22.63</v>
      </c>
      <c r="F164">
        <v>10</v>
      </c>
      <c r="G164">
        <v>23.2</v>
      </c>
      <c r="H164">
        <v>15.39</v>
      </c>
      <c r="I164">
        <v>16.23</v>
      </c>
      <c r="J164">
        <v>20.91</v>
      </c>
      <c r="K164">
        <v>262.86</v>
      </c>
      <c r="M164">
        <f t="shared" si="8"/>
        <v>12.617800000000006</v>
      </c>
      <c r="N164">
        <f t="shared" si="9"/>
        <v>0.59891398247562666</v>
      </c>
      <c r="P164">
        <v>163</v>
      </c>
      <c r="Q164">
        <f t="shared" si="10"/>
        <v>66.606222954873289</v>
      </c>
      <c r="R164">
        <f t="shared" si="11"/>
        <v>1.9945699123781322</v>
      </c>
    </row>
    <row r="165" spans="1:18" x14ac:dyDescent="0.75">
      <c r="A165" s="7">
        <v>0.58299768518518513</v>
      </c>
      <c r="B165">
        <v>18.43</v>
      </c>
      <c r="C165">
        <v>28.23</v>
      </c>
      <c r="D165">
        <v>10</v>
      </c>
      <c r="E165">
        <v>22.7</v>
      </c>
      <c r="F165">
        <v>10</v>
      </c>
      <c r="G165">
        <v>23.14</v>
      </c>
      <c r="H165">
        <v>15.44</v>
      </c>
      <c r="I165">
        <v>16.25</v>
      </c>
      <c r="J165">
        <v>21.37</v>
      </c>
      <c r="K165">
        <v>236.89</v>
      </c>
      <c r="M165">
        <f t="shared" si="8"/>
        <v>12.4878</v>
      </c>
      <c r="N165">
        <f t="shared" si="9"/>
        <v>0.59274342835986682</v>
      </c>
      <c r="P165">
        <v>164</v>
      </c>
      <c r="Q165">
        <f t="shared" si="10"/>
        <v>66.258588382261081</v>
      </c>
      <c r="R165">
        <f t="shared" si="11"/>
        <v>1.9637171417993329</v>
      </c>
    </row>
    <row r="166" spans="1:18" x14ac:dyDescent="0.75">
      <c r="A166" s="7">
        <v>0.58369212962962969</v>
      </c>
      <c r="B166">
        <v>18.350000000000001</v>
      </c>
      <c r="C166">
        <v>28.31</v>
      </c>
      <c r="D166">
        <v>10</v>
      </c>
      <c r="E166">
        <v>22.76</v>
      </c>
      <c r="F166">
        <v>10</v>
      </c>
      <c r="G166">
        <v>23.11</v>
      </c>
      <c r="H166">
        <v>15.47</v>
      </c>
      <c r="I166">
        <v>16.25</v>
      </c>
      <c r="J166">
        <v>21.72</v>
      </c>
      <c r="K166">
        <v>242.36</v>
      </c>
      <c r="M166">
        <f t="shared" si="8"/>
        <v>12.407800000000002</v>
      </c>
      <c r="N166">
        <f t="shared" si="9"/>
        <v>0.58894616428863023</v>
      </c>
      <c r="P166">
        <v>165</v>
      </c>
      <c r="Q166">
        <f t="shared" si="10"/>
        <v>66.041038701461986</v>
      </c>
      <c r="R166">
        <f t="shared" si="11"/>
        <v>1.9447308214431498</v>
      </c>
    </row>
    <row r="167" spans="1:18" x14ac:dyDescent="0.75">
      <c r="A167" s="7">
        <v>0.58438657407407402</v>
      </c>
      <c r="B167">
        <v>18.290000000000006</v>
      </c>
      <c r="C167">
        <v>28.35</v>
      </c>
      <c r="D167">
        <v>10</v>
      </c>
      <c r="E167">
        <v>22.81</v>
      </c>
      <c r="F167">
        <v>10</v>
      </c>
      <c r="G167">
        <v>23.15</v>
      </c>
      <c r="H167">
        <v>15.54</v>
      </c>
      <c r="I167">
        <v>16.309999999999999</v>
      </c>
      <c r="J167">
        <v>20.84</v>
      </c>
      <c r="K167">
        <v>250.56</v>
      </c>
      <c r="M167">
        <f t="shared" si="8"/>
        <v>12.347800000000007</v>
      </c>
      <c r="N167">
        <f t="shared" si="9"/>
        <v>0.58609821623520286</v>
      </c>
      <c r="P167">
        <v>166</v>
      </c>
      <c r="Q167">
        <f t="shared" si="10"/>
        <v>65.876026498647548</v>
      </c>
      <c r="R167">
        <f t="shared" si="11"/>
        <v>1.9304910811760134</v>
      </c>
    </row>
    <row r="168" spans="1:18" x14ac:dyDescent="0.75">
      <c r="A168" s="7">
        <v>0.58508101851851857</v>
      </c>
      <c r="B168">
        <v>18.260000000000005</v>
      </c>
      <c r="C168">
        <v>28.38</v>
      </c>
      <c r="D168">
        <v>10</v>
      </c>
      <c r="E168">
        <v>22.83</v>
      </c>
      <c r="F168">
        <v>10</v>
      </c>
      <c r="G168">
        <v>23.1</v>
      </c>
      <c r="H168">
        <v>15.52</v>
      </c>
      <c r="I168">
        <v>16.27</v>
      </c>
      <c r="J168">
        <v>20.73</v>
      </c>
      <c r="K168">
        <v>243.72</v>
      </c>
      <c r="M168">
        <f t="shared" si="8"/>
        <v>12.317800000000005</v>
      </c>
      <c r="N168">
        <f t="shared" si="9"/>
        <v>0.58467424220848907</v>
      </c>
      <c r="P168">
        <v>167</v>
      </c>
      <c r="Q168">
        <f t="shared" si="10"/>
        <v>65.792917566448565</v>
      </c>
      <c r="R168">
        <f t="shared" si="11"/>
        <v>1.9233712110424444</v>
      </c>
    </row>
    <row r="169" spans="1:18" x14ac:dyDescent="0.75">
      <c r="A169" s="7">
        <v>0.5857754629629629</v>
      </c>
      <c r="B169">
        <v>18.2</v>
      </c>
      <c r="C169">
        <v>28.38</v>
      </c>
      <c r="D169">
        <v>10</v>
      </c>
      <c r="E169">
        <v>22.84</v>
      </c>
      <c r="F169">
        <v>10</v>
      </c>
      <c r="G169">
        <v>23.11</v>
      </c>
      <c r="H169">
        <v>15.58</v>
      </c>
      <c r="I169">
        <v>16.29</v>
      </c>
      <c r="J169">
        <v>21.61</v>
      </c>
      <c r="K169">
        <v>236.89</v>
      </c>
      <c r="M169">
        <f t="shared" si="8"/>
        <v>12.2578</v>
      </c>
      <c r="N169">
        <f t="shared" si="9"/>
        <v>0.58182629415506126</v>
      </c>
      <c r="P169">
        <v>168</v>
      </c>
      <c r="Q169">
        <f t="shared" si="10"/>
        <v>65.62547928665829</v>
      </c>
      <c r="R169">
        <f t="shared" si="11"/>
        <v>1.9091314707753055</v>
      </c>
    </row>
    <row r="170" spans="1:18" x14ac:dyDescent="0.75">
      <c r="A170" s="7">
        <v>0.58646990740740745</v>
      </c>
      <c r="B170">
        <v>18.169999999999998</v>
      </c>
      <c r="C170">
        <v>28.41</v>
      </c>
      <c r="D170">
        <v>10</v>
      </c>
      <c r="E170">
        <v>22.86</v>
      </c>
      <c r="F170">
        <v>10</v>
      </c>
      <c r="G170">
        <v>23.19</v>
      </c>
      <c r="H170">
        <v>15.63</v>
      </c>
      <c r="I170">
        <v>16.329999999999998</v>
      </c>
      <c r="J170">
        <v>20.75</v>
      </c>
      <c r="K170">
        <v>239.62</v>
      </c>
      <c r="M170">
        <f t="shared" si="8"/>
        <v>12.227799999999998</v>
      </c>
      <c r="N170">
        <f t="shared" si="9"/>
        <v>0.58040232012834747</v>
      </c>
      <c r="P170">
        <v>169</v>
      </c>
      <c r="Q170">
        <f t="shared" si="10"/>
        <v>65.541143950669763</v>
      </c>
      <c r="R170">
        <f t="shared" si="11"/>
        <v>1.9020116006417365</v>
      </c>
    </row>
    <row r="171" spans="1:18" x14ac:dyDescent="0.75">
      <c r="A171" s="7">
        <v>0.58716435185185178</v>
      </c>
      <c r="B171">
        <v>18.150000000000002</v>
      </c>
      <c r="C171">
        <v>28.43</v>
      </c>
      <c r="D171">
        <v>10</v>
      </c>
      <c r="E171">
        <v>22.88</v>
      </c>
      <c r="F171">
        <v>10</v>
      </c>
      <c r="G171">
        <v>23.16</v>
      </c>
      <c r="H171">
        <v>15.63</v>
      </c>
      <c r="I171">
        <v>16.37</v>
      </c>
      <c r="J171">
        <v>21.29</v>
      </c>
      <c r="K171">
        <v>221.85</v>
      </c>
      <c r="M171">
        <f t="shared" si="8"/>
        <v>12.207800000000002</v>
      </c>
      <c r="N171">
        <f t="shared" si="9"/>
        <v>0.57945300411053857</v>
      </c>
      <c r="P171">
        <v>170</v>
      </c>
      <c r="Q171">
        <f t="shared" si="10"/>
        <v>65.484690116155235</v>
      </c>
      <c r="R171">
        <f t="shared" si="11"/>
        <v>1.8972650205526915</v>
      </c>
    </row>
    <row r="172" spans="1:18" x14ac:dyDescent="0.75">
      <c r="A172" s="7">
        <v>0.58785879629629634</v>
      </c>
      <c r="B172">
        <v>18.09</v>
      </c>
      <c r="C172">
        <v>28.45</v>
      </c>
      <c r="D172">
        <v>10</v>
      </c>
      <c r="E172">
        <v>22.9</v>
      </c>
      <c r="F172">
        <v>10</v>
      </c>
      <c r="G172">
        <v>23.12</v>
      </c>
      <c r="H172">
        <v>15.61</v>
      </c>
      <c r="I172">
        <v>16.329999999999998</v>
      </c>
      <c r="J172">
        <v>22.13</v>
      </c>
      <c r="K172">
        <v>228.68</v>
      </c>
      <c r="M172">
        <f t="shared" si="8"/>
        <v>12.1478</v>
      </c>
      <c r="N172">
        <f t="shared" si="9"/>
        <v>0.57660505605711088</v>
      </c>
      <c r="P172">
        <v>171</v>
      </c>
      <c r="Q172">
        <f t="shared" si="10"/>
        <v>65.31421327318526</v>
      </c>
      <c r="R172">
        <f t="shared" si="11"/>
        <v>1.8830252802855536</v>
      </c>
    </row>
    <row r="173" spans="1:18" x14ac:dyDescent="0.75">
      <c r="A173" s="7">
        <v>0.58855324074074067</v>
      </c>
      <c r="B173">
        <v>18.010000000000002</v>
      </c>
      <c r="C173">
        <v>28.51</v>
      </c>
      <c r="D173">
        <v>10</v>
      </c>
      <c r="E173">
        <v>22.95</v>
      </c>
      <c r="F173">
        <v>10</v>
      </c>
      <c r="G173">
        <v>23.18</v>
      </c>
      <c r="H173">
        <v>15.62</v>
      </c>
      <c r="I173">
        <v>16.309999999999999</v>
      </c>
      <c r="J173">
        <v>22.48</v>
      </c>
      <c r="K173">
        <v>234.15</v>
      </c>
      <c r="M173">
        <f t="shared" si="8"/>
        <v>12.067800000000002</v>
      </c>
      <c r="N173">
        <f t="shared" si="9"/>
        <v>0.57280779198587428</v>
      </c>
      <c r="P173">
        <v>172</v>
      </c>
      <c r="Q173">
        <f t="shared" si="10"/>
        <v>65.084273852732053</v>
      </c>
      <c r="R173">
        <f t="shared" si="11"/>
        <v>1.8640389599293705</v>
      </c>
    </row>
    <row r="174" spans="1:18" x14ac:dyDescent="0.75">
      <c r="A174" s="7">
        <v>0.58924768518518522</v>
      </c>
      <c r="B174">
        <v>17.89</v>
      </c>
      <c r="C174">
        <v>28.56</v>
      </c>
      <c r="D174">
        <v>10</v>
      </c>
      <c r="E174">
        <v>23.03</v>
      </c>
      <c r="F174">
        <v>10</v>
      </c>
      <c r="G174">
        <v>23.33</v>
      </c>
      <c r="H174">
        <v>15.65</v>
      </c>
      <c r="I174">
        <v>16.36</v>
      </c>
      <c r="J174">
        <v>21.07</v>
      </c>
      <c r="K174">
        <v>269.7</v>
      </c>
      <c r="M174">
        <f t="shared" si="8"/>
        <v>11.947800000000001</v>
      </c>
      <c r="N174">
        <f t="shared" si="9"/>
        <v>0.56711189587901922</v>
      </c>
      <c r="P174">
        <v>173</v>
      </c>
      <c r="Q174">
        <f t="shared" si="10"/>
        <v>64.733591121377984</v>
      </c>
      <c r="R174">
        <f t="shared" si="11"/>
        <v>1.8355594793950953</v>
      </c>
    </row>
    <row r="175" spans="1:18" x14ac:dyDescent="0.75">
      <c r="A175" s="7">
        <v>0.58994212962962966</v>
      </c>
      <c r="B175">
        <v>17.850000000000001</v>
      </c>
      <c r="C175">
        <v>28.6</v>
      </c>
      <c r="D175">
        <v>10</v>
      </c>
      <c r="E175">
        <v>23.1</v>
      </c>
      <c r="F175">
        <v>10</v>
      </c>
      <c r="G175">
        <v>23.48</v>
      </c>
      <c r="H175">
        <v>15.85</v>
      </c>
      <c r="I175">
        <v>16.61</v>
      </c>
      <c r="J175">
        <v>22.11</v>
      </c>
      <c r="K175">
        <v>314.81</v>
      </c>
      <c r="M175">
        <f t="shared" si="8"/>
        <v>11.907800000000002</v>
      </c>
      <c r="N175">
        <f t="shared" si="9"/>
        <v>0.56521326384340098</v>
      </c>
      <c r="P175">
        <v>174</v>
      </c>
      <c r="Q175">
        <f t="shared" si="10"/>
        <v>64.615126219788706</v>
      </c>
      <c r="R175">
        <f t="shared" si="11"/>
        <v>1.8260663192170039</v>
      </c>
    </row>
    <row r="176" spans="1:18" x14ac:dyDescent="0.75">
      <c r="A176" s="7">
        <v>0.59063657407407411</v>
      </c>
      <c r="B176">
        <v>17.840000000000003</v>
      </c>
      <c r="C176">
        <v>28.67</v>
      </c>
      <c r="D176">
        <v>10</v>
      </c>
      <c r="E176">
        <v>23.18</v>
      </c>
      <c r="F176">
        <v>10</v>
      </c>
      <c r="G176">
        <v>23.59</v>
      </c>
      <c r="H176">
        <v>16.03</v>
      </c>
      <c r="I176">
        <v>16.91</v>
      </c>
      <c r="J176">
        <v>20.96</v>
      </c>
      <c r="K176">
        <v>331.22</v>
      </c>
      <c r="M176">
        <f t="shared" si="8"/>
        <v>11.897800000000004</v>
      </c>
      <c r="N176">
        <f t="shared" si="9"/>
        <v>0.56473860583449642</v>
      </c>
      <c r="P176">
        <v>175</v>
      </c>
      <c r="Q176">
        <f t="shared" si="10"/>
        <v>64.58538553345997</v>
      </c>
      <c r="R176">
        <f t="shared" si="11"/>
        <v>1.8236930291724813</v>
      </c>
    </row>
    <row r="177" spans="1:18" x14ac:dyDescent="0.75">
      <c r="A177" s="7">
        <v>0.59133101851851855</v>
      </c>
      <c r="B177">
        <v>17.810000000000006</v>
      </c>
      <c r="C177">
        <v>28.75</v>
      </c>
      <c r="D177">
        <v>10</v>
      </c>
      <c r="E177">
        <v>23.32</v>
      </c>
      <c r="F177">
        <v>10</v>
      </c>
      <c r="G177">
        <v>24.14</v>
      </c>
      <c r="H177">
        <v>16.41</v>
      </c>
      <c r="I177">
        <v>17.61</v>
      </c>
      <c r="J177">
        <v>22.48</v>
      </c>
      <c r="K177">
        <v>571.83000000000004</v>
      </c>
      <c r="M177">
        <f t="shared" si="8"/>
        <v>11.867800000000006</v>
      </c>
      <c r="N177">
        <f t="shared" si="9"/>
        <v>0.56331463180778285</v>
      </c>
      <c r="P177">
        <v>176</v>
      </c>
      <c r="Q177">
        <f t="shared" si="10"/>
        <v>64.495862754680743</v>
      </c>
      <c r="R177">
        <f t="shared" si="11"/>
        <v>1.8165731590389131</v>
      </c>
    </row>
    <row r="178" spans="1:18" x14ac:dyDescent="0.75">
      <c r="A178" s="7">
        <v>0.59202546296296299</v>
      </c>
      <c r="B178">
        <v>17.780000000000005</v>
      </c>
      <c r="C178">
        <v>28.84</v>
      </c>
      <c r="D178">
        <v>10</v>
      </c>
      <c r="E178">
        <v>23.62</v>
      </c>
      <c r="F178">
        <v>10</v>
      </c>
      <c r="G178">
        <v>24.83</v>
      </c>
      <c r="H178">
        <v>17.13</v>
      </c>
      <c r="I178">
        <v>18.52</v>
      </c>
      <c r="J178">
        <v>22.86</v>
      </c>
      <c r="K178">
        <v>753.66</v>
      </c>
      <c r="M178">
        <f t="shared" si="8"/>
        <v>11.837800000000005</v>
      </c>
      <c r="N178">
        <f t="shared" si="9"/>
        <v>0.56189065778106906</v>
      </c>
      <c r="P178">
        <v>177</v>
      </c>
      <c r="Q178">
        <f t="shared" si="10"/>
        <v>64.405886228860098</v>
      </c>
      <c r="R178">
        <f t="shared" si="11"/>
        <v>1.8094532889053441</v>
      </c>
    </row>
    <row r="179" spans="1:18" x14ac:dyDescent="0.75">
      <c r="A179" s="7">
        <v>0.59271990740740743</v>
      </c>
      <c r="B179">
        <v>17.720000000000006</v>
      </c>
      <c r="C179">
        <v>29.01</v>
      </c>
      <c r="D179">
        <v>10</v>
      </c>
      <c r="E179">
        <v>23.91</v>
      </c>
      <c r="F179">
        <v>10</v>
      </c>
      <c r="G179">
        <v>24.65</v>
      </c>
      <c r="H179">
        <v>17.579999999999998</v>
      </c>
      <c r="I179">
        <v>18.920000000000002</v>
      </c>
      <c r="J179">
        <v>22</v>
      </c>
      <c r="K179">
        <v>528.08000000000004</v>
      </c>
      <c r="M179">
        <f t="shared" si="8"/>
        <v>11.777800000000006</v>
      </c>
      <c r="N179">
        <f t="shared" si="9"/>
        <v>0.55904270972764158</v>
      </c>
      <c r="P179">
        <v>178</v>
      </c>
      <c r="Q179">
        <f t="shared" si="10"/>
        <v>64.22455806687158</v>
      </c>
      <c r="R179">
        <f t="shared" si="11"/>
        <v>1.795213548638207</v>
      </c>
    </row>
    <row r="180" spans="1:18" x14ac:dyDescent="0.75">
      <c r="A180" s="7">
        <v>0.59341435185185187</v>
      </c>
      <c r="B180">
        <v>17.680000000000003</v>
      </c>
      <c r="C180">
        <v>29.2</v>
      </c>
      <c r="D180">
        <v>10</v>
      </c>
      <c r="E180">
        <v>24.02</v>
      </c>
      <c r="F180">
        <v>10</v>
      </c>
      <c r="G180">
        <v>24.32</v>
      </c>
      <c r="H180">
        <v>17.489999999999998</v>
      </c>
      <c r="I180">
        <v>18.57</v>
      </c>
      <c r="J180">
        <v>22.25</v>
      </c>
      <c r="K180">
        <v>321.64999999999998</v>
      </c>
      <c r="M180">
        <f t="shared" si="8"/>
        <v>11.737800000000004</v>
      </c>
      <c r="N180">
        <f t="shared" si="9"/>
        <v>0.55714407769202312</v>
      </c>
      <c r="P180">
        <v>179</v>
      </c>
      <c r="Q180">
        <f t="shared" si="10"/>
        <v>64.102642743955428</v>
      </c>
      <c r="R180">
        <f t="shared" si="11"/>
        <v>1.7857203884601147</v>
      </c>
    </row>
    <row r="181" spans="1:18" x14ac:dyDescent="0.75">
      <c r="A181" s="7">
        <v>0.59410879629629632</v>
      </c>
      <c r="B181">
        <v>17.57</v>
      </c>
      <c r="C181">
        <v>29.39</v>
      </c>
      <c r="D181">
        <v>10</v>
      </c>
      <c r="E181">
        <v>24.06</v>
      </c>
      <c r="F181">
        <v>10</v>
      </c>
      <c r="G181">
        <v>24.14</v>
      </c>
      <c r="H181">
        <v>17.260000000000002</v>
      </c>
      <c r="I181">
        <v>18.23</v>
      </c>
      <c r="J181">
        <v>22.14</v>
      </c>
      <c r="K181">
        <v>257.39</v>
      </c>
      <c r="M181">
        <f t="shared" si="8"/>
        <v>11.627800000000001</v>
      </c>
      <c r="N181">
        <f t="shared" si="9"/>
        <v>0.55192283959407251</v>
      </c>
      <c r="P181">
        <v>180</v>
      </c>
      <c r="Q181">
        <f t="shared" si="10"/>
        <v>63.763050620065698</v>
      </c>
      <c r="R181">
        <f t="shared" si="11"/>
        <v>1.7596141979703619</v>
      </c>
    </row>
    <row r="182" spans="1:18" x14ac:dyDescent="0.75">
      <c r="A182" s="7">
        <v>0.59480324074074076</v>
      </c>
      <c r="B182">
        <v>17.5</v>
      </c>
      <c r="C182">
        <v>29.49</v>
      </c>
      <c r="D182">
        <v>10</v>
      </c>
      <c r="E182">
        <v>24.1</v>
      </c>
      <c r="F182">
        <v>10</v>
      </c>
      <c r="G182">
        <v>24.13</v>
      </c>
      <c r="H182">
        <v>17.14</v>
      </c>
      <c r="I182">
        <v>17.899999999999999</v>
      </c>
      <c r="J182">
        <v>21.96</v>
      </c>
      <c r="K182">
        <v>261.5</v>
      </c>
      <c r="M182">
        <f t="shared" si="8"/>
        <v>11.5578</v>
      </c>
      <c r="N182">
        <f t="shared" si="9"/>
        <v>0.54860023353174048</v>
      </c>
      <c r="P182">
        <v>181</v>
      </c>
      <c r="Q182">
        <f t="shared" si="10"/>
        <v>63.543580958313861</v>
      </c>
      <c r="R182">
        <f t="shared" si="11"/>
        <v>1.7430011676587012</v>
      </c>
    </row>
    <row r="183" spans="1:18" x14ac:dyDescent="0.75">
      <c r="A183" s="7">
        <v>0.5954976851851852</v>
      </c>
      <c r="B183">
        <v>17.46</v>
      </c>
      <c r="C183">
        <v>29.51</v>
      </c>
      <c r="D183">
        <v>10</v>
      </c>
      <c r="E183">
        <v>24.12</v>
      </c>
      <c r="F183">
        <v>10</v>
      </c>
      <c r="G183">
        <v>24.17</v>
      </c>
      <c r="H183">
        <v>17.11</v>
      </c>
      <c r="I183">
        <v>17.86</v>
      </c>
      <c r="J183">
        <v>21.28</v>
      </c>
      <c r="K183">
        <v>287.47000000000003</v>
      </c>
      <c r="M183">
        <f t="shared" si="8"/>
        <v>11.517800000000001</v>
      </c>
      <c r="N183">
        <f t="shared" si="9"/>
        <v>0.54670160149612212</v>
      </c>
      <c r="P183">
        <v>182</v>
      </c>
      <c r="Q183">
        <f t="shared" si="10"/>
        <v>63.416971991178862</v>
      </c>
      <c r="R183">
        <f t="shared" si="11"/>
        <v>1.7335080074806097</v>
      </c>
    </row>
    <row r="184" spans="1:18" x14ac:dyDescent="0.75">
      <c r="A184" s="7">
        <v>0.59619212962962964</v>
      </c>
      <c r="B184">
        <v>17.450000000000003</v>
      </c>
      <c r="C184">
        <v>29.58</v>
      </c>
      <c r="D184">
        <v>10</v>
      </c>
      <c r="E184">
        <v>24.12</v>
      </c>
      <c r="F184">
        <v>10</v>
      </c>
      <c r="G184">
        <v>24.13</v>
      </c>
      <c r="H184">
        <v>17.079999999999998</v>
      </c>
      <c r="I184">
        <v>17.86</v>
      </c>
      <c r="J184">
        <v>22.25</v>
      </c>
      <c r="K184">
        <v>275.17</v>
      </c>
      <c r="M184">
        <f t="shared" si="8"/>
        <v>11.507800000000003</v>
      </c>
      <c r="N184">
        <f t="shared" si="9"/>
        <v>0.54622694348721768</v>
      </c>
      <c r="P184">
        <v>183</v>
      </c>
      <c r="Q184">
        <f t="shared" si="10"/>
        <v>63.385182224230519</v>
      </c>
      <c r="R184">
        <f t="shared" si="11"/>
        <v>1.7311347174360874</v>
      </c>
    </row>
    <row r="185" spans="1:18" x14ac:dyDescent="0.75">
      <c r="A185" s="7">
        <v>0.59688657407407408</v>
      </c>
      <c r="B185">
        <v>17.400000000000002</v>
      </c>
      <c r="C185">
        <v>29.63</v>
      </c>
      <c r="D185">
        <v>10</v>
      </c>
      <c r="E185">
        <v>24.14</v>
      </c>
      <c r="F185">
        <v>10</v>
      </c>
      <c r="G185">
        <v>24.17</v>
      </c>
      <c r="H185">
        <v>17.04</v>
      </c>
      <c r="I185">
        <v>17.78</v>
      </c>
      <c r="J185">
        <v>21.95</v>
      </c>
      <c r="K185">
        <v>246.46</v>
      </c>
      <c r="M185">
        <f t="shared" si="8"/>
        <v>11.457800000000002</v>
      </c>
      <c r="N185">
        <f t="shared" si="9"/>
        <v>0.54385365344269465</v>
      </c>
      <c r="P185">
        <v>184</v>
      </c>
      <c r="Q185">
        <f t="shared" si="10"/>
        <v>63.225401036848261</v>
      </c>
      <c r="R185">
        <f t="shared" si="11"/>
        <v>1.7192682672134725</v>
      </c>
    </row>
    <row r="186" spans="1:18" x14ac:dyDescent="0.75">
      <c r="A186" s="7">
        <v>0.59758101851851853</v>
      </c>
      <c r="B186">
        <v>17.360000000000003</v>
      </c>
      <c r="C186">
        <v>29.66</v>
      </c>
      <c r="D186">
        <v>10</v>
      </c>
      <c r="E186">
        <v>24.14</v>
      </c>
      <c r="F186">
        <v>10</v>
      </c>
      <c r="G186">
        <v>24.13</v>
      </c>
      <c r="H186">
        <v>16.95</v>
      </c>
      <c r="I186">
        <v>17.690000000000001</v>
      </c>
      <c r="J186">
        <v>22.22</v>
      </c>
      <c r="K186">
        <v>225.95</v>
      </c>
      <c r="M186">
        <f t="shared" si="8"/>
        <v>11.417800000000003</v>
      </c>
      <c r="N186">
        <f t="shared" si="9"/>
        <v>0.54195502140707641</v>
      </c>
      <c r="P186">
        <v>185</v>
      </c>
      <c r="Q186">
        <f t="shared" si="10"/>
        <v>63.096568515826171</v>
      </c>
      <c r="R186">
        <f t="shared" si="11"/>
        <v>1.709775107035381</v>
      </c>
    </row>
    <row r="187" spans="1:18" x14ac:dyDescent="0.75">
      <c r="A187" s="7">
        <v>0.59827546296296297</v>
      </c>
      <c r="B187">
        <v>17.260000000000002</v>
      </c>
      <c r="C187">
        <v>29.71</v>
      </c>
      <c r="D187">
        <v>10</v>
      </c>
      <c r="E187">
        <v>24.15</v>
      </c>
      <c r="F187">
        <v>10</v>
      </c>
      <c r="G187">
        <v>24.06</v>
      </c>
      <c r="H187">
        <v>16.88</v>
      </c>
      <c r="I187">
        <v>17.510000000000002</v>
      </c>
      <c r="J187">
        <v>21.58</v>
      </c>
      <c r="K187">
        <v>219.11</v>
      </c>
      <c r="M187">
        <f t="shared" si="8"/>
        <v>11.317800000000002</v>
      </c>
      <c r="N187">
        <f t="shared" si="9"/>
        <v>0.53720844131803047</v>
      </c>
      <c r="P187">
        <v>186</v>
      </c>
      <c r="Q187">
        <f t="shared" si="10"/>
        <v>62.770503101309437</v>
      </c>
      <c r="R187">
        <f t="shared" si="11"/>
        <v>1.6860422065901515</v>
      </c>
    </row>
    <row r="188" spans="1:18" x14ac:dyDescent="0.75">
      <c r="A188" s="7">
        <v>0.59896990740740741</v>
      </c>
      <c r="B188">
        <v>17.25</v>
      </c>
      <c r="C188">
        <v>29.74</v>
      </c>
      <c r="D188">
        <v>10</v>
      </c>
      <c r="E188">
        <v>24.13</v>
      </c>
      <c r="F188">
        <v>10</v>
      </c>
      <c r="G188">
        <v>24.06</v>
      </c>
      <c r="H188">
        <v>16.8</v>
      </c>
      <c r="I188">
        <v>17.45</v>
      </c>
      <c r="J188">
        <v>21.73</v>
      </c>
      <c r="K188">
        <v>231.42</v>
      </c>
      <c r="M188">
        <f t="shared" si="8"/>
        <v>11.3078</v>
      </c>
      <c r="N188">
        <f t="shared" si="9"/>
        <v>0.5367337833091258</v>
      </c>
      <c r="P188">
        <v>187</v>
      </c>
      <c r="Q188">
        <f t="shared" si="10"/>
        <v>62.737579369992389</v>
      </c>
      <c r="R188">
        <f t="shared" si="11"/>
        <v>1.6836689165456282</v>
      </c>
    </row>
    <row r="189" spans="1:18" x14ac:dyDescent="0.75">
      <c r="A189" s="7">
        <v>0.59966435185185185</v>
      </c>
      <c r="B189">
        <v>17.190000000000001</v>
      </c>
      <c r="C189">
        <v>29.73</v>
      </c>
      <c r="D189">
        <v>10</v>
      </c>
      <c r="E189">
        <v>24.11</v>
      </c>
      <c r="F189">
        <v>10</v>
      </c>
      <c r="G189">
        <v>24.02</v>
      </c>
      <c r="H189">
        <v>16.739999999999998</v>
      </c>
      <c r="I189">
        <v>17.36</v>
      </c>
      <c r="J189">
        <v>21.2</v>
      </c>
      <c r="K189">
        <v>227.32</v>
      </c>
      <c r="M189">
        <f t="shared" si="8"/>
        <v>11.247800000000002</v>
      </c>
      <c r="N189">
        <f t="shared" si="9"/>
        <v>0.53388583525569844</v>
      </c>
      <c r="P189">
        <v>188</v>
      </c>
      <c r="Q189">
        <f t="shared" si="10"/>
        <v>62.538807589039635</v>
      </c>
      <c r="R189">
        <f t="shared" si="11"/>
        <v>1.669429176278491</v>
      </c>
    </row>
    <row r="190" spans="1:18" x14ac:dyDescent="0.75">
      <c r="A190" s="7">
        <v>0.60035879629629629</v>
      </c>
      <c r="B190">
        <v>17.18</v>
      </c>
      <c r="C190">
        <v>29.67</v>
      </c>
      <c r="D190">
        <v>10</v>
      </c>
      <c r="E190">
        <v>24.06</v>
      </c>
      <c r="F190">
        <v>10</v>
      </c>
      <c r="G190">
        <v>24</v>
      </c>
      <c r="H190">
        <v>16.73</v>
      </c>
      <c r="I190">
        <v>17.350000000000001</v>
      </c>
      <c r="J190">
        <v>21.2</v>
      </c>
      <c r="K190">
        <v>225.95</v>
      </c>
      <c r="M190">
        <f t="shared" si="8"/>
        <v>11.2378</v>
      </c>
      <c r="N190">
        <f t="shared" si="9"/>
        <v>0.53341117724679377</v>
      </c>
      <c r="P190">
        <v>189</v>
      </c>
      <c r="Q190">
        <f t="shared" si="10"/>
        <v>62.505472601398836</v>
      </c>
      <c r="R190">
        <f t="shared" si="11"/>
        <v>1.6670558862339677</v>
      </c>
    </row>
    <row r="191" spans="1:18" x14ac:dyDescent="0.75">
      <c r="A191" s="7">
        <v>0.60105324074074074</v>
      </c>
      <c r="B191">
        <v>17.170000000000002</v>
      </c>
      <c r="C191">
        <v>29.6</v>
      </c>
      <c r="D191">
        <v>10</v>
      </c>
      <c r="E191">
        <v>23.99</v>
      </c>
      <c r="F191">
        <v>10</v>
      </c>
      <c r="G191">
        <v>23.93</v>
      </c>
      <c r="H191">
        <v>16.73</v>
      </c>
      <c r="I191">
        <v>17.36</v>
      </c>
      <c r="J191">
        <v>21.23</v>
      </c>
      <c r="K191">
        <v>220.48</v>
      </c>
      <c r="M191">
        <f t="shared" si="8"/>
        <v>11.227800000000002</v>
      </c>
      <c r="N191">
        <f t="shared" si="9"/>
        <v>0.53293651923788921</v>
      </c>
      <c r="P191">
        <v>190</v>
      </c>
      <c r="Q191">
        <f t="shared" si="10"/>
        <v>62.472078234382508</v>
      </c>
      <c r="R191">
        <f t="shared" si="11"/>
        <v>1.6646825961894454</v>
      </c>
    </row>
    <row r="192" spans="1:18" x14ac:dyDescent="0.75">
      <c r="A192" s="7">
        <v>0.60174768518518518</v>
      </c>
      <c r="B192">
        <v>17.150000000000002</v>
      </c>
      <c r="C192">
        <v>29.53</v>
      </c>
      <c r="D192">
        <v>10</v>
      </c>
      <c r="E192">
        <v>23.91</v>
      </c>
      <c r="F192">
        <v>10</v>
      </c>
      <c r="G192">
        <v>23.89</v>
      </c>
      <c r="H192">
        <v>16.68</v>
      </c>
      <c r="I192">
        <v>17.350000000000001</v>
      </c>
      <c r="J192">
        <v>21.42</v>
      </c>
      <c r="K192">
        <v>212.28</v>
      </c>
      <c r="M192">
        <f t="shared" si="8"/>
        <v>11.207800000000002</v>
      </c>
      <c r="N192">
        <f t="shared" si="9"/>
        <v>0.53198720322008008</v>
      </c>
      <c r="P192">
        <v>191</v>
      </c>
      <c r="Q192">
        <f t="shared" si="10"/>
        <v>62.405110726458361</v>
      </c>
      <c r="R192">
        <f t="shared" si="11"/>
        <v>1.6599360161003995</v>
      </c>
    </row>
    <row r="193" spans="1:18" x14ac:dyDescent="0.75">
      <c r="A193" s="7">
        <v>0.60244212962962962</v>
      </c>
      <c r="B193">
        <v>17.090000000000003</v>
      </c>
      <c r="C193">
        <v>29.46</v>
      </c>
      <c r="D193">
        <v>10</v>
      </c>
      <c r="E193">
        <v>23.83</v>
      </c>
      <c r="F193">
        <v>10</v>
      </c>
      <c r="G193">
        <v>23.86</v>
      </c>
      <c r="H193">
        <v>16.71</v>
      </c>
      <c r="I193">
        <v>17.32</v>
      </c>
      <c r="J193">
        <v>21.5</v>
      </c>
      <c r="K193">
        <v>208.18</v>
      </c>
      <c r="M193">
        <f t="shared" si="8"/>
        <v>11.147800000000004</v>
      </c>
      <c r="N193">
        <f t="shared" si="9"/>
        <v>0.52913925516665261</v>
      </c>
      <c r="P193">
        <v>192</v>
      </c>
      <c r="Q193">
        <f t="shared" si="10"/>
        <v>62.202766465132129</v>
      </c>
      <c r="R193">
        <f t="shared" si="11"/>
        <v>1.6456962758332623</v>
      </c>
    </row>
    <row r="194" spans="1:18" x14ac:dyDescent="0.75">
      <c r="A194" s="7">
        <v>0.60313657407407406</v>
      </c>
      <c r="B194">
        <v>17.080000000000005</v>
      </c>
      <c r="C194">
        <v>29.41</v>
      </c>
      <c r="D194">
        <v>10</v>
      </c>
      <c r="E194">
        <v>23.76</v>
      </c>
      <c r="F194">
        <v>10</v>
      </c>
      <c r="G194">
        <v>23.85</v>
      </c>
      <c r="H194">
        <v>16.68</v>
      </c>
      <c r="I194">
        <v>17.329999999999998</v>
      </c>
      <c r="J194">
        <v>20.98</v>
      </c>
      <c r="K194">
        <v>212.28</v>
      </c>
      <c r="M194">
        <f t="shared" si="8"/>
        <v>11.137800000000006</v>
      </c>
      <c r="N194">
        <f t="shared" si="9"/>
        <v>0.52866459715774816</v>
      </c>
      <c r="P194">
        <v>193</v>
      </c>
      <c r="Q194">
        <f t="shared" si="10"/>
        <v>62.168830469212963</v>
      </c>
      <c r="R194">
        <f t="shared" si="11"/>
        <v>1.6433229857887399</v>
      </c>
    </row>
    <row r="195" spans="1:18" x14ac:dyDescent="0.75">
      <c r="A195" s="7">
        <v>0.6038310185185185</v>
      </c>
      <c r="B195">
        <v>16.990000000000006</v>
      </c>
      <c r="C195">
        <v>29.37</v>
      </c>
      <c r="D195">
        <v>10</v>
      </c>
      <c r="E195">
        <v>23.7</v>
      </c>
      <c r="F195">
        <v>10</v>
      </c>
      <c r="G195">
        <v>23.76</v>
      </c>
      <c r="H195">
        <v>16.7</v>
      </c>
      <c r="I195">
        <v>17.36</v>
      </c>
      <c r="J195">
        <v>21.22</v>
      </c>
      <c r="K195">
        <v>210.91</v>
      </c>
      <c r="M195">
        <f t="shared" ref="M195:M258" si="12">B195-5.9422</f>
        <v>11.047800000000006</v>
      </c>
      <c r="N195">
        <f t="shared" ref="N195:N258" si="13">M195/21.0678</f>
        <v>0.5243926750776069</v>
      </c>
      <c r="P195">
        <v>194</v>
      </c>
      <c r="Q195">
        <f t="shared" ref="Q195:Q258" si="14">(M195-$S$3)/M195*100</f>
        <v>61.860641937761372</v>
      </c>
      <c r="R195">
        <f t="shared" ref="R195:R258" si="15">(M195-$S$3)/$S$3</f>
        <v>1.6219633753880336</v>
      </c>
    </row>
    <row r="196" spans="1:18" x14ac:dyDescent="0.75">
      <c r="A196" s="7">
        <v>0.60452546296296295</v>
      </c>
      <c r="B196">
        <v>16.990000000000002</v>
      </c>
      <c r="C196">
        <v>29.35</v>
      </c>
      <c r="D196">
        <v>10</v>
      </c>
      <c r="E196">
        <v>23.66</v>
      </c>
      <c r="F196">
        <v>10</v>
      </c>
      <c r="G196">
        <v>23.78</v>
      </c>
      <c r="H196">
        <v>16.73</v>
      </c>
      <c r="I196">
        <v>17.41</v>
      </c>
      <c r="J196">
        <v>21.14</v>
      </c>
      <c r="K196">
        <v>215.01</v>
      </c>
      <c r="M196">
        <f t="shared" si="12"/>
        <v>11.047800000000002</v>
      </c>
      <c r="N196">
        <f t="shared" si="13"/>
        <v>0.52439267507760678</v>
      </c>
      <c r="P196">
        <v>195</v>
      </c>
      <c r="Q196">
        <f t="shared" si="14"/>
        <v>61.860641937761365</v>
      </c>
      <c r="R196">
        <f t="shared" si="15"/>
        <v>1.6219633753880327</v>
      </c>
    </row>
    <row r="197" spans="1:18" x14ac:dyDescent="0.75">
      <c r="A197" s="7">
        <v>0.60521990740740739</v>
      </c>
      <c r="B197">
        <v>16.910000000000004</v>
      </c>
      <c r="C197">
        <v>29.33</v>
      </c>
      <c r="D197">
        <v>10</v>
      </c>
      <c r="E197">
        <v>23.62</v>
      </c>
      <c r="F197">
        <v>10</v>
      </c>
      <c r="G197">
        <v>23.72</v>
      </c>
      <c r="H197">
        <v>16.75</v>
      </c>
      <c r="I197">
        <v>17.43</v>
      </c>
      <c r="J197">
        <v>21.64</v>
      </c>
      <c r="K197">
        <v>208.18</v>
      </c>
      <c r="M197">
        <f t="shared" si="12"/>
        <v>10.967800000000004</v>
      </c>
      <c r="N197">
        <f t="shared" si="13"/>
        <v>0.52059541100637019</v>
      </c>
      <c r="P197">
        <v>196</v>
      </c>
      <c r="Q197">
        <f t="shared" si="14"/>
        <v>61.58245044585059</v>
      </c>
      <c r="R197">
        <f t="shared" si="15"/>
        <v>1.6029770550318498</v>
      </c>
    </row>
    <row r="198" spans="1:18" x14ac:dyDescent="0.75">
      <c r="A198" s="7">
        <v>0.60591435185185183</v>
      </c>
      <c r="B198">
        <v>16.800000000000004</v>
      </c>
      <c r="C198">
        <v>29.33</v>
      </c>
      <c r="D198">
        <v>10</v>
      </c>
      <c r="E198">
        <v>23.59</v>
      </c>
      <c r="F198">
        <v>10</v>
      </c>
      <c r="G198">
        <v>23.73</v>
      </c>
      <c r="H198">
        <v>16.77</v>
      </c>
      <c r="I198">
        <v>17.399999999999999</v>
      </c>
      <c r="J198">
        <v>22.03</v>
      </c>
      <c r="K198">
        <v>190.41</v>
      </c>
      <c r="M198">
        <f t="shared" si="12"/>
        <v>10.857800000000005</v>
      </c>
      <c r="N198">
        <f t="shared" si="13"/>
        <v>0.51537417290841969</v>
      </c>
      <c r="P198">
        <v>197</v>
      </c>
      <c r="Q198">
        <f t="shared" si="14"/>
        <v>61.193243566836756</v>
      </c>
      <c r="R198">
        <f t="shared" si="15"/>
        <v>1.5768708645420979</v>
      </c>
    </row>
    <row r="199" spans="1:18" x14ac:dyDescent="0.75">
      <c r="A199" s="7">
        <v>0.60660879629629627</v>
      </c>
      <c r="B199">
        <v>16.790000000000003</v>
      </c>
      <c r="C199">
        <v>29.31</v>
      </c>
      <c r="D199">
        <v>10</v>
      </c>
      <c r="E199">
        <v>23.56</v>
      </c>
      <c r="F199">
        <v>10</v>
      </c>
      <c r="G199">
        <v>23.65</v>
      </c>
      <c r="H199">
        <v>16.77</v>
      </c>
      <c r="I199">
        <v>17.37</v>
      </c>
      <c r="J199">
        <v>21.21</v>
      </c>
      <c r="K199">
        <v>178.1</v>
      </c>
      <c r="M199">
        <f t="shared" si="12"/>
        <v>10.847800000000003</v>
      </c>
      <c r="N199">
        <f t="shared" si="13"/>
        <v>0.51489951489951513</v>
      </c>
      <c r="P199">
        <v>198</v>
      </c>
      <c r="Q199">
        <f t="shared" si="14"/>
        <v>61.157469717362048</v>
      </c>
      <c r="R199">
        <f t="shared" si="15"/>
        <v>1.5744975744975744</v>
      </c>
    </row>
    <row r="200" spans="1:18" x14ac:dyDescent="0.75">
      <c r="A200" s="7">
        <v>0.60730324074074071</v>
      </c>
      <c r="B200">
        <v>16.780000000000005</v>
      </c>
      <c r="C200">
        <v>29.25</v>
      </c>
      <c r="D200">
        <v>10</v>
      </c>
      <c r="E200">
        <v>23.52</v>
      </c>
      <c r="F200">
        <v>10</v>
      </c>
      <c r="G200">
        <v>23.6</v>
      </c>
      <c r="H200">
        <v>16.73</v>
      </c>
      <c r="I200">
        <v>17.3</v>
      </c>
      <c r="J200">
        <v>21.07</v>
      </c>
      <c r="K200">
        <v>184.94</v>
      </c>
      <c r="M200">
        <f t="shared" si="12"/>
        <v>10.837800000000005</v>
      </c>
      <c r="N200">
        <f t="shared" si="13"/>
        <v>0.51442485689061057</v>
      </c>
      <c r="P200">
        <v>199</v>
      </c>
      <c r="Q200">
        <f t="shared" si="14"/>
        <v>61.121629851076797</v>
      </c>
      <c r="R200">
        <f t="shared" si="15"/>
        <v>1.5721242844530521</v>
      </c>
    </row>
    <row r="201" spans="1:18" x14ac:dyDescent="0.75">
      <c r="A201" s="7">
        <v>0.60799768518518515</v>
      </c>
      <c r="B201">
        <v>16.77</v>
      </c>
      <c r="C201">
        <v>29.18</v>
      </c>
      <c r="D201">
        <v>10</v>
      </c>
      <c r="E201">
        <v>23.45</v>
      </c>
      <c r="F201">
        <v>10</v>
      </c>
      <c r="G201">
        <v>23.54</v>
      </c>
      <c r="H201">
        <v>16.7</v>
      </c>
      <c r="I201">
        <v>17.29</v>
      </c>
      <c r="J201">
        <v>21.02</v>
      </c>
      <c r="K201">
        <v>198.61</v>
      </c>
      <c r="M201">
        <f t="shared" si="12"/>
        <v>10.8278</v>
      </c>
      <c r="N201">
        <f t="shared" si="13"/>
        <v>0.51395019888170579</v>
      </c>
      <c r="P201">
        <v>200</v>
      </c>
      <c r="Q201">
        <f t="shared" si="14"/>
        <v>61.085723785071742</v>
      </c>
      <c r="R201">
        <f t="shared" si="15"/>
        <v>1.5697509944085279</v>
      </c>
    </row>
    <row r="202" spans="1:18" x14ac:dyDescent="0.75">
      <c r="A202" s="7">
        <v>0.6086921296296296</v>
      </c>
      <c r="B202">
        <v>16.66</v>
      </c>
      <c r="C202">
        <v>29.13</v>
      </c>
      <c r="D202">
        <v>10</v>
      </c>
      <c r="E202">
        <v>23.38</v>
      </c>
      <c r="F202">
        <v>10</v>
      </c>
      <c r="G202">
        <v>23.47</v>
      </c>
      <c r="H202">
        <v>16.670000000000002</v>
      </c>
      <c r="I202">
        <v>17.309999999999999</v>
      </c>
      <c r="J202">
        <v>21.33</v>
      </c>
      <c r="K202">
        <v>190.41</v>
      </c>
      <c r="M202">
        <f t="shared" si="12"/>
        <v>10.7178</v>
      </c>
      <c r="N202">
        <f t="shared" si="13"/>
        <v>0.5087289607837554</v>
      </c>
      <c r="P202">
        <v>201</v>
      </c>
      <c r="Q202">
        <f t="shared" si="14"/>
        <v>60.686334882158647</v>
      </c>
      <c r="R202">
        <f t="shared" si="15"/>
        <v>1.543644803918776</v>
      </c>
    </row>
    <row r="203" spans="1:18" x14ac:dyDescent="0.75">
      <c r="A203" s="7">
        <v>0.60938657407407404</v>
      </c>
      <c r="B203">
        <v>16.590000000000003</v>
      </c>
      <c r="C203">
        <v>29.1</v>
      </c>
      <c r="D203">
        <v>10</v>
      </c>
      <c r="E203">
        <v>23.33</v>
      </c>
      <c r="F203">
        <v>10</v>
      </c>
      <c r="G203">
        <v>23.47</v>
      </c>
      <c r="H203">
        <v>16.68</v>
      </c>
      <c r="I203">
        <v>17.32</v>
      </c>
      <c r="J203">
        <v>20.99</v>
      </c>
      <c r="K203">
        <v>199.98</v>
      </c>
      <c r="M203">
        <f t="shared" si="12"/>
        <v>10.647800000000004</v>
      </c>
      <c r="N203">
        <f t="shared" si="13"/>
        <v>0.50540635472142348</v>
      </c>
      <c r="P203">
        <v>202</v>
      </c>
      <c r="Q203">
        <f t="shared" si="14"/>
        <v>60.427881815961982</v>
      </c>
      <c r="R203">
        <f t="shared" si="15"/>
        <v>1.5270317736071164</v>
      </c>
    </row>
    <row r="204" spans="1:18" x14ac:dyDescent="0.75">
      <c r="A204" s="7">
        <v>0.61008101851851848</v>
      </c>
      <c r="B204">
        <v>16.570000000000004</v>
      </c>
      <c r="C204">
        <v>29.06</v>
      </c>
      <c r="D204">
        <v>10</v>
      </c>
      <c r="E204">
        <v>23.28</v>
      </c>
      <c r="F204">
        <v>10</v>
      </c>
      <c r="G204">
        <v>23.47</v>
      </c>
      <c r="H204">
        <v>16.690000000000001</v>
      </c>
      <c r="I204">
        <v>17.34</v>
      </c>
      <c r="J204">
        <v>21.45</v>
      </c>
      <c r="K204">
        <v>193.14</v>
      </c>
      <c r="M204">
        <f t="shared" si="12"/>
        <v>10.627800000000004</v>
      </c>
      <c r="N204">
        <f t="shared" si="13"/>
        <v>0.50445703870361425</v>
      </c>
      <c r="P204">
        <v>203</v>
      </c>
      <c r="Q204">
        <f t="shared" si="14"/>
        <v>60.35341274769943</v>
      </c>
      <c r="R204">
        <f t="shared" si="15"/>
        <v>1.5222851935180706</v>
      </c>
    </row>
    <row r="205" spans="1:18" x14ac:dyDescent="0.75">
      <c r="A205" s="7">
        <v>0.61077546296296303</v>
      </c>
      <c r="B205">
        <v>16.509999999999998</v>
      </c>
      <c r="C205">
        <v>28.99</v>
      </c>
      <c r="D205">
        <v>10</v>
      </c>
      <c r="E205">
        <v>23.24</v>
      </c>
      <c r="F205">
        <v>10</v>
      </c>
      <c r="G205">
        <v>23.45</v>
      </c>
      <c r="H205">
        <v>16.690000000000001</v>
      </c>
      <c r="I205">
        <v>17.309999999999999</v>
      </c>
      <c r="J205">
        <v>20.99</v>
      </c>
      <c r="K205">
        <v>179.47</v>
      </c>
      <c r="M205">
        <f t="shared" si="12"/>
        <v>10.567799999999998</v>
      </c>
      <c r="N205">
        <f t="shared" si="13"/>
        <v>0.50160909065018655</v>
      </c>
      <c r="P205">
        <v>204</v>
      </c>
      <c r="Q205">
        <f t="shared" si="14"/>
        <v>60.128314313291298</v>
      </c>
      <c r="R205">
        <f t="shared" si="15"/>
        <v>1.5080454532509318</v>
      </c>
    </row>
    <row r="206" spans="1:18" x14ac:dyDescent="0.75">
      <c r="A206" s="7">
        <v>0.61146990740740736</v>
      </c>
      <c r="B206">
        <v>16.380000000000003</v>
      </c>
      <c r="C206">
        <v>28.93</v>
      </c>
      <c r="D206">
        <v>10</v>
      </c>
      <c r="E206">
        <v>23.2</v>
      </c>
      <c r="F206">
        <v>10</v>
      </c>
      <c r="G206">
        <v>23.38</v>
      </c>
      <c r="H206">
        <v>16.670000000000002</v>
      </c>
      <c r="I206">
        <v>17.3</v>
      </c>
      <c r="J206">
        <v>21.48</v>
      </c>
      <c r="K206">
        <v>169.9</v>
      </c>
      <c r="M206">
        <f t="shared" si="12"/>
        <v>10.437800000000003</v>
      </c>
      <c r="N206">
        <f t="shared" si="13"/>
        <v>0.4954385365344271</v>
      </c>
      <c r="P206">
        <v>205</v>
      </c>
      <c r="Q206">
        <f t="shared" si="14"/>
        <v>59.631723160052886</v>
      </c>
      <c r="R206">
        <f t="shared" si="15"/>
        <v>1.4771926826721347</v>
      </c>
    </row>
    <row r="207" spans="1:18" x14ac:dyDescent="0.75">
      <c r="A207" s="7">
        <v>0.61216435185185192</v>
      </c>
      <c r="B207">
        <v>16.34</v>
      </c>
      <c r="C207">
        <v>28.89</v>
      </c>
      <c r="D207">
        <v>10</v>
      </c>
      <c r="E207">
        <v>23.15</v>
      </c>
      <c r="F207">
        <v>10</v>
      </c>
      <c r="G207">
        <v>23.34</v>
      </c>
      <c r="H207">
        <v>16.62</v>
      </c>
      <c r="I207">
        <v>17.21</v>
      </c>
      <c r="J207">
        <v>21.56</v>
      </c>
      <c r="K207">
        <v>160.33000000000001</v>
      </c>
      <c r="M207">
        <f t="shared" si="12"/>
        <v>10.3978</v>
      </c>
      <c r="N207">
        <f t="shared" si="13"/>
        <v>0.49353990449880863</v>
      </c>
      <c r="P207">
        <v>206</v>
      </c>
      <c r="Q207">
        <f t="shared" si="14"/>
        <v>59.476427705860843</v>
      </c>
      <c r="R207">
        <f t="shared" si="15"/>
        <v>1.4676995224940423</v>
      </c>
    </row>
    <row r="208" spans="1:18" x14ac:dyDescent="0.75">
      <c r="A208" s="7">
        <v>0.61285879629629625</v>
      </c>
      <c r="B208">
        <v>16.270000000000003</v>
      </c>
      <c r="C208">
        <v>28.86</v>
      </c>
      <c r="D208">
        <v>10</v>
      </c>
      <c r="E208">
        <v>23.11</v>
      </c>
      <c r="F208">
        <v>10</v>
      </c>
      <c r="G208">
        <v>23.25</v>
      </c>
      <c r="H208">
        <v>16.54</v>
      </c>
      <c r="I208">
        <v>17.12</v>
      </c>
      <c r="J208">
        <v>21.17</v>
      </c>
      <c r="K208">
        <v>150.76</v>
      </c>
      <c r="M208">
        <f t="shared" si="12"/>
        <v>10.327800000000003</v>
      </c>
      <c r="N208">
        <f t="shared" si="13"/>
        <v>0.49021729843647671</v>
      </c>
      <c r="P208">
        <v>207</v>
      </c>
      <c r="Q208">
        <f t="shared" si="14"/>
        <v>59.201766107012141</v>
      </c>
      <c r="R208">
        <f t="shared" si="15"/>
        <v>1.4510864921823827</v>
      </c>
    </row>
    <row r="209" spans="1:18" x14ac:dyDescent="0.75">
      <c r="A209" s="7">
        <v>0.6135532407407408</v>
      </c>
      <c r="B209">
        <v>16.270000000000003</v>
      </c>
      <c r="C209">
        <v>28.84</v>
      </c>
      <c r="D209">
        <v>10</v>
      </c>
      <c r="E209">
        <v>23.07</v>
      </c>
      <c r="F209">
        <v>10</v>
      </c>
      <c r="G209">
        <v>23.17</v>
      </c>
      <c r="H209">
        <v>16.46</v>
      </c>
      <c r="I209">
        <v>17.05</v>
      </c>
      <c r="J209">
        <v>21.33</v>
      </c>
      <c r="K209">
        <v>148.02000000000001</v>
      </c>
      <c r="M209">
        <f t="shared" si="12"/>
        <v>10.327800000000003</v>
      </c>
      <c r="N209">
        <f t="shared" si="13"/>
        <v>0.49021729843647671</v>
      </c>
      <c r="P209">
        <v>208</v>
      </c>
      <c r="Q209">
        <f t="shared" si="14"/>
        <v>59.201766107012141</v>
      </c>
      <c r="R209">
        <f t="shared" si="15"/>
        <v>1.4510864921823827</v>
      </c>
    </row>
    <row r="210" spans="1:18" x14ac:dyDescent="0.75">
      <c r="A210" s="7">
        <v>0.61424768518518513</v>
      </c>
      <c r="B210">
        <v>16.190000000000005</v>
      </c>
      <c r="C210">
        <v>28.82</v>
      </c>
      <c r="D210">
        <v>10</v>
      </c>
      <c r="E210">
        <v>23.02</v>
      </c>
      <c r="F210">
        <v>10</v>
      </c>
      <c r="G210">
        <v>23.16</v>
      </c>
      <c r="H210">
        <v>16.37</v>
      </c>
      <c r="I210">
        <v>16.920000000000002</v>
      </c>
      <c r="J210">
        <v>21.39</v>
      </c>
      <c r="K210">
        <v>141.19</v>
      </c>
      <c r="M210">
        <f t="shared" si="12"/>
        <v>10.247800000000005</v>
      </c>
      <c r="N210">
        <f t="shared" si="13"/>
        <v>0.48642003436524012</v>
      </c>
      <c r="P210">
        <v>209</v>
      </c>
      <c r="Q210">
        <f t="shared" si="14"/>
        <v>58.883272507269865</v>
      </c>
      <c r="R210">
        <f t="shared" si="15"/>
        <v>1.4321001718261999</v>
      </c>
    </row>
    <row r="211" spans="1:18" x14ac:dyDescent="0.75">
      <c r="A211" s="7">
        <v>0.61494212962962969</v>
      </c>
      <c r="B211">
        <v>16.190000000000005</v>
      </c>
      <c r="C211">
        <v>28.81</v>
      </c>
      <c r="D211">
        <v>10</v>
      </c>
      <c r="E211">
        <v>22.98</v>
      </c>
      <c r="F211">
        <v>10</v>
      </c>
      <c r="G211">
        <v>23.11</v>
      </c>
      <c r="H211">
        <v>16.329999999999998</v>
      </c>
      <c r="I211">
        <v>16.899999999999999</v>
      </c>
      <c r="J211">
        <v>21.69</v>
      </c>
      <c r="K211">
        <v>137.09</v>
      </c>
      <c r="M211">
        <f t="shared" si="12"/>
        <v>10.247800000000005</v>
      </c>
      <c r="N211">
        <f t="shared" si="13"/>
        <v>0.48642003436524012</v>
      </c>
      <c r="P211">
        <v>210</v>
      </c>
      <c r="Q211">
        <f t="shared" si="14"/>
        <v>58.883272507269865</v>
      </c>
      <c r="R211">
        <f t="shared" si="15"/>
        <v>1.4321001718261999</v>
      </c>
    </row>
    <row r="212" spans="1:18" x14ac:dyDescent="0.75">
      <c r="A212" s="7">
        <v>0.61563657407407402</v>
      </c>
      <c r="B212">
        <v>16.120000000000005</v>
      </c>
      <c r="C212">
        <v>28.77</v>
      </c>
      <c r="D212">
        <v>10</v>
      </c>
      <c r="E212">
        <v>22.95</v>
      </c>
      <c r="F212">
        <v>10</v>
      </c>
      <c r="G212">
        <v>23.1</v>
      </c>
      <c r="H212">
        <v>16.29</v>
      </c>
      <c r="I212">
        <v>16.84</v>
      </c>
      <c r="J212">
        <v>21.14</v>
      </c>
      <c r="K212">
        <v>132.99</v>
      </c>
      <c r="M212">
        <f t="shared" si="12"/>
        <v>10.177800000000005</v>
      </c>
      <c r="N212">
        <f t="shared" si="13"/>
        <v>0.48309742830290803</v>
      </c>
      <c r="P212">
        <v>211</v>
      </c>
      <c r="Q212">
        <f t="shared" si="14"/>
        <v>58.600483405058078</v>
      </c>
      <c r="R212">
        <f t="shared" si="15"/>
        <v>1.4154871415145394</v>
      </c>
    </row>
    <row r="213" spans="1:18" x14ac:dyDescent="0.75">
      <c r="A213" s="7">
        <v>0.61633101851851857</v>
      </c>
      <c r="B213">
        <v>16.09</v>
      </c>
      <c r="C213">
        <v>28.71</v>
      </c>
      <c r="D213">
        <v>10</v>
      </c>
      <c r="E213">
        <v>22.92</v>
      </c>
      <c r="F213">
        <v>10</v>
      </c>
      <c r="G213">
        <v>23.05</v>
      </c>
      <c r="H213">
        <v>16.25</v>
      </c>
      <c r="I213">
        <v>16.82</v>
      </c>
      <c r="J213">
        <v>21.21</v>
      </c>
      <c r="K213">
        <v>138.44999999999999</v>
      </c>
      <c r="M213">
        <f t="shared" si="12"/>
        <v>10.1478</v>
      </c>
      <c r="N213">
        <f t="shared" si="13"/>
        <v>0.48167345427619407</v>
      </c>
      <c r="P213">
        <v>212</v>
      </c>
      <c r="Q213">
        <f t="shared" si="14"/>
        <v>58.478093774019982</v>
      </c>
      <c r="R213">
        <f t="shared" si="15"/>
        <v>1.4083672713809694</v>
      </c>
    </row>
    <row r="214" spans="1:18" x14ac:dyDescent="0.75">
      <c r="A214" s="7">
        <v>0.6170254629629629</v>
      </c>
      <c r="B214">
        <v>15.98</v>
      </c>
      <c r="C214">
        <v>28.67</v>
      </c>
      <c r="D214">
        <v>10</v>
      </c>
      <c r="E214">
        <v>22.87</v>
      </c>
      <c r="F214">
        <v>10</v>
      </c>
      <c r="G214">
        <v>23.06</v>
      </c>
      <c r="H214">
        <v>16.260000000000002</v>
      </c>
      <c r="I214">
        <v>16.850000000000001</v>
      </c>
      <c r="J214">
        <v>21.29</v>
      </c>
      <c r="K214">
        <v>130.25</v>
      </c>
      <c r="M214">
        <f t="shared" si="12"/>
        <v>10.037800000000001</v>
      </c>
      <c r="N214">
        <f t="shared" si="13"/>
        <v>0.47645221617824363</v>
      </c>
      <c r="P214">
        <v>213</v>
      </c>
      <c r="Q214">
        <f t="shared" si="14"/>
        <v>58.023072784873179</v>
      </c>
      <c r="R214">
        <f t="shared" si="15"/>
        <v>1.3822610808912175</v>
      </c>
    </row>
    <row r="215" spans="1:18" x14ac:dyDescent="0.75">
      <c r="A215" s="7">
        <v>0.61771990740740745</v>
      </c>
      <c r="B215">
        <v>15.98</v>
      </c>
      <c r="C215">
        <v>28.63</v>
      </c>
      <c r="D215">
        <v>10</v>
      </c>
      <c r="E215">
        <v>22.82</v>
      </c>
      <c r="F215">
        <v>10</v>
      </c>
      <c r="G215">
        <v>22.98</v>
      </c>
      <c r="H215">
        <v>16.27</v>
      </c>
      <c r="I215">
        <v>16.88</v>
      </c>
      <c r="J215">
        <v>21.35</v>
      </c>
      <c r="K215">
        <v>143.91999999999999</v>
      </c>
      <c r="M215">
        <f t="shared" si="12"/>
        <v>10.037800000000001</v>
      </c>
      <c r="N215">
        <f t="shared" si="13"/>
        <v>0.47645221617824363</v>
      </c>
      <c r="P215">
        <v>214</v>
      </c>
      <c r="Q215">
        <f t="shared" si="14"/>
        <v>58.023072784873179</v>
      </c>
      <c r="R215">
        <f t="shared" si="15"/>
        <v>1.3822610808912175</v>
      </c>
    </row>
    <row r="216" spans="1:18" x14ac:dyDescent="0.75">
      <c r="A216" s="7">
        <v>0.61841435185185178</v>
      </c>
      <c r="B216">
        <v>15.96</v>
      </c>
      <c r="C216">
        <v>28.61</v>
      </c>
      <c r="D216">
        <v>10</v>
      </c>
      <c r="E216">
        <v>22.79</v>
      </c>
      <c r="F216">
        <v>10</v>
      </c>
      <c r="G216">
        <v>22.99</v>
      </c>
      <c r="H216">
        <v>16.27</v>
      </c>
      <c r="I216">
        <v>16.940000000000001</v>
      </c>
      <c r="J216">
        <v>21.46</v>
      </c>
      <c r="K216">
        <v>150.76</v>
      </c>
      <c r="M216">
        <f t="shared" si="12"/>
        <v>10.017800000000001</v>
      </c>
      <c r="N216">
        <f t="shared" si="13"/>
        <v>0.47550290016043451</v>
      </c>
      <c r="P216">
        <v>215</v>
      </c>
      <c r="Q216">
        <f t="shared" si="14"/>
        <v>57.939268102777049</v>
      </c>
      <c r="R216">
        <f t="shared" si="15"/>
        <v>1.3775145008021716</v>
      </c>
    </row>
    <row r="217" spans="1:18" x14ac:dyDescent="0.75">
      <c r="A217" s="7">
        <v>0.61910879629629634</v>
      </c>
      <c r="B217">
        <v>15.890000000000004</v>
      </c>
      <c r="C217">
        <v>28.6</v>
      </c>
      <c r="D217">
        <v>10</v>
      </c>
      <c r="E217">
        <v>22.78</v>
      </c>
      <c r="F217">
        <v>10</v>
      </c>
      <c r="G217">
        <v>23.01</v>
      </c>
      <c r="H217">
        <v>16.3</v>
      </c>
      <c r="I217">
        <v>16.989999999999998</v>
      </c>
      <c r="J217">
        <v>21.56</v>
      </c>
      <c r="K217">
        <v>154.86000000000001</v>
      </c>
      <c r="M217">
        <f t="shared" si="12"/>
        <v>9.9478000000000044</v>
      </c>
      <c r="N217">
        <f t="shared" si="13"/>
        <v>0.47218029409810258</v>
      </c>
      <c r="P217">
        <v>216</v>
      </c>
      <c r="Q217">
        <f t="shared" si="14"/>
        <v>57.643298015641655</v>
      </c>
      <c r="R217">
        <f t="shared" si="15"/>
        <v>1.360901470490512</v>
      </c>
    </row>
    <row r="218" spans="1:18" x14ac:dyDescent="0.75">
      <c r="A218" s="7">
        <v>0.61980324074074067</v>
      </c>
      <c r="B218">
        <v>15.850000000000005</v>
      </c>
      <c r="C218">
        <v>28.57</v>
      </c>
      <c r="D218">
        <v>10</v>
      </c>
      <c r="E218">
        <v>22.77</v>
      </c>
      <c r="F218">
        <v>10</v>
      </c>
      <c r="G218">
        <v>23.02</v>
      </c>
      <c r="H218">
        <v>16.34</v>
      </c>
      <c r="I218">
        <v>16.96</v>
      </c>
      <c r="J218">
        <v>21.75</v>
      </c>
      <c r="K218">
        <v>158.96</v>
      </c>
      <c r="M218">
        <f t="shared" si="12"/>
        <v>9.9078000000000053</v>
      </c>
      <c r="N218">
        <f t="shared" si="13"/>
        <v>0.47028166206248428</v>
      </c>
      <c r="P218">
        <v>217</v>
      </c>
      <c r="Q218">
        <f t="shared" si="14"/>
        <v>57.472294555804524</v>
      </c>
      <c r="R218">
        <f t="shared" si="15"/>
        <v>1.3514083103124206</v>
      </c>
    </row>
    <row r="219" spans="1:18" x14ac:dyDescent="0.75">
      <c r="A219" s="7">
        <v>0.62049768518518522</v>
      </c>
      <c r="B219">
        <v>15.740000000000006</v>
      </c>
      <c r="C219">
        <v>28.55</v>
      </c>
      <c r="D219">
        <v>10</v>
      </c>
      <c r="E219">
        <v>22.77</v>
      </c>
      <c r="F219">
        <v>10</v>
      </c>
      <c r="G219">
        <v>23.01</v>
      </c>
      <c r="H219">
        <v>16.37</v>
      </c>
      <c r="I219">
        <v>17.04</v>
      </c>
      <c r="J219">
        <v>21.06</v>
      </c>
      <c r="K219">
        <v>158.96</v>
      </c>
      <c r="M219">
        <f t="shared" si="12"/>
        <v>9.7978000000000058</v>
      </c>
      <c r="N219">
        <f t="shared" si="13"/>
        <v>0.46506042396453384</v>
      </c>
      <c r="P219">
        <v>218</v>
      </c>
      <c r="Q219">
        <f t="shared" si="14"/>
        <v>56.994835575333255</v>
      </c>
      <c r="R219">
        <f t="shared" si="15"/>
        <v>1.3253021198226687</v>
      </c>
    </row>
    <row r="220" spans="1:18" x14ac:dyDescent="0.75">
      <c r="A220" s="7">
        <v>0.62119212962962966</v>
      </c>
      <c r="B220">
        <v>15.740000000000006</v>
      </c>
      <c r="C220">
        <v>28.55</v>
      </c>
      <c r="D220">
        <v>10</v>
      </c>
      <c r="E220">
        <v>22.77</v>
      </c>
      <c r="F220">
        <v>10</v>
      </c>
      <c r="G220">
        <v>23.04</v>
      </c>
      <c r="H220">
        <v>16.41</v>
      </c>
      <c r="I220">
        <v>17.11</v>
      </c>
      <c r="J220">
        <v>21.92</v>
      </c>
      <c r="K220">
        <v>163.06</v>
      </c>
      <c r="M220">
        <f t="shared" si="12"/>
        <v>9.7978000000000058</v>
      </c>
      <c r="N220">
        <f t="shared" si="13"/>
        <v>0.46506042396453384</v>
      </c>
      <c r="P220">
        <v>219</v>
      </c>
      <c r="Q220">
        <f t="shared" si="14"/>
        <v>56.994835575333255</v>
      </c>
      <c r="R220">
        <f t="shared" si="15"/>
        <v>1.3253021198226687</v>
      </c>
    </row>
    <row r="221" spans="1:18" x14ac:dyDescent="0.75">
      <c r="A221" s="7">
        <v>0.62188657407407411</v>
      </c>
      <c r="B221">
        <v>15.7</v>
      </c>
      <c r="C221">
        <v>28.56</v>
      </c>
      <c r="D221">
        <v>10</v>
      </c>
      <c r="E221">
        <v>22.78</v>
      </c>
      <c r="F221">
        <v>10</v>
      </c>
      <c r="G221">
        <v>23.04</v>
      </c>
      <c r="H221">
        <v>16.45</v>
      </c>
      <c r="I221">
        <v>17.22</v>
      </c>
      <c r="J221">
        <v>21.29</v>
      </c>
      <c r="K221">
        <v>179.47</v>
      </c>
      <c r="M221">
        <f t="shared" si="12"/>
        <v>9.7577999999999996</v>
      </c>
      <c r="N221">
        <f t="shared" si="13"/>
        <v>0.46316179192891521</v>
      </c>
      <c r="P221">
        <v>220</v>
      </c>
      <c r="Q221">
        <f t="shared" si="14"/>
        <v>56.818545163868897</v>
      </c>
      <c r="R221">
        <f t="shared" si="15"/>
        <v>1.3158089596445754</v>
      </c>
    </row>
    <row r="222" spans="1:18" x14ac:dyDescent="0.75">
      <c r="A222" s="7">
        <v>0.62258101851851855</v>
      </c>
      <c r="B222">
        <v>15.629999999999999</v>
      </c>
      <c r="C222">
        <v>28.57</v>
      </c>
      <c r="D222">
        <v>10</v>
      </c>
      <c r="E222">
        <v>22.8</v>
      </c>
      <c r="F222">
        <v>10</v>
      </c>
      <c r="G222">
        <v>23.09</v>
      </c>
      <c r="H222">
        <v>16.600000000000001</v>
      </c>
      <c r="I222">
        <v>17.37</v>
      </c>
      <c r="J222">
        <v>21.64</v>
      </c>
      <c r="K222">
        <v>208.18</v>
      </c>
      <c r="M222">
        <f t="shared" si="12"/>
        <v>9.6877999999999993</v>
      </c>
      <c r="N222">
        <f t="shared" si="13"/>
        <v>0.45983918586658312</v>
      </c>
      <c r="P222">
        <v>221</v>
      </c>
      <c r="Q222">
        <f t="shared" si="14"/>
        <v>56.506533991205423</v>
      </c>
      <c r="R222">
        <f t="shared" si="15"/>
        <v>1.2991959293329149</v>
      </c>
    </row>
    <row r="223" spans="1:18" x14ac:dyDescent="0.75">
      <c r="A223" s="7">
        <v>0.62327546296296299</v>
      </c>
      <c r="B223">
        <v>15.579999999999998</v>
      </c>
      <c r="C223">
        <v>28.58</v>
      </c>
      <c r="D223">
        <v>10</v>
      </c>
      <c r="E223">
        <v>22.83</v>
      </c>
      <c r="F223">
        <v>10</v>
      </c>
      <c r="G223">
        <v>23.23</v>
      </c>
      <c r="H223">
        <v>16.72</v>
      </c>
      <c r="I223">
        <v>17.57</v>
      </c>
      <c r="J223">
        <v>21.38</v>
      </c>
      <c r="K223">
        <v>215.01</v>
      </c>
      <c r="M223">
        <f t="shared" si="12"/>
        <v>9.6377999999999986</v>
      </c>
      <c r="N223">
        <f t="shared" si="13"/>
        <v>0.45746589582206015</v>
      </c>
      <c r="P223">
        <v>222</v>
      </c>
      <c r="Q223">
        <f t="shared" si="14"/>
        <v>56.280893979953916</v>
      </c>
      <c r="R223">
        <f t="shared" si="15"/>
        <v>1.2873294791103</v>
      </c>
    </row>
    <row r="224" spans="1:18" x14ac:dyDescent="0.75">
      <c r="A224" s="7">
        <v>0.62396990740740743</v>
      </c>
      <c r="B224">
        <v>15.540000000000003</v>
      </c>
      <c r="C224">
        <v>28.59</v>
      </c>
      <c r="D224">
        <v>10</v>
      </c>
      <c r="E224">
        <v>22.88</v>
      </c>
      <c r="F224">
        <v>10</v>
      </c>
      <c r="G224">
        <v>23.23</v>
      </c>
      <c r="H224">
        <v>16.88</v>
      </c>
      <c r="I224">
        <v>17.739999999999998</v>
      </c>
      <c r="J224">
        <v>21.39</v>
      </c>
      <c r="K224">
        <v>212.28</v>
      </c>
      <c r="M224">
        <f t="shared" si="12"/>
        <v>9.597800000000003</v>
      </c>
      <c r="N224">
        <f t="shared" si="13"/>
        <v>0.45556726378644202</v>
      </c>
      <c r="P224">
        <v>223</v>
      </c>
      <c r="Q224">
        <f t="shared" si="14"/>
        <v>56.098689282960677</v>
      </c>
      <c r="R224">
        <f t="shared" si="15"/>
        <v>1.2778363189322095</v>
      </c>
    </row>
    <row r="225" spans="1:18" x14ac:dyDescent="0.75">
      <c r="A225" s="7">
        <v>0.62466435185185187</v>
      </c>
      <c r="B225">
        <v>15.540000000000003</v>
      </c>
      <c r="C225">
        <v>28.59</v>
      </c>
      <c r="D225">
        <v>10</v>
      </c>
      <c r="E225">
        <v>22.92</v>
      </c>
      <c r="F225">
        <v>10</v>
      </c>
      <c r="G225">
        <v>23.3</v>
      </c>
      <c r="H225">
        <v>16.98</v>
      </c>
      <c r="I225">
        <v>17.899999999999999</v>
      </c>
      <c r="J225">
        <v>21.35</v>
      </c>
      <c r="K225">
        <v>212.28</v>
      </c>
      <c r="M225">
        <f t="shared" si="12"/>
        <v>9.597800000000003</v>
      </c>
      <c r="N225">
        <f t="shared" si="13"/>
        <v>0.45556726378644202</v>
      </c>
      <c r="P225">
        <v>224</v>
      </c>
      <c r="Q225">
        <f t="shared" si="14"/>
        <v>56.098689282960677</v>
      </c>
      <c r="R225">
        <f t="shared" si="15"/>
        <v>1.2778363189322095</v>
      </c>
    </row>
    <row r="226" spans="1:18" x14ac:dyDescent="0.75">
      <c r="A226" s="7">
        <v>0.62535879629629632</v>
      </c>
      <c r="B226">
        <v>15.470000000000002</v>
      </c>
      <c r="C226">
        <v>28.62</v>
      </c>
      <c r="D226">
        <v>10</v>
      </c>
      <c r="E226">
        <v>22.97</v>
      </c>
      <c r="F226">
        <v>10</v>
      </c>
      <c r="G226">
        <v>23.31</v>
      </c>
      <c r="H226">
        <v>17.14</v>
      </c>
      <c r="I226">
        <v>18.04</v>
      </c>
      <c r="J226">
        <v>21.22</v>
      </c>
      <c r="K226">
        <v>220.48</v>
      </c>
      <c r="M226">
        <f t="shared" si="12"/>
        <v>9.5278000000000027</v>
      </c>
      <c r="N226">
        <f t="shared" si="13"/>
        <v>0.45224465772410993</v>
      </c>
      <c r="P226">
        <v>225</v>
      </c>
      <c r="Q226">
        <f t="shared" si="14"/>
        <v>55.776149793236641</v>
      </c>
      <c r="R226">
        <f t="shared" si="15"/>
        <v>1.261223288620549</v>
      </c>
    </row>
    <row r="227" spans="1:18" x14ac:dyDescent="0.75">
      <c r="A227" s="7">
        <v>0.62605324074074076</v>
      </c>
      <c r="B227">
        <v>15.430000000000003</v>
      </c>
      <c r="C227">
        <v>28.63</v>
      </c>
      <c r="D227">
        <v>10</v>
      </c>
      <c r="E227">
        <v>23.02</v>
      </c>
      <c r="F227">
        <v>10</v>
      </c>
      <c r="G227">
        <v>23.34</v>
      </c>
      <c r="H227">
        <v>17.190000000000001</v>
      </c>
      <c r="I227">
        <v>18.14</v>
      </c>
      <c r="J227">
        <v>21.07</v>
      </c>
      <c r="K227">
        <v>220.48</v>
      </c>
      <c r="M227">
        <f t="shared" si="12"/>
        <v>9.4878000000000036</v>
      </c>
      <c r="N227">
        <f t="shared" si="13"/>
        <v>0.45034602568849164</v>
      </c>
      <c r="P227">
        <v>226</v>
      </c>
      <c r="Q227">
        <f t="shared" si="14"/>
        <v>55.589704673370022</v>
      </c>
      <c r="R227">
        <f t="shared" si="15"/>
        <v>1.2517301284424576</v>
      </c>
    </row>
    <row r="228" spans="1:18" x14ac:dyDescent="0.75">
      <c r="A228" s="7">
        <v>0.6267476851851852</v>
      </c>
      <c r="B228">
        <v>15.380000000000003</v>
      </c>
      <c r="C228">
        <v>28.65</v>
      </c>
      <c r="D228">
        <v>10</v>
      </c>
      <c r="E228">
        <v>23.04</v>
      </c>
      <c r="F228">
        <v>10</v>
      </c>
      <c r="G228">
        <v>23.35</v>
      </c>
      <c r="H228">
        <v>17.309999999999999</v>
      </c>
      <c r="I228">
        <v>18.23</v>
      </c>
      <c r="J228">
        <v>21.03</v>
      </c>
      <c r="K228">
        <v>221.85</v>
      </c>
      <c r="M228">
        <f t="shared" si="12"/>
        <v>9.4378000000000029</v>
      </c>
      <c r="N228">
        <f t="shared" si="13"/>
        <v>0.44797273564396867</v>
      </c>
      <c r="P228">
        <v>227</v>
      </c>
      <c r="Q228">
        <f t="shared" si="14"/>
        <v>55.354425819576605</v>
      </c>
      <c r="R228">
        <f t="shared" si="15"/>
        <v>1.2398636782198427</v>
      </c>
    </row>
    <row r="229" spans="1:18" x14ac:dyDescent="0.75">
      <c r="A229" s="7">
        <v>0.62744212962962964</v>
      </c>
      <c r="B229">
        <v>15.290000000000003</v>
      </c>
      <c r="C229">
        <v>28.67</v>
      </c>
      <c r="D229">
        <v>10</v>
      </c>
      <c r="E229">
        <v>23.06</v>
      </c>
      <c r="F229">
        <v>10</v>
      </c>
      <c r="G229">
        <v>23.37</v>
      </c>
      <c r="H229">
        <v>17.41</v>
      </c>
      <c r="I229">
        <v>18.36</v>
      </c>
      <c r="J229">
        <v>21.75</v>
      </c>
      <c r="K229">
        <v>224.58</v>
      </c>
      <c r="M229">
        <f t="shared" si="12"/>
        <v>9.347800000000003</v>
      </c>
      <c r="N229">
        <f t="shared" si="13"/>
        <v>0.44370081356382746</v>
      </c>
      <c r="P229">
        <v>228</v>
      </c>
      <c r="Q229">
        <f t="shared" si="14"/>
        <v>54.924581184877731</v>
      </c>
      <c r="R229">
        <f t="shared" si="15"/>
        <v>1.2185040678191366</v>
      </c>
    </row>
    <row r="230" spans="1:18" x14ac:dyDescent="0.75">
      <c r="A230" s="7">
        <v>0.62813657407407408</v>
      </c>
      <c r="B230">
        <v>15.260000000000005</v>
      </c>
      <c r="C230">
        <v>28.69</v>
      </c>
      <c r="D230">
        <v>10</v>
      </c>
      <c r="E230">
        <v>23.11</v>
      </c>
      <c r="F230">
        <v>10</v>
      </c>
      <c r="G230">
        <v>23.44</v>
      </c>
      <c r="H230">
        <v>17.53</v>
      </c>
      <c r="I230">
        <v>18.46</v>
      </c>
      <c r="J230">
        <v>21.36</v>
      </c>
      <c r="K230">
        <v>228.68</v>
      </c>
      <c r="M230">
        <f t="shared" si="12"/>
        <v>9.3178000000000054</v>
      </c>
      <c r="N230">
        <f t="shared" si="13"/>
        <v>0.44227683953711378</v>
      </c>
      <c r="P230">
        <v>229</v>
      </c>
      <c r="Q230">
        <f t="shared" si="14"/>
        <v>54.779454377642814</v>
      </c>
      <c r="R230">
        <f t="shared" si="15"/>
        <v>1.2113841976855684</v>
      </c>
    </row>
    <row r="231" spans="1:18" x14ac:dyDescent="0.75">
      <c r="A231" s="7">
        <v>0.62883101851851853</v>
      </c>
      <c r="B231">
        <v>15.23</v>
      </c>
      <c r="C231">
        <v>28.7</v>
      </c>
      <c r="D231">
        <v>10</v>
      </c>
      <c r="E231">
        <v>23.17</v>
      </c>
      <c r="F231">
        <v>10</v>
      </c>
      <c r="G231">
        <v>23.57</v>
      </c>
      <c r="H231">
        <v>17.61</v>
      </c>
      <c r="I231">
        <v>18.61</v>
      </c>
      <c r="J231">
        <v>21.72</v>
      </c>
      <c r="K231">
        <v>235.52</v>
      </c>
      <c r="M231">
        <f t="shared" si="12"/>
        <v>9.2878000000000007</v>
      </c>
      <c r="N231">
        <f t="shared" si="13"/>
        <v>0.44085286551039982</v>
      </c>
      <c r="P231">
        <v>230</v>
      </c>
      <c r="Q231">
        <f t="shared" si="14"/>
        <v>54.63339003854518</v>
      </c>
      <c r="R231">
        <f t="shared" si="15"/>
        <v>1.2042643275519984</v>
      </c>
    </row>
    <row r="232" spans="1:18" x14ac:dyDescent="0.75">
      <c r="A232" s="7">
        <v>0.62952546296296297</v>
      </c>
      <c r="B232">
        <v>15.14</v>
      </c>
      <c r="C232">
        <v>28.7</v>
      </c>
      <c r="D232">
        <v>10</v>
      </c>
      <c r="E232">
        <v>23.23</v>
      </c>
      <c r="F232">
        <v>10</v>
      </c>
      <c r="G232">
        <v>23.6</v>
      </c>
      <c r="H232">
        <v>17.72</v>
      </c>
      <c r="I232">
        <v>18.75</v>
      </c>
      <c r="J232">
        <v>21.66</v>
      </c>
      <c r="K232">
        <v>234.15</v>
      </c>
      <c r="M232">
        <f t="shared" si="12"/>
        <v>9.1978000000000009</v>
      </c>
      <c r="N232">
        <f t="shared" si="13"/>
        <v>0.43658094343025855</v>
      </c>
      <c r="P232">
        <v>231</v>
      </c>
      <c r="Q232">
        <f t="shared" si="14"/>
        <v>54.189480093065725</v>
      </c>
      <c r="R232">
        <f t="shared" si="15"/>
        <v>1.1829047171512921</v>
      </c>
    </row>
    <row r="233" spans="1:18" x14ac:dyDescent="0.75">
      <c r="A233" s="7">
        <v>0.63021990740740741</v>
      </c>
      <c r="B233">
        <v>15.120000000000001</v>
      </c>
      <c r="C233">
        <v>28.72</v>
      </c>
      <c r="D233">
        <v>10</v>
      </c>
      <c r="E233">
        <v>23.27</v>
      </c>
      <c r="F233">
        <v>10</v>
      </c>
      <c r="G233">
        <v>23.63</v>
      </c>
      <c r="H233">
        <v>17.84</v>
      </c>
      <c r="I233">
        <v>18.829999999999998</v>
      </c>
      <c r="J233">
        <v>21.72</v>
      </c>
      <c r="K233">
        <v>230.05</v>
      </c>
      <c r="M233">
        <f t="shared" si="12"/>
        <v>9.1778000000000013</v>
      </c>
      <c r="N233">
        <f t="shared" si="13"/>
        <v>0.43563162741244943</v>
      </c>
      <c r="P233">
        <v>232</v>
      </c>
      <c r="Q233">
        <f t="shared" si="14"/>
        <v>54.089651114646209</v>
      </c>
      <c r="R233">
        <f t="shared" si="15"/>
        <v>1.1781581370622465</v>
      </c>
    </row>
    <row r="234" spans="1:18" x14ac:dyDescent="0.75">
      <c r="A234" s="7">
        <v>0.63091435185185185</v>
      </c>
      <c r="B234">
        <v>15.059999999999999</v>
      </c>
      <c r="C234">
        <v>28.76</v>
      </c>
      <c r="D234">
        <v>10</v>
      </c>
      <c r="E234">
        <v>23.3</v>
      </c>
      <c r="F234">
        <v>10</v>
      </c>
      <c r="G234">
        <v>23.58</v>
      </c>
      <c r="H234">
        <v>17.899999999999999</v>
      </c>
      <c r="I234">
        <v>18.95</v>
      </c>
      <c r="J234">
        <v>21.63</v>
      </c>
      <c r="K234">
        <v>232.79</v>
      </c>
      <c r="M234">
        <f t="shared" si="12"/>
        <v>9.117799999999999</v>
      </c>
      <c r="N234">
        <f t="shared" si="13"/>
        <v>0.43278367935902179</v>
      </c>
      <c r="P234">
        <v>233</v>
      </c>
      <c r="Q234">
        <f t="shared" si="14"/>
        <v>53.787536467130217</v>
      </c>
      <c r="R234">
        <f t="shared" si="15"/>
        <v>1.1639183967951083</v>
      </c>
    </row>
    <row r="235" spans="1:18" x14ac:dyDescent="0.75">
      <c r="A235" s="7">
        <v>0.63160879629629629</v>
      </c>
      <c r="B235">
        <v>15.030000000000001</v>
      </c>
      <c r="C235">
        <v>28.78</v>
      </c>
      <c r="D235">
        <v>10</v>
      </c>
      <c r="E235">
        <v>23.34</v>
      </c>
      <c r="F235">
        <v>10</v>
      </c>
      <c r="G235">
        <v>23.65</v>
      </c>
      <c r="H235">
        <v>17.96</v>
      </c>
      <c r="I235">
        <v>18.98</v>
      </c>
      <c r="J235">
        <v>21.26</v>
      </c>
      <c r="K235">
        <v>230.05</v>
      </c>
      <c r="M235">
        <f t="shared" si="12"/>
        <v>9.0878000000000014</v>
      </c>
      <c r="N235">
        <f t="shared" si="13"/>
        <v>0.43135970533230816</v>
      </c>
      <c r="P235">
        <v>234</v>
      </c>
      <c r="Q235">
        <f t="shared" si="14"/>
        <v>53.634983164242165</v>
      </c>
      <c r="R235">
        <f t="shared" si="15"/>
        <v>1.1567985266615401</v>
      </c>
    </row>
    <row r="236" spans="1:18" x14ac:dyDescent="0.75">
      <c r="A236" s="7">
        <v>0.63230324074074074</v>
      </c>
      <c r="B236">
        <v>15.000000000000004</v>
      </c>
      <c r="C236">
        <v>28.81</v>
      </c>
      <c r="D236">
        <v>10</v>
      </c>
      <c r="E236">
        <v>23.37</v>
      </c>
      <c r="F236">
        <v>10</v>
      </c>
      <c r="G236">
        <v>23.66</v>
      </c>
      <c r="H236">
        <v>18</v>
      </c>
      <c r="I236">
        <v>19.02</v>
      </c>
      <c r="J236">
        <v>21.42</v>
      </c>
      <c r="K236">
        <v>227.32</v>
      </c>
      <c r="M236">
        <f t="shared" si="12"/>
        <v>9.0578000000000038</v>
      </c>
      <c r="N236">
        <f t="shared" si="13"/>
        <v>0.42993573130559454</v>
      </c>
      <c r="P236">
        <v>235</v>
      </c>
      <c r="Q236">
        <f t="shared" si="14"/>
        <v>53.481419329196946</v>
      </c>
      <c r="R236">
        <f t="shared" si="15"/>
        <v>1.149678656527972</v>
      </c>
    </row>
    <row r="237" spans="1:18" x14ac:dyDescent="0.75">
      <c r="A237" s="7">
        <v>0.63299768518518518</v>
      </c>
      <c r="B237">
        <v>14.969999999999999</v>
      </c>
      <c r="C237">
        <v>28.83</v>
      </c>
      <c r="D237">
        <v>10</v>
      </c>
      <c r="E237">
        <v>23.39</v>
      </c>
      <c r="F237">
        <v>10</v>
      </c>
      <c r="G237">
        <v>23.65</v>
      </c>
      <c r="H237">
        <v>18.02</v>
      </c>
      <c r="I237">
        <v>19.05</v>
      </c>
      <c r="J237">
        <v>20.85</v>
      </c>
      <c r="K237">
        <v>230.05</v>
      </c>
      <c r="M237">
        <f t="shared" si="12"/>
        <v>9.0277999999999992</v>
      </c>
      <c r="N237">
        <f t="shared" si="13"/>
        <v>0.42851175727888058</v>
      </c>
      <c r="P237">
        <v>236</v>
      </c>
      <c r="Q237">
        <f t="shared" si="14"/>
        <v>53.32683488779103</v>
      </c>
      <c r="R237">
        <f t="shared" si="15"/>
        <v>1.142558786394402</v>
      </c>
    </row>
    <row r="238" spans="1:18" x14ac:dyDescent="0.75">
      <c r="A238" s="7">
        <v>0.63369212962962962</v>
      </c>
      <c r="B238">
        <v>14.950000000000003</v>
      </c>
      <c r="C238">
        <v>28.81</v>
      </c>
      <c r="D238">
        <v>10</v>
      </c>
      <c r="E238">
        <v>23.4</v>
      </c>
      <c r="F238">
        <v>10</v>
      </c>
      <c r="G238">
        <v>23.63</v>
      </c>
      <c r="H238">
        <v>18.05</v>
      </c>
      <c r="I238">
        <v>19.100000000000001</v>
      </c>
      <c r="J238">
        <v>21.87</v>
      </c>
      <c r="K238">
        <v>225.95</v>
      </c>
      <c r="M238">
        <f t="shared" si="12"/>
        <v>9.0078000000000031</v>
      </c>
      <c r="N238">
        <f t="shared" si="13"/>
        <v>0.42756244126107157</v>
      </c>
      <c r="P238">
        <v>237</v>
      </c>
      <c r="Q238">
        <f t="shared" si="14"/>
        <v>53.223206554319589</v>
      </c>
      <c r="R238">
        <f t="shared" si="15"/>
        <v>1.1378122063053573</v>
      </c>
    </row>
    <row r="239" spans="1:18" x14ac:dyDescent="0.75">
      <c r="A239" s="7">
        <v>0.63438657407407406</v>
      </c>
      <c r="B239">
        <v>14.849999999999998</v>
      </c>
      <c r="C239">
        <v>28.82</v>
      </c>
      <c r="D239">
        <v>10</v>
      </c>
      <c r="E239">
        <v>23.41</v>
      </c>
      <c r="F239">
        <v>10</v>
      </c>
      <c r="G239">
        <v>23.59</v>
      </c>
      <c r="H239">
        <v>18.059999999999999</v>
      </c>
      <c r="I239">
        <v>19.13</v>
      </c>
      <c r="J239">
        <v>21.52</v>
      </c>
      <c r="K239">
        <v>215.01</v>
      </c>
      <c r="M239">
        <f t="shared" si="12"/>
        <v>8.9077999999999982</v>
      </c>
      <c r="N239">
        <f t="shared" si="13"/>
        <v>0.42281586117202552</v>
      </c>
      <c r="P239">
        <v>238</v>
      </c>
      <c r="Q239">
        <f t="shared" si="14"/>
        <v>52.698084824535776</v>
      </c>
      <c r="R239">
        <f t="shared" si="15"/>
        <v>1.1140793058601268</v>
      </c>
    </row>
    <row r="240" spans="1:18" x14ac:dyDescent="0.75">
      <c r="A240" s="7">
        <v>0.6350810185185185</v>
      </c>
      <c r="B240">
        <v>14.84</v>
      </c>
      <c r="C240">
        <v>28.74</v>
      </c>
      <c r="D240">
        <v>10</v>
      </c>
      <c r="E240">
        <v>23.41</v>
      </c>
      <c r="F240">
        <v>10</v>
      </c>
      <c r="G240">
        <v>23.65</v>
      </c>
      <c r="H240">
        <v>18.05</v>
      </c>
      <c r="I240">
        <v>19.14</v>
      </c>
      <c r="J240">
        <v>21.28</v>
      </c>
      <c r="K240">
        <v>209.55</v>
      </c>
      <c r="M240">
        <f t="shared" si="12"/>
        <v>8.8978000000000002</v>
      </c>
      <c r="N240">
        <f t="shared" si="13"/>
        <v>0.42234120316312102</v>
      </c>
      <c r="P240">
        <v>239</v>
      </c>
      <c r="Q240">
        <f t="shared" si="14"/>
        <v>52.644923464227098</v>
      </c>
      <c r="R240">
        <f t="shared" si="15"/>
        <v>1.1117060158156042</v>
      </c>
    </row>
    <row r="241" spans="1:18" x14ac:dyDescent="0.75">
      <c r="A241" s="7">
        <v>0.63577546296296295</v>
      </c>
      <c r="B241">
        <v>14.809999999999999</v>
      </c>
      <c r="C241">
        <v>28.73</v>
      </c>
      <c r="D241">
        <v>10</v>
      </c>
      <c r="E241">
        <v>23.39</v>
      </c>
      <c r="F241">
        <v>10</v>
      </c>
      <c r="G241">
        <v>23.56</v>
      </c>
      <c r="H241">
        <v>18.059999999999999</v>
      </c>
      <c r="I241">
        <v>19.149999999999999</v>
      </c>
      <c r="J241">
        <v>20.98</v>
      </c>
      <c r="K241">
        <v>217.75</v>
      </c>
      <c r="M241">
        <f t="shared" si="12"/>
        <v>8.867799999999999</v>
      </c>
      <c r="N241">
        <f t="shared" si="13"/>
        <v>0.42091722913640722</v>
      </c>
      <c r="P241">
        <v>240</v>
      </c>
      <c r="Q241">
        <f t="shared" si="14"/>
        <v>52.484719998195708</v>
      </c>
      <c r="R241">
        <f t="shared" si="15"/>
        <v>1.1045861456820354</v>
      </c>
    </row>
    <row r="242" spans="1:18" x14ac:dyDescent="0.75">
      <c r="A242" s="7">
        <v>0.63646990740740739</v>
      </c>
      <c r="B242">
        <v>14.779999999999998</v>
      </c>
      <c r="C242">
        <v>28.72</v>
      </c>
      <c r="D242">
        <v>10</v>
      </c>
      <c r="E242">
        <v>23.37</v>
      </c>
      <c r="F242">
        <v>10</v>
      </c>
      <c r="G242">
        <v>23.55</v>
      </c>
      <c r="H242">
        <v>18.059999999999999</v>
      </c>
      <c r="I242">
        <v>19.12</v>
      </c>
      <c r="J242">
        <v>21.36</v>
      </c>
      <c r="K242">
        <v>209.55</v>
      </c>
      <c r="M242">
        <f t="shared" si="12"/>
        <v>8.8377999999999979</v>
      </c>
      <c r="N242">
        <f t="shared" si="13"/>
        <v>0.41949325510969337</v>
      </c>
      <c r="P242">
        <v>241</v>
      </c>
      <c r="Q242">
        <f t="shared" si="14"/>
        <v>52.323428907646672</v>
      </c>
      <c r="R242">
        <f t="shared" si="15"/>
        <v>1.0974662755484663</v>
      </c>
    </row>
    <row r="243" spans="1:18" x14ac:dyDescent="0.75">
      <c r="A243" s="7">
        <v>0.63716435185185183</v>
      </c>
      <c r="B243">
        <v>14.75</v>
      </c>
      <c r="C243">
        <v>28.7</v>
      </c>
      <c r="D243">
        <v>10</v>
      </c>
      <c r="E243">
        <v>23.37</v>
      </c>
      <c r="F243">
        <v>10</v>
      </c>
      <c r="G243">
        <v>23.58</v>
      </c>
      <c r="H243">
        <v>18.04</v>
      </c>
      <c r="I243">
        <v>19.149999999999999</v>
      </c>
      <c r="J243">
        <v>21.27</v>
      </c>
      <c r="K243">
        <v>206.81</v>
      </c>
      <c r="M243">
        <f t="shared" si="12"/>
        <v>8.8078000000000003</v>
      </c>
      <c r="N243">
        <f t="shared" si="13"/>
        <v>0.41806928108297975</v>
      </c>
      <c r="P243">
        <v>242</v>
      </c>
      <c r="Q243">
        <f t="shared" si="14"/>
        <v>52.161039078998151</v>
      </c>
      <c r="R243">
        <f t="shared" si="15"/>
        <v>1.0903464054148981</v>
      </c>
    </row>
    <row r="244" spans="1:18" x14ac:dyDescent="0.75">
      <c r="A244" s="7">
        <v>0.63785879629629627</v>
      </c>
      <c r="B244">
        <v>14.71</v>
      </c>
      <c r="C244">
        <v>28.68</v>
      </c>
      <c r="D244">
        <v>10</v>
      </c>
      <c r="E244">
        <v>23.39</v>
      </c>
      <c r="F244">
        <v>10</v>
      </c>
      <c r="G244">
        <v>23.64</v>
      </c>
      <c r="H244">
        <v>18.100000000000001</v>
      </c>
      <c r="I244">
        <v>19.22</v>
      </c>
      <c r="J244">
        <v>21.25</v>
      </c>
      <c r="K244">
        <v>216.38</v>
      </c>
      <c r="M244">
        <f t="shared" si="12"/>
        <v>8.7678000000000011</v>
      </c>
      <c r="N244">
        <f t="shared" si="13"/>
        <v>0.41617064904736145</v>
      </c>
      <c r="P244">
        <v>243</v>
      </c>
      <c r="Q244">
        <f t="shared" si="14"/>
        <v>51.942790665845472</v>
      </c>
      <c r="R244">
        <f t="shared" si="15"/>
        <v>1.0808532452368067</v>
      </c>
    </row>
    <row r="245" spans="1:18" x14ac:dyDescent="0.75">
      <c r="A245" s="7">
        <v>0.63855324074074071</v>
      </c>
      <c r="B245">
        <v>14.64</v>
      </c>
      <c r="C245">
        <v>28.68</v>
      </c>
      <c r="D245">
        <v>10</v>
      </c>
      <c r="E245">
        <v>23.4</v>
      </c>
      <c r="F245">
        <v>10</v>
      </c>
      <c r="G245">
        <v>23.64</v>
      </c>
      <c r="H245">
        <v>18.12</v>
      </c>
      <c r="I245">
        <v>19.309999999999999</v>
      </c>
      <c r="J245">
        <v>21.47</v>
      </c>
      <c r="K245">
        <v>215.01</v>
      </c>
      <c r="M245">
        <f t="shared" si="12"/>
        <v>8.6978000000000009</v>
      </c>
      <c r="N245">
        <f t="shared" si="13"/>
        <v>0.41284804298502936</v>
      </c>
      <c r="P245">
        <v>244</v>
      </c>
      <c r="Q245">
        <f t="shared" si="14"/>
        <v>51.556025661661565</v>
      </c>
      <c r="R245">
        <f t="shared" si="15"/>
        <v>1.0642402149251462</v>
      </c>
    </row>
    <row r="246" spans="1:18" x14ac:dyDescent="0.75">
      <c r="A246" s="7">
        <v>0.63924768518518515</v>
      </c>
      <c r="B246">
        <v>14.620000000000005</v>
      </c>
      <c r="C246">
        <v>28.68</v>
      </c>
      <c r="D246">
        <v>10</v>
      </c>
      <c r="E246">
        <v>23.42</v>
      </c>
      <c r="F246">
        <v>10</v>
      </c>
      <c r="G246">
        <v>23.66</v>
      </c>
      <c r="H246">
        <v>18.16</v>
      </c>
      <c r="I246">
        <v>19.37</v>
      </c>
      <c r="J246">
        <v>20.83</v>
      </c>
      <c r="K246">
        <v>215.01</v>
      </c>
      <c r="M246">
        <f t="shared" si="12"/>
        <v>8.6778000000000048</v>
      </c>
      <c r="N246">
        <f t="shared" si="13"/>
        <v>0.41189872696722041</v>
      </c>
      <c r="P246">
        <v>245</v>
      </c>
      <c r="Q246">
        <f t="shared" si="14"/>
        <v>51.444375302496034</v>
      </c>
      <c r="R246">
        <f t="shared" si="15"/>
        <v>1.0594936348361013</v>
      </c>
    </row>
    <row r="247" spans="1:18" x14ac:dyDescent="0.75">
      <c r="A247" s="7">
        <v>0.6399421296296296</v>
      </c>
      <c r="B247">
        <v>14.620000000000005</v>
      </c>
      <c r="C247">
        <v>28.68</v>
      </c>
      <c r="D247">
        <v>10</v>
      </c>
      <c r="E247">
        <v>23.42</v>
      </c>
      <c r="F247">
        <v>10</v>
      </c>
      <c r="G247">
        <v>23.65</v>
      </c>
      <c r="H247">
        <v>18.21</v>
      </c>
      <c r="I247">
        <v>19.45</v>
      </c>
      <c r="J247">
        <v>21.09</v>
      </c>
      <c r="K247">
        <v>202.71</v>
      </c>
      <c r="M247">
        <f t="shared" si="12"/>
        <v>8.6778000000000048</v>
      </c>
      <c r="N247">
        <f t="shared" si="13"/>
        <v>0.41189872696722041</v>
      </c>
      <c r="P247">
        <v>246</v>
      </c>
      <c r="Q247">
        <f t="shared" si="14"/>
        <v>51.444375302496034</v>
      </c>
      <c r="R247">
        <f t="shared" si="15"/>
        <v>1.0594936348361013</v>
      </c>
    </row>
    <row r="248" spans="1:18" x14ac:dyDescent="0.75">
      <c r="A248" s="7">
        <v>0.64063657407407404</v>
      </c>
      <c r="B248">
        <v>14.61</v>
      </c>
      <c r="C248">
        <v>28.67</v>
      </c>
      <c r="D248">
        <v>10</v>
      </c>
      <c r="E248">
        <v>23.4</v>
      </c>
      <c r="F248">
        <v>10</v>
      </c>
      <c r="G248">
        <v>23.6</v>
      </c>
      <c r="H248">
        <v>18.260000000000002</v>
      </c>
      <c r="I248">
        <v>19.52</v>
      </c>
      <c r="J248">
        <v>21.08</v>
      </c>
      <c r="K248">
        <v>209.55</v>
      </c>
      <c r="M248">
        <f t="shared" si="12"/>
        <v>8.6677999999999997</v>
      </c>
      <c r="N248">
        <f t="shared" si="13"/>
        <v>0.41142406895831557</v>
      </c>
      <c r="P248">
        <v>247</v>
      </c>
      <c r="Q248">
        <f t="shared" si="14"/>
        <v>51.388356907173659</v>
      </c>
      <c r="R248">
        <f t="shared" si="15"/>
        <v>1.0571203447915771</v>
      </c>
    </row>
    <row r="249" spans="1:18" x14ac:dyDescent="0.75">
      <c r="A249" s="7">
        <v>0.64133101851851848</v>
      </c>
      <c r="B249">
        <v>14.590000000000003</v>
      </c>
      <c r="C249">
        <v>28.69</v>
      </c>
      <c r="D249">
        <v>10</v>
      </c>
      <c r="E249">
        <v>23.37</v>
      </c>
      <c r="F249">
        <v>10</v>
      </c>
      <c r="G249">
        <v>23.59</v>
      </c>
      <c r="H249">
        <v>18.28</v>
      </c>
      <c r="I249">
        <v>19.59</v>
      </c>
      <c r="J249">
        <v>21.06</v>
      </c>
      <c r="K249">
        <v>216.38</v>
      </c>
      <c r="M249">
        <f t="shared" si="12"/>
        <v>8.6478000000000037</v>
      </c>
      <c r="N249">
        <f t="shared" si="13"/>
        <v>0.41047475294050656</v>
      </c>
      <c r="P249">
        <v>248</v>
      </c>
      <c r="Q249">
        <f t="shared" si="14"/>
        <v>51.275931450773612</v>
      </c>
      <c r="R249">
        <f t="shared" si="15"/>
        <v>1.0523737647025322</v>
      </c>
    </row>
    <row r="250" spans="1:18" x14ac:dyDescent="0.75">
      <c r="A250" s="7">
        <v>0.64202546296296303</v>
      </c>
      <c r="B250">
        <v>14.530000000000001</v>
      </c>
      <c r="C250">
        <v>28.7</v>
      </c>
      <c r="D250">
        <v>10</v>
      </c>
      <c r="E250">
        <v>23.35</v>
      </c>
      <c r="F250">
        <v>10</v>
      </c>
      <c r="G250">
        <v>23.61</v>
      </c>
      <c r="H250">
        <v>18.329999999999998</v>
      </c>
      <c r="I250">
        <v>19.66</v>
      </c>
      <c r="J250">
        <v>21.47</v>
      </c>
      <c r="K250">
        <v>223.22</v>
      </c>
      <c r="M250">
        <f t="shared" si="12"/>
        <v>8.5878000000000014</v>
      </c>
      <c r="N250">
        <f t="shared" si="13"/>
        <v>0.40762680488707898</v>
      </c>
      <c r="P250">
        <v>249</v>
      </c>
      <c r="Q250">
        <f t="shared" si="14"/>
        <v>50.935513169845592</v>
      </c>
      <c r="R250">
        <f t="shared" si="15"/>
        <v>1.038134024435394</v>
      </c>
    </row>
    <row r="251" spans="1:18" x14ac:dyDescent="0.75">
      <c r="A251" s="7">
        <v>0.64271990740740736</v>
      </c>
      <c r="B251">
        <v>14.430000000000003</v>
      </c>
      <c r="C251">
        <v>28.7</v>
      </c>
      <c r="D251">
        <v>10</v>
      </c>
      <c r="E251">
        <v>23.35</v>
      </c>
      <c r="F251">
        <v>10</v>
      </c>
      <c r="G251">
        <v>23.63</v>
      </c>
      <c r="H251">
        <v>18.399999999999999</v>
      </c>
      <c r="I251">
        <v>19.760000000000002</v>
      </c>
      <c r="J251">
        <v>21.32</v>
      </c>
      <c r="K251">
        <v>219.11</v>
      </c>
      <c r="M251">
        <f t="shared" si="12"/>
        <v>8.4878000000000036</v>
      </c>
      <c r="N251">
        <f t="shared" si="13"/>
        <v>0.4028802247980332</v>
      </c>
      <c r="P251">
        <v>250</v>
      </c>
      <c r="Q251">
        <f t="shared" si="14"/>
        <v>50.357454228421986</v>
      </c>
      <c r="R251">
        <f t="shared" si="15"/>
        <v>1.0144011239901654</v>
      </c>
    </row>
    <row r="252" spans="1:18" x14ac:dyDescent="0.75">
      <c r="A252" s="7">
        <v>0.64341435185185192</v>
      </c>
      <c r="B252">
        <v>14.420000000000005</v>
      </c>
      <c r="C252">
        <v>28.71</v>
      </c>
      <c r="D252">
        <v>10</v>
      </c>
      <c r="E252">
        <v>23.36</v>
      </c>
      <c r="F252">
        <v>10</v>
      </c>
      <c r="G252">
        <v>23.63</v>
      </c>
      <c r="H252">
        <v>18.420000000000002</v>
      </c>
      <c r="I252">
        <v>19.8</v>
      </c>
      <c r="J252">
        <v>21</v>
      </c>
      <c r="K252">
        <v>208.18</v>
      </c>
      <c r="M252">
        <f t="shared" si="12"/>
        <v>8.4778000000000056</v>
      </c>
      <c r="N252">
        <f t="shared" si="13"/>
        <v>0.40240556678912875</v>
      </c>
      <c r="P252">
        <v>251</v>
      </c>
      <c r="Q252">
        <f t="shared" si="14"/>
        <v>50.29889829908705</v>
      </c>
      <c r="R252">
        <f t="shared" si="15"/>
        <v>1.012027833945643</v>
      </c>
    </row>
    <row r="253" spans="1:18" x14ac:dyDescent="0.75">
      <c r="A253" s="7">
        <v>0.64410879629629625</v>
      </c>
      <c r="B253">
        <v>14.380000000000003</v>
      </c>
      <c r="C253">
        <v>28.76</v>
      </c>
      <c r="D253">
        <v>10</v>
      </c>
      <c r="E253">
        <v>23.36</v>
      </c>
      <c r="F253">
        <v>10</v>
      </c>
      <c r="G253">
        <v>23.6</v>
      </c>
      <c r="H253">
        <v>18.41</v>
      </c>
      <c r="I253">
        <v>19.86</v>
      </c>
      <c r="J253">
        <v>21.08</v>
      </c>
      <c r="K253">
        <v>202.71</v>
      </c>
      <c r="M253">
        <f t="shared" si="12"/>
        <v>8.4378000000000029</v>
      </c>
      <c r="N253">
        <f t="shared" si="13"/>
        <v>0.40050693475351029</v>
      </c>
      <c r="P253">
        <v>252</v>
      </c>
      <c r="Q253">
        <f t="shared" si="14"/>
        <v>50.063286638697292</v>
      </c>
      <c r="R253">
        <f t="shared" si="15"/>
        <v>1.0025346737675507</v>
      </c>
    </row>
    <row r="254" spans="1:18" x14ac:dyDescent="0.75">
      <c r="A254" s="7">
        <v>0.6448032407407408</v>
      </c>
      <c r="B254">
        <v>14.330000000000005</v>
      </c>
      <c r="C254">
        <v>28.78</v>
      </c>
      <c r="D254">
        <v>10</v>
      </c>
      <c r="E254">
        <v>23.37</v>
      </c>
      <c r="F254">
        <v>10</v>
      </c>
      <c r="G254">
        <v>23.57</v>
      </c>
      <c r="H254">
        <v>18.46</v>
      </c>
      <c r="I254">
        <v>19.88</v>
      </c>
      <c r="J254">
        <v>21.52</v>
      </c>
      <c r="K254">
        <v>210.91</v>
      </c>
      <c r="M254">
        <f t="shared" si="12"/>
        <v>8.3878000000000057</v>
      </c>
      <c r="N254">
        <f t="shared" si="13"/>
        <v>0.39813364470898749</v>
      </c>
      <c r="P254">
        <v>253</v>
      </c>
      <c r="Q254">
        <f t="shared" si="14"/>
        <v>49.765611960227972</v>
      </c>
      <c r="R254">
        <f t="shared" si="15"/>
        <v>0.99066822354493667</v>
      </c>
    </row>
    <row r="255" spans="1:18" x14ac:dyDescent="0.75">
      <c r="A255" s="7">
        <v>0.64549768518518513</v>
      </c>
      <c r="B255">
        <v>14.310000000000006</v>
      </c>
      <c r="C255">
        <v>28.8</v>
      </c>
      <c r="D255">
        <v>10</v>
      </c>
      <c r="E255">
        <v>23.38</v>
      </c>
      <c r="F255">
        <v>10</v>
      </c>
      <c r="G255">
        <v>23.57</v>
      </c>
      <c r="H255">
        <v>18.489999999999998</v>
      </c>
      <c r="I255">
        <v>19.93</v>
      </c>
      <c r="J255">
        <v>21.28</v>
      </c>
      <c r="K255">
        <v>215.01</v>
      </c>
      <c r="M255">
        <f t="shared" si="12"/>
        <v>8.3678000000000061</v>
      </c>
      <c r="N255">
        <f t="shared" si="13"/>
        <v>0.39718432869117831</v>
      </c>
      <c r="P255">
        <v>254</v>
      </c>
      <c r="Q255">
        <f t="shared" si="14"/>
        <v>49.645546021654461</v>
      </c>
      <c r="R255">
        <f t="shared" si="15"/>
        <v>0.98592164345589095</v>
      </c>
    </row>
    <row r="256" spans="1:18" x14ac:dyDescent="0.75">
      <c r="A256" s="7">
        <v>0.64619212962962969</v>
      </c>
      <c r="B256">
        <v>14.240000000000002</v>
      </c>
      <c r="C256">
        <v>28.83</v>
      </c>
      <c r="D256">
        <v>10</v>
      </c>
      <c r="E256">
        <v>23.4</v>
      </c>
      <c r="F256">
        <v>10</v>
      </c>
      <c r="G256">
        <v>23.63</v>
      </c>
      <c r="H256">
        <v>18.53</v>
      </c>
      <c r="I256">
        <v>19.989999999999998</v>
      </c>
      <c r="J256">
        <v>21.9</v>
      </c>
      <c r="K256">
        <v>213.65</v>
      </c>
      <c r="M256">
        <f t="shared" si="12"/>
        <v>8.2978000000000023</v>
      </c>
      <c r="N256">
        <f t="shared" si="13"/>
        <v>0.39386172262884606</v>
      </c>
      <c r="P256">
        <v>255</v>
      </c>
      <c r="Q256">
        <f t="shared" si="14"/>
        <v>49.220757309166288</v>
      </c>
      <c r="R256">
        <f t="shared" si="15"/>
        <v>0.96930861314422967</v>
      </c>
    </row>
    <row r="257" spans="1:18" x14ac:dyDescent="0.75">
      <c r="A257" s="7">
        <v>0.64688657407407402</v>
      </c>
      <c r="B257">
        <v>14.150000000000002</v>
      </c>
      <c r="C257">
        <v>28.87</v>
      </c>
      <c r="D257">
        <v>10</v>
      </c>
      <c r="E257">
        <v>23.41</v>
      </c>
      <c r="F257">
        <v>10</v>
      </c>
      <c r="G257">
        <v>23.65</v>
      </c>
      <c r="H257">
        <v>18.559999999999999</v>
      </c>
      <c r="I257">
        <v>20.04</v>
      </c>
      <c r="J257">
        <v>21.27</v>
      </c>
      <c r="K257">
        <v>210.91</v>
      </c>
      <c r="M257">
        <f t="shared" si="12"/>
        <v>8.2078000000000024</v>
      </c>
      <c r="N257">
        <f t="shared" si="13"/>
        <v>0.38958980054870479</v>
      </c>
      <c r="P257">
        <v>256</v>
      </c>
      <c r="Q257">
        <f t="shared" si="14"/>
        <v>48.663953800043863</v>
      </c>
      <c r="R257">
        <f t="shared" si="15"/>
        <v>0.94794900274352334</v>
      </c>
    </row>
    <row r="258" spans="1:18" x14ac:dyDescent="0.75">
      <c r="A258" s="7">
        <v>0.64758101851851857</v>
      </c>
      <c r="B258">
        <v>14.120000000000001</v>
      </c>
      <c r="C258">
        <v>28.9</v>
      </c>
      <c r="D258">
        <v>10</v>
      </c>
      <c r="E258">
        <v>23.43</v>
      </c>
      <c r="F258">
        <v>10</v>
      </c>
      <c r="G258">
        <v>23.62</v>
      </c>
      <c r="H258">
        <v>18.61</v>
      </c>
      <c r="I258">
        <v>20.059999999999999</v>
      </c>
      <c r="J258">
        <v>21.54</v>
      </c>
      <c r="K258">
        <v>202.71</v>
      </c>
      <c r="M258">
        <f t="shared" si="12"/>
        <v>8.1778000000000013</v>
      </c>
      <c r="N258">
        <f t="shared" si="13"/>
        <v>0.388165826521991</v>
      </c>
      <c r="P258">
        <v>257</v>
      </c>
      <c r="Q258">
        <f t="shared" si="14"/>
        <v>48.475629142312108</v>
      </c>
      <c r="R258">
        <f t="shared" si="15"/>
        <v>0.94082913260995438</v>
      </c>
    </row>
    <row r="259" spans="1:18" x14ac:dyDescent="0.75">
      <c r="A259" s="7">
        <v>0.6482754629629629</v>
      </c>
      <c r="B259">
        <v>14.110000000000003</v>
      </c>
      <c r="C259">
        <v>28.94</v>
      </c>
      <c r="D259">
        <v>10</v>
      </c>
      <c r="E259">
        <v>23.44</v>
      </c>
      <c r="F259">
        <v>10</v>
      </c>
      <c r="G259">
        <v>23.64</v>
      </c>
      <c r="H259">
        <v>18.600000000000001</v>
      </c>
      <c r="I259">
        <v>20.11</v>
      </c>
      <c r="J259">
        <v>21.77</v>
      </c>
      <c r="K259">
        <v>204.08</v>
      </c>
      <c r="M259">
        <f t="shared" ref="M259:M291" si="16">B259-5.9422</f>
        <v>8.1678000000000033</v>
      </c>
      <c r="N259">
        <f t="shared" ref="N259:N291" si="17">M259/21.0678</f>
        <v>0.38769116851308649</v>
      </c>
      <c r="P259">
        <v>258</v>
      </c>
      <c r="Q259">
        <f t="shared" ref="Q259:Q291" si="18">(M259-$S$3)/M259*100</f>
        <v>48.412546830235812</v>
      </c>
      <c r="R259">
        <f t="shared" ref="R259:R291" si="19">(M259-$S$3)/$S$3</f>
        <v>0.93845584256543191</v>
      </c>
    </row>
    <row r="260" spans="1:18" x14ac:dyDescent="0.75">
      <c r="A260" s="7">
        <v>0.64896990740740745</v>
      </c>
      <c r="B260">
        <v>14.09</v>
      </c>
      <c r="C260">
        <v>28.98</v>
      </c>
      <c r="D260">
        <v>10</v>
      </c>
      <c r="E260">
        <v>23.46</v>
      </c>
      <c r="F260">
        <v>10</v>
      </c>
      <c r="G260">
        <v>23.6</v>
      </c>
      <c r="H260">
        <v>18.600000000000001</v>
      </c>
      <c r="I260">
        <v>20.09</v>
      </c>
      <c r="J260">
        <v>21.78</v>
      </c>
      <c r="K260">
        <v>204.08</v>
      </c>
      <c r="M260">
        <f t="shared" si="16"/>
        <v>8.1478000000000002</v>
      </c>
      <c r="N260">
        <f t="shared" si="17"/>
        <v>0.38674185249527721</v>
      </c>
      <c r="P260">
        <v>259</v>
      </c>
      <c r="Q260">
        <f t="shared" si="18"/>
        <v>48.285917671027754</v>
      </c>
      <c r="R260">
        <f t="shared" si="19"/>
        <v>0.9337092624763853</v>
      </c>
    </row>
    <row r="261" spans="1:18" x14ac:dyDescent="0.75">
      <c r="A261" s="7">
        <v>0.64966435185185178</v>
      </c>
      <c r="B261">
        <v>14.080000000000002</v>
      </c>
      <c r="C261">
        <v>28.97</v>
      </c>
      <c r="D261">
        <v>10</v>
      </c>
      <c r="E261">
        <v>23.48</v>
      </c>
      <c r="F261">
        <v>10</v>
      </c>
      <c r="G261">
        <v>23.62</v>
      </c>
      <c r="H261">
        <v>18.649999999999999</v>
      </c>
      <c r="I261">
        <v>20.2</v>
      </c>
      <c r="J261">
        <v>21.91</v>
      </c>
      <c r="K261">
        <v>209.55</v>
      </c>
      <c r="M261">
        <f t="shared" si="16"/>
        <v>8.1378000000000021</v>
      </c>
      <c r="N261">
        <f t="shared" si="17"/>
        <v>0.3862671944863727</v>
      </c>
      <c r="P261">
        <v>260</v>
      </c>
      <c r="Q261">
        <f t="shared" si="18"/>
        <v>48.2223696822237</v>
      </c>
      <c r="R261">
        <f t="shared" si="19"/>
        <v>0.93133597243186284</v>
      </c>
    </row>
    <row r="262" spans="1:18" x14ac:dyDescent="0.75">
      <c r="A262" s="7">
        <v>0.65035879629629634</v>
      </c>
      <c r="B262">
        <v>14.040000000000003</v>
      </c>
      <c r="C262">
        <v>28.98</v>
      </c>
      <c r="D262">
        <v>10</v>
      </c>
      <c r="E262">
        <v>23.49</v>
      </c>
      <c r="F262">
        <v>10</v>
      </c>
      <c r="G262">
        <v>23.66</v>
      </c>
      <c r="H262">
        <v>18.75</v>
      </c>
      <c r="I262">
        <v>20.309999999999999</v>
      </c>
      <c r="J262">
        <v>21.14</v>
      </c>
      <c r="K262">
        <v>216.38</v>
      </c>
      <c r="M262">
        <f t="shared" si="16"/>
        <v>8.097800000000003</v>
      </c>
      <c r="N262">
        <f t="shared" si="17"/>
        <v>0.3843685624507544</v>
      </c>
      <c r="P262">
        <v>261</v>
      </c>
      <c r="Q262">
        <f t="shared" si="18"/>
        <v>47.966608214576809</v>
      </c>
      <c r="R262">
        <f t="shared" si="19"/>
        <v>0.9218428122537714</v>
      </c>
    </row>
    <row r="263" spans="1:18" x14ac:dyDescent="0.75">
      <c r="A263" s="7">
        <v>0.65105324074074067</v>
      </c>
      <c r="B263">
        <v>14.030000000000001</v>
      </c>
      <c r="C263">
        <v>28.94</v>
      </c>
      <c r="D263">
        <v>10</v>
      </c>
      <c r="E263">
        <v>23.51</v>
      </c>
      <c r="F263">
        <v>10</v>
      </c>
      <c r="G263">
        <v>23.67</v>
      </c>
      <c r="H263">
        <v>18.809999999999999</v>
      </c>
      <c r="I263">
        <v>20.43</v>
      </c>
      <c r="J263">
        <v>21.54</v>
      </c>
      <c r="K263">
        <v>216.38</v>
      </c>
      <c r="M263">
        <f t="shared" si="16"/>
        <v>8.0878000000000014</v>
      </c>
      <c r="N263">
        <f t="shared" si="17"/>
        <v>0.38389390444184973</v>
      </c>
      <c r="P263">
        <v>262</v>
      </c>
      <c r="Q263">
        <f t="shared" si="18"/>
        <v>47.902272558668606</v>
      </c>
      <c r="R263">
        <f t="shared" si="19"/>
        <v>0.91946952220924805</v>
      </c>
    </row>
    <row r="264" spans="1:18" x14ac:dyDescent="0.75">
      <c r="A264" s="7">
        <v>0.65174768518518522</v>
      </c>
      <c r="B264">
        <v>14</v>
      </c>
      <c r="C264">
        <v>28.92</v>
      </c>
      <c r="D264">
        <v>10</v>
      </c>
      <c r="E264">
        <v>23.5</v>
      </c>
      <c r="F264">
        <v>10</v>
      </c>
      <c r="G264">
        <v>23.68</v>
      </c>
      <c r="H264">
        <v>18.86</v>
      </c>
      <c r="I264">
        <v>20.49</v>
      </c>
      <c r="J264">
        <v>21.32</v>
      </c>
      <c r="K264">
        <v>210.91</v>
      </c>
      <c r="M264">
        <f t="shared" si="16"/>
        <v>8.0578000000000003</v>
      </c>
      <c r="N264">
        <f t="shared" si="17"/>
        <v>0.38246993041513594</v>
      </c>
      <c r="P264">
        <v>263</v>
      </c>
      <c r="Q264">
        <f t="shared" si="18"/>
        <v>47.708307478468058</v>
      </c>
      <c r="R264">
        <f t="shared" si="19"/>
        <v>0.91234965207567909</v>
      </c>
    </row>
    <row r="265" spans="1:18" x14ac:dyDescent="0.75">
      <c r="A265" s="7">
        <v>0.65244212962962966</v>
      </c>
      <c r="B265">
        <v>13.96</v>
      </c>
      <c r="C265">
        <v>28.91</v>
      </c>
      <c r="D265">
        <v>10</v>
      </c>
      <c r="E265">
        <v>23.5</v>
      </c>
      <c r="F265">
        <v>10</v>
      </c>
      <c r="G265">
        <v>23.69</v>
      </c>
      <c r="H265">
        <v>18.88</v>
      </c>
      <c r="I265">
        <v>20.51</v>
      </c>
      <c r="J265">
        <v>21.92</v>
      </c>
      <c r="K265">
        <v>199.98</v>
      </c>
      <c r="M265">
        <f t="shared" si="16"/>
        <v>8.0178000000000011</v>
      </c>
      <c r="N265">
        <f t="shared" si="17"/>
        <v>0.38057129837951764</v>
      </c>
      <c r="P265">
        <v>264</v>
      </c>
      <c r="Q265">
        <f t="shared" si="18"/>
        <v>47.44742946943051</v>
      </c>
      <c r="R265">
        <f t="shared" si="19"/>
        <v>0.90285649189758754</v>
      </c>
    </row>
    <row r="266" spans="1:18" x14ac:dyDescent="0.75">
      <c r="A266" s="7">
        <v>0.65313657407407411</v>
      </c>
      <c r="B266">
        <v>13.950000000000003</v>
      </c>
      <c r="C266">
        <v>28.92</v>
      </c>
      <c r="D266">
        <v>10</v>
      </c>
      <c r="E266">
        <v>23.51</v>
      </c>
      <c r="F266">
        <v>10</v>
      </c>
      <c r="G266">
        <v>23.72</v>
      </c>
      <c r="H266">
        <v>18.91</v>
      </c>
      <c r="I266">
        <v>20.53</v>
      </c>
      <c r="J266">
        <v>21.92</v>
      </c>
      <c r="K266">
        <v>198.61</v>
      </c>
      <c r="M266">
        <f t="shared" si="16"/>
        <v>8.0078000000000031</v>
      </c>
      <c r="N266">
        <f t="shared" si="17"/>
        <v>0.38009664037061314</v>
      </c>
      <c r="P266">
        <v>265</v>
      </c>
      <c r="Q266">
        <f t="shared" si="18"/>
        <v>47.381802742326244</v>
      </c>
      <c r="R266">
        <f t="shared" si="19"/>
        <v>0.90048320185306507</v>
      </c>
    </row>
    <row r="267" spans="1:18" x14ac:dyDescent="0.75">
      <c r="A267" s="7">
        <v>0.65383101851851855</v>
      </c>
      <c r="B267">
        <v>13.92</v>
      </c>
      <c r="C267">
        <v>28.95</v>
      </c>
      <c r="D267">
        <v>10</v>
      </c>
      <c r="E267">
        <v>23.53</v>
      </c>
      <c r="F267">
        <v>10</v>
      </c>
      <c r="G267">
        <v>23.7</v>
      </c>
      <c r="H267">
        <v>18.920000000000002</v>
      </c>
      <c r="I267">
        <v>20.54</v>
      </c>
      <c r="J267">
        <v>22.31</v>
      </c>
      <c r="K267">
        <v>186.3</v>
      </c>
      <c r="M267">
        <f t="shared" si="16"/>
        <v>7.9778000000000002</v>
      </c>
      <c r="N267">
        <f t="shared" si="17"/>
        <v>0.37867266634389929</v>
      </c>
      <c r="P267">
        <v>266</v>
      </c>
      <c r="Q267">
        <f t="shared" si="18"/>
        <v>47.183935420792686</v>
      </c>
      <c r="R267">
        <f t="shared" si="19"/>
        <v>0.89336333171949567</v>
      </c>
    </row>
    <row r="268" spans="1:18" x14ac:dyDescent="0.75">
      <c r="A268" s="7">
        <v>0.65452546296296299</v>
      </c>
      <c r="B268">
        <v>13.92</v>
      </c>
      <c r="C268">
        <v>29</v>
      </c>
      <c r="D268">
        <v>10</v>
      </c>
      <c r="E268">
        <v>23.56</v>
      </c>
      <c r="F268">
        <v>10</v>
      </c>
      <c r="G268">
        <v>23.71</v>
      </c>
      <c r="H268">
        <v>18.86</v>
      </c>
      <c r="I268">
        <v>20.46</v>
      </c>
      <c r="J268">
        <v>21.77</v>
      </c>
      <c r="K268">
        <v>179.47</v>
      </c>
      <c r="M268">
        <f t="shared" si="16"/>
        <v>7.9778000000000002</v>
      </c>
      <c r="N268">
        <f t="shared" si="17"/>
        <v>0.37867266634389929</v>
      </c>
      <c r="P268">
        <v>267</v>
      </c>
      <c r="Q268">
        <f t="shared" si="18"/>
        <v>47.183935420792686</v>
      </c>
      <c r="R268">
        <f t="shared" si="19"/>
        <v>0.89336333171949567</v>
      </c>
    </row>
    <row r="269" spans="1:18" x14ac:dyDescent="0.75">
      <c r="A269" s="7">
        <v>0.65521990740740743</v>
      </c>
      <c r="B269">
        <v>13.91</v>
      </c>
      <c r="C269">
        <v>29.06</v>
      </c>
      <c r="D269">
        <v>10</v>
      </c>
      <c r="E269">
        <v>23.58</v>
      </c>
      <c r="F269">
        <v>10</v>
      </c>
      <c r="G269">
        <v>23.69</v>
      </c>
      <c r="H269">
        <v>18.87</v>
      </c>
      <c r="I269">
        <v>20.45</v>
      </c>
      <c r="J269">
        <v>22.06</v>
      </c>
      <c r="K269">
        <v>165.8</v>
      </c>
      <c r="M269">
        <f t="shared" si="16"/>
        <v>7.9678000000000004</v>
      </c>
      <c r="N269">
        <f t="shared" si="17"/>
        <v>0.37819800833499467</v>
      </c>
      <c r="P269">
        <v>268</v>
      </c>
      <c r="Q269">
        <f t="shared" si="18"/>
        <v>47.117648535354796</v>
      </c>
      <c r="R269">
        <f t="shared" si="19"/>
        <v>0.89099004167497275</v>
      </c>
    </row>
    <row r="270" spans="1:18" x14ac:dyDescent="0.75">
      <c r="A270" s="7">
        <v>0.65591435185185187</v>
      </c>
      <c r="B270">
        <v>13.900000000000002</v>
      </c>
      <c r="C270">
        <v>29.09</v>
      </c>
      <c r="D270">
        <v>10</v>
      </c>
      <c r="E270">
        <v>23.6</v>
      </c>
      <c r="F270">
        <v>10</v>
      </c>
      <c r="G270">
        <v>23.67</v>
      </c>
      <c r="H270">
        <v>18.829999999999998</v>
      </c>
      <c r="I270">
        <v>20.36</v>
      </c>
      <c r="J270">
        <v>22.07</v>
      </c>
      <c r="K270">
        <v>163.06</v>
      </c>
      <c r="M270">
        <f t="shared" si="16"/>
        <v>7.9578000000000024</v>
      </c>
      <c r="N270">
        <f t="shared" si="17"/>
        <v>0.37772335032609022</v>
      </c>
      <c r="P270">
        <v>269</v>
      </c>
      <c r="Q270">
        <f t="shared" si="18"/>
        <v>47.051195053909375</v>
      </c>
      <c r="R270">
        <f t="shared" si="19"/>
        <v>0.8886167516304504</v>
      </c>
    </row>
    <row r="271" spans="1:18" x14ac:dyDescent="0.75">
      <c r="A271" s="7">
        <v>0.65660879629629632</v>
      </c>
      <c r="B271">
        <v>13.89</v>
      </c>
      <c r="C271">
        <v>29.13</v>
      </c>
      <c r="D271">
        <v>10</v>
      </c>
      <c r="E271">
        <v>23.62</v>
      </c>
      <c r="F271">
        <v>10</v>
      </c>
      <c r="G271">
        <v>23.65</v>
      </c>
      <c r="H271">
        <v>18.84</v>
      </c>
      <c r="I271">
        <v>20.39</v>
      </c>
      <c r="J271">
        <v>22.1</v>
      </c>
      <c r="K271">
        <v>171.27</v>
      </c>
      <c r="M271">
        <f t="shared" si="16"/>
        <v>7.9478000000000009</v>
      </c>
      <c r="N271">
        <f t="shared" si="17"/>
        <v>0.37724869231718555</v>
      </c>
      <c r="P271">
        <v>270</v>
      </c>
      <c r="Q271">
        <f t="shared" si="18"/>
        <v>46.984574347618199</v>
      </c>
      <c r="R271">
        <f t="shared" si="19"/>
        <v>0.88624346158592704</v>
      </c>
    </row>
    <row r="272" spans="1:18" x14ac:dyDescent="0.75">
      <c r="A272" s="7">
        <v>0.65730324074074076</v>
      </c>
      <c r="B272">
        <v>13.89</v>
      </c>
      <c r="C272">
        <v>29.16</v>
      </c>
      <c r="D272">
        <v>10</v>
      </c>
      <c r="E272">
        <v>23.64</v>
      </c>
      <c r="F272">
        <v>10</v>
      </c>
      <c r="G272">
        <v>23.72</v>
      </c>
      <c r="H272">
        <v>18.809999999999999</v>
      </c>
      <c r="I272">
        <v>20.420000000000002</v>
      </c>
      <c r="J272">
        <v>22.15</v>
      </c>
      <c r="K272">
        <v>165.8</v>
      </c>
      <c r="M272">
        <f t="shared" si="16"/>
        <v>7.9478000000000009</v>
      </c>
      <c r="N272">
        <f t="shared" si="17"/>
        <v>0.37724869231718555</v>
      </c>
      <c r="P272">
        <v>271</v>
      </c>
      <c r="Q272">
        <f t="shared" si="18"/>
        <v>46.984574347618199</v>
      </c>
      <c r="R272">
        <f t="shared" si="19"/>
        <v>0.88624346158592704</v>
      </c>
    </row>
    <row r="273" spans="1:18" x14ac:dyDescent="0.75">
      <c r="A273" s="7">
        <v>0.6579976851851852</v>
      </c>
      <c r="B273">
        <v>13.870000000000001</v>
      </c>
      <c r="C273">
        <v>29.21</v>
      </c>
      <c r="D273">
        <v>10</v>
      </c>
      <c r="E273">
        <v>23.67</v>
      </c>
      <c r="F273">
        <v>10</v>
      </c>
      <c r="G273">
        <v>23.72</v>
      </c>
      <c r="H273">
        <v>18.84</v>
      </c>
      <c r="I273">
        <v>20.45</v>
      </c>
      <c r="J273">
        <v>21.18</v>
      </c>
      <c r="K273">
        <v>156.22999999999999</v>
      </c>
      <c r="M273">
        <f t="shared" si="16"/>
        <v>7.9278000000000013</v>
      </c>
      <c r="N273">
        <f t="shared" si="17"/>
        <v>0.37629937629937638</v>
      </c>
      <c r="P273">
        <v>272</v>
      </c>
      <c r="Q273">
        <f t="shared" si="18"/>
        <v>46.850828729281766</v>
      </c>
      <c r="R273">
        <f t="shared" si="19"/>
        <v>0.88149688149688132</v>
      </c>
    </row>
    <row r="274" spans="1:18" x14ac:dyDescent="0.75">
      <c r="A274" s="7">
        <v>0.65869212962962964</v>
      </c>
      <c r="B274">
        <v>13.870000000000001</v>
      </c>
      <c r="C274">
        <v>29.24</v>
      </c>
      <c r="D274">
        <v>10</v>
      </c>
      <c r="E274">
        <v>23.7</v>
      </c>
      <c r="F274">
        <v>10</v>
      </c>
      <c r="G274">
        <v>23.69</v>
      </c>
      <c r="H274">
        <v>18.86</v>
      </c>
      <c r="I274">
        <v>20.46</v>
      </c>
      <c r="J274">
        <v>20.98</v>
      </c>
      <c r="K274">
        <v>169.9</v>
      </c>
      <c r="M274">
        <f t="shared" si="16"/>
        <v>7.9278000000000013</v>
      </c>
      <c r="N274">
        <f t="shared" si="17"/>
        <v>0.37629937629937638</v>
      </c>
      <c r="P274">
        <v>273</v>
      </c>
      <c r="Q274">
        <f t="shared" si="18"/>
        <v>46.850828729281766</v>
      </c>
      <c r="R274">
        <f t="shared" si="19"/>
        <v>0.88149688149688132</v>
      </c>
    </row>
    <row r="275" spans="1:18" x14ac:dyDescent="0.75">
      <c r="A275" s="7">
        <v>0.65938657407407408</v>
      </c>
      <c r="B275">
        <v>13.860000000000003</v>
      </c>
      <c r="C275">
        <v>29.27</v>
      </c>
      <c r="D275">
        <v>10</v>
      </c>
      <c r="E275">
        <v>23.74</v>
      </c>
      <c r="F275">
        <v>10</v>
      </c>
      <c r="G275">
        <v>23.74</v>
      </c>
      <c r="H275">
        <v>18.93</v>
      </c>
      <c r="I275">
        <v>20.57</v>
      </c>
      <c r="J275">
        <v>21.49</v>
      </c>
      <c r="K275">
        <v>163.06</v>
      </c>
      <c r="M275">
        <f t="shared" si="16"/>
        <v>7.9178000000000033</v>
      </c>
      <c r="N275">
        <f t="shared" si="17"/>
        <v>0.37582471829047193</v>
      </c>
      <c r="P275">
        <v>274</v>
      </c>
      <c r="Q275">
        <f t="shared" si="18"/>
        <v>46.783702543635869</v>
      </c>
      <c r="R275">
        <f t="shared" si="19"/>
        <v>0.87912359145235885</v>
      </c>
    </row>
    <row r="276" spans="1:18" x14ac:dyDescent="0.75">
      <c r="A276" s="7">
        <v>0.66008101851851853</v>
      </c>
      <c r="B276">
        <v>13.86</v>
      </c>
      <c r="C276">
        <v>29.25</v>
      </c>
      <c r="D276">
        <v>10</v>
      </c>
      <c r="E276">
        <v>23.77</v>
      </c>
      <c r="F276">
        <v>10</v>
      </c>
      <c r="G276">
        <v>23.71</v>
      </c>
      <c r="H276">
        <v>19</v>
      </c>
      <c r="I276">
        <v>20.66</v>
      </c>
      <c r="J276">
        <v>21.81</v>
      </c>
      <c r="K276">
        <v>160.33000000000001</v>
      </c>
      <c r="M276">
        <f t="shared" si="16"/>
        <v>7.9177999999999997</v>
      </c>
      <c r="N276">
        <f t="shared" si="17"/>
        <v>0.37582471829047176</v>
      </c>
      <c r="P276">
        <v>275</v>
      </c>
      <c r="Q276">
        <f t="shared" si="18"/>
        <v>46.78370254363584</v>
      </c>
      <c r="R276">
        <f t="shared" si="19"/>
        <v>0.87912359145235808</v>
      </c>
    </row>
    <row r="277" spans="1:18" x14ac:dyDescent="0.75">
      <c r="A277" s="7">
        <v>0.66077546296296297</v>
      </c>
      <c r="B277">
        <v>13.830000000000002</v>
      </c>
      <c r="C277">
        <v>29.23</v>
      </c>
      <c r="D277">
        <v>10</v>
      </c>
      <c r="E277">
        <v>23.69</v>
      </c>
      <c r="F277">
        <v>42.64</v>
      </c>
      <c r="G277">
        <v>23.87</v>
      </c>
      <c r="H277">
        <v>19.07</v>
      </c>
      <c r="I277">
        <v>20.73</v>
      </c>
      <c r="J277">
        <v>21.81</v>
      </c>
      <c r="K277">
        <v>158.96</v>
      </c>
      <c r="M277">
        <f t="shared" si="16"/>
        <v>7.8878000000000021</v>
      </c>
      <c r="N277">
        <f t="shared" si="17"/>
        <v>0.37440074426375808</v>
      </c>
      <c r="P277">
        <v>276</v>
      </c>
      <c r="Q277">
        <f t="shared" si="18"/>
        <v>46.581302771368442</v>
      </c>
      <c r="R277">
        <f t="shared" si="19"/>
        <v>0.87200372131878989</v>
      </c>
    </row>
    <row r="278" spans="1:18" x14ac:dyDescent="0.75">
      <c r="A278" s="7">
        <v>0.66146990740740741</v>
      </c>
      <c r="B278">
        <v>13.82</v>
      </c>
      <c r="C278">
        <v>29.18</v>
      </c>
      <c r="D278">
        <v>10</v>
      </c>
      <c r="E278">
        <v>23.77</v>
      </c>
      <c r="F278">
        <v>51.73</v>
      </c>
      <c r="G278">
        <v>23.26</v>
      </c>
      <c r="H278">
        <v>19.170000000000002</v>
      </c>
      <c r="I278">
        <v>21.17</v>
      </c>
      <c r="J278">
        <v>21.21</v>
      </c>
      <c r="K278">
        <v>160.33000000000001</v>
      </c>
      <c r="M278">
        <f t="shared" si="16"/>
        <v>7.8778000000000006</v>
      </c>
      <c r="N278">
        <f t="shared" si="17"/>
        <v>0.37392608625485346</v>
      </c>
      <c r="P278">
        <v>277</v>
      </c>
      <c r="Q278">
        <f t="shared" si="18"/>
        <v>46.513493614968638</v>
      </c>
      <c r="R278">
        <f t="shared" si="19"/>
        <v>0.86963043127426654</v>
      </c>
    </row>
    <row r="279" spans="1:18" x14ac:dyDescent="0.75">
      <c r="A279" s="7">
        <v>0.66216435185185185</v>
      </c>
      <c r="B279">
        <v>13.82</v>
      </c>
      <c r="C279">
        <v>29.14</v>
      </c>
      <c r="D279">
        <v>10</v>
      </c>
      <c r="E279">
        <v>23.84</v>
      </c>
      <c r="F279">
        <v>52.13</v>
      </c>
      <c r="G279">
        <v>23.27</v>
      </c>
      <c r="H279">
        <v>19.28</v>
      </c>
      <c r="I279">
        <v>21.33</v>
      </c>
      <c r="J279">
        <v>21.56</v>
      </c>
      <c r="K279">
        <v>161.69999999999999</v>
      </c>
      <c r="M279">
        <f t="shared" si="16"/>
        <v>7.8778000000000006</v>
      </c>
      <c r="N279">
        <f t="shared" si="17"/>
        <v>0.37392608625485346</v>
      </c>
      <c r="P279">
        <v>278</v>
      </c>
      <c r="Q279">
        <f t="shared" si="18"/>
        <v>46.513493614968638</v>
      </c>
      <c r="R279">
        <f t="shared" si="19"/>
        <v>0.86963043127426654</v>
      </c>
    </row>
    <row r="280" spans="1:18" x14ac:dyDescent="0.75">
      <c r="A280" s="7">
        <v>0.66285879629629629</v>
      </c>
      <c r="B280">
        <v>13.82</v>
      </c>
      <c r="C280">
        <v>29.12</v>
      </c>
      <c r="D280">
        <v>10</v>
      </c>
      <c r="E280">
        <v>24.02</v>
      </c>
      <c r="F280">
        <v>52.13</v>
      </c>
      <c r="G280">
        <v>23.44</v>
      </c>
      <c r="H280">
        <v>19.36</v>
      </c>
      <c r="I280">
        <v>21.41</v>
      </c>
      <c r="J280">
        <v>22.26</v>
      </c>
      <c r="K280">
        <v>163.06</v>
      </c>
      <c r="M280">
        <f t="shared" si="16"/>
        <v>7.8778000000000006</v>
      </c>
      <c r="N280">
        <f t="shared" si="17"/>
        <v>0.37392608625485346</v>
      </c>
      <c r="P280">
        <v>279</v>
      </c>
      <c r="Q280">
        <f t="shared" si="18"/>
        <v>46.513493614968638</v>
      </c>
      <c r="R280">
        <f t="shared" si="19"/>
        <v>0.86963043127426654</v>
      </c>
    </row>
    <row r="281" spans="1:18" x14ac:dyDescent="0.75">
      <c r="A281" s="7">
        <v>0.66355324074074074</v>
      </c>
      <c r="B281">
        <v>13.82</v>
      </c>
      <c r="C281">
        <v>29.12</v>
      </c>
      <c r="D281">
        <v>10</v>
      </c>
      <c r="E281">
        <v>24.14</v>
      </c>
      <c r="F281">
        <v>52.72</v>
      </c>
      <c r="G281">
        <v>23.85</v>
      </c>
      <c r="H281">
        <v>15.12</v>
      </c>
      <c r="I281">
        <v>25.16</v>
      </c>
      <c r="J281">
        <v>21.83</v>
      </c>
      <c r="K281">
        <v>164.43</v>
      </c>
      <c r="M281">
        <f t="shared" si="16"/>
        <v>7.8778000000000006</v>
      </c>
      <c r="N281">
        <f t="shared" si="17"/>
        <v>0.37392608625485346</v>
      </c>
      <c r="P281">
        <v>280</v>
      </c>
      <c r="Q281">
        <f t="shared" si="18"/>
        <v>46.513493614968638</v>
      </c>
      <c r="R281">
        <f t="shared" si="19"/>
        <v>0.86963043127426654</v>
      </c>
    </row>
    <row r="282" spans="1:18" x14ac:dyDescent="0.75">
      <c r="A282" s="7">
        <v>0.66424768518518518</v>
      </c>
      <c r="B282">
        <v>13.8</v>
      </c>
      <c r="C282">
        <v>29.12</v>
      </c>
      <c r="D282">
        <v>10</v>
      </c>
      <c r="E282">
        <v>24.27</v>
      </c>
      <c r="F282">
        <v>51.93</v>
      </c>
      <c r="G282">
        <v>23.47</v>
      </c>
      <c r="H282">
        <v>15.04</v>
      </c>
      <c r="I282">
        <v>22.73</v>
      </c>
      <c r="J282">
        <v>21.88</v>
      </c>
      <c r="K282">
        <v>163.06</v>
      </c>
      <c r="M282">
        <f t="shared" si="16"/>
        <v>7.857800000000001</v>
      </c>
      <c r="N282">
        <f t="shared" si="17"/>
        <v>0.37297677023704429</v>
      </c>
      <c r="P282">
        <v>281</v>
      </c>
      <c r="Q282">
        <f t="shared" si="18"/>
        <v>46.377357530097477</v>
      </c>
      <c r="R282">
        <f t="shared" si="19"/>
        <v>0.86488385118522082</v>
      </c>
    </row>
    <row r="283" spans="1:18" x14ac:dyDescent="0.75">
      <c r="A283" s="7">
        <v>0.66494212962962962</v>
      </c>
      <c r="B283">
        <v>13.79</v>
      </c>
      <c r="C283">
        <v>29.12</v>
      </c>
      <c r="D283">
        <v>10</v>
      </c>
      <c r="E283">
        <v>24.4</v>
      </c>
      <c r="F283">
        <v>51.53</v>
      </c>
      <c r="G283">
        <v>23.46</v>
      </c>
      <c r="H283">
        <v>16.45</v>
      </c>
      <c r="I283">
        <v>23.52</v>
      </c>
      <c r="J283">
        <v>21.44</v>
      </c>
      <c r="K283">
        <v>160.33000000000001</v>
      </c>
      <c r="M283">
        <f t="shared" si="16"/>
        <v>7.8477999999999994</v>
      </c>
      <c r="N283">
        <f t="shared" si="17"/>
        <v>0.37250211222813961</v>
      </c>
      <c r="P283">
        <v>282</v>
      </c>
      <c r="Q283">
        <f t="shared" si="18"/>
        <v>46.309029282091778</v>
      </c>
      <c r="R283">
        <f t="shared" si="19"/>
        <v>0.86251056114069746</v>
      </c>
    </row>
    <row r="284" spans="1:18" x14ac:dyDescent="0.75">
      <c r="A284" s="7">
        <v>0.66563657407407406</v>
      </c>
      <c r="B284">
        <v>13.77</v>
      </c>
      <c r="C284">
        <v>29.07</v>
      </c>
      <c r="D284">
        <v>10</v>
      </c>
      <c r="E284">
        <v>24.4</v>
      </c>
      <c r="F284">
        <v>51.14</v>
      </c>
      <c r="G284">
        <v>23.29</v>
      </c>
      <c r="H284">
        <v>17.38</v>
      </c>
      <c r="I284">
        <v>23.5</v>
      </c>
      <c r="J284">
        <v>21.58</v>
      </c>
      <c r="K284">
        <v>161.69999999999999</v>
      </c>
      <c r="M284">
        <f t="shared" si="16"/>
        <v>7.8277999999999999</v>
      </c>
      <c r="N284">
        <f t="shared" si="17"/>
        <v>0.37155279621033049</v>
      </c>
      <c r="P284">
        <v>283</v>
      </c>
      <c r="Q284">
        <f t="shared" si="18"/>
        <v>46.171849050818864</v>
      </c>
      <c r="R284">
        <f t="shared" si="19"/>
        <v>0.85776398105165175</v>
      </c>
    </row>
    <row r="285" spans="1:18" x14ac:dyDescent="0.75">
      <c r="A285" s="7">
        <v>0.6663310185185185</v>
      </c>
      <c r="B285">
        <v>13.77</v>
      </c>
      <c r="C285">
        <v>29.04</v>
      </c>
      <c r="D285">
        <v>10</v>
      </c>
      <c r="E285">
        <v>24.44</v>
      </c>
      <c r="F285">
        <v>50.55</v>
      </c>
      <c r="G285">
        <v>23.32</v>
      </c>
      <c r="H285">
        <v>18.309999999999999</v>
      </c>
      <c r="I285">
        <v>23.56</v>
      </c>
      <c r="J285">
        <v>21.14</v>
      </c>
      <c r="K285">
        <v>157.59</v>
      </c>
      <c r="M285">
        <f t="shared" si="16"/>
        <v>7.8277999999999999</v>
      </c>
      <c r="N285">
        <f t="shared" si="17"/>
        <v>0.37155279621033049</v>
      </c>
      <c r="P285">
        <v>284</v>
      </c>
      <c r="Q285">
        <f t="shared" si="18"/>
        <v>46.171849050818864</v>
      </c>
      <c r="R285">
        <f t="shared" si="19"/>
        <v>0.85776398105165175</v>
      </c>
    </row>
    <row r="286" spans="1:18" x14ac:dyDescent="0.75">
      <c r="A286" s="7">
        <v>0.66702546296296295</v>
      </c>
      <c r="B286">
        <v>13.77</v>
      </c>
      <c r="C286">
        <v>29.03</v>
      </c>
      <c r="D286">
        <v>10</v>
      </c>
      <c r="E286">
        <v>24.45</v>
      </c>
      <c r="F286">
        <v>51.14</v>
      </c>
      <c r="G286">
        <v>23.3</v>
      </c>
      <c r="H286">
        <v>19.39</v>
      </c>
      <c r="I286">
        <v>23.56</v>
      </c>
      <c r="J286">
        <v>21.48</v>
      </c>
      <c r="K286">
        <v>153.49</v>
      </c>
      <c r="M286">
        <f t="shared" si="16"/>
        <v>7.8277999999999999</v>
      </c>
      <c r="N286">
        <f t="shared" si="17"/>
        <v>0.37155279621033049</v>
      </c>
      <c r="P286">
        <v>285</v>
      </c>
      <c r="Q286">
        <f t="shared" si="18"/>
        <v>46.171849050818864</v>
      </c>
      <c r="R286">
        <f t="shared" si="19"/>
        <v>0.85776398105165175</v>
      </c>
    </row>
    <row r="287" spans="1:18" x14ac:dyDescent="0.75">
      <c r="A287" s="7">
        <v>0.66771990740740739</v>
      </c>
      <c r="B287">
        <v>13.76</v>
      </c>
      <c r="C287">
        <v>29.02</v>
      </c>
      <c r="D287">
        <v>10</v>
      </c>
      <c r="E287">
        <v>24.59</v>
      </c>
      <c r="F287">
        <v>51.53</v>
      </c>
      <c r="G287">
        <v>23.05</v>
      </c>
      <c r="H287">
        <v>20.36</v>
      </c>
      <c r="I287">
        <v>23.5</v>
      </c>
      <c r="J287">
        <v>21.09</v>
      </c>
      <c r="K287">
        <v>138.44999999999999</v>
      </c>
      <c r="M287">
        <f t="shared" si="16"/>
        <v>7.8178000000000001</v>
      </c>
      <c r="N287">
        <f t="shared" si="17"/>
        <v>0.37107813820142593</v>
      </c>
      <c r="P287">
        <v>286</v>
      </c>
      <c r="Q287">
        <f t="shared" si="18"/>
        <v>46.102995727698314</v>
      </c>
      <c r="R287">
        <f t="shared" si="19"/>
        <v>0.85539069100712894</v>
      </c>
    </row>
    <row r="288" spans="1:18" x14ac:dyDescent="0.75">
      <c r="A288" s="7">
        <v>0.66841435185185183</v>
      </c>
      <c r="B288">
        <v>13.76</v>
      </c>
      <c r="C288">
        <v>29.03</v>
      </c>
      <c r="D288">
        <v>10</v>
      </c>
      <c r="E288">
        <v>24.71</v>
      </c>
      <c r="F288">
        <v>51.34</v>
      </c>
      <c r="G288">
        <v>23.22</v>
      </c>
      <c r="H288">
        <v>20.92</v>
      </c>
      <c r="I288">
        <v>23.46</v>
      </c>
      <c r="J288">
        <v>21.77</v>
      </c>
      <c r="K288">
        <v>131.62</v>
      </c>
      <c r="M288">
        <f t="shared" si="16"/>
        <v>7.8178000000000001</v>
      </c>
      <c r="N288">
        <f t="shared" si="17"/>
        <v>0.37107813820142593</v>
      </c>
      <c r="P288">
        <v>287</v>
      </c>
      <c r="Q288">
        <f t="shared" si="18"/>
        <v>46.102995727698314</v>
      </c>
      <c r="R288">
        <f t="shared" si="19"/>
        <v>0.85539069100712894</v>
      </c>
    </row>
    <row r="289" spans="1:18" x14ac:dyDescent="0.75">
      <c r="A289" s="7">
        <v>0.66910879629629638</v>
      </c>
      <c r="B289">
        <v>13.76</v>
      </c>
      <c r="C289">
        <v>29.05</v>
      </c>
      <c r="D289">
        <v>10</v>
      </c>
      <c r="E289">
        <v>24.75</v>
      </c>
      <c r="F289">
        <v>51.73</v>
      </c>
      <c r="G289">
        <v>23</v>
      </c>
      <c r="H289">
        <v>21.42</v>
      </c>
      <c r="I289">
        <v>23.34</v>
      </c>
      <c r="J289">
        <v>21.47</v>
      </c>
      <c r="K289">
        <v>128.88999999999999</v>
      </c>
      <c r="M289">
        <f t="shared" si="16"/>
        <v>7.8178000000000001</v>
      </c>
      <c r="N289">
        <f t="shared" si="17"/>
        <v>0.37107813820142593</v>
      </c>
      <c r="P289">
        <v>288</v>
      </c>
      <c r="Q289">
        <f t="shared" si="18"/>
        <v>46.102995727698314</v>
      </c>
      <c r="R289">
        <f t="shared" si="19"/>
        <v>0.85539069100712894</v>
      </c>
    </row>
    <row r="290" spans="1:18" x14ac:dyDescent="0.75">
      <c r="A290" s="7">
        <v>0.66980324074074071</v>
      </c>
      <c r="B290">
        <v>13.740000000000002</v>
      </c>
      <c r="C290">
        <v>29.05</v>
      </c>
      <c r="D290">
        <v>10</v>
      </c>
      <c r="E290">
        <v>24.81</v>
      </c>
      <c r="F290">
        <v>51.73</v>
      </c>
      <c r="G290">
        <v>17.82</v>
      </c>
      <c r="H290">
        <v>18.48</v>
      </c>
      <c r="I290">
        <v>15.43</v>
      </c>
      <c r="J290">
        <v>21.75</v>
      </c>
      <c r="K290">
        <v>124.78</v>
      </c>
      <c r="M290">
        <f t="shared" si="16"/>
        <v>7.7978000000000023</v>
      </c>
      <c r="N290">
        <f t="shared" si="17"/>
        <v>0.37012882218361687</v>
      </c>
      <c r="P290">
        <v>289</v>
      </c>
      <c r="Q290">
        <f t="shared" si="18"/>
        <v>45.964759291082103</v>
      </c>
      <c r="R290">
        <f t="shared" si="19"/>
        <v>0.85064411091808356</v>
      </c>
    </row>
    <row r="291" spans="1:18" x14ac:dyDescent="0.75">
      <c r="A291" s="7">
        <v>0.67049768518518515</v>
      </c>
      <c r="B291">
        <v>13.700000000000003</v>
      </c>
      <c r="C291">
        <v>29.07</v>
      </c>
      <c r="D291">
        <v>10</v>
      </c>
      <c r="E291">
        <v>24.81</v>
      </c>
      <c r="F291">
        <v>50.94</v>
      </c>
      <c r="G291">
        <v>15.92</v>
      </c>
      <c r="H291">
        <v>17.61</v>
      </c>
      <c r="I291">
        <v>21.73</v>
      </c>
      <c r="J291">
        <v>21.58</v>
      </c>
      <c r="K291">
        <v>122.05</v>
      </c>
      <c r="M291">
        <f t="shared" si="16"/>
        <v>7.7578000000000031</v>
      </c>
      <c r="N291">
        <f t="shared" si="17"/>
        <v>0.36823019014799857</v>
      </c>
      <c r="P291">
        <v>290</v>
      </c>
      <c r="Q291">
        <f t="shared" si="18"/>
        <v>45.686148134780488</v>
      </c>
      <c r="R291">
        <f t="shared" si="19"/>
        <v>0.84115095073999213</v>
      </c>
    </row>
  </sheetData>
  <sortState ref="B2:B491">
    <sortCondition descending="1" ref="B1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00"/>
  <sheetViews>
    <sheetView topLeftCell="F2" zoomScale="70" zoomScaleNormal="70" workbookViewId="0">
      <selection activeCell="P217" sqref="P217:R218"/>
    </sheetView>
  </sheetViews>
  <sheetFormatPr defaultRowHeight="14.75" x14ac:dyDescent="0.75"/>
  <cols>
    <col min="11" max="11" width="22" bestFit="1" customWidth="1"/>
    <col min="13" max="13" width="15" bestFit="1" customWidth="1"/>
    <col min="14" max="14" width="10.40625" bestFit="1" customWidth="1"/>
    <col min="15" max="15" width="7" customWidth="1"/>
    <col min="16" max="16" width="10.40625" customWidth="1"/>
    <col min="17" max="17" width="14" bestFit="1" customWidth="1"/>
    <col min="18" max="18" width="13.40625" bestFit="1" customWidth="1"/>
    <col min="19" max="19" width="44.40625" bestFit="1" customWidth="1"/>
  </cols>
  <sheetData>
    <row r="1" spans="1:20" x14ac:dyDescent="0.75">
      <c r="A1" t="s">
        <v>11</v>
      </c>
      <c r="B1" t="s">
        <v>12</v>
      </c>
      <c r="C1" t="s">
        <v>20</v>
      </c>
      <c r="D1" t="s">
        <v>21</v>
      </c>
      <c r="E1" t="s">
        <v>13</v>
      </c>
      <c r="F1" t="s">
        <v>14</v>
      </c>
      <c r="G1" t="s">
        <v>15</v>
      </c>
      <c r="H1" t="s">
        <v>22</v>
      </c>
      <c r="I1" t="s">
        <v>23</v>
      </c>
      <c r="J1" t="s">
        <v>24</v>
      </c>
      <c r="K1" t="s">
        <v>19</v>
      </c>
      <c r="M1" t="s">
        <v>60</v>
      </c>
      <c r="N1" t="s">
        <v>59</v>
      </c>
      <c r="P1" t="s">
        <v>108</v>
      </c>
      <c r="Q1" t="s">
        <v>106</v>
      </c>
      <c r="R1" t="s">
        <v>107</v>
      </c>
      <c r="S1" s="78" t="s">
        <v>67</v>
      </c>
      <c r="T1" s="78"/>
    </row>
    <row r="2" spans="1:20" x14ac:dyDescent="0.75">
      <c r="A2" s="7">
        <v>0.44413194444444443</v>
      </c>
      <c r="B2">
        <v>26.31</v>
      </c>
      <c r="C2">
        <v>20.14</v>
      </c>
      <c r="D2">
        <v>10</v>
      </c>
      <c r="E2">
        <v>19</v>
      </c>
      <c r="F2">
        <v>78.28</v>
      </c>
      <c r="G2">
        <v>19.510000000000002</v>
      </c>
      <c r="H2">
        <v>17.420000000000002</v>
      </c>
      <c r="I2">
        <v>16.98</v>
      </c>
      <c r="J2">
        <v>17.96</v>
      </c>
      <c r="K2">
        <v>35.92</v>
      </c>
      <c r="L2">
        <f>AVERAGE(K2:K217)</f>
        <v>76.130740740740748</v>
      </c>
      <c r="M2">
        <f>B2-6.2575</f>
        <v>20.052499999999998</v>
      </c>
      <c r="N2">
        <f>M2/20.0525</f>
        <v>1</v>
      </c>
      <c r="P2">
        <v>1</v>
      </c>
      <c r="Q2">
        <f>(M2-$S$11)/M2*100</f>
        <v>80</v>
      </c>
      <c r="R2">
        <f>(M2-$S$11)/$S$11</f>
        <v>4</v>
      </c>
      <c r="S2" t="s">
        <v>68</v>
      </c>
      <c r="T2">
        <v>75</v>
      </c>
    </row>
    <row r="3" spans="1:20" x14ac:dyDescent="0.75">
      <c r="A3" s="7">
        <v>0.44482638888888887</v>
      </c>
      <c r="B3">
        <v>26.31</v>
      </c>
      <c r="C3">
        <v>20.23</v>
      </c>
      <c r="D3">
        <v>10</v>
      </c>
      <c r="E3">
        <v>19</v>
      </c>
      <c r="F3">
        <v>78.66</v>
      </c>
      <c r="G3">
        <v>19.440000000000001</v>
      </c>
      <c r="H3">
        <v>17.64</v>
      </c>
      <c r="I3">
        <v>17.239999999999998</v>
      </c>
      <c r="J3">
        <v>17.829999999999998</v>
      </c>
      <c r="K3">
        <v>42.76</v>
      </c>
      <c r="M3">
        <f t="shared" ref="M3:M66" si="0">B3-6.2575</f>
        <v>20.052499999999998</v>
      </c>
      <c r="N3">
        <f t="shared" ref="N3:N66" si="1">M3/20.0525</f>
        <v>1</v>
      </c>
      <c r="P3">
        <v>2</v>
      </c>
      <c r="Q3">
        <f t="shared" ref="Q3:Q66" si="2">(M3-$S$11)/M3*100</f>
        <v>80</v>
      </c>
      <c r="R3">
        <f t="shared" ref="R3:R66" si="3">(M3-$S$11)/$S$11</f>
        <v>4</v>
      </c>
      <c r="S3" t="s">
        <v>75</v>
      </c>
      <c r="T3">
        <f>3.1416*0.035*0.035</f>
        <v>3.8484600000000006E-3</v>
      </c>
    </row>
    <row r="4" spans="1:20" x14ac:dyDescent="0.75">
      <c r="A4" s="7">
        <v>0.44552083333333337</v>
      </c>
      <c r="B4">
        <v>26.25</v>
      </c>
      <c r="C4">
        <v>20.309999999999999</v>
      </c>
      <c r="D4">
        <v>10</v>
      </c>
      <c r="E4">
        <v>18.89</v>
      </c>
      <c r="F4">
        <v>78.47</v>
      </c>
      <c r="G4">
        <v>19.079999999999998</v>
      </c>
      <c r="H4">
        <v>17.809999999999999</v>
      </c>
      <c r="I4">
        <v>17.46</v>
      </c>
      <c r="J4">
        <v>17.73</v>
      </c>
      <c r="K4">
        <v>38.659999999999997</v>
      </c>
      <c r="M4">
        <f t="shared" si="0"/>
        <v>19.9925</v>
      </c>
      <c r="N4">
        <f t="shared" si="1"/>
        <v>0.99700785438224671</v>
      </c>
      <c r="P4">
        <v>3</v>
      </c>
      <c r="Q4">
        <f t="shared" si="2"/>
        <v>79.939977491559333</v>
      </c>
      <c r="R4">
        <f t="shared" si="3"/>
        <v>3.9850392719112335</v>
      </c>
      <c r="S4" t="s">
        <v>69</v>
      </c>
      <c r="T4" t="s">
        <v>78</v>
      </c>
    </row>
    <row r="5" spans="1:20" x14ac:dyDescent="0.75">
      <c r="A5" s="7">
        <v>0.44621527777777775</v>
      </c>
      <c r="B5">
        <v>26.25</v>
      </c>
      <c r="C5">
        <v>20.39</v>
      </c>
      <c r="D5">
        <v>10</v>
      </c>
      <c r="E5">
        <v>18.899999999999999</v>
      </c>
      <c r="F5">
        <v>79.61</v>
      </c>
      <c r="G5">
        <v>19.37</v>
      </c>
      <c r="H5">
        <v>17.97</v>
      </c>
      <c r="I5">
        <v>17.670000000000002</v>
      </c>
      <c r="J5">
        <v>17.79</v>
      </c>
      <c r="K5">
        <v>46.86</v>
      </c>
      <c r="M5">
        <f t="shared" si="0"/>
        <v>19.9925</v>
      </c>
      <c r="N5">
        <f t="shared" si="1"/>
        <v>0.99700785438224671</v>
      </c>
      <c r="P5">
        <v>4</v>
      </c>
      <c r="Q5">
        <f t="shared" si="2"/>
        <v>79.939977491559333</v>
      </c>
      <c r="R5">
        <f t="shared" si="3"/>
        <v>3.9850392719112335</v>
      </c>
      <c r="S5" t="s">
        <v>71</v>
      </c>
      <c r="T5">
        <f>60*4</f>
        <v>240</v>
      </c>
    </row>
    <row r="6" spans="1:20" x14ac:dyDescent="0.75">
      <c r="A6" s="7">
        <v>0.44690972222222225</v>
      </c>
      <c r="B6">
        <v>26.23</v>
      </c>
      <c r="C6">
        <v>20.47</v>
      </c>
      <c r="D6">
        <v>10</v>
      </c>
      <c r="E6">
        <v>18.87</v>
      </c>
      <c r="F6">
        <v>79.23</v>
      </c>
      <c r="G6">
        <v>19.25</v>
      </c>
      <c r="H6">
        <v>18.11</v>
      </c>
      <c r="I6">
        <v>17.82</v>
      </c>
      <c r="J6">
        <v>17.71</v>
      </c>
      <c r="K6">
        <v>40.020000000000003</v>
      </c>
      <c r="M6">
        <f t="shared" si="0"/>
        <v>19.9725</v>
      </c>
      <c r="N6">
        <f t="shared" si="1"/>
        <v>0.99601047250966224</v>
      </c>
      <c r="P6">
        <v>5</v>
      </c>
      <c r="Q6">
        <f t="shared" si="2"/>
        <v>79.919889848541743</v>
      </c>
      <c r="R6">
        <f t="shared" si="3"/>
        <v>3.9800523625483111</v>
      </c>
      <c r="S6" t="s">
        <v>72</v>
      </c>
      <c r="T6">
        <f>T5*T3*T2</f>
        <v>69.272280000000009</v>
      </c>
    </row>
    <row r="7" spans="1:20" x14ac:dyDescent="0.75">
      <c r="A7" s="7">
        <v>0.44760416666666664</v>
      </c>
      <c r="B7">
        <v>26.22</v>
      </c>
      <c r="C7">
        <v>20.53</v>
      </c>
      <c r="D7">
        <v>10</v>
      </c>
      <c r="E7">
        <v>18.739999999999998</v>
      </c>
      <c r="F7">
        <v>79.989999999999995</v>
      </c>
      <c r="G7">
        <v>18.989999999999998</v>
      </c>
      <c r="H7">
        <v>18.239999999999998</v>
      </c>
      <c r="I7">
        <v>17.96</v>
      </c>
      <c r="J7">
        <v>17.63</v>
      </c>
      <c r="K7">
        <v>40.020000000000003</v>
      </c>
      <c r="M7">
        <f t="shared" si="0"/>
        <v>19.962499999999999</v>
      </c>
      <c r="N7">
        <f t="shared" si="1"/>
        <v>0.99551178157336995</v>
      </c>
      <c r="P7">
        <v>6</v>
      </c>
      <c r="Q7">
        <f t="shared" si="2"/>
        <v>79.90983093299937</v>
      </c>
      <c r="R7">
        <f t="shared" si="3"/>
        <v>3.9775589078668494</v>
      </c>
      <c r="S7" t="s">
        <v>73</v>
      </c>
      <c r="T7">
        <v>11</v>
      </c>
    </row>
    <row r="8" spans="1:20" x14ac:dyDescent="0.75">
      <c r="A8" s="7">
        <v>0.44829861111111113</v>
      </c>
      <c r="B8">
        <v>26.2</v>
      </c>
      <c r="C8">
        <v>20.59</v>
      </c>
      <c r="D8">
        <v>10</v>
      </c>
      <c r="E8">
        <v>18.64</v>
      </c>
      <c r="F8">
        <v>79.42</v>
      </c>
      <c r="G8">
        <v>18.95</v>
      </c>
      <c r="H8">
        <v>18.329999999999998</v>
      </c>
      <c r="I8">
        <v>18.07</v>
      </c>
      <c r="J8">
        <v>17.59</v>
      </c>
      <c r="K8">
        <v>37.29</v>
      </c>
      <c r="M8">
        <f t="shared" si="0"/>
        <v>19.942499999999999</v>
      </c>
      <c r="N8">
        <f t="shared" si="1"/>
        <v>0.99451439970078548</v>
      </c>
      <c r="P8">
        <v>7</v>
      </c>
      <c r="Q8">
        <f t="shared" si="2"/>
        <v>79.8896828381597</v>
      </c>
      <c r="R8">
        <f t="shared" si="3"/>
        <v>3.9725719985039274</v>
      </c>
      <c r="S8" t="s">
        <v>74</v>
      </c>
      <c r="T8">
        <f>1000*6.0775*T3</f>
        <v>23.389015650000005</v>
      </c>
    </row>
    <row r="9" spans="1:20" x14ac:dyDescent="0.75">
      <c r="A9" s="7">
        <v>0.44899305555555552</v>
      </c>
      <c r="B9">
        <v>26.19</v>
      </c>
      <c r="C9">
        <v>20.64</v>
      </c>
      <c r="D9">
        <v>10</v>
      </c>
      <c r="E9">
        <v>18.579999999999998</v>
      </c>
      <c r="F9">
        <v>79.61</v>
      </c>
      <c r="G9">
        <v>18.920000000000002</v>
      </c>
      <c r="H9">
        <v>18.420000000000002</v>
      </c>
      <c r="I9">
        <v>18.190000000000001</v>
      </c>
      <c r="J9">
        <v>17.66</v>
      </c>
      <c r="K9">
        <v>35.92</v>
      </c>
      <c r="M9">
        <f t="shared" si="0"/>
        <v>19.932500000000001</v>
      </c>
      <c r="N9">
        <f t="shared" si="1"/>
        <v>0.9940157087644933</v>
      </c>
      <c r="P9">
        <v>8</v>
      </c>
      <c r="Q9">
        <f t="shared" si="2"/>
        <v>79.879593628496167</v>
      </c>
      <c r="R9">
        <f t="shared" si="3"/>
        <v>3.9700785438224666</v>
      </c>
      <c r="S9" t="s">
        <v>76</v>
      </c>
      <c r="T9">
        <f>100*T7/T8</f>
        <v>47.030623967280974</v>
      </c>
    </row>
    <row r="10" spans="1:20" x14ac:dyDescent="0.75">
      <c r="A10" s="7">
        <v>0.44968750000000002</v>
      </c>
      <c r="B10">
        <v>26.18</v>
      </c>
      <c r="C10">
        <v>20.67</v>
      </c>
      <c r="D10">
        <v>10</v>
      </c>
      <c r="E10">
        <v>18.5</v>
      </c>
      <c r="F10">
        <v>79.989999999999995</v>
      </c>
      <c r="G10">
        <v>18.86</v>
      </c>
      <c r="H10">
        <v>18.489999999999998</v>
      </c>
      <c r="I10">
        <v>18.27</v>
      </c>
      <c r="J10">
        <v>17.61</v>
      </c>
      <c r="K10">
        <v>31.82</v>
      </c>
      <c r="M10">
        <f t="shared" si="0"/>
        <v>19.922499999999999</v>
      </c>
      <c r="N10">
        <f t="shared" si="1"/>
        <v>0.99351701782820101</v>
      </c>
      <c r="P10">
        <v>9</v>
      </c>
      <c r="Q10">
        <f t="shared" si="2"/>
        <v>79.869494290375201</v>
      </c>
      <c r="R10">
        <f t="shared" si="3"/>
        <v>3.9675850891410049</v>
      </c>
    </row>
    <row r="11" spans="1:20" x14ac:dyDescent="0.75">
      <c r="A11" s="7">
        <v>0.4503819444444444</v>
      </c>
      <c r="B11">
        <v>26.17</v>
      </c>
      <c r="C11">
        <v>20.71</v>
      </c>
      <c r="D11">
        <v>10</v>
      </c>
      <c r="E11">
        <v>18.41</v>
      </c>
      <c r="F11">
        <v>79.989999999999995</v>
      </c>
      <c r="G11">
        <v>18.8</v>
      </c>
      <c r="H11">
        <v>18.559999999999999</v>
      </c>
      <c r="I11">
        <v>18.34</v>
      </c>
      <c r="J11">
        <v>17.64</v>
      </c>
      <c r="K11">
        <v>44.12</v>
      </c>
      <c r="M11">
        <f t="shared" si="0"/>
        <v>19.912500000000001</v>
      </c>
      <c r="N11">
        <f t="shared" si="1"/>
        <v>0.99301832689190894</v>
      </c>
      <c r="P11">
        <v>10</v>
      </c>
      <c r="Q11">
        <f t="shared" si="2"/>
        <v>79.859384808537342</v>
      </c>
      <c r="R11">
        <f t="shared" si="3"/>
        <v>3.9650916344595446</v>
      </c>
      <c r="S11">
        <f>0.2*M2</f>
        <v>4.0104999999999995</v>
      </c>
    </row>
    <row r="12" spans="1:20" x14ac:dyDescent="0.75">
      <c r="A12" s="7">
        <v>0.4510763888888889</v>
      </c>
      <c r="B12">
        <v>26.13</v>
      </c>
      <c r="C12">
        <v>20.76</v>
      </c>
      <c r="D12">
        <v>10</v>
      </c>
      <c r="E12">
        <v>18.399999999999999</v>
      </c>
      <c r="F12">
        <v>80.180000000000007</v>
      </c>
      <c r="G12">
        <v>19.059999999999999</v>
      </c>
      <c r="H12">
        <v>18.63</v>
      </c>
      <c r="I12">
        <v>18.47</v>
      </c>
      <c r="J12">
        <v>17.72</v>
      </c>
      <c r="K12">
        <v>46.86</v>
      </c>
      <c r="M12">
        <f t="shared" si="0"/>
        <v>19.872499999999999</v>
      </c>
      <c r="N12">
        <f t="shared" si="1"/>
        <v>0.99102356314673978</v>
      </c>
      <c r="P12">
        <v>11</v>
      </c>
      <c r="Q12">
        <f t="shared" si="2"/>
        <v>79.818845137753172</v>
      </c>
      <c r="R12">
        <f t="shared" si="3"/>
        <v>3.9551178157336992</v>
      </c>
    </row>
    <row r="13" spans="1:20" x14ac:dyDescent="0.75">
      <c r="A13" s="7">
        <v>0.45177083333333329</v>
      </c>
      <c r="B13">
        <v>26.06</v>
      </c>
      <c r="C13">
        <v>20.8</v>
      </c>
      <c r="D13">
        <v>10</v>
      </c>
      <c r="E13">
        <v>18.36</v>
      </c>
      <c r="F13">
        <v>80.56</v>
      </c>
      <c r="G13">
        <v>18.95</v>
      </c>
      <c r="H13">
        <v>18.72</v>
      </c>
      <c r="I13">
        <v>18.55</v>
      </c>
      <c r="J13">
        <v>17.75</v>
      </c>
      <c r="K13">
        <v>41.39</v>
      </c>
      <c r="M13">
        <f t="shared" si="0"/>
        <v>19.802499999999998</v>
      </c>
      <c r="N13">
        <f t="shared" si="1"/>
        <v>0.9875327265926942</v>
      </c>
      <c r="P13">
        <v>12</v>
      </c>
      <c r="Q13">
        <f t="shared" si="2"/>
        <v>79.747506627951012</v>
      </c>
      <c r="R13">
        <f t="shared" si="3"/>
        <v>3.9376636329634707</v>
      </c>
    </row>
    <row r="14" spans="1:20" x14ac:dyDescent="0.75">
      <c r="A14" s="7">
        <v>0.45246527777777779</v>
      </c>
      <c r="B14">
        <v>26.02</v>
      </c>
      <c r="C14">
        <v>20.84</v>
      </c>
      <c r="D14">
        <v>10</v>
      </c>
      <c r="E14">
        <v>18.36</v>
      </c>
      <c r="F14">
        <v>80.75</v>
      </c>
      <c r="G14">
        <v>19.02</v>
      </c>
      <c r="H14">
        <v>18.78</v>
      </c>
      <c r="I14">
        <v>18.63</v>
      </c>
      <c r="J14">
        <v>17.82</v>
      </c>
      <c r="K14">
        <v>44.12</v>
      </c>
      <c r="M14">
        <f t="shared" si="0"/>
        <v>19.762499999999999</v>
      </c>
      <c r="N14">
        <f t="shared" si="1"/>
        <v>0.98553796284752526</v>
      </c>
      <c r="P14">
        <v>13</v>
      </c>
      <c r="Q14">
        <f t="shared" si="2"/>
        <v>79.706514864010117</v>
      </c>
      <c r="R14">
        <f t="shared" si="3"/>
        <v>3.9276898142376266</v>
      </c>
    </row>
    <row r="15" spans="1:20" x14ac:dyDescent="0.75">
      <c r="A15" s="7">
        <v>0.45315972222222217</v>
      </c>
      <c r="B15">
        <v>25.99</v>
      </c>
      <c r="C15">
        <v>20.9</v>
      </c>
      <c r="D15">
        <v>10</v>
      </c>
      <c r="E15">
        <v>18.559999999999999</v>
      </c>
      <c r="F15">
        <v>16.29</v>
      </c>
      <c r="G15">
        <v>18.37</v>
      </c>
      <c r="H15">
        <v>18.14</v>
      </c>
      <c r="I15">
        <v>17.25</v>
      </c>
      <c r="J15">
        <v>17.55</v>
      </c>
      <c r="K15">
        <v>41.39</v>
      </c>
      <c r="M15">
        <f t="shared" si="0"/>
        <v>19.732499999999998</v>
      </c>
      <c r="N15">
        <f t="shared" si="1"/>
        <v>0.9840418900386485</v>
      </c>
      <c r="P15">
        <v>14</v>
      </c>
      <c r="Q15">
        <f t="shared" si="2"/>
        <v>79.675661978968705</v>
      </c>
      <c r="R15">
        <f t="shared" si="3"/>
        <v>3.9202094501932425</v>
      </c>
    </row>
    <row r="16" spans="1:20" x14ac:dyDescent="0.75">
      <c r="A16" s="7">
        <v>0.45385416666666667</v>
      </c>
      <c r="B16">
        <v>25.98</v>
      </c>
      <c r="C16">
        <v>20.94</v>
      </c>
      <c r="D16">
        <v>10</v>
      </c>
      <c r="E16">
        <v>18.579999999999998</v>
      </c>
      <c r="F16">
        <v>13.93</v>
      </c>
      <c r="G16">
        <v>18.29</v>
      </c>
      <c r="H16">
        <v>16.45</v>
      </c>
      <c r="I16">
        <v>15.13</v>
      </c>
      <c r="J16">
        <v>17.760000000000002</v>
      </c>
      <c r="K16">
        <v>53.69</v>
      </c>
      <c r="M16">
        <f t="shared" si="0"/>
        <v>19.7225</v>
      </c>
      <c r="N16">
        <f t="shared" si="1"/>
        <v>0.98354319910235644</v>
      </c>
      <c r="P16">
        <v>15</v>
      </c>
      <c r="Q16">
        <f t="shared" si="2"/>
        <v>79.665356825960203</v>
      </c>
      <c r="R16">
        <f t="shared" si="3"/>
        <v>3.9177159955117822</v>
      </c>
    </row>
    <row r="17" spans="1:18" x14ac:dyDescent="0.75">
      <c r="A17" s="7">
        <v>0.45454861111111106</v>
      </c>
      <c r="B17">
        <v>25.86</v>
      </c>
      <c r="C17">
        <v>20.99</v>
      </c>
      <c r="D17">
        <v>10</v>
      </c>
      <c r="E17">
        <v>18.5</v>
      </c>
      <c r="F17">
        <v>11.61</v>
      </c>
      <c r="G17">
        <v>18.2</v>
      </c>
      <c r="H17">
        <v>15.25</v>
      </c>
      <c r="I17">
        <v>13.77</v>
      </c>
      <c r="J17">
        <v>17.62</v>
      </c>
      <c r="K17">
        <v>41.39</v>
      </c>
      <c r="M17">
        <f t="shared" si="0"/>
        <v>19.602499999999999</v>
      </c>
      <c r="N17">
        <f t="shared" si="1"/>
        <v>0.97755890786684951</v>
      </c>
      <c r="P17">
        <v>16</v>
      </c>
      <c r="Q17">
        <f t="shared" si="2"/>
        <v>79.540874888407089</v>
      </c>
      <c r="R17">
        <f t="shared" si="3"/>
        <v>3.8877945393342479</v>
      </c>
    </row>
    <row r="18" spans="1:18" x14ac:dyDescent="0.75">
      <c r="A18" s="7">
        <v>0.45524305555555555</v>
      </c>
      <c r="B18">
        <v>25.83</v>
      </c>
      <c r="C18">
        <v>21.04</v>
      </c>
      <c r="D18">
        <v>10</v>
      </c>
      <c r="E18">
        <v>18.41</v>
      </c>
      <c r="F18">
        <v>11.94</v>
      </c>
      <c r="G18">
        <v>18.16</v>
      </c>
      <c r="H18">
        <v>14.36</v>
      </c>
      <c r="I18">
        <v>12.74</v>
      </c>
      <c r="J18">
        <v>17.77</v>
      </c>
      <c r="K18">
        <v>55.06</v>
      </c>
      <c r="M18">
        <f t="shared" si="0"/>
        <v>19.572499999999998</v>
      </c>
      <c r="N18">
        <f t="shared" si="1"/>
        <v>0.97606283505797276</v>
      </c>
      <c r="P18">
        <v>17</v>
      </c>
      <c r="Q18">
        <f t="shared" si="2"/>
        <v>79.509515902414094</v>
      </c>
      <c r="R18">
        <f t="shared" si="3"/>
        <v>3.8803141752898638</v>
      </c>
    </row>
    <row r="19" spans="1:18" x14ac:dyDescent="0.75">
      <c r="A19" s="7">
        <v>0.45593750000000005</v>
      </c>
      <c r="B19">
        <v>25.79</v>
      </c>
      <c r="C19">
        <v>21.08</v>
      </c>
      <c r="D19">
        <v>10</v>
      </c>
      <c r="E19">
        <v>18.32</v>
      </c>
      <c r="F19">
        <v>11.78</v>
      </c>
      <c r="G19">
        <v>18.059999999999999</v>
      </c>
      <c r="H19">
        <v>13.7</v>
      </c>
      <c r="I19">
        <v>11.97</v>
      </c>
      <c r="J19">
        <v>17.8</v>
      </c>
      <c r="K19">
        <v>46.86</v>
      </c>
      <c r="M19">
        <f t="shared" si="0"/>
        <v>19.532499999999999</v>
      </c>
      <c r="N19">
        <f t="shared" si="1"/>
        <v>0.97406807131280393</v>
      </c>
      <c r="P19">
        <v>18</v>
      </c>
      <c r="Q19">
        <f t="shared" si="2"/>
        <v>79.467554076539088</v>
      </c>
      <c r="R19">
        <f t="shared" si="3"/>
        <v>3.8703403565640198</v>
      </c>
    </row>
    <row r="20" spans="1:18" x14ac:dyDescent="0.75">
      <c r="A20" s="7">
        <v>0.45663194444444444</v>
      </c>
      <c r="B20">
        <v>25.72</v>
      </c>
      <c r="C20">
        <v>21.12</v>
      </c>
      <c r="D20">
        <v>10</v>
      </c>
      <c r="E20">
        <v>18.25</v>
      </c>
      <c r="F20">
        <v>12.27</v>
      </c>
      <c r="G20">
        <v>18.010000000000002</v>
      </c>
      <c r="H20">
        <v>13.26</v>
      </c>
      <c r="I20">
        <v>11.37</v>
      </c>
      <c r="J20">
        <v>17.75</v>
      </c>
      <c r="K20">
        <v>45.49</v>
      </c>
      <c r="M20">
        <f t="shared" si="0"/>
        <v>19.462499999999999</v>
      </c>
      <c r="N20">
        <f t="shared" si="1"/>
        <v>0.97057723475875823</v>
      </c>
      <c r="P20">
        <v>19</v>
      </c>
      <c r="Q20">
        <f t="shared" si="2"/>
        <v>79.393705844572892</v>
      </c>
      <c r="R20">
        <f t="shared" si="3"/>
        <v>3.8528861737937912</v>
      </c>
    </row>
    <row r="21" spans="1:18" x14ac:dyDescent="0.75">
      <c r="A21" s="7">
        <v>0.45732638888888894</v>
      </c>
      <c r="B21">
        <v>25.68</v>
      </c>
      <c r="C21">
        <v>21.16</v>
      </c>
      <c r="D21">
        <v>10</v>
      </c>
      <c r="E21">
        <v>18.18</v>
      </c>
      <c r="F21">
        <v>12.44</v>
      </c>
      <c r="G21">
        <v>17.96</v>
      </c>
      <c r="H21">
        <v>12.92</v>
      </c>
      <c r="I21">
        <v>10.92</v>
      </c>
      <c r="J21">
        <v>17.77</v>
      </c>
      <c r="K21">
        <v>44.12</v>
      </c>
      <c r="M21">
        <f t="shared" si="0"/>
        <v>19.422499999999999</v>
      </c>
      <c r="N21">
        <f t="shared" si="1"/>
        <v>0.96858247101358941</v>
      </c>
      <c r="P21">
        <v>20</v>
      </c>
      <c r="Q21">
        <f t="shared" si="2"/>
        <v>79.351267859441364</v>
      </c>
      <c r="R21">
        <f t="shared" si="3"/>
        <v>3.8429123550679467</v>
      </c>
    </row>
    <row r="22" spans="1:18" x14ac:dyDescent="0.75">
      <c r="A22" s="7">
        <v>0.45802083333333332</v>
      </c>
      <c r="B22">
        <v>25.66</v>
      </c>
      <c r="C22">
        <v>21.21</v>
      </c>
      <c r="D22">
        <v>10</v>
      </c>
      <c r="E22">
        <v>18.13</v>
      </c>
      <c r="F22">
        <v>11.28</v>
      </c>
      <c r="G22">
        <v>17.899999999999999</v>
      </c>
      <c r="H22">
        <v>12.65</v>
      </c>
      <c r="I22">
        <v>10.54</v>
      </c>
      <c r="J22">
        <v>17.68</v>
      </c>
      <c r="K22">
        <v>48.23</v>
      </c>
      <c r="M22">
        <f t="shared" si="0"/>
        <v>19.4025</v>
      </c>
      <c r="N22">
        <f t="shared" si="1"/>
        <v>0.96758508914100494</v>
      </c>
      <c r="P22">
        <v>21</v>
      </c>
      <c r="Q22">
        <f t="shared" si="2"/>
        <v>79.329983249581232</v>
      </c>
      <c r="R22">
        <f t="shared" si="3"/>
        <v>3.8379254457050247</v>
      </c>
    </row>
    <row r="23" spans="1:18" x14ac:dyDescent="0.75">
      <c r="A23" s="7">
        <v>0.45871527777777782</v>
      </c>
      <c r="B23">
        <v>25.58</v>
      </c>
      <c r="C23">
        <v>21.24</v>
      </c>
      <c r="D23">
        <v>10</v>
      </c>
      <c r="E23">
        <v>18.079999999999998</v>
      </c>
      <c r="F23">
        <v>10.78</v>
      </c>
      <c r="G23">
        <v>17.88</v>
      </c>
      <c r="H23">
        <v>12.45</v>
      </c>
      <c r="I23">
        <v>10.29</v>
      </c>
      <c r="J23">
        <v>17.82</v>
      </c>
      <c r="K23">
        <v>50.96</v>
      </c>
      <c r="M23">
        <f t="shared" si="0"/>
        <v>19.322499999999998</v>
      </c>
      <c r="N23">
        <f t="shared" si="1"/>
        <v>0.96359556165066695</v>
      </c>
      <c r="P23">
        <v>22</v>
      </c>
      <c r="Q23">
        <f t="shared" si="2"/>
        <v>79.24440419200414</v>
      </c>
      <c r="R23">
        <f t="shared" si="3"/>
        <v>3.8179778082533349</v>
      </c>
    </row>
    <row r="24" spans="1:18" x14ac:dyDescent="0.75">
      <c r="A24" s="7">
        <v>0.45940972222222221</v>
      </c>
      <c r="B24">
        <v>25.51</v>
      </c>
      <c r="C24">
        <v>21.29</v>
      </c>
      <c r="D24">
        <v>10</v>
      </c>
      <c r="E24">
        <v>18.05</v>
      </c>
      <c r="F24">
        <v>11.28</v>
      </c>
      <c r="G24">
        <v>17.86</v>
      </c>
      <c r="H24">
        <v>12.31</v>
      </c>
      <c r="I24">
        <v>10.050000000000001</v>
      </c>
      <c r="J24">
        <v>17.829999999999998</v>
      </c>
      <c r="K24">
        <v>55.06</v>
      </c>
      <c r="M24">
        <f t="shared" si="0"/>
        <v>19.252500000000001</v>
      </c>
      <c r="N24">
        <f t="shared" si="1"/>
        <v>0.96010472509662148</v>
      </c>
      <c r="P24">
        <v>23</v>
      </c>
      <c r="Q24">
        <f t="shared" si="2"/>
        <v>79.168939098818342</v>
      </c>
      <c r="R24">
        <f t="shared" si="3"/>
        <v>3.8005236254831076</v>
      </c>
    </row>
    <row r="25" spans="1:18" x14ac:dyDescent="0.75">
      <c r="A25" s="7">
        <v>0.4601041666666667</v>
      </c>
      <c r="B25">
        <v>25.46</v>
      </c>
      <c r="C25">
        <v>21.32</v>
      </c>
      <c r="D25">
        <v>10</v>
      </c>
      <c r="E25">
        <v>18.02</v>
      </c>
      <c r="F25">
        <v>11.94</v>
      </c>
      <c r="G25">
        <v>17.829999999999998</v>
      </c>
      <c r="H25">
        <v>12.19</v>
      </c>
      <c r="I25">
        <v>9.8800000000000008</v>
      </c>
      <c r="J25">
        <v>17.8</v>
      </c>
      <c r="K25">
        <v>46.86</v>
      </c>
      <c r="M25">
        <f t="shared" si="0"/>
        <v>19.202500000000001</v>
      </c>
      <c r="N25">
        <f t="shared" si="1"/>
        <v>0.95761127041516025</v>
      </c>
      <c r="P25">
        <v>24</v>
      </c>
      <c r="Q25">
        <f t="shared" si="2"/>
        <v>79.114698606952217</v>
      </c>
      <c r="R25">
        <f t="shared" si="3"/>
        <v>3.7880563520758015</v>
      </c>
    </row>
    <row r="26" spans="1:18" x14ac:dyDescent="0.75">
      <c r="A26" s="7">
        <v>0.46079861111111109</v>
      </c>
      <c r="B26">
        <v>25.44</v>
      </c>
      <c r="C26">
        <v>21.35</v>
      </c>
      <c r="D26">
        <v>10</v>
      </c>
      <c r="E26">
        <v>17.989999999999998</v>
      </c>
      <c r="F26">
        <v>11.28</v>
      </c>
      <c r="G26">
        <v>17.829999999999998</v>
      </c>
      <c r="H26">
        <v>12.1</v>
      </c>
      <c r="I26">
        <v>9.76</v>
      </c>
      <c r="J26">
        <v>17.88</v>
      </c>
      <c r="K26">
        <v>48.23</v>
      </c>
      <c r="M26">
        <f t="shared" si="0"/>
        <v>19.182500000000001</v>
      </c>
      <c r="N26">
        <f t="shared" si="1"/>
        <v>0.9566138885425759</v>
      </c>
      <c r="P26">
        <v>25</v>
      </c>
      <c r="Q26">
        <f t="shared" si="2"/>
        <v>79.092923237325692</v>
      </c>
      <c r="R26">
        <f t="shared" si="3"/>
        <v>3.7830694427128795</v>
      </c>
    </row>
    <row r="27" spans="1:18" x14ac:dyDescent="0.75">
      <c r="A27" s="7">
        <v>0.46149305555555559</v>
      </c>
      <c r="B27">
        <v>25.4</v>
      </c>
      <c r="C27">
        <v>21.39</v>
      </c>
      <c r="D27">
        <v>10</v>
      </c>
      <c r="E27">
        <v>17.97</v>
      </c>
      <c r="F27">
        <v>11.28</v>
      </c>
      <c r="G27">
        <v>17.809999999999999</v>
      </c>
      <c r="H27">
        <v>12.05</v>
      </c>
      <c r="I27">
        <v>9.67</v>
      </c>
      <c r="J27">
        <v>17.899999999999999</v>
      </c>
      <c r="K27">
        <v>48.23</v>
      </c>
      <c r="M27">
        <f t="shared" si="0"/>
        <v>19.142499999999998</v>
      </c>
      <c r="N27">
        <f t="shared" si="1"/>
        <v>0.95461912479740685</v>
      </c>
      <c r="P27">
        <v>26</v>
      </c>
      <c r="Q27">
        <f t="shared" si="2"/>
        <v>79.049235993208825</v>
      </c>
      <c r="R27">
        <f t="shared" si="3"/>
        <v>3.7730956239870341</v>
      </c>
    </row>
    <row r="28" spans="1:18" x14ac:dyDescent="0.75">
      <c r="A28" s="7">
        <v>0.46218749999999997</v>
      </c>
      <c r="B28">
        <v>25.31</v>
      </c>
      <c r="C28">
        <v>21.43</v>
      </c>
      <c r="D28">
        <v>10</v>
      </c>
      <c r="E28">
        <v>17.95</v>
      </c>
      <c r="F28">
        <v>10.119999999999999</v>
      </c>
      <c r="G28">
        <v>17.829999999999998</v>
      </c>
      <c r="H28">
        <v>12.01</v>
      </c>
      <c r="I28">
        <v>9.5500000000000007</v>
      </c>
      <c r="J28">
        <v>17.649999999999999</v>
      </c>
      <c r="K28">
        <v>49.59</v>
      </c>
      <c r="M28">
        <f t="shared" si="0"/>
        <v>19.052499999999998</v>
      </c>
      <c r="N28">
        <f t="shared" si="1"/>
        <v>0.95013090637077668</v>
      </c>
      <c r="P28">
        <v>27</v>
      </c>
      <c r="Q28">
        <f t="shared" si="2"/>
        <v>78.95026899357039</v>
      </c>
      <c r="R28">
        <f t="shared" si="3"/>
        <v>3.7506545318538835</v>
      </c>
    </row>
    <row r="29" spans="1:18" x14ac:dyDescent="0.75">
      <c r="A29" s="7">
        <v>0.46288194444444447</v>
      </c>
      <c r="B29">
        <v>25.29</v>
      </c>
      <c r="C29">
        <v>21.46</v>
      </c>
      <c r="D29">
        <v>10</v>
      </c>
      <c r="E29">
        <v>17.940000000000001</v>
      </c>
      <c r="F29">
        <v>11.28</v>
      </c>
      <c r="G29">
        <v>17.84</v>
      </c>
      <c r="H29">
        <v>11.94</v>
      </c>
      <c r="I29">
        <v>9.5</v>
      </c>
      <c r="J29">
        <v>17.84</v>
      </c>
      <c r="K29">
        <v>61.9</v>
      </c>
      <c r="M29">
        <f t="shared" si="0"/>
        <v>19.032499999999999</v>
      </c>
      <c r="N29">
        <f t="shared" si="1"/>
        <v>0.94913352449819222</v>
      </c>
      <c r="P29">
        <v>28</v>
      </c>
      <c r="Q29">
        <f t="shared" si="2"/>
        <v>78.92814921844213</v>
      </c>
      <c r="R29">
        <f t="shared" si="3"/>
        <v>3.7456676224909615</v>
      </c>
    </row>
    <row r="30" spans="1:18" x14ac:dyDescent="0.75">
      <c r="A30" s="7">
        <v>0.46357638888888886</v>
      </c>
      <c r="B30">
        <v>25.16</v>
      </c>
      <c r="C30">
        <v>21.49</v>
      </c>
      <c r="D30">
        <v>10</v>
      </c>
      <c r="E30">
        <v>17.93</v>
      </c>
      <c r="F30">
        <v>10.95</v>
      </c>
      <c r="G30">
        <v>17.829999999999998</v>
      </c>
      <c r="H30">
        <v>11.95</v>
      </c>
      <c r="I30">
        <v>9.4499999999999993</v>
      </c>
      <c r="J30">
        <v>17.899999999999999</v>
      </c>
      <c r="K30">
        <v>56.43</v>
      </c>
      <c r="M30">
        <f t="shared" si="0"/>
        <v>18.9025</v>
      </c>
      <c r="N30">
        <f t="shared" si="1"/>
        <v>0.94265054232639334</v>
      </c>
      <c r="P30">
        <v>29</v>
      </c>
      <c r="Q30">
        <f t="shared" si="2"/>
        <v>78.783229731516997</v>
      </c>
      <c r="R30">
        <f t="shared" si="3"/>
        <v>3.7132527116319665</v>
      </c>
    </row>
    <row r="31" spans="1:18" x14ac:dyDescent="0.75">
      <c r="A31" s="7">
        <v>0.46427083333333335</v>
      </c>
      <c r="B31">
        <v>25.05</v>
      </c>
      <c r="C31">
        <v>21.51</v>
      </c>
      <c r="D31">
        <v>10</v>
      </c>
      <c r="E31">
        <v>17.93</v>
      </c>
      <c r="F31">
        <v>12.11</v>
      </c>
      <c r="G31">
        <v>17.86</v>
      </c>
      <c r="H31">
        <v>11.98</v>
      </c>
      <c r="I31">
        <v>9.4700000000000006</v>
      </c>
      <c r="J31">
        <v>17.809999999999999</v>
      </c>
      <c r="K31">
        <v>75.569999999999993</v>
      </c>
      <c r="M31">
        <f t="shared" si="0"/>
        <v>18.7925</v>
      </c>
      <c r="N31">
        <f t="shared" si="1"/>
        <v>0.9371649420271787</v>
      </c>
      <c r="P31">
        <v>30</v>
      </c>
      <c r="Q31">
        <f t="shared" si="2"/>
        <v>78.659039510442994</v>
      </c>
      <c r="R31">
        <f t="shared" si="3"/>
        <v>3.6858247101358939</v>
      </c>
    </row>
    <row r="32" spans="1:18" x14ac:dyDescent="0.75">
      <c r="A32" s="7">
        <v>0.4649652777777778</v>
      </c>
      <c r="B32">
        <v>25.01</v>
      </c>
      <c r="C32">
        <v>21.54</v>
      </c>
      <c r="D32">
        <v>10</v>
      </c>
      <c r="E32">
        <v>17.93</v>
      </c>
      <c r="F32">
        <v>11.11</v>
      </c>
      <c r="G32">
        <v>17.87</v>
      </c>
      <c r="H32">
        <v>11.96</v>
      </c>
      <c r="I32">
        <v>9.4499999999999993</v>
      </c>
      <c r="J32">
        <v>17.809999999999999</v>
      </c>
      <c r="K32">
        <v>74.2</v>
      </c>
      <c r="M32">
        <f t="shared" si="0"/>
        <v>18.752500000000001</v>
      </c>
      <c r="N32">
        <f t="shared" si="1"/>
        <v>0.93517017828200988</v>
      </c>
      <c r="P32">
        <v>31</v>
      </c>
      <c r="Q32">
        <f t="shared" si="2"/>
        <v>78.613518197573654</v>
      </c>
      <c r="R32">
        <f t="shared" si="3"/>
        <v>3.6758508914100494</v>
      </c>
    </row>
    <row r="33" spans="1:18" x14ac:dyDescent="0.75">
      <c r="A33" s="7">
        <v>0.46565972222222224</v>
      </c>
      <c r="B33">
        <v>24.96</v>
      </c>
      <c r="C33">
        <v>21.57</v>
      </c>
      <c r="D33">
        <v>10</v>
      </c>
      <c r="E33">
        <v>17.940000000000001</v>
      </c>
      <c r="F33">
        <v>10.45</v>
      </c>
      <c r="G33">
        <v>17.899999999999999</v>
      </c>
      <c r="H33">
        <v>11.96</v>
      </c>
      <c r="I33">
        <v>9.43</v>
      </c>
      <c r="J33">
        <v>17.920000000000002</v>
      </c>
      <c r="K33">
        <v>76.930000000000007</v>
      </c>
      <c r="M33">
        <f t="shared" si="0"/>
        <v>18.702500000000001</v>
      </c>
      <c r="N33">
        <f t="shared" si="1"/>
        <v>0.93267672360054865</v>
      </c>
      <c r="P33">
        <v>32</v>
      </c>
      <c r="Q33">
        <f t="shared" si="2"/>
        <v>78.556342734928492</v>
      </c>
      <c r="R33">
        <f t="shared" si="3"/>
        <v>3.6633836180027433</v>
      </c>
    </row>
    <row r="34" spans="1:18" x14ac:dyDescent="0.75">
      <c r="A34" s="7">
        <v>0.46635416666666668</v>
      </c>
      <c r="B34">
        <v>24.94</v>
      </c>
      <c r="C34">
        <v>21.6</v>
      </c>
      <c r="D34">
        <v>10</v>
      </c>
      <c r="E34">
        <v>17.95</v>
      </c>
      <c r="F34">
        <v>10.119999999999999</v>
      </c>
      <c r="G34">
        <v>17.899999999999999</v>
      </c>
      <c r="H34">
        <v>11.99</v>
      </c>
      <c r="I34">
        <v>9.4</v>
      </c>
      <c r="J34">
        <v>17.899999999999999</v>
      </c>
      <c r="K34">
        <v>78.3</v>
      </c>
      <c r="M34">
        <f t="shared" si="0"/>
        <v>18.682500000000001</v>
      </c>
      <c r="N34">
        <f t="shared" si="1"/>
        <v>0.93167934172796418</v>
      </c>
      <c r="P34">
        <v>33</v>
      </c>
      <c r="Q34">
        <f t="shared" si="2"/>
        <v>78.533386859360363</v>
      </c>
      <c r="R34">
        <f t="shared" si="3"/>
        <v>3.6583967086398212</v>
      </c>
    </row>
    <row r="35" spans="1:18" x14ac:dyDescent="0.75">
      <c r="A35" s="7">
        <v>0.46704861111111112</v>
      </c>
      <c r="B35">
        <v>24.94</v>
      </c>
      <c r="C35">
        <v>21.64</v>
      </c>
      <c r="D35">
        <v>10</v>
      </c>
      <c r="E35">
        <v>17.96</v>
      </c>
      <c r="F35">
        <v>11.11</v>
      </c>
      <c r="G35">
        <v>17.940000000000001</v>
      </c>
      <c r="H35">
        <v>11.99</v>
      </c>
      <c r="I35">
        <v>9.4</v>
      </c>
      <c r="J35">
        <v>17.93</v>
      </c>
      <c r="K35">
        <v>82.4</v>
      </c>
      <c r="M35">
        <f t="shared" si="0"/>
        <v>18.682500000000001</v>
      </c>
      <c r="N35">
        <f t="shared" si="1"/>
        <v>0.93167934172796418</v>
      </c>
      <c r="P35">
        <v>34</v>
      </c>
      <c r="Q35">
        <f t="shared" si="2"/>
        <v>78.533386859360363</v>
      </c>
      <c r="R35">
        <f t="shared" si="3"/>
        <v>3.6583967086398212</v>
      </c>
    </row>
    <row r="36" spans="1:18" x14ac:dyDescent="0.75">
      <c r="A36" s="7">
        <v>0.46774305555555556</v>
      </c>
      <c r="B36">
        <v>24.81</v>
      </c>
      <c r="C36">
        <v>21.67</v>
      </c>
      <c r="D36">
        <v>10</v>
      </c>
      <c r="E36">
        <v>17.98</v>
      </c>
      <c r="F36">
        <v>10.45</v>
      </c>
      <c r="G36">
        <v>17.96</v>
      </c>
      <c r="H36">
        <v>12.02</v>
      </c>
      <c r="I36">
        <v>9.41</v>
      </c>
      <c r="J36">
        <v>17.98</v>
      </c>
      <c r="K36">
        <v>81.040000000000006</v>
      </c>
      <c r="M36">
        <f t="shared" si="0"/>
        <v>18.552499999999998</v>
      </c>
      <c r="N36">
        <f t="shared" si="1"/>
        <v>0.92519635955616508</v>
      </c>
      <c r="P36">
        <v>35</v>
      </c>
      <c r="Q36">
        <f t="shared" si="2"/>
        <v>78.382967255086911</v>
      </c>
      <c r="R36">
        <f t="shared" si="3"/>
        <v>3.6259817977808253</v>
      </c>
    </row>
    <row r="37" spans="1:18" x14ac:dyDescent="0.75">
      <c r="A37" s="7">
        <v>0.46843750000000001</v>
      </c>
      <c r="B37">
        <v>24.75</v>
      </c>
      <c r="C37">
        <v>21.71</v>
      </c>
      <c r="D37">
        <v>10</v>
      </c>
      <c r="E37">
        <v>17.989999999999998</v>
      </c>
      <c r="F37">
        <v>10.45</v>
      </c>
      <c r="G37">
        <v>17.96</v>
      </c>
      <c r="H37">
        <v>12.03</v>
      </c>
      <c r="I37">
        <v>9.4499999999999993</v>
      </c>
      <c r="J37">
        <v>18</v>
      </c>
      <c r="K37">
        <v>78.3</v>
      </c>
      <c r="M37">
        <f t="shared" si="0"/>
        <v>18.4925</v>
      </c>
      <c r="N37">
        <f t="shared" si="1"/>
        <v>0.92220421393841168</v>
      </c>
      <c r="P37">
        <v>36</v>
      </c>
      <c r="Q37">
        <f t="shared" si="2"/>
        <v>78.312829525483295</v>
      </c>
      <c r="R37">
        <f t="shared" si="3"/>
        <v>3.6110210696920588</v>
      </c>
    </row>
    <row r="38" spans="1:18" x14ac:dyDescent="0.75">
      <c r="A38" s="7">
        <v>0.46913194444444445</v>
      </c>
      <c r="B38">
        <v>24.71</v>
      </c>
      <c r="C38">
        <v>21.74</v>
      </c>
      <c r="D38">
        <v>10</v>
      </c>
      <c r="E38">
        <v>18</v>
      </c>
      <c r="F38">
        <v>10.45</v>
      </c>
      <c r="G38">
        <v>17.98</v>
      </c>
      <c r="H38">
        <v>12.05</v>
      </c>
      <c r="I38">
        <v>9.43</v>
      </c>
      <c r="J38">
        <v>17.97</v>
      </c>
      <c r="K38">
        <v>72.83</v>
      </c>
      <c r="M38">
        <f t="shared" si="0"/>
        <v>18.452500000000001</v>
      </c>
      <c r="N38">
        <f t="shared" si="1"/>
        <v>0.92020945019324285</v>
      </c>
      <c r="P38">
        <v>37</v>
      </c>
      <c r="Q38">
        <f t="shared" si="2"/>
        <v>78.265817639886194</v>
      </c>
      <c r="R38">
        <f t="shared" si="3"/>
        <v>3.6010472509662144</v>
      </c>
    </row>
    <row r="39" spans="1:18" x14ac:dyDescent="0.75">
      <c r="A39" s="7">
        <v>0.46982638888888889</v>
      </c>
      <c r="B39">
        <v>24.66</v>
      </c>
      <c r="C39">
        <v>21.8</v>
      </c>
      <c r="D39">
        <v>10</v>
      </c>
      <c r="E39">
        <v>18.010000000000002</v>
      </c>
      <c r="F39">
        <v>10.119999999999999</v>
      </c>
      <c r="G39">
        <v>17.96</v>
      </c>
      <c r="H39">
        <v>12.06</v>
      </c>
      <c r="I39">
        <v>9.4499999999999993</v>
      </c>
      <c r="J39">
        <v>17.89</v>
      </c>
      <c r="K39">
        <v>67.36</v>
      </c>
      <c r="M39">
        <f t="shared" si="0"/>
        <v>18.4025</v>
      </c>
      <c r="N39">
        <f t="shared" si="1"/>
        <v>0.91771599551178162</v>
      </c>
      <c r="P39">
        <v>38</v>
      </c>
      <c r="Q39">
        <f t="shared" si="2"/>
        <v>78.206765385137885</v>
      </c>
      <c r="R39">
        <f t="shared" si="3"/>
        <v>3.5885799775589082</v>
      </c>
    </row>
    <row r="40" spans="1:18" x14ac:dyDescent="0.75">
      <c r="A40" s="7">
        <v>0.47052083333333333</v>
      </c>
      <c r="B40">
        <v>24.54</v>
      </c>
      <c r="C40">
        <v>21.85</v>
      </c>
      <c r="D40">
        <v>10</v>
      </c>
      <c r="E40">
        <v>18.02</v>
      </c>
      <c r="F40">
        <v>10.45</v>
      </c>
      <c r="G40">
        <v>17.98</v>
      </c>
      <c r="H40">
        <v>12.08</v>
      </c>
      <c r="I40">
        <v>9.43</v>
      </c>
      <c r="J40">
        <v>18</v>
      </c>
      <c r="K40">
        <v>66</v>
      </c>
      <c r="M40">
        <f t="shared" si="0"/>
        <v>18.282499999999999</v>
      </c>
      <c r="N40">
        <f t="shared" si="1"/>
        <v>0.91173170427627481</v>
      </c>
      <c r="P40">
        <v>39</v>
      </c>
      <c r="Q40">
        <f t="shared" si="2"/>
        <v>78.063722138657184</v>
      </c>
      <c r="R40">
        <f t="shared" si="3"/>
        <v>3.558658521381374</v>
      </c>
    </row>
    <row r="41" spans="1:18" x14ac:dyDescent="0.75">
      <c r="A41" s="7">
        <v>0.47121527777777777</v>
      </c>
      <c r="B41">
        <v>24.5</v>
      </c>
      <c r="C41">
        <v>21.89</v>
      </c>
      <c r="D41">
        <v>10</v>
      </c>
      <c r="E41">
        <v>18.03</v>
      </c>
      <c r="F41">
        <v>10.45</v>
      </c>
      <c r="G41">
        <v>17.989999999999998</v>
      </c>
      <c r="H41">
        <v>12.09</v>
      </c>
      <c r="I41">
        <v>9.4499999999999993</v>
      </c>
      <c r="J41">
        <v>18.04</v>
      </c>
      <c r="K41">
        <v>67.36</v>
      </c>
      <c r="M41">
        <f t="shared" si="0"/>
        <v>18.2425</v>
      </c>
      <c r="N41">
        <f t="shared" si="1"/>
        <v>0.90973694053110588</v>
      </c>
      <c r="P41">
        <v>40</v>
      </c>
      <c r="Q41">
        <f t="shared" si="2"/>
        <v>78.015622858709051</v>
      </c>
      <c r="R41">
        <f t="shared" si="3"/>
        <v>3.5486847026555295</v>
      </c>
    </row>
    <row r="42" spans="1:18" x14ac:dyDescent="0.75">
      <c r="A42" s="7">
        <v>0.47190972222222222</v>
      </c>
      <c r="B42">
        <v>24.46</v>
      </c>
      <c r="C42">
        <v>21.93</v>
      </c>
      <c r="D42">
        <v>10</v>
      </c>
      <c r="E42">
        <v>18.04</v>
      </c>
      <c r="F42">
        <v>10.61</v>
      </c>
      <c r="G42">
        <v>17.96</v>
      </c>
      <c r="H42">
        <v>12.09</v>
      </c>
      <c r="I42">
        <v>9.4600000000000009</v>
      </c>
      <c r="J42">
        <v>17.96</v>
      </c>
      <c r="K42">
        <v>49.59</v>
      </c>
      <c r="M42">
        <f t="shared" si="0"/>
        <v>18.202500000000001</v>
      </c>
      <c r="N42">
        <f t="shared" si="1"/>
        <v>0.90774217678593705</v>
      </c>
      <c r="P42">
        <v>41</v>
      </c>
      <c r="Q42">
        <f t="shared" si="2"/>
        <v>77.967312182392519</v>
      </c>
      <c r="R42">
        <f t="shared" si="3"/>
        <v>3.538710883929685</v>
      </c>
    </row>
    <row r="43" spans="1:18" x14ac:dyDescent="0.75">
      <c r="A43" s="7">
        <v>0.47260416666666666</v>
      </c>
      <c r="B43">
        <v>24.43</v>
      </c>
      <c r="C43">
        <v>21.97</v>
      </c>
      <c r="D43">
        <v>10</v>
      </c>
      <c r="E43">
        <v>18.04</v>
      </c>
      <c r="F43">
        <v>10.45</v>
      </c>
      <c r="G43">
        <v>18.010000000000002</v>
      </c>
      <c r="H43">
        <v>12.08</v>
      </c>
      <c r="I43">
        <v>9.44</v>
      </c>
      <c r="J43">
        <v>17.989999999999998</v>
      </c>
      <c r="K43">
        <v>70.099999999999994</v>
      </c>
      <c r="M43">
        <f t="shared" si="0"/>
        <v>18.172499999999999</v>
      </c>
      <c r="N43">
        <f t="shared" si="1"/>
        <v>0.90624610397706029</v>
      </c>
      <c r="P43">
        <v>42</v>
      </c>
      <c r="Q43">
        <f t="shared" si="2"/>
        <v>77.93093960654835</v>
      </c>
      <c r="R43">
        <f t="shared" si="3"/>
        <v>3.5312305198853013</v>
      </c>
    </row>
    <row r="44" spans="1:18" x14ac:dyDescent="0.75">
      <c r="A44" s="7">
        <v>0.4732986111111111</v>
      </c>
      <c r="B44">
        <v>24.39</v>
      </c>
      <c r="C44">
        <v>22.01</v>
      </c>
      <c r="D44">
        <v>10</v>
      </c>
      <c r="E44">
        <v>18.059999999999999</v>
      </c>
      <c r="F44">
        <v>10.45</v>
      </c>
      <c r="G44">
        <v>18.05</v>
      </c>
      <c r="H44">
        <v>12.11</v>
      </c>
      <c r="I44">
        <v>9.4600000000000009</v>
      </c>
      <c r="J44">
        <v>18.149999999999999</v>
      </c>
      <c r="K44">
        <v>75.569999999999993</v>
      </c>
      <c r="M44">
        <f t="shared" si="0"/>
        <v>18.1325</v>
      </c>
      <c r="N44">
        <f t="shared" si="1"/>
        <v>0.90425134023189135</v>
      </c>
      <c r="P44">
        <v>43</v>
      </c>
      <c r="Q44">
        <f t="shared" si="2"/>
        <v>77.882255618364809</v>
      </c>
      <c r="R44">
        <f t="shared" si="3"/>
        <v>3.5212567011594569</v>
      </c>
    </row>
    <row r="45" spans="1:18" x14ac:dyDescent="0.75">
      <c r="A45" s="7">
        <v>0.47399305555555554</v>
      </c>
      <c r="B45">
        <v>24.25</v>
      </c>
      <c r="C45">
        <v>22.06</v>
      </c>
      <c r="D45">
        <v>10</v>
      </c>
      <c r="E45">
        <v>18.079999999999998</v>
      </c>
      <c r="F45">
        <v>11.61</v>
      </c>
      <c r="G45">
        <v>18.059999999999999</v>
      </c>
      <c r="H45">
        <v>12.17</v>
      </c>
      <c r="I45">
        <v>9.5</v>
      </c>
      <c r="J45">
        <v>17.989999999999998</v>
      </c>
      <c r="K45">
        <v>74.2</v>
      </c>
      <c r="M45">
        <f t="shared" si="0"/>
        <v>17.9925</v>
      </c>
      <c r="N45">
        <f t="shared" si="1"/>
        <v>0.89726966712380007</v>
      </c>
      <c r="P45">
        <v>44</v>
      </c>
      <c r="Q45">
        <f t="shared" si="2"/>
        <v>77.710157009865227</v>
      </c>
      <c r="R45">
        <f t="shared" si="3"/>
        <v>3.4863483356190006</v>
      </c>
    </row>
    <row r="46" spans="1:18" x14ac:dyDescent="0.75">
      <c r="A46" s="7">
        <v>0.47468749999999998</v>
      </c>
      <c r="B46">
        <v>24.22</v>
      </c>
      <c r="C46">
        <v>22.08</v>
      </c>
      <c r="D46">
        <v>10</v>
      </c>
      <c r="E46">
        <v>18.079999999999998</v>
      </c>
      <c r="F46">
        <v>11.11</v>
      </c>
      <c r="G46">
        <v>18.03</v>
      </c>
      <c r="H46">
        <v>12.16</v>
      </c>
      <c r="I46">
        <v>9.51</v>
      </c>
      <c r="J46">
        <v>18.079999999999998</v>
      </c>
      <c r="K46">
        <v>63.26</v>
      </c>
      <c r="M46">
        <f t="shared" si="0"/>
        <v>17.962499999999999</v>
      </c>
      <c r="N46">
        <f t="shared" si="1"/>
        <v>0.89577359431492332</v>
      </c>
      <c r="P46">
        <v>45</v>
      </c>
      <c r="Q46">
        <f t="shared" si="2"/>
        <v>77.672929714683363</v>
      </c>
      <c r="R46">
        <f t="shared" si="3"/>
        <v>3.4788679715746165</v>
      </c>
    </row>
    <row r="47" spans="1:18" x14ac:dyDescent="0.75">
      <c r="A47" s="7">
        <v>0.47538194444444448</v>
      </c>
      <c r="B47">
        <v>24.17</v>
      </c>
      <c r="C47">
        <v>22.12</v>
      </c>
      <c r="D47">
        <v>10</v>
      </c>
      <c r="E47">
        <v>18.07</v>
      </c>
      <c r="F47">
        <v>10</v>
      </c>
      <c r="G47">
        <v>18.010000000000002</v>
      </c>
      <c r="H47">
        <v>12.15</v>
      </c>
      <c r="I47">
        <v>9.49</v>
      </c>
      <c r="J47">
        <v>17.96</v>
      </c>
      <c r="K47">
        <v>53.69</v>
      </c>
      <c r="M47">
        <f t="shared" si="0"/>
        <v>17.912500000000001</v>
      </c>
      <c r="N47">
        <f t="shared" si="1"/>
        <v>0.89328013963346231</v>
      </c>
      <c r="P47">
        <v>46</v>
      </c>
      <c r="Q47">
        <f t="shared" si="2"/>
        <v>77.610607117934407</v>
      </c>
      <c r="R47">
        <f t="shared" si="3"/>
        <v>3.4664006981673117</v>
      </c>
    </row>
    <row r="48" spans="1:18" x14ac:dyDescent="0.75">
      <c r="A48" s="7">
        <v>0.47607638888888887</v>
      </c>
      <c r="B48">
        <v>24.1</v>
      </c>
      <c r="C48">
        <v>22.14</v>
      </c>
      <c r="D48">
        <v>10</v>
      </c>
      <c r="E48">
        <v>18.059999999999999</v>
      </c>
      <c r="F48">
        <v>10.119999999999999</v>
      </c>
      <c r="G48">
        <v>17.98</v>
      </c>
      <c r="H48">
        <v>12.16</v>
      </c>
      <c r="I48">
        <v>9.52</v>
      </c>
      <c r="J48">
        <v>18.07</v>
      </c>
      <c r="K48">
        <v>55.06</v>
      </c>
      <c r="M48">
        <f t="shared" si="0"/>
        <v>17.842500000000001</v>
      </c>
      <c r="N48">
        <f t="shared" si="1"/>
        <v>0.88978930307941662</v>
      </c>
      <c r="P48">
        <v>47</v>
      </c>
      <c r="Q48">
        <f t="shared" si="2"/>
        <v>77.522768670309645</v>
      </c>
      <c r="R48">
        <f t="shared" si="3"/>
        <v>3.4489465153970831</v>
      </c>
    </row>
    <row r="49" spans="1:18" x14ac:dyDescent="0.75">
      <c r="A49" s="7">
        <v>0.47677083333333337</v>
      </c>
      <c r="B49">
        <v>24.08</v>
      </c>
      <c r="C49">
        <v>22.17</v>
      </c>
      <c r="D49">
        <v>10</v>
      </c>
      <c r="E49">
        <v>18.05</v>
      </c>
      <c r="F49">
        <v>10.95</v>
      </c>
      <c r="G49">
        <v>17.989999999999998</v>
      </c>
      <c r="H49">
        <v>12.16</v>
      </c>
      <c r="I49">
        <v>9.5</v>
      </c>
      <c r="J49">
        <v>18.079999999999998</v>
      </c>
      <c r="K49">
        <v>55.06</v>
      </c>
      <c r="M49">
        <f t="shared" si="0"/>
        <v>17.822499999999998</v>
      </c>
      <c r="N49">
        <f t="shared" si="1"/>
        <v>0.88879192120683204</v>
      </c>
      <c r="P49">
        <v>48</v>
      </c>
      <c r="Q49">
        <f t="shared" si="2"/>
        <v>77.497545237761258</v>
      </c>
      <c r="R49">
        <f t="shared" si="3"/>
        <v>3.4439596060341602</v>
      </c>
    </row>
    <row r="50" spans="1:18" x14ac:dyDescent="0.75">
      <c r="A50" s="7">
        <v>0.47746527777777775</v>
      </c>
      <c r="B50">
        <v>23.99</v>
      </c>
      <c r="C50">
        <v>22.18</v>
      </c>
      <c r="D50">
        <v>10</v>
      </c>
      <c r="E50">
        <v>18.05</v>
      </c>
      <c r="F50">
        <v>10.61</v>
      </c>
      <c r="G50">
        <v>18.02</v>
      </c>
      <c r="H50">
        <v>12.16</v>
      </c>
      <c r="I50">
        <v>9.5299999999999994</v>
      </c>
      <c r="J50">
        <v>17.86</v>
      </c>
      <c r="K50">
        <v>63.26</v>
      </c>
      <c r="M50">
        <f t="shared" si="0"/>
        <v>17.732499999999998</v>
      </c>
      <c r="N50">
        <f t="shared" si="1"/>
        <v>0.88430370278020198</v>
      </c>
      <c r="P50">
        <v>49</v>
      </c>
      <c r="Q50">
        <f t="shared" si="2"/>
        <v>77.383335683067813</v>
      </c>
      <c r="R50">
        <f t="shared" si="3"/>
        <v>3.4215185139010096</v>
      </c>
    </row>
    <row r="51" spans="1:18" x14ac:dyDescent="0.75">
      <c r="A51" s="7">
        <v>0.47815972222222225</v>
      </c>
      <c r="B51">
        <v>23.97</v>
      </c>
      <c r="C51">
        <v>22.17</v>
      </c>
      <c r="D51">
        <v>10</v>
      </c>
      <c r="E51">
        <v>18.04</v>
      </c>
      <c r="F51">
        <v>10</v>
      </c>
      <c r="G51">
        <v>18</v>
      </c>
      <c r="H51">
        <v>12.19</v>
      </c>
      <c r="I51">
        <v>9.49</v>
      </c>
      <c r="J51">
        <v>17.91</v>
      </c>
      <c r="K51">
        <v>57.79</v>
      </c>
      <c r="M51">
        <f t="shared" si="0"/>
        <v>17.712499999999999</v>
      </c>
      <c r="N51">
        <f t="shared" si="1"/>
        <v>0.88330632090761751</v>
      </c>
      <c r="P51">
        <v>50</v>
      </c>
      <c r="Q51">
        <f t="shared" si="2"/>
        <v>77.357798165137609</v>
      </c>
      <c r="R51">
        <f t="shared" si="3"/>
        <v>3.4165316045380876</v>
      </c>
    </row>
    <row r="52" spans="1:18" x14ac:dyDescent="0.75">
      <c r="A52" s="7">
        <v>0.47885416666666664</v>
      </c>
      <c r="B52">
        <v>23.88</v>
      </c>
      <c r="C52">
        <v>22.18</v>
      </c>
      <c r="D52">
        <v>10</v>
      </c>
      <c r="E52">
        <v>18.02</v>
      </c>
      <c r="F52">
        <v>10.28</v>
      </c>
      <c r="G52">
        <v>17.97</v>
      </c>
      <c r="H52">
        <v>12.18</v>
      </c>
      <c r="I52">
        <v>9.51</v>
      </c>
      <c r="J52">
        <v>18.02</v>
      </c>
      <c r="K52">
        <v>59.16</v>
      </c>
      <c r="M52">
        <f t="shared" si="0"/>
        <v>17.622499999999999</v>
      </c>
      <c r="N52">
        <f t="shared" si="1"/>
        <v>0.87881810248098746</v>
      </c>
      <c r="P52">
        <v>51</v>
      </c>
      <c r="Q52">
        <f t="shared" si="2"/>
        <v>77.24216200879556</v>
      </c>
      <c r="R52">
        <f t="shared" si="3"/>
        <v>3.394090512404937</v>
      </c>
    </row>
    <row r="53" spans="1:18" x14ac:dyDescent="0.75">
      <c r="A53" s="7">
        <v>0.47954861111111113</v>
      </c>
      <c r="B53">
        <v>23.81</v>
      </c>
      <c r="C53">
        <v>22.18</v>
      </c>
      <c r="D53">
        <v>10</v>
      </c>
      <c r="E53">
        <v>18.010000000000002</v>
      </c>
      <c r="F53">
        <v>10</v>
      </c>
      <c r="G53">
        <v>18</v>
      </c>
      <c r="H53">
        <v>12.15</v>
      </c>
      <c r="I53">
        <v>9.51</v>
      </c>
      <c r="J53">
        <v>18.010000000000002</v>
      </c>
      <c r="K53">
        <v>57.79</v>
      </c>
      <c r="M53">
        <f t="shared" si="0"/>
        <v>17.552499999999998</v>
      </c>
      <c r="N53">
        <f t="shared" si="1"/>
        <v>0.87532726592694177</v>
      </c>
      <c r="P53">
        <v>52</v>
      </c>
      <c r="Q53">
        <f t="shared" si="2"/>
        <v>77.151402934054971</v>
      </c>
      <c r="R53">
        <f t="shared" si="3"/>
        <v>3.3766363296347088</v>
      </c>
    </row>
    <row r="54" spans="1:18" x14ac:dyDescent="0.75">
      <c r="A54" s="7">
        <v>0.48024305555555552</v>
      </c>
      <c r="B54">
        <v>23.78</v>
      </c>
      <c r="C54">
        <v>22.16</v>
      </c>
      <c r="D54">
        <v>10</v>
      </c>
      <c r="E54">
        <v>18</v>
      </c>
      <c r="F54">
        <v>10.28</v>
      </c>
      <c r="G54">
        <v>18</v>
      </c>
      <c r="H54">
        <v>12.18</v>
      </c>
      <c r="I54">
        <v>9.5399999999999991</v>
      </c>
      <c r="J54">
        <v>17.95</v>
      </c>
      <c r="K54">
        <v>63.26</v>
      </c>
      <c r="M54">
        <f t="shared" si="0"/>
        <v>17.522500000000001</v>
      </c>
      <c r="N54">
        <f t="shared" si="1"/>
        <v>0.87383119311806523</v>
      </c>
      <c r="P54">
        <v>53</v>
      </c>
      <c r="Q54">
        <f t="shared" si="2"/>
        <v>77.112284206020831</v>
      </c>
      <c r="R54">
        <f t="shared" si="3"/>
        <v>3.369155965590326</v>
      </c>
    </row>
    <row r="55" spans="1:18" x14ac:dyDescent="0.75">
      <c r="A55" s="7">
        <v>0.48093750000000002</v>
      </c>
      <c r="B55">
        <v>23.72</v>
      </c>
      <c r="C55">
        <v>22.16</v>
      </c>
      <c r="D55">
        <v>10</v>
      </c>
      <c r="E55">
        <v>18</v>
      </c>
      <c r="F55">
        <v>10.119999999999999</v>
      </c>
      <c r="G55">
        <v>18</v>
      </c>
      <c r="H55">
        <v>12.2</v>
      </c>
      <c r="I55">
        <v>9.5399999999999991</v>
      </c>
      <c r="J55">
        <v>18.079999999999998</v>
      </c>
      <c r="K55">
        <v>63.26</v>
      </c>
      <c r="M55">
        <f t="shared" si="0"/>
        <v>17.462499999999999</v>
      </c>
      <c r="N55">
        <f t="shared" si="1"/>
        <v>0.87083904750031171</v>
      </c>
      <c r="P55">
        <v>54</v>
      </c>
      <c r="Q55">
        <f t="shared" si="2"/>
        <v>77.033643521832502</v>
      </c>
      <c r="R55">
        <f t="shared" si="3"/>
        <v>3.3541952375015582</v>
      </c>
    </row>
    <row r="56" spans="1:18" x14ac:dyDescent="0.75">
      <c r="A56" s="7">
        <v>0.4816319444444444</v>
      </c>
      <c r="B56">
        <v>23.62</v>
      </c>
      <c r="C56">
        <v>22.16</v>
      </c>
      <c r="D56">
        <v>10</v>
      </c>
      <c r="E56">
        <v>18</v>
      </c>
      <c r="F56">
        <v>10.78</v>
      </c>
      <c r="G56">
        <v>18</v>
      </c>
      <c r="H56">
        <v>12.17</v>
      </c>
      <c r="I56">
        <v>9.57</v>
      </c>
      <c r="J56">
        <v>18.02</v>
      </c>
      <c r="K56">
        <v>74.2</v>
      </c>
      <c r="M56">
        <f t="shared" si="0"/>
        <v>17.362500000000001</v>
      </c>
      <c r="N56">
        <f t="shared" si="1"/>
        <v>0.86585213813738948</v>
      </c>
      <c r="P56">
        <v>55</v>
      </c>
      <c r="Q56">
        <f t="shared" si="2"/>
        <v>76.90136789056875</v>
      </c>
      <c r="R56">
        <f t="shared" si="3"/>
        <v>3.3292606906869473</v>
      </c>
    </row>
    <row r="57" spans="1:18" x14ac:dyDescent="0.75">
      <c r="A57" s="7">
        <v>0.4823263888888889</v>
      </c>
      <c r="B57">
        <v>23.61</v>
      </c>
      <c r="C57">
        <v>22.16</v>
      </c>
      <c r="D57">
        <v>10</v>
      </c>
      <c r="E57">
        <v>18.010000000000002</v>
      </c>
      <c r="F57">
        <v>10.119999999999999</v>
      </c>
      <c r="G57">
        <v>18.07</v>
      </c>
      <c r="H57">
        <v>12.25</v>
      </c>
      <c r="I57">
        <v>9.59</v>
      </c>
      <c r="J57">
        <v>18.05</v>
      </c>
      <c r="K57">
        <v>83.77</v>
      </c>
      <c r="M57">
        <f t="shared" si="0"/>
        <v>17.352499999999999</v>
      </c>
      <c r="N57">
        <f t="shared" si="1"/>
        <v>0.86535344720109719</v>
      </c>
      <c r="P57">
        <v>56</v>
      </c>
      <c r="Q57">
        <f t="shared" si="2"/>
        <v>76.888056476012096</v>
      </c>
      <c r="R57">
        <f t="shared" si="3"/>
        <v>3.3267672360054856</v>
      </c>
    </row>
    <row r="58" spans="1:18" x14ac:dyDescent="0.75">
      <c r="A58" s="7">
        <v>0.48302083333333329</v>
      </c>
      <c r="B58">
        <v>23.49</v>
      </c>
      <c r="C58">
        <v>22.16</v>
      </c>
      <c r="D58">
        <v>10</v>
      </c>
      <c r="E58">
        <v>18.02</v>
      </c>
      <c r="F58">
        <v>10.61</v>
      </c>
      <c r="G58">
        <v>18.149999999999999</v>
      </c>
      <c r="H58">
        <v>12.32</v>
      </c>
      <c r="I58">
        <v>9.65</v>
      </c>
      <c r="J58">
        <v>18.25</v>
      </c>
      <c r="K58">
        <v>97.44</v>
      </c>
      <c r="M58">
        <f t="shared" si="0"/>
        <v>17.232499999999998</v>
      </c>
      <c r="N58">
        <f t="shared" si="1"/>
        <v>0.85936915596559027</v>
      </c>
      <c r="P58">
        <v>57</v>
      </c>
      <c r="Q58">
        <f t="shared" si="2"/>
        <v>76.727114463948936</v>
      </c>
      <c r="R58">
        <f t="shared" si="3"/>
        <v>3.2968457798279514</v>
      </c>
    </row>
    <row r="59" spans="1:18" x14ac:dyDescent="0.75">
      <c r="A59" s="7">
        <v>0.48371527777777779</v>
      </c>
      <c r="B59">
        <v>23.44</v>
      </c>
      <c r="C59">
        <v>22.17</v>
      </c>
      <c r="D59">
        <v>10</v>
      </c>
      <c r="E59">
        <v>18.04</v>
      </c>
      <c r="F59">
        <v>10.61</v>
      </c>
      <c r="G59">
        <v>18.13</v>
      </c>
      <c r="H59">
        <v>12.38</v>
      </c>
      <c r="I59">
        <v>9.6999999999999993</v>
      </c>
      <c r="J59">
        <v>18.3</v>
      </c>
      <c r="K59">
        <v>96.07</v>
      </c>
      <c r="M59">
        <f t="shared" si="0"/>
        <v>17.182500000000001</v>
      </c>
      <c r="N59">
        <f t="shared" si="1"/>
        <v>0.85687570128412927</v>
      </c>
      <c r="P59">
        <v>58</v>
      </c>
      <c r="Q59">
        <f t="shared" si="2"/>
        <v>76.659391823075808</v>
      </c>
      <c r="R59">
        <f t="shared" si="3"/>
        <v>3.2843785064206465</v>
      </c>
    </row>
    <row r="60" spans="1:18" x14ac:dyDescent="0.75">
      <c r="A60" s="7">
        <v>0.48440972222222217</v>
      </c>
      <c r="B60">
        <v>23.39</v>
      </c>
      <c r="C60">
        <v>22.19</v>
      </c>
      <c r="D60">
        <v>10</v>
      </c>
      <c r="E60">
        <v>18.05</v>
      </c>
      <c r="F60">
        <v>10.119999999999999</v>
      </c>
      <c r="G60">
        <v>18.100000000000001</v>
      </c>
      <c r="H60">
        <v>12.38</v>
      </c>
      <c r="I60">
        <v>9.7200000000000006</v>
      </c>
      <c r="J60">
        <v>18.14</v>
      </c>
      <c r="K60">
        <v>66</v>
      </c>
      <c r="M60">
        <f t="shared" si="0"/>
        <v>17.1325</v>
      </c>
      <c r="N60">
        <f t="shared" si="1"/>
        <v>0.85438224660266804</v>
      </c>
      <c r="P60">
        <v>59</v>
      </c>
      <c r="Q60">
        <f t="shared" si="2"/>
        <v>76.591273894644686</v>
      </c>
      <c r="R60">
        <f t="shared" si="3"/>
        <v>3.2719112330133404</v>
      </c>
    </row>
    <row r="61" spans="1:18" x14ac:dyDescent="0.75">
      <c r="A61" s="7">
        <v>0.48510416666666667</v>
      </c>
      <c r="B61">
        <v>23.29</v>
      </c>
      <c r="C61">
        <v>22.21</v>
      </c>
      <c r="D61">
        <v>10</v>
      </c>
      <c r="E61">
        <v>18.059999999999999</v>
      </c>
      <c r="F61">
        <v>10.95</v>
      </c>
      <c r="G61">
        <v>18.100000000000001</v>
      </c>
      <c r="H61">
        <v>12.39</v>
      </c>
      <c r="I61">
        <v>9.6999999999999993</v>
      </c>
      <c r="J61">
        <v>18.170000000000002</v>
      </c>
      <c r="K61">
        <v>66</v>
      </c>
      <c r="M61">
        <f t="shared" si="0"/>
        <v>17.032499999999999</v>
      </c>
      <c r="N61">
        <f t="shared" si="1"/>
        <v>0.8493953372397457</v>
      </c>
      <c r="P61">
        <v>60</v>
      </c>
      <c r="Q61">
        <f t="shared" si="2"/>
        <v>76.453838250403635</v>
      </c>
      <c r="R61">
        <f t="shared" si="3"/>
        <v>3.2469766861987281</v>
      </c>
    </row>
    <row r="62" spans="1:18" x14ac:dyDescent="0.75">
      <c r="A62" s="7">
        <v>0.48579861111111106</v>
      </c>
      <c r="B62">
        <v>23.16</v>
      </c>
      <c r="C62">
        <v>22.22</v>
      </c>
      <c r="D62">
        <v>10</v>
      </c>
      <c r="E62">
        <v>18.07</v>
      </c>
      <c r="F62">
        <v>10.61</v>
      </c>
      <c r="G62">
        <v>18.13</v>
      </c>
      <c r="H62">
        <v>12.39</v>
      </c>
      <c r="I62">
        <v>9.73</v>
      </c>
      <c r="J62">
        <v>18.190000000000001</v>
      </c>
      <c r="K62">
        <v>71.47</v>
      </c>
      <c r="M62">
        <f t="shared" si="0"/>
        <v>16.9025</v>
      </c>
      <c r="N62">
        <f t="shared" si="1"/>
        <v>0.84291235506794671</v>
      </c>
      <c r="P62">
        <v>61</v>
      </c>
      <c r="Q62">
        <f t="shared" si="2"/>
        <v>76.272740718828572</v>
      </c>
      <c r="R62">
        <f t="shared" si="3"/>
        <v>3.2145617753397335</v>
      </c>
    </row>
    <row r="63" spans="1:18" x14ac:dyDescent="0.75">
      <c r="A63" s="7">
        <v>0.48649305555555555</v>
      </c>
      <c r="B63">
        <v>23.15</v>
      </c>
      <c r="C63">
        <v>22.25</v>
      </c>
      <c r="D63">
        <v>10</v>
      </c>
      <c r="E63">
        <v>18.09</v>
      </c>
      <c r="F63">
        <v>10.78</v>
      </c>
      <c r="G63">
        <v>18.16</v>
      </c>
      <c r="H63">
        <v>12.41</v>
      </c>
      <c r="I63">
        <v>9.7200000000000006</v>
      </c>
      <c r="J63">
        <v>18.25</v>
      </c>
      <c r="K63">
        <v>74.2</v>
      </c>
      <c r="M63">
        <f t="shared" si="0"/>
        <v>16.892499999999998</v>
      </c>
      <c r="N63">
        <f t="shared" si="1"/>
        <v>0.84241366413165442</v>
      </c>
      <c r="P63">
        <v>62</v>
      </c>
      <c r="Q63">
        <f t="shared" si="2"/>
        <v>76.258694686991262</v>
      </c>
      <c r="R63">
        <f t="shared" si="3"/>
        <v>3.2120683206582719</v>
      </c>
    </row>
    <row r="64" spans="1:18" x14ac:dyDescent="0.75">
      <c r="A64" s="7">
        <v>0.48718750000000005</v>
      </c>
      <c r="B64">
        <v>23.08</v>
      </c>
      <c r="C64">
        <v>22.27</v>
      </c>
      <c r="D64">
        <v>10</v>
      </c>
      <c r="E64">
        <v>18.11</v>
      </c>
      <c r="F64">
        <v>10.45</v>
      </c>
      <c r="G64">
        <v>18.170000000000002</v>
      </c>
      <c r="H64">
        <v>12.43</v>
      </c>
      <c r="I64">
        <v>9.75</v>
      </c>
      <c r="J64">
        <v>18.2</v>
      </c>
      <c r="K64">
        <v>79.67</v>
      </c>
      <c r="M64">
        <f t="shared" si="0"/>
        <v>16.822499999999998</v>
      </c>
      <c r="N64">
        <f t="shared" si="1"/>
        <v>0.83892282757760872</v>
      </c>
      <c r="P64">
        <v>63</v>
      </c>
      <c r="Q64">
        <f t="shared" si="2"/>
        <v>76.159904889285173</v>
      </c>
      <c r="R64">
        <f t="shared" si="3"/>
        <v>3.1946141378880437</v>
      </c>
    </row>
    <row r="65" spans="1:18" x14ac:dyDescent="0.75">
      <c r="A65" s="7">
        <v>0.48788194444444444</v>
      </c>
      <c r="B65">
        <v>22.96</v>
      </c>
      <c r="C65">
        <v>22.28</v>
      </c>
      <c r="D65">
        <v>10</v>
      </c>
      <c r="E65">
        <v>18.13</v>
      </c>
      <c r="F65">
        <v>10.61</v>
      </c>
      <c r="G65">
        <v>18.23</v>
      </c>
      <c r="H65">
        <v>12.48</v>
      </c>
      <c r="I65">
        <v>9.7799999999999994</v>
      </c>
      <c r="J65">
        <v>18.149999999999999</v>
      </c>
      <c r="K65">
        <v>91.97</v>
      </c>
      <c r="M65">
        <f t="shared" si="0"/>
        <v>16.702500000000001</v>
      </c>
      <c r="N65">
        <f t="shared" si="1"/>
        <v>0.83293853634210202</v>
      </c>
      <c r="P65">
        <v>64</v>
      </c>
      <c r="Q65">
        <f t="shared" si="2"/>
        <v>75.988624457416549</v>
      </c>
      <c r="R65">
        <f t="shared" si="3"/>
        <v>3.1646926817105103</v>
      </c>
    </row>
    <row r="66" spans="1:18" x14ac:dyDescent="0.75">
      <c r="A66" s="7">
        <v>0.48857638888888894</v>
      </c>
      <c r="B66">
        <v>22.92</v>
      </c>
      <c r="C66">
        <v>22.28</v>
      </c>
      <c r="D66">
        <v>10</v>
      </c>
      <c r="E66">
        <v>18.149999999999999</v>
      </c>
      <c r="F66">
        <v>10.119999999999999</v>
      </c>
      <c r="G66">
        <v>18.23</v>
      </c>
      <c r="H66">
        <v>12.52</v>
      </c>
      <c r="I66">
        <v>9.82</v>
      </c>
      <c r="J66">
        <v>18.25</v>
      </c>
      <c r="K66">
        <v>90.61</v>
      </c>
      <c r="M66">
        <f t="shared" si="0"/>
        <v>16.662500000000001</v>
      </c>
      <c r="N66">
        <f t="shared" si="1"/>
        <v>0.83094377259693319</v>
      </c>
      <c r="P66">
        <v>65</v>
      </c>
      <c r="Q66">
        <f t="shared" si="2"/>
        <v>75.930982745686421</v>
      </c>
      <c r="R66">
        <f t="shared" si="3"/>
        <v>3.1547188629846659</v>
      </c>
    </row>
    <row r="67" spans="1:18" x14ac:dyDescent="0.75">
      <c r="A67" s="7">
        <v>0.48927083333333332</v>
      </c>
      <c r="B67">
        <v>22.83</v>
      </c>
      <c r="C67">
        <v>22.31</v>
      </c>
      <c r="D67">
        <v>10</v>
      </c>
      <c r="E67">
        <v>18.16</v>
      </c>
      <c r="F67">
        <v>10.28</v>
      </c>
      <c r="G67">
        <v>18.239999999999998</v>
      </c>
      <c r="H67">
        <v>12.55</v>
      </c>
      <c r="I67">
        <v>9.84</v>
      </c>
      <c r="J67">
        <v>18.28</v>
      </c>
      <c r="K67">
        <v>85.14</v>
      </c>
      <c r="M67">
        <f t="shared" ref="M67:M130" si="4">B67-6.2575</f>
        <v>16.572499999999998</v>
      </c>
      <c r="N67">
        <f t="shared" ref="N67:N130" si="5">M67/20.0525</f>
        <v>0.82645555417030292</v>
      </c>
      <c r="P67">
        <v>66</v>
      </c>
      <c r="Q67">
        <f t="shared" ref="Q67:Q130" si="6">(M67-$S$11)/M67*100</f>
        <v>75.800271534168047</v>
      </c>
      <c r="R67">
        <f t="shared" ref="R67:R130" si="7">(M67-$S$11)/$S$11</f>
        <v>3.1322777708515144</v>
      </c>
    </row>
    <row r="68" spans="1:18" x14ac:dyDescent="0.75">
      <c r="A68" s="7">
        <v>0.48996527777777782</v>
      </c>
      <c r="B68">
        <v>22.8</v>
      </c>
      <c r="C68">
        <v>22.32</v>
      </c>
      <c r="D68">
        <v>10</v>
      </c>
      <c r="E68">
        <v>18.170000000000002</v>
      </c>
      <c r="F68">
        <v>10.119999999999999</v>
      </c>
      <c r="G68">
        <v>18.25</v>
      </c>
      <c r="H68">
        <v>12.58</v>
      </c>
      <c r="I68">
        <v>9.8800000000000008</v>
      </c>
      <c r="J68">
        <v>18.239999999999998</v>
      </c>
      <c r="K68">
        <v>72.83</v>
      </c>
      <c r="M68">
        <f t="shared" si="4"/>
        <v>16.5425</v>
      </c>
      <c r="N68">
        <f t="shared" si="5"/>
        <v>0.82495948136142638</v>
      </c>
      <c r="P68">
        <v>67</v>
      </c>
      <c r="Q68">
        <f t="shared" si="6"/>
        <v>75.756385068762285</v>
      </c>
      <c r="R68">
        <f t="shared" si="7"/>
        <v>3.1247974068071316</v>
      </c>
    </row>
    <row r="69" spans="1:18" x14ac:dyDescent="0.75">
      <c r="A69" s="7">
        <v>0.49065972222222221</v>
      </c>
      <c r="B69">
        <v>22.73</v>
      </c>
      <c r="C69">
        <v>22.35</v>
      </c>
      <c r="D69">
        <v>10</v>
      </c>
      <c r="E69">
        <v>18.2</v>
      </c>
      <c r="F69">
        <v>10.28</v>
      </c>
      <c r="G69">
        <v>18.32</v>
      </c>
      <c r="H69">
        <v>12.62</v>
      </c>
      <c r="I69">
        <v>9.9</v>
      </c>
      <c r="J69">
        <v>18.420000000000002</v>
      </c>
      <c r="K69">
        <v>113.85</v>
      </c>
      <c r="M69">
        <f t="shared" si="4"/>
        <v>16.4725</v>
      </c>
      <c r="N69">
        <f t="shared" si="5"/>
        <v>0.82146864480738069</v>
      </c>
      <c r="P69">
        <v>68</v>
      </c>
      <c r="Q69">
        <f t="shared" si="6"/>
        <v>75.653361663378362</v>
      </c>
      <c r="R69">
        <f t="shared" si="7"/>
        <v>3.1073432240369034</v>
      </c>
    </row>
    <row r="70" spans="1:18" x14ac:dyDescent="0.75">
      <c r="A70" s="7">
        <v>0.4913541666666667</v>
      </c>
      <c r="B70">
        <v>22.66</v>
      </c>
      <c r="C70">
        <v>22.39</v>
      </c>
      <c r="D70">
        <v>10</v>
      </c>
      <c r="E70">
        <v>18.22</v>
      </c>
      <c r="F70">
        <v>10</v>
      </c>
      <c r="G70">
        <v>18.3</v>
      </c>
      <c r="H70">
        <v>12.69</v>
      </c>
      <c r="I70">
        <v>9.98</v>
      </c>
      <c r="J70">
        <v>18.399999999999999</v>
      </c>
      <c r="K70">
        <v>104.28</v>
      </c>
      <c r="M70">
        <f t="shared" si="4"/>
        <v>16.4025</v>
      </c>
      <c r="N70">
        <f t="shared" si="5"/>
        <v>0.8179778082533351</v>
      </c>
      <c r="P70">
        <v>69</v>
      </c>
      <c r="Q70">
        <f t="shared" si="6"/>
        <v>75.549458923944528</v>
      </c>
      <c r="R70">
        <f t="shared" si="7"/>
        <v>3.0898890412666753</v>
      </c>
    </row>
    <row r="71" spans="1:18" x14ac:dyDescent="0.75">
      <c r="A71" s="7">
        <v>0.49204861111111109</v>
      </c>
      <c r="B71">
        <v>22.57</v>
      </c>
      <c r="C71">
        <v>22.4</v>
      </c>
      <c r="D71">
        <v>10</v>
      </c>
      <c r="E71">
        <v>18.239999999999998</v>
      </c>
      <c r="F71">
        <v>10.45</v>
      </c>
      <c r="G71">
        <v>18.309999999999999</v>
      </c>
      <c r="H71">
        <v>12.68</v>
      </c>
      <c r="I71">
        <v>9.98</v>
      </c>
      <c r="J71">
        <v>18.329999999999998</v>
      </c>
      <c r="K71">
        <v>86.5</v>
      </c>
      <c r="M71">
        <f t="shared" si="4"/>
        <v>16.3125</v>
      </c>
      <c r="N71">
        <f t="shared" si="5"/>
        <v>0.81348958982670494</v>
      </c>
      <c r="P71">
        <v>70</v>
      </c>
      <c r="Q71">
        <f t="shared" si="6"/>
        <v>75.414559386973181</v>
      </c>
      <c r="R71">
        <f t="shared" si="7"/>
        <v>3.0674479491335247</v>
      </c>
    </row>
    <row r="72" spans="1:18" x14ac:dyDescent="0.75">
      <c r="A72" s="7">
        <v>0.49274305555555559</v>
      </c>
      <c r="B72">
        <v>22.56</v>
      </c>
      <c r="C72">
        <v>22.41</v>
      </c>
      <c r="D72">
        <v>10</v>
      </c>
      <c r="E72">
        <v>18.25</v>
      </c>
      <c r="F72">
        <v>10</v>
      </c>
      <c r="G72">
        <v>18.309999999999999</v>
      </c>
      <c r="H72">
        <v>12.72</v>
      </c>
      <c r="I72">
        <v>10</v>
      </c>
      <c r="J72">
        <v>18.22</v>
      </c>
      <c r="K72">
        <v>96.07</v>
      </c>
      <c r="M72">
        <f t="shared" si="4"/>
        <v>16.302499999999998</v>
      </c>
      <c r="N72">
        <f t="shared" si="5"/>
        <v>0.81299089889041265</v>
      </c>
      <c r="P72">
        <v>71</v>
      </c>
      <c r="Q72">
        <f t="shared" si="6"/>
        <v>75.399478607575517</v>
      </c>
      <c r="R72">
        <f t="shared" si="7"/>
        <v>3.064954494452063</v>
      </c>
    </row>
    <row r="73" spans="1:18" x14ac:dyDescent="0.75">
      <c r="A73" s="7">
        <v>0.49343749999999997</v>
      </c>
      <c r="B73">
        <v>22.51</v>
      </c>
      <c r="C73">
        <v>22.43</v>
      </c>
      <c r="D73">
        <v>10</v>
      </c>
      <c r="E73">
        <v>18.27</v>
      </c>
      <c r="F73">
        <v>10.28</v>
      </c>
      <c r="G73">
        <v>18.39</v>
      </c>
      <c r="H73">
        <v>12.71</v>
      </c>
      <c r="I73">
        <v>10.029999999999999</v>
      </c>
      <c r="J73">
        <v>18.45</v>
      </c>
      <c r="K73">
        <v>108.38</v>
      </c>
      <c r="M73">
        <f t="shared" si="4"/>
        <v>16.252500000000001</v>
      </c>
      <c r="N73">
        <f t="shared" si="5"/>
        <v>0.81049744420895165</v>
      </c>
      <c r="P73">
        <v>72</v>
      </c>
      <c r="Q73">
        <f t="shared" si="6"/>
        <v>75.323796339024767</v>
      </c>
      <c r="R73">
        <f t="shared" si="7"/>
        <v>3.0524872210447582</v>
      </c>
    </row>
    <row r="74" spans="1:18" x14ac:dyDescent="0.75">
      <c r="A74" s="7">
        <v>0.49413194444444447</v>
      </c>
      <c r="B74">
        <v>22.42</v>
      </c>
      <c r="C74">
        <v>22.47</v>
      </c>
      <c r="D74">
        <v>10</v>
      </c>
      <c r="E74">
        <v>18.3</v>
      </c>
      <c r="F74">
        <v>10.119999999999999</v>
      </c>
      <c r="G74">
        <v>18.420000000000002</v>
      </c>
      <c r="H74">
        <v>12.8</v>
      </c>
      <c r="I74">
        <v>10.06</v>
      </c>
      <c r="J74">
        <v>18.46</v>
      </c>
      <c r="K74">
        <v>109.75</v>
      </c>
      <c r="M74">
        <f t="shared" si="4"/>
        <v>16.162500000000001</v>
      </c>
      <c r="N74">
        <f t="shared" si="5"/>
        <v>0.80600922578232159</v>
      </c>
      <c r="P74">
        <v>73</v>
      </c>
      <c r="Q74">
        <f t="shared" si="6"/>
        <v>75.186388244392887</v>
      </c>
      <c r="R74">
        <f t="shared" si="7"/>
        <v>3.0300461289116076</v>
      </c>
    </row>
    <row r="75" spans="1:18" x14ac:dyDescent="0.75">
      <c r="A75" s="7">
        <v>0.49482638888888886</v>
      </c>
      <c r="B75">
        <v>22.37</v>
      </c>
      <c r="C75">
        <v>22.49</v>
      </c>
      <c r="D75">
        <v>10</v>
      </c>
      <c r="E75">
        <v>18.329999999999998</v>
      </c>
      <c r="F75">
        <v>10.28</v>
      </c>
      <c r="G75">
        <v>18.440000000000001</v>
      </c>
      <c r="H75">
        <v>12.85</v>
      </c>
      <c r="I75">
        <v>10.1</v>
      </c>
      <c r="J75">
        <v>18.29</v>
      </c>
      <c r="K75">
        <v>104.28</v>
      </c>
      <c r="M75">
        <f t="shared" si="4"/>
        <v>16.112500000000001</v>
      </c>
      <c r="N75">
        <f t="shared" si="5"/>
        <v>0.80351577110086037</v>
      </c>
      <c r="P75">
        <v>74</v>
      </c>
      <c r="Q75">
        <f t="shared" si="6"/>
        <v>75.109387121799841</v>
      </c>
      <c r="R75">
        <f t="shared" si="7"/>
        <v>3.0175788555043015</v>
      </c>
    </row>
    <row r="76" spans="1:18" x14ac:dyDescent="0.75">
      <c r="A76" s="7">
        <v>0.49552083333333335</v>
      </c>
      <c r="B76">
        <v>22.29</v>
      </c>
      <c r="C76">
        <v>22.53</v>
      </c>
      <c r="D76">
        <v>10</v>
      </c>
      <c r="E76">
        <v>18.350000000000001</v>
      </c>
      <c r="F76">
        <v>10.78</v>
      </c>
      <c r="G76">
        <v>18.420000000000002</v>
      </c>
      <c r="H76">
        <v>12.88</v>
      </c>
      <c r="I76">
        <v>10.130000000000001</v>
      </c>
      <c r="J76">
        <v>18.37</v>
      </c>
      <c r="K76">
        <v>93.34</v>
      </c>
      <c r="M76">
        <f t="shared" si="4"/>
        <v>16.032499999999999</v>
      </c>
      <c r="N76">
        <f t="shared" si="5"/>
        <v>0.79952624361052238</v>
      </c>
      <c r="P76">
        <v>75</v>
      </c>
      <c r="Q76">
        <f t="shared" si="6"/>
        <v>74.985186340246372</v>
      </c>
      <c r="R76">
        <f t="shared" si="7"/>
        <v>2.9976312180526117</v>
      </c>
    </row>
    <row r="77" spans="1:18" x14ac:dyDescent="0.75">
      <c r="A77" s="7">
        <v>0.49621527777777774</v>
      </c>
      <c r="B77">
        <v>22.24</v>
      </c>
      <c r="C77">
        <v>22.53</v>
      </c>
      <c r="D77">
        <v>10</v>
      </c>
      <c r="E77">
        <v>18.36</v>
      </c>
      <c r="F77">
        <v>10.119999999999999</v>
      </c>
      <c r="G77">
        <v>18.41</v>
      </c>
      <c r="H77">
        <v>12.86</v>
      </c>
      <c r="I77">
        <v>10.130000000000001</v>
      </c>
      <c r="J77">
        <v>18.55</v>
      </c>
      <c r="K77">
        <v>89.24</v>
      </c>
      <c r="M77">
        <f t="shared" si="4"/>
        <v>15.982499999999998</v>
      </c>
      <c r="N77">
        <f t="shared" si="5"/>
        <v>0.79703278892906115</v>
      </c>
      <c r="P77">
        <v>76</v>
      </c>
      <c r="Q77">
        <f t="shared" si="6"/>
        <v>74.906929454090402</v>
      </c>
      <c r="R77">
        <f t="shared" si="7"/>
        <v>2.985163944645306</v>
      </c>
    </row>
    <row r="78" spans="1:18" x14ac:dyDescent="0.75">
      <c r="A78" s="7">
        <v>0.49690972222222224</v>
      </c>
      <c r="B78">
        <v>22.2</v>
      </c>
      <c r="C78">
        <v>22.56</v>
      </c>
      <c r="D78">
        <v>10</v>
      </c>
      <c r="E78">
        <v>18.38</v>
      </c>
      <c r="F78">
        <v>10</v>
      </c>
      <c r="G78">
        <v>18.41</v>
      </c>
      <c r="H78">
        <v>12.89</v>
      </c>
      <c r="I78">
        <v>10.14</v>
      </c>
      <c r="J78">
        <v>18.36</v>
      </c>
      <c r="K78">
        <v>83.77</v>
      </c>
      <c r="M78">
        <f t="shared" si="4"/>
        <v>15.942499999999999</v>
      </c>
      <c r="N78">
        <f t="shared" si="5"/>
        <v>0.79503802518389233</v>
      </c>
      <c r="P78">
        <v>77</v>
      </c>
      <c r="Q78">
        <f t="shared" si="6"/>
        <v>74.843970519052831</v>
      </c>
      <c r="R78">
        <f t="shared" si="7"/>
        <v>2.9751901259194615</v>
      </c>
    </row>
    <row r="79" spans="1:18" x14ac:dyDescent="0.75">
      <c r="A79" s="7">
        <v>0.49760416666666668</v>
      </c>
      <c r="B79">
        <v>22.15</v>
      </c>
      <c r="C79">
        <v>22.59</v>
      </c>
      <c r="D79">
        <v>10</v>
      </c>
      <c r="E79">
        <v>18.38</v>
      </c>
      <c r="F79">
        <v>10</v>
      </c>
      <c r="G79">
        <v>18.43</v>
      </c>
      <c r="H79">
        <v>12.86</v>
      </c>
      <c r="I79">
        <v>10.11</v>
      </c>
      <c r="J79">
        <v>18.25</v>
      </c>
      <c r="K79">
        <v>86.5</v>
      </c>
      <c r="M79">
        <f t="shared" si="4"/>
        <v>15.892499999999998</v>
      </c>
      <c r="N79">
        <f t="shared" si="5"/>
        <v>0.7925445705024311</v>
      </c>
      <c r="P79">
        <v>78</v>
      </c>
      <c r="Q79">
        <f t="shared" si="6"/>
        <v>74.764826175869118</v>
      </c>
      <c r="R79">
        <f t="shared" si="7"/>
        <v>2.9627228525121554</v>
      </c>
    </row>
    <row r="80" spans="1:18" x14ac:dyDescent="0.75">
      <c r="A80" s="7">
        <v>0.49829861111111112</v>
      </c>
      <c r="B80">
        <v>22.06</v>
      </c>
      <c r="C80">
        <v>22.61</v>
      </c>
      <c r="D80">
        <v>10</v>
      </c>
      <c r="E80">
        <v>18.39</v>
      </c>
      <c r="F80">
        <v>10</v>
      </c>
      <c r="G80">
        <v>18.420000000000002</v>
      </c>
      <c r="H80">
        <v>12.87</v>
      </c>
      <c r="I80">
        <v>10.1</v>
      </c>
      <c r="J80">
        <v>18.25</v>
      </c>
      <c r="K80">
        <v>81.040000000000006</v>
      </c>
      <c r="M80">
        <f t="shared" si="4"/>
        <v>15.802499999999998</v>
      </c>
      <c r="N80">
        <f t="shared" si="5"/>
        <v>0.78805635207580105</v>
      </c>
      <c r="P80">
        <v>79</v>
      </c>
      <c r="Q80">
        <f t="shared" si="6"/>
        <v>74.621104255655752</v>
      </c>
      <c r="R80">
        <f t="shared" si="7"/>
        <v>2.9402817603790048</v>
      </c>
    </row>
    <row r="81" spans="1:18" x14ac:dyDescent="0.75">
      <c r="A81" s="7">
        <v>0.49899305555555556</v>
      </c>
      <c r="B81">
        <v>21.97</v>
      </c>
      <c r="C81">
        <v>22.59</v>
      </c>
      <c r="D81">
        <v>10</v>
      </c>
      <c r="E81">
        <v>18.39</v>
      </c>
      <c r="F81">
        <v>10</v>
      </c>
      <c r="G81">
        <v>18.45</v>
      </c>
      <c r="H81">
        <v>12.85</v>
      </c>
      <c r="I81">
        <v>10.130000000000001</v>
      </c>
      <c r="J81">
        <v>18.28</v>
      </c>
      <c r="K81">
        <v>87.87</v>
      </c>
      <c r="M81">
        <f t="shared" si="4"/>
        <v>15.712499999999999</v>
      </c>
      <c r="N81">
        <f t="shared" si="5"/>
        <v>0.78356813364917088</v>
      </c>
      <c r="P81">
        <v>80</v>
      </c>
      <c r="Q81">
        <f t="shared" si="6"/>
        <v>74.475735879077163</v>
      </c>
      <c r="R81">
        <f t="shared" si="7"/>
        <v>2.9178406682458546</v>
      </c>
    </row>
    <row r="82" spans="1:18" x14ac:dyDescent="0.75">
      <c r="A82" s="7">
        <v>0.49968750000000001</v>
      </c>
      <c r="B82">
        <v>21.91</v>
      </c>
      <c r="C82">
        <v>22.59</v>
      </c>
      <c r="D82">
        <v>10</v>
      </c>
      <c r="E82">
        <v>18.38</v>
      </c>
      <c r="F82">
        <v>10.28</v>
      </c>
      <c r="G82">
        <v>18.45</v>
      </c>
      <c r="H82">
        <v>12.93</v>
      </c>
      <c r="I82">
        <v>10.18</v>
      </c>
      <c r="J82">
        <v>18.350000000000001</v>
      </c>
      <c r="K82">
        <v>91.97</v>
      </c>
      <c r="M82">
        <f t="shared" si="4"/>
        <v>15.6525</v>
      </c>
      <c r="N82">
        <f t="shared" si="5"/>
        <v>0.78057598803141759</v>
      </c>
      <c r="P82">
        <v>81</v>
      </c>
      <c r="Q82">
        <f t="shared" si="6"/>
        <v>74.377894904967263</v>
      </c>
      <c r="R82">
        <f t="shared" si="7"/>
        <v>2.9028799401570877</v>
      </c>
    </row>
    <row r="83" spans="1:18" x14ac:dyDescent="0.75">
      <c r="A83" s="7">
        <v>0.5003819444444445</v>
      </c>
      <c r="B83">
        <v>21.89</v>
      </c>
      <c r="C83">
        <v>22.59</v>
      </c>
      <c r="D83">
        <v>10</v>
      </c>
      <c r="E83">
        <v>18.38</v>
      </c>
      <c r="F83">
        <v>10.61</v>
      </c>
      <c r="G83">
        <v>18.47</v>
      </c>
      <c r="H83">
        <v>12.93</v>
      </c>
      <c r="I83">
        <v>10.19</v>
      </c>
      <c r="J83">
        <v>18.34</v>
      </c>
      <c r="K83">
        <v>102.91</v>
      </c>
      <c r="M83">
        <f t="shared" si="4"/>
        <v>15.6325</v>
      </c>
      <c r="N83">
        <f t="shared" si="5"/>
        <v>0.77957860615883312</v>
      </c>
      <c r="P83">
        <v>82</v>
      </c>
      <c r="Q83">
        <f t="shared" si="6"/>
        <v>74.345114345114339</v>
      </c>
      <c r="R83">
        <f t="shared" si="7"/>
        <v>2.8978930307941657</v>
      </c>
    </row>
    <row r="84" spans="1:18" x14ac:dyDescent="0.75">
      <c r="A84" s="7">
        <v>0.50107638888888884</v>
      </c>
      <c r="B84">
        <v>21.83</v>
      </c>
      <c r="C84">
        <v>22.6</v>
      </c>
      <c r="D84">
        <v>10</v>
      </c>
      <c r="E84">
        <v>18.38</v>
      </c>
      <c r="F84">
        <v>10.45</v>
      </c>
      <c r="G84">
        <v>18.45</v>
      </c>
      <c r="H84">
        <v>12.97</v>
      </c>
      <c r="I84">
        <v>10.210000000000001</v>
      </c>
      <c r="J84">
        <v>18.57</v>
      </c>
      <c r="K84">
        <v>93.34</v>
      </c>
      <c r="M84">
        <f t="shared" si="4"/>
        <v>15.572499999999998</v>
      </c>
      <c r="N84">
        <f t="shared" si="5"/>
        <v>0.7765864605410796</v>
      </c>
      <c r="P84">
        <v>83</v>
      </c>
      <c r="Q84">
        <f t="shared" si="6"/>
        <v>74.246267458661094</v>
      </c>
      <c r="R84">
        <f t="shared" si="7"/>
        <v>2.8829323027053979</v>
      </c>
    </row>
    <row r="85" spans="1:18" x14ac:dyDescent="0.75">
      <c r="A85" s="7">
        <v>0.50177083333333339</v>
      </c>
      <c r="B85">
        <v>21.79</v>
      </c>
      <c r="C85">
        <v>22.61</v>
      </c>
      <c r="D85">
        <v>10</v>
      </c>
      <c r="E85">
        <v>18.39</v>
      </c>
      <c r="F85">
        <v>10.119999999999999</v>
      </c>
      <c r="G85">
        <v>18.47</v>
      </c>
      <c r="H85">
        <v>13</v>
      </c>
      <c r="I85">
        <v>10.24</v>
      </c>
      <c r="J85">
        <v>18.38</v>
      </c>
      <c r="K85">
        <v>97.44</v>
      </c>
      <c r="M85">
        <f t="shared" si="4"/>
        <v>15.532499999999999</v>
      </c>
      <c r="N85">
        <f t="shared" si="5"/>
        <v>0.77459169679591078</v>
      </c>
      <c r="P85">
        <v>84</v>
      </c>
      <c r="Q85">
        <f t="shared" si="6"/>
        <v>74.179945276034118</v>
      </c>
      <c r="R85">
        <f t="shared" si="7"/>
        <v>2.8729584839795534</v>
      </c>
    </row>
    <row r="86" spans="1:18" x14ac:dyDescent="0.75">
      <c r="A86" s="7">
        <v>0.50246527777777772</v>
      </c>
      <c r="B86">
        <v>21.79</v>
      </c>
      <c r="C86">
        <v>22.61</v>
      </c>
      <c r="D86">
        <v>10</v>
      </c>
      <c r="E86">
        <v>18.39</v>
      </c>
      <c r="F86">
        <v>10</v>
      </c>
      <c r="G86">
        <v>18.47</v>
      </c>
      <c r="H86">
        <v>12.99</v>
      </c>
      <c r="I86">
        <v>10.23</v>
      </c>
      <c r="J86">
        <v>18.38</v>
      </c>
      <c r="K86">
        <v>90.61</v>
      </c>
      <c r="M86">
        <f t="shared" si="4"/>
        <v>15.532499999999999</v>
      </c>
      <c r="N86">
        <f t="shared" si="5"/>
        <v>0.77459169679591078</v>
      </c>
      <c r="P86">
        <v>85</v>
      </c>
      <c r="Q86">
        <f t="shared" si="6"/>
        <v>74.179945276034118</v>
      </c>
      <c r="R86">
        <f t="shared" si="7"/>
        <v>2.8729584839795534</v>
      </c>
    </row>
    <row r="87" spans="1:18" x14ac:dyDescent="0.75">
      <c r="A87" s="7">
        <v>0.50315972222222227</v>
      </c>
      <c r="B87">
        <v>21.71</v>
      </c>
      <c r="C87">
        <v>22.62</v>
      </c>
      <c r="D87">
        <v>10</v>
      </c>
      <c r="E87">
        <v>18.39</v>
      </c>
      <c r="F87">
        <v>10.61</v>
      </c>
      <c r="G87">
        <v>18.45</v>
      </c>
      <c r="H87">
        <v>13.01</v>
      </c>
      <c r="I87">
        <v>10.220000000000001</v>
      </c>
      <c r="J87">
        <v>18.43</v>
      </c>
      <c r="K87">
        <v>100.18</v>
      </c>
      <c r="M87">
        <f t="shared" si="4"/>
        <v>15.452500000000001</v>
      </c>
      <c r="N87">
        <f t="shared" si="5"/>
        <v>0.77060216930557301</v>
      </c>
      <c r="P87">
        <v>86</v>
      </c>
      <c r="Q87">
        <f t="shared" si="6"/>
        <v>74.046270829962793</v>
      </c>
      <c r="R87">
        <f t="shared" si="7"/>
        <v>2.853010846527865</v>
      </c>
    </row>
    <row r="88" spans="1:18" x14ac:dyDescent="0.75">
      <c r="A88" s="7">
        <v>0.5038541666666666</v>
      </c>
      <c r="B88">
        <v>21.68</v>
      </c>
      <c r="C88">
        <v>22.64</v>
      </c>
      <c r="D88">
        <v>10</v>
      </c>
      <c r="E88">
        <v>18.39</v>
      </c>
      <c r="F88">
        <v>10.119999999999999</v>
      </c>
      <c r="G88">
        <v>18.46</v>
      </c>
      <c r="H88">
        <v>13</v>
      </c>
      <c r="I88">
        <v>10.23</v>
      </c>
      <c r="J88">
        <v>18.600000000000001</v>
      </c>
      <c r="K88">
        <v>83.77</v>
      </c>
      <c r="M88">
        <f t="shared" si="4"/>
        <v>15.422499999999999</v>
      </c>
      <c r="N88">
        <f t="shared" si="5"/>
        <v>0.76910609649669626</v>
      </c>
      <c r="P88">
        <v>87</v>
      </c>
      <c r="Q88">
        <f t="shared" si="6"/>
        <v>73.995785378505431</v>
      </c>
      <c r="R88">
        <f t="shared" si="7"/>
        <v>2.8455304824834808</v>
      </c>
    </row>
    <row r="89" spans="1:18" x14ac:dyDescent="0.75">
      <c r="A89" s="7">
        <v>0.50454861111111116</v>
      </c>
      <c r="B89">
        <v>21.6</v>
      </c>
      <c r="C89">
        <v>22.65</v>
      </c>
      <c r="D89">
        <v>10</v>
      </c>
      <c r="E89">
        <v>18.39</v>
      </c>
      <c r="F89">
        <v>10.28</v>
      </c>
      <c r="G89">
        <v>18.46</v>
      </c>
      <c r="H89">
        <v>13.01</v>
      </c>
      <c r="I89">
        <v>10.26</v>
      </c>
      <c r="J89">
        <v>18.7</v>
      </c>
      <c r="K89">
        <v>81.040000000000006</v>
      </c>
      <c r="M89">
        <f t="shared" si="4"/>
        <v>15.342500000000001</v>
      </c>
      <c r="N89">
        <f t="shared" si="5"/>
        <v>0.76511656900635838</v>
      </c>
      <c r="P89">
        <v>88</v>
      </c>
      <c r="Q89">
        <f t="shared" si="6"/>
        <v>73.860192276356528</v>
      </c>
      <c r="R89">
        <f t="shared" si="7"/>
        <v>2.8255828450317919</v>
      </c>
    </row>
    <row r="90" spans="1:18" x14ac:dyDescent="0.75">
      <c r="A90" s="7">
        <v>0.50524305555555549</v>
      </c>
      <c r="B90">
        <v>21.53</v>
      </c>
      <c r="C90">
        <v>22.67</v>
      </c>
      <c r="D90">
        <v>10</v>
      </c>
      <c r="E90">
        <v>18.399999999999999</v>
      </c>
      <c r="F90">
        <v>10</v>
      </c>
      <c r="G90">
        <v>18.47</v>
      </c>
      <c r="H90">
        <v>13.02</v>
      </c>
      <c r="I90">
        <v>10.210000000000001</v>
      </c>
      <c r="J90">
        <v>18.489999999999998</v>
      </c>
      <c r="K90">
        <v>86.5</v>
      </c>
      <c r="M90">
        <f t="shared" si="4"/>
        <v>15.272500000000001</v>
      </c>
      <c r="N90">
        <f t="shared" si="5"/>
        <v>0.7616257324523128</v>
      </c>
      <c r="P90">
        <v>89</v>
      </c>
      <c r="Q90">
        <f t="shared" si="6"/>
        <v>73.740383041414304</v>
      </c>
      <c r="R90">
        <f t="shared" si="7"/>
        <v>2.8081286622615638</v>
      </c>
    </row>
    <row r="91" spans="1:18" x14ac:dyDescent="0.75">
      <c r="A91" s="7">
        <v>0.50593750000000004</v>
      </c>
      <c r="B91">
        <v>21.46</v>
      </c>
      <c r="C91">
        <v>22.69</v>
      </c>
      <c r="D91">
        <v>10</v>
      </c>
      <c r="E91">
        <v>18.41</v>
      </c>
      <c r="F91">
        <v>10</v>
      </c>
      <c r="G91">
        <v>18.48</v>
      </c>
      <c r="H91">
        <v>13.04</v>
      </c>
      <c r="I91">
        <v>10.25</v>
      </c>
      <c r="J91">
        <v>18.45</v>
      </c>
      <c r="K91">
        <v>79.67</v>
      </c>
      <c r="M91">
        <f t="shared" si="4"/>
        <v>15.202500000000001</v>
      </c>
      <c r="N91">
        <f t="shared" si="5"/>
        <v>0.7581348958982671</v>
      </c>
      <c r="P91">
        <v>90</v>
      </c>
      <c r="Q91">
        <f t="shared" si="6"/>
        <v>73.619470481828643</v>
      </c>
      <c r="R91">
        <f t="shared" si="7"/>
        <v>2.7906744794913356</v>
      </c>
    </row>
    <row r="92" spans="1:18" x14ac:dyDescent="0.75">
      <c r="A92" s="7">
        <v>0.50663194444444448</v>
      </c>
      <c r="B92">
        <v>21.41</v>
      </c>
      <c r="C92">
        <v>22.7</v>
      </c>
      <c r="D92">
        <v>10</v>
      </c>
      <c r="E92">
        <v>18.420000000000002</v>
      </c>
      <c r="F92">
        <v>10</v>
      </c>
      <c r="G92">
        <v>18.489999999999998</v>
      </c>
      <c r="H92">
        <v>13.04</v>
      </c>
      <c r="I92">
        <v>10.28</v>
      </c>
      <c r="J92">
        <v>18.36</v>
      </c>
      <c r="K92">
        <v>85.14</v>
      </c>
      <c r="M92">
        <f t="shared" si="4"/>
        <v>15.1525</v>
      </c>
      <c r="N92">
        <f t="shared" si="5"/>
        <v>0.75564144121680599</v>
      </c>
      <c r="P92">
        <v>91</v>
      </c>
      <c r="Q92">
        <f t="shared" si="6"/>
        <v>73.532420392674467</v>
      </c>
      <c r="R92">
        <f t="shared" si="7"/>
        <v>2.7782072060840295</v>
      </c>
    </row>
    <row r="93" spans="1:18" x14ac:dyDescent="0.75">
      <c r="A93" s="7">
        <v>0.50732638888888892</v>
      </c>
      <c r="B93">
        <v>21.34</v>
      </c>
      <c r="C93">
        <v>22.7</v>
      </c>
      <c r="D93">
        <v>10</v>
      </c>
      <c r="E93">
        <v>18.43</v>
      </c>
      <c r="F93">
        <v>10</v>
      </c>
      <c r="G93">
        <v>18.5</v>
      </c>
      <c r="H93">
        <v>13.05</v>
      </c>
      <c r="I93">
        <v>10.220000000000001</v>
      </c>
      <c r="J93">
        <v>18.5</v>
      </c>
      <c r="K93">
        <v>78.3</v>
      </c>
      <c r="M93">
        <f t="shared" si="4"/>
        <v>15.0825</v>
      </c>
      <c r="N93">
        <f t="shared" si="5"/>
        <v>0.75215060466276029</v>
      </c>
      <c r="P93">
        <v>92</v>
      </c>
      <c r="Q93">
        <f t="shared" si="6"/>
        <v>73.409580639814351</v>
      </c>
      <c r="R93">
        <f t="shared" si="7"/>
        <v>2.7607530233138013</v>
      </c>
    </row>
    <row r="94" spans="1:18" x14ac:dyDescent="0.75">
      <c r="A94" s="7">
        <v>0.50802083333333337</v>
      </c>
      <c r="B94">
        <v>21.33</v>
      </c>
      <c r="C94">
        <v>22.72</v>
      </c>
      <c r="D94">
        <v>10</v>
      </c>
      <c r="E94">
        <v>18.45</v>
      </c>
      <c r="F94">
        <v>10</v>
      </c>
      <c r="G94">
        <v>18.54</v>
      </c>
      <c r="H94">
        <v>13.04</v>
      </c>
      <c r="I94">
        <v>10.23</v>
      </c>
      <c r="J94">
        <v>18.46</v>
      </c>
      <c r="K94">
        <v>93.34</v>
      </c>
      <c r="M94">
        <f t="shared" si="4"/>
        <v>15.072499999999998</v>
      </c>
      <c r="N94">
        <f t="shared" si="5"/>
        <v>0.751651913726468</v>
      </c>
      <c r="P94">
        <v>93</v>
      </c>
      <c r="Q94">
        <f t="shared" si="6"/>
        <v>73.39193896168517</v>
      </c>
      <c r="R94">
        <f t="shared" si="7"/>
        <v>2.7582595686323397</v>
      </c>
    </row>
    <row r="95" spans="1:18" x14ac:dyDescent="0.75">
      <c r="A95" s="7">
        <v>0.50871527777777781</v>
      </c>
      <c r="B95">
        <v>21.31</v>
      </c>
      <c r="C95">
        <v>22.75</v>
      </c>
      <c r="D95">
        <v>10</v>
      </c>
      <c r="E95">
        <v>18.48</v>
      </c>
      <c r="F95">
        <v>10</v>
      </c>
      <c r="G95">
        <v>18.62</v>
      </c>
      <c r="H95">
        <v>13.08</v>
      </c>
      <c r="I95">
        <v>10.27</v>
      </c>
      <c r="J95">
        <v>18.579999999999998</v>
      </c>
      <c r="K95">
        <v>113.85</v>
      </c>
      <c r="M95">
        <f t="shared" si="4"/>
        <v>15.052499999999998</v>
      </c>
      <c r="N95">
        <f t="shared" si="5"/>
        <v>0.75065453185388353</v>
      </c>
      <c r="P95">
        <v>94</v>
      </c>
      <c r="Q95">
        <f t="shared" si="6"/>
        <v>73.356585284836399</v>
      </c>
      <c r="R95">
        <f t="shared" si="7"/>
        <v>2.7532726592694177</v>
      </c>
    </row>
    <row r="96" spans="1:18" x14ac:dyDescent="0.75">
      <c r="A96" s="7">
        <v>0.50940972222222225</v>
      </c>
      <c r="B96">
        <v>21.24</v>
      </c>
      <c r="C96">
        <v>22.78</v>
      </c>
      <c r="D96">
        <v>10</v>
      </c>
      <c r="E96">
        <v>18.53</v>
      </c>
      <c r="F96">
        <v>10</v>
      </c>
      <c r="G96">
        <v>18.72</v>
      </c>
      <c r="H96">
        <v>13.19</v>
      </c>
      <c r="I96">
        <v>10.36</v>
      </c>
      <c r="J96">
        <v>18.68</v>
      </c>
      <c r="K96">
        <v>138.44999999999999</v>
      </c>
      <c r="M96">
        <f t="shared" si="4"/>
        <v>14.982499999999998</v>
      </c>
      <c r="N96">
        <f t="shared" si="5"/>
        <v>0.74716369529983784</v>
      </c>
      <c r="P96">
        <v>95</v>
      </c>
      <c r="Q96">
        <f t="shared" si="6"/>
        <v>73.232104121475047</v>
      </c>
      <c r="R96">
        <f t="shared" si="7"/>
        <v>2.7358184764991895</v>
      </c>
    </row>
    <row r="97" spans="1:18" x14ac:dyDescent="0.75">
      <c r="A97" s="7">
        <v>0.51010416666666669</v>
      </c>
      <c r="B97">
        <v>21.21</v>
      </c>
      <c r="C97">
        <v>22.81</v>
      </c>
      <c r="D97">
        <v>10</v>
      </c>
      <c r="E97">
        <v>18.57</v>
      </c>
      <c r="F97">
        <v>10</v>
      </c>
      <c r="G97">
        <v>18.739999999999998</v>
      </c>
      <c r="H97">
        <v>13.29</v>
      </c>
      <c r="I97">
        <v>10.4</v>
      </c>
      <c r="J97">
        <v>18.57</v>
      </c>
      <c r="K97">
        <v>122.05</v>
      </c>
      <c r="M97">
        <f t="shared" si="4"/>
        <v>14.952500000000001</v>
      </c>
      <c r="N97">
        <f t="shared" si="5"/>
        <v>0.7456676224909613</v>
      </c>
      <c r="P97">
        <v>96</v>
      </c>
      <c r="Q97">
        <f t="shared" si="6"/>
        <v>73.178398261160339</v>
      </c>
      <c r="R97">
        <f t="shared" si="7"/>
        <v>2.7283381124548067</v>
      </c>
    </row>
    <row r="98" spans="1:18" x14ac:dyDescent="0.75">
      <c r="A98" s="7">
        <v>0.51079861111111113</v>
      </c>
      <c r="B98">
        <v>21.09</v>
      </c>
      <c r="C98">
        <v>22.83</v>
      </c>
      <c r="D98">
        <v>10</v>
      </c>
      <c r="E98">
        <v>18.59</v>
      </c>
      <c r="F98">
        <v>10</v>
      </c>
      <c r="G98">
        <v>18.68</v>
      </c>
      <c r="H98">
        <v>13.31</v>
      </c>
      <c r="I98">
        <v>10.44</v>
      </c>
      <c r="J98">
        <v>18.690000000000001</v>
      </c>
      <c r="K98">
        <v>91.97</v>
      </c>
      <c r="M98">
        <f t="shared" si="4"/>
        <v>14.8325</v>
      </c>
      <c r="N98">
        <f t="shared" si="5"/>
        <v>0.73968333125545449</v>
      </c>
      <c r="P98">
        <v>97</v>
      </c>
      <c r="Q98">
        <f t="shared" si="6"/>
        <v>72.961402325973367</v>
      </c>
      <c r="R98">
        <f t="shared" si="7"/>
        <v>2.6984166562772725</v>
      </c>
    </row>
    <row r="99" spans="1:18" x14ac:dyDescent="0.75">
      <c r="A99" s="7">
        <v>0.51149305555555558</v>
      </c>
      <c r="B99">
        <v>21.06</v>
      </c>
      <c r="C99">
        <v>22.86</v>
      </c>
      <c r="D99">
        <v>10</v>
      </c>
      <c r="E99">
        <v>18.600000000000001</v>
      </c>
      <c r="F99">
        <v>10</v>
      </c>
      <c r="G99">
        <v>18.66</v>
      </c>
      <c r="H99">
        <v>13.26</v>
      </c>
      <c r="I99">
        <v>10.42</v>
      </c>
      <c r="J99">
        <v>18.63</v>
      </c>
      <c r="K99">
        <v>89.24</v>
      </c>
      <c r="M99">
        <f t="shared" si="4"/>
        <v>14.802499999999998</v>
      </c>
      <c r="N99">
        <f t="shared" si="5"/>
        <v>0.73818725844657773</v>
      </c>
      <c r="P99">
        <v>98</v>
      </c>
      <c r="Q99">
        <f t="shared" si="6"/>
        <v>72.906603614254337</v>
      </c>
      <c r="R99">
        <f t="shared" si="7"/>
        <v>2.6909362922328883</v>
      </c>
    </row>
    <row r="100" spans="1:18" x14ac:dyDescent="0.75">
      <c r="A100" s="7">
        <v>0.51218750000000002</v>
      </c>
      <c r="B100">
        <v>21.04</v>
      </c>
      <c r="C100">
        <v>22.9</v>
      </c>
      <c r="D100">
        <v>10</v>
      </c>
      <c r="E100">
        <v>18.63</v>
      </c>
      <c r="F100">
        <v>10</v>
      </c>
      <c r="G100">
        <v>18.73</v>
      </c>
      <c r="H100">
        <v>13.28</v>
      </c>
      <c r="I100">
        <v>10.44</v>
      </c>
      <c r="J100">
        <v>18.73</v>
      </c>
      <c r="K100">
        <v>98.81</v>
      </c>
      <c r="M100">
        <f t="shared" si="4"/>
        <v>14.782499999999999</v>
      </c>
      <c r="N100">
        <f t="shared" si="5"/>
        <v>0.73718987657399326</v>
      </c>
      <c r="P100">
        <v>99</v>
      </c>
      <c r="Q100">
        <f t="shared" si="6"/>
        <v>72.869947573143918</v>
      </c>
      <c r="R100">
        <f t="shared" si="7"/>
        <v>2.6859493828699663</v>
      </c>
    </row>
    <row r="101" spans="1:18" x14ac:dyDescent="0.75">
      <c r="A101" s="7">
        <v>0.51288194444444446</v>
      </c>
      <c r="B101">
        <v>21.01</v>
      </c>
      <c r="C101">
        <v>22.95</v>
      </c>
      <c r="D101">
        <v>10</v>
      </c>
      <c r="E101">
        <v>18.66</v>
      </c>
      <c r="F101">
        <v>10</v>
      </c>
      <c r="G101">
        <v>18.78</v>
      </c>
      <c r="H101">
        <v>13.35</v>
      </c>
      <c r="I101">
        <v>10.49</v>
      </c>
      <c r="J101">
        <v>18.940000000000001</v>
      </c>
      <c r="K101">
        <v>115.21</v>
      </c>
      <c r="M101">
        <f t="shared" si="4"/>
        <v>14.752500000000001</v>
      </c>
      <c r="N101">
        <f t="shared" si="5"/>
        <v>0.73569380376511673</v>
      </c>
      <c r="P101">
        <v>100</v>
      </c>
      <c r="Q101">
        <f t="shared" si="6"/>
        <v>72.814777156414166</v>
      </c>
      <c r="R101">
        <f t="shared" si="7"/>
        <v>2.6784690188255835</v>
      </c>
    </row>
    <row r="102" spans="1:18" x14ac:dyDescent="0.75">
      <c r="A102" s="7">
        <v>0.5135763888888889</v>
      </c>
      <c r="B102">
        <v>20.95</v>
      </c>
      <c r="C102">
        <v>23</v>
      </c>
      <c r="D102">
        <v>10</v>
      </c>
      <c r="E102">
        <v>18.7</v>
      </c>
      <c r="F102">
        <v>10</v>
      </c>
      <c r="G102">
        <v>18.8</v>
      </c>
      <c r="H102">
        <v>13.39</v>
      </c>
      <c r="I102">
        <v>10.55</v>
      </c>
      <c r="J102">
        <v>18.739999999999998</v>
      </c>
      <c r="K102">
        <v>111.11</v>
      </c>
      <c r="M102">
        <f t="shared" si="4"/>
        <v>14.692499999999999</v>
      </c>
      <c r="N102">
        <f t="shared" si="5"/>
        <v>0.73270165814736321</v>
      </c>
      <c r="P102">
        <v>101</v>
      </c>
      <c r="Q102">
        <f t="shared" si="6"/>
        <v>72.703760421984001</v>
      </c>
      <c r="R102">
        <f t="shared" si="7"/>
        <v>2.6635082907368157</v>
      </c>
    </row>
    <row r="103" spans="1:18" x14ac:dyDescent="0.75">
      <c r="A103" s="7">
        <v>0.51427083333333334</v>
      </c>
      <c r="B103">
        <v>20.91</v>
      </c>
      <c r="C103">
        <v>23.05</v>
      </c>
      <c r="D103">
        <v>10</v>
      </c>
      <c r="E103">
        <v>18.73</v>
      </c>
      <c r="F103">
        <v>10.45</v>
      </c>
      <c r="G103">
        <v>18.79</v>
      </c>
      <c r="H103">
        <v>13.42</v>
      </c>
      <c r="I103">
        <v>10.57</v>
      </c>
      <c r="J103">
        <v>18.809999999999999</v>
      </c>
      <c r="K103">
        <v>93.34</v>
      </c>
      <c r="M103">
        <f t="shared" si="4"/>
        <v>14.6525</v>
      </c>
      <c r="N103">
        <f t="shared" si="5"/>
        <v>0.73070689440219427</v>
      </c>
      <c r="P103">
        <v>102</v>
      </c>
      <c r="Q103">
        <f t="shared" si="6"/>
        <v>72.629244156287314</v>
      </c>
      <c r="R103">
        <f t="shared" si="7"/>
        <v>2.6535344720109713</v>
      </c>
    </row>
    <row r="104" spans="1:18" x14ac:dyDescent="0.75">
      <c r="A104" s="7">
        <v>0.51496527777777779</v>
      </c>
      <c r="B104">
        <v>20.75</v>
      </c>
      <c r="C104">
        <v>23.09</v>
      </c>
      <c r="D104">
        <v>10</v>
      </c>
      <c r="E104">
        <v>18.739999999999998</v>
      </c>
      <c r="F104">
        <v>10.119999999999999</v>
      </c>
      <c r="G104">
        <v>18.809999999999999</v>
      </c>
      <c r="H104">
        <v>13.42</v>
      </c>
      <c r="I104">
        <v>10.59</v>
      </c>
      <c r="J104">
        <v>18.829999999999998</v>
      </c>
      <c r="K104">
        <v>90.61</v>
      </c>
      <c r="M104">
        <f t="shared" si="4"/>
        <v>14.4925</v>
      </c>
      <c r="N104">
        <f t="shared" si="5"/>
        <v>0.72272783942151853</v>
      </c>
      <c r="P104">
        <v>103</v>
      </c>
      <c r="Q104">
        <f t="shared" si="6"/>
        <v>72.327065723650165</v>
      </c>
      <c r="R104">
        <f t="shared" si="7"/>
        <v>2.6136391971075925</v>
      </c>
    </row>
    <row r="105" spans="1:18" x14ac:dyDescent="0.75">
      <c r="A105" s="7">
        <v>0.51565972222222223</v>
      </c>
      <c r="B105">
        <v>20.68</v>
      </c>
      <c r="C105">
        <v>23.12</v>
      </c>
      <c r="D105">
        <v>10</v>
      </c>
      <c r="E105">
        <v>18.760000000000002</v>
      </c>
      <c r="F105">
        <v>10</v>
      </c>
      <c r="G105">
        <v>18.829999999999998</v>
      </c>
      <c r="H105">
        <v>13.44</v>
      </c>
      <c r="I105">
        <v>10.6</v>
      </c>
      <c r="J105">
        <v>18.739999999999998</v>
      </c>
      <c r="K105">
        <v>108.38</v>
      </c>
      <c r="M105">
        <f t="shared" si="4"/>
        <v>14.422499999999999</v>
      </c>
      <c r="N105">
        <f t="shared" si="5"/>
        <v>0.71923700286747294</v>
      </c>
      <c r="P105">
        <v>104</v>
      </c>
      <c r="Q105">
        <f t="shared" si="6"/>
        <v>72.192754376841734</v>
      </c>
      <c r="R105">
        <f t="shared" si="7"/>
        <v>2.5961850143373644</v>
      </c>
    </row>
    <row r="106" spans="1:18" x14ac:dyDescent="0.75">
      <c r="A106" s="7">
        <v>0.51635416666666667</v>
      </c>
      <c r="B106">
        <v>20.66</v>
      </c>
      <c r="C106">
        <v>23.14</v>
      </c>
      <c r="D106">
        <v>10</v>
      </c>
      <c r="E106">
        <v>18.78</v>
      </c>
      <c r="F106">
        <v>10</v>
      </c>
      <c r="G106">
        <v>18.84</v>
      </c>
      <c r="H106">
        <v>13.49</v>
      </c>
      <c r="I106">
        <v>10.62</v>
      </c>
      <c r="J106">
        <v>18.7</v>
      </c>
      <c r="K106">
        <v>98.81</v>
      </c>
      <c r="M106">
        <f t="shared" si="4"/>
        <v>14.4025</v>
      </c>
      <c r="N106">
        <f t="shared" si="5"/>
        <v>0.71823962099488847</v>
      </c>
      <c r="P106">
        <v>105</v>
      </c>
      <c r="Q106">
        <f t="shared" si="6"/>
        <v>72.154139906266266</v>
      </c>
      <c r="R106">
        <f t="shared" si="7"/>
        <v>2.5911981049744424</v>
      </c>
    </row>
    <row r="107" spans="1:18" x14ac:dyDescent="0.75">
      <c r="A107" s="7">
        <v>0.51704861111111111</v>
      </c>
      <c r="B107">
        <v>20.6</v>
      </c>
      <c r="C107">
        <v>23.16</v>
      </c>
      <c r="D107">
        <v>10</v>
      </c>
      <c r="E107">
        <v>18.8</v>
      </c>
      <c r="F107">
        <v>10.119999999999999</v>
      </c>
      <c r="G107">
        <v>18.89</v>
      </c>
      <c r="H107">
        <v>13.52</v>
      </c>
      <c r="I107">
        <v>10.64</v>
      </c>
      <c r="J107">
        <v>18.75</v>
      </c>
      <c r="K107">
        <v>105.64</v>
      </c>
      <c r="M107">
        <f t="shared" si="4"/>
        <v>14.342500000000001</v>
      </c>
      <c r="N107">
        <f t="shared" si="5"/>
        <v>0.71524747537713518</v>
      </c>
      <c r="P107">
        <v>106</v>
      </c>
      <c r="Q107">
        <f t="shared" si="6"/>
        <v>72.037650339898903</v>
      </c>
      <c r="R107">
        <f t="shared" si="7"/>
        <v>2.5762373768856754</v>
      </c>
    </row>
    <row r="108" spans="1:18" x14ac:dyDescent="0.75">
      <c r="A108" s="7">
        <v>0.51774305555555555</v>
      </c>
      <c r="B108">
        <v>20.6</v>
      </c>
      <c r="C108">
        <v>23.18</v>
      </c>
      <c r="D108">
        <v>10</v>
      </c>
      <c r="E108">
        <v>18.82</v>
      </c>
      <c r="F108">
        <v>10.119999999999999</v>
      </c>
      <c r="G108">
        <v>18.899999999999999</v>
      </c>
      <c r="H108">
        <v>13.53</v>
      </c>
      <c r="I108">
        <v>10.69</v>
      </c>
      <c r="J108">
        <v>18.89</v>
      </c>
      <c r="K108">
        <v>94.71</v>
      </c>
      <c r="M108">
        <f t="shared" si="4"/>
        <v>14.342500000000001</v>
      </c>
      <c r="N108">
        <f t="shared" si="5"/>
        <v>0.71524747537713518</v>
      </c>
      <c r="P108">
        <v>107</v>
      </c>
      <c r="Q108">
        <f t="shared" si="6"/>
        <v>72.037650339898903</v>
      </c>
      <c r="R108">
        <f t="shared" si="7"/>
        <v>2.5762373768856754</v>
      </c>
    </row>
    <row r="109" spans="1:18" x14ac:dyDescent="0.75">
      <c r="A109" s="7">
        <v>0.5184375</v>
      </c>
      <c r="B109">
        <v>20.6</v>
      </c>
      <c r="C109">
        <v>23.2</v>
      </c>
      <c r="D109">
        <v>10</v>
      </c>
      <c r="E109">
        <v>18.84</v>
      </c>
      <c r="F109">
        <v>10</v>
      </c>
      <c r="G109">
        <v>18.91</v>
      </c>
      <c r="H109">
        <v>13.6</v>
      </c>
      <c r="I109">
        <v>10.72</v>
      </c>
      <c r="J109">
        <v>18.79</v>
      </c>
      <c r="K109">
        <v>119.32</v>
      </c>
      <c r="M109">
        <f t="shared" si="4"/>
        <v>14.342500000000001</v>
      </c>
      <c r="N109">
        <f t="shared" si="5"/>
        <v>0.71524747537713518</v>
      </c>
      <c r="P109">
        <v>108</v>
      </c>
      <c r="Q109">
        <f t="shared" si="6"/>
        <v>72.037650339898903</v>
      </c>
      <c r="R109">
        <f t="shared" si="7"/>
        <v>2.5762373768856754</v>
      </c>
    </row>
    <row r="110" spans="1:18" x14ac:dyDescent="0.75">
      <c r="A110" s="7">
        <v>0.51913194444444444</v>
      </c>
      <c r="B110">
        <v>20.43</v>
      </c>
      <c r="C110">
        <v>23.21</v>
      </c>
      <c r="D110">
        <v>10</v>
      </c>
      <c r="E110">
        <v>18.850000000000001</v>
      </c>
      <c r="F110">
        <v>10</v>
      </c>
      <c r="G110">
        <v>18.920000000000002</v>
      </c>
      <c r="H110">
        <v>13.64</v>
      </c>
      <c r="I110">
        <v>10.73</v>
      </c>
      <c r="J110">
        <v>18.989999999999998</v>
      </c>
      <c r="K110">
        <v>104.28</v>
      </c>
      <c r="M110">
        <f t="shared" si="4"/>
        <v>14.172499999999999</v>
      </c>
      <c r="N110">
        <f t="shared" si="5"/>
        <v>0.70676972946016714</v>
      </c>
      <c r="P110">
        <v>109</v>
      </c>
      <c r="Q110">
        <f t="shared" si="6"/>
        <v>71.702240254013049</v>
      </c>
      <c r="R110">
        <f t="shared" si="7"/>
        <v>2.5338486473008355</v>
      </c>
    </row>
    <row r="111" spans="1:18" x14ac:dyDescent="0.75">
      <c r="A111" s="7">
        <v>0.51982638888888888</v>
      </c>
      <c r="B111">
        <v>20.41</v>
      </c>
      <c r="C111">
        <v>23.25</v>
      </c>
      <c r="D111">
        <v>10</v>
      </c>
      <c r="E111">
        <v>18.88</v>
      </c>
      <c r="F111">
        <v>10</v>
      </c>
      <c r="G111">
        <v>18.97</v>
      </c>
      <c r="H111">
        <v>13.69</v>
      </c>
      <c r="I111">
        <v>10.76</v>
      </c>
      <c r="J111">
        <v>18.96</v>
      </c>
      <c r="K111">
        <v>119.32</v>
      </c>
      <c r="M111">
        <f t="shared" si="4"/>
        <v>14.1525</v>
      </c>
      <c r="N111">
        <f t="shared" si="5"/>
        <v>0.70577234758758267</v>
      </c>
      <c r="P111">
        <v>110</v>
      </c>
      <c r="Q111">
        <f t="shared" si="6"/>
        <v>71.662250485779893</v>
      </c>
      <c r="R111">
        <f t="shared" si="7"/>
        <v>2.528861737937913</v>
      </c>
    </row>
    <row r="112" spans="1:18" x14ac:dyDescent="0.75">
      <c r="A112" s="7">
        <v>0.52052083333333332</v>
      </c>
      <c r="B112">
        <v>20.39</v>
      </c>
      <c r="C112">
        <v>23.28</v>
      </c>
      <c r="D112">
        <v>10</v>
      </c>
      <c r="E112">
        <v>18.91</v>
      </c>
      <c r="F112">
        <v>10</v>
      </c>
      <c r="G112">
        <v>19.010000000000002</v>
      </c>
      <c r="H112">
        <v>13.71</v>
      </c>
      <c r="I112">
        <v>10.79</v>
      </c>
      <c r="J112">
        <v>19</v>
      </c>
      <c r="K112">
        <v>111.11</v>
      </c>
      <c r="M112">
        <f t="shared" si="4"/>
        <v>14.1325</v>
      </c>
      <c r="N112">
        <f t="shared" si="5"/>
        <v>0.7047749657149982</v>
      </c>
      <c r="P112">
        <v>111</v>
      </c>
      <c r="Q112">
        <f t="shared" si="6"/>
        <v>71.622147532283748</v>
      </c>
      <c r="R112">
        <f t="shared" si="7"/>
        <v>2.523874828574991</v>
      </c>
    </row>
    <row r="113" spans="1:18" x14ac:dyDescent="0.75">
      <c r="A113" s="7">
        <v>0.52121527777777776</v>
      </c>
      <c r="B113">
        <v>20.32</v>
      </c>
      <c r="C113">
        <v>23.31</v>
      </c>
      <c r="D113">
        <v>10</v>
      </c>
      <c r="E113">
        <v>18.940000000000001</v>
      </c>
      <c r="F113">
        <v>10</v>
      </c>
      <c r="G113">
        <v>19.05</v>
      </c>
      <c r="H113">
        <v>13.74</v>
      </c>
      <c r="I113">
        <v>10.8</v>
      </c>
      <c r="J113">
        <v>18.89</v>
      </c>
      <c r="K113">
        <v>112.48</v>
      </c>
      <c r="M113">
        <f t="shared" si="4"/>
        <v>14.0625</v>
      </c>
      <c r="N113">
        <f t="shared" si="5"/>
        <v>0.70128412916095251</v>
      </c>
      <c r="P113">
        <v>112</v>
      </c>
      <c r="Q113">
        <f t="shared" si="6"/>
        <v>71.480888888888884</v>
      </c>
      <c r="R113">
        <f t="shared" si="7"/>
        <v>2.5064206458047629</v>
      </c>
    </row>
    <row r="114" spans="1:18" x14ac:dyDescent="0.75">
      <c r="A114" s="7">
        <v>0.52190972222222221</v>
      </c>
      <c r="B114">
        <v>20.32</v>
      </c>
      <c r="C114">
        <v>23.34</v>
      </c>
      <c r="D114">
        <v>10</v>
      </c>
      <c r="E114">
        <v>18.98</v>
      </c>
      <c r="F114">
        <v>10</v>
      </c>
      <c r="G114">
        <v>19.14</v>
      </c>
      <c r="H114">
        <v>13.72</v>
      </c>
      <c r="I114">
        <v>10.84</v>
      </c>
      <c r="J114">
        <v>19</v>
      </c>
      <c r="K114">
        <v>123.42</v>
      </c>
      <c r="M114">
        <f t="shared" si="4"/>
        <v>14.0625</v>
      </c>
      <c r="N114">
        <f t="shared" si="5"/>
        <v>0.70128412916095251</v>
      </c>
      <c r="P114">
        <v>113</v>
      </c>
      <c r="Q114">
        <f t="shared" si="6"/>
        <v>71.480888888888884</v>
      </c>
      <c r="R114">
        <f t="shared" si="7"/>
        <v>2.5064206458047629</v>
      </c>
    </row>
    <row r="115" spans="1:18" x14ac:dyDescent="0.75">
      <c r="A115" s="7">
        <v>0.52260416666666665</v>
      </c>
      <c r="B115">
        <v>20.32</v>
      </c>
      <c r="C115">
        <v>23.38</v>
      </c>
      <c r="D115">
        <v>10</v>
      </c>
      <c r="E115">
        <v>19.02</v>
      </c>
      <c r="F115">
        <v>10</v>
      </c>
      <c r="G115">
        <v>19.16</v>
      </c>
      <c r="H115">
        <v>13.83</v>
      </c>
      <c r="I115">
        <v>10.94</v>
      </c>
      <c r="J115">
        <v>19.02</v>
      </c>
      <c r="K115">
        <v>120.68</v>
      </c>
      <c r="M115">
        <f t="shared" si="4"/>
        <v>14.0625</v>
      </c>
      <c r="N115">
        <f t="shared" si="5"/>
        <v>0.70128412916095251</v>
      </c>
      <c r="P115">
        <v>114</v>
      </c>
      <c r="Q115">
        <f t="shared" si="6"/>
        <v>71.480888888888884</v>
      </c>
      <c r="R115">
        <f t="shared" si="7"/>
        <v>2.5064206458047629</v>
      </c>
    </row>
    <row r="116" spans="1:18" x14ac:dyDescent="0.75">
      <c r="A116" s="7">
        <v>0.52329861111111109</v>
      </c>
      <c r="B116">
        <v>20.260000000000002</v>
      </c>
      <c r="C116">
        <v>23.41</v>
      </c>
      <c r="D116">
        <v>10</v>
      </c>
      <c r="E116">
        <v>19.05</v>
      </c>
      <c r="F116">
        <v>10</v>
      </c>
      <c r="G116">
        <v>19.13</v>
      </c>
      <c r="H116">
        <v>13.92</v>
      </c>
      <c r="I116">
        <v>11</v>
      </c>
      <c r="J116">
        <v>19.03</v>
      </c>
      <c r="K116">
        <v>113.85</v>
      </c>
      <c r="M116">
        <f t="shared" si="4"/>
        <v>14.002500000000001</v>
      </c>
      <c r="N116">
        <f t="shared" si="5"/>
        <v>0.69829198354319921</v>
      </c>
      <c r="P116">
        <v>115</v>
      </c>
      <c r="Q116">
        <f t="shared" si="6"/>
        <v>71.358685948937691</v>
      </c>
      <c r="R116">
        <f t="shared" si="7"/>
        <v>2.491459917715996</v>
      </c>
    </row>
    <row r="117" spans="1:18" x14ac:dyDescent="0.75">
      <c r="A117" s="7">
        <v>0.52399305555555553</v>
      </c>
      <c r="B117">
        <v>20.260000000000002</v>
      </c>
      <c r="C117">
        <v>23.46</v>
      </c>
      <c r="D117">
        <v>10</v>
      </c>
      <c r="E117">
        <v>19.07</v>
      </c>
      <c r="F117">
        <v>10</v>
      </c>
      <c r="G117">
        <v>19.16</v>
      </c>
      <c r="H117">
        <v>13.99</v>
      </c>
      <c r="I117">
        <v>11.03</v>
      </c>
      <c r="J117">
        <v>19.27</v>
      </c>
      <c r="K117">
        <v>112.48</v>
      </c>
      <c r="M117">
        <f t="shared" si="4"/>
        <v>14.002500000000001</v>
      </c>
      <c r="N117">
        <f t="shared" si="5"/>
        <v>0.69829198354319921</v>
      </c>
      <c r="P117">
        <v>116</v>
      </c>
      <c r="Q117">
        <f t="shared" si="6"/>
        <v>71.358685948937691</v>
      </c>
      <c r="R117">
        <f t="shared" si="7"/>
        <v>2.491459917715996</v>
      </c>
    </row>
    <row r="118" spans="1:18" x14ac:dyDescent="0.75">
      <c r="A118" s="7">
        <v>0.52468749999999997</v>
      </c>
      <c r="B118">
        <v>20.130000000000003</v>
      </c>
      <c r="C118">
        <v>23.49</v>
      </c>
      <c r="D118">
        <v>10</v>
      </c>
      <c r="E118">
        <v>19.079999999999998</v>
      </c>
      <c r="F118">
        <v>10</v>
      </c>
      <c r="G118">
        <v>19.16</v>
      </c>
      <c r="H118">
        <v>14.02</v>
      </c>
      <c r="I118">
        <v>11.07</v>
      </c>
      <c r="J118">
        <v>18.98</v>
      </c>
      <c r="K118">
        <v>117.95</v>
      </c>
      <c r="M118">
        <f t="shared" si="4"/>
        <v>13.872500000000002</v>
      </c>
      <c r="N118">
        <f t="shared" si="5"/>
        <v>0.69180900137140022</v>
      </c>
      <c r="P118">
        <v>117</v>
      </c>
      <c r="Q118">
        <f t="shared" si="6"/>
        <v>71.090286538114981</v>
      </c>
      <c r="R118">
        <f t="shared" si="7"/>
        <v>2.4590450068570013</v>
      </c>
    </row>
    <row r="119" spans="1:18" x14ac:dyDescent="0.75">
      <c r="A119" s="7">
        <v>0.52538194444444442</v>
      </c>
      <c r="B119">
        <v>20.09</v>
      </c>
      <c r="C119">
        <v>23.51</v>
      </c>
      <c r="D119">
        <v>10</v>
      </c>
      <c r="E119">
        <v>19.079999999999998</v>
      </c>
      <c r="F119">
        <v>10</v>
      </c>
      <c r="G119">
        <v>19.09</v>
      </c>
      <c r="H119">
        <v>13.99</v>
      </c>
      <c r="I119">
        <v>11.08</v>
      </c>
      <c r="J119">
        <v>18.920000000000002</v>
      </c>
      <c r="K119">
        <v>86.5</v>
      </c>
      <c r="M119">
        <f t="shared" si="4"/>
        <v>13.8325</v>
      </c>
      <c r="N119">
        <f t="shared" si="5"/>
        <v>0.68981423762623117</v>
      </c>
      <c r="P119">
        <v>118</v>
      </c>
      <c r="Q119">
        <f t="shared" si="6"/>
        <v>71.006687149828295</v>
      </c>
      <c r="R119">
        <f t="shared" si="7"/>
        <v>2.449071188131156</v>
      </c>
    </row>
    <row r="120" spans="1:18" x14ac:dyDescent="0.75">
      <c r="A120" s="7">
        <v>0.52607638888888886</v>
      </c>
      <c r="B120">
        <v>20.07</v>
      </c>
      <c r="C120">
        <v>23.54</v>
      </c>
      <c r="D120">
        <v>10</v>
      </c>
      <c r="E120">
        <v>19.09</v>
      </c>
      <c r="F120">
        <v>10</v>
      </c>
      <c r="G120">
        <v>19.13</v>
      </c>
      <c r="H120">
        <v>13.99</v>
      </c>
      <c r="I120">
        <v>11.07</v>
      </c>
      <c r="J120">
        <v>19.18</v>
      </c>
      <c r="K120">
        <v>104.28</v>
      </c>
      <c r="M120">
        <f t="shared" si="4"/>
        <v>13.8125</v>
      </c>
      <c r="N120">
        <f t="shared" si="5"/>
        <v>0.68881685575364671</v>
      </c>
      <c r="P120">
        <v>119</v>
      </c>
      <c r="Q120">
        <f t="shared" si="6"/>
        <v>70.964705882352945</v>
      </c>
      <c r="R120">
        <f t="shared" si="7"/>
        <v>2.4440842787682335</v>
      </c>
    </row>
    <row r="121" spans="1:18" x14ac:dyDescent="0.75">
      <c r="A121" s="7">
        <v>0.5267708333333333</v>
      </c>
      <c r="B121">
        <v>20.03</v>
      </c>
      <c r="C121">
        <v>23.58</v>
      </c>
      <c r="D121">
        <v>10</v>
      </c>
      <c r="E121">
        <v>19.11</v>
      </c>
      <c r="F121">
        <v>10</v>
      </c>
      <c r="G121">
        <v>19.18</v>
      </c>
      <c r="H121">
        <v>14.03</v>
      </c>
      <c r="I121">
        <v>11.1</v>
      </c>
      <c r="J121">
        <v>19.14</v>
      </c>
      <c r="K121">
        <v>104.28</v>
      </c>
      <c r="M121">
        <f t="shared" si="4"/>
        <v>13.772500000000001</v>
      </c>
      <c r="N121">
        <f t="shared" si="5"/>
        <v>0.68682209200847788</v>
      </c>
      <c r="P121">
        <v>120</v>
      </c>
      <c r="Q121">
        <f t="shared" si="6"/>
        <v>70.880377563986201</v>
      </c>
      <c r="R121">
        <f t="shared" si="7"/>
        <v>2.4341104600423891</v>
      </c>
    </row>
    <row r="122" spans="1:18" x14ac:dyDescent="0.75">
      <c r="A122" s="7">
        <v>0.52746527777777774</v>
      </c>
      <c r="B122">
        <v>19.89</v>
      </c>
      <c r="C122">
        <v>23.63</v>
      </c>
      <c r="D122">
        <v>10</v>
      </c>
      <c r="E122">
        <v>19.13</v>
      </c>
      <c r="F122">
        <v>10</v>
      </c>
      <c r="G122">
        <v>19.190000000000001</v>
      </c>
      <c r="H122">
        <v>14.07</v>
      </c>
      <c r="I122">
        <v>11.13</v>
      </c>
      <c r="J122">
        <v>19.11</v>
      </c>
      <c r="K122">
        <v>111.11</v>
      </c>
      <c r="M122">
        <f t="shared" si="4"/>
        <v>13.6325</v>
      </c>
      <c r="N122">
        <f t="shared" si="5"/>
        <v>0.6798404189003866</v>
      </c>
      <c r="P122">
        <v>121</v>
      </c>
      <c r="Q122">
        <f t="shared" si="6"/>
        <v>70.581331377223549</v>
      </c>
      <c r="R122">
        <f t="shared" si="7"/>
        <v>2.3992020945019328</v>
      </c>
    </row>
    <row r="123" spans="1:18" x14ac:dyDescent="0.75">
      <c r="A123" s="7">
        <v>0.52815972222222218</v>
      </c>
      <c r="B123">
        <v>19.89</v>
      </c>
      <c r="C123">
        <v>23.7</v>
      </c>
      <c r="D123">
        <v>10</v>
      </c>
      <c r="E123">
        <v>19.16</v>
      </c>
      <c r="F123">
        <v>10</v>
      </c>
      <c r="G123">
        <v>19.23</v>
      </c>
      <c r="H123">
        <v>14.13</v>
      </c>
      <c r="I123">
        <v>11.2</v>
      </c>
      <c r="J123">
        <v>19.03</v>
      </c>
      <c r="K123">
        <v>109.75</v>
      </c>
      <c r="M123">
        <f t="shared" si="4"/>
        <v>13.6325</v>
      </c>
      <c r="N123">
        <f t="shared" si="5"/>
        <v>0.6798404189003866</v>
      </c>
      <c r="P123">
        <v>122</v>
      </c>
      <c r="Q123">
        <f t="shared" si="6"/>
        <v>70.581331377223549</v>
      </c>
      <c r="R123">
        <f t="shared" si="7"/>
        <v>2.3992020945019328</v>
      </c>
    </row>
    <row r="124" spans="1:18" x14ac:dyDescent="0.75">
      <c r="A124" s="7">
        <v>0.52885416666666674</v>
      </c>
      <c r="B124">
        <v>19.860000000000003</v>
      </c>
      <c r="C124">
        <v>23.72</v>
      </c>
      <c r="D124">
        <v>10</v>
      </c>
      <c r="E124">
        <v>19.18</v>
      </c>
      <c r="F124">
        <v>10</v>
      </c>
      <c r="G124">
        <v>19.2</v>
      </c>
      <c r="H124">
        <v>14.15</v>
      </c>
      <c r="I124">
        <v>11.2</v>
      </c>
      <c r="J124">
        <v>19.3</v>
      </c>
      <c r="K124">
        <v>94.71</v>
      </c>
      <c r="M124">
        <f t="shared" si="4"/>
        <v>13.602500000000003</v>
      </c>
      <c r="N124">
        <f t="shared" si="5"/>
        <v>0.67834434609150995</v>
      </c>
      <c r="P124">
        <v>123</v>
      </c>
      <c r="Q124">
        <f t="shared" si="6"/>
        <v>70.516449182135645</v>
      </c>
      <c r="R124">
        <f t="shared" si="7"/>
        <v>2.39172173045755</v>
      </c>
    </row>
    <row r="125" spans="1:18" x14ac:dyDescent="0.75">
      <c r="A125" s="7">
        <v>0.52954861111111107</v>
      </c>
      <c r="B125">
        <v>19.78</v>
      </c>
      <c r="C125">
        <v>23.74</v>
      </c>
      <c r="D125">
        <v>10</v>
      </c>
      <c r="E125">
        <v>19.18</v>
      </c>
      <c r="F125">
        <v>10</v>
      </c>
      <c r="G125">
        <v>19.21</v>
      </c>
      <c r="H125">
        <v>14.14</v>
      </c>
      <c r="I125">
        <v>11.2</v>
      </c>
      <c r="J125">
        <v>19.12</v>
      </c>
      <c r="K125">
        <v>90.61</v>
      </c>
      <c r="M125">
        <f t="shared" si="4"/>
        <v>13.522500000000001</v>
      </c>
      <c r="N125">
        <f t="shared" si="5"/>
        <v>0.67435481860117197</v>
      </c>
      <c r="P125">
        <v>124</v>
      </c>
      <c r="Q125">
        <f t="shared" si="6"/>
        <v>70.342022555000923</v>
      </c>
      <c r="R125">
        <f t="shared" si="7"/>
        <v>2.3717740930058602</v>
      </c>
    </row>
    <row r="126" spans="1:18" x14ac:dyDescent="0.75">
      <c r="A126" s="7">
        <v>0.53024305555555562</v>
      </c>
      <c r="B126">
        <v>19.71</v>
      </c>
      <c r="C126">
        <v>23.74</v>
      </c>
      <c r="D126">
        <v>10</v>
      </c>
      <c r="E126">
        <v>19.18</v>
      </c>
      <c r="F126">
        <v>10</v>
      </c>
      <c r="G126">
        <v>19.18</v>
      </c>
      <c r="H126">
        <v>14.11</v>
      </c>
      <c r="I126">
        <v>11.13</v>
      </c>
      <c r="J126">
        <v>19.059999999999999</v>
      </c>
      <c r="K126">
        <v>87.87</v>
      </c>
      <c r="M126">
        <f t="shared" si="4"/>
        <v>13.452500000000001</v>
      </c>
      <c r="N126">
        <f t="shared" si="5"/>
        <v>0.67086398204712638</v>
      </c>
      <c r="P126">
        <v>125</v>
      </c>
      <c r="Q126">
        <f t="shared" si="6"/>
        <v>70.187697454004834</v>
      </c>
      <c r="R126">
        <f t="shared" si="7"/>
        <v>2.3543199102356316</v>
      </c>
    </row>
    <row r="127" spans="1:18" x14ac:dyDescent="0.75">
      <c r="A127" s="7">
        <v>0.53093749999999995</v>
      </c>
      <c r="B127">
        <v>19.670000000000002</v>
      </c>
      <c r="C127">
        <v>23.73</v>
      </c>
      <c r="D127">
        <v>10</v>
      </c>
      <c r="E127">
        <v>19.16</v>
      </c>
      <c r="F127">
        <v>10</v>
      </c>
      <c r="G127">
        <v>19.149999999999999</v>
      </c>
      <c r="H127">
        <v>14.13</v>
      </c>
      <c r="I127">
        <v>11.16</v>
      </c>
      <c r="J127">
        <v>19.11</v>
      </c>
      <c r="K127">
        <v>81.040000000000006</v>
      </c>
      <c r="M127">
        <f t="shared" si="4"/>
        <v>13.412500000000001</v>
      </c>
      <c r="N127">
        <f t="shared" si="5"/>
        <v>0.66886921830195745</v>
      </c>
      <c r="P127">
        <v>126</v>
      </c>
      <c r="Q127">
        <f t="shared" si="6"/>
        <v>70.09878844361603</v>
      </c>
      <c r="R127">
        <f t="shared" si="7"/>
        <v>2.3443460915097876</v>
      </c>
    </row>
    <row r="128" spans="1:18" x14ac:dyDescent="0.75">
      <c r="A128" s="7">
        <v>0.5316319444444445</v>
      </c>
      <c r="B128">
        <v>19.59</v>
      </c>
      <c r="C128">
        <v>23.73</v>
      </c>
      <c r="D128">
        <v>10</v>
      </c>
      <c r="E128">
        <v>19.149999999999999</v>
      </c>
      <c r="F128">
        <v>10.119999999999999</v>
      </c>
      <c r="G128">
        <v>19.170000000000002</v>
      </c>
      <c r="H128">
        <v>14.1</v>
      </c>
      <c r="I128">
        <v>11.14</v>
      </c>
      <c r="J128">
        <v>19.18</v>
      </c>
      <c r="K128">
        <v>86.5</v>
      </c>
      <c r="M128">
        <f t="shared" si="4"/>
        <v>13.3325</v>
      </c>
      <c r="N128">
        <f t="shared" si="5"/>
        <v>0.66487969081161957</v>
      </c>
      <c r="P128">
        <v>127</v>
      </c>
      <c r="Q128">
        <f t="shared" si="6"/>
        <v>69.919369960622532</v>
      </c>
      <c r="R128">
        <f t="shared" si="7"/>
        <v>2.3243984540580978</v>
      </c>
    </row>
    <row r="129" spans="1:18" x14ac:dyDescent="0.75">
      <c r="A129" s="7">
        <v>0.53232638888888884</v>
      </c>
      <c r="B129">
        <v>19.57</v>
      </c>
      <c r="C129">
        <v>23.74</v>
      </c>
      <c r="D129">
        <v>10</v>
      </c>
      <c r="E129">
        <v>19.16</v>
      </c>
      <c r="F129">
        <v>10</v>
      </c>
      <c r="G129">
        <v>19.190000000000001</v>
      </c>
      <c r="H129">
        <v>14.11</v>
      </c>
      <c r="I129">
        <v>11.16</v>
      </c>
      <c r="J129">
        <v>19.2</v>
      </c>
      <c r="K129">
        <v>101.54</v>
      </c>
      <c r="M129">
        <f t="shared" si="4"/>
        <v>13.3125</v>
      </c>
      <c r="N129">
        <f t="shared" si="5"/>
        <v>0.6638823089390351</v>
      </c>
      <c r="P129">
        <v>128</v>
      </c>
      <c r="Q129">
        <f t="shared" si="6"/>
        <v>69.874178403755877</v>
      </c>
      <c r="R129">
        <f t="shared" si="7"/>
        <v>2.3194115446951753</v>
      </c>
    </row>
    <row r="130" spans="1:18" x14ac:dyDescent="0.75">
      <c r="A130" s="7">
        <v>0.53302083333333339</v>
      </c>
      <c r="B130">
        <v>19.470000000000002</v>
      </c>
      <c r="C130">
        <v>23.75</v>
      </c>
      <c r="D130">
        <v>10</v>
      </c>
      <c r="E130">
        <v>19.170000000000002</v>
      </c>
      <c r="F130">
        <v>10</v>
      </c>
      <c r="G130">
        <v>19.27</v>
      </c>
      <c r="H130">
        <v>14.19</v>
      </c>
      <c r="I130">
        <v>11.19</v>
      </c>
      <c r="J130">
        <v>19.309999999999999</v>
      </c>
      <c r="K130">
        <v>111.11</v>
      </c>
      <c r="M130">
        <f t="shared" si="4"/>
        <v>13.212500000000002</v>
      </c>
      <c r="N130">
        <f t="shared" si="5"/>
        <v>0.65889539957611287</v>
      </c>
      <c r="P130">
        <v>129</v>
      </c>
      <c r="Q130">
        <f t="shared" si="6"/>
        <v>69.646168401135284</v>
      </c>
      <c r="R130">
        <f t="shared" si="7"/>
        <v>2.2944769978805644</v>
      </c>
    </row>
    <row r="131" spans="1:18" x14ac:dyDescent="0.75">
      <c r="A131" s="7">
        <v>0.53371527777777772</v>
      </c>
      <c r="B131">
        <v>19.430000000000003</v>
      </c>
      <c r="C131">
        <v>23.78</v>
      </c>
      <c r="D131">
        <v>10</v>
      </c>
      <c r="E131">
        <v>19.190000000000001</v>
      </c>
      <c r="F131">
        <v>10</v>
      </c>
      <c r="G131">
        <v>19.28</v>
      </c>
      <c r="H131">
        <v>14.25</v>
      </c>
      <c r="I131">
        <v>11.22</v>
      </c>
      <c r="J131">
        <v>19.25</v>
      </c>
      <c r="K131">
        <v>117.95</v>
      </c>
      <c r="M131">
        <f t="shared" ref="M131:M194" si="8">B131-6.2575</f>
        <v>13.172500000000003</v>
      </c>
      <c r="N131">
        <f t="shared" ref="N131:N194" si="9">M131/20.0525</f>
        <v>0.65690063583094394</v>
      </c>
      <c r="P131">
        <v>130</v>
      </c>
      <c r="Q131">
        <f t="shared" ref="Q131:Q194" si="10">(M131-$S$11)/M131*100</f>
        <v>69.553995065477324</v>
      </c>
      <c r="R131">
        <f t="shared" ref="R131:R194" si="11">(M131-$S$11)/$S$11</f>
        <v>2.2845031791547199</v>
      </c>
    </row>
    <row r="132" spans="1:18" x14ac:dyDescent="0.75">
      <c r="A132" s="7">
        <v>0.53440972222222227</v>
      </c>
      <c r="B132">
        <v>19.39</v>
      </c>
      <c r="C132">
        <v>23.81</v>
      </c>
      <c r="D132">
        <v>10</v>
      </c>
      <c r="E132">
        <v>19.22</v>
      </c>
      <c r="F132">
        <v>10</v>
      </c>
      <c r="G132">
        <v>19.3</v>
      </c>
      <c r="H132">
        <v>14.29</v>
      </c>
      <c r="I132">
        <v>11.27</v>
      </c>
      <c r="J132">
        <v>19.18</v>
      </c>
      <c r="K132">
        <v>119.32</v>
      </c>
      <c r="M132">
        <f t="shared" si="8"/>
        <v>13.1325</v>
      </c>
      <c r="N132">
        <f t="shared" si="9"/>
        <v>0.65490587208577489</v>
      </c>
      <c r="P132">
        <v>131</v>
      </c>
      <c r="Q132">
        <f t="shared" si="10"/>
        <v>69.461260232248236</v>
      </c>
      <c r="R132">
        <f t="shared" si="11"/>
        <v>2.2745293604288745</v>
      </c>
    </row>
    <row r="133" spans="1:18" x14ac:dyDescent="0.75">
      <c r="A133" s="7">
        <v>0.5351041666666666</v>
      </c>
      <c r="B133">
        <v>19.380000000000003</v>
      </c>
      <c r="C133">
        <v>23.8</v>
      </c>
      <c r="D133">
        <v>10</v>
      </c>
      <c r="E133">
        <v>19.23</v>
      </c>
      <c r="F133">
        <v>10</v>
      </c>
      <c r="G133">
        <v>19.32</v>
      </c>
      <c r="H133">
        <v>14.33</v>
      </c>
      <c r="I133">
        <v>11.31</v>
      </c>
      <c r="J133">
        <v>19.3</v>
      </c>
      <c r="K133">
        <v>116.58</v>
      </c>
      <c r="M133">
        <f t="shared" si="8"/>
        <v>13.122500000000002</v>
      </c>
      <c r="N133">
        <f t="shared" si="9"/>
        <v>0.65440718114948282</v>
      </c>
      <c r="P133">
        <v>132</v>
      </c>
      <c r="Q133">
        <f t="shared" si="10"/>
        <v>69.437988188226328</v>
      </c>
      <c r="R133">
        <f t="shared" si="11"/>
        <v>2.2720359057474138</v>
      </c>
    </row>
    <row r="134" spans="1:18" x14ac:dyDescent="0.75">
      <c r="A134" s="7">
        <v>0.53579861111111116</v>
      </c>
      <c r="B134">
        <v>19.330000000000002</v>
      </c>
      <c r="C134">
        <v>23.8</v>
      </c>
      <c r="D134">
        <v>10</v>
      </c>
      <c r="E134">
        <v>19.23</v>
      </c>
      <c r="F134">
        <v>10</v>
      </c>
      <c r="G134">
        <v>19.25</v>
      </c>
      <c r="H134">
        <v>14.35</v>
      </c>
      <c r="I134">
        <v>11.3</v>
      </c>
      <c r="J134">
        <v>19.27</v>
      </c>
      <c r="K134">
        <v>83.77</v>
      </c>
      <c r="M134">
        <f t="shared" si="8"/>
        <v>13.072500000000002</v>
      </c>
      <c r="N134">
        <f t="shared" si="9"/>
        <v>0.65191372646802159</v>
      </c>
      <c r="P134">
        <v>133</v>
      </c>
      <c r="Q134">
        <f t="shared" si="10"/>
        <v>69.321093899407145</v>
      </c>
      <c r="R134">
        <f t="shared" si="11"/>
        <v>2.2595686323401076</v>
      </c>
    </row>
    <row r="135" spans="1:18" x14ac:dyDescent="0.75">
      <c r="A135" s="7">
        <v>0.53649305555555549</v>
      </c>
      <c r="B135">
        <v>19.330000000000002</v>
      </c>
      <c r="C135">
        <v>23.83</v>
      </c>
      <c r="D135">
        <v>10</v>
      </c>
      <c r="E135">
        <v>19.23</v>
      </c>
      <c r="F135">
        <v>10</v>
      </c>
      <c r="G135">
        <v>19.309999999999999</v>
      </c>
      <c r="H135">
        <v>14.31</v>
      </c>
      <c r="I135">
        <v>11.29</v>
      </c>
      <c r="J135">
        <v>19.45</v>
      </c>
      <c r="K135">
        <v>101.54</v>
      </c>
      <c r="M135">
        <f t="shared" si="8"/>
        <v>13.072500000000002</v>
      </c>
      <c r="N135">
        <f t="shared" si="9"/>
        <v>0.65191372646802159</v>
      </c>
      <c r="P135">
        <v>134</v>
      </c>
      <c r="Q135">
        <f t="shared" si="10"/>
        <v>69.321093899407145</v>
      </c>
      <c r="R135">
        <f t="shared" si="11"/>
        <v>2.2595686323401076</v>
      </c>
    </row>
    <row r="136" spans="1:18" x14ac:dyDescent="0.75">
      <c r="A136" s="7">
        <v>0.53718750000000004</v>
      </c>
      <c r="B136">
        <v>19.3</v>
      </c>
      <c r="C136">
        <v>23.87</v>
      </c>
      <c r="D136">
        <v>10</v>
      </c>
      <c r="E136">
        <v>19.260000000000002</v>
      </c>
      <c r="F136">
        <v>10</v>
      </c>
      <c r="G136">
        <v>19.38</v>
      </c>
      <c r="H136">
        <v>14.37</v>
      </c>
      <c r="I136">
        <v>11.31</v>
      </c>
      <c r="J136">
        <v>19.29</v>
      </c>
      <c r="K136">
        <v>122.05</v>
      </c>
      <c r="M136">
        <f t="shared" si="8"/>
        <v>13.0425</v>
      </c>
      <c r="N136">
        <f t="shared" si="9"/>
        <v>0.65041765365914483</v>
      </c>
      <c r="P136">
        <v>135</v>
      </c>
      <c r="Q136">
        <f t="shared" si="10"/>
        <v>69.250527122867538</v>
      </c>
      <c r="R136">
        <f t="shared" si="11"/>
        <v>2.2520882682957239</v>
      </c>
    </row>
    <row r="137" spans="1:18" x14ac:dyDescent="0.75">
      <c r="A137" s="7">
        <v>0.53788194444444437</v>
      </c>
      <c r="B137">
        <v>19.23</v>
      </c>
      <c r="C137">
        <v>23.91</v>
      </c>
      <c r="D137">
        <v>10</v>
      </c>
      <c r="E137">
        <v>19.29</v>
      </c>
      <c r="F137">
        <v>10</v>
      </c>
      <c r="G137">
        <v>19.350000000000001</v>
      </c>
      <c r="H137">
        <v>14.41</v>
      </c>
      <c r="I137">
        <v>11.39</v>
      </c>
      <c r="J137">
        <v>19.41</v>
      </c>
      <c r="K137">
        <v>112.48</v>
      </c>
      <c r="M137">
        <f t="shared" si="8"/>
        <v>12.9725</v>
      </c>
      <c r="N137">
        <f t="shared" si="9"/>
        <v>0.64692681710509914</v>
      </c>
      <c r="P137">
        <v>136</v>
      </c>
      <c r="Q137">
        <f t="shared" si="10"/>
        <v>69.084602042782805</v>
      </c>
      <c r="R137">
        <f t="shared" si="11"/>
        <v>2.2346340855254958</v>
      </c>
    </row>
    <row r="138" spans="1:18" x14ac:dyDescent="0.75">
      <c r="A138" s="7">
        <v>0.53857638888888892</v>
      </c>
      <c r="B138">
        <v>19.23</v>
      </c>
      <c r="C138">
        <v>23.96</v>
      </c>
      <c r="D138">
        <v>10</v>
      </c>
      <c r="E138">
        <v>19.309999999999999</v>
      </c>
      <c r="F138">
        <v>10</v>
      </c>
      <c r="G138">
        <v>19.329999999999998</v>
      </c>
      <c r="H138">
        <v>14.38</v>
      </c>
      <c r="I138">
        <v>11.39</v>
      </c>
      <c r="J138">
        <v>19.350000000000001</v>
      </c>
      <c r="K138">
        <v>94.71</v>
      </c>
      <c r="M138">
        <f t="shared" si="8"/>
        <v>12.9725</v>
      </c>
      <c r="N138">
        <f t="shared" si="9"/>
        <v>0.64692681710509914</v>
      </c>
      <c r="P138">
        <v>137</v>
      </c>
      <c r="Q138">
        <f t="shared" si="10"/>
        <v>69.084602042782805</v>
      </c>
      <c r="R138">
        <f t="shared" si="11"/>
        <v>2.2346340855254958</v>
      </c>
    </row>
    <row r="139" spans="1:18" x14ac:dyDescent="0.75">
      <c r="A139" s="7">
        <v>0.53927083333333337</v>
      </c>
      <c r="B139">
        <v>19.21</v>
      </c>
      <c r="C139">
        <v>23.99</v>
      </c>
      <c r="D139">
        <v>10</v>
      </c>
      <c r="E139">
        <v>19.34</v>
      </c>
      <c r="F139">
        <v>10</v>
      </c>
      <c r="G139">
        <v>19.46</v>
      </c>
      <c r="H139">
        <v>14.44</v>
      </c>
      <c r="I139">
        <v>11.39</v>
      </c>
      <c r="J139">
        <v>19.37</v>
      </c>
      <c r="K139">
        <v>126.15</v>
      </c>
      <c r="M139">
        <f t="shared" si="8"/>
        <v>12.952500000000001</v>
      </c>
      <c r="N139">
        <f t="shared" si="9"/>
        <v>0.64592943523251478</v>
      </c>
      <c r="P139">
        <v>138</v>
      </c>
      <c r="Q139">
        <f t="shared" si="10"/>
        <v>69.036865469986481</v>
      </c>
      <c r="R139">
        <f t="shared" si="11"/>
        <v>2.2296471761625734</v>
      </c>
    </row>
    <row r="140" spans="1:18" x14ac:dyDescent="0.75">
      <c r="A140" s="7">
        <v>0.53996527777777781</v>
      </c>
      <c r="B140">
        <v>19.14</v>
      </c>
      <c r="C140">
        <v>24.03</v>
      </c>
      <c r="D140">
        <v>10</v>
      </c>
      <c r="E140">
        <v>19.37</v>
      </c>
      <c r="F140">
        <v>10</v>
      </c>
      <c r="G140">
        <v>19.440000000000001</v>
      </c>
      <c r="H140">
        <v>14.51</v>
      </c>
      <c r="I140">
        <v>11.43</v>
      </c>
      <c r="J140">
        <v>19.309999999999999</v>
      </c>
      <c r="K140">
        <v>120.68</v>
      </c>
      <c r="M140">
        <f t="shared" si="8"/>
        <v>12.8825</v>
      </c>
      <c r="N140">
        <f t="shared" si="9"/>
        <v>0.64243859867846909</v>
      </c>
      <c r="P140">
        <v>139</v>
      </c>
      <c r="Q140">
        <f t="shared" si="10"/>
        <v>68.868620221230344</v>
      </c>
      <c r="R140">
        <f t="shared" si="11"/>
        <v>2.2121929933923452</v>
      </c>
    </row>
    <row r="141" spans="1:18" x14ac:dyDescent="0.75">
      <c r="A141" s="7">
        <v>0.54065972222222225</v>
      </c>
      <c r="B141">
        <v>19.020000000000003</v>
      </c>
      <c r="C141">
        <v>24.05</v>
      </c>
      <c r="D141">
        <v>10</v>
      </c>
      <c r="E141">
        <v>19.39</v>
      </c>
      <c r="F141">
        <v>10</v>
      </c>
      <c r="G141">
        <v>19.43</v>
      </c>
      <c r="H141">
        <v>14.53</v>
      </c>
      <c r="I141">
        <v>11.47</v>
      </c>
      <c r="J141">
        <v>19.62</v>
      </c>
      <c r="K141">
        <v>112.48</v>
      </c>
      <c r="M141">
        <f t="shared" si="8"/>
        <v>12.762500000000003</v>
      </c>
      <c r="N141">
        <f t="shared" si="9"/>
        <v>0.63645430744296239</v>
      </c>
      <c r="P141">
        <v>140</v>
      </c>
      <c r="Q141">
        <f t="shared" si="10"/>
        <v>68.575905974534777</v>
      </c>
      <c r="R141">
        <f t="shared" si="11"/>
        <v>2.1822715372148118</v>
      </c>
    </row>
    <row r="142" spans="1:18" x14ac:dyDescent="0.75">
      <c r="A142" s="7">
        <v>0.54135416666666669</v>
      </c>
      <c r="B142">
        <v>18.990000000000002</v>
      </c>
      <c r="C142">
        <v>24.08</v>
      </c>
      <c r="D142">
        <v>10</v>
      </c>
      <c r="E142">
        <v>19.41</v>
      </c>
      <c r="F142">
        <v>10</v>
      </c>
      <c r="G142">
        <v>19.47</v>
      </c>
      <c r="H142">
        <v>14.52</v>
      </c>
      <c r="I142">
        <v>11.46</v>
      </c>
      <c r="J142">
        <v>19.3</v>
      </c>
      <c r="K142">
        <v>111.11</v>
      </c>
      <c r="M142">
        <f t="shared" si="8"/>
        <v>12.732500000000002</v>
      </c>
      <c r="N142">
        <f t="shared" si="9"/>
        <v>0.63495823463408563</v>
      </c>
      <c r="P142">
        <v>141</v>
      </c>
      <c r="Q142">
        <f t="shared" si="10"/>
        <v>68.501865305321033</v>
      </c>
      <c r="R142">
        <f t="shared" si="11"/>
        <v>2.1747911731704281</v>
      </c>
    </row>
    <row r="143" spans="1:18" x14ac:dyDescent="0.75">
      <c r="A143" s="7">
        <v>0.54204861111111113</v>
      </c>
      <c r="B143">
        <v>18.950000000000003</v>
      </c>
      <c r="C143">
        <v>24.08</v>
      </c>
      <c r="D143">
        <v>10</v>
      </c>
      <c r="E143">
        <v>19.41</v>
      </c>
      <c r="F143">
        <v>10</v>
      </c>
      <c r="G143">
        <v>19.440000000000001</v>
      </c>
      <c r="H143">
        <v>14.49</v>
      </c>
      <c r="I143">
        <v>11.45</v>
      </c>
      <c r="J143">
        <v>19.559999999999999</v>
      </c>
      <c r="K143">
        <v>89.24</v>
      </c>
      <c r="M143">
        <f t="shared" si="8"/>
        <v>12.692500000000003</v>
      </c>
      <c r="N143">
        <f t="shared" si="9"/>
        <v>0.6329634708889168</v>
      </c>
      <c r="P143">
        <v>142</v>
      </c>
      <c r="Q143">
        <f t="shared" si="10"/>
        <v>68.402599960606665</v>
      </c>
      <c r="R143">
        <f t="shared" si="11"/>
        <v>2.1648173544445837</v>
      </c>
    </row>
    <row r="144" spans="1:18" x14ac:dyDescent="0.75">
      <c r="A144" s="7">
        <v>0.54274305555555558</v>
      </c>
      <c r="B144">
        <v>18.87</v>
      </c>
      <c r="C144">
        <v>24.12</v>
      </c>
      <c r="D144">
        <v>10</v>
      </c>
      <c r="E144">
        <v>19.41</v>
      </c>
      <c r="F144">
        <v>10</v>
      </c>
      <c r="G144">
        <v>19.420000000000002</v>
      </c>
      <c r="H144">
        <v>14.46</v>
      </c>
      <c r="I144">
        <v>11.45</v>
      </c>
      <c r="J144">
        <v>19.420000000000002</v>
      </c>
      <c r="K144">
        <v>90.61</v>
      </c>
      <c r="M144">
        <f t="shared" si="8"/>
        <v>12.612500000000001</v>
      </c>
      <c r="N144">
        <f t="shared" si="9"/>
        <v>0.62897394339857882</v>
      </c>
      <c r="P144">
        <v>143</v>
      </c>
      <c r="Q144">
        <f t="shared" si="10"/>
        <v>68.202180376610499</v>
      </c>
      <c r="R144">
        <f t="shared" si="11"/>
        <v>2.1448697169928939</v>
      </c>
    </row>
    <row r="145" spans="1:18" x14ac:dyDescent="0.75">
      <c r="A145" s="7">
        <v>0.54343750000000002</v>
      </c>
      <c r="B145">
        <v>18.830000000000002</v>
      </c>
      <c r="C145">
        <v>24.16</v>
      </c>
      <c r="D145">
        <v>10</v>
      </c>
      <c r="E145">
        <v>19.420000000000002</v>
      </c>
      <c r="F145">
        <v>10</v>
      </c>
      <c r="G145">
        <v>19.440000000000001</v>
      </c>
      <c r="H145">
        <v>14.44</v>
      </c>
      <c r="I145">
        <v>11.43</v>
      </c>
      <c r="J145">
        <v>19.510000000000002</v>
      </c>
      <c r="K145">
        <v>93.34</v>
      </c>
      <c r="M145">
        <f t="shared" si="8"/>
        <v>12.572500000000002</v>
      </c>
      <c r="N145">
        <f t="shared" si="9"/>
        <v>0.62697917965340988</v>
      </c>
      <c r="P145">
        <v>144</v>
      </c>
      <c r="Q145">
        <f t="shared" si="10"/>
        <v>68.101014118114932</v>
      </c>
      <c r="R145">
        <f t="shared" si="11"/>
        <v>2.1348958982670494</v>
      </c>
    </row>
    <row r="146" spans="1:18" x14ac:dyDescent="0.75">
      <c r="A146" s="7">
        <v>0.54413194444444446</v>
      </c>
      <c r="B146">
        <v>18.82</v>
      </c>
      <c r="C146">
        <v>24.2</v>
      </c>
      <c r="D146">
        <v>10</v>
      </c>
      <c r="E146">
        <v>19.440000000000001</v>
      </c>
      <c r="F146">
        <v>10</v>
      </c>
      <c r="G146">
        <v>19.45</v>
      </c>
      <c r="H146">
        <v>14.43</v>
      </c>
      <c r="I146">
        <v>11.41</v>
      </c>
      <c r="J146">
        <v>19.45</v>
      </c>
      <c r="K146">
        <v>97.44</v>
      </c>
      <c r="M146">
        <f t="shared" si="8"/>
        <v>12.5625</v>
      </c>
      <c r="N146">
        <f t="shared" si="9"/>
        <v>0.62648048871711759</v>
      </c>
      <c r="P146">
        <v>145</v>
      </c>
      <c r="Q146">
        <f t="shared" si="10"/>
        <v>68.075621890547254</v>
      </c>
      <c r="R146">
        <f t="shared" si="11"/>
        <v>2.1324024435855882</v>
      </c>
    </row>
    <row r="147" spans="1:18" x14ac:dyDescent="0.75">
      <c r="A147" s="7">
        <v>0.5448263888888889</v>
      </c>
      <c r="B147">
        <v>18.770000000000003</v>
      </c>
      <c r="C147">
        <v>24.23</v>
      </c>
      <c r="D147">
        <v>10</v>
      </c>
      <c r="E147">
        <v>19.46</v>
      </c>
      <c r="F147">
        <v>10</v>
      </c>
      <c r="G147">
        <v>19.559999999999999</v>
      </c>
      <c r="H147">
        <v>14.46</v>
      </c>
      <c r="I147">
        <v>11.46</v>
      </c>
      <c r="J147">
        <v>19.47</v>
      </c>
      <c r="K147">
        <v>127.52</v>
      </c>
      <c r="M147">
        <f t="shared" si="8"/>
        <v>12.512500000000003</v>
      </c>
      <c r="N147">
        <f t="shared" si="9"/>
        <v>0.62398703403565658</v>
      </c>
      <c r="P147">
        <v>146</v>
      </c>
      <c r="Q147">
        <f t="shared" si="10"/>
        <v>67.948051948051955</v>
      </c>
      <c r="R147">
        <f t="shared" si="11"/>
        <v>2.1199351701782829</v>
      </c>
    </row>
    <row r="148" spans="1:18" x14ac:dyDescent="0.75">
      <c r="A148" s="7">
        <v>0.54552083333333334</v>
      </c>
      <c r="B148">
        <v>18.760000000000002</v>
      </c>
      <c r="C148">
        <v>24.27</v>
      </c>
      <c r="D148">
        <v>10</v>
      </c>
      <c r="E148">
        <v>19.48</v>
      </c>
      <c r="F148">
        <v>10</v>
      </c>
      <c r="G148">
        <v>19.52</v>
      </c>
      <c r="H148">
        <v>14.51</v>
      </c>
      <c r="I148">
        <v>11.53</v>
      </c>
      <c r="J148">
        <v>19.47</v>
      </c>
      <c r="K148">
        <v>94.71</v>
      </c>
      <c r="M148">
        <f t="shared" si="8"/>
        <v>12.502500000000001</v>
      </c>
      <c r="N148">
        <f t="shared" si="9"/>
        <v>0.62348834309936429</v>
      </c>
      <c r="P148">
        <v>147</v>
      </c>
      <c r="Q148">
        <f t="shared" si="10"/>
        <v>67.922415516896621</v>
      </c>
      <c r="R148">
        <f t="shared" si="11"/>
        <v>2.1174417154968213</v>
      </c>
    </row>
    <row r="149" spans="1:18" x14ac:dyDescent="0.75">
      <c r="A149" s="7">
        <v>0.54621527777777779</v>
      </c>
      <c r="B149">
        <v>18.690000000000001</v>
      </c>
      <c r="C149">
        <v>24.3</v>
      </c>
      <c r="D149">
        <v>10</v>
      </c>
      <c r="E149">
        <v>19.48</v>
      </c>
      <c r="F149">
        <v>10</v>
      </c>
      <c r="G149">
        <v>19.47</v>
      </c>
      <c r="H149">
        <v>14.47</v>
      </c>
      <c r="I149">
        <v>11.49</v>
      </c>
      <c r="J149">
        <v>19.48</v>
      </c>
      <c r="K149">
        <v>85.14</v>
      </c>
      <c r="M149">
        <f t="shared" si="8"/>
        <v>12.432500000000001</v>
      </c>
      <c r="N149">
        <f t="shared" si="9"/>
        <v>0.6199975065453186</v>
      </c>
      <c r="P149">
        <v>148</v>
      </c>
      <c r="Q149">
        <f t="shared" si="10"/>
        <v>67.741805751055693</v>
      </c>
      <c r="R149">
        <f t="shared" si="11"/>
        <v>2.0999875327265931</v>
      </c>
    </row>
    <row r="150" spans="1:18" x14ac:dyDescent="0.75">
      <c r="A150" s="7">
        <v>0.54690972222222223</v>
      </c>
      <c r="B150">
        <v>18.66</v>
      </c>
      <c r="C150">
        <v>24.33</v>
      </c>
      <c r="D150">
        <v>10</v>
      </c>
      <c r="E150">
        <v>19.48</v>
      </c>
      <c r="F150">
        <v>10</v>
      </c>
      <c r="G150">
        <v>19.5</v>
      </c>
      <c r="H150">
        <v>14.45</v>
      </c>
      <c r="I150">
        <v>11.48</v>
      </c>
      <c r="J150">
        <v>19.54</v>
      </c>
      <c r="K150">
        <v>86.5</v>
      </c>
      <c r="M150">
        <f t="shared" si="8"/>
        <v>12.4025</v>
      </c>
      <c r="N150">
        <f t="shared" si="9"/>
        <v>0.61850143373644184</v>
      </c>
      <c r="P150">
        <v>149</v>
      </c>
      <c r="Q150">
        <f t="shared" si="10"/>
        <v>67.663777464220914</v>
      </c>
      <c r="R150">
        <f t="shared" si="11"/>
        <v>2.0925071686822094</v>
      </c>
    </row>
    <row r="151" spans="1:18" x14ac:dyDescent="0.75">
      <c r="A151" s="7">
        <v>0.54760416666666667</v>
      </c>
      <c r="B151">
        <v>18.560000000000002</v>
      </c>
      <c r="C151">
        <v>24.38</v>
      </c>
      <c r="D151">
        <v>10</v>
      </c>
      <c r="E151">
        <v>19.48</v>
      </c>
      <c r="F151">
        <v>10</v>
      </c>
      <c r="G151">
        <v>19.46</v>
      </c>
      <c r="H151">
        <v>14.41</v>
      </c>
      <c r="I151">
        <v>11.46</v>
      </c>
      <c r="J151">
        <v>19.55</v>
      </c>
      <c r="K151">
        <v>78.3</v>
      </c>
      <c r="M151">
        <f t="shared" si="8"/>
        <v>12.302500000000002</v>
      </c>
      <c r="N151">
        <f t="shared" si="9"/>
        <v>0.61351452437351961</v>
      </c>
      <c r="P151">
        <v>150</v>
      </c>
      <c r="Q151">
        <f t="shared" si="10"/>
        <v>67.400934769355828</v>
      </c>
      <c r="R151">
        <f t="shared" si="11"/>
        <v>2.067572621867598</v>
      </c>
    </row>
    <row r="152" spans="1:18" x14ac:dyDescent="0.75">
      <c r="A152" s="7">
        <v>0.54829861111111111</v>
      </c>
      <c r="B152">
        <v>18.55</v>
      </c>
      <c r="C152">
        <v>24.4</v>
      </c>
      <c r="D152">
        <v>10</v>
      </c>
      <c r="E152">
        <v>19.48</v>
      </c>
      <c r="F152">
        <v>10</v>
      </c>
      <c r="G152">
        <v>19.47</v>
      </c>
      <c r="H152">
        <v>14.4</v>
      </c>
      <c r="I152">
        <v>11.48</v>
      </c>
      <c r="J152">
        <v>19.5</v>
      </c>
      <c r="K152">
        <v>94.71</v>
      </c>
      <c r="M152">
        <f t="shared" si="8"/>
        <v>12.2925</v>
      </c>
      <c r="N152">
        <f t="shared" si="9"/>
        <v>0.61301583343722732</v>
      </c>
      <c r="P152">
        <v>151</v>
      </c>
      <c r="Q152">
        <f t="shared" si="10"/>
        <v>67.374415293878371</v>
      </c>
      <c r="R152">
        <f t="shared" si="11"/>
        <v>2.0650791671861368</v>
      </c>
    </row>
    <row r="153" spans="1:18" x14ac:dyDescent="0.75">
      <c r="A153" s="7">
        <v>0.54899305555555555</v>
      </c>
      <c r="B153">
        <v>18.48</v>
      </c>
      <c r="C153">
        <v>24.43</v>
      </c>
      <c r="D153">
        <v>10</v>
      </c>
      <c r="E153">
        <v>19.48</v>
      </c>
      <c r="F153">
        <v>10</v>
      </c>
      <c r="G153">
        <v>19.46</v>
      </c>
      <c r="H153">
        <v>14.41</v>
      </c>
      <c r="I153">
        <v>11.51</v>
      </c>
      <c r="J153">
        <v>19.52</v>
      </c>
      <c r="K153">
        <v>81.040000000000006</v>
      </c>
      <c r="M153">
        <f t="shared" si="8"/>
        <v>12.2225</v>
      </c>
      <c r="N153">
        <f t="shared" si="9"/>
        <v>0.60952499688318174</v>
      </c>
      <c r="P153">
        <v>152</v>
      </c>
      <c r="Q153">
        <f t="shared" si="10"/>
        <v>67.187563919001832</v>
      </c>
      <c r="R153">
        <f t="shared" si="11"/>
        <v>2.0476249844159082</v>
      </c>
    </row>
    <row r="154" spans="1:18" x14ac:dyDescent="0.75">
      <c r="A154" s="7">
        <v>0.5496875</v>
      </c>
      <c r="B154">
        <v>18.46</v>
      </c>
      <c r="C154">
        <v>24.43</v>
      </c>
      <c r="D154">
        <v>10</v>
      </c>
      <c r="E154">
        <v>19.46</v>
      </c>
      <c r="F154">
        <v>10</v>
      </c>
      <c r="G154">
        <v>19.43</v>
      </c>
      <c r="H154">
        <v>14.37</v>
      </c>
      <c r="I154">
        <v>11.47</v>
      </c>
      <c r="J154">
        <v>19.399999999999999</v>
      </c>
      <c r="K154">
        <v>70.099999999999994</v>
      </c>
      <c r="M154">
        <f t="shared" si="8"/>
        <v>12.202500000000001</v>
      </c>
      <c r="N154">
        <f t="shared" si="9"/>
        <v>0.60852761501059727</v>
      </c>
      <c r="P154">
        <v>153</v>
      </c>
      <c r="Q154">
        <f t="shared" si="10"/>
        <v>67.133784060643308</v>
      </c>
      <c r="R154">
        <f t="shared" si="11"/>
        <v>2.0426380750529862</v>
      </c>
    </row>
    <row r="155" spans="1:18" x14ac:dyDescent="0.75">
      <c r="A155" s="7">
        <v>0.55038194444444444</v>
      </c>
      <c r="B155">
        <v>18.450000000000003</v>
      </c>
      <c r="C155">
        <v>24.41</v>
      </c>
      <c r="D155">
        <v>10</v>
      </c>
      <c r="E155">
        <v>19.440000000000001</v>
      </c>
      <c r="F155">
        <v>10</v>
      </c>
      <c r="G155">
        <v>19.39</v>
      </c>
      <c r="H155">
        <v>14.31</v>
      </c>
      <c r="I155">
        <v>11.43</v>
      </c>
      <c r="J155">
        <v>19.420000000000002</v>
      </c>
      <c r="K155">
        <v>76.930000000000007</v>
      </c>
      <c r="M155">
        <f t="shared" si="8"/>
        <v>12.192500000000003</v>
      </c>
      <c r="N155">
        <f t="shared" si="9"/>
        <v>0.60802892407430509</v>
      </c>
      <c r="P155">
        <v>154</v>
      </c>
      <c r="Q155">
        <f t="shared" si="10"/>
        <v>67.106827968013121</v>
      </c>
      <c r="R155">
        <f t="shared" si="11"/>
        <v>2.0401446203715254</v>
      </c>
    </row>
    <row r="156" spans="1:18" x14ac:dyDescent="0.75">
      <c r="A156" s="7">
        <v>0.55107638888888888</v>
      </c>
      <c r="B156">
        <v>18.34</v>
      </c>
      <c r="C156">
        <v>24.38</v>
      </c>
      <c r="D156">
        <v>10</v>
      </c>
      <c r="E156">
        <v>19.420000000000002</v>
      </c>
      <c r="F156">
        <v>10</v>
      </c>
      <c r="G156">
        <v>19.39</v>
      </c>
      <c r="H156">
        <v>14.3</v>
      </c>
      <c r="I156">
        <v>11.44</v>
      </c>
      <c r="J156">
        <v>19.34</v>
      </c>
      <c r="K156">
        <v>72.83</v>
      </c>
      <c r="M156">
        <f t="shared" si="8"/>
        <v>12.0825</v>
      </c>
      <c r="N156">
        <f t="shared" si="9"/>
        <v>0.60254332377509046</v>
      </c>
      <c r="P156">
        <v>155</v>
      </c>
      <c r="Q156">
        <f t="shared" si="10"/>
        <v>66.807366025243127</v>
      </c>
      <c r="R156">
        <f t="shared" si="11"/>
        <v>2.0127166188754519</v>
      </c>
    </row>
    <row r="157" spans="1:18" x14ac:dyDescent="0.75">
      <c r="A157" s="7">
        <v>0.55177083333333332</v>
      </c>
      <c r="B157">
        <v>18.310000000000002</v>
      </c>
      <c r="C157">
        <v>24.36</v>
      </c>
      <c r="D157">
        <v>10</v>
      </c>
      <c r="E157">
        <v>19.399999999999999</v>
      </c>
      <c r="F157">
        <v>10</v>
      </c>
      <c r="G157">
        <v>19.39</v>
      </c>
      <c r="H157">
        <v>14.29</v>
      </c>
      <c r="I157">
        <v>11.46</v>
      </c>
      <c r="J157">
        <v>19.27</v>
      </c>
      <c r="K157">
        <v>71.47</v>
      </c>
      <c r="M157">
        <f t="shared" si="8"/>
        <v>12.052500000000002</v>
      </c>
      <c r="N157">
        <f t="shared" si="9"/>
        <v>0.60104725096621381</v>
      </c>
      <c r="P157">
        <v>156</v>
      </c>
      <c r="Q157">
        <f t="shared" si="10"/>
        <v>66.724745903339553</v>
      </c>
      <c r="R157">
        <f t="shared" si="11"/>
        <v>2.0052362548310692</v>
      </c>
    </row>
    <row r="158" spans="1:18" x14ac:dyDescent="0.75">
      <c r="A158" s="7">
        <v>0.55246527777777776</v>
      </c>
      <c r="B158">
        <v>18.310000000000002</v>
      </c>
      <c r="C158">
        <v>24.35</v>
      </c>
      <c r="D158">
        <v>10</v>
      </c>
      <c r="E158">
        <v>19.39</v>
      </c>
      <c r="F158">
        <v>10</v>
      </c>
      <c r="G158">
        <v>19.39</v>
      </c>
      <c r="H158">
        <v>14.24</v>
      </c>
      <c r="I158">
        <v>11.42</v>
      </c>
      <c r="J158">
        <v>19.399999999999999</v>
      </c>
      <c r="K158">
        <v>74.2</v>
      </c>
      <c r="M158">
        <f t="shared" si="8"/>
        <v>12.052500000000002</v>
      </c>
      <c r="N158">
        <f t="shared" si="9"/>
        <v>0.60104725096621381</v>
      </c>
      <c r="P158">
        <v>157</v>
      </c>
      <c r="Q158">
        <f t="shared" si="10"/>
        <v>66.724745903339553</v>
      </c>
      <c r="R158">
        <f t="shared" si="11"/>
        <v>2.0052362548310692</v>
      </c>
    </row>
    <row r="159" spans="1:18" x14ac:dyDescent="0.75">
      <c r="A159" s="7">
        <v>0.55315972222222221</v>
      </c>
      <c r="B159">
        <v>18.290000000000003</v>
      </c>
      <c r="C159">
        <v>24.32</v>
      </c>
      <c r="D159">
        <v>10</v>
      </c>
      <c r="E159">
        <v>19.37</v>
      </c>
      <c r="F159">
        <v>10</v>
      </c>
      <c r="G159">
        <v>19.41</v>
      </c>
      <c r="H159">
        <v>14.24</v>
      </c>
      <c r="I159">
        <v>11.42</v>
      </c>
      <c r="J159">
        <v>19.5</v>
      </c>
      <c r="K159">
        <v>82.4</v>
      </c>
      <c r="M159">
        <f t="shared" si="8"/>
        <v>12.032500000000002</v>
      </c>
      <c r="N159">
        <f t="shared" si="9"/>
        <v>0.60004986909362934</v>
      </c>
      <c r="P159">
        <v>158</v>
      </c>
      <c r="Q159">
        <f t="shared" si="10"/>
        <v>66.669436941616453</v>
      </c>
      <c r="R159">
        <f t="shared" si="11"/>
        <v>2.0002493454681467</v>
      </c>
    </row>
    <row r="160" spans="1:18" x14ac:dyDescent="0.75">
      <c r="A160" s="7">
        <v>0.55385416666666665</v>
      </c>
      <c r="B160">
        <v>18.270000000000003</v>
      </c>
      <c r="C160">
        <v>24.3</v>
      </c>
      <c r="D160">
        <v>10</v>
      </c>
      <c r="E160">
        <v>19.37</v>
      </c>
      <c r="F160">
        <v>10</v>
      </c>
      <c r="G160">
        <v>19.47</v>
      </c>
      <c r="H160">
        <v>14.27</v>
      </c>
      <c r="I160">
        <v>11.48</v>
      </c>
      <c r="J160">
        <v>19.53</v>
      </c>
      <c r="K160">
        <v>105.64</v>
      </c>
      <c r="M160">
        <f t="shared" si="8"/>
        <v>12.012500000000003</v>
      </c>
      <c r="N160">
        <f t="shared" si="9"/>
        <v>0.59905248722104498</v>
      </c>
      <c r="P160">
        <v>159</v>
      </c>
      <c r="Q160">
        <f t="shared" si="10"/>
        <v>66.613943808532781</v>
      </c>
      <c r="R160">
        <f t="shared" si="11"/>
        <v>1.9952624361052247</v>
      </c>
    </row>
    <row r="161" spans="1:18" x14ac:dyDescent="0.75">
      <c r="A161" s="7">
        <v>0.55454861111111109</v>
      </c>
      <c r="B161">
        <v>18.240000000000002</v>
      </c>
      <c r="C161">
        <v>24.3</v>
      </c>
      <c r="D161">
        <v>10</v>
      </c>
      <c r="E161">
        <v>19.38</v>
      </c>
      <c r="F161">
        <v>10</v>
      </c>
      <c r="G161">
        <v>19.5</v>
      </c>
      <c r="H161">
        <v>14.33</v>
      </c>
      <c r="I161">
        <v>11.54</v>
      </c>
      <c r="J161">
        <v>19.55</v>
      </c>
      <c r="K161">
        <v>108.38</v>
      </c>
      <c r="M161">
        <f t="shared" si="8"/>
        <v>11.982500000000002</v>
      </c>
      <c r="N161">
        <f t="shared" si="9"/>
        <v>0.59755641441216822</v>
      </c>
      <c r="P161">
        <v>160</v>
      </c>
      <c r="Q161">
        <f t="shared" si="10"/>
        <v>66.530356770290012</v>
      </c>
      <c r="R161">
        <f t="shared" si="11"/>
        <v>1.987782072060841</v>
      </c>
    </row>
    <row r="162" spans="1:18" x14ac:dyDescent="0.75">
      <c r="A162" s="7">
        <v>0.55524305555555553</v>
      </c>
      <c r="B162">
        <v>18.200000000000003</v>
      </c>
      <c r="C162">
        <v>24.3</v>
      </c>
      <c r="D162">
        <v>10</v>
      </c>
      <c r="E162">
        <v>19.399999999999999</v>
      </c>
      <c r="F162">
        <v>10</v>
      </c>
      <c r="G162">
        <v>19.53</v>
      </c>
      <c r="H162">
        <v>14.35</v>
      </c>
      <c r="I162">
        <v>11.59</v>
      </c>
      <c r="J162">
        <v>19.55</v>
      </c>
      <c r="K162">
        <v>112.48</v>
      </c>
      <c r="M162">
        <f t="shared" si="8"/>
        <v>11.942500000000003</v>
      </c>
      <c r="N162">
        <f t="shared" si="9"/>
        <v>0.59556165066699929</v>
      </c>
      <c r="P162">
        <v>161</v>
      </c>
      <c r="Q162">
        <f t="shared" si="10"/>
        <v>66.41825413439399</v>
      </c>
      <c r="R162">
        <f t="shared" si="11"/>
        <v>1.9778082533349965</v>
      </c>
    </row>
    <row r="163" spans="1:18" x14ac:dyDescent="0.75">
      <c r="A163" s="7">
        <v>0.55593749999999997</v>
      </c>
      <c r="B163">
        <v>18.190000000000001</v>
      </c>
      <c r="C163">
        <v>24.32</v>
      </c>
      <c r="D163">
        <v>10</v>
      </c>
      <c r="E163">
        <v>19.420000000000002</v>
      </c>
      <c r="F163">
        <v>10</v>
      </c>
      <c r="G163">
        <v>19.54</v>
      </c>
      <c r="H163">
        <v>14.39</v>
      </c>
      <c r="I163">
        <v>11.64</v>
      </c>
      <c r="J163">
        <v>19.62</v>
      </c>
      <c r="K163">
        <v>107.01</v>
      </c>
      <c r="M163">
        <f t="shared" si="8"/>
        <v>11.932500000000001</v>
      </c>
      <c r="N163">
        <f t="shared" si="9"/>
        <v>0.595062959730707</v>
      </c>
      <c r="P163">
        <v>162</v>
      </c>
      <c r="Q163">
        <f t="shared" si="10"/>
        <v>66.39011104127384</v>
      </c>
      <c r="R163">
        <f t="shared" si="11"/>
        <v>1.9753147986535351</v>
      </c>
    </row>
    <row r="164" spans="1:18" x14ac:dyDescent="0.75">
      <c r="A164" s="7">
        <v>0.55663194444444442</v>
      </c>
      <c r="B164">
        <v>18.16</v>
      </c>
      <c r="C164">
        <v>24.33</v>
      </c>
      <c r="D164">
        <v>10</v>
      </c>
      <c r="E164">
        <v>19.43</v>
      </c>
      <c r="F164">
        <v>10</v>
      </c>
      <c r="G164">
        <v>19.53</v>
      </c>
      <c r="H164">
        <v>14.44</v>
      </c>
      <c r="I164">
        <v>11.67</v>
      </c>
      <c r="J164">
        <v>19.559999999999999</v>
      </c>
      <c r="K164">
        <v>96.07</v>
      </c>
      <c r="M164">
        <f t="shared" si="8"/>
        <v>11.9025</v>
      </c>
      <c r="N164">
        <f t="shared" si="9"/>
        <v>0.59356688692183024</v>
      </c>
      <c r="P164">
        <v>163</v>
      </c>
      <c r="Q164">
        <f t="shared" si="10"/>
        <v>66.305398025624868</v>
      </c>
      <c r="R164">
        <f t="shared" si="11"/>
        <v>1.9678344346091512</v>
      </c>
    </row>
    <row r="165" spans="1:18" x14ac:dyDescent="0.75">
      <c r="A165" s="7">
        <v>0.55732638888888886</v>
      </c>
      <c r="B165">
        <v>18.16</v>
      </c>
      <c r="C165">
        <v>24.34</v>
      </c>
      <c r="D165">
        <v>10</v>
      </c>
      <c r="E165">
        <v>19.440000000000001</v>
      </c>
      <c r="F165">
        <v>10</v>
      </c>
      <c r="G165">
        <v>19.52</v>
      </c>
      <c r="H165">
        <v>14.4</v>
      </c>
      <c r="I165">
        <v>11.67</v>
      </c>
      <c r="J165">
        <v>19.48</v>
      </c>
      <c r="K165">
        <v>96.07</v>
      </c>
      <c r="M165">
        <f t="shared" si="8"/>
        <v>11.9025</v>
      </c>
      <c r="N165">
        <f t="shared" si="9"/>
        <v>0.59356688692183024</v>
      </c>
      <c r="P165">
        <v>164</v>
      </c>
      <c r="Q165">
        <f t="shared" si="10"/>
        <v>66.305398025624868</v>
      </c>
      <c r="R165">
        <f t="shared" si="11"/>
        <v>1.9678344346091512</v>
      </c>
    </row>
    <row r="166" spans="1:18" x14ac:dyDescent="0.75">
      <c r="A166" s="7">
        <v>0.5580208333333333</v>
      </c>
      <c r="B166">
        <v>18.150000000000002</v>
      </c>
      <c r="C166">
        <v>24.34</v>
      </c>
      <c r="D166">
        <v>10</v>
      </c>
      <c r="E166">
        <v>19.45</v>
      </c>
      <c r="F166">
        <v>10</v>
      </c>
      <c r="G166">
        <v>19.52</v>
      </c>
      <c r="H166">
        <v>14.4</v>
      </c>
      <c r="I166">
        <v>11.65</v>
      </c>
      <c r="J166">
        <v>19.63</v>
      </c>
      <c r="K166">
        <v>76.930000000000007</v>
      </c>
      <c r="M166">
        <f t="shared" si="8"/>
        <v>11.892500000000002</v>
      </c>
      <c r="N166">
        <f t="shared" si="9"/>
        <v>0.59306819598553806</v>
      </c>
      <c r="P166">
        <v>165</v>
      </c>
      <c r="Q166">
        <f t="shared" si="10"/>
        <v>66.277065377338673</v>
      </c>
      <c r="R166">
        <f t="shared" si="11"/>
        <v>1.9653409799276906</v>
      </c>
    </row>
    <row r="167" spans="1:18" x14ac:dyDescent="0.75">
      <c r="A167" s="7">
        <v>0.55871527777777785</v>
      </c>
      <c r="B167">
        <v>18.130000000000003</v>
      </c>
      <c r="C167">
        <v>24.37</v>
      </c>
      <c r="D167">
        <v>10</v>
      </c>
      <c r="E167">
        <v>19.440000000000001</v>
      </c>
      <c r="F167">
        <v>10</v>
      </c>
      <c r="G167">
        <v>19.47</v>
      </c>
      <c r="H167">
        <v>14.36</v>
      </c>
      <c r="I167">
        <v>11.64</v>
      </c>
      <c r="J167">
        <v>19.53</v>
      </c>
      <c r="K167">
        <v>64.63</v>
      </c>
      <c r="M167">
        <f t="shared" si="8"/>
        <v>11.872500000000002</v>
      </c>
      <c r="N167">
        <f t="shared" si="9"/>
        <v>0.5920708141129537</v>
      </c>
      <c r="P167">
        <v>166</v>
      </c>
      <c r="Q167">
        <f t="shared" si="10"/>
        <v>66.220256896188673</v>
      </c>
      <c r="R167">
        <f t="shared" si="11"/>
        <v>1.9603540705647684</v>
      </c>
    </row>
    <row r="168" spans="1:18" x14ac:dyDescent="0.75">
      <c r="A168" s="7">
        <v>0.55940972222222218</v>
      </c>
      <c r="B168">
        <v>18.130000000000003</v>
      </c>
      <c r="C168">
        <v>24.33</v>
      </c>
      <c r="D168">
        <v>10</v>
      </c>
      <c r="E168">
        <v>19.43</v>
      </c>
      <c r="F168">
        <v>10</v>
      </c>
      <c r="G168">
        <v>19.440000000000001</v>
      </c>
      <c r="H168">
        <v>14.28</v>
      </c>
      <c r="I168">
        <v>11.59</v>
      </c>
      <c r="J168">
        <v>19.43</v>
      </c>
      <c r="K168">
        <v>63.26</v>
      </c>
      <c r="M168">
        <f t="shared" si="8"/>
        <v>11.872500000000002</v>
      </c>
      <c r="N168">
        <f t="shared" si="9"/>
        <v>0.5920708141129537</v>
      </c>
      <c r="P168">
        <v>167</v>
      </c>
      <c r="Q168">
        <f t="shared" si="10"/>
        <v>66.220256896188673</v>
      </c>
      <c r="R168">
        <f t="shared" si="11"/>
        <v>1.9603540705647684</v>
      </c>
    </row>
    <row r="169" spans="1:18" x14ac:dyDescent="0.75">
      <c r="A169" s="7">
        <v>0.56010416666666674</v>
      </c>
      <c r="B169">
        <v>18.09</v>
      </c>
      <c r="C169">
        <v>24.32</v>
      </c>
      <c r="D169">
        <v>10</v>
      </c>
      <c r="E169">
        <v>19.420000000000002</v>
      </c>
      <c r="F169">
        <v>10</v>
      </c>
      <c r="G169">
        <v>19.48</v>
      </c>
      <c r="H169">
        <v>14.27</v>
      </c>
      <c r="I169">
        <v>11.56</v>
      </c>
      <c r="J169">
        <v>19.5</v>
      </c>
      <c r="K169">
        <v>79.67</v>
      </c>
      <c r="M169">
        <f t="shared" si="8"/>
        <v>11.8325</v>
      </c>
      <c r="N169">
        <f t="shared" si="9"/>
        <v>0.59007605036778454</v>
      </c>
      <c r="P169">
        <v>168</v>
      </c>
      <c r="Q169">
        <f t="shared" si="10"/>
        <v>66.106063807310377</v>
      </c>
      <c r="R169">
        <f t="shared" si="11"/>
        <v>1.9503802518389231</v>
      </c>
    </row>
    <row r="170" spans="1:18" x14ac:dyDescent="0.75">
      <c r="A170" s="7">
        <v>0.56079861111111107</v>
      </c>
      <c r="B170">
        <v>18.080000000000002</v>
      </c>
      <c r="C170">
        <v>24.32</v>
      </c>
      <c r="D170">
        <v>10</v>
      </c>
      <c r="E170">
        <v>19.420000000000002</v>
      </c>
      <c r="F170">
        <v>10</v>
      </c>
      <c r="G170">
        <v>19.52</v>
      </c>
      <c r="H170">
        <v>14.27</v>
      </c>
      <c r="I170">
        <v>11.62</v>
      </c>
      <c r="J170">
        <v>19.670000000000002</v>
      </c>
      <c r="K170">
        <v>90.61</v>
      </c>
      <c r="M170">
        <f t="shared" si="8"/>
        <v>11.822500000000002</v>
      </c>
      <c r="N170">
        <f t="shared" si="9"/>
        <v>0.58957735943149248</v>
      </c>
      <c r="P170">
        <v>169</v>
      </c>
      <c r="Q170">
        <f t="shared" si="10"/>
        <v>66.07739479805457</v>
      </c>
      <c r="R170">
        <f t="shared" si="11"/>
        <v>1.9478867971574625</v>
      </c>
    </row>
    <row r="171" spans="1:18" x14ac:dyDescent="0.75">
      <c r="A171" s="7">
        <v>0.56149305555555562</v>
      </c>
      <c r="B171">
        <v>18.060000000000002</v>
      </c>
      <c r="C171">
        <v>24.33</v>
      </c>
      <c r="D171">
        <v>10</v>
      </c>
      <c r="E171">
        <v>19.43</v>
      </c>
      <c r="F171">
        <v>10</v>
      </c>
      <c r="G171">
        <v>19.53</v>
      </c>
      <c r="H171">
        <v>14.33</v>
      </c>
      <c r="I171">
        <v>11.66</v>
      </c>
      <c r="J171">
        <v>19.579999999999998</v>
      </c>
      <c r="K171">
        <v>86.5</v>
      </c>
      <c r="M171">
        <f t="shared" si="8"/>
        <v>11.802500000000002</v>
      </c>
      <c r="N171">
        <f t="shared" si="9"/>
        <v>0.58857997755890801</v>
      </c>
      <c r="P171">
        <v>170</v>
      </c>
      <c r="Q171">
        <f t="shared" si="10"/>
        <v>66.019911035797506</v>
      </c>
      <c r="R171">
        <f t="shared" si="11"/>
        <v>1.9428998877945403</v>
      </c>
    </row>
    <row r="172" spans="1:18" x14ac:dyDescent="0.75">
      <c r="A172" s="7">
        <v>0.56218749999999995</v>
      </c>
      <c r="B172">
        <v>18.040000000000003</v>
      </c>
      <c r="C172">
        <v>24.35</v>
      </c>
      <c r="D172">
        <v>10</v>
      </c>
      <c r="E172">
        <v>19.43</v>
      </c>
      <c r="F172">
        <v>10</v>
      </c>
      <c r="G172">
        <v>19.5</v>
      </c>
      <c r="H172">
        <v>14.36</v>
      </c>
      <c r="I172">
        <v>11.66</v>
      </c>
      <c r="J172">
        <v>19.61</v>
      </c>
      <c r="K172">
        <v>81.040000000000006</v>
      </c>
      <c r="M172">
        <f t="shared" si="8"/>
        <v>11.782500000000002</v>
      </c>
      <c r="N172">
        <f t="shared" si="9"/>
        <v>0.58758259568632354</v>
      </c>
      <c r="P172">
        <v>171</v>
      </c>
      <c r="Q172">
        <f t="shared" si="10"/>
        <v>65.962232123912585</v>
      </c>
      <c r="R172">
        <f t="shared" si="11"/>
        <v>1.937912978431618</v>
      </c>
    </row>
    <row r="173" spans="1:18" x14ac:dyDescent="0.75">
      <c r="A173" s="7">
        <v>0.5628819444444445</v>
      </c>
      <c r="B173">
        <v>18.03</v>
      </c>
      <c r="C173">
        <v>24.35</v>
      </c>
      <c r="D173">
        <v>10</v>
      </c>
      <c r="E173">
        <v>19.440000000000001</v>
      </c>
      <c r="F173">
        <v>10</v>
      </c>
      <c r="G173">
        <v>19.510000000000002</v>
      </c>
      <c r="H173">
        <v>14.34</v>
      </c>
      <c r="I173">
        <v>11.68</v>
      </c>
      <c r="J173">
        <v>19.62</v>
      </c>
      <c r="K173">
        <v>78.3</v>
      </c>
      <c r="M173">
        <f t="shared" si="8"/>
        <v>11.772500000000001</v>
      </c>
      <c r="N173">
        <f t="shared" si="9"/>
        <v>0.58708390475003125</v>
      </c>
      <c r="P173">
        <v>172</v>
      </c>
      <c r="Q173">
        <f t="shared" si="10"/>
        <v>65.933319176045885</v>
      </c>
      <c r="R173">
        <f t="shared" si="11"/>
        <v>1.9354195237501564</v>
      </c>
    </row>
    <row r="174" spans="1:18" x14ac:dyDescent="0.75">
      <c r="A174" s="7">
        <v>0.56357638888888884</v>
      </c>
      <c r="B174">
        <v>17.98</v>
      </c>
      <c r="C174">
        <v>24.36</v>
      </c>
      <c r="D174">
        <v>10</v>
      </c>
      <c r="E174">
        <v>19.440000000000001</v>
      </c>
      <c r="F174">
        <v>10</v>
      </c>
      <c r="G174">
        <v>19.52</v>
      </c>
      <c r="H174">
        <v>14.34</v>
      </c>
      <c r="I174">
        <v>11.67</v>
      </c>
      <c r="J174">
        <v>19.54</v>
      </c>
      <c r="K174">
        <v>86.5</v>
      </c>
      <c r="M174">
        <f t="shared" si="8"/>
        <v>11.7225</v>
      </c>
      <c r="N174">
        <f t="shared" si="9"/>
        <v>0.58459045006857002</v>
      </c>
      <c r="P174">
        <v>173</v>
      </c>
      <c r="Q174">
        <f t="shared" si="10"/>
        <v>65.78801450202603</v>
      </c>
      <c r="R174">
        <f t="shared" si="11"/>
        <v>1.9229522503428504</v>
      </c>
    </row>
    <row r="175" spans="1:18" x14ac:dyDescent="0.75">
      <c r="A175" s="7">
        <v>0.56427083333333339</v>
      </c>
      <c r="B175">
        <v>17.96</v>
      </c>
      <c r="C175">
        <v>24.38</v>
      </c>
      <c r="D175">
        <v>10</v>
      </c>
      <c r="E175">
        <v>19.45</v>
      </c>
      <c r="F175">
        <v>10</v>
      </c>
      <c r="G175">
        <v>19.54</v>
      </c>
      <c r="H175">
        <v>14.34</v>
      </c>
      <c r="I175">
        <v>11.71</v>
      </c>
      <c r="J175">
        <v>19.53</v>
      </c>
      <c r="K175">
        <v>90.61</v>
      </c>
      <c r="M175">
        <f t="shared" si="8"/>
        <v>11.702500000000001</v>
      </c>
      <c r="N175">
        <f t="shared" si="9"/>
        <v>0.58359306819598566</v>
      </c>
      <c r="P175">
        <v>174</v>
      </c>
      <c r="Q175">
        <f t="shared" si="10"/>
        <v>65.729544969023721</v>
      </c>
      <c r="R175">
        <f t="shared" si="11"/>
        <v>1.9179653409799282</v>
      </c>
    </row>
    <row r="176" spans="1:18" x14ac:dyDescent="0.75">
      <c r="A176" s="7">
        <v>0.56496527777777772</v>
      </c>
      <c r="B176">
        <v>17.96</v>
      </c>
      <c r="C176">
        <v>24.39</v>
      </c>
      <c r="D176">
        <v>10</v>
      </c>
      <c r="E176">
        <v>19.45</v>
      </c>
      <c r="F176">
        <v>10</v>
      </c>
      <c r="G176">
        <v>19.52</v>
      </c>
      <c r="H176">
        <v>14.38</v>
      </c>
      <c r="I176">
        <v>11.76</v>
      </c>
      <c r="J176">
        <v>19.71</v>
      </c>
      <c r="K176">
        <v>83.77</v>
      </c>
      <c r="M176">
        <f t="shared" si="8"/>
        <v>11.702500000000001</v>
      </c>
      <c r="N176">
        <f t="shared" si="9"/>
        <v>0.58359306819598566</v>
      </c>
      <c r="P176">
        <v>175</v>
      </c>
      <c r="Q176">
        <f t="shared" si="10"/>
        <v>65.729544969023721</v>
      </c>
      <c r="R176">
        <f t="shared" si="11"/>
        <v>1.9179653409799282</v>
      </c>
    </row>
    <row r="177" spans="1:18" x14ac:dyDescent="0.75">
      <c r="A177" s="7">
        <v>0.56565972222222227</v>
      </c>
      <c r="B177">
        <v>17.930000000000003</v>
      </c>
      <c r="C177">
        <v>24.41</v>
      </c>
      <c r="D177">
        <v>10</v>
      </c>
      <c r="E177">
        <v>19.46</v>
      </c>
      <c r="F177">
        <v>10</v>
      </c>
      <c r="G177">
        <v>19.52</v>
      </c>
      <c r="H177">
        <v>14.38</v>
      </c>
      <c r="I177">
        <v>11.74</v>
      </c>
      <c r="J177">
        <v>19.670000000000002</v>
      </c>
      <c r="K177">
        <v>78.3</v>
      </c>
      <c r="M177">
        <f t="shared" si="8"/>
        <v>11.672500000000003</v>
      </c>
      <c r="N177">
        <f t="shared" si="9"/>
        <v>0.58209699538710902</v>
      </c>
      <c r="P177">
        <v>176</v>
      </c>
      <c r="Q177">
        <f t="shared" si="10"/>
        <v>65.641464981794826</v>
      </c>
      <c r="R177">
        <f t="shared" si="11"/>
        <v>1.9104849769355452</v>
      </c>
    </row>
    <row r="178" spans="1:18" x14ac:dyDescent="0.75">
      <c r="A178" s="7">
        <v>0.5663541666666666</v>
      </c>
      <c r="B178">
        <v>17.930000000000003</v>
      </c>
      <c r="C178">
        <v>24.45</v>
      </c>
      <c r="D178">
        <v>10</v>
      </c>
      <c r="E178">
        <v>19.46</v>
      </c>
      <c r="F178">
        <v>10</v>
      </c>
      <c r="G178">
        <v>19.5</v>
      </c>
      <c r="H178">
        <v>14.35</v>
      </c>
      <c r="I178">
        <v>11.76</v>
      </c>
      <c r="J178">
        <v>19.64</v>
      </c>
      <c r="K178">
        <v>70.099999999999994</v>
      </c>
      <c r="M178">
        <f t="shared" si="8"/>
        <v>11.672500000000003</v>
      </c>
      <c r="N178">
        <f t="shared" si="9"/>
        <v>0.58209699538710902</v>
      </c>
      <c r="P178">
        <v>177</v>
      </c>
      <c r="Q178">
        <f t="shared" si="10"/>
        <v>65.641464981794826</v>
      </c>
      <c r="R178">
        <f t="shared" si="11"/>
        <v>1.9104849769355452</v>
      </c>
    </row>
    <row r="179" spans="1:18" x14ac:dyDescent="0.75">
      <c r="A179" s="7">
        <v>0.56704861111111116</v>
      </c>
      <c r="B179">
        <v>17.930000000000003</v>
      </c>
      <c r="C179">
        <v>24.46</v>
      </c>
      <c r="D179">
        <v>10</v>
      </c>
      <c r="E179">
        <v>19.45</v>
      </c>
      <c r="F179">
        <v>10</v>
      </c>
      <c r="G179">
        <v>19.48</v>
      </c>
      <c r="H179">
        <v>14.32</v>
      </c>
      <c r="I179">
        <v>11.71</v>
      </c>
      <c r="J179">
        <v>19.7</v>
      </c>
      <c r="K179">
        <v>67.36</v>
      </c>
      <c r="M179">
        <f t="shared" si="8"/>
        <v>11.672500000000003</v>
      </c>
      <c r="N179">
        <f t="shared" si="9"/>
        <v>0.58209699538710902</v>
      </c>
      <c r="P179">
        <v>178</v>
      </c>
      <c r="Q179">
        <f t="shared" si="10"/>
        <v>65.641464981794826</v>
      </c>
      <c r="R179">
        <f t="shared" si="11"/>
        <v>1.9104849769355452</v>
      </c>
    </row>
    <row r="180" spans="1:18" x14ac:dyDescent="0.75">
      <c r="A180" s="7">
        <v>0.56774305555555549</v>
      </c>
      <c r="B180">
        <v>17.850000000000001</v>
      </c>
      <c r="C180">
        <v>24.47</v>
      </c>
      <c r="D180">
        <v>10</v>
      </c>
      <c r="E180">
        <v>19.45</v>
      </c>
      <c r="F180">
        <v>10</v>
      </c>
      <c r="G180">
        <v>19.47</v>
      </c>
      <c r="H180">
        <v>14.28</v>
      </c>
      <c r="I180">
        <v>11.66</v>
      </c>
      <c r="J180">
        <v>19.37</v>
      </c>
      <c r="K180">
        <v>63.26</v>
      </c>
      <c r="M180">
        <f t="shared" si="8"/>
        <v>11.592500000000001</v>
      </c>
      <c r="N180">
        <f t="shared" si="9"/>
        <v>0.57810746789677103</v>
      </c>
      <c r="P180">
        <v>179</v>
      </c>
      <c r="Q180">
        <f t="shared" si="10"/>
        <v>65.404356264826404</v>
      </c>
      <c r="R180">
        <f t="shared" si="11"/>
        <v>1.8905373394838556</v>
      </c>
    </row>
    <row r="181" spans="1:18" x14ac:dyDescent="0.75">
      <c r="A181" s="7">
        <v>0.56843750000000004</v>
      </c>
      <c r="B181">
        <v>17.82</v>
      </c>
      <c r="C181">
        <v>24.47</v>
      </c>
      <c r="D181">
        <v>10</v>
      </c>
      <c r="E181">
        <v>19.43</v>
      </c>
      <c r="F181">
        <v>10</v>
      </c>
      <c r="G181">
        <v>19.46</v>
      </c>
      <c r="H181">
        <v>14.27</v>
      </c>
      <c r="I181">
        <v>11.63</v>
      </c>
      <c r="J181">
        <v>19.32</v>
      </c>
      <c r="K181">
        <v>64.63</v>
      </c>
      <c r="M181">
        <f t="shared" si="8"/>
        <v>11.5625</v>
      </c>
      <c r="N181">
        <f t="shared" si="9"/>
        <v>0.57661139508789427</v>
      </c>
      <c r="P181">
        <v>180</v>
      </c>
      <c r="Q181">
        <f t="shared" si="10"/>
        <v>65.314594594594595</v>
      </c>
      <c r="R181">
        <f t="shared" si="11"/>
        <v>1.8830569754394717</v>
      </c>
    </row>
    <row r="182" spans="1:18" x14ac:dyDescent="0.75">
      <c r="A182" s="7">
        <v>0.56913194444444437</v>
      </c>
      <c r="B182">
        <v>17.810000000000002</v>
      </c>
      <c r="C182">
        <v>24.45</v>
      </c>
      <c r="D182">
        <v>10</v>
      </c>
      <c r="E182">
        <v>19.41</v>
      </c>
      <c r="F182">
        <v>10</v>
      </c>
      <c r="G182">
        <v>19.46</v>
      </c>
      <c r="H182">
        <v>14.22</v>
      </c>
      <c r="I182">
        <v>11.6</v>
      </c>
      <c r="J182">
        <v>19.66</v>
      </c>
      <c r="K182">
        <v>71.47</v>
      </c>
      <c r="M182">
        <f t="shared" si="8"/>
        <v>11.552500000000002</v>
      </c>
      <c r="N182">
        <f t="shared" si="9"/>
        <v>0.57611270415160221</v>
      </c>
      <c r="P182">
        <v>181</v>
      </c>
      <c r="Q182">
        <f t="shared" si="10"/>
        <v>65.284570439298861</v>
      </c>
      <c r="R182">
        <f t="shared" si="11"/>
        <v>1.8805635207580111</v>
      </c>
    </row>
    <row r="183" spans="1:18" x14ac:dyDescent="0.75">
      <c r="A183" s="7">
        <v>0.56982638888888892</v>
      </c>
      <c r="B183">
        <v>17.790000000000003</v>
      </c>
      <c r="C183">
        <v>24.44</v>
      </c>
      <c r="D183">
        <v>10</v>
      </c>
      <c r="E183">
        <v>19.39</v>
      </c>
      <c r="F183">
        <v>10</v>
      </c>
      <c r="G183">
        <v>19.440000000000001</v>
      </c>
      <c r="H183">
        <v>14.19</v>
      </c>
      <c r="I183">
        <v>11.62</v>
      </c>
      <c r="J183">
        <v>19.510000000000002</v>
      </c>
      <c r="K183">
        <v>61.9</v>
      </c>
      <c r="M183">
        <f t="shared" si="8"/>
        <v>11.532500000000002</v>
      </c>
      <c r="N183">
        <f t="shared" si="9"/>
        <v>0.57511532227901774</v>
      </c>
      <c r="P183">
        <v>182</v>
      </c>
      <c r="Q183">
        <f t="shared" si="10"/>
        <v>65.224365922393247</v>
      </c>
      <c r="R183">
        <f t="shared" si="11"/>
        <v>1.8755766113950889</v>
      </c>
    </row>
    <row r="184" spans="1:18" x14ac:dyDescent="0.75">
      <c r="A184" s="7">
        <v>0.57052083333333337</v>
      </c>
      <c r="B184">
        <v>17.73</v>
      </c>
      <c r="C184">
        <v>24.42</v>
      </c>
      <c r="D184">
        <v>10</v>
      </c>
      <c r="E184">
        <v>19.37</v>
      </c>
      <c r="F184">
        <v>10</v>
      </c>
      <c r="G184">
        <v>19.420000000000002</v>
      </c>
      <c r="H184">
        <v>14.19</v>
      </c>
      <c r="I184">
        <v>11.59</v>
      </c>
      <c r="J184">
        <v>19.510000000000002</v>
      </c>
      <c r="K184">
        <v>55.06</v>
      </c>
      <c r="M184">
        <f t="shared" si="8"/>
        <v>11.4725</v>
      </c>
      <c r="N184">
        <f t="shared" si="9"/>
        <v>0.57212317666126422</v>
      </c>
      <c r="P184">
        <v>183</v>
      </c>
      <c r="Q184">
        <f t="shared" si="10"/>
        <v>65.042492917847028</v>
      </c>
      <c r="R184">
        <f t="shared" si="11"/>
        <v>1.8606158833063213</v>
      </c>
    </row>
    <row r="185" spans="1:18" x14ac:dyDescent="0.75">
      <c r="A185" s="7">
        <v>0.57121527777777781</v>
      </c>
      <c r="B185">
        <v>17.720000000000002</v>
      </c>
      <c r="C185">
        <v>24.39</v>
      </c>
      <c r="D185">
        <v>10</v>
      </c>
      <c r="E185">
        <v>19.350000000000001</v>
      </c>
      <c r="F185">
        <v>10</v>
      </c>
      <c r="G185">
        <v>19.38</v>
      </c>
      <c r="H185">
        <v>14.17</v>
      </c>
      <c r="I185">
        <v>11.6</v>
      </c>
      <c r="J185">
        <v>19.559999999999999</v>
      </c>
      <c r="K185">
        <v>50.96</v>
      </c>
      <c r="M185">
        <f t="shared" si="8"/>
        <v>11.462500000000002</v>
      </c>
      <c r="N185">
        <f t="shared" si="9"/>
        <v>0.57162448572497215</v>
      </c>
      <c r="P185">
        <v>184</v>
      </c>
      <c r="Q185">
        <f t="shared" si="10"/>
        <v>65.011995637949852</v>
      </c>
      <c r="R185">
        <f t="shared" si="11"/>
        <v>1.8581224286248605</v>
      </c>
    </row>
    <row r="186" spans="1:18" x14ac:dyDescent="0.75">
      <c r="A186" s="7">
        <v>0.57190972222222225</v>
      </c>
      <c r="B186">
        <v>17.670000000000002</v>
      </c>
      <c r="C186">
        <v>24.37</v>
      </c>
      <c r="D186">
        <v>10</v>
      </c>
      <c r="E186">
        <v>19.329999999999998</v>
      </c>
      <c r="F186">
        <v>10</v>
      </c>
      <c r="G186">
        <v>19.38</v>
      </c>
      <c r="H186">
        <v>14.12</v>
      </c>
      <c r="I186">
        <v>11.55</v>
      </c>
      <c r="J186">
        <v>19.46</v>
      </c>
      <c r="K186">
        <v>48.23</v>
      </c>
      <c r="M186">
        <f t="shared" si="8"/>
        <v>11.412500000000001</v>
      </c>
      <c r="N186">
        <f t="shared" si="9"/>
        <v>0.56913103104351093</v>
      </c>
      <c r="P186">
        <v>185</v>
      </c>
      <c r="Q186">
        <f t="shared" si="10"/>
        <v>64.858707557502754</v>
      </c>
      <c r="R186">
        <f t="shared" si="11"/>
        <v>1.8456551552175546</v>
      </c>
    </row>
    <row r="187" spans="1:18" x14ac:dyDescent="0.75">
      <c r="A187" s="7">
        <v>0.57260416666666669</v>
      </c>
      <c r="B187">
        <v>17.650000000000002</v>
      </c>
      <c r="C187">
        <v>24.36</v>
      </c>
      <c r="D187">
        <v>10</v>
      </c>
      <c r="E187">
        <v>19.3</v>
      </c>
      <c r="F187">
        <v>10</v>
      </c>
      <c r="G187">
        <v>19.350000000000001</v>
      </c>
      <c r="H187">
        <v>14.13</v>
      </c>
      <c r="I187">
        <v>11.56</v>
      </c>
      <c r="J187">
        <v>19.579999999999998</v>
      </c>
      <c r="K187">
        <v>49.59</v>
      </c>
      <c r="M187">
        <f t="shared" si="8"/>
        <v>11.392500000000002</v>
      </c>
      <c r="N187">
        <f t="shared" si="9"/>
        <v>0.56813364917092646</v>
      </c>
      <c r="P187">
        <v>186</v>
      </c>
      <c r="Q187">
        <f t="shared" si="10"/>
        <v>64.797015580425736</v>
      </c>
      <c r="R187">
        <f t="shared" si="11"/>
        <v>1.8406682458546324</v>
      </c>
    </row>
    <row r="188" spans="1:18" x14ac:dyDescent="0.75">
      <c r="A188" s="7">
        <v>0.57329861111111113</v>
      </c>
      <c r="B188">
        <v>17.650000000000002</v>
      </c>
      <c r="C188">
        <v>24.33</v>
      </c>
      <c r="D188">
        <v>10</v>
      </c>
      <c r="E188">
        <v>19.29</v>
      </c>
      <c r="F188">
        <v>10</v>
      </c>
      <c r="G188">
        <v>19.329999999999998</v>
      </c>
      <c r="H188">
        <v>14.11</v>
      </c>
      <c r="I188">
        <v>11.56</v>
      </c>
      <c r="J188">
        <v>19.5</v>
      </c>
      <c r="K188">
        <v>53.69</v>
      </c>
      <c r="M188">
        <f t="shared" si="8"/>
        <v>11.392500000000002</v>
      </c>
      <c r="N188">
        <f t="shared" si="9"/>
        <v>0.56813364917092646</v>
      </c>
      <c r="P188">
        <v>187</v>
      </c>
      <c r="Q188">
        <f t="shared" si="10"/>
        <v>64.797015580425736</v>
      </c>
      <c r="R188">
        <f t="shared" si="11"/>
        <v>1.8406682458546324</v>
      </c>
    </row>
    <row r="189" spans="1:18" x14ac:dyDescent="0.75">
      <c r="A189" s="7">
        <v>0.57399305555555558</v>
      </c>
      <c r="B189">
        <v>17.600000000000001</v>
      </c>
      <c r="C189">
        <v>24.31</v>
      </c>
      <c r="D189">
        <v>10</v>
      </c>
      <c r="E189">
        <v>19.27</v>
      </c>
      <c r="F189">
        <v>10</v>
      </c>
      <c r="G189">
        <v>19.350000000000001</v>
      </c>
      <c r="H189">
        <v>14.13</v>
      </c>
      <c r="I189">
        <v>11.55</v>
      </c>
      <c r="J189">
        <v>19.62</v>
      </c>
      <c r="K189">
        <v>53.69</v>
      </c>
      <c r="M189">
        <f t="shared" si="8"/>
        <v>11.342500000000001</v>
      </c>
      <c r="N189">
        <f t="shared" si="9"/>
        <v>0.56564019448946523</v>
      </c>
      <c r="P189">
        <v>188</v>
      </c>
      <c r="Q189">
        <f t="shared" si="10"/>
        <v>64.641833810888258</v>
      </c>
      <c r="R189">
        <f t="shared" si="11"/>
        <v>1.8282009724473265</v>
      </c>
    </row>
    <row r="190" spans="1:18" x14ac:dyDescent="0.75">
      <c r="A190" s="7">
        <v>0.57468750000000002</v>
      </c>
      <c r="B190">
        <v>17.59</v>
      </c>
      <c r="C190">
        <v>24.31</v>
      </c>
      <c r="D190">
        <v>10</v>
      </c>
      <c r="E190">
        <v>19.25</v>
      </c>
      <c r="F190">
        <v>10</v>
      </c>
      <c r="G190">
        <v>19.309999999999999</v>
      </c>
      <c r="H190">
        <v>14.11</v>
      </c>
      <c r="I190">
        <v>11.57</v>
      </c>
      <c r="J190">
        <v>19.48</v>
      </c>
      <c r="K190">
        <v>50.96</v>
      </c>
      <c r="M190">
        <f t="shared" si="8"/>
        <v>11.3325</v>
      </c>
      <c r="N190">
        <f t="shared" si="9"/>
        <v>0.56514150355317294</v>
      </c>
      <c r="P190">
        <v>189</v>
      </c>
      <c r="Q190">
        <f t="shared" si="10"/>
        <v>64.610633134789325</v>
      </c>
      <c r="R190">
        <f t="shared" si="11"/>
        <v>1.8257075177658648</v>
      </c>
    </row>
    <row r="191" spans="1:18" x14ac:dyDescent="0.75">
      <c r="A191" s="7">
        <v>0.57538194444444446</v>
      </c>
      <c r="B191">
        <v>17.53</v>
      </c>
      <c r="C191">
        <v>24.31</v>
      </c>
      <c r="D191">
        <v>10</v>
      </c>
      <c r="E191">
        <v>19.239999999999998</v>
      </c>
      <c r="F191">
        <v>10</v>
      </c>
      <c r="G191">
        <v>19.329999999999998</v>
      </c>
      <c r="H191">
        <v>14.1</v>
      </c>
      <c r="I191">
        <v>11.56</v>
      </c>
      <c r="J191">
        <v>19.59</v>
      </c>
      <c r="K191">
        <v>48.23</v>
      </c>
      <c r="M191">
        <f t="shared" si="8"/>
        <v>11.272500000000001</v>
      </c>
      <c r="N191">
        <f t="shared" si="9"/>
        <v>0.56214935793541965</v>
      </c>
      <c r="P191">
        <v>190</v>
      </c>
      <c r="Q191">
        <f t="shared" si="10"/>
        <v>64.422266577955213</v>
      </c>
      <c r="R191">
        <f t="shared" si="11"/>
        <v>1.8107467896770981</v>
      </c>
    </row>
    <row r="192" spans="1:18" x14ac:dyDescent="0.75">
      <c r="A192" s="7">
        <v>0.5760763888888889</v>
      </c>
      <c r="B192">
        <v>17.520000000000003</v>
      </c>
      <c r="C192">
        <v>24.29</v>
      </c>
      <c r="D192">
        <v>10</v>
      </c>
      <c r="E192">
        <v>19.23</v>
      </c>
      <c r="F192">
        <v>10</v>
      </c>
      <c r="G192">
        <v>19.32</v>
      </c>
      <c r="H192">
        <v>14.07</v>
      </c>
      <c r="I192">
        <v>11.56</v>
      </c>
      <c r="J192">
        <v>19.34</v>
      </c>
      <c r="K192">
        <v>49.59</v>
      </c>
      <c r="M192">
        <f t="shared" si="8"/>
        <v>11.262500000000003</v>
      </c>
      <c r="N192">
        <f t="shared" si="9"/>
        <v>0.56165066699912747</v>
      </c>
      <c r="P192">
        <v>191</v>
      </c>
      <c r="Q192">
        <f t="shared" si="10"/>
        <v>64.390677025527211</v>
      </c>
      <c r="R192">
        <f t="shared" si="11"/>
        <v>1.8082533349956376</v>
      </c>
    </row>
    <row r="193" spans="1:18" x14ac:dyDescent="0.75">
      <c r="A193" s="7">
        <v>0.57677083333333334</v>
      </c>
      <c r="B193">
        <v>17.510000000000002</v>
      </c>
      <c r="C193">
        <v>24.27</v>
      </c>
      <c r="D193">
        <v>10</v>
      </c>
      <c r="E193">
        <v>19.21</v>
      </c>
      <c r="F193">
        <v>10</v>
      </c>
      <c r="G193">
        <v>19.27</v>
      </c>
      <c r="H193">
        <v>14.08</v>
      </c>
      <c r="I193">
        <v>11.56</v>
      </c>
      <c r="J193">
        <v>19.53</v>
      </c>
      <c r="K193">
        <v>49.59</v>
      </c>
      <c r="M193">
        <f t="shared" si="8"/>
        <v>11.252500000000001</v>
      </c>
      <c r="N193">
        <f t="shared" si="9"/>
        <v>0.56115197606283518</v>
      </c>
      <c r="P193">
        <v>192</v>
      </c>
      <c r="Q193">
        <f t="shared" si="10"/>
        <v>64.359031326371934</v>
      </c>
      <c r="R193">
        <f t="shared" si="11"/>
        <v>1.8057598803141759</v>
      </c>
    </row>
    <row r="194" spans="1:18" x14ac:dyDescent="0.75">
      <c r="A194" s="7">
        <v>0.57746527777777779</v>
      </c>
      <c r="B194">
        <v>17.5</v>
      </c>
      <c r="C194">
        <v>24.26</v>
      </c>
      <c r="D194">
        <v>10</v>
      </c>
      <c r="E194">
        <v>19.190000000000001</v>
      </c>
      <c r="F194">
        <v>10</v>
      </c>
      <c r="G194">
        <v>19.27</v>
      </c>
      <c r="H194">
        <v>14.07</v>
      </c>
      <c r="I194">
        <v>11.56</v>
      </c>
      <c r="J194">
        <v>19.440000000000001</v>
      </c>
      <c r="K194">
        <v>50.96</v>
      </c>
      <c r="M194">
        <f t="shared" si="8"/>
        <v>11.2425</v>
      </c>
      <c r="N194">
        <f t="shared" si="9"/>
        <v>0.56065328512654289</v>
      </c>
      <c r="P194">
        <v>193</v>
      </c>
      <c r="Q194">
        <f t="shared" si="10"/>
        <v>64.327329330664895</v>
      </c>
      <c r="R194">
        <f t="shared" si="11"/>
        <v>1.8032664256327144</v>
      </c>
    </row>
    <row r="195" spans="1:18" x14ac:dyDescent="0.75">
      <c r="A195" s="7">
        <v>0.57815972222222223</v>
      </c>
      <c r="B195">
        <v>17.5</v>
      </c>
      <c r="C195">
        <v>24.25</v>
      </c>
      <c r="D195">
        <v>10</v>
      </c>
      <c r="E195">
        <v>19.18</v>
      </c>
      <c r="F195">
        <v>10.119999999999999</v>
      </c>
      <c r="G195">
        <v>19.27</v>
      </c>
      <c r="H195">
        <v>14.08</v>
      </c>
      <c r="I195">
        <v>11.55</v>
      </c>
      <c r="J195">
        <v>19.55</v>
      </c>
      <c r="K195">
        <v>50.96</v>
      </c>
      <c r="M195">
        <f t="shared" ref="M195:M217" si="12">B195-6.2575</f>
        <v>11.2425</v>
      </c>
      <c r="N195">
        <f t="shared" ref="N195:N216" si="13">M195/20.0525</f>
        <v>0.56065328512654289</v>
      </c>
      <c r="P195">
        <v>194</v>
      </c>
      <c r="Q195">
        <f t="shared" ref="Q195:Q216" si="14">(M195-$S$11)/M195*100</f>
        <v>64.327329330664895</v>
      </c>
      <c r="R195">
        <f t="shared" ref="R195:R216" si="15">(M195-$S$11)/$S$11</f>
        <v>1.8032664256327144</v>
      </c>
    </row>
    <row r="196" spans="1:18" x14ac:dyDescent="0.75">
      <c r="A196" s="7">
        <v>0.57885416666666667</v>
      </c>
      <c r="B196">
        <v>17.46</v>
      </c>
      <c r="C196">
        <v>24.24</v>
      </c>
      <c r="D196">
        <v>10</v>
      </c>
      <c r="E196">
        <v>19.16</v>
      </c>
      <c r="F196">
        <v>10</v>
      </c>
      <c r="G196">
        <v>19.25</v>
      </c>
      <c r="H196">
        <v>14.09</v>
      </c>
      <c r="I196">
        <v>11.57</v>
      </c>
      <c r="J196">
        <v>19.39</v>
      </c>
      <c r="K196">
        <v>56.43</v>
      </c>
      <c r="M196">
        <f t="shared" si="12"/>
        <v>11.202500000000001</v>
      </c>
      <c r="N196">
        <f t="shared" si="13"/>
        <v>0.55865852138137395</v>
      </c>
      <c r="P196">
        <v>195</v>
      </c>
      <c r="Q196">
        <f t="shared" si="14"/>
        <v>64.199955367105559</v>
      </c>
      <c r="R196">
        <f t="shared" si="15"/>
        <v>1.79329260690687</v>
      </c>
    </row>
    <row r="197" spans="1:18" x14ac:dyDescent="0.75">
      <c r="A197" s="7">
        <v>0.57954861111111111</v>
      </c>
      <c r="B197">
        <v>17.41</v>
      </c>
      <c r="C197">
        <v>24.19</v>
      </c>
      <c r="D197">
        <v>10</v>
      </c>
      <c r="E197">
        <v>19.149999999999999</v>
      </c>
      <c r="F197">
        <v>10</v>
      </c>
      <c r="G197">
        <v>19.239999999999998</v>
      </c>
      <c r="H197">
        <v>14.06</v>
      </c>
      <c r="I197">
        <v>11.57</v>
      </c>
      <c r="J197">
        <v>19.48</v>
      </c>
      <c r="K197">
        <v>57.79</v>
      </c>
      <c r="M197">
        <f t="shared" si="12"/>
        <v>11.1525</v>
      </c>
      <c r="N197">
        <f t="shared" si="13"/>
        <v>0.55616506669991272</v>
      </c>
      <c r="P197">
        <v>196</v>
      </c>
      <c r="Q197">
        <f t="shared" si="14"/>
        <v>64.03945303743555</v>
      </c>
      <c r="R197">
        <f t="shared" si="15"/>
        <v>1.7808253334995638</v>
      </c>
    </row>
    <row r="198" spans="1:18" x14ac:dyDescent="0.75">
      <c r="A198" s="7">
        <v>0.58024305555555555</v>
      </c>
      <c r="B198">
        <v>17.380000000000003</v>
      </c>
      <c r="C198">
        <v>24.17</v>
      </c>
      <c r="D198">
        <v>10</v>
      </c>
      <c r="E198">
        <v>19.13</v>
      </c>
      <c r="F198">
        <v>10</v>
      </c>
      <c r="G198">
        <v>19.239999999999998</v>
      </c>
      <c r="H198">
        <v>14.08</v>
      </c>
      <c r="I198">
        <v>11.58</v>
      </c>
      <c r="J198">
        <v>19.53</v>
      </c>
      <c r="K198">
        <v>49.59</v>
      </c>
      <c r="M198">
        <f t="shared" si="12"/>
        <v>11.122500000000002</v>
      </c>
      <c r="N198">
        <f t="shared" si="13"/>
        <v>0.55466899389103619</v>
      </c>
      <c r="P198">
        <v>197</v>
      </c>
      <c r="Q198">
        <f t="shared" si="14"/>
        <v>63.942458979545982</v>
      </c>
      <c r="R198">
        <f t="shared" si="15"/>
        <v>1.7733449694551811</v>
      </c>
    </row>
    <row r="199" spans="1:18" x14ac:dyDescent="0.75">
      <c r="A199" s="7">
        <v>0.5809375</v>
      </c>
      <c r="B199">
        <v>17.37</v>
      </c>
      <c r="C199">
        <v>24.16</v>
      </c>
      <c r="D199">
        <v>10</v>
      </c>
      <c r="E199">
        <v>19.12</v>
      </c>
      <c r="F199">
        <v>10</v>
      </c>
      <c r="G199">
        <v>19.23</v>
      </c>
      <c r="H199">
        <v>14.08</v>
      </c>
      <c r="I199">
        <v>11.57</v>
      </c>
      <c r="J199">
        <v>19.46</v>
      </c>
      <c r="K199">
        <v>50.96</v>
      </c>
      <c r="M199">
        <f t="shared" si="12"/>
        <v>11.112500000000001</v>
      </c>
      <c r="N199">
        <f t="shared" si="13"/>
        <v>0.5541703029547439</v>
      </c>
      <c r="P199">
        <v>198</v>
      </c>
      <c r="Q199">
        <f t="shared" si="14"/>
        <v>63.910011248593932</v>
      </c>
      <c r="R199">
        <f t="shared" si="15"/>
        <v>1.7708515147737196</v>
      </c>
    </row>
    <row r="200" spans="1:18" x14ac:dyDescent="0.75">
      <c r="A200" s="7">
        <v>0.58163194444444444</v>
      </c>
      <c r="B200">
        <v>17.350000000000001</v>
      </c>
      <c r="C200">
        <v>24.13</v>
      </c>
      <c r="D200">
        <v>10</v>
      </c>
      <c r="E200">
        <v>19.11</v>
      </c>
      <c r="F200">
        <v>10</v>
      </c>
      <c r="G200">
        <v>19.21</v>
      </c>
      <c r="H200">
        <v>14.09</v>
      </c>
      <c r="I200">
        <v>11.57</v>
      </c>
      <c r="J200">
        <v>19.43</v>
      </c>
      <c r="K200">
        <v>50.96</v>
      </c>
      <c r="M200">
        <f t="shared" si="12"/>
        <v>11.092500000000001</v>
      </c>
      <c r="N200">
        <f t="shared" si="13"/>
        <v>0.55317292108215943</v>
      </c>
      <c r="P200">
        <v>199</v>
      </c>
      <c r="Q200">
        <f t="shared" si="14"/>
        <v>63.844940274960571</v>
      </c>
      <c r="R200">
        <f t="shared" si="15"/>
        <v>1.7658646054107974</v>
      </c>
    </row>
    <row r="201" spans="1:18" x14ac:dyDescent="0.75">
      <c r="A201" s="7">
        <v>0.58232638888888888</v>
      </c>
      <c r="B201">
        <v>17.310000000000002</v>
      </c>
      <c r="C201">
        <v>24.14</v>
      </c>
      <c r="D201">
        <v>10</v>
      </c>
      <c r="E201">
        <v>19.100000000000001</v>
      </c>
      <c r="F201">
        <v>10</v>
      </c>
      <c r="G201">
        <v>19.2</v>
      </c>
      <c r="H201">
        <v>14.07</v>
      </c>
      <c r="I201">
        <v>11.57</v>
      </c>
      <c r="J201">
        <v>19.53</v>
      </c>
      <c r="K201">
        <v>48.23</v>
      </c>
      <c r="M201">
        <f t="shared" si="12"/>
        <v>11.052500000000002</v>
      </c>
      <c r="N201">
        <f t="shared" si="13"/>
        <v>0.55117815733699049</v>
      </c>
      <c r="P201">
        <v>200</v>
      </c>
      <c r="Q201">
        <f t="shared" si="14"/>
        <v>63.714091834426611</v>
      </c>
      <c r="R201">
        <f t="shared" si="15"/>
        <v>1.7558907866849529</v>
      </c>
    </row>
    <row r="202" spans="1:18" x14ac:dyDescent="0.75">
      <c r="A202" s="7">
        <v>0.58302083333333332</v>
      </c>
      <c r="B202">
        <v>17.310000000000002</v>
      </c>
      <c r="C202">
        <v>24.11</v>
      </c>
      <c r="D202">
        <v>10</v>
      </c>
      <c r="E202">
        <v>19.09</v>
      </c>
      <c r="F202">
        <v>10</v>
      </c>
      <c r="G202">
        <v>19.21</v>
      </c>
      <c r="H202">
        <v>14.09</v>
      </c>
      <c r="I202">
        <v>11.55</v>
      </c>
      <c r="J202">
        <v>19.559999999999999</v>
      </c>
      <c r="K202">
        <v>45.49</v>
      </c>
      <c r="M202">
        <f t="shared" si="12"/>
        <v>11.052500000000002</v>
      </c>
      <c r="N202">
        <f t="shared" si="13"/>
        <v>0.55117815733699049</v>
      </c>
      <c r="P202">
        <v>201</v>
      </c>
      <c r="Q202">
        <f t="shared" si="14"/>
        <v>63.714091834426611</v>
      </c>
      <c r="R202">
        <f t="shared" si="15"/>
        <v>1.7558907866849529</v>
      </c>
    </row>
    <row r="203" spans="1:18" x14ac:dyDescent="0.75">
      <c r="A203" s="7">
        <v>0.58371527777777776</v>
      </c>
      <c r="B203">
        <v>17.28</v>
      </c>
      <c r="C203">
        <v>24.11</v>
      </c>
      <c r="D203">
        <v>10</v>
      </c>
      <c r="E203">
        <v>19.079999999999998</v>
      </c>
      <c r="F203">
        <v>10</v>
      </c>
      <c r="G203">
        <v>19.170000000000002</v>
      </c>
      <c r="H203">
        <v>14.03</v>
      </c>
      <c r="I203">
        <v>11.54</v>
      </c>
      <c r="J203">
        <v>19.510000000000002</v>
      </c>
      <c r="K203">
        <v>40.020000000000003</v>
      </c>
      <c r="M203">
        <f t="shared" si="12"/>
        <v>11.022500000000001</v>
      </c>
      <c r="N203">
        <f t="shared" si="13"/>
        <v>0.54968208452811373</v>
      </c>
      <c r="P203">
        <v>202</v>
      </c>
      <c r="Q203">
        <f t="shared" si="14"/>
        <v>63.615332274892275</v>
      </c>
      <c r="R203">
        <f t="shared" si="15"/>
        <v>1.748410422640569</v>
      </c>
    </row>
    <row r="204" spans="1:18" x14ac:dyDescent="0.75">
      <c r="A204" s="7">
        <v>0.58440972222222221</v>
      </c>
      <c r="B204">
        <v>17.270000000000003</v>
      </c>
      <c r="C204">
        <v>24.09</v>
      </c>
      <c r="D204">
        <v>10</v>
      </c>
      <c r="E204">
        <v>19.07</v>
      </c>
      <c r="F204">
        <v>10</v>
      </c>
      <c r="G204">
        <v>19.170000000000002</v>
      </c>
      <c r="H204">
        <v>14.03</v>
      </c>
      <c r="I204">
        <v>11.55</v>
      </c>
      <c r="J204">
        <v>19.5</v>
      </c>
      <c r="K204">
        <v>40.020000000000003</v>
      </c>
      <c r="M204">
        <f t="shared" si="12"/>
        <v>11.012500000000003</v>
      </c>
      <c r="N204">
        <f t="shared" si="13"/>
        <v>0.54918339359182167</v>
      </c>
      <c r="P204">
        <v>203</v>
      </c>
      <c r="Q204">
        <f t="shared" si="14"/>
        <v>63.582292849035206</v>
      </c>
      <c r="R204">
        <f t="shared" si="15"/>
        <v>1.7459169679591084</v>
      </c>
    </row>
    <row r="205" spans="1:18" x14ac:dyDescent="0.75">
      <c r="A205" s="7">
        <v>0.58510416666666665</v>
      </c>
      <c r="B205">
        <v>17.260000000000002</v>
      </c>
      <c r="C205">
        <v>24.06</v>
      </c>
      <c r="D205">
        <v>10</v>
      </c>
      <c r="E205">
        <v>19.05</v>
      </c>
      <c r="F205">
        <v>10</v>
      </c>
      <c r="G205">
        <v>19.16</v>
      </c>
      <c r="H205">
        <v>14.04</v>
      </c>
      <c r="I205">
        <v>11.54</v>
      </c>
      <c r="J205">
        <v>19.57</v>
      </c>
      <c r="K205">
        <v>40.020000000000003</v>
      </c>
      <c r="M205">
        <f t="shared" si="12"/>
        <v>11.002500000000001</v>
      </c>
      <c r="N205">
        <f t="shared" si="13"/>
        <v>0.54868470265552938</v>
      </c>
      <c r="P205">
        <v>204</v>
      </c>
      <c r="Q205">
        <f t="shared" si="14"/>
        <v>63.549193365144298</v>
      </c>
      <c r="R205">
        <f t="shared" si="15"/>
        <v>1.7434235132776468</v>
      </c>
    </row>
    <row r="206" spans="1:18" x14ac:dyDescent="0.75">
      <c r="A206" s="7">
        <v>0.58579861111111109</v>
      </c>
      <c r="B206">
        <v>17.260000000000002</v>
      </c>
      <c r="C206">
        <v>24.06</v>
      </c>
      <c r="D206">
        <v>10</v>
      </c>
      <c r="E206">
        <v>19.03</v>
      </c>
      <c r="F206">
        <v>10</v>
      </c>
      <c r="G206">
        <v>19.13</v>
      </c>
      <c r="H206">
        <v>13.99</v>
      </c>
      <c r="I206">
        <v>11.53</v>
      </c>
      <c r="J206">
        <v>19.52</v>
      </c>
      <c r="K206">
        <v>37.29</v>
      </c>
      <c r="M206">
        <f t="shared" si="12"/>
        <v>11.002500000000001</v>
      </c>
      <c r="N206">
        <f t="shared" si="13"/>
        <v>0.54868470265552938</v>
      </c>
      <c r="P206">
        <v>205</v>
      </c>
      <c r="Q206">
        <f t="shared" si="14"/>
        <v>63.549193365144298</v>
      </c>
      <c r="R206">
        <f t="shared" si="15"/>
        <v>1.7434235132776468</v>
      </c>
    </row>
    <row r="207" spans="1:18" x14ac:dyDescent="0.75">
      <c r="A207" s="7">
        <v>0.58649305555555553</v>
      </c>
      <c r="B207">
        <v>17.25</v>
      </c>
      <c r="C207">
        <v>24.06</v>
      </c>
      <c r="D207">
        <v>10</v>
      </c>
      <c r="E207">
        <v>19.02</v>
      </c>
      <c r="F207">
        <v>10</v>
      </c>
      <c r="G207">
        <v>19.12</v>
      </c>
      <c r="H207">
        <v>14.02</v>
      </c>
      <c r="I207">
        <v>11.53</v>
      </c>
      <c r="J207">
        <v>19.350000000000001</v>
      </c>
      <c r="K207">
        <v>35.92</v>
      </c>
      <c r="M207">
        <f t="shared" si="12"/>
        <v>10.9925</v>
      </c>
      <c r="N207">
        <f t="shared" si="13"/>
        <v>0.54818601171923698</v>
      </c>
      <c r="P207">
        <v>206</v>
      </c>
      <c r="Q207">
        <f t="shared" si="14"/>
        <v>63.516033659313173</v>
      </c>
      <c r="R207">
        <f t="shared" si="15"/>
        <v>1.7409300585961853</v>
      </c>
    </row>
    <row r="208" spans="1:18" x14ac:dyDescent="0.75">
      <c r="A208" s="7">
        <v>0.58718749999999997</v>
      </c>
      <c r="B208">
        <v>17.240000000000002</v>
      </c>
      <c r="C208">
        <v>24.05</v>
      </c>
      <c r="D208">
        <v>10</v>
      </c>
      <c r="E208">
        <v>19.010000000000002</v>
      </c>
      <c r="F208">
        <v>10</v>
      </c>
      <c r="G208">
        <v>19.11</v>
      </c>
      <c r="H208">
        <v>14</v>
      </c>
      <c r="I208">
        <v>11.53</v>
      </c>
      <c r="J208">
        <v>19.440000000000001</v>
      </c>
      <c r="K208">
        <v>33.19</v>
      </c>
      <c r="M208">
        <f t="shared" si="12"/>
        <v>10.982500000000002</v>
      </c>
      <c r="N208">
        <f t="shared" si="13"/>
        <v>0.54768732078294491</v>
      </c>
      <c r="P208">
        <v>207</v>
      </c>
      <c r="Q208">
        <f t="shared" si="14"/>
        <v>63.482813567038477</v>
      </c>
      <c r="R208">
        <f t="shared" si="15"/>
        <v>1.7384366039147245</v>
      </c>
    </row>
    <row r="209" spans="1:18" x14ac:dyDescent="0.75">
      <c r="A209" s="7">
        <v>0.58788194444444442</v>
      </c>
      <c r="B209">
        <v>17.240000000000002</v>
      </c>
      <c r="C209">
        <v>24.04</v>
      </c>
      <c r="D209">
        <v>10</v>
      </c>
      <c r="E209">
        <v>18.989999999999998</v>
      </c>
      <c r="F209">
        <v>10</v>
      </c>
      <c r="G209">
        <v>19.079999999999998</v>
      </c>
      <c r="H209">
        <v>13.96</v>
      </c>
      <c r="I209">
        <v>11.51</v>
      </c>
      <c r="J209">
        <v>19.5</v>
      </c>
      <c r="K209">
        <v>29.09</v>
      </c>
      <c r="M209">
        <f t="shared" si="12"/>
        <v>10.982500000000002</v>
      </c>
      <c r="N209">
        <f t="shared" si="13"/>
        <v>0.54768732078294491</v>
      </c>
      <c r="P209">
        <v>208</v>
      </c>
      <c r="Q209">
        <f t="shared" si="14"/>
        <v>63.482813567038477</v>
      </c>
      <c r="R209">
        <f t="shared" si="15"/>
        <v>1.7384366039147245</v>
      </c>
    </row>
    <row r="210" spans="1:18" x14ac:dyDescent="0.75">
      <c r="A210" s="7">
        <v>0.58857638888888886</v>
      </c>
      <c r="B210">
        <v>17.220000000000002</v>
      </c>
      <c r="C210">
        <v>24.02</v>
      </c>
      <c r="D210">
        <v>10</v>
      </c>
      <c r="E210">
        <v>18.97</v>
      </c>
      <c r="F210">
        <v>10</v>
      </c>
      <c r="G210">
        <v>19.02</v>
      </c>
      <c r="H210">
        <v>13.94</v>
      </c>
      <c r="I210">
        <v>11.48</v>
      </c>
      <c r="J210">
        <v>19.37</v>
      </c>
      <c r="K210">
        <v>24.98</v>
      </c>
      <c r="M210">
        <f t="shared" si="12"/>
        <v>10.962500000000002</v>
      </c>
      <c r="N210">
        <f t="shared" si="13"/>
        <v>0.54668993891036044</v>
      </c>
      <c r="P210">
        <v>209</v>
      </c>
      <c r="Q210">
        <f t="shared" si="14"/>
        <v>63.416191562143688</v>
      </c>
      <c r="R210">
        <f t="shared" si="15"/>
        <v>1.7334496945518023</v>
      </c>
    </row>
    <row r="211" spans="1:18" x14ac:dyDescent="0.75">
      <c r="A211" s="7">
        <v>0.5892708333333333</v>
      </c>
      <c r="B211">
        <v>17.180000000000003</v>
      </c>
      <c r="C211">
        <v>23.98</v>
      </c>
      <c r="D211">
        <v>10</v>
      </c>
      <c r="E211">
        <v>18.940000000000001</v>
      </c>
      <c r="F211">
        <v>10</v>
      </c>
      <c r="G211">
        <v>19.02</v>
      </c>
      <c r="H211">
        <v>13.88</v>
      </c>
      <c r="I211">
        <v>11.47</v>
      </c>
      <c r="J211">
        <v>19.420000000000002</v>
      </c>
      <c r="K211">
        <v>22.25</v>
      </c>
      <c r="M211">
        <f t="shared" si="12"/>
        <v>10.922500000000003</v>
      </c>
      <c r="N211">
        <f t="shared" si="13"/>
        <v>0.54469517516519161</v>
      </c>
      <c r="P211">
        <v>210</v>
      </c>
      <c r="Q211">
        <f t="shared" si="14"/>
        <v>63.282215609979417</v>
      </c>
      <c r="R211">
        <f t="shared" si="15"/>
        <v>1.7234758758259578</v>
      </c>
    </row>
    <row r="212" spans="1:18" x14ac:dyDescent="0.75">
      <c r="A212" s="7">
        <v>0.58996527777777785</v>
      </c>
      <c r="B212">
        <v>17.130000000000003</v>
      </c>
      <c r="C212">
        <v>23.94</v>
      </c>
      <c r="D212">
        <v>10</v>
      </c>
      <c r="E212">
        <v>18.920000000000002</v>
      </c>
      <c r="F212">
        <v>10</v>
      </c>
      <c r="G212">
        <v>18.989999999999998</v>
      </c>
      <c r="H212">
        <v>13.88</v>
      </c>
      <c r="I212">
        <v>11.45</v>
      </c>
      <c r="J212">
        <v>19.38</v>
      </c>
      <c r="K212">
        <v>20.88</v>
      </c>
      <c r="M212">
        <f t="shared" si="12"/>
        <v>10.872500000000002</v>
      </c>
      <c r="N212">
        <f t="shared" si="13"/>
        <v>0.54220172048373039</v>
      </c>
      <c r="P212">
        <v>211</v>
      </c>
      <c r="Q212">
        <f t="shared" si="14"/>
        <v>63.113359392963908</v>
      </c>
      <c r="R212">
        <f t="shared" si="15"/>
        <v>1.7110086024186519</v>
      </c>
    </row>
    <row r="213" spans="1:18" x14ac:dyDescent="0.75">
      <c r="A213" s="7">
        <v>0.59065972222222218</v>
      </c>
      <c r="B213">
        <v>17.110000000000003</v>
      </c>
      <c r="C213">
        <v>23.91</v>
      </c>
      <c r="D213">
        <v>10</v>
      </c>
      <c r="E213">
        <v>18.89</v>
      </c>
      <c r="F213">
        <v>10</v>
      </c>
      <c r="G213">
        <v>18.97</v>
      </c>
      <c r="H213">
        <v>13.83</v>
      </c>
      <c r="I213">
        <v>11.44</v>
      </c>
      <c r="J213">
        <v>19.350000000000001</v>
      </c>
      <c r="K213">
        <v>18.149999999999999</v>
      </c>
      <c r="M213">
        <f t="shared" si="12"/>
        <v>10.852500000000003</v>
      </c>
      <c r="N213">
        <f t="shared" si="13"/>
        <v>0.54120433861114592</v>
      </c>
      <c r="P213">
        <v>212</v>
      </c>
      <c r="Q213">
        <f t="shared" si="14"/>
        <v>63.045381248560247</v>
      </c>
      <c r="R213">
        <f t="shared" si="15"/>
        <v>1.7060216930557297</v>
      </c>
    </row>
    <row r="214" spans="1:18" x14ac:dyDescent="0.75">
      <c r="A214" s="7">
        <v>0.59135416666666674</v>
      </c>
      <c r="B214">
        <v>17.09</v>
      </c>
      <c r="C214">
        <v>23.87</v>
      </c>
      <c r="D214">
        <v>10</v>
      </c>
      <c r="E214">
        <v>18.86</v>
      </c>
      <c r="F214">
        <v>10</v>
      </c>
      <c r="G214">
        <v>18.97</v>
      </c>
      <c r="H214">
        <v>13.8</v>
      </c>
      <c r="I214">
        <v>11.41</v>
      </c>
      <c r="J214">
        <v>19.3</v>
      </c>
      <c r="K214">
        <v>19.52</v>
      </c>
      <c r="M214">
        <f t="shared" si="12"/>
        <v>10.8325</v>
      </c>
      <c r="N214">
        <f t="shared" si="13"/>
        <v>0.54020695673856134</v>
      </c>
      <c r="P214">
        <v>213</v>
      </c>
      <c r="Q214">
        <f t="shared" si="14"/>
        <v>62.977152088622205</v>
      </c>
      <c r="R214">
        <f t="shared" si="15"/>
        <v>1.7010347836928066</v>
      </c>
    </row>
    <row r="215" spans="1:18" x14ac:dyDescent="0.75">
      <c r="A215" s="7">
        <v>0.59204861111111107</v>
      </c>
      <c r="B215">
        <v>17.07</v>
      </c>
      <c r="C215">
        <v>23.81</v>
      </c>
      <c r="D215">
        <v>10</v>
      </c>
      <c r="E215">
        <v>18.829999999999998</v>
      </c>
      <c r="F215">
        <v>10</v>
      </c>
      <c r="G215">
        <v>18.91</v>
      </c>
      <c r="H215">
        <v>13.77</v>
      </c>
      <c r="I215">
        <v>11.39</v>
      </c>
      <c r="J215">
        <v>19.52</v>
      </c>
      <c r="K215">
        <v>20.88</v>
      </c>
      <c r="M215">
        <f t="shared" si="12"/>
        <v>10.8125</v>
      </c>
      <c r="N215">
        <f t="shared" si="13"/>
        <v>0.53920957486597687</v>
      </c>
      <c r="P215">
        <v>214</v>
      </c>
      <c r="Q215">
        <f t="shared" si="14"/>
        <v>62.908670520231212</v>
      </c>
      <c r="R215">
        <f t="shared" si="15"/>
        <v>1.6960478743298844</v>
      </c>
    </row>
    <row r="216" spans="1:18" x14ac:dyDescent="0.75">
      <c r="A216" s="7">
        <v>0.59274305555555562</v>
      </c>
      <c r="B216">
        <v>17.05</v>
      </c>
      <c r="C216">
        <v>23.79</v>
      </c>
      <c r="D216">
        <v>10</v>
      </c>
      <c r="E216">
        <v>18.920000000000002</v>
      </c>
      <c r="F216">
        <v>69.510000000000005</v>
      </c>
      <c r="G216">
        <v>19.22</v>
      </c>
      <c r="H216">
        <v>14.48</v>
      </c>
      <c r="I216">
        <v>12.33</v>
      </c>
      <c r="J216">
        <v>19.37</v>
      </c>
      <c r="K216">
        <v>23.62</v>
      </c>
      <c r="M216">
        <f t="shared" si="12"/>
        <v>10.7925</v>
      </c>
      <c r="N216">
        <f t="shared" si="13"/>
        <v>0.5382121929933924</v>
      </c>
      <c r="P216">
        <v>215</v>
      </c>
      <c r="Q216">
        <f t="shared" si="14"/>
        <v>62.839935140143623</v>
      </c>
      <c r="R216">
        <f t="shared" si="15"/>
        <v>1.6910609649669621</v>
      </c>
    </row>
    <row r="217" spans="1:18" x14ac:dyDescent="0.75">
      <c r="A217" s="7">
        <v>0.59343749999999995</v>
      </c>
      <c r="B217">
        <v>16.5</v>
      </c>
      <c r="C217">
        <v>23.78</v>
      </c>
      <c r="D217">
        <v>10</v>
      </c>
      <c r="E217">
        <v>18.96</v>
      </c>
      <c r="F217">
        <v>73.27</v>
      </c>
      <c r="G217">
        <v>19.38</v>
      </c>
      <c r="H217">
        <v>14.37</v>
      </c>
      <c r="I217">
        <v>11.31</v>
      </c>
      <c r="J217">
        <v>19.29</v>
      </c>
      <c r="K217">
        <v>22.25</v>
      </c>
      <c r="M217">
        <f t="shared" si="12"/>
        <v>10.2425</v>
      </c>
      <c r="N217">
        <v>0.5378419149732</v>
      </c>
    </row>
    <row r="218" spans="1:18" x14ac:dyDescent="0.75">
      <c r="A218" s="7">
        <v>0.5941319444444445</v>
      </c>
      <c r="B218">
        <v>0</v>
      </c>
      <c r="C218">
        <v>0</v>
      </c>
      <c r="D218">
        <v>10</v>
      </c>
      <c r="E218">
        <v>0</v>
      </c>
      <c r="F218">
        <v>10</v>
      </c>
      <c r="G218">
        <v>19.350000000000001</v>
      </c>
      <c r="H218">
        <v>14.41</v>
      </c>
      <c r="I218">
        <v>11.39</v>
      </c>
      <c r="J218">
        <v>19.41</v>
      </c>
      <c r="K218">
        <v>0</v>
      </c>
      <c r="M218">
        <v>0</v>
      </c>
    </row>
    <row r="219" spans="1:18" x14ac:dyDescent="0.75">
      <c r="A219" s="7">
        <v>0.59482638888888884</v>
      </c>
      <c r="B219">
        <v>0</v>
      </c>
      <c r="C219">
        <v>0</v>
      </c>
      <c r="D219">
        <v>10</v>
      </c>
      <c r="E219">
        <v>0</v>
      </c>
      <c r="F219">
        <v>10</v>
      </c>
      <c r="G219">
        <v>19.329999999999998</v>
      </c>
      <c r="H219">
        <v>14.38</v>
      </c>
      <c r="I219">
        <v>11.39</v>
      </c>
      <c r="J219">
        <v>19.350000000000001</v>
      </c>
      <c r="K219">
        <v>0</v>
      </c>
      <c r="M219">
        <v>0</v>
      </c>
    </row>
    <row r="220" spans="1:18" x14ac:dyDescent="0.75">
      <c r="G220">
        <v>19.46</v>
      </c>
      <c r="H220">
        <v>14.44</v>
      </c>
      <c r="I220">
        <v>11.39</v>
      </c>
      <c r="J220">
        <v>19.37</v>
      </c>
    </row>
    <row r="221" spans="1:18" x14ac:dyDescent="0.75">
      <c r="G221">
        <v>19.440000000000001</v>
      </c>
      <c r="H221">
        <v>14.51</v>
      </c>
      <c r="I221">
        <v>11.43</v>
      </c>
      <c r="J221">
        <v>19.309999999999999</v>
      </c>
    </row>
    <row r="222" spans="1:18" x14ac:dyDescent="0.75">
      <c r="G222">
        <v>19.43</v>
      </c>
      <c r="H222">
        <v>14.53</v>
      </c>
      <c r="I222">
        <v>11.47</v>
      </c>
      <c r="J222">
        <v>19.62</v>
      </c>
    </row>
    <row r="223" spans="1:18" x14ac:dyDescent="0.75">
      <c r="G223">
        <v>19.47</v>
      </c>
      <c r="H223">
        <v>14.52</v>
      </c>
      <c r="I223">
        <v>11.46</v>
      </c>
      <c r="J223">
        <v>19.3</v>
      </c>
    </row>
    <row r="224" spans="1:18" x14ac:dyDescent="0.75">
      <c r="G224">
        <v>19.440000000000001</v>
      </c>
      <c r="H224">
        <v>14.49</v>
      </c>
      <c r="I224">
        <v>11.45</v>
      </c>
      <c r="J224">
        <v>19.559999999999999</v>
      </c>
    </row>
    <row r="225" spans="7:10" x14ac:dyDescent="0.75">
      <c r="G225">
        <v>19.420000000000002</v>
      </c>
      <c r="H225">
        <v>14.46</v>
      </c>
      <c r="I225">
        <v>11.45</v>
      </c>
      <c r="J225">
        <v>19.420000000000002</v>
      </c>
    </row>
    <row r="226" spans="7:10" x14ac:dyDescent="0.75">
      <c r="G226">
        <v>19.440000000000001</v>
      </c>
      <c r="H226">
        <v>14.44</v>
      </c>
      <c r="I226">
        <v>11.43</v>
      </c>
      <c r="J226">
        <v>19.510000000000002</v>
      </c>
    </row>
    <row r="227" spans="7:10" x14ac:dyDescent="0.75">
      <c r="G227">
        <v>19.45</v>
      </c>
      <c r="H227">
        <v>14.43</v>
      </c>
      <c r="I227">
        <v>11.41</v>
      </c>
      <c r="J227">
        <v>19.45</v>
      </c>
    </row>
    <row r="228" spans="7:10" x14ac:dyDescent="0.75">
      <c r="G228">
        <v>19.559999999999999</v>
      </c>
      <c r="H228">
        <v>14.46</v>
      </c>
      <c r="I228">
        <v>11.46</v>
      </c>
      <c r="J228">
        <v>19.47</v>
      </c>
    </row>
    <row r="229" spans="7:10" x14ac:dyDescent="0.75">
      <c r="G229">
        <v>19.52</v>
      </c>
      <c r="H229">
        <v>14.51</v>
      </c>
      <c r="I229">
        <v>11.53</v>
      </c>
      <c r="J229">
        <v>19.47</v>
      </c>
    </row>
    <row r="230" spans="7:10" x14ac:dyDescent="0.75">
      <c r="G230">
        <v>19.47</v>
      </c>
      <c r="H230">
        <v>14.47</v>
      </c>
      <c r="I230">
        <v>11.49</v>
      </c>
      <c r="J230">
        <v>19.48</v>
      </c>
    </row>
    <row r="231" spans="7:10" x14ac:dyDescent="0.75">
      <c r="G231">
        <v>19.5</v>
      </c>
      <c r="H231">
        <v>14.45</v>
      </c>
      <c r="I231">
        <v>11.48</v>
      </c>
      <c r="J231">
        <v>19.54</v>
      </c>
    </row>
    <row r="232" spans="7:10" x14ac:dyDescent="0.75">
      <c r="G232">
        <v>19.46</v>
      </c>
      <c r="H232">
        <v>14.41</v>
      </c>
      <c r="I232">
        <v>11.46</v>
      </c>
      <c r="J232">
        <v>19.55</v>
      </c>
    </row>
    <row r="233" spans="7:10" x14ac:dyDescent="0.75">
      <c r="G233">
        <v>19.47</v>
      </c>
      <c r="H233">
        <v>14.4</v>
      </c>
      <c r="I233">
        <v>11.48</v>
      </c>
      <c r="J233">
        <v>19.5</v>
      </c>
    </row>
    <row r="234" spans="7:10" x14ac:dyDescent="0.75">
      <c r="G234">
        <v>19.46</v>
      </c>
      <c r="H234">
        <v>14.41</v>
      </c>
      <c r="I234">
        <v>11.51</v>
      </c>
      <c r="J234">
        <v>19.52</v>
      </c>
    </row>
    <row r="235" spans="7:10" x14ac:dyDescent="0.75">
      <c r="G235">
        <v>19.43</v>
      </c>
      <c r="H235">
        <v>14.37</v>
      </c>
      <c r="I235">
        <v>11.47</v>
      </c>
      <c r="J235">
        <v>19.399999999999999</v>
      </c>
    </row>
    <row r="236" spans="7:10" x14ac:dyDescent="0.75">
      <c r="G236">
        <v>19.39</v>
      </c>
      <c r="H236">
        <v>14.31</v>
      </c>
      <c r="I236">
        <v>11.43</v>
      </c>
      <c r="J236">
        <v>19.420000000000002</v>
      </c>
    </row>
    <row r="237" spans="7:10" x14ac:dyDescent="0.75">
      <c r="G237">
        <v>19.39</v>
      </c>
      <c r="H237">
        <v>14.3</v>
      </c>
      <c r="I237">
        <v>11.44</v>
      </c>
      <c r="J237">
        <v>19.34</v>
      </c>
    </row>
    <row r="238" spans="7:10" x14ac:dyDescent="0.75">
      <c r="G238">
        <v>19.39</v>
      </c>
      <c r="H238">
        <v>14.29</v>
      </c>
      <c r="I238">
        <v>11.46</v>
      </c>
      <c r="J238">
        <v>19.27</v>
      </c>
    </row>
    <row r="239" spans="7:10" x14ac:dyDescent="0.75">
      <c r="G239">
        <v>19.39</v>
      </c>
      <c r="H239">
        <v>14.24</v>
      </c>
      <c r="I239">
        <v>11.42</v>
      </c>
      <c r="J239">
        <v>19.399999999999999</v>
      </c>
    </row>
    <row r="240" spans="7:10" x14ac:dyDescent="0.75">
      <c r="G240">
        <v>19.41</v>
      </c>
      <c r="H240">
        <v>14.24</v>
      </c>
      <c r="I240">
        <v>11.42</v>
      </c>
      <c r="J240">
        <v>19.5</v>
      </c>
    </row>
    <row r="241" spans="7:10" x14ac:dyDescent="0.75">
      <c r="G241">
        <v>19.47</v>
      </c>
      <c r="H241">
        <v>14.27</v>
      </c>
      <c r="I241">
        <v>11.48</v>
      </c>
      <c r="J241">
        <v>19.53</v>
      </c>
    </row>
    <row r="242" spans="7:10" x14ac:dyDescent="0.75">
      <c r="G242">
        <v>19.5</v>
      </c>
      <c r="H242">
        <v>14.33</v>
      </c>
      <c r="I242">
        <v>11.54</v>
      </c>
      <c r="J242">
        <v>19.55</v>
      </c>
    </row>
    <row r="243" spans="7:10" x14ac:dyDescent="0.75">
      <c r="G243">
        <v>19.53</v>
      </c>
      <c r="H243">
        <v>14.35</v>
      </c>
      <c r="I243">
        <v>11.59</v>
      </c>
      <c r="J243">
        <v>19.55</v>
      </c>
    </row>
    <row r="244" spans="7:10" x14ac:dyDescent="0.75">
      <c r="G244">
        <v>19.54</v>
      </c>
      <c r="H244">
        <v>14.39</v>
      </c>
      <c r="I244">
        <v>11.64</v>
      </c>
      <c r="J244">
        <v>19.62</v>
      </c>
    </row>
    <row r="245" spans="7:10" x14ac:dyDescent="0.75">
      <c r="G245">
        <v>19.53</v>
      </c>
      <c r="H245">
        <v>14.44</v>
      </c>
      <c r="I245">
        <v>11.67</v>
      </c>
      <c r="J245">
        <v>19.559999999999999</v>
      </c>
    </row>
    <row r="246" spans="7:10" x14ac:dyDescent="0.75">
      <c r="G246">
        <v>19.52</v>
      </c>
      <c r="H246">
        <v>14.4</v>
      </c>
      <c r="I246">
        <v>11.67</v>
      </c>
      <c r="J246">
        <v>19.48</v>
      </c>
    </row>
    <row r="247" spans="7:10" x14ac:dyDescent="0.75">
      <c r="G247">
        <v>19.52</v>
      </c>
      <c r="H247">
        <v>14.4</v>
      </c>
      <c r="I247">
        <v>11.65</v>
      </c>
      <c r="J247">
        <v>19.63</v>
      </c>
    </row>
    <row r="248" spans="7:10" x14ac:dyDescent="0.75">
      <c r="G248">
        <v>19.47</v>
      </c>
      <c r="H248">
        <v>14.36</v>
      </c>
      <c r="I248">
        <v>11.64</v>
      </c>
      <c r="J248">
        <v>19.53</v>
      </c>
    </row>
    <row r="249" spans="7:10" x14ac:dyDescent="0.75">
      <c r="G249">
        <v>19.440000000000001</v>
      </c>
      <c r="H249">
        <v>14.28</v>
      </c>
      <c r="I249">
        <v>11.59</v>
      </c>
      <c r="J249">
        <v>19.43</v>
      </c>
    </row>
    <row r="250" spans="7:10" x14ac:dyDescent="0.75">
      <c r="G250">
        <v>19.48</v>
      </c>
      <c r="H250">
        <v>14.27</v>
      </c>
      <c r="I250">
        <v>11.56</v>
      </c>
      <c r="J250">
        <v>19.5</v>
      </c>
    </row>
    <row r="251" spans="7:10" x14ac:dyDescent="0.75">
      <c r="G251">
        <v>19.52</v>
      </c>
      <c r="H251">
        <v>14.27</v>
      </c>
      <c r="I251">
        <v>11.62</v>
      </c>
      <c r="J251">
        <v>19.670000000000002</v>
      </c>
    </row>
    <row r="252" spans="7:10" x14ac:dyDescent="0.75">
      <c r="G252">
        <v>19.53</v>
      </c>
      <c r="H252">
        <v>14.33</v>
      </c>
      <c r="I252">
        <v>11.66</v>
      </c>
      <c r="J252">
        <v>19.579999999999998</v>
      </c>
    </row>
    <row r="253" spans="7:10" x14ac:dyDescent="0.75">
      <c r="G253">
        <v>19.5</v>
      </c>
      <c r="H253">
        <v>14.36</v>
      </c>
      <c r="I253">
        <v>11.66</v>
      </c>
      <c r="J253">
        <v>19.61</v>
      </c>
    </row>
    <row r="254" spans="7:10" x14ac:dyDescent="0.75">
      <c r="G254">
        <v>19.510000000000002</v>
      </c>
      <c r="H254">
        <v>14.34</v>
      </c>
      <c r="I254">
        <v>11.68</v>
      </c>
      <c r="J254">
        <v>19.62</v>
      </c>
    </row>
    <row r="255" spans="7:10" x14ac:dyDescent="0.75">
      <c r="G255">
        <v>19.52</v>
      </c>
      <c r="H255">
        <v>14.34</v>
      </c>
      <c r="I255">
        <v>11.67</v>
      </c>
      <c r="J255">
        <v>19.54</v>
      </c>
    </row>
    <row r="256" spans="7:10" x14ac:dyDescent="0.75">
      <c r="G256">
        <v>19.54</v>
      </c>
      <c r="H256">
        <v>14.34</v>
      </c>
      <c r="I256">
        <v>11.71</v>
      </c>
      <c r="J256">
        <v>19.53</v>
      </c>
    </row>
    <row r="257" spans="7:10" x14ac:dyDescent="0.75">
      <c r="G257">
        <v>19.52</v>
      </c>
      <c r="H257">
        <v>14.38</v>
      </c>
      <c r="I257">
        <v>11.76</v>
      </c>
      <c r="J257">
        <v>19.71</v>
      </c>
    </row>
    <row r="258" spans="7:10" x14ac:dyDescent="0.75">
      <c r="G258">
        <v>19.52</v>
      </c>
      <c r="H258">
        <v>14.38</v>
      </c>
      <c r="I258">
        <v>11.74</v>
      </c>
      <c r="J258">
        <v>19.670000000000002</v>
      </c>
    </row>
    <row r="259" spans="7:10" x14ac:dyDescent="0.75">
      <c r="G259">
        <v>19.5</v>
      </c>
      <c r="H259">
        <v>14.35</v>
      </c>
      <c r="I259">
        <v>11.76</v>
      </c>
      <c r="J259">
        <v>19.64</v>
      </c>
    </row>
    <row r="260" spans="7:10" x14ac:dyDescent="0.75">
      <c r="G260">
        <v>19.48</v>
      </c>
      <c r="H260">
        <v>14.32</v>
      </c>
      <c r="I260">
        <v>11.71</v>
      </c>
      <c r="J260">
        <v>19.7</v>
      </c>
    </row>
    <row r="261" spans="7:10" x14ac:dyDescent="0.75">
      <c r="G261">
        <v>19.47</v>
      </c>
      <c r="H261">
        <v>14.28</v>
      </c>
      <c r="I261">
        <v>11.66</v>
      </c>
      <c r="J261">
        <v>19.37</v>
      </c>
    </row>
    <row r="262" spans="7:10" x14ac:dyDescent="0.75">
      <c r="G262">
        <v>19.46</v>
      </c>
      <c r="H262">
        <v>14.27</v>
      </c>
      <c r="I262">
        <v>11.63</v>
      </c>
      <c r="J262">
        <v>19.32</v>
      </c>
    </row>
    <row r="263" spans="7:10" x14ac:dyDescent="0.75">
      <c r="G263">
        <v>19.46</v>
      </c>
      <c r="H263">
        <v>14.22</v>
      </c>
      <c r="I263">
        <v>11.6</v>
      </c>
      <c r="J263">
        <v>19.66</v>
      </c>
    </row>
    <row r="264" spans="7:10" x14ac:dyDescent="0.75">
      <c r="G264">
        <v>19.440000000000001</v>
      </c>
      <c r="H264">
        <v>14.19</v>
      </c>
      <c r="I264">
        <v>11.62</v>
      </c>
      <c r="J264">
        <v>19.510000000000002</v>
      </c>
    </row>
    <row r="265" spans="7:10" x14ac:dyDescent="0.75">
      <c r="G265">
        <v>19.420000000000002</v>
      </c>
      <c r="H265">
        <v>14.19</v>
      </c>
      <c r="I265">
        <v>11.59</v>
      </c>
      <c r="J265">
        <v>19.510000000000002</v>
      </c>
    </row>
    <row r="266" spans="7:10" x14ac:dyDescent="0.75">
      <c r="G266">
        <v>19.38</v>
      </c>
      <c r="H266">
        <v>14.17</v>
      </c>
      <c r="I266">
        <v>11.6</v>
      </c>
      <c r="J266">
        <v>19.559999999999999</v>
      </c>
    </row>
    <row r="267" spans="7:10" x14ac:dyDescent="0.75">
      <c r="G267">
        <v>19.38</v>
      </c>
      <c r="H267">
        <v>14.12</v>
      </c>
      <c r="I267">
        <v>11.55</v>
      </c>
      <c r="J267">
        <v>19.46</v>
      </c>
    </row>
    <row r="268" spans="7:10" x14ac:dyDescent="0.75">
      <c r="G268">
        <v>19.350000000000001</v>
      </c>
      <c r="H268">
        <v>14.13</v>
      </c>
      <c r="I268">
        <v>11.56</v>
      </c>
      <c r="J268">
        <v>19.579999999999998</v>
      </c>
    </row>
    <row r="269" spans="7:10" x14ac:dyDescent="0.75">
      <c r="G269">
        <v>19.329999999999998</v>
      </c>
      <c r="H269">
        <v>14.11</v>
      </c>
      <c r="I269">
        <v>11.56</v>
      </c>
      <c r="J269">
        <v>19.5</v>
      </c>
    </row>
    <row r="270" spans="7:10" x14ac:dyDescent="0.75">
      <c r="G270">
        <v>19.350000000000001</v>
      </c>
      <c r="H270">
        <v>14.13</v>
      </c>
      <c r="I270">
        <v>11.55</v>
      </c>
      <c r="J270">
        <v>19.62</v>
      </c>
    </row>
    <row r="271" spans="7:10" x14ac:dyDescent="0.75">
      <c r="G271">
        <v>19.309999999999999</v>
      </c>
      <c r="H271">
        <v>14.11</v>
      </c>
      <c r="I271">
        <v>11.57</v>
      </c>
      <c r="J271">
        <v>19.48</v>
      </c>
    </row>
    <row r="272" spans="7:10" x14ac:dyDescent="0.75">
      <c r="G272">
        <v>19.329999999999998</v>
      </c>
      <c r="H272">
        <v>14.1</v>
      </c>
      <c r="I272">
        <v>11.56</v>
      </c>
      <c r="J272">
        <v>19.59</v>
      </c>
    </row>
    <row r="273" spans="7:10" x14ac:dyDescent="0.75">
      <c r="G273">
        <v>19.32</v>
      </c>
      <c r="H273">
        <v>14.07</v>
      </c>
      <c r="I273">
        <v>11.56</v>
      </c>
      <c r="J273">
        <v>19.34</v>
      </c>
    </row>
    <row r="274" spans="7:10" x14ac:dyDescent="0.75">
      <c r="G274">
        <v>19.27</v>
      </c>
      <c r="H274">
        <v>14.08</v>
      </c>
      <c r="I274">
        <v>11.56</v>
      </c>
      <c r="J274">
        <v>19.53</v>
      </c>
    </row>
    <row r="275" spans="7:10" x14ac:dyDescent="0.75">
      <c r="G275">
        <v>19.27</v>
      </c>
      <c r="H275">
        <v>14.07</v>
      </c>
      <c r="I275">
        <v>11.56</v>
      </c>
      <c r="J275">
        <v>19.440000000000001</v>
      </c>
    </row>
    <row r="276" spans="7:10" x14ac:dyDescent="0.75">
      <c r="G276">
        <v>19.27</v>
      </c>
      <c r="H276">
        <v>14.08</v>
      </c>
      <c r="I276">
        <v>11.55</v>
      </c>
      <c r="J276">
        <v>19.55</v>
      </c>
    </row>
    <row r="277" spans="7:10" x14ac:dyDescent="0.75">
      <c r="G277">
        <v>19.25</v>
      </c>
      <c r="H277">
        <v>14.09</v>
      </c>
      <c r="I277">
        <v>11.57</v>
      </c>
      <c r="J277">
        <v>19.39</v>
      </c>
    </row>
    <row r="278" spans="7:10" x14ac:dyDescent="0.75">
      <c r="G278">
        <v>19.239999999999998</v>
      </c>
      <c r="H278">
        <v>14.06</v>
      </c>
      <c r="I278">
        <v>11.57</v>
      </c>
      <c r="J278">
        <v>19.48</v>
      </c>
    </row>
    <row r="279" spans="7:10" x14ac:dyDescent="0.75">
      <c r="G279">
        <v>19.239999999999998</v>
      </c>
      <c r="H279">
        <v>14.08</v>
      </c>
      <c r="I279">
        <v>11.58</v>
      </c>
      <c r="J279">
        <v>19.53</v>
      </c>
    </row>
    <row r="280" spans="7:10" x14ac:dyDescent="0.75">
      <c r="G280">
        <v>19.23</v>
      </c>
      <c r="H280">
        <v>14.08</v>
      </c>
      <c r="I280">
        <v>11.57</v>
      </c>
      <c r="J280">
        <v>19.46</v>
      </c>
    </row>
    <row r="281" spans="7:10" x14ac:dyDescent="0.75">
      <c r="G281">
        <v>19.21</v>
      </c>
      <c r="H281">
        <v>14.09</v>
      </c>
      <c r="I281">
        <v>11.57</v>
      </c>
      <c r="J281">
        <v>19.43</v>
      </c>
    </row>
    <row r="282" spans="7:10" x14ac:dyDescent="0.75">
      <c r="G282">
        <v>19.2</v>
      </c>
      <c r="H282">
        <v>14.07</v>
      </c>
      <c r="I282">
        <v>11.57</v>
      </c>
      <c r="J282">
        <v>19.53</v>
      </c>
    </row>
    <row r="283" spans="7:10" x14ac:dyDescent="0.75">
      <c r="G283">
        <v>19.21</v>
      </c>
      <c r="H283">
        <v>14.09</v>
      </c>
      <c r="I283">
        <v>11.55</v>
      </c>
      <c r="J283">
        <v>19.559999999999999</v>
      </c>
    </row>
    <row r="284" spans="7:10" x14ac:dyDescent="0.75">
      <c r="G284">
        <v>19.170000000000002</v>
      </c>
      <c r="H284">
        <v>14.03</v>
      </c>
      <c r="I284">
        <v>11.54</v>
      </c>
      <c r="J284">
        <v>19.510000000000002</v>
      </c>
    </row>
    <row r="285" spans="7:10" x14ac:dyDescent="0.75">
      <c r="G285">
        <v>19.170000000000002</v>
      </c>
      <c r="H285">
        <v>14.03</v>
      </c>
      <c r="I285">
        <v>11.55</v>
      </c>
      <c r="J285">
        <v>19.5</v>
      </c>
    </row>
    <row r="286" spans="7:10" x14ac:dyDescent="0.75">
      <c r="G286">
        <v>19.16</v>
      </c>
      <c r="H286">
        <v>14.04</v>
      </c>
      <c r="I286">
        <v>11.54</v>
      </c>
      <c r="J286">
        <v>19.57</v>
      </c>
    </row>
    <row r="287" spans="7:10" x14ac:dyDescent="0.75">
      <c r="G287">
        <v>19.13</v>
      </c>
      <c r="H287">
        <v>13.99</v>
      </c>
      <c r="I287">
        <v>11.53</v>
      </c>
      <c r="J287">
        <v>19.52</v>
      </c>
    </row>
    <row r="288" spans="7:10" x14ac:dyDescent="0.75">
      <c r="G288">
        <v>19.12</v>
      </c>
      <c r="H288">
        <v>14.02</v>
      </c>
      <c r="I288">
        <v>11.53</v>
      </c>
      <c r="J288">
        <v>19.350000000000001</v>
      </c>
    </row>
    <row r="289" spans="7:10" x14ac:dyDescent="0.75">
      <c r="G289">
        <v>19.11</v>
      </c>
      <c r="H289">
        <v>14</v>
      </c>
      <c r="I289">
        <v>11.53</v>
      </c>
      <c r="J289">
        <v>19.440000000000001</v>
      </c>
    </row>
    <row r="290" spans="7:10" x14ac:dyDescent="0.75">
      <c r="G290">
        <v>19.079999999999998</v>
      </c>
      <c r="H290">
        <v>13.96</v>
      </c>
      <c r="I290">
        <v>11.51</v>
      </c>
      <c r="J290">
        <v>19.5</v>
      </c>
    </row>
    <row r="291" spans="7:10" x14ac:dyDescent="0.75">
      <c r="G291">
        <v>19.02</v>
      </c>
      <c r="H291">
        <v>13.94</v>
      </c>
      <c r="I291">
        <v>11.48</v>
      </c>
      <c r="J291">
        <v>19.37</v>
      </c>
    </row>
    <row r="292" spans="7:10" x14ac:dyDescent="0.75">
      <c r="G292">
        <v>19.02</v>
      </c>
      <c r="H292">
        <v>13.88</v>
      </c>
      <c r="I292">
        <v>11.47</v>
      </c>
      <c r="J292">
        <v>19.420000000000002</v>
      </c>
    </row>
    <row r="293" spans="7:10" x14ac:dyDescent="0.75">
      <c r="G293">
        <v>18.989999999999998</v>
      </c>
      <c r="H293">
        <v>13.88</v>
      </c>
      <c r="I293">
        <v>11.45</v>
      </c>
      <c r="J293">
        <v>19.38</v>
      </c>
    </row>
    <row r="294" spans="7:10" x14ac:dyDescent="0.75">
      <c r="G294">
        <v>18.97</v>
      </c>
      <c r="H294">
        <v>13.83</v>
      </c>
      <c r="I294">
        <v>11.44</v>
      </c>
      <c r="J294">
        <v>19.350000000000001</v>
      </c>
    </row>
    <row r="295" spans="7:10" x14ac:dyDescent="0.75">
      <c r="G295">
        <v>18.97</v>
      </c>
      <c r="H295">
        <v>13.8</v>
      </c>
      <c r="I295">
        <v>11.41</v>
      </c>
      <c r="J295">
        <v>19.3</v>
      </c>
    </row>
    <row r="296" spans="7:10" x14ac:dyDescent="0.75">
      <c r="G296">
        <v>18.91</v>
      </c>
      <c r="H296">
        <v>13.77</v>
      </c>
      <c r="I296">
        <v>11.39</v>
      </c>
      <c r="J296">
        <v>19.52</v>
      </c>
    </row>
    <row r="297" spans="7:10" x14ac:dyDescent="0.75">
      <c r="G297">
        <v>19.22</v>
      </c>
      <c r="H297">
        <v>14.48</v>
      </c>
      <c r="I297">
        <v>12.33</v>
      </c>
      <c r="J297">
        <v>19.37</v>
      </c>
    </row>
    <row r="298" spans="7:10" x14ac:dyDescent="0.75">
      <c r="G298">
        <v>16.34</v>
      </c>
      <c r="H298">
        <v>15.98</v>
      </c>
      <c r="I298">
        <v>16.760000000000002</v>
      </c>
      <c r="J298">
        <v>16.5</v>
      </c>
    </row>
    <row r="299" spans="7:10" x14ac:dyDescent="0.75">
      <c r="G299">
        <v>0</v>
      </c>
      <c r="H299">
        <v>0</v>
      </c>
      <c r="I299">
        <v>0</v>
      </c>
      <c r="J299">
        <v>0</v>
      </c>
    </row>
    <row r="300" spans="7:10" x14ac:dyDescent="0.75">
      <c r="G300">
        <v>0</v>
      </c>
      <c r="H300">
        <v>0</v>
      </c>
      <c r="I300">
        <v>0</v>
      </c>
      <c r="J300">
        <v>0</v>
      </c>
    </row>
  </sheetData>
  <sortState ref="B2:B226">
    <sortCondition descending="1" ref="B1"/>
  </sortState>
  <mergeCells count="1">
    <mergeCell ref="S1:T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6"/>
  <sheetViews>
    <sheetView workbookViewId="0">
      <selection activeCell="P6" sqref="P6"/>
    </sheetView>
  </sheetViews>
  <sheetFormatPr defaultRowHeight="14.75" x14ac:dyDescent="0.75"/>
  <sheetData>
    <row r="1" spans="1:11" x14ac:dyDescent="0.75">
      <c r="A1" t="s">
        <v>11</v>
      </c>
      <c r="B1" t="s">
        <v>12</v>
      </c>
      <c r="C1" t="s">
        <v>20</v>
      </c>
      <c r="D1" t="s">
        <v>21</v>
      </c>
      <c r="E1" t="s">
        <v>13</v>
      </c>
      <c r="F1" t="s">
        <v>14</v>
      </c>
      <c r="G1" t="s">
        <v>15</v>
      </c>
      <c r="H1" t="s">
        <v>22</v>
      </c>
      <c r="I1" t="s">
        <v>23</v>
      </c>
      <c r="J1" t="s">
        <v>24</v>
      </c>
      <c r="K1" t="s">
        <v>19</v>
      </c>
    </row>
    <row r="2" spans="1:11" x14ac:dyDescent="0.75">
      <c r="A2" t="s">
        <v>11</v>
      </c>
      <c r="B2" t="s">
        <v>12</v>
      </c>
      <c r="C2" t="s">
        <v>20</v>
      </c>
      <c r="D2" t="s">
        <v>21</v>
      </c>
      <c r="E2" t="s">
        <v>13</v>
      </c>
      <c r="F2" t="s">
        <v>14</v>
      </c>
      <c r="G2" t="s">
        <v>15</v>
      </c>
      <c r="H2" t="s">
        <v>22</v>
      </c>
      <c r="I2" t="s">
        <v>23</v>
      </c>
      <c r="J2" t="s">
        <v>24</v>
      </c>
      <c r="K2" t="s">
        <v>19</v>
      </c>
    </row>
    <row r="3" spans="1:11" x14ac:dyDescent="0.75">
      <c r="A3" t="s">
        <v>11</v>
      </c>
      <c r="B3" t="s">
        <v>12</v>
      </c>
      <c r="C3" t="s">
        <v>20</v>
      </c>
      <c r="D3" t="s">
        <v>21</v>
      </c>
      <c r="E3" t="s">
        <v>13</v>
      </c>
      <c r="F3" t="s">
        <v>14</v>
      </c>
      <c r="G3" t="s">
        <v>15</v>
      </c>
      <c r="H3" t="s">
        <v>22</v>
      </c>
      <c r="I3" t="s">
        <v>23</v>
      </c>
      <c r="J3" t="s">
        <v>24</v>
      </c>
      <c r="K3" t="s">
        <v>19</v>
      </c>
    </row>
    <row r="4" spans="1:11" x14ac:dyDescent="0.75">
      <c r="A4" t="s">
        <v>11</v>
      </c>
      <c r="B4" t="s">
        <v>12</v>
      </c>
      <c r="C4" t="s">
        <v>20</v>
      </c>
      <c r="D4" t="s">
        <v>21</v>
      </c>
      <c r="E4" t="s">
        <v>13</v>
      </c>
      <c r="F4" t="s">
        <v>14</v>
      </c>
      <c r="G4" t="s">
        <v>15</v>
      </c>
      <c r="H4" t="s">
        <v>22</v>
      </c>
      <c r="I4" t="s">
        <v>23</v>
      </c>
      <c r="J4" t="s">
        <v>24</v>
      </c>
      <c r="K4" t="s">
        <v>19</v>
      </c>
    </row>
    <row r="5" spans="1:11" x14ac:dyDescent="0.75">
      <c r="A5" t="s">
        <v>11</v>
      </c>
      <c r="B5" t="s">
        <v>12</v>
      </c>
      <c r="C5" t="s">
        <v>20</v>
      </c>
      <c r="D5" t="s">
        <v>21</v>
      </c>
      <c r="E5" t="s">
        <v>13</v>
      </c>
      <c r="F5" t="s">
        <v>14</v>
      </c>
      <c r="G5" t="s">
        <v>15</v>
      </c>
      <c r="H5" t="s">
        <v>22</v>
      </c>
      <c r="I5" t="s">
        <v>23</v>
      </c>
      <c r="J5" t="s">
        <v>24</v>
      </c>
      <c r="K5" t="s">
        <v>19</v>
      </c>
    </row>
    <row r="6" spans="1:11" x14ac:dyDescent="0.75">
      <c r="A6" s="7">
        <v>0.4420486111111111</v>
      </c>
      <c r="B6">
        <v>27.38</v>
      </c>
      <c r="C6">
        <v>19.899999999999999</v>
      </c>
      <c r="D6">
        <v>10</v>
      </c>
      <c r="E6">
        <v>18.98</v>
      </c>
      <c r="F6">
        <v>79.23</v>
      </c>
      <c r="G6">
        <v>18.11</v>
      </c>
      <c r="H6">
        <v>18.54</v>
      </c>
      <c r="I6">
        <v>17.989999999999998</v>
      </c>
      <c r="J6">
        <v>18.25</v>
      </c>
      <c r="K6">
        <v>59.16</v>
      </c>
    </row>
    <row r="7" spans="1:11" x14ac:dyDescent="0.75">
      <c r="A7" s="7">
        <v>0.44274305555555554</v>
      </c>
      <c r="B7">
        <v>27.1</v>
      </c>
      <c r="C7">
        <v>19.97</v>
      </c>
      <c r="D7">
        <v>10</v>
      </c>
      <c r="E7">
        <v>19.010000000000002</v>
      </c>
      <c r="F7">
        <v>78.09</v>
      </c>
      <c r="G7">
        <v>17.71</v>
      </c>
      <c r="H7">
        <v>16.63</v>
      </c>
      <c r="I7">
        <v>16.66</v>
      </c>
      <c r="J7">
        <v>17.77</v>
      </c>
      <c r="K7">
        <v>42.76</v>
      </c>
    </row>
    <row r="8" spans="1:11" x14ac:dyDescent="0.75">
      <c r="A8" s="7">
        <v>0.44343749999999998</v>
      </c>
      <c r="B8">
        <v>25.75</v>
      </c>
      <c r="C8">
        <v>20.05</v>
      </c>
      <c r="D8">
        <v>10</v>
      </c>
      <c r="E8">
        <v>18.98</v>
      </c>
      <c r="F8">
        <v>78.66</v>
      </c>
      <c r="G8">
        <v>19.100000000000001</v>
      </c>
      <c r="H8">
        <v>17.2</v>
      </c>
      <c r="I8">
        <v>16.62</v>
      </c>
      <c r="J8">
        <v>17.82</v>
      </c>
      <c r="K8">
        <v>45.49</v>
      </c>
    </row>
    <row r="9" spans="1:11" x14ac:dyDescent="0.75">
      <c r="A9" s="7">
        <v>0.44413194444444443</v>
      </c>
      <c r="B9">
        <v>25.99</v>
      </c>
      <c r="C9">
        <v>20.14</v>
      </c>
      <c r="D9">
        <v>10</v>
      </c>
      <c r="E9">
        <v>19</v>
      </c>
      <c r="F9">
        <v>78.28</v>
      </c>
      <c r="G9">
        <v>19.510000000000002</v>
      </c>
      <c r="H9">
        <v>17.420000000000002</v>
      </c>
      <c r="I9">
        <v>16.98</v>
      </c>
      <c r="J9">
        <v>17.96</v>
      </c>
      <c r="K9">
        <v>35.92</v>
      </c>
    </row>
    <row r="10" spans="1:11" x14ac:dyDescent="0.75">
      <c r="A10" s="7">
        <v>0.44482638888888887</v>
      </c>
      <c r="B10">
        <v>26.06</v>
      </c>
      <c r="C10">
        <v>20.23</v>
      </c>
      <c r="D10">
        <v>10</v>
      </c>
      <c r="E10">
        <v>19</v>
      </c>
      <c r="F10">
        <v>78.66</v>
      </c>
      <c r="G10">
        <v>19.440000000000001</v>
      </c>
      <c r="H10">
        <v>17.64</v>
      </c>
      <c r="I10">
        <v>17.239999999999998</v>
      </c>
      <c r="J10">
        <v>17.829999999999998</v>
      </c>
      <c r="K10">
        <v>42.76</v>
      </c>
    </row>
    <row r="11" spans="1:11" x14ac:dyDescent="0.75">
      <c r="A11" s="7">
        <v>0.44552083333333337</v>
      </c>
      <c r="B11">
        <v>26.13</v>
      </c>
      <c r="C11">
        <v>20.309999999999999</v>
      </c>
      <c r="D11">
        <v>10</v>
      </c>
      <c r="E11">
        <v>18.89</v>
      </c>
      <c r="F11">
        <v>78.47</v>
      </c>
      <c r="G11">
        <v>19.079999999999998</v>
      </c>
      <c r="H11">
        <v>17.809999999999999</v>
      </c>
      <c r="I11">
        <v>17.46</v>
      </c>
      <c r="J11">
        <v>17.73</v>
      </c>
      <c r="K11">
        <v>38.659999999999997</v>
      </c>
    </row>
    <row r="12" spans="1:11" x14ac:dyDescent="0.75">
      <c r="A12" s="7">
        <v>0.44621527777777775</v>
      </c>
      <c r="B12">
        <v>26.17</v>
      </c>
      <c r="C12">
        <v>20.39</v>
      </c>
      <c r="D12">
        <v>10</v>
      </c>
      <c r="E12">
        <v>18.899999999999999</v>
      </c>
      <c r="F12">
        <v>79.61</v>
      </c>
      <c r="G12">
        <v>19.37</v>
      </c>
      <c r="H12">
        <v>17.97</v>
      </c>
      <c r="I12">
        <v>17.670000000000002</v>
      </c>
      <c r="J12">
        <v>17.79</v>
      </c>
      <c r="K12">
        <v>46.86</v>
      </c>
    </row>
    <row r="13" spans="1:11" x14ac:dyDescent="0.75">
      <c r="A13" s="7">
        <v>0.44690972222222225</v>
      </c>
      <c r="B13">
        <v>26.18</v>
      </c>
      <c r="C13">
        <v>20.47</v>
      </c>
      <c r="D13">
        <v>10</v>
      </c>
      <c r="E13">
        <v>18.87</v>
      </c>
      <c r="F13">
        <v>79.23</v>
      </c>
      <c r="G13">
        <v>19.25</v>
      </c>
      <c r="H13">
        <v>18.11</v>
      </c>
      <c r="I13">
        <v>17.82</v>
      </c>
      <c r="J13">
        <v>17.71</v>
      </c>
      <c r="K13">
        <v>40.020000000000003</v>
      </c>
    </row>
    <row r="14" spans="1:11" x14ac:dyDescent="0.75">
      <c r="A14" s="7">
        <v>0.44760416666666664</v>
      </c>
      <c r="B14">
        <v>26.2</v>
      </c>
      <c r="C14">
        <v>20.53</v>
      </c>
      <c r="D14">
        <v>10</v>
      </c>
      <c r="E14">
        <v>18.739999999999998</v>
      </c>
      <c r="F14">
        <v>79.989999999999995</v>
      </c>
      <c r="G14">
        <v>18.989999999999998</v>
      </c>
      <c r="H14">
        <v>18.239999999999998</v>
      </c>
      <c r="I14">
        <v>17.96</v>
      </c>
      <c r="J14">
        <v>17.63</v>
      </c>
      <c r="K14">
        <v>40.020000000000003</v>
      </c>
    </row>
    <row r="15" spans="1:11" x14ac:dyDescent="0.75">
      <c r="A15" s="7">
        <v>0.44829861111111113</v>
      </c>
      <c r="B15">
        <v>26.23</v>
      </c>
      <c r="C15">
        <v>20.59</v>
      </c>
      <c r="D15">
        <v>10</v>
      </c>
      <c r="E15">
        <v>18.64</v>
      </c>
      <c r="F15">
        <v>79.42</v>
      </c>
      <c r="G15">
        <v>18.95</v>
      </c>
      <c r="H15">
        <v>18.329999999999998</v>
      </c>
      <c r="I15">
        <v>18.07</v>
      </c>
      <c r="J15">
        <v>17.59</v>
      </c>
      <c r="K15">
        <v>37.29</v>
      </c>
    </row>
    <row r="16" spans="1:11" x14ac:dyDescent="0.75">
      <c r="A16" s="7">
        <v>0.44899305555555552</v>
      </c>
      <c r="B16">
        <v>26.25</v>
      </c>
      <c r="C16">
        <v>20.64</v>
      </c>
      <c r="D16">
        <v>10</v>
      </c>
      <c r="E16">
        <v>18.579999999999998</v>
      </c>
      <c r="F16">
        <v>79.61</v>
      </c>
      <c r="G16">
        <v>18.920000000000002</v>
      </c>
      <c r="H16">
        <v>18.420000000000002</v>
      </c>
      <c r="I16">
        <v>18.190000000000001</v>
      </c>
      <c r="J16">
        <v>17.66</v>
      </c>
      <c r="K16">
        <v>35.92</v>
      </c>
    </row>
    <row r="17" spans="1:11" x14ac:dyDescent="0.75">
      <c r="A17" s="7">
        <v>0.44968750000000002</v>
      </c>
      <c r="B17">
        <v>26.22</v>
      </c>
      <c r="C17">
        <v>20.67</v>
      </c>
      <c r="D17">
        <v>10</v>
      </c>
      <c r="E17">
        <v>18.5</v>
      </c>
      <c r="F17">
        <v>79.989999999999995</v>
      </c>
      <c r="G17">
        <v>18.86</v>
      </c>
      <c r="H17">
        <v>18.489999999999998</v>
      </c>
      <c r="I17">
        <v>18.27</v>
      </c>
      <c r="J17">
        <v>17.61</v>
      </c>
      <c r="K17">
        <v>31.82</v>
      </c>
    </row>
    <row r="18" spans="1:11" x14ac:dyDescent="0.75">
      <c r="A18" s="7">
        <v>0.4503819444444444</v>
      </c>
      <c r="B18">
        <v>26.19</v>
      </c>
      <c r="C18">
        <v>20.71</v>
      </c>
      <c r="D18">
        <v>10</v>
      </c>
      <c r="E18">
        <v>18.41</v>
      </c>
      <c r="F18">
        <v>79.989999999999995</v>
      </c>
      <c r="G18">
        <v>18.8</v>
      </c>
      <c r="H18">
        <v>18.559999999999999</v>
      </c>
      <c r="I18">
        <v>18.34</v>
      </c>
      <c r="J18">
        <v>17.64</v>
      </c>
      <c r="K18">
        <v>44.12</v>
      </c>
    </row>
    <row r="19" spans="1:11" x14ac:dyDescent="0.75">
      <c r="A19" s="7">
        <v>0.4510763888888889</v>
      </c>
      <c r="B19">
        <v>26.31</v>
      </c>
      <c r="C19">
        <v>20.76</v>
      </c>
      <c r="D19">
        <v>10</v>
      </c>
      <c r="E19">
        <v>18.399999999999999</v>
      </c>
      <c r="F19">
        <v>80.180000000000007</v>
      </c>
      <c r="G19">
        <v>19.059999999999999</v>
      </c>
      <c r="H19">
        <v>18.63</v>
      </c>
      <c r="I19">
        <v>18.47</v>
      </c>
      <c r="J19">
        <v>17.72</v>
      </c>
      <c r="K19">
        <v>46.86</v>
      </c>
    </row>
    <row r="20" spans="1:11" x14ac:dyDescent="0.75">
      <c r="A20" s="7">
        <v>0.45177083333333329</v>
      </c>
      <c r="B20">
        <v>26.25</v>
      </c>
      <c r="C20">
        <v>20.8</v>
      </c>
      <c r="D20">
        <v>10</v>
      </c>
      <c r="E20">
        <v>18.36</v>
      </c>
      <c r="F20">
        <v>80.56</v>
      </c>
      <c r="G20">
        <v>18.95</v>
      </c>
      <c r="H20">
        <v>18.72</v>
      </c>
      <c r="I20">
        <v>18.55</v>
      </c>
      <c r="J20">
        <v>17.75</v>
      </c>
      <c r="K20">
        <v>41.39</v>
      </c>
    </row>
    <row r="21" spans="1:11" x14ac:dyDescent="0.75">
      <c r="A21" s="7">
        <v>0.45246527777777779</v>
      </c>
      <c r="B21">
        <v>26.31</v>
      </c>
      <c r="C21">
        <v>20.84</v>
      </c>
      <c r="D21">
        <v>10</v>
      </c>
      <c r="E21">
        <v>18.36</v>
      </c>
      <c r="F21">
        <v>80.75</v>
      </c>
      <c r="G21">
        <v>19.02</v>
      </c>
      <c r="H21">
        <v>18.78</v>
      </c>
      <c r="I21">
        <v>18.63</v>
      </c>
      <c r="J21">
        <v>17.82</v>
      </c>
      <c r="K21">
        <v>44.12</v>
      </c>
    </row>
    <row r="22" spans="1:11" x14ac:dyDescent="0.75">
      <c r="A22" s="7">
        <v>0.45315972222222217</v>
      </c>
      <c r="B22">
        <v>25.98</v>
      </c>
      <c r="C22">
        <v>20.9</v>
      </c>
      <c r="D22">
        <v>10</v>
      </c>
      <c r="E22">
        <v>18.559999999999999</v>
      </c>
      <c r="F22">
        <v>16.29</v>
      </c>
      <c r="G22">
        <v>18.37</v>
      </c>
      <c r="H22">
        <v>18.14</v>
      </c>
      <c r="I22">
        <v>17.25</v>
      </c>
      <c r="J22">
        <v>17.55</v>
      </c>
      <c r="K22">
        <v>41.39</v>
      </c>
    </row>
    <row r="23" spans="1:11" x14ac:dyDescent="0.75">
      <c r="A23" s="7">
        <v>0.45385416666666667</v>
      </c>
      <c r="B23">
        <v>26.02</v>
      </c>
      <c r="C23">
        <v>20.94</v>
      </c>
      <c r="D23">
        <v>10</v>
      </c>
      <c r="E23">
        <v>18.579999999999998</v>
      </c>
      <c r="F23">
        <v>13.93</v>
      </c>
      <c r="G23">
        <v>18.29</v>
      </c>
      <c r="H23">
        <v>16.45</v>
      </c>
      <c r="I23">
        <v>15.13</v>
      </c>
      <c r="J23">
        <v>17.760000000000002</v>
      </c>
      <c r="K23">
        <v>53.69</v>
      </c>
    </row>
    <row r="24" spans="1:11" x14ac:dyDescent="0.75">
      <c r="A24" s="7">
        <v>0.45454861111111106</v>
      </c>
      <c r="B24">
        <v>25.72</v>
      </c>
      <c r="C24">
        <v>20.99</v>
      </c>
      <c r="D24">
        <v>10</v>
      </c>
      <c r="E24">
        <v>18.5</v>
      </c>
      <c r="F24">
        <v>11.61</v>
      </c>
      <c r="G24">
        <v>18.2</v>
      </c>
      <c r="H24">
        <v>15.25</v>
      </c>
      <c r="I24">
        <v>13.77</v>
      </c>
      <c r="J24">
        <v>17.62</v>
      </c>
      <c r="K24">
        <v>41.39</v>
      </c>
    </row>
    <row r="25" spans="1:11" x14ac:dyDescent="0.75">
      <c r="A25" s="7">
        <v>0.45524305555555555</v>
      </c>
      <c r="B25">
        <v>25.86</v>
      </c>
      <c r="C25">
        <v>21.04</v>
      </c>
      <c r="D25">
        <v>10</v>
      </c>
      <c r="E25">
        <v>18.41</v>
      </c>
      <c r="F25">
        <v>11.94</v>
      </c>
      <c r="G25">
        <v>18.16</v>
      </c>
      <c r="H25">
        <v>14.36</v>
      </c>
      <c r="I25">
        <v>12.74</v>
      </c>
      <c r="J25">
        <v>17.77</v>
      </c>
      <c r="K25">
        <v>55.06</v>
      </c>
    </row>
    <row r="26" spans="1:11" x14ac:dyDescent="0.75">
      <c r="A26" s="7">
        <v>0.45593750000000005</v>
      </c>
      <c r="B26">
        <v>25.79</v>
      </c>
      <c r="C26">
        <v>21.08</v>
      </c>
      <c r="D26">
        <v>10</v>
      </c>
      <c r="E26">
        <v>18.32</v>
      </c>
      <c r="F26">
        <v>11.78</v>
      </c>
      <c r="G26">
        <v>18.059999999999999</v>
      </c>
      <c r="H26">
        <v>13.7</v>
      </c>
      <c r="I26">
        <v>11.97</v>
      </c>
      <c r="J26">
        <v>17.8</v>
      </c>
      <c r="K26">
        <v>46.86</v>
      </c>
    </row>
    <row r="27" spans="1:11" x14ac:dyDescent="0.75">
      <c r="A27" s="7">
        <v>0.45663194444444444</v>
      </c>
      <c r="B27">
        <v>25.83</v>
      </c>
      <c r="C27">
        <v>21.12</v>
      </c>
      <c r="D27">
        <v>10</v>
      </c>
      <c r="E27">
        <v>18.25</v>
      </c>
      <c r="F27">
        <v>12.27</v>
      </c>
      <c r="G27">
        <v>18.010000000000002</v>
      </c>
      <c r="H27">
        <v>13.26</v>
      </c>
      <c r="I27">
        <v>11.37</v>
      </c>
      <c r="J27">
        <v>17.75</v>
      </c>
      <c r="K27">
        <v>45.49</v>
      </c>
    </row>
    <row r="28" spans="1:11" x14ac:dyDescent="0.75">
      <c r="A28" s="7">
        <v>0.45732638888888894</v>
      </c>
      <c r="B28">
        <v>25.66</v>
      </c>
      <c r="C28">
        <v>21.16</v>
      </c>
      <c r="D28">
        <v>10</v>
      </c>
      <c r="E28">
        <v>18.18</v>
      </c>
      <c r="F28">
        <v>12.44</v>
      </c>
      <c r="G28">
        <v>17.96</v>
      </c>
      <c r="H28">
        <v>12.92</v>
      </c>
      <c r="I28">
        <v>10.92</v>
      </c>
      <c r="J28">
        <v>17.77</v>
      </c>
      <c r="K28">
        <v>44.12</v>
      </c>
    </row>
    <row r="29" spans="1:11" x14ac:dyDescent="0.75">
      <c r="A29" s="7">
        <v>0.45802083333333332</v>
      </c>
      <c r="B29">
        <v>25.58</v>
      </c>
      <c r="C29">
        <v>21.21</v>
      </c>
      <c r="D29">
        <v>10</v>
      </c>
      <c r="E29">
        <v>18.13</v>
      </c>
      <c r="F29">
        <v>11.28</v>
      </c>
      <c r="G29">
        <v>17.899999999999999</v>
      </c>
      <c r="H29">
        <v>12.65</v>
      </c>
      <c r="I29">
        <v>10.54</v>
      </c>
      <c r="J29">
        <v>17.68</v>
      </c>
      <c r="K29">
        <v>48.23</v>
      </c>
    </row>
    <row r="30" spans="1:11" x14ac:dyDescent="0.75">
      <c r="A30" s="7">
        <v>0.45871527777777782</v>
      </c>
      <c r="B30">
        <v>25.68</v>
      </c>
      <c r="C30">
        <v>21.24</v>
      </c>
      <c r="D30">
        <v>10</v>
      </c>
      <c r="E30">
        <v>18.079999999999998</v>
      </c>
      <c r="F30">
        <v>10.78</v>
      </c>
      <c r="G30">
        <v>17.88</v>
      </c>
      <c r="H30">
        <v>12.45</v>
      </c>
      <c r="I30">
        <v>10.29</v>
      </c>
      <c r="J30">
        <v>17.82</v>
      </c>
      <c r="K30">
        <v>50.96</v>
      </c>
    </row>
    <row r="31" spans="1:11" x14ac:dyDescent="0.75">
      <c r="A31" s="7">
        <v>0.45940972222222221</v>
      </c>
      <c r="B31">
        <v>25.46</v>
      </c>
      <c r="C31">
        <v>21.29</v>
      </c>
      <c r="D31">
        <v>10</v>
      </c>
      <c r="E31">
        <v>18.05</v>
      </c>
      <c r="F31">
        <v>11.28</v>
      </c>
      <c r="G31">
        <v>17.86</v>
      </c>
      <c r="H31">
        <v>12.31</v>
      </c>
      <c r="I31">
        <v>10.050000000000001</v>
      </c>
      <c r="J31">
        <v>17.829999999999998</v>
      </c>
      <c r="K31">
        <v>55.06</v>
      </c>
    </row>
    <row r="32" spans="1:11" x14ac:dyDescent="0.75">
      <c r="A32" s="7">
        <v>0.4601041666666667</v>
      </c>
      <c r="B32">
        <v>25.51</v>
      </c>
      <c r="C32">
        <v>21.32</v>
      </c>
      <c r="D32">
        <v>10</v>
      </c>
      <c r="E32">
        <v>18.02</v>
      </c>
      <c r="F32">
        <v>11.94</v>
      </c>
      <c r="G32">
        <v>17.829999999999998</v>
      </c>
      <c r="H32">
        <v>12.19</v>
      </c>
      <c r="I32">
        <v>9.8800000000000008</v>
      </c>
      <c r="J32">
        <v>17.8</v>
      </c>
      <c r="K32">
        <v>46.86</v>
      </c>
    </row>
    <row r="33" spans="1:11" x14ac:dyDescent="0.75">
      <c r="A33" s="7">
        <v>0.46079861111111109</v>
      </c>
      <c r="B33">
        <v>25.44</v>
      </c>
      <c r="C33">
        <v>21.35</v>
      </c>
      <c r="D33">
        <v>10</v>
      </c>
      <c r="E33">
        <v>17.989999999999998</v>
      </c>
      <c r="F33">
        <v>11.28</v>
      </c>
      <c r="G33">
        <v>17.829999999999998</v>
      </c>
      <c r="H33">
        <v>12.1</v>
      </c>
      <c r="I33">
        <v>9.76</v>
      </c>
      <c r="J33">
        <v>17.88</v>
      </c>
      <c r="K33">
        <v>48.23</v>
      </c>
    </row>
    <row r="34" spans="1:11" x14ac:dyDescent="0.75">
      <c r="A34" s="7">
        <v>0.46149305555555559</v>
      </c>
      <c r="B34">
        <v>25.31</v>
      </c>
      <c r="C34">
        <v>21.39</v>
      </c>
      <c r="D34">
        <v>10</v>
      </c>
      <c r="E34">
        <v>17.97</v>
      </c>
      <c r="F34">
        <v>11.28</v>
      </c>
      <c r="G34">
        <v>17.809999999999999</v>
      </c>
      <c r="H34">
        <v>12.05</v>
      </c>
      <c r="I34">
        <v>9.67</v>
      </c>
      <c r="J34">
        <v>17.899999999999999</v>
      </c>
      <c r="K34">
        <v>48.23</v>
      </c>
    </row>
    <row r="35" spans="1:11" x14ac:dyDescent="0.75">
      <c r="A35" s="7">
        <v>0.46218749999999997</v>
      </c>
      <c r="B35">
        <v>25.4</v>
      </c>
      <c r="C35">
        <v>21.43</v>
      </c>
      <c r="D35">
        <v>10</v>
      </c>
      <c r="E35">
        <v>17.95</v>
      </c>
      <c r="F35">
        <v>10.119999999999999</v>
      </c>
      <c r="G35">
        <v>17.829999999999998</v>
      </c>
      <c r="H35">
        <v>12.01</v>
      </c>
      <c r="I35">
        <v>9.5500000000000007</v>
      </c>
      <c r="J35">
        <v>17.649999999999999</v>
      </c>
      <c r="K35">
        <v>49.59</v>
      </c>
    </row>
    <row r="36" spans="1:11" x14ac:dyDescent="0.75">
      <c r="A36" s="7">
        <v>0.46288194444444447</v>
      </c>
      <c r="B36">
        <v>25.29</v>
      </c>
      <c r="C36">
        <v>21.46</v>
      </c>
      <c r="D36">
        <v>10</v>
      </c>
      <c r="E36">
        <v>17.940000000000001</v>
      </c>
      <c r="F36">
        <v>11.28</v>
      </c>
      <c r="G36">
        <v>17.84</v>
      </c>
      <c r="H36">
        <v>11.94</v>
      </c>
      <c r="I36">
        <v>9.5</v>
      </c>
      <c r="J36">
        <v>17.84</v>
      </c>
      <c r="K36">
        <v>61.9</v>
      </c>
    </row>
    <row r="37" spans="1:11" x14ac:dyDescent="0.75">
      <c r="A37" s="7">
        <v>0.46357638888888886</v>
      </c>
      <c r="B37">
        <v>25.16</v>
      </c>
      <c r="C37">
        <v>21.49</v>
      </c>
      <c r="D37">
        <v>10</v>
      </c>
      <c r="E37">
        <v>17.93</v>
      </c>
      <c r="F37">
        <v>10.95</v>
      </c>
      <c r="G37">
        <v>17.829999999999998</v>
      </c>
      <c r="H37">
        <v>11.95</v>
      </c>
      <c r="I37">
        <v>9.4499999999999993</v>
      </c>
      <c r="J37">
        <v>17.899999999999999</v>
      </c>
      <c r="K37">
        <v>56.43</v>
      </c>
    </row>
    <row r="38" spans="1:11" x14ac:dyDescent="0.75">
      <c r="A38" s="7">
        <v>0.46427083333333335</v>
      </c>
      <c r="B38">
        <v>24.94</v>
      </c>
      <c r="C38">
        <v>21.51</v>
      </c>
      <c r="D38">
        <v>10</v>
      </c>
      <c r="E38">
        <v>17.93</v>
      </c>
      <c r="F38">
        <v>12.11</v>
      </c>
      <c r="G38">
        <v>17.86</v>
      </c>
      <c r="H38">
        <v>11.98</v>
      </c>
      <c r="I38">
        <v>9.4700000000000006</v>
      </c>
      <c r="J38">
        <v>17.809999999999999</v>
      </c>
      <c r="K38">
        <v>75.569999999999993</v>
      </c>
    </row>
    <row r="39" spans="1:11" x14ac:dyDescent="0.75">
      <c r="A39" s="7">
        <v>0.4649652777777778</v>
      </c>
      <c r="B39">
        <v>25.01</v>
      </c>
      <c r="C39">
        <v>21.54</v>
      </c>
      <c r="D39">
        <v>10</v>
      </c>
      <c r="E39">
        <v>17.93</v>
      </c>
      <c r="F39">
        <v>11.11</v>
      </c>
      <c r="G39">
        <v>17.87</v>
      </c>
      <c r="H39">
        <v>11.96</v>
      </c>
      <c r="I39">
        <v>9.4499999999999993</v>
      </c>
      <c r="J39">
        <v>17.809999999999999</v>
      </c>
      <c r="K39">
        <v>74.2</v>
      </c>
    </row>
    <row r="40" spans="1:11" x14ac:dyDescent="0.75">
      <c r="A40" s="7">
        <v>0.46565972222222224</v>
      </c>
      <c r="B40">
        <v>25.05</v>
      </c>
      <c r="C40">
        <v>21.57</v>
      </c>
      <c r="D40">
        <v>10</v>
      </c>
      <c r="E40">
        <v>17.940000000000001</v>
      </c>
      <c r="F40">
        <v>10.45</v>
      </c>
      <c r="G40">
        <v>17.899999999999999</v>
      </c>
      <c r="H40">
        <v>11.96</v>
      </c>
      <c r="I40">
        <v>9.43</v>
      </c>
      <c r="J40">
        <v>17.920000000000002</v>
      </c>
      <c r="K40">
        <v>76.930000000000007</v>
      </c>
    </row>
    <row r="41" spans="1:11" x14ac:dyDescent="0.75">
      <c r="A41" s="7">
        <v>0.46635416666666668</v>
      </c>
      <c r="B41">
        <v>24.94</v>
      </c>
      <c r="C41">
        <v>21.6</v>
      </c>
      <c r="D41">
        <v>10</v>
      </c>
      <c r="E41">
        <v>17.95</v>
      </c>
      <c r="F41">
        <v>10.119999999999999</v>
      </c>
      <c r="G41">
        <v>17.899999999999999</v>
      </c>
      <c r="H41">
        <v>11.99</v>
      </c>
      <c r="I41">
        <v>9.4</v>
      </c>
      <c r="J41">
        <v>17.899999999999999</v>
      </c>
      <c r="K41">
        <v>78.3</v>
      </c>
    </row>
    <row r="42" spans="1:11" x14ac:dyDescent="0.75">
      <c r="A42" s="7">
        <v>0.46704861111111112</v>
      </c>
      <c r="B42">
        <v>24.96</v>
      </c>
      <c r="C42">
        <v>21.64</v>
      </c>
      <c r="D42">
        <v>10</v>
      </c>
      <c r="E42">
        <v>17.96</v>
      </c>
      <c r="F42">
        <v>11.11</v>
      </c>
      <c r="G42">
        <v>17.940000000000001</v>
      </c>
      <c r="H42">
        <v>11.99</v>
      </c>
      <c r="I42">
        <v>9.4</v>
      </c>
      <c r="J42">
        <v>17.93</v>
      </c>
      <c r="K42">
        <v>82.4</v>
      </c>
    </row>
    <row r="43" spans="1:11" x14ac:dyDescent="0.75">
      <c r="A43" s="7">
        <v>0.46774305555555556</v>
      </c>
      <c r="B43">
        <v>24.81</v>
      </c>
      <c r="C43">
        <v>21.67</v>
      </c>
      <c r="D43">
        <v>10</v>
      </c>
      <c r="E43">
        <v>17.98</v>
      </c>
      <c r="F43">
        <v>10.45</v>
      </c>
      <c r="G43">
        <v>17.96</v>
      </c>
      <c r="H43">
        <v>12.02</v>
      </c>
      <c r="I43">
        <v>9.41</v>
      </c>
      <c r="J43">
        <v>17.98</v>
      </c>
      <c r="K43">
        <v>81.040000000000006</v>
      </c>
    </row>
    <row r="44" spans="1:11" x14ac:dyDescent="0.75">
      <c r="A44" s="7">
        <v>0.46843750000000001</v>
      </c>
      <c r="B44">
        <v>24.75</v>
      </c>
      <c r="C44">
        <v>21.71</v>
      </c>
      <c r="D44">
        <v>10</v>
      </c>
      <c r="E44">
        <v>17.989999999999998</v>
      </c>
      <c r="F44">
        <v>10.45</v>
      </c>
      <c r="G44">
        <v>17.96</v>
      </c>
      <c r="H44">
        <v>12.03</v>
      </c>
      <c r="I44">
        <v>9.4499999999999993</v>
      </c>
      <c r="J44">
        <v>18</v>
      </c>
      <c r="K44">
        <v>78.3</v>
      </c>
    </row>
    <row r="45" spans="1:11" x14ac:dyDescent="0.75">
      <c r="A45" s="7">
        <v>0.46913194444444445</v>
      </c>
      <c r="B45">
        <v>24.71</v>
      </c>
      <c r="C45">
        <v>21.74</v>
      </c>
      <c r="D45">
        <v>10</v>
      </c>
      <c r="E45">
        <v>18</v>
      </c>
      <c r="F45">
        <v>10.45</v>
      </c>
      <c r="G45">
        <v>17.98</v>
      </c>
      <c r="H45">
        <v>12.05</v>
      </c>
      <c r="I45">
        <v>9.43</v>
      </c>
      <c r="J45">
        <v>17.97</v>
      </c>
      <c r="K45">
        <v>72.83</v>
      </c>
    </row>
    <row r="46" spans="1:11" x14ac:dyDescent="0.75">
      <c r="A46" s="7">
        <v>0.46982638888888889</v>
      </c>
      <c r="B46">
        <v>24.66</v>
      </c>
      <c r="C46">
        <v>21.8</v>
      </c>
      <c r="D46">
        <v>10</v>
      </c>
      <c r="E46">
        <v>18.010000000000002</v>
      </c>
      <c r="F46">
        <v>10.119999999999999</v>
      </c>
      <c r="G46">
        <v>17.96</v>
      </c>
      <c r="H46">
        <v>12.06</v>
      </c>
      <c r="I46">
        <v>9.4499999999999993</v>
      </c>
      <c r="J46">
        <v>17.89</v>
      </c>
      <c r="K46">
        <v>67.36</v>
      </c>
    </row>
    <row r="47" spans="1:11" x14ac:dyDescent="0.75">
      <c r="A47" s="7">
        <v>0.47052083333333333</v>
      </c>
      <c r="B47">
        <v>24.54</v>
      </c>
      <c r="C47">
        <v>21.85</v>
      </c>
      <c r="D47">
        <v>10</v>
      </c>
      <c r="E47">
        <v>18.02</v>
      </c>
      <c r="F47">
        <v>10.45</v>
      </c>
      <c r="G47">
        <v>17.98</v>
      </c>
      <c r="H47">
        <v>12.08</v>
      </c>
      <c r="I47">
        <v>9.43</v>
      </c>
      <c r="J47">
        <v>18</v>
      </c>
      <c r="K47">
        <v>66</v>
      </c>
    </row>
    <row r="48" spans="1:11" x14ac:dyDescent="0.75">
      <c r="A48" s="7">
        <v>0.47121527777777777</v>
      </c>
      <c r="B48">
        <v>24.5</v>
      </c>
      <c r="C48">
        <v>21.89</v>
      </c>
      <c r="D48">
        <v>10</v>
      </c>
      <c r="E48">
        <v>18.03</v>
      </c>
      <c r="F48">
        <v>10.45</v>
      </c>
      <c r="G48">
        <v>17.989999999999998</v>
      </c>
      <c r="H48">
        <v>12.09</v>
      </c>
      <c r="I48">
        <v>9.4499999999999993</v>
      </c>
      <c r="J48">
        <v>18.04</v>
      </c>
      <c r="K48">
        <v>67.36</v>
      </c>
    </row>
    <row r="49" spans="1:11" x14ac:dyDescent="0.75">
      <c r="A49" s="7">
        <v>0.47190972222222222</v>
      </c>
      <c r="B49">
        <v>24.46</v>
      </c>
      <c r="C49">
        <v>21.93</v>
      </c>
      <c r="D49">
        <v>10</v>
      </c>
      <c r="E49">
        <v>18.04</v>
      </c>
      <c r="F49">
        <v>10.61</v>
      </c>
      <c r="G49">
        <v>17.96</v>
      </c>
      <c r="H49">
        <v>12.09</v>
      </c>
      <c r="I49">
        <v>9.4600000000000009</v>
      </c>
      <c r="J49">
        <v>17.96</v>
      </c>
      <c r="K49">
        <v>49.59</v>
      </c>
    </row>
    <row r="50" spans="1:11" x14ac:dyDescent="0.75">
      <c r="A50" s="7">
        <v>0.47260416666666666</v>
      </c>
      <c r="B50">
        <v>24.39</v>
      </c>
      <c r="C50">
        <v>21.97</v>
      </c>
      <c r="D50">
        <v>10</v>
      </c>
      <c r="E50">
        <v>18.04</v>
      </c>
      <c r="F50">
        <v>10.45</v>
      </c>
      <c r="G50">
        <v>18.010000000000002</v>
      </c>
      <c r="H50">
        <v>12.08</v>
      </c>
      <c r="I50">
        <v>9.44</v>
      </c>
      <c r="J50">
        <v>17.989999999999998</v>
      </c>
      <c r="K50">
        <v>70.099999999999994</v>
      </c>
    </row>
    <row r="51" spans="1:11" x14ac:dyDescent="0.75">
      <c r="A51" s="7">
        <v>0.4732986111111111</v>
      </c>
      <c r="B51">
        <v>24.43</v>
      </c>
      <c r="C51">
        <v>22.01</v>
      </c>
      <c r="D51">
        <v>10</v>
      </c>
      <c r="E51">
        <v>18.059999999999999</v>
      </c>
      <c r="F51">
        <v>10.45</v>
      </c>
      <c r="G51">
        <v>18.05</v>
      </c>
      <c r="H51">
        <v>12.11</v>
      </c>
      <c r="I51">
        <v>9.4600000000000009</v>
      </c>
      <c r="J51">
        <v>18.149999999999999</v>
      </c>
      <c r="K51">
        <v>75.569999999999993</v>
      </c>
    </row>
    <row r="52" spans="1:11" x14ac:dyDescent="0.75">
      <c r="A52" s="7">
        <v>0.47399305555555554</v>
      </c>
      <c r="B52">
        <v>24.22</v>
      </c>
      <c r="C52">
        <v>22.06</v>
      </c>
      <c r="D52">
        <v>10</v>
      </c>
      <c r="E52">
        <v>18.079999999999998</v>
      </c>
      <c r="F52">
        <v>11.61</v>
      </c>
      <c r="G52">
        <v>18.059999999999999</v>
      </c>
      <c r="H52">
        <v>12.17</v>
      </c>
      <c r="I52">
        <v>9.5</v>
      </c>
      <c r="J52">
        <v>17.989999999999998</v>
      </c>
      <c r="K52">
        <v>74.2</v>
      </c>
    </row>
    <row r="53" spans="1:11" x14ac:dyDescent="0.75">
      <c r="A53" s="7">
        <v>0.47468749999999998</v>
      </c>
      <c r="B53">
        <v>24.17</v>
      </c>
      <c r="C53">
        <v>22.08</v>
      </c>
      <c r="D53">
        <v>10</v>
      </c>
      <c r="E53">
        <v>18.079999999999998</v>
      </c>
      <c r="F53">
        <v>11.11</v>
      </c>
      <c r="G53">
        <v>18.03</v>
      </c>
      <c r="H53">
        <v>12.16</v>
      </c>
      <c r="I53">
        <v>9.51</v>
      </c>
      <c r="J53">
        <v>18.079999999999998</v>
      </c>
      <c r="K53">
        <v>63.26</v>
      </c>
    </row>
    <row r="54" spans="1:11" x14ac:dyDescent="0.75">
      <c r="A54" s="7">
        <v>0.47538194444444448</v>
      </c>
      <c r="B54">
        <v>24.25</v>
      </c>
      <c r="C54">
        <v>22.12</v>
      </c>
      <c r="D54">
        <v>10</v>
      </c>
      <c r="E54">
        <v>18.07</v>
      </c>
      <c r="F54">
        <v>10</v>
      </c>
      <c r="G54">
        <v>18.010000000000002</v>
      </c>
      <c r="H54">
        <v>12.15</v>
      </c>
      <c r="I54">
        <v>9.49</v>
      </c>
      <c r="J54">
        <v>17.96</v>
      </c>
      <c r="K54">
        <v>53.69</v>
      </c>
    </row>
    <row r="55" spans="1:11" x14ac:dyDescent="0.75">
      <c r="A55" s="7">
        <v>0.47607638888888887</v>
      </c>
      <c r="B55">
        <v>24.1</v>
      </c>
      <c r="C55">
        <v>22.14</v>
      </c>
      <c r="D55">
        <v>10</v>
      </c>
      <c r="E55">
        <v>18.059999999999999</v>
      </c>
      <c r="F55">
        <v>10.119999999999999</v>
      </c>
      <c r="G55">
        <v>17.98</v>
      </c>
      <c r="H55">
        <v>12.16</v>
      </c>
      <c r="I55">
        <v>9.52</v>
      </c>
      <c r="J55">
        <v>18.07</v>
      </c>
      <c r="K55">
        <v>55.06</v>
      </c>
    </row>
    <row r="56" spans="1:11" x14ac:dyDescent="0.75">
      <c r="A56" s="7">
        <v>0.47677083333333337</v>
      </c>
      <c r="B56">
        <v>23.99</v>
      </c>
      <c r="C56">
        <v>22.17</v>
      </c>
      <c r="D56">
        <v>10</v>
      </c>
      <c r="E56">
        <v>18.05</v>
      </c>
      <c r="F56">
        <v>10.95</v>
      </c>
      <c r="G56">
        <v>17.989999999999998</v>
      </c>
      <c r="H56">
        <v>12.16</v>
      </c>
      <c r="I56">
        <v>9.5</v>
      </c>
      <c r="J56">
        <v>18.079999999999998</v>
      </c>
      <c r="K56">
        <v>55.06</v>
      </c>
    </row>
    <row r="57" spans="1:11" x14ac:dyDescent="0.75">
      <c r="A57" s="7">
        <v>0.47746527777777775</v>
      </c>
      <c r="B57">
        <v>23.97</v>
      </c>
      <c r="C57">
        <v>22.18</v>
      </c>
      <c r="D57">
        <v>10</v>
      </c>
      <c r="E57">
        <v>18.05</v>
      </c>
      <c r="F57">
        <v>10.61</v>
      </c>
      <c r="G57">
        <v>18.02</v>
      </c>
      <c r="H57">
        <v>12.16</v>
      </c>
      <c r="I57">
        <v>9.5299999999999994</v>
      </c>
      <c r="J57">
        <v>17.86</v>
      </c>
      <c r="K57">
        <v>63.26</v>
      </c>
    </row>
    <row r="58" spans="1:11" x14ac:dyDescent="0.75">
      <c r="A58" s="7">
        <v>0.47815972222222225</v>
      </c>
      <c r="B58">
        <v>24.08</v>
      </c>
      <c r="C58">
        <v>22.17</v>
      </c>
      <c r="D58">
        <v>10</v>
      </c>
      <c r="E58">
        <v>18.04</v>
      </c>
      <c r="F58">
        <v>10</v>
      </c>
      <c r="G58">
        <v>18</v>
      </c>
      <c r="H58">
        <v>12.19</v>
      </c>
      <c r="I58">
        <v>9.49</v>
      </c>
      <c r="J58">
        <v>17.91</v>
      </c>
      <c r="K58">
        <v>57.79</v>
      </c>
    </row>
    <row r="59" spans="1:11" x14ac:dyDescent="0.75">
      <c r="A59" s="7">
        <v>0.47885416666666664</v>
      </c>
      <c r="B59">
        <v>23.88</v>
      </c>
      <c r="C59">
        <v>22.18</v>
      </c>
      <c r="D59">
        <v>10</v>
      </c>
      <c r="E59">
        <v>18.02</v>
      </c>
      <c r="F59">
        <v>10.28</v>
      </c>
      <c r="G59">
        <v>17.97</v>
      </c>
      <c r="H59">
        <v>12.18</v>
      </c>
      <c r="I59">
        <v>9.51</v>
      </c>
      <c r="J59">
        <v>18.02</v>
      </c>
      <c r="K59">
        <v>59.16</v>
      </c>
    </row>
    <row r="60" spans="1:11" x14ac:dyDescent="0.75">
      <c r="A60" s="7">
        <v>0.47954861111111113</v>
      </c>
      <c r="B60">
        <v>23.81</v>
      </c>
      <c r="C60">
        <v>22.18</v>
      </c>
      <c r="D60">
        <v>10</v>
      </c>
      <c r="E60">
        <v>18.010000000000002</v>
      </c>
      <c r="F60">
        <v>10</v>
      </c>
      <c r="G60">
        <v>18</v>
      </c>
      <c r="H60">
        <v>12.15</v>
      </c>
      <c r="I60">
        <v>9.51</v>
      </c>
      <c r="J60">
        <v>18.010000000000002</v>
      </c>
      <c r="K60">
        <v>57.79</v>
      </c>
    </row>
    <row r="61" spans="1:11" x14ac:dyDescent="0.75">
      <c r="A61" s="7">
        <v>0.48024305555555552</v>
      </c>
      <c r="B61">
        <v>23.78</v>
      </c>
      <c r="C61">
        <v>22.16</v>
      </c>
      <c r="D61">
        <v>10</v>
      </c>
      <c r="E61">
        <v>18</v>
      </c>
      <c r="F61">
        <v>10.28</v>
      </c>
      <c r="G61">
        <v>18</v>
      </c>
      <c r="H61">
        <v>12.18</v>
      </c>
      <c r="I61">
        <v>9.5399999999999991</v>
      </c>
      <c r="J61">
        <v>17.95</v>
      </c>
      <c r="K61">
        <v>63.26</v>
      </c>
    </row>
    <row r="62" spans="1:11" x14ac:dyDescent="0.75">
      <c r="A62" s="7">
        <v>0.48093750000000002</v>
      </c>
      <c r="B62">
        <v>23.72</v>
      </c>
      <c r="C62">
        <v>22.16</v>
      </c>
      <c r="D62">
        <v>10</v>
      </c>
      <c r="E62">
        <v>18</v>
      </c>
      <c r="F62">
        <v>10.119999999999999</v>
      </c>
      <c r="G62">
        <v>18</v>
      </c>
      <c r="H62">
        <v>12.2</v>
      </c>
      <c r="I62">
        <v>9.5399999999999991</v>
      </c>
      <c r="J62">
        <v>18.079999999999998</v>
      </c>
      <c r="K62">
        <v>63.26</v>
      </c>
    </row>
    <row r="63" spans="1:11" x14ac:dyDescent="0.75">
      <c r="A63" s="7">
        <v>0.4816319444444444</v>
      </c>
      <c r="B63">
        <v>23.61</v>
      </c>
      <c r="C63">
        <v>22.16</v>
      </c>
      <c r="D63">
        <v>10</v>
      </c>
      <c r="E63">
        <v>18</v>
      </c>
      <c r="F63">
        <v>10.78</v>
      </c>
      <c r="G63">
        <v>18</v>
      </c>
      <c r="H63">
        <v>12.17</v>
      </c>
      <c r="I63">
        <v>9.57</v>
      </c>
      <c r="J63">
        <v>18.02</v>
      </c>
      <c r="K63">
        <v>74.2</v>
      </c>
    </row>
    <row r="64" spans="1:11" x14ac:dyDescent="0.75">
      <c r="A64" s="7">
        <v>0.4823263888888889</v>
      </c>
      <c r="B64">
        <v>23.62</v>
      </c>
      <c r="C64">
        <v>22.16</v>
      </c>
      <c r="D64">
        <v>10</v>
      </c>
      <c r="E64">
        <v>18.010000000000002</v>
      </c>
      <c r="F64">
        <v>10.119999999999999</v>
      </c>
      <c r="G64">
        <v>18.07</v>
      </c>
      <c r="H64">
        <v>12.25</v>
      </c>
      <c r="I64">
        <v>9.59</v>
      </c>
      <c r="J64">
        <v>18.05</v>
      </c>
      <c r="K64">
        <v>83.77</v>
      </c>
    </row>
    <row r="65" spans="1:11" x14ac:dyDescent="0.75">
      <c r="A65" s="7">
        <v>0.48302083333333329</v>
      </c>
      <c r="B65">
        <v>23.49</v>
      </c>
      <c r="C65">
        <v>22.16</v>
      </c>
      <c r="D65">
        <v>10</v>
      </c>
      <c r="E65">
        <v>18.02</v>
      </c>
      <c r="F65">
        <v>10.61</v>
      </c>
      <c r="G65">
        <v>18.149999999999999</v>
      </c>
      <c r="H65">
        <v>12.32</v>
      </c>
      <c r="I65">
        <v>9.65</v>
      </c>
      <c r="J65">
        <v>18.25</v>
      </c>
      <c r="K65">
        <v>97.44</v>
      </c>
    </row>
    <row r="66" spans="1:11" x14ac:dyDescent="0.75">
      <c r="A66" s="7">
        <v>0.48371527777777779</v>
      </c>
      <c r="B66">
        <v>23.44</v>
      </c>
      <c r="C66">
        <v>22.17</v>
      </c>
      <c r="D66">
        <v>10</v>
      </c>
      <c r="E66">
        <v>18.04</v>
      </c>
      <c r="F66">
        <v>10.61</v>
      </c>
      <c r="G66">
        <v>18.13</v>
      </c>
      <c r="H66">
        <v>12.38</v>
      </c>
      <c r="I66">
        <v>9.6999999999999993</v>
      </c>
      <c r="J66">
        <v>18.3</v>
      </c>
      <c r="K66">
        <v>96.07</v>
      </c>
    </row>
    <row r="67" spans="1:11" x14ac:dyDescent="0.75">
      <c r="A67" s="7">
        <v>0.48440972222222217</v>
      </c>
      <c r="B67">
        <v>23.39</v>
      </c>
      <c r="C67">
        <v>22.19</v>
      </c>
      <c r="D67">
        <v>10</v>
      </c>
      <c r="E67">
        <v>18.05</v>
      </c>
      <c r="F67">
        <v>10.119999999999999</v>
      </c>
      <c r="G67">
        <v>18.100000000000001</v>
      </c>
      <c r="H67">
        <v>12.38</v>
      </c>
      <c r="I67">
        <v>9.7200000000000006</v>
      </c>
      <c r="J67">
        <v>18.14</v>
      </c>
      <c r="K67">
        <v>66</v>
      </c>
    </row>
    <row r="68" spans="1:11" x14ac:dyDescent="0.75">
      <c r="A68" s="7">
        <v>0.48510416666666667</v>
      </c>
      <c r="B68">
        <v>23.29</v>
      </c>
      <c r="C68">
        <v>22.21</v>
      </c>
      <c r="D68">
        <v>10</v>
      </c>
      <c r="E68">
        <v>18.059999999999999</v>
      </c>
      <c r="F68">
        <v>10.95</v>
      </c>
      <c r="G68">
        <v>18.100000000000001</v>
      </c>
      <c r="H68">
        <v>12.39</v>
      </c>
      <c r="I68">
        <v>9.6999999999999993</v>
      </c>
      <c r="J68">
        <v>18.170000000000002</v>
      </c>
      <c r="K68">
        <v>66</v>
      </c>
    </row>
    <row r="69" spans="1:11" x14ac:dyDescent="0.75">
      <c r="A69" s="7">
        <v>0.48579861111111106</v>
      </c>
      <c r="B69">
        <v>23.16</v>
      </c>
      <c r="C69">
        <v>22.22</v>
      </c>
      <c r="D69">
        <v>10</v>
      </c>
      <c r="E69">
        <v>18.07</v>
      </c>
      <c r="F69">
        <v>10.61</v>
      </c>
      <c r="G69">
        <v>18.13</v>
      </c>
      <c r="H69">
        <v>12.39</v>
      </c>
      <c r="I69">
        <v>9.73</v>
      </c>
      <c r="J69">
        <v>18.190000000000001</v>
      </c>
      <c r="K69">
        <v>71.47</v>
      </c>
    </row>
    <row r="70" spans="1:11" x14ac:dyDescent="0.75">
      <c r="A70" s="7">
        <v>0.48649305555555555</v>
      </c>
      <c r="B70">
        <v>23.15</v>
      </c>
      <c r="C70">
        <v>22.25</v>
      </c>
      <c r="D70">
        <v>10</v>
      </c>
      <c r="E70">
        <v>18.09</v>
      </c>
      <c r="F70">
        <v>10.78</v>
      </c>
      <c r="G70">
        <v>18.16</v>
      </c>
      <c r="H70">
        <v>12.41</v>
      </c>
      <c r="I70">
        <v>9.7200000000000006</v>
      </c>
      <c r="J70">
        <v>18.25</v>
      </c>
      <c r="K70">
        <v>74.2</v>
      </c>
    </row>
    <row r="71" spans="1:11" x14ac:dyDescent="0.75">
      <c r="A71" s="7">
        <v>0.48718750000000005</v>
      </c>
      <c r="B71">
        <v>23.08</v>
      </c>
      <c r="C71">
        <v>22.27</v>
      </c>
      <c r="D71">
        <v>10</v>
      </c>
      <c r="E71">
        <v>18.11</v>
      </c>
      <c r="F71">
        <v>10.45</v>
      </c>
      <c r="G71">
        <v>18.170000000000002</v>
      </c>
      <c r="H71">
        <v>12.43</v>
      </c>
      <c r="I71">
        <v>9.75</v>
      </c>
      <c r="J71">
        <v>18.2</v>
      </c>
      <c r="K71">
        <v>79.67</v>
      </c>
    </row>
    <row r="72" spans="1:11" x14ac:dyDescent="0.75">
      <c r="A72" s="7">
        <v>0.48788194444444444</v>
      </c>
      <c r="B72">
        <v>22.96</v>
      </c>
      <c r="C72">
        <v>22.28</v>
      </c>
      <c r="D72">
        <v>10</v>
      </c>
      <c r="E72">
        <v>18.13</v>
      </c>
      <c r="F72">
        <v>10.61</v>
      </c>
      <c r="G72">
        <v>18.23</v>
      </c>
      <c r="H72">
        <v>12.48</v>
      </c>
      <c r="I72">
        <v>9.7799999999999994</v>
      </c>
      <c r="J72">
        <v>18.149999999999999</v>
      </c>
      <c r="K72">
        <v>91.97</v>
      </c>
    </row>
    <row r="73" spans="1:11" x14ac:dyDescent="0.75">
      <c r="A73" s="7">
        <v>0.48857638888888894</v>
      </c>
      <c r="B73">
        <v>22.92</v>
      </c>
      <c r="C73">
        <v>22.28</v>
      </c>
      <c r="D73">
        <v>10</v>
      </c>
      <c r="E73">
        <v>18.149999999999999</v>
      </c>
      <c r="F73">
        <v>10.119999999999999</v>
      </c>
      <c r="G73">
        <v>18.23</v>
      </c>
      <c r="H73">
        <v>12.52</v>
      </c>
      <c r="I73">
        <v>9.82</v>
      </c>
      <c r="J73">
        <v>18.25</v>
      </c>
      <c r="K73">
        <v>90.61</v>
      </c>
    </row>
    <row r="74" spans="1:11" x14ac:dyDescent="0.75">
      <c r="A74" s="7">
        <v>0.48927083333333332</v>
      </c>
      <c r="B74">
        <v>22.83</v>
      </c>
      <c r="C74">
        <v>22.31</v>
      </c>
      <c r="D74">
        <v>10</v>
      </c>
      <c r="E74">
        <v>18.16</v>
      </c>
      <c r="F74">
        <v>10.28</v>
      </c>
      <c r="G74">
        <v>18.239999999999998</v>
      </c>
      <c r="H74">
        <v>12.55</v>
      </c>
      <c r="I74">
        <v>9.84</v>
      </c>
      <c r="J74">
        <v>18.28</v>
      </c>
      <c r="K74">
        <v>85.14</v>
      </c>
    </row>
    <row r="75" spans="1:11" x14ac:dyDescent="0.75">
      <c r="A75" s="7">
        <v>0.48996527777777782</v>
      </c>
      <c r="B75">
        <v>22.73</v>
      </c>
      <c r="C75">
        <v>22.32</v>
      </c>
      <c r="D75">
        <v>10</v>
      </c>
      <c r="E75">
        <v>18.170000000000002</v>
      </c>
      <c r="F75">
        <v>10.119999999999999</v>
      </c>
      <c r="G75">
        <v>18.25</v>
      </c>
      <c r="H75">
        <v>12.58</v>
      </c>
      <c r="I75">
        <v>9.8800000000000008</v>
      </c>
      <c r="J75">
        <v>18.239999999999998</v>
      </c>
      <c r="K75">
        <v>72.83</v>
      </c>
    </row>
    <row r="76" spans="1:11" x14ac:dyDescent="0.75">
      <c r="A76" s="7">
        <v>0.49065972222222221</v>
      </c>
      <c r="B76">
        <v>22.8</v>
      </c>
      <c r="C76">
        <v>22.35</v>
      </c>
      <c r="D76">
        <v>10</v>
      </c>
      <c r="E76">
        <v>18.2</v>
      </c>
      <c r="F76">
        <v>10.28</v>
      </c>
      <c r="G76">
        <v>18.32</v>
      </c>
      <c r="H76">
        <v>12.62</v>
      </c>
      <c r="I76">
        <v>9.9</v>
      </c>
      <c r="J76">
        <v>18.420000000000002</v>
      </c>
      <c r="K76">
        <v>113.85</v>
      </c>
    </row>
    <row r="77" spans="1:11" x14ac:dyDescent="0.75">
      <c r="A77" s="7">
        <v>0.4913541666666667</v>
      </c>
      <c r="B77">
        <v>22.66</v>
      </c>
      <c r="C77">
        <v>22.39</v>
      </c>
      <c r="D77">
        <v>10</v>
      </c>
      <c r="E77">
        <v>18.22</v>
      </c>
      <c r="F77">
        <v>10</v>
      </c>
      <c r="G77">
        <v>18.3</v>
      </c>
      <c r="H77">
        <v>12.69</v>
      </c>
      <c r="I77">
        <v>9.98</v>
      </c>
      <c r="J77">
        <v>18.399999999999999</v>
      </c>
      <c r="K77">
        <v>104.28</v>
      </c>
    </row>
    <row r="78" spans="1:11" x14ac:dyDescent="0.75">
      <c r="A78" s="7">
        <v>0.49204861111111109</v>
      </c>
      <c r="B78">
        <v>22.56</v>
      </c>
      <c r="C78">
        <v>22.4</v>
      </c>
      <c r="D78">
        <v>10</v>
      </c>
      <c r="E78">
        <v>18.239999999999998</v>
      </c>
      <c r="F78">
        <v>10.45</v>
      </c>
      <c r="G78">
        <v>18.309999999999999</v>
      </c>
      <c r="H78">
        <v>12.68</v>
      </c>
      <c r="I78">
        <v>9.98</v>
      </c>
      <c r="J78">
        <v>18.329999999999998</v>
      </c>
      <c r="K78">
        <v>86.5</v>
      </c>
    </row>
    <row r="79" spans="1:11" x14ac:dyDescent="0.75">
      <c r="A79" s="7">
        <v>0.49274305555555559</v>
      </c>
      <c r="B79">
        <v>22.57</v>
      </c>
      <c r="C79">
        <v>22.41</v>
      </c>
      <c r="D79">
        <v>10</v>
      </c>
      <c r="E79">
        <v>18.25</v>
      </c>
      <c r="F79">
        <v>10</v>
      </c>
      <c r="G79">
        <v>18.309999999999999</v>
      </c>
      <c r="H79">
        <v>12.72</v>
      </c>
      <c r="I79">
        <v>10</v>
      </c>
      <c r="J79">
        <v>18.22</v>
      </c>
      <c r="K79">
        <v>96.07</v>
      </c>
    </row>
    <row r="80" spans="1:11" x14ac:dyDescent="0.75">
      <c r="A80" s="7">
        <v>0.49343749999999997</v>
      </c>
      <c r="B80">
        <v>22.51</v>
      </c>
      <c r="C80">
        <v>22.43</v>
      </c>
      <c r="D80">
        <v>10</v>
      </c>
      <c r="E80">
        <v>18.27</v>
      </c>
      <c r="F80">
        <v>10.28</v>
      </c>
      <c r="G80">
        <v>18.39</v>
      </c>
      <c r="H80">
        <v>12.71</v>
      </c>
      <c r="I80">
        <v>10.029999999999999</v>
      </c>
      <c r="J80">
        <v>18.45</v>
      </c>
      <c r="K80">
        <v>108.38</v>
      </c>
    </row>
    <row r="81" spans="1:11" x14ac:dyDescent="0.75">
      <c r="A81" s="7">
        <v>0.49413194444444447</v>
      </c>
      <c r="B81">
        <v>22.37</v>
      </c>
      <c r="C81">
        <v>22.47</v>
      </c>
      <c r="D81">
        <v>10</v>
      </c>
      <c r="E81">
        <v>18.3</v>
      </c>
      <c r="F81">
        <v>10.119999999999999</v>
      </c>
      <c r="G81">
        <v>18.420000000000002</v>
      </c>
      <c r="H81">
        <v>12.8</v>
      </c>
      <c r="I81">
        <v>10.06</v>
      </c>
      <c r="J81">
        <v>18.46</v>
      </c>
      <c r="K81">
        <v>109.75</v>
      </c>
    </row>
    <row r="82" spans="1:11" x14ac:dyDescent="0.75">
      <c r="A82" s="7">
        <v>0.49482638888888886</v>
      </c>
      <c r="B82">
        <v>22.29</v>
      </c>
      <c r="C82">
        <v>22.49</v>
      </c>
      <c r="D82">
        <v>10</v>
      </c>
      <c r="E82">
        <v>18.329999999999998</v>
      </c>
      <c r="F82">
        <v>10.28</v>
      </c>
      <c r="G82">
        <v>18.440000000000001</v>
      </c>
      <c r="H82">
        <v>12.85</v>
      </c>
      <c r="I82">
        <v>10.1</v>
      </c>
      <c r="J82">
        <v>18.29</v>
      </c>
      <c r="K82">
        <v>104.28</v>
      </c>
    </row>
    <row r="83" spans="1:11" x14ac:dyDescent="0.75">
      <c r="A83" s="7">
        <v>0.49552083333333335</v>
      </c>
      <c r="B83">
        <v>22.42</v>
      </c>
      <c r="C83">
        <v>22.53</v>
      </c>
      <c r="D83">
        <v>10</v>
      </c>
      <c r="E83">
        <v>18.350000000000001</v>
      </c>
      <c r="F83">
        <v>10.78</v>
      </c>
      <c r="G83">
        <v>18.420000000000002</v>
      </c>
      <c r="H83">
        <v>12.88</v>
      </c>
      <c r="I83">
        <v>10.130000000000001</v>
      </c>
      <c r="J83">
        <v>18.37</v>
      </c>
      <c r="K83">
        <v>93.34</v>
      </c>
    </row>
    <row r="84" spans="1:11" x14ac:dyDescent="0.75">
      <c r="A84" s="7">
        <v>0.49621527777777774</v>
      </c>
      <c r="B84">
        <v>22.24</v>
      </c>
      <c r="C84">
        <v>22.53</v>
      </c>
      <c r="D84">
        <v>10</v>
      </c>
      <c r="E84">
        <v>18.36</v>
      </c>
      <c r="F84">
        <v>10.119999999999999</v>
      </c>
      <c r="G84">
        <v>18.41</v>
      </c>
      <c r="H84">
        <v>12.86</v>
      </c>
      <c r="I84">
        <v>10.130000000000001</v>
      </c>
      <c r="J84">
        <v>18.55</v>
      </c>
      <c r="K84">
        <v>89.24</v>
      </c>
    </row>
    <row r="85" spans="1:11" x14ac:dyDescent="0.75">
      <c r="A85" s="7">
        <v>0.49690972222222224</v>
      </c>
      <c r="B85">
        <v>22.2</v>
      </c>
      <c r="C85">
        <v>22.56</v>
      </c>
      <c r="D85">
        <v>10</v>
      </c>
      <c r="E85">
        <v>18.38</v>
      </c>
      <c r="F85">
        <v>10</v>
      </c>
      <c r="G85">
        <v>18.41</v>
      </c>
      <c r="H85">
        <v>12.89</v>
      </c>
      <c r="I85">
        <v>10.14</v>
      </c>
      <c r="J85">
        <v>18.36</v>
      </c>
      <c r="K85">
        <v>83.77</v>
      </c>
    </row>
    <row r="86" spans="1:11" x14ac:dyDescent="0.75">
      <c r="A86" s="7">
        <v>0.49760416666666668</v>
      </c>
      <c r="B86">
        <v>22.06</v>
      </c>
      <c r="C86">
        <v>22.59</v>
      </c>
      <c r="D86">
        <v>10</v>
      </c>
      <c r="E86">
        <v>18.38</v>
      </c>
      <c r="F86">
        <v>10</v>
      </c>
      <c r="G86">
        <v>18.43</v>
      </c>
      <c r="H86">
        <v>12.86</v>
      </c>
      <c r="I86">
        <v>10.11</v>
      </c>
      <c r="J86">
        <v>18.25</v>
      </c>
      <c r="K86">
        <v>86.5</v>
      </c>
    </row>
    <row r="87" spans="1:11" x14ac:dyDescent="0.75">
      <c r="A87" s="7">
        <v>0.49829861111111112</v>
      </c>
      <c r="B87">
        <v>22.15</v>
      </c>
      <c r="C87">
        <v>22.61</v>
      </c>
      <c r="D87">
        <v>10</v>
      </c>
      <c r="E87">
        <v>18.39</v>
      </c>
      <c r="F87">
        <v>10</v>
      </c>
      <c r="G87">
        <v>18.420000000000002</v>
      </c>
      <c r="H87">
        <v>12.87</v>
      </c>
      <c r="I87">
        <v>10.1</v>
      </c>
      <c r="J87">
        <v>18.25</v>
      </c>
      <c r="K87">
        <v>81.040000000000006</v>
      </c>
    </row>
    <row r="88" spans="1:11" x14ac:dyDescent="0.75">
      <c r="A88" s="7">
        <v>0.49899305555555556</v>
      </c>
      <c r="B88">
        <v>21.97</v>
      </c>
      <c r="C88">
        <v>22.59</v>
      </c>
      <c r="D88">
        <v>10</v>
      </c>
      <c r="E88">
        <v>18.39</v>
      </c>
      <c r="F88">
        <v>10</v>
      </c>
      <c r="G88">
        <v>18.45</v>
      </c>
      <c r="H88">
        <v>12.85</v>
      </c>
      <c r="I88">
        <v>10.130000000000001</v>
      </c>
      <c r="J88">
        <v>18.28</v>
      </c>
      <c r="K88">
        <v>87.87</v>
      </c>
    </row>
    <row r="89" spans="1:11" x14ac:dyDescent="0.75">
      <c r="A89" s="7">
        <v>0.49968750000000001</v>
      </c>
      <c r="B89">
        <v>21.89</v>
      </c>
      <c r="C89">
        <v>22.59</v>
      </c>
      <c r="D89">
        <v>10</v>
      </c>
      <c r="E89">
        <v>18.38</v>
      </c>
      <c r="F89">
        <v>10.28</v>
      </c>
      <c r="G89">
        <v>18.45</v>
      </c>
      <c r="H89">
        <v>12.93</v>
      </c>
      <c r="I89">
        <v>10.18</v>
      </c>
      <c r="J89">
        <v>18.350000000000001</v>
      </c>
      <c r="K89">
        <v>91.97</v>
      </c>
    </row>
    <row r="90" spans="1:11" x14ac:dyDescent="0.75">
      <c r="A90" s="7">
        <v>0.5003819444444445</v>
      </c>
      <c r="B90">
        <v>21.79</v>
      </c>
      <c r="C90">
        <v>22.59</v>
      </c>
      <c r="D90">
        <v>10</v>
      </c>
      <c r="E90">
        <v>18.38</v>
      </c>
      <c r="F90">
        <v>10.61</v>
      </c>
      <c r="G90">
        <v>18.47</v>
      </c>
      <c r="H90">
        <v>12.93</v>
      </c>
      <c r="I90">
        <v>10.19</v>
      </c>
      <c r="J90">
        <v>18.34</v>
      </c>
      <c r="K90">
        <v>102.91</v>
      </c>
    </row>
    <row r="91" spans="1:11" x14ac:dyDescent="0.75">
      <c r="A91" s="7">
        <v>0.50107638888888884</v>
      </c>
      <c r="B91">
        <v>21.91</v>
      </c>
      <c r="C91">
        <v>22.6</v>
      </c>
      <c r="D91">
        <v>10</v>
      </c>
      <c r="E91">
        <v>18.38</v>
      </c>
      <c r="F91">
        <v>10.45</v>
      </c>
      <c r="G91">
        <v>18.45</v>
      </c>
      <c r="H91">
        <v>12.97</v>
      </c>
      <c r="I91">
        <v>10.210000000000001</v>
      </c>
      <c r="J91">
        <v>18.57</v>
      </c>
      <c r="K91">
        <v>93.34</v>
      </c>
    </row>
    <row r="92" spans="1:11" x14ac:dyDescent="0.75">
      <c r="A92" s="7">
        <v>0.50177083333333339</v>
      </c>
      <c r="B92">
        <v>21.83</v>
      </c>
      <c r="C92">
        <v>22.61</v>
      </c>
      <c r="D92">
        <v>10</v>
      </c>
      <c r="E92">
        <v>18.39</v>
      </c>
      <c r="F92">
        <v>10.119999999999999</v>
      </c>
      <c r="G92">
        <v>18.47</v>
      </c>
      <c r="H92">
        <v>13</v>
      </c>
      <c r="I92">
        <v>10.24</v>
      </c>
      <c r="J92">
        <v>18.38</v>
      </c>
      <c r="K92">
        <v>97.44</v>
      </c>
    </row>
    <row r="93" spans="1:11" x14ac:dyDescent="0.75">
      <c r="A93" s="7">
        <v>0.50246527777777772</v>
      </c>
      <c r="B93">
        <v>21.79</v>
      </c>
      <c r="C93">
        <v>22.61</v>
      </c>
      <c r="D93">
        <v>10</v>
      </c>
      <c r="E93">
        <v>18.39</v>
      </c>
      <c r="F93">
        <v>10</v>
      </c>
      <c r="G93">
        <v>18.47</v>
      </c>
      <c r="H93">
        <v>12.99</v>
      </c>
      <c r="I93">
        <v>10.23</v>
      </c>
      <c r="J93">
        <v>18.38</v>
      </c>
      <c r="K93">
        <v>90.61</v>
      </c>
    </row>
    <row r="94" spans="1:11" x14ac:dyDescent="0.75">
      <c r="A94" s="7">
        <v>0.50315972222222227</v>
      </c>
      <c r="B94">
        <v>21.71</v>
      </c>
      <c r="C94">
        <v>22.62</v>
      </c>
      <c r="D94">
        <v>10</v>
      </c>
      <c r="E94">
        <v>18.39</v>
      </c>
      <c r="F94">
        <v>10.61</v>
      </c>
      <c r="G94">
        <v>18.45</v>
      </c>
      <c r="H94">
        <v>13.01</v>
      </c>
      <c r="I94">
        <v>10.220000000000001</v>
      </c>
      <c r="J94">
        <v>18.43</v>
      </c>
      <c r="K94">
        <v>100.18</v>
      </c>
    </row>
    <row r="95" spans="1:11" x14ac:dyDescent="0.75">
      <c r="A95" s="7">
        <v>0.5038541666666666</v>
      </c>
      <c r="B95">
        <v>21.68</v>
      </c>
      <c r="C95">
        <v>22.64</v>
      </c>
      <c r="D95">
        <v>10</v>
      </c>
      <c r="E95">
        <v>18.39</v>
      </c>
      <c r="F95">
        <v>10.119999999999999</v>
      </c>
      <c r="G95">
        <v>18.46</v>
      </c>
      <c r="H95">
        <v>13</v>
      </c>
      <c r="I95">
        <v>10.23</v>
      </c>
      <c r="J95">
        <v>18.600000000000001</v>
      </c>
      <c r="K95">
        <v>83.77</v>
      </c>
    </row>
    <row r="96" spans="1:11" x14ac:dyDescent="0.75">
      <c r="A96" s="7">
        <v>0.50454861111111116</v>
      </c>
      <c r="B96">
        <v>21.6</v>
      </c>
      <c r="C96">
        <v>22.65</v>
      </c>
      <c r="D96">
        <v>10</v>
      </c>
      <c r="E96">
        <v>18.39</v>
      </c>
      <c r="F96">
        <v>10.28</v>
      </c>
      <c r="G96">
        <v>18.46</v>
      </c>
      <c r="H96">
        <v>13.01</v>
      </c>
      <c r="I96">
        <v>10.26</v>
      </c>
      <c r="J96">
        <v>18.7</v>
      </c>
      <c r="K96">
        <v>81.040000000000006</v>
      </c>
    </row>
    <row r="97" spans="1:11" x14ac:dyDescent="0.75">
      <c r="A97" s="7">
        <v>0.50524305555555549</v>
      </c>
      <c r="B97">
        <v>21.53</v>
      </c>
      <c r="C97">
        <v>22.67</v>
      </c>
      <c r="D97">
        <v>10</v>
      </c>
      <c r="E97">
        <v>18.399999999999999</v>
      </c>
      <c r="F97">
        <v>10</v>
      </c>
      <c r="G97">
        <v>18.47</v>
      </c>
      <c r="H97">
        <v>13.02</v>
      </c>
      <c r="I97">
        <v>10.210000000000001</v>
      </c>
      <c r="J97">
        <v>18.489999999999998</v>
      </c>
      <c r="K97">
        <v>86.5</v>
      </c>
    </row>
    <row r="98" spans="1:11" x14ac:dyDescent="0.75">
      <c r="A98" s="7">
        <v>0.50593750000000004</v>
      </c>
      <c r="B98">
        <v>21.46</v>
      </c>
      <c r="C98">
        <v>22.69</v>
      </c>
      <c r="D98">
        <v>10</v>
      </c>
      <c r="E98">
        <v>18.41</v>
      </c>
      <c r="F98">
        <v>10</v>
      </c>
      <c r="G98">
        <v>18.48</v>
      </c>
      <c r="H98">
        <v>13.04</v>
      </c>
      <c r="I98">
        <v>10.25</v>
      </c>
      <c r="J98">
        <v>18.45</v>
      </c>
      <c r="K98">
        <v>79.67</v>
      </c>
    </row>
    <row r="99" spans="1:11" x14ac:dyDescent="0.75">
      <c r="A99" s="7">
        <v>0.50663194444444448</v>
      </c>
      <c r="B99">
        <v>21.41</v>
      </c>
      <c r="C99">
        <v>22.7</v>
      </c>
      <c r="D99">
        <v>10</v>
      </c>
      <c r="E99">
        <v>18.420000000000002</v>
      </c>
      <c r="F99">
        <v>10</v>
      </c>
      <c r="G99">
        <v>18.489999999999998</v>
      </c>
      <c r="H99">
        <v>13.04</v>
      </c>
      <c r="I99">
        <v>10.28</v>
      </c>
      <c r="J99">
        <v>18.36</v>
      </c>
      <c r="K99">
        <v>85.14</v>
      </c>
    </row>
    <row r="100" spans="1:11" x14ac:dyDescent="0.75">
      <c r="A100" s="7">
        <v>0.50732638888888892</v>
      </c>
      <c r="B100">
        <v>21.31</v>
      </c>
      <c r="C100">
        <v>22.7</v>
      </c>
      <c r="D100">
        <v>10</v>
      </c>
      <c r="E100">
        <v>18.43</v>
      </c>
      <c r="F100">
        <v>10</v>
      </c>
      <c r="G100">
        <v>18.5</v>
      </c>
      <c r="H100">
        <v>13.05</v>
      </c>
      <c r="I100">
        <v>10.220000000000001</v>
      </c>
      <c r="J100">
        <v>18.5</v>
      </c>
      <c r="K100">
        <v>78.3</v>
      </c>
    </row>
    <row r="101" spans="1:11" x14ac:dyDescent="0.75">
      <c r="A101" s="7">
        <v>0.50802083333333337</v>
      </c>
      <c r="B101">
        <v>21.33</v>
      </c>
      <c r="C101">
        <v>22.72</v>
      </c>
      <c r="D101">
        <v>10</v>
      </c>
      <c r="E101">
        <v>18.45</v>
      </c>
      <c r="F101">
        <v>10</v>
      </c>
      <c r="G101">
        <v>18.54</v>
      </c>
      <c r="H101">
        <v>13.04</v>
      </c>
      <c r="I101">
        <v>10.23</v>
      </c>
      <c r="J101">
        <v>18.46</v>
      </c>
      <c r="K101">
        <v>93.34</v>
      </c>
    </row>
    <row r="102" spans="1:11" x14ac:dyDescent="0.75">
      <c r="A102" s="7">
        <v>0.50871527777777781</v>
      </c>
      <c r="B102">
        <v>21.34</v>
      </c>
      <c r="C102">
        <v>22.75</v>
      </c>
      <c r="D102">
        <v>10</v>
      </c>
      <c r="E102">
        <v>18.48</v>
      </c>
      <c r="F102">
        <v>10</v>
      </c>
      <c r="G102">
        <v>18.62</v>
      </c>
      <c r="H102">
        <v>13.08</v>
      </c>
      <c r="I102">
        <v>10.27</v>
      </c>
      <c r="J102">
        <v>18.579999999999998</v>
      </c>
      <c r="K102">
        <v>113.85</v>
      </c>
    </row>
    <row r="103" spans="1:11" x14ac:dyDescent="0.75">
      <c r="A103" s="7">
        <v>0.50940972222222225</v>
      </c>
      <c r="B103">
        <v>21.24</v>
      </c>
      <c r="C103">
        <v>22.78</v>
      </c>
      <c r="D103">
        <v>10</v>
      </c>
      <c r="E103">
        <v>18.53</v>
      </c>
      <c r="F103">
        <v>10</v>
      </c>
      <c r="G103">
        <v>18.72</v>
      </c>
      <c r="H103">
        <v>13.19</v>
      </c>
      <c r="I103">
        <v>10.36</v>
      </c>
      <c r="J103">
        <v>18.68</v>
      </c>
      <c r="K103">
        <v>138.44999999999999</v>
      </c>
    </row>
    <row r="104" spans="1:11" x14ac:dyDescent="0.75">
      <c r="A104" s="7">
        <v>0.51010416666666669</v>
      </c>
      <c r="B104">
        <v>21.21</v>
      </c>
      <c r="C104">
        <v>22.81</v>
      </c>
      <c r="D104">
        <v>10</v>
      </c>
      <c r="E104">
        <v>18.57</v>
      </c>
      <c r="F104">
        <v>10</v>
      </c>
      <c r="G104">
        <v>18.739999999999998</v>
      </c>
      <c r="H104">
        <v>13.29</v>
      </c>
      <c r="I104">
        <v>10.4</v>
      </c>
      <c r="J104">
        <v>18.57</v>
      </c>
      <c r="K104">
        <v>122.05</v>
      </c>
    </row>
    <row r="105" spans="1:11" x14ac:dyDescent="0.75">
      <c r="A105" s="7">
        <v>0.51079861111111113</v>
      </c>
      <c r="B105">
        <v>21.04</v>
      </c>
      <c r="C105">
        <v>22.83</v>
      </c>
      <c r="D105">
        <v>10</v>
      </c>
      <c r="E105">
        <v>18.59</v>
      </c>
      <c r="F105">
        <v>10</v>
      </c>
      <c r="G105">
        <v>18.68</v>
      </c>
      <c r="H105">
        <v>13.31</v>
      </c>
      <c r="I105">
        <v>10.44</v>
      </c>
      <c r="J105">
        <v>18.690000000000001</v>
      </c>
      <c r="K105">
        <v>91.97</v>
      </c>
    </row>
    <row r="106" spans="1:11" x14ac:dyDescent="0.75">
      <c r="A106" s="7">
        <v>0.51149305555555558</v>
      </c>
      <c r="B106">
        <v>21.06</v>
      </c>
      <c r="C106">
        <v>22.86</v>
      </c>
      <c r="D106">
        <v>10</v>
      </c>
      <c r="E106">
        <v>18.600000000000001</v>
      </c>
      <c r="F106">
        <v>10</v>
      </c>
      <c r="G106">
        <v>18.66</v>
      </c>
      <c r="H106">
        <v>13.26</v>
      </c>
      <c r="I106">
        <v>10.42</v>
      </c>
      <c r="J106">
        <v>18.63</v>
      </c>
      <c r="K106">
        <v>89.24</v>
      </c>
    </row>
    <row r="107" spans="1:11" x14ac:dyDescent="0.75">
      <c r="A107" s="7">
        <v>0.51218750000000002</v>
      </c>
      <c r="B107">
        <v>21.09</v>
      </c>
      <c r="C107">
        <v>22.9</v>
      </c>
      <c r="D107">
        <v>10</v>
      </c>
      <c r="E107">
        <v>18.63</v>
      </c>
      <c r="F107">
        <v>10</v>
      </c>
      <c r="G107">
        <v>18.73</v>
      </c>
      <c r="H107">
        <v>13.28</v>
      </c>
      <c r="I107">
        <v>10.44</v>
      </c>
      <c r="J107">
        <v>18.73</v>
      </c>
      <c r="K107">
        <v>98.81</v>
      </c>
    </row>
    <row r="108" spans="1:11" x14ac:dyDescent="0.75">
      <c r="A108" s="7">
        <v>0.51288194444444446</v>
      </c>
      <c r="B108">
        <v>21.01</v>
      </c>
      <c r="C108">
        <v>22.95</v>
      </c>
      <c r="D108">
        <v>10</v>
      </c>
      <c r="E108">
        <v>18.66</v>
      </c>
      <c r="F108">
        <v>10</v>
      </c>
      <c r="G108">
        <v>18.78</v>
      </c>
      <c r="H108">
        <v>13.35</v>
      </c>
      <c r="I108">
        <v>10.49</v>
      </c>
      <c r="J108">
        <v>18.940000000000001</v>
      </c>
      <c r="K108">
        <v>115.21</v>
      </c>
    </row>
    <row r="109" spans="1:11" x14ac:dyDescent="0.75">
      <c r="A109" s="7">
        <v>0.5135763888888889</v>
      </c>
      <c r="B109">
        <v>20.95</v>
      </c>
      <c r="C109">
        <v>23</v>
      </c>
      <c r="D109">
        <v>10</v>
      </c>
      <c r="E109">
        <v>18.7</v>
      </c>
      <c r="F109">
        <v>10</v>
      </c>
      <c r="G109">
        <v>18.8</v>
      </c>
      <c r="H109">
        <v>13.39</v>
      </c>
      <c r="I109">
        <v>10.55</v>
      </c>
      <c r="J109">
        <v>18.739999999999998</v>
      </c>
      <c r="K109">
        <v>111.11</v>
      </c>
    </row>
    <row r="110" spans="1:11" x14ac:dyDescent="0.75">
      <c r="A110" s="7">
        <v>0.51427083333333334</v>
      </c>
      <c r="B110">
        <v>20.91</v>
      </c>
      <c r="C110">
        <v>23.05</v>
      </c>
      <c r="D110">
        <v>10</v>
      </c>
      <c r="E110">
        <v>18.73</v>
      </c>
      <c r="F110">
        <v>10.45</v>
      </c>
      <c r="G110">
        <v>18.79</v>
      </c>
      <c r="H110">
        <v>13.42</v>
      </c>
      <c r="I110">
        <v>10.57</v>
      </c>
      <c r="J110">
        <v>18.809999999999999</v>
      </c>
      <c r="K110">
        <v>93.34</v>
      </c>
    </row>
    <row r="111" spans="1:11" x14ac:dyDescent="0.75">
      <c r="A111" s="7">
        <v>0.51496527777777779</v>
      </c>
      <c r="B111">
        <v>20.39</v>
      </c>
      <c r="C111">
        <v>23.09</v>
      </c>
      <c r="D111">
        <v>10</v>
      </c>
      <c r="E111">
        <v>18.739999999999998</v>
      </c>
      <c r="F111">
        <v>10.119999999999999</v>
      </c>
      <c r="G111">
        <v>18.809999999999999</v>
      </c>
      <c r="H111">
        <v>13.42</v>
      </c>
      <c r="I111">
        <v>10.59</v>
      </c>
      <c r="J111">
        <v>18.829999999999998</v>
      </c>
      <c r="K111">
        <v>90.61</v>
      </c>
    </row>
    <row r="112" spans="1:11" x14ac:dyDescent="0.75">
      <c r="A112" s="7">
        <v>0.51565972222222223</v>
      </c>
      <c r="B112">
        <v>20.75</v>
      </c>
      <c r="C112">
        <v>23.12</v>
      </c>
      <c r="D112">
        <v>10</v>
      </c>
      <c r="E112">
        <v>18.760000000000002</v>
      </c>
      <c r="F112">
        <v>10</v>
      </c>
      <c r="G112">
        <v>18.829999999999998</v>
      </c>
      <c r="H112">
        <v>13.44</v>
      </c>
      <c r="I112">
        <v>10.6</v>
      </c>
      <c r="J112">
        <v>18.739999999999998</v>
      </c>
      <c r="K112">
        <v>108.38</v>
      </c>
    </row>
    <row r="113" spans="1:14" x14ac:dyDescent="0.75">
      <c r="A113" s="7">
        <v>0.51635416666666667</v>
      </c>
      <c r="B113">
        <v>20.68</v>
      </c>
      <c r="C113">
        <v>23.14</v>
      </c>
      <c r="D113">
        <v>10</v>
      </c>
      <c r="E113">
        <v>18.78</v>
      </c>
      <c r="F113">
        <v>10</v>
      </c>
      <c r="G113">
        <v>18.84</v>
      </c>
      <c r="H113">
        <v>13.49</v>
      </c>
      <c r="I113">
        <v>10.62</v>
      </c>
      <c r="J113">
        <v>18.7</v>
      </c>
      <c r="K113">
        <v>98.81</v>
      </c>
    </row>
    <row r="114" spans="1:14" x14ac:dyDescent="0.75">
      <c r="A114" s="7">
        <v>0.51704861111111111</v>
      </c>
      <c r="B114">
        <v>20.66</v>
      </c>
      <c r="C114">
        <v>23.16</v>
      </c>
      <c r="D114">
        <v>10</v>
      </c>
      <c r="E114">
        <v>18.8</v>
      </c>
      <c r="F114">
        <v>10.119999999999999</v>
      </c>
      <c r="G114">
        <v>18.89</v>
      </c>
      <c r="H114">
        <v>13.52</v>
      </c>
      <c r="I114">
        <v>10.64</v>
      </c>
      <c r="J114">
        <v>18.75</v>
      </c>
      <c r="K114">
        <v>105.64</v>
      </c>
    </row>
    <row r="115" spans="1:14" x14ac:dyDescent="0.75">
      <c r="A115" s="7">
        <v>0.51774305555555555</v>
      </c>
      <c r="B115">
        <v>20.6</v>
      </c>
      <c r="C115">
        <v>23.18</v>
      </c>
      <c r="D115">
        <v>10</v>
      </c>
      <c r="E115">
        <v>18.82</v>
      </c>
      <c r="F115">
        <v>10.119999999999999</v>
      </c>
      <c r="G115">
        <v>18.899999999999999</v>
      </c>
      <c r="H115">
        <v>13.53</v>
      </c>
      <c r="I115">
        <v>10.69</v>
      </c>
      <c r="J115">
        <v>18.89</v>
      </c>
      <c r="K115">
        <v>94.71</v>
      </c>
    </row>
    <row r="116" spans="1:14" x14ac:dyDescent="0.75">
      <c r="A116" s="7">
        <v>0.5184375</v>
      </c>
      <c r="B116">
        <v>20.6</v>
      </c>
      <c r="C116">
        <v>23.2</v>
      </c>
      <c r="D116">
        <v>10</v>
      </c>
      <c r="E116">
        <v>18.84</v>
      </c>
      <c r="F116">
        <v>10</v>
      </c>
      <c r="G116">
        <v>18.91</v>
      </c>
      <c r="H116">
        <v>13.6</v>
      </c>
      <c r="I116">
        <v>10.72</v>
      </c>
      <c r="J116">
        <v>18.79</v>
      </c>
      <c r="K116">
        <v>119.32</v>
      </c>
    </row>
    <row r="117" spans="1:14" x14ac:dyDescent="0.75">
      <c r="A117" s="7">
        <v>0.51913194444444444</v>
      </c>
      <c r="B117">
        <v>20.260000000000002</v>
      </c>
      <c r="C117">
        <v>23.21</v>
      </c>
      <c r="D117">
        <v>10</v>
      </c>
      <c r="E117">
        <v>18.850000000000001</v>
      </c>
      <c r="F117">
        <v>10</v>
      </c>
      <c r="G117">
        <v>18.920000000000002</v>
      </c>
      <c r="H117">
        <v>13.64</v>
      </c>
      <c r="I117">
        <v>10.73</v>
      </c>
      <c r="J117">
        <v>18.989999999999998</v>
      </c>
      <c r="K117">
        <v>104.28</v>
      </c>
    </row>
    <row r="118" spans="1:14" x14ac:dyDescent="0.75">
      <c r="A118" s="7">
        <v>0.51982638888888888</v>
      </c>
      <c r="B118">
        <v>20.43</v>
      </c>
      <c r="C118">
        <v>23.25</v>
      </c>
      <c r="D118">
        <v>10</v>
      </c>
      <c r="E118">
        <v>18.88</v>
      </c>
      <c r="F118">
        <v>10</v>
      </c>
      <c r="G118">
        <v>18.97</v>
      </c>
      <c r="H118">
        <v>13.69</v>
      </c>
      <c r="I118">
        <v>10.76</v>
      </c>
      <c r="J118">
        <v>18.96</v>
      </c>
      <c r="K118">
        <v>119.32</v>
      </c>
    </row>
    <row r="119" spans="1:14" x14ac:dyDescent="0.75">
      <c r="A119" s="7">
        <v>0.52052083333333332</v>
      </c>
      <c r="B119">
        <v>20.32</v>
      </c>
      <c r="C119">
        <v>23.28</v>
      </c>
      <c r="D119">
        <v>10</v>
      </c>
      <c r="E119">
        <v>18.91</v>
      </c>
      <c r="F119">
        <v>10</v>
      </c>
      <c r="G119">
        <v>19.010000000000002</v>
      </c>
      <c r="H119">
        <v>13.71</v>
      </c>
      <c r="I119">
        <v>10.79</v>
      </c>
      <c r="J119">
        <v>19</v>
      </c>
      <c r="K119">
        <v>111.11</v>
      </c>
    </row>
    <row r="120" spans="1:14" x14ac:dyDescent="0.75">
      <c r="A120" s="7">
        <v>0.52121527777777776</v>
      </c>
      <c r="B120">
        <v>20.32</v>
      </c>
      <c r="C120">
        <v>23.31</v>
      </c>
      <c r="D120">
        <v>10</v>
      </c>
      <c r="E120">
        <v>18.940000000000001</v>
      </c>
      <c r="F120">
        <v>10</v>
      </c>
      <c r="G120">
        <v>19.05</v>
      </c>
      <c r="H120">
        <v>13.74</v>
      </c>
      <c r="I120">
        <v>10.8</v>
      </c>
      <c r="J120">
        <v>18.89</v>
      </c>
      <c r="K120">
        <v>112.48</v>
      </c>
    </row>
    <row r="121" spans="1:14" x14ac:dyDescent="0.75">
      <c r="A121" s="7">
        <v>0.52190972222222221</v>
      </c>
      <c r="B121">
        <v>20.84</v>
      </c>
      <c r="C121">
        <v>23.34</v>
      </c>
      <c r="D121">
        <v>10</v>
      </c>
      <c r="E121">
        <v>18.98</v>
      </c>
      <c r="F121">
        <v>10</v>
      </c>
      <c r="G121">
        <v>19.14</v>
      </c>
      <c r="H121">
        <v>13.72</v>
      </c>
      <c r="I121">
        <v>10.84</v>
      </c>
      <c r="J121">
        <v>19</v>
      </c>
      <c r="K121">
        <v>123.42</v>
      </c>
      <c r="M121">
        <f>B122-B120</f>
        <v>0.23999999999999844</v>
      </c>
      <c r="N121">
        <f>B121-0.24</f>
        <v>20.6</v>
      </c>
    </row>
    <row r="122" spans="1:14" x14ac:dyDescent="0.75">
      <c r="A122" s="7">
        <v>0.52260416666666665</v>
      </c>
      <c r="B122">
        <v>20.56</v>
      </c>
      <c r="C122">
        <v>23.38</v>
      </c>
      <c r="D122">
        <v>10</v>
      </c>
      <c r="E122">
        <v>19.02</v>
      </c>
      <c r="F122">
        <v>10</v>
      </c>
      <c r="G122">
        <v>19.16</v>
      </c>
      <c r="H122">
        <v>13.83</v>
      </c>
      <c r="I122">
        <v>10.94</v>
      </c>
      <c r="J122">
        <v>19.02</v>
      </c>
      <c r="K122">
        <v>120.68</v>
      </c>
      <c r="N122">
        <f t="shared" ref="N122:N185" si="0">B122-0.24</f>
        <v>20.32</v>
      </c>
    </row>
    <row r="123" spans="1:14" x14ac:dyDescent="0.75">
      <c r="A123" s="7">
        <v>0.52329861111111109</v>
      </c>
      <c r="B123">
        <v>20.65</v>
      </c>
      <c r="C123">
        <v>23.41</v>
      </c>
      <c r="D123">
        <v>10</v>
      </c>
      <c r="E123">
        <v>19.05</v>
      </c>
      <c r="F123">
        <v>10</v>
      </c>
      <c r="G123">
        <v>19.13</v>
      </c>
      <c r="H123">
        <v>13.92</v>
      </c>
      <c r="I123">
        <v>11</v>
      </c>
      <c r="J123">
        <v>19.03</v>
      </c>
      <c r="K123">
        <v>113.85</v>
      </c>
      <c r="N123">
        <f t="shared" si="0"/>
        <v>20.41</v>
      </c>
    </row>
    <row r="124" spans="1:14" x14ac:dyDescent="0.75">
      <c r="A124" s="7">
        <v>0.52399305555555553</v>
      </c>
      <c r="B124">
        <v>20.5</v>
      </c>
      <c r="C124">
        <v>23.46</v>
      </c>
      <c r="D124">
        <v>10</v>
      </c>
      <c r="E124">
        <v>19.07</v>
      </c>
      <c r="F124">
        <v>10</v>
      </c>
      <c r="G124">
        <v>19.16</v>
      </c>
      <c r="H124">
        <v>13.99</v>
      </c>
      <c r="I124">
        <v>11.03</v>
      </c>
      <c r="J124">
        <v>19.27</v>
      </c>
      <c r="K124">
        <v>112.48</v>
      </c>
      <c r="N124">
        <f t="shared" si="0"/>
        <v>20.260000000000002</v>
      </c>
    </row>
    <row r="125" spans="1:14" x14ac:dyDescent="0.75">
      <c r="A125" s="7">
        <v>0.52468749999999997</v>
      </c>
      <c r="B125">
        <v>20.37</v>
      </c>
      <c r="C125">
        <v>23.49</v>
      </c>
      <c r="D125">
        <v>10</v>
      </c>
      <c r="E125">
        <v>19.079999999999998</v>
      </c>
      <c r="F125">
        <v>10</v>
      </c>
      <c r="G125">
        <v>19.16</v>
      </c>
      <c r="H125">
        <v>14.02</v>
      </c>
      <c r="I125">
        <v>11.07</v>
      </c>
      <c r="J125">
        <v>18.98</v>
      </c>
      <c r="K125">
        <v>117.95</v>
      </c>
      <c r="N125">
        <f t="shared" si="0"/>
        <v>20.130000000000003</v>
      </c>
    </row>
    <row r="126" spans="1:14" x14ac:dyDescent="0.75">
      <c r="A126" s="7">
        <v>0.52538194444444442</v>
      </c>
      <c r="B126">
        <v>20.309999999999999</v>
      </c>
      <c r="C126">
        <v>23.51</v>
      </c>
      <c r="D126">
        <v>10</v>
      </c>
      <c r="E126">
        <v>19.079999999999998</v>
      </c>
      <c r="F126">
        <v>10</v>
      </c>
      <c r="G126">
        <v>19.09</v>
      </c>
      <c r="H126">
        <v>13.99</v>
      </c>
      <c r="I126">
        <v>11.08</v>
      </c>
      <c r="J126">
        <v>18.920000000000002</v>
      </c>
      <c r="K126">
        <v>86.5</v>
      </c>
      <c r="N126">
        <f t="shared" si="0"/>
        <v>20.07</v>
      </c>
    </row>
    <row r="127" spans="1:14" x14ac:dyDescent="0.75">
      <c r="A127" s="7">
        <v>0.52607638888888886</v>
      </c>
      <c r="B127">
        <v>20.329999999999998</v>
      </c>
      <c r="C127">
        <v>23.54</v>
      </c>
      <c r="D127">
        <v>10</v>
      </c>
      <c r="E127">
        <v>19.09</v>
      </c>
      <c r="F127">
        <v>10</v>
      </c>
      <c r="G127">
        <v>19.13</v>
      </c>
      <c r="H127">
        <v>13.99</v>
      </c>
      <c r="I127">
        <v>11.07</v>
      </c>
      <c r="J127">
        <v>19.18</v>
      </c>
      <c r="K127">
        <v>104.28</v>
      </c>
      <c r="N127">
        <f t="shared" si="0"/>
        <v>20.09</v>
      </c>
    </row>
    <row r="128" spans="1:14" x14ac:dyDescent="0.75">
      <c r="A128" s="7">
        <v>0.5267708333333333</v>
      </c>
      <c r="B128">
        <v>20.27</v>
      </c>
      <c r="C128">
        <v>23.58</v>
      </c>
      <c r="D128">
        <v>10</v>
      </c>
      <c r="E128">
        <v>19.11</v>
      </c>
      <c r="F128">
        <v>10</v>
      </c>
      <c r="G128">
        <v>19.18</v>
      </c>
      <c r="H128">
        <v>14.03</v>
      </c>
      <c r="I128">
        <v>11.1</v>
      </c>
      <c r="J128">
        <v>19.14</v>
      </c>
      <c r="K128">
        <v>104.28</v>
      </c>
      <c r="N128">
        <f t="shared" si="0"/>
        <v>20.03</v>
      </c>
    </row>
    <row r="129" spans="1:14" x14ac:dyDescent="0.75">
      <c r="A129" s="7">
        <v>0.52746527777777774</v>
      </c>
      <c r="B129">
        <v>20.100000000000001</v>
      </c>
      <c r="C129">
        <v>23.63</v>
      </c>
      <c r="D129">
        <v>10</v>
      </c>
      <c r="E129">
        <v>19.13</v>
      </c>
      <c r="F129">
        <v>10</v>
      </c>
      <c r="G129">
        <v>19.190000000000001</v>
      </c>
      <c r="H129">
        <v>14.07</v>
      </c>
      <c r="I129">
        <v>11.13</v>
      </c>
      <c r="J129">
        <v>19.11</v>
      </c>
      <c r="K129">
        <v>111.11</v>
      </c>
      <c r="N129">
        <f t="shared" si="0"/>
        <v>19.860000000000003</v>
      </c>
    </row>
    <row r="130" spans="1:14" x14ac:dyDescent="0.75">
      <c r="A130" s="7">
        <v>0.52815972222222218</v>
      </c>
      <c r="B130">
        <v>20.13</v>
      </c>
      <c r="C130">
        <v>23.7</v>
      </c>
      <c r="D130">
        <v>10</v>
      </c>
      <c r="E130">
        <v>19.16</v>
      </c>
      <c r="F130">
        <v>10</v>
      </c>
      <c r="G130">
        <v>19.23</v>
      </c>
      <c r="H130">
        <v>14.13</v>
      </c>
      <c r="I130">
        <v>11.2</v>
      </c>
      <c r="J130">
        <v>19.03</v>
      </c>
      <c r="K130">
        <v>109.75</v>
      </c>
      <c r="N130">
        <f t="shared" si="0"/>
        <v>19.89</v>
      </c>
    </row>
    <row r="131" spans="1:14" x14ac:dyDescent="0.75">
      <c r="A131" s="7">
        <v>0.52885416666666674</v>
      </c>
      <c r="B131">
        <v>20.02</v>
      </c>
      <c r="C131">
        <v>23.72</v>
      </c>
      <c r="D131">
        <v>10</v>
      </c>
      <c r="E131">
        <v>19.18</v>
      </c>
      <c r="F131">
        <v>10</v>
      </c>
      <c r="G131">
        <v>19.2</v>
      </c>
      <c r="H131">
        <v>14.15</v>
      </c>
      <c r="I131">
        <v>11.2</v>
      </c>
      <c r="J131">
        <v>19.3</v>
      </c>
      <c r="K131">
        <v>94.71</v>
      </c>
      <c r="N131">
        <f t="shared" si="0"/>
        <v>19.78</v>
      </c>
    </row>
    <row r="132" spans="1:14" x14ac:dyDescent="0.75">
      <c r="A132" s="7">
        <v>0.52954861111111107</v>
      </c>
      <c r="B132">
        <v>20.13</v>
      </c>
      <c r="C132">
        <v>23.74</v>
      </c>
      <c r="D132">
        <v>10</v>
      </c>
      <c r="E132">
        <v>19.18</v>
      </c>
      <c r="F132">
        <v>10</v>
      </c>
      <c r="G132">
        <v>19.21</v>
      </c>
      <c r="H132">
        <v>14.14</v>
      </c>
      <c r="I132">
        <v>11.2</v>
      </c>
      <c r="J132">
        <v>19.12</v>
      </c>
      <c r="K132">
        <v>90.61</v>
      </c>
      <c r="N132">
        <f t="shared" si="0"/>
        <v>19.89</v>
      </c>
    </row>
    <row r="133" spans="1:14" x14ac:dyDescent="0.75">
      <c r="A133" s="7">
        <v>0.53024305555555562</v>
      </c>
      <c r="B133">
        <v>19.95</v>
      </c>
      <c r="C133">
        <v>23.74</v>
      </c>
      <c r="D133">
        <v>10</v>
      </c>
      <c r="E133">
        <v>19.18</v>
      </c>
      <c r="F133">
        <v>10</v>
      </c>
      <c r="G133">
        <v>19.18</v>
      </c>
      <c r="H133">
        <v>14.11</v>
      </c>
      <c r="I133">
        <v>11.13</v>
      </c>
      <c r="J133">
        <v>19.059999999999999</v>
      </c>
      <c r="K133">
        <v>87.87</v>
      </c>
      <c r="N133">
        <f t="shared" si="0"/>
        <v>19.71</v>
      </c>
    </row>
    <row r="134" spans="1:14" x14ac:dyDescent="0.75">
      <c r="A134" s="7">
        <v>0.53093749999999995</v>
      </c>
      <c r="B134">
        <v>19.829999999999998</v>
      </c>
      <c r="C134">
        <v>23.73</v>
      </c>
      <c r="D134">
        <v>10</v>
      </c>
      <c r="E134">
        <v>19.16</v>
      </c>
      <c r="F134">
        <v>10</v>
      </c>
      <c r="G134">
        <v>19.149999999999999</v>
      </c>
      <c r="H134">
        <v>14.13</v>
      </c>
      <c r="I134">
        <v>11.16</v>
      </c>
      <c r="J134">
        <v>19.11</v>
      </c>
      <c r="K134">
        <v>81.040000000000006</v>
      </c>
      <c r="N134">
        <f t="shared" si="0"/>
        <v>19.59</v>
      </c>
    </row>
    <row r="135" spans="1:14" x14ac:dyDescent="0.75">
      <c r="A135" s="7">
        <v>0.5316319444444445</v>
      </c>
      <c r="B135">
        <v>19.91</v>
      </c>
      <c r="C135">
        <v>23.73</v>
      </c>
      <c r="D135">
        <v>10</v>
      </c>
      <c r="E135">
        <v>19.149999999999999</v>
      </c>
      <c r="F135">
        <v>10.119999999999999</v>
      </c>
      <c r="G135">
        <v>19.170000000000002</v>
      </c>
      <c r="H135">
        <v>14.1</v>
      </c>
      <c r="I135">
        <v>11.14</v>
      </c>
      <c r="J135">
        <v>19.18</v>
      </c>
      <c r="K135">
        <v>86.5</v>
      </c>
      <c r="N135">
        <f t="shared" si="0"/>
        <v>19.670000000000002</v>
      </c>
    </row>
    <row r="136" spans="1:14" x14ac:dyDescent="0.75">
      <c r="A136" s="7">
        <v>0.53232638888888884</v>
      </c>
      <c r="B136">
        <v>19.809999999999999</v>
      </c>
      <c r="C136">
        <v>23.74</v>
      </c>
      <c r="D136">
        <v>10</v>
      </c>
      <c r="E136">
        <v>19.16</v>
      </c>
      <c r="F136">
        <v>10</v>
      </c>
      <c r="G136">
        <v>19.190000000000001</v>
      </c>
      <c r="H136">
        <v>14.11</v>
      </c>
      <c r="I136">
        <v>11.16</v>
      </c>
      <c r="J136">
        <v>19.2</v>
      </c>
      <c r="K136">
        <v>101.54</v>
      </c>
      <c r="N136">
        <f t="shared" si="0"/>
        <v>19.57</v>
      </c>
    </row>
    <row r="137" spans="1:14" x14ac:dyDescent="0.75">
      <c r="A137" s="7">
        <v>0.53302083333333339</v>
      </c>
      <c r="B137">
        <v>19.670000000000002</v>
      </c>
      <c r="C137">
        <v>23.75</v>
      </c>
      <c r="D137">
        <v>10</v>
      </c>
      <c r="E137">
        <v>19.170000000000002</v>
      </c>
      <c r="F137">
        <v>10</v>
      </c>
      <c r="G137">
        <v>19.27</v>
      </c>
      <c r="H137">
        <v>14.19</v>
      </c>
      <c r="I137">
        <v>11.19</v>
      </c>
      <c r="J137">
        <v>19.309999999999999</v>
      </c>
      <c r="K137">
        <v>111.11</v>
      </c>
      <c r="N137">
        <f t="shared" si="0"/>
        <v>19.430000000000003</v>
      </c>
    </row>
    <row r="138" spans="1:14" x14ac:dyDescent="0.75">
      <c r="A138" s="7">
        <v>0.53371527777777772</v>
      </c>
      <c r="B138">
        <v>19.71</v>
      </c>
      <c r="C138">
        <v>23.78</v>
      </c>
      <c r="D138">
        <v>10</v>
      </c>
      <c r="E138">
        <v>19.190000000000001</v>
      </c>
      <c r="F138">
        <v>10</v>
      </c>
      <c r="G138">
        <v>19.28</v>
      </c>
      <c r="H138">
        <v>14.25</v>
      </c>
      <c r="I138">
        <v>11.22</v>
      </c>
      <c r="J138">
        <v>19.25</v>
      </c>
      <c r="K138">
        <v>117.95</v>
      </c>
      <c r="N138">
        <f t="shared" si="0"/>
        <v>19.470000000000002</v>
      </c>
    </row>
    <row r="139" spans="1:14" x14ac:dyDescent="0.75">
      <c r="A139" s="7">
        <v>0.53440972222222227</v>
      </c>
      <c r="B139">
        <v>19.62</v>
      </c>
      <c r="C139">
        <v>23.81</v>
      </c>
      <c r="D139">
        <v>10</v>
      </c>
      <c r="E139">
        <v>19.22</v>
      </c>
      <c r="F139">
        <v>10</v>
      </c>
      <c r="G139">
        <v>19.3</v>
      </c>
      <c r="H139">
        <v>14.29</v>
      </c>
      <c r="I139">
        <v>11.27</v>
      </c>
      <c r="J139">
        <v>19.18</v>
      </c>
      <c r="K139">
        <v>119.32</v>
      </c>
      <c r="N139">
        <f t="shared" si="0"/>
        <v>19.380000000000003</v>
      </c>
    </row>
    <row r="140" spans="1:14" x14ac:dyDescent="0.75">
      <c r="A140" s="7">
        <v>0.5351041666666666</v>
      </c>
      <c r="B140">
        <v>19.47</v>
      </c>
      <c r="C140">
        <v>23.8</v>
      </c>
      <c r="D140">
        <v>10</v>
      </c>
      <c r="E140">
        <v>19.23</v>
      </c>
      <c r="F140">
        <v>10</v>
      </c>
      <c r="G140">
        <v>19.32</v>
      </c>
      <c r="H140">
        <v>14.33</v>
      </c>
      <c r="I140">
        <v>11.31</v>
      </c>
      <c r="J140">
        <v>19.3</v>
      </c>
      <c r="K140">
        <v>116.58</v>
      </c>
      <c r="N140">
        <f t="shared" si="0"/>
        <v>19.23</v>
      </c>
    </row>
    <row r="141" spans="1:14" x14ac:dyDescent="0.75">
      <c r="A141" s="7">
        <v>0.53579861111111116</v>
      </c>
      <c r="B141">
        <v>19.63</v>
      </c>
      <c r="C141">
        <v>23.8</v>
      </c>
      <c r="D141">
        <v>10</v>
      </c>
      <c r="E141">
        <v>19.23</v>
      </c>
      <c r="F141">
        <v>10</v>
      </c>
      <c r="G141">
        <v>19.25</v>
      </c>
      <c r="H141">
        <v>14.35</v>
      </c>
      <c r="I141">
        <v>11.3</v>
      </c>
      <c r="J141">
        <v>19.27</v>
      </c>
      <c r="K141">
        <v>83.77</v>
      </c>
      <c r="N141">
        <f t="shared" si="0"/>
        <v>19.39</v>
      </c>
    </row>
    <row r="142" spans="1:14" x14ac:dyDescent="0.75">
      <c r="A142" s="7">
        <v>0.53649305555555549</v>
      </c>
      <c r="B142">
        <v>19.57</v>
      </c>
      <c r="C142">
        <v>23.83</v>
      </c>
      <c r="D142">
        <v>10</v>
      </c>
      <c r="E142">
        <v>19.23</v>
      </c>
      <c r="F142">
        <v>10</v>
      </c>
      <c r="G142">
        <v>19.309999999999999</v>
      </c>
      <c r="H142">
        <v>14.31</v>
      </c>
      <c r="I142">
        <v>11.29</v>
      </c>
      <c r="J142">
        <v>19.45</v>
      </c>
      <c r="K142">
        <v>101.54</v>
      </c>
      <c r="N142">
        <f t="shared" si="0"/>
        <v>19.330000000000002</v>
      </c>
    </row>
    <row r="143" spans="1:14" x14ac:dyDescent="0.75">
      <c r="A143" s="7">
        <v>0.53718750000000004</v>
      </c>
      <c r="B143">
        <v>19.57</v>
      </c>
      <c r="C143">
        <v>23.87</v>
      </c>
      <c r="D143">
        <v>10</v>
      </c>
      <c r="E143">
        <v>19.260000000000002</v>
      </c>
      <c r="F143">
        <v>10</v>
      </c>
      <c r="G143">
        <v>19.38</v>
      </c>
      <c r="H143">
        <v>14.37</v>
      </c>
      <c r="I143">
        <v>11.31</v>
      </c>
      <c r="J143">
        <v>19.29</v>
      </c>
      <c r="K143">
        <v>122.05</v>
      </c>
      <c r="N143">
        <f t="shared" si="0"/>
        <v>19.330000000000002</v>
      </c>
    </row>
    <row r="144" spans="1:14" x14ac:dyDescent="0.75">
      <c r="A144" s="7">
        <v>0.53788194444444437</v>
      </c>
      <c r="B144">
        <v>19.54</v>
      </c>
      <c r="C144">
        <v>23.91</v>
      </c>
      <c r="D144">
        <v>10</v>
      </c>
      <c r="E144">
        <v>19.29</v>
      </c>
      <c r="F144">
        <v>10</v>
      </c>
      <c r="G144">
        <v>19.350000000000001</v>
      </c>
      <c r="H144">
        <v>14.41</v>
      </c>
      <c r="I144">
        <v>11.39</v>
      </c>
      <c r="J144">
        <v>19.41</v>
      </c>
      <c r="K144">
        <v>112.48</v>
      </c>
      <c r="N144">
        <f t="shared" si="0"/>
        <v>19.3</v>
      </c>
    </row>
    <row r="145" spans="1:14" x14ac:dyDescent="0.75">
      <c r="A145" s="7">
        <v>0.53857638888888892</v>
      </c>
      <c r="B145">
        <v>19.47</v>
      </c>
      <c r="C145">
        <v>23.96</v>
      </c>
      <c r="D145">
        <v>10</v>
      </c>
      <c r="E145">
        <v>19.309999999999999</v>
      </c>
      <c r="F145">
        <v>10</v>
      </c>
      <c r="G145">
        <v>19.329999999999998</v>
      </c>
      <c r="H145">
        <v>14.38</v>
      </c>
      <c r="I145">
        <v>11.39</v>
      </c>
      <c r="J145">
        <v>19.350000000000001</v>
      </c>
      <c r="K145">
        <v>94.71</v>
      </c>
      <c r="N145">
        <f t="shared" si="0"/>
        <v>19.23</v>
      </c>
    </row>
    <row r="146" spans="1:14" x14ac:dyDescent="0.75">
      <c r="A146" s="7">
        <v>0.53927083333333337</v>
      </c>
      <c r="B146">
        <v>19.45</v>
      </c>
      <c r="C146">
        <v>23.99</v>
      </c>
      <c r="D146">
        <v>10</v>
      </c>
      <c r="E146">
        <v>19.34</v>
      </c>
      <c r="F146">
        <v>10</v>
      </c>
      <c r="G146">
        <v>19.46</v>
      </c>
      <c r="H146">
        <v>14.44</v>
      </c>
      <c r="I146">
        <v>11.39</v>
      </c>
      <c r="J146">
        <v>19.37</v>
      </c>
      <c r="K146">
        <v>126.15</v>
      </c>
      <c r="N146">
        <f t="shared" si="0"/>
        <v>19.21</v>
      </c>
    </row>
    <row r="147" spans="1:14" x14ac:dyDescent="0.75">
      <c r="A147" s="7">
        <v>0.53996527777777781</v>
      </c>
      <c r="B147">
        <v>19.38</v>
      </c>
      <c r="C147">
        <v>24.03</v>
      </c>
      <c r="D147">
        <v>10</v>
      </c>
      <c r="E147">
        <v>19.37</v>
      </c>
      <c r="F147">
        <v>10</v>
      </c>
      <c r="G147">
        <v>19.440000000000001</v>
      </c>
      <c r="H147">
        <v>14.51</v>
      </c>
      <c r="I147">
        <v>11.43</v>
      </c>
      <c r="J147">
        <v>19.309999999999999</v>
      </c>
      <c r="K147">
        <v>120.68</v>
      </c>
      <c r="N147">
        <f t="shared" si="0"/>
        <v>19.14</v>
      </c>
    </row>
    <row r="148" spans="1:14" x14ac:dyDescent="0.75">
      <c r="A148" s="7">
        <v>0.54065972222222225</v>
      </c>
      <c r="B148">
        <v>19.23</v>
      </c>
      <c r="C148">
        <v>24.05</v>
      </c>
      <c r="D148">
        <v>10</v>
      </c>
      <c r="E148">
        <v>19.39</v>
      </c>
      <c r="F148">
        <v>10</v>
      </c>
      <c r="G148">
        <v>19.43</v>
      </c>
      <c r="H148">
        <v>14.53</v>
      </c>
      <c r="I148">
        <v>11.47</v>
      </c>
      <c r="J148">
        <v>19.62</v>
      </c>
      <c r="K148">
        <v>112.48</v>
      </c>
      <c r="N148">
        <f t="shared" si="0"/>
        <v>18.990000000000002</v>
      </c>
    </row>
    <row r="149" spans="1:14" x14ac:dyDescent="0.75">
      <c r="A149" s="7">
        <v>0.54135416666666669</v>
      </c>
      <c r="B149">
        <v>19.260000000000002</v>
      </c>
      <c r="C149">
        <v>24.08</v>
      </c>
      <c r="D149">
        <v>10</v>
      </c>
      <c r="E149">
        <v>19.41</v>
      </c>
      <c r="F149">
        <v>10</v>
      </c>
      <c r="G149">
        <v>19.47</v>
      </c>
      <c r="H149">
        <v>14.52</v>
      </c>
      <c r="I149">
        <v>11.46</v>
      </c>
      <c r="J149">
        <v>19.3</v>
      </c>
      <c r="K149">
        <v>111.11</v>
      </c>
      <c r="N149">
        <f t="shared" si="0"/>
        <v>19.020000000000003</v>
      </c>
    </row>
    <row r="150" spans="1:14" x14ac:dyDescent="0.75">
      <c r="A150" s="7">
        <v>0.54204861111111113</v>
      </c>
      <c r="B150">
        <v>19.190000000000001</v>
      </c>
      <c r="C150">
        <v>24.08</v>
      </c>
      <c r="D150">
        <v>10</v>
      </c>
      <c r="E150">
        <v>19.41</v>
      </c>
      <c r="F150">
        <v>10</v>
      </c>
      <c r="G150">
        <v>19.440000000000001</v>
      </c>
      <c r="H150">
        <v>14.49</v>
      </c>
      <c r="I150">
        <v>11.45</v>
      </c>
      <c r="J150">
        <v>19.559999999999999</v>
      </c>
      <c r="K150">
        <v>89.24</v>
      </c>
      <c r="N150">
        <f t="shared" si="0"/>
        <v>18.950000000000003</v>
      </c>
    </row>
    <row r="151" spans="1:14" x14ac:dyDescent="0.75">
      <c r="A151" s="7">
        <v>0.54274305555555558</v>
      </c>
      <c r="B151">
        <v>19.11</v>
      </c>
      <c r="C151">
        <v>24.12</v>
      </c>
      <c r="D151">
        <v>10</v>
      </c>
      <c r="E151">
        <v>19.41</v>
      </c>
      <c r="F151">
        <v>10</v>
      </c>
      <c r="G151">
        <v>19.420000000000002</v>
      </c>
      <c r="H151">
        <v>14.46</v>
      </c>
      <c r="I151">
        <v>11.45</v>
      </c>
      <c r="J151">
        <v>19.420000000000002</v>
      </c>
      <c r="K151">
        <v>90.61</v>
      </c>
      <c r="N151">
        <f t="shared" si="0"/>
        <v>18.87</v>
      </c>
    </row>
    <row r="152" spans="1:14" x14ac:dyDescent="0.75">
      <c r="A152" s="7">
        <v>0.54343750000000002</v>
      </c>
      <c r="B152">
        <v>19</v>
      </c>
      <c r="C152">
        <v>24.16</v>
      </c>
      <c r="D152">
        <v>10</v>
      </c>
      <c r="E152">
        <v>19.420000000000002</v>
      </c>
      <c r="F152">
        <v>10</v>
      </c>
      <c r="G152">
        <v>19.440000000000001</v>
      </c>
      <c r="H152">
        <v>14.44</v>
      </c>
      <c r="I152">
        <v>11.43</v>
      </c>
      <c r="J152">
        <v>19.510000000000002</v>
      </c>
      <c r="K152">
        <v>93.34</v>
      </c>
      <c r="N152">
        <f t="shared" si="0"/>
        <v>18.760000000000002</v>
      </c>
    </row>
    <row r="153" spans="1:14" x14ac:dyDescent="0.75">
      <c r="A153" s="7">
        <v>0.54413194444444446</v>
      </c>
      <c r="B153">
        <v>19.07</v>
      </c>
      <c r="C153">
        <v>24.2</v>
      </c>
      <c r="D153">
        <v>10</v>
      </c>
      <c r="E153">
        <v>19.440000000000001</v>
      </c>
      <c r="F153">
        <v>10</v>
      </c>
      <c r="G153">
        <v>19.45</v>
      </c>
      <c r="H153">
        <v>14.43</v>
      </c>
      <c r="I153">
        <v>11.41</v>
      </c>
      <c r="J153">
        <v>19.45</v>
      </c>
      <c r="K153">
        <v>97.44</v>
      </c>
      <c r="N153">
        <f t="shared" si="0"/>
        <v>18.830000000000002</v>
      </c>
    </row>
    <row r="154" spans="1:14" x14ac:dyDescent="0.75">
      <c r="A154" s="7">
        <v>0.5448263888888889</v>
      </c>
      <c r="B154">
        <v>19.059999999999999</v>
      </c>
      <c r="C154">
        <v>24.23</v>
      </c>
      <c r="D154">
        <v>10</v>
      </c>
      <c r="E154">
        <v>19.46</v>
      </c>
      <c r="F154">
        <v>10</v>
      </c>
      <c r="G154">
        <v>19.559999999999999</v>
      </c>
      <c r="H154">
        <v>14.46</v>
      </c>
      <c r="I154">
        <v>11.46</v>
      </c>
      <c r="J154">
        <v>19.47</v>
      </c>
      <c r="K154">
        <v>127.52</v>
      </c>
      <c r="N154">
        <f t="shared" si="0"/>
        <v>18.82</v>
      </c>
    </row>
    <row r="155" spans="1:14" x14ac:dyDescent="0.75">
      <c r="A155" s="7">
        <v>0.54552083333333334</v>
      </c>
      <c r="B155">
        <v>19.010000000000002</v>
      </c>
      <c r="C155">
        <v>24.27</v>
      </c>
      <c r="D155">
        <v>10</v>
      </c>
      <c r="E155">
        <v>19.48</v>
      </c>
      <c r="F155">
        <v>10</v>
      </c>
      <c r="G155">
        <v>19.52</v>
      </c>
      <c r="H155">
        <v>14.51</v>
      </c>
      <c r="I155">
        <v>11.53</v>
      </c>
      <c r="J155">
        <v>19.47</v>
      </c>
      <c r="K155">
        <v>94.71</v>
      </c>
      <c r="N155">
        <f t="shared" si="0"/>
        <v>18.770000000000003</v>
      </c>
    </row>
    <row r="156" spans="1:14" x14ac:dyDescent="0.75">
      <c r="A156" s="7">
        <v>0.54621527777777779</v>
      </c>
      <c r="B156">
        <v>18.93</v>
      </c>
      <c r="C156">
        <v>24.3</v>
      </c>
      <c r="D156">
        <v>10</v>
      </c>
      <c r="E156">
        <v>19.48</v>
      </c>
      <c r="F156">
        <v>10</v>
      </c>
      <c r="G156">
        <v>19.47</v>
      </c>
      <c r="H156">
        <v>14.47</v>
      </c>
      <c r="I156">
        <v>11.49</v>
      </c>
      <c r="J156">
        <v>19.48</v>
      </c>
      <c r="K156">
        <v>85.14</v>
      </c>
      <c r="N156">
        <f t="shared" si="0"/>
        <v>18.690000000000001</v>
      </c>
    </row>
    <row r="157" spans="1:14" x14ac:dyDescent="0.75">
      <c r="A157" s="7">
        <v>0.54690972222222223</v>
      </c>
      <c r="B157">
        <v>18.899999999999999</v>
      </c>
      <c r="C157">
        <v>24.33</v>
      </c>
      <c r="D157">
        <v>10</v>
      </c>
      <c r="E157">
        <v>19.48</v>
      </c>
      <c r="F157">
        <v>10</v>
      </c>
      <c r="G157">
        <v>19.5</v>
      </c>
      <c r="H157">
        <v>14.45</v>
      </c>
      <c r="I157">
        <v>11.48</v>
      </c>
      <c r="J157">
        <v>19.54</v>
      </c>
      <c r="K157">
        <v>86.5</v>
      </c>
      <c r="N157">
        <f t="shared" si="0"/>
        <v>18.66</v>
      </c>
    </row>
    <row r="158" spans="1:14" x14ac:dyDescent="0.75">
      <c r="A158" s="7">
        <v>0.54760416666666667</v>
      </c>
      <c r="B158">
        <v>18.8</v>
      </c>
      <c r="C158">
        <v>24.38</v>
      </c>
      <c r="D158">
        <v>10</v>
      </c>
      <c r="E158">
        <v>19.48</v>
      </c>
      <c r="F158">
        <v>10</v>
      </c>
      <c r="G158">
        <v>19.46</v>
      </c>
      <c r="H158">
        <v>14.41</v>
      </c>
      <c r="I158">
        <v>11.46</v>
      </c>
      <c r="J158">
        <v>19.55</v>
      </c>
      <c r="K158">
        <v>78.3</v>
      </c>
      <c r="N158">
        <f t="shared" si="0"/>
        <v>18.560000000000002</v>
      </c>
    </row>
    <row r="159" spans="1:14" x14ac:dyDescent="0.75">
      <c r="A159" s="7">
        <v>0.54829861111111111</v>
      </c>
      <c r="B159">
        <v>18.72</v>
      </c>
      <c r="C159">
        <v>24.4</v>
      </c>
      <c r="D159">
        <v>10</v>
      </c>
      <c r="E159">
        <v>19.48</v>
      </c>
      <c r="F159">
        <v>10</v>
      </c>
      <c r="G159">
        <v>19.47</v>
      </c>
      <c r="H159">
        <v>14.4</v>
      </c>
      <c r="I159">
        <v>11.48</v>
      </c>
      <c r="J159">
        <v>19.5</v>
      </c>
      <c r="K159">
        <v>94.71</v>
      </c>
      <c r="N159">
        <f t="shared" si="0"/>
        <v>18.48</v>
      </c>
    </row>
    <row r="160" spans="1:14" x14ac:dyDescent="0.75">
      <c r="A160" s="7">
        <v>0.54899305555555555</v>
      </c>
      <c r="B160">
        <v>18.79</v>
      </c>
      <c r="C160">
        <v>24.43</v>
      </c>
      <c r="D160">
        <v>10</v>
      </c>
      <c r="E160">
        <v>19.48</v>
      </c>
      <c r="F160">
        <v>10</v>
      </c>
      <c r="G160">
        <v>19.46</v>
      </c>
      <c r="H160">
        <v>14.41</v>
      </c>
      <c r="I160">
        <v>11.51</v>
      </c>
      <c r="J160">
        <v>19.52</v>
      </c>
      <c r="K160">
        <v>81.040000000000006</v>
      </c>
      <c r="N160">
        <f t="shared" si="0"/>
        <v>18.55</v>
      </c>
    </row>
    <row r="161" spans="1:14" x14ac:dyDescent="0.75">
      <c r="A161" s="7">
        <v>0.5496875</v>
      </c>
      <c r="B161">
        <v>18.7</v>
      </c>
      <c r="C161">
        <v>24.43</v>
      </c>
      <c r="D161">
        <v>10</v>
      </c>
      <c r="E161">
        <v>19.46</v>
      </c>
      <c r="F161">
        <v>10</v>
      </c>
      <c r="G161">
        <v>19.43</v>
      </c>
      <c r="H161">
        <v>14.37</v>
      </c>
      <c r="I161">
        <v>11.47</v>
      </c>
      <c r="J161">
        <v>19.399999999999999</v>
      </c>
      <c r="K161">
        <v>70.099999999999994</v>
      </c>
      <c r="N161">
        <f t="shared" si="0"/>
        <v>18.46</v>
      </c>
    </row>
    <row r="162" spans="1:14" x14ac:dyDescent="0.75">
      <c r="A162" s="7">
        <v>0.55038194444444444</v>
      </c>
      <c r="B162">
        <v>18.690000000000001</v>
      </c>
      <c r="C162">
        <v>24.41</v>
      </c>
      <c r="D162">
        <v>10</v>
      </c>
      <c r="E162">
        <v>19.440000000000001</v>
      </c>
      <c r="F162">
        <v>10</v>
      </c>
      <c r="G162">
        <v>19.39</v>
      </c>
      <c r="H162">
        <v>14.31</v>
      </c>
      <c r="I162">
        <v>11.43</v>
      </c>
      <c r="J162">
        <v>19.420000000000002</v>
      </c>
      <c r="K162">
        <v>76.930000000000007</v>
      </c>
      <c r="N162">
        <f t="shared" si="0"/>
        <v>18.450000000000003</v>
      </c>
    </row>
    <row r="163" spans="1:14" x14ac:dyDescent="0.75">
      <c r="A163" s="7">
        <v>0.55107638888888888</v>
      </c>
      <c r="B163">
        <v>18.579999999999998</v>
      </c>
      <c r="C163">
        <v>24.38</v>
      </c>
      <c r="D163">
        <v>10</v>
      </c>
      <c r="E163">
        <v>19.420000000000002</v>
      </c>
      <c r="F163">
        <v>10</v>
      </c>
      <c r="G163">
        <v>19.39</v>
      </c>
      <c r="H163">
        <v>14.3</v>
      </c>
      <c r="I163">
        <v>11.44</v>
      </c>
      <c r="J163">
        <v>19.34</v>
      </c>
      <c r="K163">
        <v>72.83</v>
      </c>
      <c r="N163">
        <f t="shared" si="0"/>
        <v>18.34</v>
      </c>
    </row>
    <row r="164" spans="1:14" x14ac:dyDescent="0.75">
      <c r="A164" s="7">
        <v>0.55177083333333332</v>
      </c>
      <c r="B164">
        <v>18.55</v>
      </c>
      <c r="C164">
        <v>24.36</v>
      </c>
      <c r="D164">
        <v>10</v>
      </c>
      <c r="E164">
        <v>19.399999999999999</v>
      </c>
      <c r="F164">
        <v>10</v>
      </c>
      <c r="G164">
        <v>19.39</v>
      </c>
      <c r="H164">
        <v>14.29</v>
      </c>
      <c r="I164">
        <v>11.46</v>
      </c>
      <c r="J164">
        <v>19.27</v>
      </c>
      <c r="K164">
        <v>71.47</v>
      </c>
      <c r="N164">
        <f t="shared" si="0"/>
        <v>18.310000000000002</v>
      </c>
    </row>
    <row r="165" spans="1:14" x14ac:dyDescent="0.75">
      <c r="A165" s="7">
        <v>0.55246527777777776</v>
      </c>
      <c r="B165">
        <v>18.43</v>
      </c>
      <c r="C165">
        <v>24.35</v>
      </c>
      <c r="D165">
        <v>10</v>
      </c>
      <c r="E165">
        <v>19.39</v>
      </c>
      <c r="F165">
        <v>10</v>
      </c>
      <c r="G165">
        <v>19.39</v>
      </c>
      <c r="H165">
        <v>14.24</v>
      </c>
      <c r="I165">
        <v>11.42</v>
      </c>
      <c r="J165">
        <v>19.399999999999999</v>
      </c>
      <c r="K165">
        <v>74.2</v>
      </c>
      <c r="N165">
        <f t="shared" si="0"/>
        <v>18.190000000000001</v>
      </c>
    </row>
    <row r="166" spans="1:14" x14ac:dyDescent="0.75">
      <c r="A166" s="7">
        <v>0.55315972222222221</v>
      </c>
      <c r="B166">
        <v>18.53</v>
      </c>
      <c r="C166">
        <v>24.32</v>
      </c>
      <c r="D166">
        <v>10</v>
      </c>
      <c r="E166">
        <v>19.37</v>
      </c>
      <c r="F166">
        <v>10</v>
      </c>
      <c r="G166">
        <v>19.41</v>
      </c>
      <c r="H166">
        <v>14.24</v>
      </c>
      <c r="I166">
        <v>11.42</v>
      </c>
      <c r="J166">
        <v>19.5</v>
      </c>
      <c r="K166">
        <v>82.4</v>
      </c>
      <c r="N166">
        <f t="shared" si="0"/>
        <v>18.290000000000003</v>
      </c>
    </row>
    <row r="167" spans="1:14" x14ac:dyDescent="0.75">
      <c r="A167" s="7">
        <v>0.55385416666666665</v>
      </c>
      <c r="B167">
        <v>18.55</v>
      </c>
      <c r="C167">
        <v>24.3</v>
      </c>
      <c r="D167">
        <v>10</v>
      </c>
      <c r="E167">
        <v>19.37</v>
      </c>
      <c r="F167">
        <v>10</v>
      </c>
      <c r="G167">
        <v>19.47</v>
      </c>
      <c r="H167">
        <v>14.27</v>
      </c>
      <c r="I167">
        <v>11.48</v>
      </c>
      <c r="J167">
        <v>19.53</v>
      </c>
      <c r="K167">
        <v>105.64</v>
      </c>
      <c r="N167">
        <f t="shared" si="0"/>
        <v>18.310000000000002</v>
      </c>
    </row>
    <row r="168" spans="1:14" x14ac:dyDescent="0.75">
      <c r="A168" s="7">
        <v>0.55454861111111109</v>
      </c>
      <c r="B168">
        <v>18.37</v>
      </c>
      <c r="C168">
        <v>24.3</v>
      </c>
      <c r="D168">
        <v>10</v>
      </c>
      <c r="E168">
        <v>19.38</v>
      </c>
      <c r="F168">
        <v>10</v>
      </c>
      <c r="G168">
        <v>19.5</v>
      </c>
      <c r="H168">
        <v>14.33</v>
      </c>
      <c r="I168">
        <v>11.54</v>
      </c>
      <c r="J168">
        <v>19.55</v>
      </c>
      <c r="K168">
        <v>108.38</v>
      </c>
      <c r="N168">
        <f t="shared" si="0"/>
        <v>18.130000000000003</v>
      </c>
    </row>
    <row r="169" spans="1:14" x14ac:dyDescent="0.75">
      <c r="A169" s="7">
        <v>0.55524305555555553</v>
      </c>
      <c r="B169">
        <v>18.440000000000001</v>
      </c>
      <c r="C169">
        <v>24.3</v>
      </c>
      <c r="D169">
        <v>10</v>
      </c>
      <c r="E169">
        <v>19.399999999999999</v>
      </c>
      <c r="F169">
        <v>10</v>
      </c>
      <c r="G169">
        <v>19.53</v>
      </c>
      <c r="H169">
        <v>14.35</v>
      </c>
      <c r="I169">
        <v>11.59</v>
      </c>
      <c r="J169">
        <v>19.55</v>
      </c>
      <c r="K169">
        <v>112.48</v>
      </c>
      <c r="N169">
        <f t="shared" si="0"/>
        <v>18.200000000000003</v>
      </c>
    </row>
    <row r="170" spans="1:14" x14ac:dyDescent="0.75">
      <c r="A170" s="7">
        <v>0.55593749999999997</v>
      </c>
      <c r="B170">
        <v>18.48</v>
      </c>
      <c r="C170">
        <v>24.32</v>
      </c>
      <c r="D170">
        <v>10</v>
      </c>
      <c r="E170">
        <v>19.420000000000002</v>
      </c>
      <c r="F170">
        <v>10</v>
      </c>
      <c r="G170">
        <v>19.54</v>
      </c>
      <c r="H170">
        <v>14.39</v>
      </c>
      <c r="I170">
        <v>11.64</v>
      </c>
      <c r="J170">
        <v>19.62</v>
      </c>
      <c r="K170">
        <v>107.01</v>
      </c>
      <c r="N170">
        <f t="shared" si="0"/>
        <v>18.240000000000002</v>
      </c>
    </row>
    <row r="171" spans="1:14" x14ac:dyDescent="0.75">
      <c r="A171" s="7">
        <v>0.55663194444444442</v>
      </c>
      <c r="B171">
        <v>18.37</v>
      </c>
      <c r="C171">
        <v>24.33</v>
      </c>
      <c r="D171">
        <v>10</v>
      </c>
      <c r="E171">
        <v>19.43</v>
      </c>
      <c r="F171">
        <v>10</v>
      </c>
      <c r="G171">
        <v>19.53</v>
      </c>
      <c r="H171">
        <v>14.44</v>
      </c>
      <c r="I171">
        <v>11.67</v>
      </c>
      <c r="J171">
        <v>19.559999999999999</v>
      </c>
      <c r="K171">
        <v>96.07</v>
      </c>
      <c r="N171">
        <f t="shared" si="0"/>
        <v>18.130000000000003</v>
      </c>
    </row>
    <row r="172" spans="1:14" x14ac:dyDescent="0.75">
      <c r="A172" s="7">
        <v>0.55732638888888886</v>
      </c>
      <c r="B172">
        <v>18.510000000000002</v>
      </c>
      <c r="C172">
        <v>24.34</v>
      </c>
      <c r="D172">
        <v>10</v>
      </c>
      <c r="E172">
        <v>19.440000000000001</v>
      </c>
      <c r="F172">
        <v>10</v>
      </c>
      <c r="G172">
        <v>19.52</v>
      </c>
      <c r="H172">
        <v>14.4</v>
      </c>
      <c r="I172">
        <v>11.67</v>
      </c>
      <c r="J172">
        <v>19.48</v>
      </c>
      <c r="K172">
        <v>96.07</v>
      </c>
      <c r="N172">
        <f t="shared" si="0"/>
        <v>18.270000000000003</v>
      </c>
    </row>
    <row r="173" spans="1:14" x14ac:dyDescent="0.75">
      <c r="A173" s="7">
        <v>0.5580208333333333</v>
      </c>
      <c r="B173">
        <v>18.399999999999999</v>
      </c>
      <c r="C173">
        <v>24.34</v>
      </c>
      <c r="D173">
        <v>10</v>
      </c>
      <c r="E173">
        <v>19.45</v>
      </c>
      <c r="F173">
        <v>10</v>
      </c>
      <c r="G173">
        <v>19.52</v>
      </c>
      <c r="H173">
        <v>14.4</v>
      </c>
      <c r="I173">
        <v>11.65</v>
      </c>
      <c r="J173">
        <v>19.63</v>
      </c>
      <c r="K173">
        <v>76.930000000000007</v>
      </c>
      <c r="N173">
        <f t="shared" si="0"/>
        <v>18.16</v>
      </c>
    </row>
    <row r="174" spans="1:14" x14ac:dyDescent="0.75">
      <c r="A174" s="7">
        <v>0.55871527777777785</v>
      </c>
      <c r="B174">
        <v>18.39</v>
      </c>
      <c r="C174">
        <v>24.37</v>
      </c>
      <c r="D174">
        <v>10</v>
      </c>
      <c r="E174">
        <v>19.440000000000001</v>
      </c>
      <c r="F174">
        <v>10</v>
      </c>
      <c r="G174">
        <v>19.47</v>
      </c>
      <c r="H174">
        <v>14.36</v>
      </c>
      <c r="I174">
        <v>11.64</v>
      </c>
      <c r="J174">
        <v>19.53</v>
      </c>
      <c r="K174">
        <v>64.63</v>
      </c>
      <c r="N174">
        <f t="shared" si="0"/>
        <v>18.150000000000002</v>
      </c>
    </row>
    <row r="175" spans="1:14" x14ac:dyDescent="0.75">
      <c r="A175" s="7">
        <v>0.55940972222222218</v>
      </c>
      <c r="B175">
        <v>18.399999999999999</v>
      </c>
      <c r="C175">
        <v>24.33</v>
      </c>
      <c r="D175">
        <v>10</v>
      </c>
      <c r="E175">
        <v>19.43</v>
      </c>
      <c r="F175">
        <v>10</v>
      </c>
      <c r="G175">
        <v>19.440000000000001</v>
      </c>
      <c r="H175">
        <v>14.28</v>
      </c>
      <c r="I175">
        <v>11.59</v>
      </c>
      <c r="J175">
        <v>19.43</v>
      </c>
      <c r="K175">
        <v>63.26</v>
      </c>
      <c r="N175">
        <f t="shared" si="0"/>
        <v>18.16</v>
      </c>
    </row>
    <row r="176" spans="1:14" x14ac:dyDescent="0.75">
      <c r="A176" s="7">
        <v>0.56010416666666674</v>
      </c>
      <c r="B176">
        <v>18.329999999999998</v>
      </c>
      <c r="C176">
        <v>24.32</v>
      </c>
      <c r="D176">
        <v>10</v>
      </c>
      <c r="E176">
        <v>19.420000000000002</v>
      </c>
      <c r="F176">
        <v>10</v>
      </c>
      <c r="G176">
        <v>19.48</v>
      </c>
      <c r="H176">
        <v>14.27</v>
      </c>
      <c r="I176">
        <v>11.56</v>
      </c>
      <c r="J176">
        <v>19.5</v>
      </c>
      <c r="K176">
        <v>79.67</v>
      </c>
      <c r="N176">
        <f t="shared" si="0"/>
        <v>18.09</v>
      </c>
    </row>
    <row r="177" spans="1:14" x14ac:dyDescent="0.75">
      <c r="A177" s="7">
        <v>0.56079861111111107</v>
      </c>
      <c r="B177">
        <v>18.28</v>
      </c>
      <c r="C177">
        <v>24.32</v>
      </c>
      <c r="D177">
        <v>10</v>
      </c>
      <c r="E177">
        <v>19.420000000000002</v>
      </c>
      <c r="F177">
        <v>10</v>
      </c>
      <c r="G177">
        <v>19.52</v>
      </c>
      <c r="H177">
        <v>14.27</v>
      </c>
      <c r="I177">
        <v>11.62</v>
      </c>
      <c r="J177">
        <v>19.670000000000002</v>
      </c>
      <c r="K177">
        <v>90.61</v>
      </c>
      <c r="N177">
        <f t="shared" si="0"/>
        <v>18.040000000000003</v>
      </c>
    </row>
    <row r="178" spans="1:14" x14ac:dyDescent="0.75">
      <c r="A178" s="7">
        <v>0.56149305555555562</v>
      </c>
      <c r="B178">
        <v>18.3</v>
      </c>
      <c r="C178">
        <v>24.33</v>
      </c>
      <c r="D178">
        <v>10</v>
      </c>
      <c r="E178">
        <v>19.43</v>
      </c>
      <c r="F178">
        <v>10</v>
      </c>
      <c r="G178">
        <v>19.53</v>
      </c>
      <c r="H178">
        <v>14.33</v>
      </c>
      <c r="I178">
        <v>11.66</v>
      </c>
      <c r="J178">
        <v>19.579999999999998</v>
      </c>
      <c r="K178">
        <v>86.5</v>
      </c>
      <c r="N178">
        <f t="shared" si="0"/>
        <v>18.060000000000002</v>
      </c>
    </row>
    <row r="179" spans="1:14" x14ac:dyDescent="0.75">
      <c r="A179" s="7">
        <v>0.56218749999999995</v>
      </c>
      <c r="B179">
        <v>18.32</v>
      </c>
      <c r="C179">
        <v>24.35</v>
      </c>
      <c r="D179">
        <v>10</v>
      </c>
      <c r="E179">
        <v>19.43</v>
      </c>
      <c r="F179">
        <v>10</v>
      </c>
      <c r="G179">
        <v>19.5</v>
      </c>
      <c r="H179">
        <v>14.36</v>
      </c>
      <c r="I179">
        <v>11.66</v>
      </c>
      <c r="J179">
        <v>19.61</v>
      </c>
      <c r="K179">
        <v>81.040000000000006</v>
      </c>
      <c r="N179">
        <f t="shared" si="0"/>
        <v>18.080000000000002</v>
      </c>
    </row>
    <row r="180" spans="1:14" x14ac:dyDescent="0.75">
      <c r="A180" s="7">
        <v>0.5628819444444445</v>
      </c>
      <c r="B180">
        <v>18.27</v>
      </c>
      <c r="C180">
        <v>24.35</v>
      </c>
      <c r="D180">
        <v>10</v>
      </c>
      <c r="E180">
        <v>19.440000000000001</v>
      </c>
      <c r="F180">
        <v>10</v>
      </c>
      <c r="G180">
        <v>19.510000000000002</v>
      </c>
      <c r="H180">
        <v>14.34</v>
      </c>
      <c r="I180">
        <v>11.68</v>
      </c>
      <c r="J180">
        <v>19.62</v>
      </c>
      <c r="K180">
        <v>78.3</v>
      </c>
      <c r="N180">
        <f t="shared" si="0"/>
        <v>18.03</v>
      </c>
    </row>
    <row r="181" spans="1:14" x14ac:dyDescent="0.75">
      <c r="A181" s="7">
        <v>0.56357638888888884</v>
      </c>
      <c r="B181">
        <v>18.22</v>
      </c>
      <c r="C181">
        <v>24.36</v>
      </c>
      <c r="D181">
        <v>10</v>
      </c>
      <c r="E181">
        <v>19.440000000000001</v>
      </c>
      <c r="F181">
        <v>10</v>
      </c>
      <c r="G181">
        <v>19.52</v>
      </c>
      <c r="H181">
        <v>14.34</v>
      </c>
      <c r="I181">
        <v>11.67</v>
      </c>
      <c r="J181">
        <v>19.54</v>
      </c>
      <c r="K181">
        <v>86.5</v>
      </c>
      <c r="N181">
        <f t="shared" si="0"/>
        <v>17.98</v>
      </c>
    </row>
    <row r="182" spans="1:14" x14ac:dyDescent="0.75">
      <c r="A182" s="7">
        <v>0.56427083333333339</v>
      </c>
      <c r="B182">
        <v>18.2</v>
      </c>
      <c r="C182">
        <v>24.38</v>
      </c>
      <c r="D182">
        <v>10</v>
      </c>
      <c r="E182">
        <v>19.45</v>
      </c>
      <c r="F182">
        <v>10</v>
      </c>
      <c r="G182">
        <v>19.54</v>
      </c>
      <c r="H182">
        <v>14.34</v>
      </c>
      <c r="I182">
        <v>11.71</v>
      </c>
      <c r="J182">
        <v>19.53</v>
      </c>
      <c r="K182">
        <v>90.61</v>
      </c>
      <c r="N182">
        <f t="shared" si="0"/>
        <v>17.96</v>
      </c>
    </row>
    <row r="183" spans="1:14" x14ac:dyDescent="0.75">
      <c r="A183" s="7">
        <v>0.56496527777777772</v>
      </c>
      <c r="B183">
        <v>18.170000000000002</v>
      </c>
      <c r="C183">
        <v>24.39</v>
      </c>
      <c r="D183">
        <v>10</v>
      </c>
      <c r="E183">
        <v>19.45</v>
      </c>
      <c r="F183">
        <v>10</v>
      </c>
      <c r="G183">
        <v>19.52</v>
      </c>
      <c r="H183">
        <v>14.38</v>
      </c>
      <c r="I183">
        <v>11.76</v>
      </c>
      <c r="J183">
        <v>19.71</v>
      </c>
      <c r="K183">
        <v>83.77</v>
      </c>
      <c r="N183">
        <f t="shared" si="0"/>
        <v>17.930000000000003</v>
      </c>
    </row>
    <row r="184" spans="1:14" x14ac:dyDescent="0.75">
      <c r="A184" s="7">
        <v>0.56565972222222227</v>
      </c>
      <c r="B184">
        <v>18.170000000000002</v>
      </c>
      <c r="C184">
        <v>24.41</v>
      </c>
      <c r="D184">
        <v>10</v>
      </c>
      <c r="E184">
        <v>19.46</v>
      </c>
      <c r="F184">
        <v>10</v>
      </c>
      <c r="G184">
        <v>19.52</v>
      </c>
      <c r="H184">
        <v>14.38</v>
      </c>
      <c r="I184">
        <v>11.74</v>
      </c>
      <c r="J184">
        <v>19.670000000000002</v>
      </c>
      <c r="K184">
        <v>78.3</v>
      </c>
      <c r="N184">
        <f t="shared" si="0"/>
        <v>17.930000000000003</v>
      </c>
    </row>
    <row r="185" spans="1:14" x14ac:dyDescent="0.75">
      <c r="A185" s="7">
        <v>0.5663541666666666</v>
      </c>
      <c r="B185">
        <v>18.2</v>
      </c>
      <c r="C185">
        <v>24.45</v>
      </c>
      <c r="D185">
        <v>10</v>
      </c>
      <c r="E185">
        <v>19.46</v>
      </c>
      <c r="F185">
        <v>10</v>
      </c>
      <c r="G185">
        <v>19.5</v>
      </c>
      <c r="H185">
        <v>14.35</v>
      </c>
      <c r="I185">
        <v>11.76</v>
      </c>
      <c r="J185">
        <v>19.64</v>
      </c>
      <c r="K185">
        <v>70.099999999999994</v>
      </c>
      <c r="N185">
        <f t="shared" si="0"/>
        <v>17.96</v>
      </c>
    </row>
    <row r="186" spans="1:14" x14ac:dyDescent="0.75">
      <c r="A186" s="7">
        <v>0.56704861111111116</v>
      </c>
      <c r="B186">
        <v>18.170000000000002</v>
      </c>
      <c r="C186">
        <v>24.46</v>
      </c>
      <c r="D186">
        <v>10</v>
      </c>
      <c r="E186">
        <v>19.45</v>
      </c>
      <c r="F186">
        <v>10</v>
      </c>
      <c r="G186">
        <v>19.48</v>
      </c>
      <c r="H186">
        <v>14.32</v>
      </c>
      <c r="I186">
        <v>11.71</v>
      </c>
      <c r="J186">
        <v>19.7</v>
      </c>
      <c r="K186">
        <v>67.36</v>
      </c>
      <c r="N186">
        <f t="shared" ref="N186:N224" si="1">B186-0.24</f>
        <v>17.930000000000003</v>
      </c>
    </row>
    <row r="187" spans="1:14" x14ac:dyDescent="0.75">
      <c r="A187" s="7">
        <v>0.56774305555555549</v>
      </c>
      <c r="B187">
        <v>18.03</v>
      </c>
      <c r="C187">
        <v>24.47</v>
      </c>
      <c r="D187">
        <v>10</v>
      </c>
      <c r="E187">
        <v>19.45</v>
      </c>
      <c r="F187">
        <v>10</v>
      </c>
      <c r="G187">
        <v>19.47</v>
      </c>
      <c r="H187">
        <v>14.28</v>
      </c>
      <c r="I187">
        <v>11.66</v>
      </c>
      <c r="J187">
        <v>19.37</v>
      </c>
      <c r="K187">
        <v>63.26</v>
      </c>
      <c r="N187">
        <f t="shared" si="1"/>
        <v>17.790000000000003</v>
      </c>
    </row>
    <row r="188" spans="1:14" x14ac:dyDescent="0.75">
      <c r="A188" s="7">
        <v>0.56843750000000004</v>
      </c>
      <c r="B188">
        <v>18.09</v>
      </c>
      <c r="C188">
        <v>24.47</v>
      </c>
      <c r="D188">
        <v>10</v>
      </c>
      <c r="E188">
        <v>19.43</v>
      </c>
      <c r="F188">
        <v>10</v>
      </c>
      <c r="G188">
        <v>19.46</v>
      </c>
      <c r="H188">
        <v>14.27</v>
      </c>
      <c r="I188">
        <v>11.63</v>
      </c>
      <c r="J188">
        <v>19.32</v>
      </c>
      <c r="K188">
        <v>64.63</v>
      </c>
      <c r="N188">
        <f t="shared" si="1"/>
        <v>17.850000000000001</v>
      </c>
    </row>
    <row r="189" spans="1:14" x14ac:dyDescent="0.75">
      <c r="A189" s="7">
        <v>0.56913194444444437</v>
      </c>
      <c r="B189">
        <v>18.059999999999999</v>
      </c>
      <c r="C189">
        <v>24.45</v>
      </c>
      <c r="D189">
        <v>10</v>
      </c>
      <c r="E189">
        <v>19.41</v>
      </c>
      <c r="F189">
        <v>10</v>
      </c>
      <c r="G189">
        <v>19.46</v>
      </c>
      <c r="H189">
        <v>14.22</v>
      </c>
      <c r="I189">
        <v>11.6</v>
      </c>
      <c r="J189">
        <v>19.66</v>
      </c>
      <c r="K189">
        <v>71.47</v>
      </c>
      <c r="N189">
        <f t="shared" si="1"/>
        <v>17.82</v>
      </c>
    </row>
    <row r="190" spans="1:14" x14ac:dyDescent="0.75">
      <c r="A190" s="7">
        <v>0.56982638888888892</v>
      </c>
      <c r="B190">
        <v>18.05</v>
      </c>
      <c r="C190">
        <v>24.44</v>
      </c>
      <c r="D190">
        <v>10</v>
      </c>
      <c r="E190">
        <v>19.39</v>
      </c>
      <c r="F190">
        <v>10</v>
      </c>
      <c r="G190">
        <v>19.440000000000001</v>
      </c>
      <c r="H190">
        <v>14.19</v>
      </c>
      <c r="I190">
        <v>11.62</v>
      </c>
      <c r="J190">
        <v>19.510000000000002</v>
      </c>
      <c r="K190">
        <v>61.9</v>
      </c>
      <c r="N190">
        <f t="shared" si="1"/>
        <v>17.810000000000002</v>
      </c>
    </row>
    <row r="191" spans="1:14" x14ac:dyDescent="0.75">
      <c r="A191" s="7">
        <v>0.57052083333333337</v>
      </c>
      <c r="B191">
        <v>17.97</v>
      </c>
      <c r="C191">
        <v>24.42</v>
      </c>
      <c r="D191">
        <v>10</v>
      </c>
      <c r="E191">
        <v>19.37</v>
      </c>
      <c r="F191">
        <v>10</v>
      </c>
      <c r="G191">
        <v>19.420000000000002</v>
      </c>
      <c r="H191">
        <v>14.19</v>
      </c>
      <c r="I191">
        <v>11.59</v>
      </c>
      <c r="J191">
        <v>19.510000000000002</v>
      </c>
      <c r="K191">
        <v>55.06</v>
      </c>
      <c r="N191">
        <f t="shared" si="1"/>
        <v>17.73</v>
      </c>
    </row>
    <row r="192" spans="1:14" x14ac:dyDescent="0.75">
      <c r="A192" s="7">
        <v>0.57121527777777781</v>
      </c>
      <c r="B192">
        <v>17.84</v>
      </c>
      <c r="C192">
        <v>24.39</v>
      </c>
      <c r="D192">
        <v>10</v>
      </c>
      <c r="E192">
        <v>19.350000000000001</v>
      </c>
      <c r="F192">
        <v>10</v>
      </c>
      <c r="G192">
        <v>19.38</v>
      </c>
      <c r="H192">
        <v>14.17</v>
      </c>
      <c r="I192">
        <v>11.6</v>
      </c>
      <c r="J192">
        <v>19.559999999999999</v>
      </c>
      <c r="K192">
        <v>50.96</v>
      </c>
      <c r="N192">
        <f t="shared" si="1"/>
        <v>17.600000000000001</v>
      </c>
    </row>
    <row r="193" spans="1:14" x14ac:dyDescent="0.75">
      <c r="A193" s="7">
        <v>0.57190972222222225</v>
      </c>
      <c r="B193">
        <v>17.91</v>
      </c>
      <c r="C193">
        <v>24.37</v>
      </c>
      <c r="D193">
        <v>10</v>
      </c>
      <c r="E193">
        <v>19.329999999999998</v>
      </c>
      <c r="F193">
        <v>10</v>
      </c>
      <c r="G193">
        <v>19.38</v>
      </c>
      <c r="H193">
        <v>14.12</v>
      </c>
      <c r="I193">
        <v>11.55</v>
      </c>
      <c r="J193">
        <v>19.46</v>
      </c>
      <c r="K193">
        <v>48.23</v>
      </c>
      <c r="N193">
        <f t="shared" si="1"/>
        <v>17.670000000000002</v>
      </c>
    </row>
    <row r="194" spans="1:14" x14ac:dyDescent="0.75">
      <c r="A194" s="7">
        <v>0.57260416666666669</v>
      </c>
      <c r="B194">
        <v>17.96</v>
      </c>
      <c r="C194">
        <v>24.36</v>
      </c>
      <c r="D194">
        <v>10</v>
      </c>
      <c r="E194">
        <v>19.3</v>
      </c>
      <c r="F194">
        <v>10</v>
      </c>
      <c r="G194">
        <v>19.350000000000001</v>
      </c>
      <c r="H194">
        <v>14.13</v>
      </c>
      <c r="I194">
        <v>11.56</v>
      </c>
      <c r="J194">
        <v>19.579999999999998</v>
      </c>
      <c r="K194">
        <v>49.59</v>
      </c>
      <c r="N194">
        <f t="shared" si="1"/>
        <v>17.720000000000002</v>
      </c>
    </row>
    <row r="195" spans="1:14" x14ac:dyDescent="0.75">
      <c r="A195" s="7">
        <v>0.57329861111111113</v>
      </c>
      <c r="B195">
        <v>17.89</v>
      </c>
      <c r="C195">
        <v>24.33</v>
      </c>
      <c r="D195">
        <v>10</v>
      </c>
      <c r="E195">
        <v>19.29</v>
      </c>
      <c r="F195">
        <v>10</v>
      </c>
      <c r="G195">
        <v>19.329999999999998</v>
      </c>
      <c r="H195">
        <v>14.11</v>
      </c>
      <c r="I195">
        <v>11.56</v>
      </c>
      <c r="J195">
        <v>19.5</v>
      </c>
      <c r="K195">
        <v>53.69</v>
      </c>
      <c r="N195">
        <f t="shared" si="1"/>
        <v>17.650000000000002</v>
      </c>
    </row>
    <row r="196" spans="1:14" x14ac:dyDescent="0.75">
      <c r="A196" s="7">
        <v>0.57399305555555558</v>
      </c>
      <c r="B196">
        <v>17.89</v>
      </c>
      <c r="C196">
        <v>24.31</v>
      </c>
      <c r="D196">
        <v>10</v>
      </c>
      <c r="E196">
        <v>19.27</v>
      </c>
      <c r="F196">
        <v>10</v>
      </c>
      <c r="G196">
        <v>19.350000000000001</v>
      </c>
      <c r="H196">
        <v>14.13</v>
      </c>
      <c r="I196">
        <v>11.55</v>
      </c>
      <c r="J196">
        <v>19.62</v>
      </c>
      <c r="K196">
        <v>53.69</v>
      </c>
      <c r="N196">
        <f t="shared" si="1"/>
        <v>17.650000000000002</v>
      </c>
    </row>
    <row r="197" spans="1:14" x14ac:dyDescent="0.75">
      <c r="A197" s="7">
        <v>0.57468750000000002</v>
      </c>
      <c r="B197">
        <v>17.61</v>
      </c>
      <c r="C197">
        <v>24.31</v>
      </c>
      <c r="D197">
        <v>10</v>
      </c>
      <c r="E197">
        <v>19.25</v>
      </c>
      <c r="F197">
        <v>10</v>
      </c>
      <c r="G197">
        <v>19.309999999999999</v>
      </c>
      <c r="H197">
        <v>14.11</v>
      </c>
      <c r="I197">
        <v>11.57</v>
      </c>
      <c r="J197">
        <v>19.48</v>
      </c>
      <c r="K197">
        <v>50.96</v>
      </c>
      <c r="N197">
        <f t="shared" si="1"/>
        <v>17.37</v>
      </c>
    </row>
    <row r="198" spans="1:14" x14ac:dyDescent="0.75">
      <c r="A198" s="7">
        <v>0.57538194444444446</v>
      </c>
      <c r="B198">
        <v>17.77</v>
      </c>
      <c r="C198">
        <v>24.31</v>
      </c>
      <c r="D198">
        <v>10</v>
      </c>
      <c r="E198">
        <v>19.239999999999998</v>
      </c>
      <c r="F198">
        <v>10</v>
      </c>
      <c r="G198">
        <v>19.329999999999998</v>
      </c>
      <c r="H198">
        <v>14.1</v>
      </c>
      <c r="I198">
        <v>11.56</v>
      </c>
      <c r="J198">
        <v>19.59</v>
      </c>
      <c r="K198">
        <v>48.23</v>
      </c>
      <c r="N198">
        <f t="shared" si="1"/>
        <v>17.53</v>
      </c>
    </row>
    <row r="199" spans="1:14" x14ac:dyDescent="0.75">
      <c r="A199" s="7">
        <v>0.5760763888888889</v>
      </c>
      <c r="B199">
        <v>17.739999999999998</v>
      </c>
      <c r="C199">
        <v>24.29</v>
      </c>
      <c r="D199">
        <v>10</v>
      </c>
      <c r="E199">
        <v>19.23</v>
      </c>
      <c r="F199">
        <v>10</v>
      </c>
      <c r="G199">
        <v>19.32</v>
      </c>
      <c r="H199">
        <v>14.07</v>
      </c>
      <c r="I199">
        <v>11.56</v>
      </c>
      <c r="J199">
        <v>19.34</v>
      </c>
      <c r="K199">
        <v>49.59</v>
      </c>
      <c r="N199">
        <f t="shared" si="1"/>
        <v>17.5</v>
      </c>
    </row>
    <row r="200" spans="1:14" x14ac:dyDescent="0.75">
      <c r="A200" s="7">
        <v>0.57677083333333334</v>
      </c>
      <c r="B200">
        <v>17.739999999999998</v>
      </c>
      <c r="C200">
        <v>24.27</v>
      </c>
      <c r="D200">
        <v>10</v>
      </c>
      <c r="E200">
        <v>19.21</v>
      </c>
      <c r="F200">
        <v>10</v>
      </c>
      <c r="G200">
        <v>19.27</v>
      </c>
      <c r="H200">
        <v>14.08</v>
      </c>
      <c r="I200">
        <v>11.56</v>
      </c>
      <c r="J200">
        <v>19.53</v>
      </c>
      <c r="K200">
        <v>49.59</v>
      </c>
      <c r="N200">
        <f t="shared" si="1"/>
        <v>17.5</v>
      </c>
    </row>
    <row r="201" spans="1:14" x14ac:dyDescent="0.75">
      <c r="A201" s="7">
        <v>0.57746527777777779</v>
      </c>
      <c r="B201">
        <v>17.829999999999998</v>
      </c>
      <c r="C201">
        <v>24.26</v>
      </c>
      <c r="D201">
        <v>10</v>
      </c>
      <c r="E201">
        <v>19.190000000000001</v>
      </c>
      <c r="F201">
        <v>10</v>
      </c>
      <c r="G201">
        <v>19.27</v>
      </c>
      <c r="H201">
        <v>14.07</v>
      </c>
      <c r="I201">
        <v>11.56</v>
      </c>
      <c r="J201">
        <v>19.440000000000001</v>
      </c>
      <c r="K201">
        <v>50.96</v>
      </c>
      <c r="N201">
        <f t="shared" si="1"/>
        <v>17.59</v>
      </c>
    </row>
    <row r="202" spans="1:14" x14ac:dyDescent="0.75">
      <c r="A202" s="7">
        <v>0.57815972222222223</v>
      </c>
      <c r="B202">
        <v>17.62</v>
      </c>
      <c r="C202">
        <v>24.25</v>
      </c>
      <c r="D202">
        <v>10</v>
      </c>
      <c r="E202">
        <v>19.18</v>
      </c>
      <c r="F202">
        <v>10.119999999999999</v>
      </c>
      <c r="G202">
        <v>19.27</v>
      </c>
      <c r="H202">
        <v>14.08</v>
      </c>
      <c r="I202">
        <v>11.55</v>
      </c>
      <c r="J202">
        <v>19.55</v>
      </c>
      <c r="K202">
        <v>50.96</v>
      </c>
      <c r="N202">
        <f t="shared" si="1"/>
        <v>17.380000000000003</v>
      </c>
    </row>
    <row r="203" spans="1:14" x14ac:dyDescent="0.75">
      <c r="A203" s="7">
        <v>0.57885416666666667</v>
      </c>
      <c r="B203">
        <v>17.649999999999999</v>
      </c>
      <c r="C203">
        <v>24.24</v>
      </c>
      <c r="D203">
        <v>10</v>
      </c>
      <c r="E203">
        <v>19.16</v>
      </c>
      <c r="F203">
        <v>10</v>
      </c>
      <c r="G203">
        <v>19.25</v>
      </c>
      <c r="H203">
        <v>14.09</v>
      </c>
      <c r="I203">
        <v>11.57</v>
      </c>
      <c r="J203">
        <v>19.39</v>
      </c>
      <c r="K203">
        <v>56.43</v>
      </c>
      <c r="N203">
        <f t="shared" si="1"/>
        <v>17.41</v>
      </c>
    </row>
    <row r="204" spans="1:14" x14ac:dyDescent="0.75">
      <c r="A204" s="7">
        <v>0.57954861111111111</v>
      </c>
      <c r="B204">
        <v>17.55</v>
      </c>
      <c r="C204">
        <v>24.19</v>
      </c>
      <c r="D204">
        <v>10</v>
      </c>
      <c r="E204">
        <v>19.149999999999999</v>
      </c>
      <c r="F204">
        <v>10</v>
      </c>
      <c r="G204">
        <v>19.239999999999998</v>
      </c>
      <c r="H204">
        <v>14.06</v>
      </c>
      <c r="I204">
        <v>11.57</v>
      </c>
      <c r="J204">
        <v>19.48</v>
      </c>
      <c r="K204">
        <v>57.79</v>
      </c>
      <c r="N204">
        <f t="shared" si="1"/>
        <v>17.310000000000002</v>
      </c>
    </row>
    <row r="205" spans="1:14" x14ac:dyDescent="0.75">
      <c r="A205" s="7">
        <v>0.58024305555555555</v>
      </c>
      <c r="B205">
        <v>17.55</v>
      </c>
      <c r="C205">
        <v>24.17</v>
      </c>
      <c r="D205">
        <v>10</v>
      </c>
      <c r="E205">
        <v>19.13</v>
      </c>
      <c r="F205">
        <v>10</v>
      </c>
      <c r="G205">
        <v>19.239999999999998</v>
      </c>
      <c r="H205">
        <v>14.08</v>
      </c>
      <c r="I205">
        <v>11.58</v>
      </c>
      <c r="J205">
        <v>19.53</v>
      </c>
      <c r="K205">
        <v>49.59</v>
      </c>
      <c r="N205">
        <f t="shared" si="1"/>
        <v>17.310000000000002</v>
      </c>
    </row>
    <row r="206" spans="1:14" x14ac:dyDescent="0.75">
      <c r="A206" s="7">
        <v>0.5809375</v>
      </c>
      <c r="B206">
        <v>17.59</v>
      </c>
      <c r="C206">
        <v>24.16</v>
      </c>
      <c r="D206">
        <v>10</v>
      </c>
      <c r="E206">
        <v>19.12</v>
      </c>
      <c r="F206">
        <v>10</v>
      </c>
      <c r="G206">
        <v>19.23</v>
      </c>
      <c r="H206">
        <v>14.08</v>
      </c>
      <c r="I206">
        <v>11.57</v>
      </c>
      <c r="J206">
        <v>19.46</v>
      </c>
      <c r="K206">
        <v>50.96</v>
      </c>
      <c r="N206">
        <f t="shared" si="1"/>
        <v>17.350000000000001</v>
      </c>
    </row>
    <row r="207" spans="1:14" x14ac:dyDescent="0.75">
      <c r="A207" s="7">
        <v>0.58163194444444444</v>
      </c>
      <c r="B207">
        <v>17.52</v>
      </c>
      <c r="C207">
        <v>24.13</v>
      </c>
      <c r="D207">
        <v>10</v>
      </c>
      <c r="E207">
        <v>19.11</v>
      </c>
      <c r="F207">
        <v>10</v>
      </c>
      <c r="G207">
        <v>19.21</v>
      </c>
      <c r="H207">
        <v>14.09</v>
      </c>
      <c r="I207">
        <v>11.57</v>
      </c>
      <c r="J207">
        <v>19.43</v>
      </c>
      <c r="K207">
        <v>50.96</v>
      </c>
      <c r="N207">
        <f t="shared" si="1"/>
        <v>17.28</v>
      </c>
    </row>
    <row r="208" spans="1:14" x14ac:dyDescent="0.75">
      <c r="A208" s="7">
        <v>0.58232638888888888</v>
      </c>
      <c r="B208">
        <v>17.46</v>
      </c>
      <c r="C208">
        <v>24.14</v>
      </c>
      <c r="D208">
        <v>10</v>
      </c>
      <c r="E208">
        <v>19.100000000000001</v>
      </c>
      <c r="F208">
        <v>10</v>
      </c>
      <c r="G208">
        <v>19.2</v>
      </c>
      <c r="H208">
        <v>14.07</v>
      </c>
      <c r="I208">
        <v>11.57</v>
      </c>
      <c r="J208">
        <v>19.53</v>
      </c>
      <c r="K208">
        <v>48.23</v>
      </c>
      <c r="N208">
        <f t="shared" si="1"/>
        <v>17.220000000000002</v>
      </c>
    </row>
    <row r="209" spans="1:14" x14ac:dyDescent="0.75">
      <c r="A209" s="7">
        <v>0.58302083333333332</v>
      </c>
      <c r="B209">
        <v>17.5</v>
      </c>
      <c r="C209">
        <v>24.11</v>
      </c>
      <c r="D209">
        <v>10</v>
      </c>
      <c r="E209">
        <v>19.09</v>
      </c>
      <c r="F209">
        <v>10</v>
      </c>
      <c r="G209">
        <v>19.21</v>
      </c>
      <c r="H209">
        <v>14.09</v>
      </c>
      <c r="I209">
        <v>11.55</v>
      </c>
      <c r="J209">
        <v>19.559999999999999</v>
      </c>
      <c r="K209">
        <v>45.49</v>
      </c>
      <c r="N209">
        <f t="shared" si="1"/>
        <v>17.260000000000002</v>
      </c>
    </row>
    <row r="210" spans="1:14" x14ac:dyDescent="0.75">
      <c r="A210" s="7">
        <v>0.58371527777777776</v>
      </c>
      <c r="B210">
        <v>17.510000000000002</v>
      </c>
      <c r="C210">
        <v>24.11</v>
      </c>
      <c r="D210">
        <v>10</v>
      </c>
      <c r="E210">
        <v>19.079999999999998</v>
      </c>
      <c r="F210">
        <v>10</v>
      </c>
      <c r="G210">
        <v>19.170000000000002</v>
      </c>
      <c r="H210">
        <v>14.03</v>
      </c>
      <c r="I210">
        <v>11.54</v>
      </c>
      <c r="J210">
        <v>19.510000000000002</v>
      </c>
      <c r="K210">
        <v>40.020000000000003</v>
      </c>
      <c r="N210">
        <f t="shared" si="1"/>
        <v>17.270000000000003</v>
      </c>
    </row>
    <row r="211" spans="1:14" x14ac:dyDescent="0.75">
      <c r="A211" s="7">
        <v>0.58440972222222221</v>
      </c>
      <c r="B211">
        <v>17.489999999999998</v>
      </c>
      <c r="C211">
        <v>24.09</v>
      </c>
      <c r="D211">
        <v>10</v>
      </c>
      <c r="E211">
        <v>19.07</v>
      </c>
      <c r="F211">
        <v>10</v>
      </c>
      <c r="G211">
        <v>19.170000000000002</v>
      </c>
      <c r="H211">
        <v>14.03</v>
      </c>
      <c r="I211">
        <v>11.55</v>
      </c>
      <c r="J211">
        <v>19.5</v>
      </c>
      <c r="K211">
        <v>40.020000000000003</v>
      </c>
      <c r="N211">
        <f t="shared" si="1"/>
        <v>17.25</v>
      </c>
    </row>
    <row r="212" spans="1:14" x14ac:dyDescent="0.75">
      <c r="A212" s="7">
        <v>0.58510416666666665</v>
      </c>
      <c r="B212">
        <v>17.5</v>
      </c>
      <c r="C212">
        <v>24.06</v>
      </c>
      <c r="D212">
        <v>10</v>
      </c>
      <c r="E212">
        <v>19.05</v>
      </c>
      <c r="F212">
        <v>10</v>
      </c>
      <c r="G212">
        <v>19.16</v>
      </c>
      <c r="H212">
        <v>14.04</v>
      </c>
      <c r="I212">
        <v>11.54</v>
      </c>
      <c r="J212">
        <v>19.57</v>
      </c>
      <c r="K212">
        <v>40.020000000000003</v>
      </c>
      <c r="N212">
        <f t="shared" si="1"/>
        <v>17.260000000000002</v>
      </c>
    </row>
    <row r="213" spans="1:14" x14ac:dyDescent="0.75">
      <c r="A213" s="7">
        <v>0.58579861111111109</v>
      </c>
      <c r="B213">
        <v>17.48</v>
      </c>
      <c r="C213">
        <v>24.06</v>
      </c>
      <c r="D213">
        <v>10</v>
      </c>
      <c r="E213">
        <v>19.03</v>
      </c>
      <c r="F213">
        <v>10</v>
      </c>
      <c r="G213">
        <v>19.13</v>
      </c>
      <c r="H213">
        <v>13.99</v>
      </c>
      <c r="I213">
        <v>11.53</v>
      </c>
      <c r="J213">
        <v>19.52</v>
      </c>
      <c r="K213">
        <v>37.29</v>
      </c>
      <c r="N213">
        <f t="shared" si="1"/>
        <v>17.240000000000002</v>
      </c>
    </row>
    <row r="214" spans="1:14" x14ac:dyDescent="0.75">
      <c r="A214" s="7">
        <v>0.58649305555555553</v>
      </c>
      <c r="B214">
        <v>17.420000000000002</v>
      </c>
      <c r="C214">
        <v>24.06</v>
      </c>
      <c r="D214">
        <v>10</v>
      </c>
      <c r="E214">
        <v>19.02</v>
      </c>
      <c r="F214">
        <v>10</v>
      </c>
      <c r="G214">
        <v>19.12</v>
      </c>
      <c r="H214">
        <v>14.02</v>
      </c>
      <c r="I214">
        <v>11.53</v>
      </c>
      <c r="J214">
        <v>19.350000000000001</v>
      </c>
      <c r="K214">
        <v>35.92</v>
      </c>
      <c r="N214">
        <f t="shared" si="1"/>
        <v>17.180000000000003</v>
      </c>
    </row>
    <row r="215" spans="1:14" x14ac:dyDescent="0.75">
      <c r="A215" s="7">
        <v>0.58718749999999997</v>
      </c>
      <c r="B215">
        <v>17.37</v>
      </c>
      <c r="C215">
        <v>24.05</v>
      </c>
      <c r="D215">
        <v>10</v>
      </c>
      <c r="E215">
        <v>19.010000000000002</v>
      </c>
      <c r="F215">
        <v>10</v>
      </c>
      <c r="G215">
        <v>19.11</v>
      </c>
      <c r="H215">
        <v>14</v>
      </c>
      <c r="I215">
        <v>11.53</v>
      </c>
      <c r="J215">
        <v>19.440000000000001</v>
      </c>
      <c r="K215">
        <v>33.19</v>
      </c>
      <c r="N215">
        <f t="shared" si="1"/>
        <v>17.130000000000003</v>
      </c>
    </row>
    <row r="216" spans="1:14" x14ac:dyDescent="0.75">
      <c r="A216" s="7">
        <v>0.58788194444444442</v>
      </c>
      <c r="B216">
        <v>17.48</v>
      </c>
      <c r="C216">
        <v>24.04</v>
      </c>
      <c r="D216">
        <v>10</v>
      </c>
      <c r="E216">
        <v>18.989999999999998</v>
      </c>
      <c r="F216">
        <v>10</v>
      </c>
      <c r="G216">
        <v>19.079999999999998</v>
      </c>
      <c r="H216">
        <v>13.96</v>
      </c>
      <c r="I216">
        <v>11.51</v>
      </c>
      <c r="J216">
        <v>19.5</v>
      </c>
      <c r="K216">
        <v>29.09</v>
      </c>
      <c r="N216">
        <f t="shared" si="1"/>
        <v>17.240000000000002</v>
      </c>
    </row>
    <row r="217" spans="1:14" x14ac:dyDescent="0.75">
      <c r="A217" s="7">
        <v>0.58857638888888886</v>
      </c>
      <c r="B217">
        <v>17.309999999999999</v>
      </c>
      <c r="C217">
        <v>24.02</v>
      </c>
      <c r="D217">
        <v>10</v>
      </c>
      <c r="E217">
        <v>18.97</v>
      </c>
      <c r="F217">
        <v>10</v>
      </c>
      <c r="G217">
        <v>19.02</v>
      </c>
      <c r="H217">
        <v>13.94</v>
      </c>
      <c r="I217">
        <v>11.48</v>
      </c>
      <c r="J217">
        <v>19.37</v>
      </c>
      <c r="K217">
        <v>24.98</v>
      </c>
      <c r="N217">
        <f t="shared" si="1"/>
        <v>17.07</v>
      </c>
    </row>
    <row r="218" spans="1:14" x14ac:dyDescent="0.75">
      <c r="A218" s="7">
        <v>0.5892708333333333</v>
      </c>
      <c r="B218">
        <v>17.329999999999998</v>
      </c>
      <c r="C218">
        <v>23.98</v>
      </c>
      <c r="D218">
        <v>10</v>
      </c>
      <c r="E218">
        <v>18.940000000000001</v>
      </c>
      <c r="F218">
        <v>10</v>
      </c>
      <c r="G218">
        <v>19.02</v>
      </c>
      <c r="H218">
        <v>13.88</v>
      </c>
      <c r="I218">
        <v>11.47</v>
      </c>
      <c r="J218">
        <v>19.420000000000002</v>
      </c>
      <c r="K218">
        <v>22.25</v>
      </c>
      <c r="N218">
        <f t="shared" si="1"/>
        <v>17.09</v>
      </c>
    </row>
    <row r="219" spans="1:14" x14ac:dyDescent="0.75">
      <c r="A219" s="7">
        <v>0.58996527777777785</v>
      </c>
      <c r="B219">
        <v>17.29</v>
      </c>
      <c r="C219">
        <v>23.94</v>
      </c>
      <c r="D219">
        <v>10</v>
      </c>
      <c r="E219">
        <v>18.920000000000002</v>
      </c>
      <c r="F219">
        <v>10</v>
      </c>
      <c r="G219">
        <v>18.989999999999998</v>
      </c>
      <c r="H219">
        <v>13.88</v>
      </c>
      <c r="I219">
        <v>11.45</v>
      </c>
      <c r="J219">
        <v>19.38</v>
      </c>
      <c r="K219">
        <v>20.88</v>
      </c>
      <c r="N219">
        <f t="shared" si="1"/>
        <v>17.05</v>
      </c>
    </row>
    <row r="220" spans="1:14" x14ac:dyDescent="0.75">
      <c r="A220" s="7">
        <v>0.59065972222222218</v>
      </c>
      <c r="B220">
        <v>17.75</v>
      </c>
      <c r="C220">
        <v>23.91</v>
      </c>
      <c r="D220">
        <v>10</v>
      </c>
      <c r="E220">
        <v>18.89</v>
      </c>
      <c r="F220">
        <v>10</v>
      </c>
      <c r="G220">
        <v>18.97</v>
      </c>
      <c r="H220">
        <v>13.83</v>
      </c>
      <c r="I220">
        <v>11.44</v>
      </c>
      <c r="J220">
        <v>19.350000000000001</v>
      </c>
      <c r="K220">
        <v>18.149999999999999</v>
      </c>
      <c r="N220">
        <f t="shared" si="1"/>
        <v>17.510000000000002</v>
      </c>
    </row>
    <row r="221" spans="1:14" x14ac:dyDescent="0.75">
      <c r="A221" s="7">
        <v>0.59135416666666674</v>
      </c>
      <c r="B221">
        <v>17.760000000000002</v>
      </c>
      <c r="C221">
        <v>23.87</v>
      </c>
      <c r="D221">
        <v>10</v>
      </c>
      <c r="E221">
        <v>18.86</v>
      </c>
      <c r="F221">
        <v>10</v>
      </c>
      <c r="G221">
        <v>18.97</v>
      </c>
      <c r="H221">
        <v>13.8</v>
      </c>
      <c r="I221">
        <v>11.41</v>
      </c>
      <c r="J221">
        <v>19.3</v>
      </c>
      <c r="K221">
        <v>19.52</v>
      </c>
      <c r="N221">
        <f t="shared" si="1"/>
        <v>17.520000000000003</v>
      </c>
    </row>
    <row r="222" spans="1:14" x14ac:dyDescent="0.75">
      <c r="A222" s="7">
        <v>0.59204861111111107</v>
      </c>
      <c r="B222">
        <v>17.7</v>
      </c>
      <c r="C222">
        <v>23.81</v>
      </c>
      <c r="D222">
        <v>10</v>
      </c>
      <c r="E222">
        <v>18.829999999999998</v>
      </c>
      <c r="F222">
        <v>10</v>
      </c>
      <c r="G222">
        <v>18.91</v>
      </c>
      <c r="H222">
        <v>13.77</v>
      </c>
      <c r="I222">
        <v>11.39</v>
      </c>
      <c r="J222">
        <v>19.52</v>
      </c>
      <c r="K222">
        <v>20.88</v>
      </c>
      <c r="N222">
        <f t="shared" si="1"/>
        <v>17.46</v>
      </c>
    </row>
    <row r="223" spans="1:14" x14ac:dyDescent="0.75">
      <c r="A223" s="7">
        <v>0.59274305555555562</v>
      </c>
      <c r="B223">
        <v>16.739999999999998</v>
      </c>
      <c r="C223">
        <v>23.79</v>
      </c>
      <c r="D223">
        <v>10</v>
      </c>
      <c r="E223">
        <v>18.920000000000002</v>
      </c>
      <c r="F223">
        <v>69.510000000000005</v>
      </c>
      <c r="G223">
        <v>19.22</v>
      </c>
      <c r="H223">
        <v>14.48</v>
      </c>
      <c r="I223">
        <v>12.33</v>
      </c>
      <c r="J223">
        <v>19.37</v>
      </c>
      <c r="K223">
        <v>23.62</v>
      </c>
      <c r="N223">
        <f t="shared" si="1"/>
        <v>16.5</v>
      </c>
    </row>
    <row r="224" spans="1:14" x14ac:dyDescent="0.75">
      <c r="A224" s="7">
        <v>0.59343749999999995</v>
      </c>
      <c r="B224">
        <v>17.350000000000001</v>
      </c>
      <c r="C224">
        <v>23.78</v>
      </c>
      <c r="D224">
        <v>10</v>
      </c>
      <c r="E224">
        <v>18.96</v>
      </c>
      <c r="F224">
        <v>73.27</v>
      </c>
      <c r="G224">
        <v>16.34</v>
      </c>
      <c r="H224">
        <v>15.98</v>
      </c>
      <c r="I224">
        <v>16.760000000000002</v>
      </c>
      <c r="J224">
        <v>16.5</v>
      </c>
      <c r="K224">
        <v>22.25</v>
      </c>
      <c r="N224">
        <f t="shared" si="1"/>
        <v>17.110000000000003</v>
      </c>
    </row>
    <row r="225" spans="1:11" x14ac:dyDescent="0.75">
      <c r="A225" s="7">
        <v>0.5941319444444445</v>
      </c>
      <c r="B225">
        <v>0</v>
      </c>
      <c r="C225">
        <v>0</v>
      </c>
      <c r="D225">
        <v>10</v>
      </c>
      <c r="E225">
        <v>0</v>
      </c>
      <c r="F225">
        <v>10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 x14ac:dyDescent="0.75">
      <c r="A226" s="7">
        <v>0.59482638888888884</v>
      </c>
      <c r="B226">
        <v>0</v>
      </c>
      <c r="C226">
        <v>0</v>
      </c>
      <c r="D226">
        <v>10</v>
      </c>
      <c r="E226">
        <v>0</v>
      </c>
      <c r="F226">
        <v>10</v>
      </c>
      <c r="G226">
        <v>0</v>
      </c>
      <c r="H226">
        <v>0</v>
      </c>
      <c r="I226">
        <v>0</v>
      </c>
      <c r="J226">
        <v>0</v>
      </c>
      <c r="K226">
        <v>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6"/>
  <sheetViews>
    <sheetView topLeftCell="B1" zoomScale="55" zoomScaleNormal="55" workbookViewId="0">
      <selection activeCell="L2" sqref="L2"/>
    </sheetView>
  </sheetViews>
  <sheetFormatPr defaultRowHeight="14.75" x14ac:dyDescent="0.75"/>
  <cols>
    <col min="11" max="11" width="22" bestFit="1" customWidth="1"/>
    <col min="13" max="13" width="15.40625" bestFit="1" customWidth="1"/>
    <col min="14" max="14" width="10.40625" bestFit="1" customWidth="1"/>
    <col min="16" max="16" width="11.54296875" bestFit="1" customWidth="1"/>
    <col min="17" max="17" width="14" bestFit="1" customWidth="1"/>
    <col min="18" max="18" width="13.40625" bestFit="1" customWidth="1"/>
  </cols>
  <sheetData>
    <row r="1" spans="1:19" x14ac:dyDescent="0.75">
      <c r="A1" t="s">
        <v>11</v>
      </c>
      <c r="B1" t="s">
        <v>12</v>
      </c>
      <c r="C1" t="s">
        <v>20</v>
      </c>
      <c r="D1" t="s">
        <v>21</v>
      </c>
      <c r="E1" t="s">
        <v>13</v>
      </c>
      <c r="F1" t="s">
        <v>14</v>
      </c>
      <c r="G1" t="s">
        <v>15</v>
      </c>
      <c r="H1" t="s">
        <v>22</v>
      </c>
      <c r="I1" t="s">
        <v>23</v>
      </c>
      <c r="J1" t="s">
        <v>24</v>
      </c>
      <c r="K1" t="s">
        <v>19</v>
      </c>
      <c r="M1" t="s">
        <v>63</v>
      </c>
      <c r="N1" t="s">
        <v>59</v>
      </c>
      <c r="P1" t="s">
        <v>108</v>
      </c>
      <c r="Q1" t="s">
        <v>106</v>
      </c>
      <c r="R1" t="s">
        <v>107</v>
      </c>
    </row>
    <row r="2" spans="1:19" x14ac:dyDescent="0.75">
      <c r="A2" s="7">
        <v>0.45277777777777778</v>
      </c>
      <c r="B2">
        <v>43.77</v>
      </c>
      <c r="C2">
        <v>28.87</v>
      </c>
      <c r="D2">
        <v>10</v>
      </c>
      <c r="E2">
        <v>33.83</v>
      </c>
      <c r="F2">
        <v>30.93</v>
      </c>
      <c r="G2">
        <v>23.03</v>
      </c>
      <c r="H2">
        <v>25.53</v>
      </c>
      <c r="I2">
        <v>26.23</v>
      </c>
      <c r="J2">
        <v>23.05</v>
      </c>
      <c r="K2">
        <v>294.31</v>
      </c>
      <c r="L2">
        <f>AVERAGE(K2:K296)</f>
        <v>553.87325423728873</v>
      </c>
      <c r="M2">
        <f>B2-6.222</f>
        <v>37.548000000000002</v>
      </c>
      <c r="N2">
        <f>M2/37.548</f>
        <v>1</v>
      </c>
      <c r="P2">
        <v>1</v>
      </c>
      <c r="Q2">
        <f>(M2-$S$2)/M2*100</f>
        <v>80</v>
      </c>
      <c r="R2">
        <f>(M2-$S$2)/$S$2</f>
        <v>4</v>
      </c>
      <c r="S2">
        <f>0.2*M2</f>
        <v>7.5096000000000007</v>
      </c>
    </row>
    <row r="3" spans="1:19" x14ac:dyDescent="0.75">
      <c r="A3" s="7">
        <v>0.45347222222222222</v>
      </c>
      <c r="B3">
        <v>43.47</v>
      </c>
      <c r="C3">
        <v>29.03</v>
      </c>
      <c r="D3">
        <v>10</v>
      </c>
      <c r="E3">
        <v>33.380000000000003</v>
      </c>
      <c r="F3">
        <v>32.840000000000003</v>
      </c>
      <c r="G3">
        <v>23.94</v>
      </c>
      <c r="H3">
        <v>26.57</v>
      </c>
      <c r="I3">
        <v>26.91</v>
      </c>
      <c r="J3">
        <v>23.75</v>
      </c>
      <c r="K3">
        <v>662.06</v>
      </c>
      <c r="M3">
        <f t="shared" ref="M3:M66" si="0">B3-6.222</f>
        <v>37.247999999999998</v>
      </c>
      <c r="N3">
        <f t="shared" ref="N3:N66" si="1">M3/37.548</f>
        <v>0.99201022690955565</v>
      </c>
      <c r="P3">
        <v>2</v>
      </c>
      <c r="Q3">
        <f t="shared" ref="Q3:Q66" si="2">(M3-$S$2)/M3*100</f>
        <v>79.838917525773198</v>
      </c>
      <c r="R3">
        <f t="shared" ref="R3:R66" si="3">(M3-$S$2)/$S$2</f>
        <v>3.9600511345477782</v>
      </c>
    </row>
    <row r="4" spans="1:19" x14ac:dyDescent="0.75">
      <c r="A4" s="7">
        <v>0.45416666666666666</v>
      </c>
      <c r="B4">
        <v>43.47</v>
      </c>
      <c r="C4">
        <v>29.16</v>
      </c>
      <c r="D4">
        <v>10</v>
      </c>
      <c r="E4">
        <v>32.94</v>
      </c>
      <c r="F4">
        <v>32.270000000000003</v>
      </c>
      <c r="G4">
        <v>23.44</v>
      </c>
      <c r="H4">
        <v>25.76</v>
      </c>
      <c r="I4">
        <v>24.37</v>
      </c>
      <c r="J4">
        <v>23.29</v>
      </c>
      <c r="K4">
        <v>794.67</v>
      </c>
      <c r="M4">
        <f t="shared" si="0"/>
        <v>37.247999999999998</v>
      </c>
      <c r="N4">
        <f t="shared" si="1"/>
        <v>0.99201022690955565</v>
      </c>
      <c r="P4">
        <v>3</v>
      </c>
      <c r="Q4">
        <f t="shared" si="2"/>
        <v>79.838917525773198</v>
      </c>
      <c r="R4">
        <f t="shared" si="3"/>
        <v>3.9600511345477782</v>
      </c>
    </row>
    <row r="5" spans="1:19" x14ac:dyDescent="0.75">
      <c r="A5" s="7">
        <v>0.4548611111111111</v>
      </c>
      <c r="B5">
        <v>43.36</v>
      </c>
      <c r="C5">
        <v>29.27</v>
      </c>
      <c r="D5">
        <v>10</v>
      </c>
      <c r="E5">
        <v>32.51</v>
      </c>
      <c r="F5">
        <v>33.409999999999997</v>
      </c>
      <c r="G5">
        <v>24.82</v>
      </c>
      <c r="H5">
        <v>27.79</v>
      </c>
      <c r="I5">
        <v>25.44</v>
      </c>
      <c r="J5">
        <v>23.14</v>
      </c>
      <c r="K5">
        <v>677.1</v>
      </c>
      <c r="M5">
        <f t="shared" si="0"/>
        <v>37.137999999999998</v>
      </c>
      <c r="N5">
        <f t="shared" si="1"/>
        <v>0.98908064344305946</v>
      </c>
      <c r="P5">
        <v>4</v>
      </c>
      <c r="Q5">
        <f t="shared" si="2"/>
        <v>79.779201895632511</v>
      </c>
      <c r="R5">
        <f t="shared" si="3"/>
        <v>3.9454032172152971</v>
      </c>
    </row>
    <row r="6" spans="1:19" x14ac:dyDescent="0.75">
      <c r="A6" s="7">
        <v>0.45555555555555555</v>
      </c>
      <c r="B6">
        <v>43.35</v>
      </c>
      <c r="C6">
        <v>29.4</v>
      </c>
      <c r="D6">
        <v>10</v>
      </c>
      <c r="E6">
        <v>32.42</v>
      </c>
      <c r="F6">
        <v>33.6</v>
      </c>
      <c r="G6">
        <v>32.1</v>
      </c>
      <c r="H6">
        <v>18.32</v>
      </c>
      <c r="I6">
        <v>16.64</v>
      </c>
      <c r="J6">
        <v>23.69</v>
      </c>
      <c r="K6">
        <v>880.8</v>
      </c>
      <c r="M6">
        <f t="shared" si="0"/>
        <v>37.128</v>
      </c>
      <c r="N6">
        <f t="shared" si="1"/>
        <v>0.98881431767337802</v>
      </c>
      <c r="P6">
        <v>5</v>
      </c>
      <c r="Q6">
        <f t="shared" si="2"/>
        <v>79.773755656108605</v>
      </c>
      <c r="R6">
        <f t="shared" si="3"/>
        <v>3.94407158836689</v>
      </c>
    </row>
    <row r="7" spans="1:19" x14ac:dyDescent="0.75">
      <c r="A7" s="7">
        <v>0.45624999999999999</v>
      </c>
      <c r="B7">
        <v>43.33</v>
      </c>
      <c r="C7">
        <v>29.58</v>
      </c>
      <c r="D7">
        <v>10</v>
      </c>
      <c r="E7">
        <v>32.03</v>
      </c>
      <c r="F7">
        <v>34.36</v>
      </c>
      <c r="G7">
        <v>33.32</v>
      </c>
      <c r="H7">
        <v>17.850000000000001</v>
      </c>
      <c r="I7">
        <v>17.77</v>
      </c>
      <c r="J7">
        <v>23.5</v>
      </c>
      <c r="K7">
        <v>626.52</v>
      </c>
      <c r="M7">
        <f t="shared" si="0"/>
        <v>37.107999999999997</v>
      </c>
      <c r="N7">
        <f t="shared" si="1"/>
        <v>0.98828166613401502</v>
      </c>
      <c r="P7">
        <v>6</v>
      </c>
      <c r="Q7">
        <f t="shared" si="2"/>
        <v>79.762854371025114</v>
      </c>
      <c r="R7">
        <f t="shared" si="3"/>
        <v>3.9414083306700749</v>
      </c>
    </row>
    <row r="8" spans="1:19" x14ac:dyDescent="0.75">
      <c r="A8" s="7">
        <v>0.45694444444444443</v>
      </c>
      <c r="B8">
        <v>43.23</v>
      </c>
      <c r="C8">
        <v>29.77</v>
      </c>
      <c r="D8">
        <v>10</v>
      </c>
      <c r="E8">
        <v>31.48</v>
      </c>
      <c r="F8">
        <v>35.92</v>
      </c>
      <c r="G8">
        <v>32.770000000000003</v>
      </c>
      <c r="H8">
        <v>19.13</v>
      </c>
      <c r="I8">
        <v>19.149999999999999</v>
      </c>
      <c r="J8">
        <v>23.46</v>
      </c>
      <c r="K8">
        <v>575.92999999999995</v>
      </c>
      <c r="M8">
        <f t="shared" si="0"/>
        <v>37.007999999999996</v>
      </c>
      <c r="N8">
        <f t="shared" si="1"/>
        <v>0.98561840843720017</v>
      </c>
      <c r="P8">
        <v>7</v>
      </c>
      <c r="Q8">
        <f t="shared" si="2"/>
        <v>79.708171206225686</v>
      </c>
      <c r="R8">
        <f t="shared" si="3"/>
        <v>3.9280920421860013</v>
      </c>
    </row>
    <row r="9" spans="1:19" x14ac:dyDescent="0.75">
      <c r="A9" s="7">
        <v>0.45763888888888887</v>
      </c>
      <c r="B9">
        <v>43.14</v>
      </c>
      <c r="C9">
        <v>29.92</v>
      </c>
      <c r="D9">
        <v>10</v>
      </c>
      <c r="E9">
        <v>30.86</v>
      </c>
      <c r="F9">
        <v>36.909999999999997</v>
      </c>
      <c r="G9">
        <v>32.35</v>
      </c>
      <c r="H9">
        <v>20.260000000000002</v>
      </c>
      <c r="I9">
        <v>20.27</v>
      </c>
      <c r="J9">
        <v>23.63</v>
      </c>
      <c r="K9">
        <v>585.5</v>
      </c>
      <c r="M9">
        <f t="shared" si="0"/>
        <v>36.917999999999999</v>
      </c>
      <c r="N9">
        <f t="shared" si="1"/>
        <v>0.98322147651006708</v>
      </c>
      <c r="P9">
        <v>8</v>
      </c>
      <c r="Q9">
        <f t="shared" si="2"/>
        <v>79.658703071672349</v>
      </c>
      <c r="R9">
        <f t="shared" si="3"/>
        <v>3.9161073825503352</v>
      </c>
    </row>
    <row r="10" spans="1:19" x14ac:dyDescent="0.75">
      <c r="A10" s="7">
        <v>0.45833333333333331</v>
      </c>
      <c r="B10">
        <v>43.07</v>
      </c>
      <c r="C10">
        <v>30.08</v>
      </c>
      <c r="D10">
        <v>10</v>
      </c>
      <c r="E10">
        <v>30.74</v>
      </c>
      <c r="F10">
        <v>37.89</v>
      </c>
      <c r="G10">
        <v>32.270000000000003</v>
      </c>
      <c r="H10">
        <v>21.25</v>
      </c>
      <c r="I10">
        <v>21.21</v>
      </c>
      <c r="J10">
        <v>23.76</v>
      </c>
      <c r="K10">
        <v>507.58</v>
      </c>
      <c r="M10">
        <f t="shared" si="0"/>
        <v>36.847999999999999</v>
      </c>
      <c r="N10">
        <f t="shared" si="1"/>
        <v>0.98135719612229677</v>
      </c>
      <c r="P10">
        <v>9</v>
      </c>
      <c r="Q10">
        <f t="shared" si="2"/>
        <v>79.620060790273556</v>
      </c>
      <c r="R10">
        <f t="shared" si="3"/>
        <v>3.9067859806114837</v>
      </c>
    </row>
    <row r="11" spans="1:19" x14ac:dyDescent="0.75">
      <c r="A11" s="7">
        <v>0.45902777777777781</v>
      </c>
      <c r="B11">
        <v>43.06</v>
      </c>
      <c r="C11">
        <v>30.26</v>
      </c>
      <c r="D11">
        <v>10</v>
      </c>
      <c r="E11">
        <v>30.68</v>
      </c>
      <c r="F11">
        <v>10</v>
      </c>
      <c r="G11">
        <v>30.12</v>
      </c>
      <c r="H11">
        <v>21.97</v>
      </c>
      <c r="I11">
        <v>20.45</v>
      </c>
      <c r="J11">
        <v>23.84</v>
      </c>
      <c r="K11">
        <v>496.64</v>
      </c>
      <c r="M11">
        <f t="shared" si="0"/>
        <v>36.838000000000001</v>
      </c>
      <c r="N11">
        <f t="shared" si="1"/>
        <v>0.98109087035261533</v>
      </c>
      <c r="P11">
        <v>10</v>
      </c>
      <c r="Q11">
        <f t="shared" si="2"/>
        <v>79.614528476030188</v>
      </c>
      <c r="R11">
        <f t="shared" si="3"/>
        <v>3.9054543517630766</v>
      </c>
    </row>
    <row r="12" spans="1:19" x14ac:dyDescent="0.75">
      <c r="A12" s="7">
        <v>0.4597222222222222</v>
      </c>
      <c r="B12">
        <v>43</v>
      </c>
      <c r="C12">
        <v>30.41</v>
      </c>
      <c r="D12">
        <v>10</v>
      </c>
      <c r="E12">
        <v>30.5</v>
      </c>
      <c r="F12">
        <v>10</v>
      </c>
      <c r="G12">
        <v>29.94</v>
      </c>
      <c r="H12">
        <v>22.23</v>
      </c>
      <c r="I12">
        <v>19.850000000000001</v>
      </c>
      <c r="J12">
        <v>23.7</v>
      </c>
      <c r="K12">
        <v>476.13</v>
      </c>
      <c r="M12">
        <f t="shared" si="0"/>
        <v>36.777999999999999</v>
      </c>
      <c r="N12">
        <f t="shared" si="1"/>
        <v>0.97949291573452635</v>
      </c>
      <c r="P12">
        <v>11</v>
      </c>
      <c r="Q12">
        <f t="shared" si="2"/>
        <v>79.581271412257323</v>
      </c>
      <c r="R12">
        <f t="shared" si="3"/>
        <v>3.8974645786726319</v>
      </c>
    </row>
    <row r="13" spans="1:19" x14ac:dyDescent="0.75">
      <c r="A13" s="7">
        <v>0.4604166666666667</v>
      </c>
      <c r="B13">
        <v>42.99</v>
      </c>
      <c r="C13">
        <v>30.58</v>
      </c>
      <c r="D13">
        <v>10</v>
      </c>
      <c r="E13">
        <v>30.32</v>
      </c>
      <c r="F13">
        <v>10</v>
      </c>
      <c r="G13">
        <v>29.87</v>
      </c>
      <c r="H13">
        <v>22.29</v>
      </c>
      <c r="I13">
        <v>19.54</v>
      </c>
      <c r="J13">
        <v>23.9</v>
      </c>
      <c r="K13">
        <v>477.5</v>
      </c>
      <c r="M13">
        <f t="shared" si="0"/>
        <v>36.768000000000001</v>
      </c>
      <c r="N13">
        <f t="shared" si="1"/>
        <v>0.97922658996484502</v>
      </c>
      <c r="P13">
        <v>12</v>
      </c>
      <c r="Q13">
        <f t="shared" si="2"/>
        <v>79.575718015665799</v>
      </c>
      <c r="R13">
        <f t="shared" si="3"/>
        <v>3.8961329498242248</v>
      </c>
    </row>
    <row r="14" spans="1:19" x14ac:dyDescent="0.75">
      <c r="A14" s="7">
        <v>0.46111111111111108</v>
      </c>
      <c r="B14">
        <v>42.93</v>
      </c>
      <c r="C14">
        <v>30.76</v>
      </c>
      <c r="D14">
        <v>10</v>
      </c>
      <c r="E14">
        <v>30.17</v>
      </c>
      <c r="F14">
        <v>10</v>
      </c>
      <c r="G14">
        <v>29.54</v>
      </c>
      <c r="H14">
        <v>22.21</v>
      </c>
      <c r="I14">
        <v>19.23</v>
      </c>
      <c r="J14">
        <v>24.35</v>
      </c>
      <c r="K14">
        <v>455.63</v>
      </c>
      <c r="M14">
        <f t="shared" si="0"/>
        <v>36.707999999999998</v>
      </c>
      <c r="N14">
        <f t="shared" si="1"/>
        <v>0.97762863534675604</v>
      </c>
      <c r="P14">
        <v>13</v>
      </c>
      <c r="Q14">
        <f t="shared" si="2"/>
        <v>79.54233409610984</v>
      </c>
      <c r="R14">
        <f t="shared" si="3"/>
        <v>3.8881431767337804</v>
      </c>
    </row>
    <row r="15" spans="1:19" x14ac:dyDescent="0.75">
      <c r="A15" s="7">
        <v>0.46180555555555558</v>
      </c>
      <c r="B15">
        <v>42.93</v>
      </c>
      <c r="C15">
        <v>30.92</v>
      </c>
      <c r="D15">
        <v>10</v>
      </c>
      <c r="E15">
        <v>29.98</v>
      </c>
      <c r="F15">
        <v>10</v>
      </c>
      <c r="G15">
        <v>29.34</v>
      </c>
      <c r="H15">
        <v>22.1</v>
      </c>
      <c r="I15">
        <v>18.649999999999999</v>
      </c>
      <c r="J15">
        <v>23.62</v>
      </c>
      <c r="K15">
        <v>472.03</v>
      </c>
      <c r="M15">
        <f t="shared" si="0"/>
        <v>36.707999999999998</v>
      </c>
      <c r="N15">
        <f t="shared" si="1"/>
        <v>0.97762863534675604</v>
      </c>
      <c r="P15">
        <v>14</v>
      </c>
      <c r="Q15">
        <f t="shared" si="2"/>
        <v>79.54233409610984</v>
      </c>
      <c r="R15">
        <f t="shared" si="3"/>
        <v>3.8881431767337804</v>
      </c>
    </row>
    <row r="16" spans="1:19" x14ac:dyDescent="0.75">
      <c r="A16" s="7">
        <v>0.46249999999999997</v>
      </c>
      <c r="B16">
        <v>42.92</v>
      </c>
      <c r="C16">
        <v>31.05</v>
      </c>
      <c r="D16">
        <v>10</v>
      </c>
      <c r="E16">
        <v>29.82</v>
      </c>
      <c r="F16">
        <v>10</v>
      </c>
      <c r="G16">
        <v>29.72</v>
      </c>
      <c r="H16">
        <v>21.98</v>
      </c>
      <c r="I16">
        <v>18.55</v>
      </c>
      <c r="J16">
        <v>23.73</v>
      </c>
      <c r="K16">
        <v>731.78</v>
      </c>
      <c r="M16">
        <f t="shared" si="0"/>
        <v>36.698</v>
      </c>
      <c r="N16">
        <f t="shared" si="1"/>
        <v>0.97736230957707459</v>
      </c>
      <c r="P16">
        <v>15</v>
      </c>
      <c r="Q16">
        <f t="shared" si="2"/>
        <v>79.536759496430335</v>
      </c>
      <c r="R16">
        <f t="shared" si="3"/>
        <v>3.8868115478853733</v>
      </c>
    </row>
    <row r="17" spans="1:18" x14ac:dyDescent="0.75">
      <c r="A17" s="7">
        <v>0.46319444444444446</v>
      </c>
      <c r="B17">
        <v>42.85</v>
      </c>
      <c r="C17">
        <v>31.15</v>
      </c>
      <c r="D17">
        <v>10</v>
      </c>
      <c r="E17">
        <v>29.74</v>
      </c>
      <c r="F17">
        <v>10</v>
      </c>
      <c r="G17">
        <v>29.81</v>
      </c>
      <c r="H17">
        <v>21.99</v>
      </c>
      <c r="I17">
        <v>18.809999999999999</v>
      </c>
      <c r="J17">
        <v>22.55</v>
      </c>
      <c r="K17">
        <v>714.01</v>
      </c>
      <c r="M17">
        <f t="shared" si="0"/>
        <v>36.628</v>
      </c>
      <c r="N17">
        <f t="shared" si="1"/>
        <v>0.97549802918930428</v>
      </c>
      <c r="P17">
        <v>16</v>
      </c>
      <c r="Q17">
        <f t="shared" si="2"/>
        <v>79.497652069455057</v>
      </c>
      <c r="R17">
        <f t="shared" si="3"/>
        <v>3.8774901459465214</v>
      </c>
    </row>
    <row r="18" spans="1:18" x14ac:dyDescent="0.75">
      <c r="A18" s="7">
        <v>0.46388888888888885</v>
      </c>
      <c r="B18">
        <v>42.81</v>
      </c>
      <c r="C18">
        <v>31.22</v>
      </c>
      <c r="D18">
        <v>10</v>
      </c>
      <c r="E18">
        <v>29.69</v>
      </c>
      <c r="F18">
        <v>10</v>
      </c>
      <c r="G18">
        <v>30.74</v>
      </c>
      <c r="H18">
        <v>22.06</v>
      </c>
      <c r="I18">
        <v>19.21</v>
      </c>
      <c r="J18">
        <v>24.82</v>
      </c>
      <c r="K18">
        <v>1038.02</v>
      </c>
      <c r="M18">
        <f t="shared" si="0"/>
        <v>36.588000000000001</v>
      </c>
      <c r="N18">
        <f t="shared" si="1"/>
        <v>0.97443272611057841</v>
      </c>
      <c r="P18">
        <v>17</v>
      </c>
      <c r="Q18">
        <f t="shared" si="2"/>
        <v>79.475237782879631</v>
      </c>
      <c r="R18">
        <f t="shared" si="3"/>
        <v>3.8721636305528921</v>
      </c>
    </row>
    <row r="19" spans="1:18" x14ac:dyDescent="0.75">
      <c r="A19" s="7">
        <v>0.46458333333333335</v>
      </c>
      <c r="B19">
        <v>42.81</v>
      </c>
      <c r="C19">
        <v>31.39</v>
      </c>
      <c r="D19">
        <v>10</v>
      </c>
      <c r="E19">
        <v>29.86</v>
      </c>
      <c r="F19">
        <v>10</v>
      </c>
      <c r="G19">
        <v>31.78</v>
      </c>
      <c r="H19">
        <v>22.37</v>
      </c>
      <c r="I19">
        <v>20.39</v>
      </c>
      <c r="J19">
        <v>25.2</v>
      </c>
      <c r="K19">
        <v>1238.98</v>
      </c>
      <c r="M19">
        <f t="shared" si="0"/>
        <v>36.588000000000001</v>
      </c>
      <c r="N19">
        <f t="shared" si="1"/>
        <v>0.97443272611057841</v>
      </c>
      <c r="P19">
        <v>18</v>
      </c>
      <c r="Q19">
        <f t="shared" si="2"/>
        <v>79.475237782879631</v>
      </c>
      <c r="R19">
        <f t="shared" si="3"/>
        <v>3.8721636305528921</v>
      </c>
    </row>
    <row r="20" spans="1:18" x14ac:dyDescent="0.75">
      <c r="A20" s="7">
        <v>0.46527777777777773</v>
      </c>
      <c r="B20">
        <v>42.8</v>
      </c>
      <c r="C20">
        <v>31.63</v>
      </c>
      <c r="D20">
        <v>10</v>
      </c>
      <c r="E20">
        <v>29.96</v>
      </c>
      <c r="F20">
        <v>10</v>
      </c>
      <c r="G20">
        <v>30.19</v>
      </c>
      <c r="H20">
        <v>22.63</v>
      </c>
      <c r="I20">
        <v>19.68</v>
      </c>
      <c r="J20">
        <v>24.89</v>
      </c>
      <c r="K20">
        <v>659.33</v>
      </c>
      <c r="M20">
        <f t="shared" si="0"/>
        <v>36.577999999999996</v>
      </c>
      <c r="N20">
        <f t="shared" si="1"/>
        <v>0.97416640034089685</v>
      </c>
      <c r="P20">
        <v>19</v>
      </c>
      <c r="Q20">
        <f t="shared" si="2"/>
        <v>79.469626551479038</v>
      </c>
      <c r="R20">
        <f t="shared" si="3"/>
        <v>3.8708320017044842</v>
      </c>
    </row>
    <row r="21" spans="1:18" x14ac:dyDescent="0.75">
      <c r="A21" s="7">
        <v>0.46597222222222223</v>
      </c>
      <c r="B21">
        <v>42.73</v>
      </c>
      <c r="C21">
        <v>31.83</v>
      </c>
      <c r="D21">
        <v>10</v>
      </c>
      <c r="E21">
        <v>30.06</v>
      </c>
      <c r="F21">
        <v>10</v>
      </c>
      <c r="G21">
        <v>30.57</v>
      </c>
      <c r="H21">
        <v>22.63</v>
      </c>
      <c r="I21">
        <v>19.45</v>
      </c>
      <c r="J21">
        <v>24.76</v>
      </c>
      <c r="K21">
        <v>811.08</v>
      </c>
      <c r="M21">
        <f t="shared" si="0"/>
        <v>36.507999999999996</v>
      </c>
      <c r="N21">
        <f t="shared" si="1"/>
        <v>0.97230211995312654</v>
      </c>
      <c r="P21">
        <v>20</v>
      </c>
      <c r="Q21">
        <f t="shared" si="2"/>
        <v>79.430261860414149</v>
      </c>
      <c r="R21">
        <f t="shared" si="3"/>
        <v>3.8615105997656327</v>
      </c>
    </row>
    <row r="22" spans="1:18" x14ac:dyDescent="0.75">
      <c r="A22" s="7">
        <v>0.46666666666666662</v>
      </c>
      <c r="B22">
        <v>42.71</v>
      </c>
      <c r="C22">
        <v>32.04</v>
      </c>
      <c r="D22">
        <v>10</v>
      </c>
      <c r="E22">
        <v>30.24</v>
      </c>
      <c r="F22">
        <v>10</v>
      </c>
      <c r="G22">
        <v>31.15</v>
      </c>
      <c r="H22">
        <v>22.69</v>
      </c>
      <c r="I22">
        <v>19.899999999999999</v>
      </c>
      <c r="J22">
        <v>24.7</v>
      </c>
      <c r="K22">
        <v>879.43</v>
      </c>
      <c r="M22">
        <f t="shared" si="0"/>
        <v>36.488</v>
      </c>
      <c r="N22">
        <f t="shared" si="1"/>
        <v>0.97176946841376366</v>
      </c>
      <c r="P22">
        <v>21</v>
      </c>
      <c r="Q22">
        <f t="shared" si="2"/>
        <v>79.418987064240298</v>
      </c>
      <c r="R22">
        <f t="shared" si="3"/>
        <v>3.8588473420688181</v>
      </c>
    </row>
    <row r="23" spans="1:18" x14ac:dyDescent="0.75">
      <c r="A23" s="7">
        <v>0.46736111111111112</v>
      </c>
      <c r="B23">
        <v>42.69</v>
      </c>
      <c r="C23">
        <v>32.35</v>
      </c>
      <c r="D23">
        <v>10</v>
      </c>
      <c r="E23">
        <v>30.55</v>
      </c>
      <c r="F23">
        <v>10</v>
      </c>
      <c r="G23">
        <v>32.71</v>
      </c>
      <c r="H23">
        <v>22.95</v>
      </c>
      <c r="I23">
        <v>20.84</v>
      </c>
      <c r="J23">
        <v>25.87</v>
      </c>
      <c r="K23">
        <v>1613.57</v>
      </c>
      <c r="M23">
        <f t="shared" si="0"/>
        <v>36.467999999999996</v>
      </c>
      <c r="N23">
        <f t="shared" si="1"/>
        <v>0.97123681687440067</v>
      </c>
      <c r="P23">
        <v>22</v>
      </c>
      <c r="Q23">
        <f t="shared" si="2"/>
        <v>79.407699901283308</v>
      </c>
      <c r="R23">
        <f t="shared" si="3"/>
        <v>3.856184084372003</v>
      </c>
    </row>
    <row r="24" spans="1:18" x14ac:dyDescent="0.75">
      <c r="A24" s="7">
        <v>0.4680555555555555</v>
      </c>
      <c r="B24">
        <v>42.69</v>
      </c>
      <c r="C24">
        <v>32.74</v>
      </c>
      <c r="D24">
        <v>10</v>
      </c>
      <c r="E24">
        <v>30.95</v>
      </c>
      <c r="F24">
        <v>10</v>
      </c>
      <c r="G24">
        <v>32.97</v>
      </c>
      <c r="H24">
        <v>23.35</v>
      </c>
      <c r="I24">
        <v>21.25</v>
      </c>
      <c r="J24">
        <v>26.24</v>
      </c>
      <c r="K24">
        <v>1616.31</v>
      </c>
      <c r="M24">
        <f t="shared" si="0"/>
        <v>36.467999999999996</v>
      </c>
      <c r="N24">
        <f t="shared" si="1"/>
        <v>0.97123681687440067</v>
      </c>
      <c r="P24">
        <v>23</v>
      </c>
      <c r="Q24">
        <f t="shared" si="2"/>
        <v>79.407699901283308</v>
      </c>
      <c r="R24">
        <f t="shared" si="3"/>
        <v>3.856184084372003</v>
      </c>
    </row>
    <row r="25" spans="1:18" x14ac:dyDescent="0.75">
      <c r="A25" s="7">
        <v>0.46875</v>
      </c>
      <c r="B25">
        <v>42.62</v>
      </c>
      <c r="C25">
        <v>33.200000000000003</v>
      </c>
      <c r="D25">
        <v>10</v>
      </c>
      <c r="E25">
        <v>31.28</v>
      </c>
      <c r="F25">
        <v>10</v>
      </c>
      <c r="G25">
        <v>32.01</v>
      </c>
      <c r="H25">
        <v>23.67</v>
      </c>
      <c r="I25">
        <v>20.92</v>
      </c>
      <c r="J25">
        <v>26.95</v>
      </c>
      <c r="K25">
        <v>921.81</v>
      </c>
      <c r="M25">
        <f t="shared" si="0"/>
        <v>36.397999999999996</v>
      </c>
      <c r="N25">
        <f t="shared" si="1"/>
        <v>0.96937253648663024</v>
      </c>
      <c r="P25">
        <v>24</v>
      </c>
      <c r="Q25">
        <f t="shared" si="2"/>
        <v>79.368097148194963</v>
      </c>
      <c r="R25">
        <f t="shared" si="3"/>
        <v>3.8468626824331515</v>
      </c>
    </row>
    <row r="26" spans="1:18" x14ac:dyDescent="0.75">
      <c r="A26" s="7">
        <v>0.4694444444444445</v>
      </c>
      <c r="B26">
        <v>42.55</v>
      </c>
      <c r="C26">
        <v>33.6</v>
      </c>
      <c r="D26">
        <v>10</v>
      </c>
      <c r="E26">
        <v>31.47</v>
      </c>
      <c r="F26">
        <v>10</v>
      </c>
      <c r="G26">
        <v>30.96</v>
      </c>
      <c r="H26">
        <v>23.68</v>
      </c>
      <c r="I26">
        <v>20.100000000000001</v>
      </c>
      <c r="J26">
        <v>25.14</v>
      </c>
      <c r="K26">
        <v>366.76</v>
      </c>
      <c r="M26">
        <f t="shared" si="0"/>
        <v>36.327999999999996</v>
      </c>
      <c r="N26">
        <f t="shared" si="1"/>
        <v>0.96750825609885993</v>
      </c>
      <c r="P26">
        <v>25</v>
      </c>
      <c r="Q26">
        <f t="shared" si="2"/>
        <v>79.328341774939432</v>
      </c>
      <c r="R26">
        <f t="shared" si="3"/>
        <v>3.8375412804942997</v>
      </c>
    </row>
    <row r="27" spans="1:18" x14ac:dyDescent="0.75">
      <c r="A27" s="7">
        <v>0.47013888888888888</v>
      </c>
      <c r="B27">
        <v>42.51</v>
      </c>
      <c r="C27">
        <v>33.82</v>
      </c>
      <c r="D27">
        <v>10</v>
      </c>
      <c r="E27">
        <v>31.49</v>
      </c>
      <c r="F27">
        <v>10</v>
      </c>
      <c r="G27">
        <v>30.8</v>
      </c>
      <c r="H27">
        <v>23.54</v>
      </c>
      <c r="I27">
        <v>19.64</v>
      </c>
      <c r="J27">
        <v>24.19</v>
      </c>
      <c r="K27">
        <v>407.78</v>
      </c>
      <c r="M27">
        <f t="shared" si="0"/>
        <v>36.287999999999997</v>
      </c>
      <c r="N27">
        <f t="shared" si="1"/>
        <v>0.96644295302013405</v>
      </c>
      <c r="P27">
        <v>26</v>
      </c>
      <c r="Q27">
        <f t="shared" si="2"/>
        <v>79.305555555555557</v>
      </c>
      <c r="R27">
        <f t="shared" si="3"/>
        <v>3.8322147651006704</v>
      </c>
    </row>
    <row r="28" spans="1:18" x14ac:dyDescent="0.75">
      <c r="A28" s="7">
        <v>0.47083333333333338</v>
      </c>
      <c r="B28">
        <v>42.5</v>
      </c>
      <c r="C28">
        <v>33.909999999999997</v>
      </c>
      <c r="D28">
        <v>10</v>
      </c>
      <c r="E28">
        <v>31.38</v>
      </c>
      <c r="F28">
        <v>10</v>
      </c>
      <c r="G28">
        <v>30.69</v>
      </c>
      <c r="H28">
        <v>23.39</v>
      </c>
      <c r="I28">
        <v>19.5</v>
      </c>
      <c r="J28">
        <v>24.1</v>
      </c>
      <c r="K28">
        <v>492.54</v>
      </c>
      <c r="M28">
        <f t="shared" si="0"/>
        <v>36.277999999999999</v>
      </c>
      <c r="N28">
        <f t="shared" si="1"/>
        <v>0.96617662725045272</v>
      </c>
      <c r="P28">
        <v>27</v>
      </c>
      <c r="Q28">
        <f t="shared" si="2"/>
        <v>79.29985114945697</v>
      </c>
      <c r="R28">
        <f t="shared" si="3"/>
        <v>3.8308831362522633</v>
      </c>
    </row>
    <row r="29" spans="1:18" x14ac:dyDescent="0.75">
      <c r="A29" s="7">
        <v>0.47152777777777777</v>
      </c>
      <c r="B29">
        <v>42.45</v>
      </c>
      <c r="C29">
        <v>33.93</v>
      </c>
      <c r="D29">
        <v>10</v>
      </c>
      <c r="E29">
        <v>31.17</v>
      </c>
      <c r="F29">
        <v>10</v>
      </c>
      <c r="G29">
        <v>30.53</v>
      </c>
      <c r="H29">
        <v>23.23</v>
      </c>
      <c r="I29">
        <v>19.36</v>
      </c>
      <c r="J29">
        <v>24.6</v>
      </c>
      <c r="K29">
        <v>506.21</v>
      </c>
      <c r="M29">
        <f t="shared" si="0"/>
        <v>36.228000000000002</v>
      </c>
      <c r="N29">
        <f t="shared" si="1"/>
        <v>0.96484499840204541</v>
      </c>
      <c r="P29">
        <v>28</v>
      </c>
      <c r="Q29">
        <f t="shared" si="2"/>
        <v>79.271281881417693</v>
      </c>
      <c r="R29">
        <f t="shared" si="3"/>
        <v>3.8242249920102269</v>
      </c>
    </row>
    <row r="30" spans="1:18" x14ac:dyDescent="0.75">
      <c r="A30" s="7">
        <v>0.47222222222222227</v>
      </c>
      <c r="B30">
        <v>42.43</v>
      </c>
      <c r="C30">
        <v>33.880000000000003</v>
      </c>
      <c r="D30">
        <v>10</v>
      </c>
      <c r="E30">
        <v>30.96</v>
      </c>
      <c r="F30">
        <v>10</v>
      </c>
      <c r="G30">
        <v>30.44</v>
      </c>
      <c r="H30">
        <v>23.2</v>
      </c>
      <c r="I30">
        <v>19.36</v>
      </c>
      <c r="J30">
        <v>23.2</v>
      </c>
      <c r="K30">
        <v>545.86</v>
      </c>
      <c r="M30">
        <f t="shared" si="0"/>
        <v>36.207999999999998</v>
      </c>
      <c r="N30">
        <f t="shared" si="1"/>
        <v>0.9643123468626823</v>
      </c>
      <c r="P30">
        <v>29</v>
      </c>
      <c r="Q30">
        <f t="shared" si="2"/>
        <v>79.259832081308005</v>
      </c>
      <c r="R30">
        <f t="shared" si="3"/>
        <v>3.8215617343134118</v>
      </c>
    </row>
    <row r="31" spans="1:18" x14ac:dyDescent="0.75">
      <c r="A31" s="7">
        <v>0.47291666666666665</v>
      </c>
      <c r="B31">
        <v>42.4</v>
      </c>
      <c r="C31">
        <v>33.85</v>
      </c>
      <c r="D31">
        <v>10</v>
      </c>
      <c r="E31">
        <v>30.73</v>
      </c>
      <c r="F31">
        <v>10</v>
      </c>
      <c r="G31">
        <v>30.36</v>
      </c>
      <c r="H31">
        <v>23.05</v>
      </c>
      <c r="I31">
        <v>19.399999999999999</v>
      </c>
      <c r="J31">
        <v>24.06</v>
      </c>
      <c r="K31">
        <v>523.98</v>
      </c>
      <c r="M31">
        <f t="shared" si="0"/>
        <v>36.177999999999997</v>
      </c>
      <c r="N31">
        <f t="shared" si="1"/>
        <v>0.96351336955363787</v>
      </c>
      <c r="P31">
        <v>30</v>
      </c>
      <c r="Q31">
        <f t="shared" si="2"/>
        <v>79.242633644756495</v>
      </c>
      <c r="R31">
        <f t="shared" si="3"/>
        <v>3.8175668477681897</v>
      </c>
    </row>
    <row r="32" spans="1:18" x14ac:dyDescent="0.75">
      <c r="A32" s="7">
        <v>0.47361111111111115</v>
      </c>
      <c r="B32">
        <v>42.3</v>
      </c>
      <c r="C32">
        <v>33.869999999999997</v>
      </c>
      <c r="D32">
        <v>10</v>
      </c>
      <c r="E32">
        <v>30.53</v>
      </c>
      <c r="F32">
        <v>10</v>
      </c>
      <c r="G32">
        <v>30.18</v>
      </c>
      <c r="H32">
        <v>22.98</v>
      </c>
      <c r="I32">
        <v>19.350000000000001</v>
      </c>
      <c r="J32">
        <v>24.15</v>
      </c>
      <c r="K32">
        <v>519.88</v>
      </c>
      <c r="M32">
        <f t="shared" si="0"/>
        <v>36.077999999999996</v>
      </c>
      <c r="N32">
        <f t="shared" si="1"/>
        <v>0.96085011185682312</v>
      </c>
      <c r="P32">
        <v>31</v>
      </c>
      <c r="Q32">
        <f t="shared" si="2"/>
        <v>79.185098952270081</v>
      </c>
      <c r="R32">
        <f t="shared" si="3"/>
        <v>3.8042505592841156</v>
      </c>
    </row>
    <row r="33" spans="1:18" x14ac:dyDescent="0.75">
      <c r="A33" s="7">
        <v>0.47430555555555554</v>
      </c>
      <c r="B33">
        <v>42.25</v>
      </c>
      <c r="C33">
        <v>33.83</v>
      </c>
      <c r="D33">
        <v>10</v>
      </c>
      <c r="E33">
        <v>30.37</v>
      </c>
      <c r="F33">
        <v>10</v>
      </c>
      <c r="G33">
        <v>30.08</v>
      </c>
      <c r="H33">
        <v>22.88</v>
      </c>
      <c r="I33">
        <v>19.350000000000001</v>
      </c>
      <c r="J33">
        <v>23.49</v>
      </c>
      <c r="K33">
        <v>558.16</v>
      </c>
      <c r="M33">
        <f t="shared" si="0"/>
        <v>36.027999999999999</v>
      </c>
      <c r="N33">
        <f t="shared" si="1"/>
        <v>0.9595184830084158</v>
      </c>
      <c r="P33">
        <v>32</v>
      </c>
      <c r="Q33">
        <f t="shared" si="2"/>
        <v>79.156211835239262</v>
      </c>
      <c r="R33">
        <f t="shared" si="3"/>
        <v>3.7975924150420792</v>
      </c>
    </row>
    <row r="34" spans="1:18" x14ac:dyDescent="0.75">
      <c r="A34" s="7">
        <v>0.47500000000000003</v>
      </c>
      <c r="B34">
        <v>42.24</v>
      </c>
      <c r="C34">
        <v>33.74</v>
      </c>
      <c r="D34">
        <v>10</v>
      </c>
      <c r="E34">
        <v>30.2</v>
      </c>
      <c r="F34">
        <v>10</v>
      </c>
      <c r="G34">
        <v>30.05</v>
      </c>
      <c r="H34">
        <v>22.8</v>
      </c>
      <c r="I34">
        <v>19.350000000000001</v>
      </c>
      <c r="J34">
        <v>23.82</v>
      </c>
      <c r="K34">
        <v>566.36</v>
      </c>
      <c r="M34">
        <f t="shared" si="0"/>
        <v>36.018000000000001</v>
      </c>
      <c r="N34">
        <f t="shared" si="1"/>
        <v>0.95925215723873436</v>
      </c>
      <c r="P34">
        <v>33</v>
      </c>
      <c r="Q34">
        <f t="shared" si="2"/>
        <v>79.150424787606198</v>
      </c>
      <c r="R34">
        <f t="shared" si="3"/>
        <v>3.7962607861936721</v>
      </c>
    </row>
    <row r="35" spans="1:18" x14ac:dyDescent="0.75">
      <c r="A35" s="7">
        <v>0.47569444444444442</v>
      </c>
      <c r="B35">
        <v>42.2</v>
      </c>
      <c r="C35">
        <v>33.71</v>
      </c>
      <c r="D35">
        <v>10</v>
      </c>
      <c r="E35">
        <v>30.02</v>
      </c>
      <c r="F35">
        <v>10</v>
      </c>
      <c r="G35">
        <v>30.02</v>
      </c>
      <c r="H35">
        <v>22.76</v>
      </c>
      <c r="I35">
        <v>19.489999999999998</v>
      </c>
      <c r="J35">
        <v>23.29</v>
      </c>
      <c r="K35">
        <v>575.92999999999995</v>
      </c>
      <c r="M35">
        <f t="shared" si="0"/>
        <v>35.978000000000002</v>
      </c>
      <c r="N35">
        <f t="shared" si="1"/>
        <v>0.95818685416000848</v>
      </c>
      <c r="P35">
        <v>34</v>
      </c>
      <c r="Q35">
        <f t="shared" si="2"/>
        <v>79.127244427149932</v>
      </c>
      <c r="R35">
        <f t="shared" si="3"/>
        <v>3.7909342708000424</v>
      </c>
    </row>
    <row r="36" spans="1:18" x14ac:dyDescent="0.75">
      <c r="A36" s="7">
        <v>0.47638888888888892</v>
      </c>
      <c r="B36">
        <v>42.15</v>
      </c>
      <c r="C36">
        <v>33.71</v>
      </c>
      <c r="D36">
        <v>10</v>
      </c>
      <c r="E36">
        <v>29.86</v>
      </c>
      <c r="F36">
        <v>10</v>
      </c>
      <c r="G36">
        <v>29.69</v>
      </c>
      <c r="H36">
        <v>22.71</v>
      </c>
      <c r="I36">
        <v>19.34</v>
      </c>
      <c r="J36">
        <v>23.82</v>
      </c>
      <c r="K36">
        <v>467.93</v>
      </c>
      <c r="M36">
        <f t="shared" si="0"/>
        <v>35.927999999999997</v>
      </c>
      <c r="N36">
        <f t="shared" si="1"/>
        <v>0.95685522531160105</v>
      </c>
      <c r="P36">
        <v>35</v>
      </c>
      <c r="Q36">
        <f t="shared" si="2"/>
        <v>79.098196392785567</v>
      </c>
      <c r="R36">
        <f t="shared" si="3"/>
        <v>3.7842761265580052</v>
      </c>
    </row>
    <row r="37" spans="1:18" x14ac:dyDescent="0.75">
      <c r="A37" s="7">
        <v>0.4770833333333333</v>
      </c>
      <c r="B37">
        <v>42.08</v>
      </c>
      <c r="C37">
        <v>33.61</v>
      </c>
      <c r="D37">
        <v>10</v>
      </c>
      <c r="E37">
        <v>29.73</v>
      </c>
      <c r="F37">
        <v>10</v>
      </c>
      <c r="G37">
        <v>29.47</v>
      </c>
      <c r="H37">
        <v>22.6</v>
      </c>
      <c r="I37">
        <v>19.16</v>
      </c>
      <c r="J37">
        <v>23.02</v>
      </c>
      <c r="K37">
        <v>440.59</v>
      </c>
      <c r="M37">
        <f t="shared" si="0"/>
        <v>35.857999999999997</v>
      </c>
      <c r="N37">
        <f t="shared" si="1"/>
        <v>0.95499094492383074</v>
      </c>
      <c r="P37">
        <v>36</v>
      </c>
      <c r="Q37">
        <f t="shared" si="2"/>
        <v>79.057393050365334</v>
      </c>
      <c r="R37">
        <f t="shared" si="3"/>
        <v>3.7749547246191537</v>
      </c>
    </row>
    <row r="38" spans="1:18" x14ac:dyDescent="0.75">
      <c r="A38" s="7">
        <v>0.4777777777777778</v>
      </c>
      <c r="B38">
        <v>42.02</v>
      </c>
      <c r="C38">
        <v>33.5</v>
      </c>
      <c r="D38">
        <v>10</v>
      </c>
      <c r="E38">
        <v>29.53</v>
      </c>
      <c r="F38">
        <v>10</v>
      </c>
      <c r="G38">
        <v>29.3</v>
      </c>
      <c r="H38">
        <v>22.48</v>
      </c>
      <c r="I38">
        <v>19.05</v>
      </c>
      <c r="J38">
        <v>23.49</v>
      </c>
      <c r="K38">
        <v>409.14</v>
      </c>
      <c r="M38">
        <f t="shared" si="0"/>
        <v>35.798000000000002</v>
      </c>
      <c r="N38">
        <f t="shared" si="1"/>
        <v>0.95339299030574198</v>
      </c>
      <c r="P38">
        <v>37</v>
      </c>
      <c r="Q38">
        <f t="shared" si="2"/>
        <v>79.022291748142365</v>
      </c>
      <c r="R38">
        <f t="shared" si="3"/>
        <v>3.7669649515287098</v>
      </c>
    </row>
    <row r="39" spans="1:18" x14ac:dyDescent="0.75">
      <c r="A39" s="7">
        <v>0.47847222222222219</v>
      </c>
      <c r="B39">
        <v>41.96</v>
      </c>
      <c r="C39">
        <v>33.409999999999997</v>
      </c>
      <c r="D39">
        <v>10</v>
      </c>
      <c r="E39">
        <v>29.32</v>
      </c>
      <c r="F39">
        <v>10</v>
      </c>
      <c r="G39">
        <v>29.09</v>
      </c>
      <c r="H39">
        <v>22.34</v>
      </c>
      <c r="I39">
        <v>18.93</v>
      </c>
      <c r="J39">
        <v>23.17</v>
      </c>
      <c r="K39">
        <v>323.02</v>
      </c>
      <c r="M39">
        <f t="shared" si="0"/>
        <v>35.738</v>
      </c>
      <c r="N39">
        <f t="shared" si="1"/>
        <v>0.95179503568765311</v>
      </c>
      <c r="P39">
        <v>38</v>
      </c>
      <c r="Q39">
        <f t="shared" si="2"/>
        <v>78.987072583804348</v>
      </c>
      <c r="R39">
        <f t="shared" si="3"/>
        <v>3.7589751784382655</v>
      </c>
    </row>
    <row r="40" spans="1:18" x14ac:dyDescent="0.75">
      <c r="A40" s="7">
        <v>0.47916666666666669</v>
      </c>
      <c r="B40">
        <v>41.96</v>
      </c>
      <c r="C40">
        <v>33.29</v>
      </c>
      <c r="D40">
        <v>10</v>
      </c>
      <c r="E40">
        <v>29.15</v>
      </c>
      <c r="F40">
        <v>10</v>
      </c>
      <c r="G40">
        <v>29.02</v>
      </c>
      <c r="H40">
        <v>22.17</v>
      </c>
      <c r="I40">
        <v>18.809999999999999</v>
      </c>
      <c r="J40">
        <v>23.81</v>
      </c>
      <c r="K40">
        <v>394.11</v>
      </c>
      <c r="M40">
        <f t="shared" si="0"/>
        <v>35.738</v>
      </c>
      <c r="N40">
        <f t="shared" si="1"/>
        <v>0.95179503568765311</v>
      </c>
      <c r="P40">
        <v>39</v>
      </c>
      <c r="Q40">
        <f t="shared" si="2"/>
        <v>78.987072583804348</v>
      </c>
      <c r="R40">
        <f t="shared" si="3"/>
        <v>3.7589751784382655</v>
      </c>
    </row>
    <row r="41" spans="1:18" x14ac:dyDescent="0.75">
      <c r="A41" s="7">
        <v>0.47986111111111113</v>
      </c>
      <c r="B41">
        <v>41.92</v>
      </c>
      <c r="C41">
        <v>33.200000000000003</v>
      </c>
      <c r="D41">
        <v>10</v>
      </c>
      <c r="E41">
        <v>28.98</v>
      </c>
      <c r="F41">
        <v>10</v>
      </c>
      <c r="G41">
        <v>28.95</v>
      </c>
      <c r="H41">
        <v>22.03</v>
      </c>
      <c r="I41">
        <v>18.8</v>
      </c>
      <c r="J41">
        <v>23.62</v>
      </c>
      <c r="K41">
        <v>422.82</v>
      </c>
      <c r="M41">
        <f t="shared" si="0"/>
        <v>35.698</v>
      </c>
      <c r="N41">
        <f t="shared" si="1"/>
        <v>0.95072973260892724</v>
      </c>
      <c r="P41">
        <v>40</v>
      </c>
      <c r="Q41">
        <f t="shared" si="2"/>
        <v>78.96352736848003</v>
      </c>
      <c r="R41">
        <f t="shared" si="3"/>
        <v>3.7536486630446362</v>
      </c>
    </row>
    <row r="42" spans="1:18" x14ac:dyDescent="0.75">
      <c r="A42" s="7">
        <v>0.48055555555555557</v>
      </c>
      <c r="B42">
        <v>41.75</v>
      </c>
      <c r="C42">
        <v>33.119999999999997</v>
      </c>
      <c r="D42">
        <v>10</v>
      </c>
      <c r="E42">
        <v>28.85</v>
      </c>
      <c r="F42">
        <v>10</v>
      </c>
      <c r="G42">
        <v>28.87</v>
      </c>
      <c r="H42">
        <v>21.93</v>
      </c>
      <c r="I42">
        <v>18.760000000000002</v>
      </c>
      <c r="J42">
        <v>24.49</v>
      </c>
      <c r="K42">
        <v>420.08</v>
      </c>
      <c r="M42">
        <f t="shared" si="0"/>
        <v>35.527999999999999</v>
      </c>
      <c r="N42">
        <f t="shared" si="1"/>
        <v>0.94620219452434207</v>
      </c>
      <c r="P42">
        <v>41</v>
      </c>
      <c r="Q42">
        <f t="shared" si="2"/>
        <v>78.862868723260533</v>
      </c>
      <c r="R42">
        <f t="shared" si="3"/>
        <v>3.7310109726217107</v>
      </c>
    </row>
    <row r="43" spans="1:18" x14ac:dyDescent="0.75">
      <c r="A43" s="7">
        <v>0.48125000000000001</v>
      </c>
      <c r="B43">
        <v>41.61</v>
      </c>
      <c r="C43">
        <v>33.1</v>
      </c>
      <c r="D43">
        <v>10</v>
      </c>
      <c r="E43">
        <v>28.76</v>
      </c>
      <c r="F43">
        <v>10</v>
      </c>
      <c r="G43">
        <v>28.79</v>
      </c>
      <c r="H43">
        <v>21.79</v>
      </c>
      <c r="I43">
        <v>18.649999999999999</v>
      </c>
      <c r="J43">
        <v>23.95</v>
      </c>
      <c r="K43">
        <v>411.88</v>
      </c>
      <c r="M43">
        <f t="shared" si="0"/>
        <v>35.387999999999998</v>
      </c>
      <c r="N43">
        <f t="shared" si="1"/>
        <v>0.94247363374880144</v>
      </c>
      <c r="P43">
        <v>42</v>
      </c>
      <c r="Q43">
        <f t="shared" si="2"/>
        <v>78.77924720244151</v>
      </c>
      <c r="R43">
        <f t="shared" si="3"/>
        <v>3.7123681687440073</v>
      </c>
    </row>
    <row r="44" spans="1:18" x14ac:dyDescent="0.75">
      <c r="A44" s="7">
        <v>0.48194444444444445</v>
      </c>
      <c r="B44">
        <v>41.6</v>
      </c>
      <c r="C44">
        <v>33.07</v>
      </c>
      <c r="D44">
        <v>10</v>
      </c>
      <c r="E44">
        <v>28.68</v>
      </c>
      <c r="F44">
        <v>10</v>
      </c>
      <c r="G44">
        <v>28.76</v>
      </c>
      <c r="H44">
        <v>21.69</v>
      </c>
      <c r="I44">
        <v>18.670000000000002</v>
      </c>
      <c r="J44">
        <v>23.17</v>
      </c>
      <c r="K44">
        <v>402.31</v>
      </c>
      <c r="M44">
        <f t="shared" si="0"/>
        <v>35.378</v>
      </c>
      <c r="N44">
        <f t="shared" si="1"/>
        <v>0.94220730797912</v>
      </c>
      <c r="P44">
        <v>43</v>
      </c>
      <c r="Q44">
        <f t="shared" si="2"/>
        <v>78.773248911753072</v>
      </c>
      <c r="R44">
        <f t="shared" si="3"/>
        <v>3.7110365398956002</v>
      </c>
    </row>
    <row r="45" spans="1:18" x14ac:dyDescent="0.75">
      <c r="A45" s="7">
        <v>0.4826388888888889</v>
      </c>
      <c r="B45">
        <v>41.58</v>
      </c>
      <c r="C45">
        <v>33.01</v>
      </c>
      <c r="D45">
        <v>10</v>
      </c>
      <c r="E45">
        <v>28.57</v>
      </c>
      <c r="F45">
        <v>10</v>
      </c>
      <c r="G45">
        <v>28.63</v>
      </c>
      <c r="H45">
        <v>21.56</v>
      </c>
      <c r="I45">
        <v>18.559999999999999</v>
      </c>
      <c r="J45">
        <v>24.29</v>
      </c>
      <c r="K45">
        <v>420.08</v>
      </c>
      <c r="M45">
        <f t="shared" si="0"/>
        <v>35.357999999999997</v>
      </c>
      <c r="N45">
        <f t="shared" si="1"/>
        <v>0.94167465643975701</v>
      </c>
      <c r="P45">
        <v>44</v>
      </c>
      <c r="Q45">
        <f t="shared" si="2"/>
        <v>78.761242151705417</v>
      </c>
      <c r="R45">
        <f t="shared" si="3"/>
        <v>3.7083732821987851</v>
      </c>
    </row>
    <row r="46" spans="1:18" x14ac:dyDescent="0.75">
      <c r="A46" s="7">
        <v>0.48333333333333334</v>
      </c>
      <c r="B46">
        <v>41.43</v>
      </c>
      <c r="C46">
        <v>32.979999999999997</v>
      </c>
      <c r="D46">
        <v>10</v>
      </c>
      <c r="E46">
        <v>28.48</v>
      </c>
      <c r="F46">
        <v>10</v>
      </c>
      <c r="G46">
        <v>28.69</v>
      </c>
      <c r="H46">
        <v>21.47</v>
      </c>
      <c r="I46">
        <v>18.59</v>
      </c>
      <c r="J46">
        <v>23.54</v>
      </c>
      <c r="K46">
        <v>461.09</v>
      </c>
      <c r="M46">
        <f t="shared" si="0"/>
        <v>35.207999999999998</v>
      </c>
      <c r="N46">
        <f t="shared" si="1"/>
        <v>0.93767976989453494</v>
      </c>
      <c r="P46">
        <v>45</v>
      </c>
      <c r="Q46">
        <f t="shared" si="2"/>
        <v>78.670756646216773</v>
      </c>
      <c r="R46">
        <f t="shared" si="3"/>
        <v>3.6883988494726747</v>
      </c>
    </row>
    <row r="47" spans="1:18" x14ac:dyDescent="0.75">
      <c r="A47" s="7">
        <v>0.48402777777777778</v>
      </c>
      <c r="B47">
        <v>41.36</v>
      </c>
      <c r="C47">
        <v>32.950000000000003</v>
      </c>
      <c r="D47">
        <v>10</v>
      </c>
      <c r="E47">
        <v>28.42</v>
      </c>
      <c r="F47">
        <v>10</v>
      </c>
      <c r="G47">
        <v>28.58</v>
      </c>
      <c r="H47">
        <v>21.4</v>
      </c>
      <c r="I47">
        <v>18.53</v>
      </c>
      <c r="J47">
        <v>24.27</v>
      </c>
      <c r="K47">
        <v>422.82</v>
      </c>
      <c r="M47">
        <f t="shared" si="0"/>
        <v>35.137999999999998</v>
      </c>
      <c r="N47">
        <f t="shared" si="1"/>
        <v>0.93581548950676463</v>
      </c>
      <c r="P47">
        <v>46</v>
      </c>
      <c r="Q47">
        <f t="shared" si="2"/>
        <v>78.62826569525869</v>
      </c>
      <c r="R47">
        <f t="shared" si="3"/>
        <v>3.6790774475338228</v>
      </c>
    </row>
    <row r="48" spans="1:18" x14ac:dyDescent="0.75">
      <c r="A48" s="7">
        <v>0.48472222222222222</v>
      </c>
      <c r="B48">
        <v>41.32</v>
      </c>
      <c r="C48">
        <v>32.979999999999997</v>
      </c>
      <c r="D48">
        <v>10</v>
      </c>
      <c r="E48">
        <v>28.35</v>
      </c>
      <c r="F48">
        <v>10</v>
      </c>
      <c r="G48">
        <v>28.51</v>
      </c>
      <c r="H48">
        <v>21.32</v>
      </c>
      <c r="I48">
        <v>18.46</v>
      </c>
      <c r="J48">
        <v>24.5</v>
      </c>
      <c r="K48">
        <v>387.27</v>
      </c>
      <c r="M48">
        <f t="shared" si="0"/>
        <v>35.097999999999999</v>
      </c>
      <c r="N48">
        <f t="shared" si="1"/>
        <v>0.93475018642803875</v>
      </c>
      <c r="P48">
        <v>47</v>
      </c>
      <c r="Q48">
        <f t="shared" si="2"/>
        <v>78.603909054646991</v>
      </c>
      <c r="R48">
        <f t="shared" si="3"/>
        <v>3.6737509321401935</v>
      </c>
    </row>
    <row r="49" spans="1:18" x14ac:dyDescent="0.75">
      <c r="A49" s="7">
        <v>0.48541666666666666</v>
      </c>
      <c r="B49">
        <v>41.11</v>
      </c>
      <c r="C49">
        <v>32.96</v>
      </c>
      <c r="D49">
        <v>10</v>
      </c>
      <c r="E49">
        <v>28.34</v>
      </c>
      <c r="F49">
        <v>10</v>
      </c>
      <c r="G49">
        <v>28.43</v>
      </c>
      <c r="H49">
        <v>21.23</v>
      </c>
      <c r="I49">
        <v>18.420000000000002</v>
      </c>
      <c r="J49">
        <v>23.27</v>
      </c>
      <c r="K49">
        <v>370.86</v>
      </c>
      <c r="M49">
        <f t="shared" si="0"/>
        <v>34.887999999999998</v>
      </c>
      <c r="N49">
        <f t="shared" si="1"/>
        <v>0.92915734526472771</v>
      </c>
      <c r="P49">
        <v>48</v>
      </c>
      <c r="Q49">
        <f t="shared" si="2"/>
        <v>78.475120385232742</v>
      </c>
      <c r="R49">
        <f t="shared" si="3"/>
        <v>3.6457867263236388</v>
      </c>
    </row>
    <row r="50" spans="1:18" x14ac:dyDescent="0.75">
      <c r="A50" s="7">
        <v>0.4861111111111111</v>
      </c>
      <c r="B50">
        <v>41.05</v>
      </c>
      <c r="C50">
        <v>32.89</v>
      </c>
      <c r="D50">
        <v>10</v>
      </c>
      <c r="E50">
        <v>28.26</v>
      </c>
      <c r="F50">
        <v>10</v>
      </c>
      <c r="G50">
        <v>28.33</v>
      </c>
      <c r="H50">
        <v>21.14</v>
      </c>
      <c r="I50">
        <v>18.350000000000001</v>
      </c>
      <c r="J50">
        <v>24.35</v>
      </c>
      <c r="K50">
        <v>362.66</v>
      </c>
      <c r="M50">
        <f t="shared" si="0"/>
        <v>34.827999999999996</v>
      </c>
      <c r="N50">
        <f t="shared" si="1"/>
        <v>0.92755939064663884</v>
      </c>
      <c r="P50">
        <v>49</v>
      </c>
      <c r="Q50">
        <f t="shared" si="2"/>
        <v>78.438038359940279</v>
      </c>
      <c r="R50">
        <f t="shared" si="3"/>
        <v>3.637796953233194</v>
      </c>
    </row>
    <row r="51" spans="1:18" x14ac:dyDescent="0.75">
      <c r="A51" s="7">
        <v>0.48680555555555555</v>
      </c>
      <c r="B51">
        <v>40.99</v>
      </c>
      <c r="C51">
        <v>32.89</v>
      </c>
      <c r="D51">
        <v>10</v>
      </c>
      <c r="E51">
        <v>28.17</v>
      </c>
      <c r="F51">
        <v>10</v>
      </c>
      <c r="G51">
        <v>28.31</v>
      </c>
      <c r="H51">
        <v>21.03</v>
      </c>
      <c r="I51">
        <v>18.309999999999999</v>
      </c>
      <c r="J51">
        <v>24.19</v>
      </c>
      <c r="K51">
        <v>381.8</v>
      </c>
      <c r="M51">
        <f t="shared" si="0"/>
        <v>34.768000000000001</v>
      </c>
      <c r="N51">
        <f t="shared" si="1"/>
        <v>0.92596143602855008</v>
      </c>
      <c r="P51">
        <v>50</v>
      </c>
      <c r="Q51">
        <f t="shared" si="2"/>
        <v>78.400828347906128</v>
      </c>
      <c r="R51">
        <f t="shared" si="3"/>
        <v>3.6298071801427505</v>
      </c>
    </row>
    <row r="52" spans="1:18" x14ac:dyDescent="0.75">
      <c r="A52" s="7">
        <v>0.48749999999999999</v>
      </c>
      <c r="B52">
        <v>40.98</v>
      </c>
      <c r="C52">
        <v>32.81</v>
      </c>
      <c r="D52">
        <v>10</v>
      </c>
      <c r="E52">
        <v>28.11</v>
      </c>
      <c r="F52">
        <v>10</v>
      </c>
      <c r="G52">
        <v>28.35</v>
      </c>
      <c r="H52">
        <v>20.97</v>
      </c>
      <c r="I52">
        <v>18.34</v>
      </c>
      <c r="J52">
        <v>24.19</v>
      </c>
      <c r="K52">
        <v>418.71</v>
      </c>
      <c r="M52">
        <f t="shared" si="0"/>
        <v>34.757999999999996</v>
      </c>
      <c r="N52">
        <f t="shared" si="1"/>
        <v>0.92569511025886853</v>
      </c>
      <c r="P52">
        <v>51</v>
      </c>
      <c r="Q52">
        <f t="shared" si="2"/>
        <v>78.394614189539098</v>
      </c>
      <c r="R52">
        <f t="shared" si="3"/>
        <v>3.6284755512943425</v>
      </c>
    </row>
    <row r="53" spans="1:18" x14ac:dyDescent="0.75">
      <c r="A53" s="7">
        <v>0.48819444444444443</v>
      </c>
      <c r="B53">
        <v>40.96</v>
      </c>
      <c r="C53">
        <v>32.71</v>
      </c>
      <c r="D53">
        <v>10</v>
      </c>
      <c r="E53">
        <v>28.06</v>
      </c>
      <c r="F53">
        <v>10</v>
      </c>
      <c r="G53">
        <v>28.37</v>
      </c>
      <c r="H53">
        <v>20.92</v>
      </c>
      <c r="I53">
        <v>18.37</v>
      </c>
      <c r="J53">
        <v>23.04</v>
      </c>
      <c r="K53">
        <v>439.22</v>
      </c>
      <c r="M53">
        <f t="shared" si="0"/>
        <v>34.738</v>
      </c>
      <c r="N53">
        <f t="shared" si="1"/>
        <v>0.92516245871950564</v>
      </c>
      <c r="P53">
        <v>52</v>
      </c>
      <c r="Q53">
        <f t="shared" si="2"/>
        <v>78.382175139616564</v>
      </c>
      <c r="R53">
        <f t="shared" si="3"/>
        <v>3.6258122935975283</v>
      </c>
    </row>
    <row r="54" spans="1:18" x14ac:dyDescent="0.75">
      <c r="A54" s="7">
        <v>0.48888888888888887</v>
      </c>
      <c r="B54">
        <v>40.909999999999997</v>
      </c>
      <c r="C54">
        <v>32.590000000000003</v>
      </c>
      <c r="D54">
        <v>10</v>
      </c>
      <c r="E54">
        <v>27.97</v>
      </c>
      <c r="F54">
        <v>10</v>
      </c>
      <c r="G54">
        <v>28.35</v>
      </c>
      <c r="H54">
        <v>20.93</v>
      </c>
      <c r="I54">
        <v>18.510000000000002</v>
      </c>
      <c r="J54">
        <v>23.57</v>
      </c>
      <c r="K54">
        <v>459.73</v>
      </c>
      <c r="M54">
        <f t="shared" si="0"/>
        <v>34.687999999999995</v>
      </c>
      <c r="N54">
        <f t="shared" si="1"/>
        <v>0.9238308298710981</v>
      </c>
      <c r="P54">
        <v>53</v>
      </c>
      <c r="Q54">
        <f t="shared" si="2"/>
        <v>78.351014760147592</v>
      </c>
      <c r="R54">
        <f t="shared" si="3"/>
        <v>3.6191541493554906</v>
      </c>
    </row>
    <row r="55" spans="1:18" x14ac:dyDescent="0.75">
      <c r="A55" s="7">
        <v>0.48958333333333331</v>
      </c>
      <c r="B55">
        <v>40.86</v>
      </c>
      <c r="C55">
        <v>32.450000000000003</v>
      </c>
      <c r="D55">
        <v>10</v>
      </c>
      <c r="E55">
        <v>27.88</v>
      </c>
      <c r="F55">
        <v>10</v>
      </c>
      <c r="G55">
        <v>28.33</v>
      </c>
      <c r="H55">
        <v>20.95</v>
      </c>
      <c r="I55">
        <v>18.53</v>
      </c>
      <c r="J55">
        <v>23.46</v>
      </c>
      <c r="K55">
        <v>466.56</v>
      </c>
      <c r="M55">
        <f t="shared" si="0"/>
        <v>34.637999999999998</v>
      </c>
      <c r="N55">
        <f t="shared" si="1"/>
        <v>0.9224992010226909</v>
      </c>
      <c r="P55">
        <v>54</v>
      </c>
      <c r="Q55">
        <f t="shared" si="2"/>
        <v>78.319764420578551</v>
      </c>
      <c r="R55">
        <f t="shared" si="3"/>
        <v>3.6124960051134543</v>
      </c>
    </row>
    <row r="56" spans="1:18" x14ac:dyDescent="0.75">
      <c r="A56" s="7">
        <v>0.49027777777777781</v>
      </c>
      <c r="B56">
        <v>40.81</v>
      </c>
      <c r="C56">
        <v>32.4</v>
      </c>
      <c r="D56">
        <v>10</v>
      </c>
      <c r="E56">
        <v>27.79</v>
      </c>
      <c r="F56">
        <v>10</v>
      </c>
      <c r="G56">
        <v>28.36</v>
      </c>
      <c r="H56">
        <v>20.92</v>
      </c>
      <c r="I56">
        <v>18.510000000000002</v>
      </c>
      <c r="J56">
        <v>24.58</v>
      </c>
      <c r="K56">
        <v>466.56</v>
      </c>
      <c r="M56">
        <f t="shared" si="0"/>
        <v>34.588000000000001</v>
      </c>
      <c r="N56">
        <f t="shared" si="1"/>
        <v>0.92116757217428358</v>
      </c>
      <c r="P56">
        <v>55</v>
      </c>
      <c r="Q56">
        <f t="shared" si="2"/>
        <v>78.288423730773687</v>
      </c>
      <c r="R56">
        <f t="shared" si="3"/>
        <v>3.6058378608714179</v>
      </c>
    </row>
    <row r="57" spans="1:18" x14ac:dyDescent="0.75">
      <c r="A57" s="7">
        <v>0.4909722222222222</v>
      </c>
      <c r="B57">
        <v>40.729999999999997</v>
      </c>
      <c r="C57">
        <v>32.33</v>
      </c>
      <c r="D57">
        <v>10</v>
      </c>
      <c r="E57">
        <v>27.76</v>
      </c>
      <c r="F57">
        <v>10</v>
      </c>
      <c r="G57">
        <v>28.27</v>
      </c>
      <c r="H57">
        <v>20.91</v>
      </c>
      <c r="I57">
        <v>18.52</v>
      </c>
      <c r="J57">
        <v>23.64</v>
      </c>
      <c r="K57">
        <v>461.09</v>
      </c>
      <c r="M57">
        <f t="shared" si="0"/>
        <v>34.507999999999996</v>
      </c>
      <c r="N57">
        <f t="shared" si="1"/>
        <v>0.9190369660168316</v>
      </c>
      <c r="P57">
        <v>56</v>
      </c>
      <c r="Q57">
        <f t="shared" si="2"/>
        <v>78.238089718326194</v>
      </c>
      <c r="R57">
        <f t="shared" si="3"/>
        <v>3.595184830084158</v>
      </c>
    </row>
    <row r="58" spans="1:18" x14ac:dyDescent="0.75">
      <c r="A58" s="7">
        <v>0.4916666666666667</v>
      </c>
      <c r="B58">
        <v>40.659999999999997</v>
      </c>
      <c r="C58">
        <v>32.28</v>
      </c>
      <c r="D58">
        <v>10</v>
      </c>
      <c r="E58">
        <v>27.72</v>
      </c>
      <c r="F58">
        <v>10</v>
      </c>
      <c r="G58">
        <v>28.28</v>
      </c>
      <c r="H58">
        <v>20.87</v>
      </c>
      <c r="I58">
        <v>18.57</v>
      </c>
      <c r="J58">
        <v>24.07</v>
      </c>
      <c r="K58">
        <v>474.77</v>
      </c>
      <c r="M58">
        <f t="shared" si="0"/>
        <v>34.437999999999995</v>
      </c>
      <c r="N58">
        <f t="shared" si="1"/>
        <v>0.91717268562906129</v>
      </c>
      <c r="P58">
        <v>57</v>
      </c>
      <c r="Q58">
        <f t="shared" si="2"/>
        <v>78.193855624600729</v>
      </c>
      <c r="R58">
        <f t="shared" si="3"/>
        <v>3.5858634281453066</v>
      </c>
    </row>
    <row r="59" spans="1:18" x14ac:dyDescent="0.75">
      <c r="A59" s="7">
        <v>0.49236111111111108</v>
      </c>
      <c r="B59">
        <v>40.61</v>
      </c>
      <c r="C59">
        <v>32.270000000000003</v>
      </c>
      <c r="D59">
        <v>10</v>
      </c>
      <c r="E59">
        <v>27.71</v>
      </c>
      <c r="F59">
        <v>10</v>
      </c>
      <c r="G59">
        <v>28.37</v>
      </c>
      <c r="H59">
        <v>20.88</v>
      </c>
      <c r="I59">
        <v>18.62</v>
      </c>
      <c r="J59">
        <v>23.58</v>
      </c>
      <c r="K59">
        <v>517.15</v>
      </c>
      <c r="M59">
        <f t="shared" si="0"/>
        <v>34.387999999999998</v>
      </c>
      <c r="N59">
        <f t="shared" si="1"/>
        <v>0.91584105678065397</v>
      </c>
      <c r="P59">
        <v>58</v>
      </c>
      <c r="Q59">
        <f t="shared" si="2"/>
        <v>78.162149587065258</v>
      </c>
      <c r="R59">
        <f t="shared" si="3"/>
        <v>3.5792052839032702</v>
      </c>
    </row>
    <row r="60" spans="1:18" x14ac:dyDescent="0.75">
      <c r="A60" s="7">
        <v>0.49305555555555558</v>
      </c>
      <c r="B60">
        <v>40.56</v>
      </c>
      <c r="C60">
        <v>32.25</v>
      </c>
      <c r="D60">
        <v>10</v>
      </c>
      <c r="E60">
        <v>27.72</v>
      </c>
      <c r="F60">
        <v>10</v>
      </c>
      <c r="G60">
        <v>28.37</v>
      </c>
      <c r="H60">
        <v>20.87</v>
      </c>
      <c r="I60">
        <v>18.66</v>
      </c>
      <c r="J60">
        <v>23.79</v>
      </c>
      <c r="K60">
        <v>521.25</v>
      </c>
      <c r="M60">
        <f t="shared" si="0"/>
        <v>34.338000000000001</v>
      </c>
      <c r="N60">
        <f t="shared" si="1"/>
        <v>0.91450942793224665</v>
      </c>
      <c r="P60">
        <v>59</v>
      </c>
      <c r="Q60">
        <f t="shared" si="2"/>
        <v>78.130351214398047</v>
      </c>
      <c r="R60">
        <f t="shared" si="3"/>
        <v>3.5725471396612334</v>
      </c>
    </row>
    <row r="61" spans="1:18" x14ac:dyDescent="0.75">
      <c r="A61" s="7">
        <v>0.49374999999999997</v>
      </c>
      <c r="B61">
        <v>40.5</v>
      </c>
      <c r="C61">
        <v>32.229999999999997</v>
      </c>
      <c r="D61">
        <v>10</v>
      </c>
      <c r="E61">
        <v>27.72</v>
      </c>
      <c r="F61">
        <v>10</v>
      </c>
      <c r="G61">
        <v>28.4</v>
      </c>
      <c r="H61">
        <v>20.89</v>
      </c>
      <c r="I61">
        <v>18.68</v>
      </c>
      <c r="J61">
        <v>24.55</v>
      </c>
      <c r="K61">
        <v>500.74</v>
      </c>
      <c r="M61">
        <f t="shared" si="0"/>
        <v>34.277999999999999</v>
      </c>
      <c r="N61">
        <f t="shared" si="1"/>
        <v>0.91291147331415778</v>
      </c>
      <c r="P61">
        <v>60</v>
      </c>
      <c r="Q61">
        <f t="shared" si="2"/>
        <v>78.092070715911078</v>
      </c>
      <c r="R61">
        <f t="shared" si="3"/>
        <v>3.564557366570789</v>
      </c>
    </row>
    <row r="62" spans="1:18" x14ac:dyDescent="0.75">
      <c r="A62" s="7">
        <v>0.49444444444444446</v>
      </c>
      <c r="B62">
        <v>40.450000000000003</v>
      </c>
      <c r="C62">
        <v>32.25</v>
      </c>
      <c r="D62">
        <v>10</v>
      </c>
      <c r="E62">
        <v>27.71</v>
      </c>
      <c r="F62">
        <v>10</v>
      </c>
      <c r="G62">
        <v>28.31</v>
      </c>
      <c r="H62">
        <v>20.88</v>
      </c>
      <c r="I62">
        <v>18.64</v>
      </c>
      <c r="J62">
        <v>24.39</v>
      </c>
      <c r="K62">
        <v>510.31</v>
      </c>
      <c r="M62">
        <f t="shared" si="0"/>
        <v>34.228000000000002</v>
      </c>
      <c r="N62">
        <f t="shared" si="1"/>
        <v>0.91157984446575047</v>
      </c>
      <c r="P62">
        <v>61</v>
      </c>
      <c r="Q62">
        <f t="shared" si="2"/>
        <v>78.060067780764285</v>
      </c>
      <c r="R62">
        <f t="shared" si="3"/>
        <v>3.5578992223287527</v>
      </c>
    </row>
    <row r="63" spans="1:18" x14ac:dyDescent="0.75">
      <c r="A63" s="7">
        <v>0.49513888888888885</v>
      </c>
      <c r="B63">
        <v>40.36</v>
      </c>
      <c r="C63">
        <v>32.270000000000003</v>
      </c>
      <c r="D63">
        <v>10</v>
      </c>
      <c r="E63">
        <v>27.73</v>
      </c>
      <c r="F63">
        <v>10</v>
      </c>
      <c r="G63">
        <v>28.48</v>
      </c>
      <c r="H63">
        <v>20.89</v>
      </c>
      <c r="I63">
        <v>18.71</v>
      </c>
      <c r="J63">
        <v>23.73</v>
      </c>
      <c r="K63">
        <v>551.32000000000005</v>
      </c>
      <c r="M63">
        <f t="shared" si="0"/>
        <v>34.137999999999998</v>
      </c>
      <c r="N63">
        <f t="shared" si="1"/>
        <v>0.90918291253861716</v>
      </c>
      <c r="P63">
        <v>62</v>
      </c>
      <c r="Q63">
        <f t="shared" si="2"/>
        <v>78.002226258128772</v>
      </c>
      <c r="R63">
        <f t="shared" si="3"/>
        <v>3.5459145626930857</v>
      </c>
    </row>
    <row r="64" spans="1:18" x14ac:dyDescent="0.75">
      <c r="A64" s="7">
        <v>0.49583333333333335</v>
      </c>
      <c r="B64">
        <v>40.229999999999997</v>
      </c>
      <c r="C64">
        <v>32.270000000000003</v>
      </c>
      <c r="D64">
        <v>10</v>
      </c>
      <c r="E64">
        <v>27.76</v>
      </c>
      <c r="F64">
        <v>10</v>
      </c>
      <c r="G64">
        <v>28.48</v>
      </c>
      <c r="H64">
        <v>20.88</v>
      </c>
      <c r="I64">
        <v>18.73</v>
      </c>
      <c r="J64">
        <v>23.92</v>
      </c>
      <c r="K64">
        <v>559.53</v>
      </c>
      <c r="M64">
        <f t="shared" si="0"/>
        <v>34.007999999999996</v>
      </c>
      <c r="N64">
        <f t="shared" si="1"/>
        <v>0.90572067753275787</v>
      </c>
      <c r="P64">
        <v>63</v>
      </c>
      <c r="Q64">
        <f t="shared" si="2"/>
        <v>77.918136908962595</v>
      </c>
      <c r="R64">
        <f t="shared" si="3"/>
        <v>3.5286033876637894</v>
      </c>
    </row>
    <row r="65" spans="1:18" x14ac:dyDescent="0.75">
      <c r="A65" s="7">
        <v>0.49652777777777773</v>
      </c>
      <c r="B65">
        <v>40.18</v>
      </c>
      <c r="C65">
        <v>32.270000000000003</v>
      </c>
      <c r="D65">
        <v>10</v>
      </c>
      <c r="E65">
        <v>27.77</v>
      </c>
      <c r="F65">
        <v>10</v>
      </c>
      <c r="G65">
        <v>28.47</v>
      </c>
      <c r="H65">
        <v>20.93</v>
      </c>
      <c r="I65">
        <v>18.78</v>
      </c>
      <c r="J65">
        <v>24.04</v>
      </c>
      <c r="K65">
        <v>548.59</v>
      </c>
      <c r="M65">
        <f t="shared" si="0"/>
        <v>33.957999999999998</v>
      </c>
      <c r="N65">
        <f t="shared" si="1"/>
        <v>0.90438904868435066</v>
      </c>
      <c r="P65">
        <v>64</v>
      </c>
      <c r="Q65">
        <f t="shared" si="2"/>
        <v>77.885623417162378</v>
      </c>
      <c r="R65">
        <f t="shared" si="3"/>
        <v>3.5219452434217531</v>
      </c>
    </row>
    <row r="66" spans="1:18" x14ac:dyDescent="0.75">
      <c r="A66" s="7">
        <v>0.49722222222222223</v>
      </c>
      <c r="B66">
        <v>40.15</v>
      </c>
      <c r="C66">
        <v>32.29</v>
      </c>
      <c r="D66">
        <v>10</v>
      </c>
      <c r="E66">
        <v>27.76</v>
      </c>
      <c r="F66">
        <v>10</v>
      </c>
      <c r="G66">
        <v>28.32</v>
      </c>
      <c r="H66">
        <v>20.95</v>
      </c>
      <c r="I66">
        <v>18.739999999999998</v>
      </c>
      <c r="J66">
        <v>24.67</v>
      </c>
      <c r="K66">
        <v>498.01</v>
      </c>
      <c r="M66">
        <f t="shared" si="0"/>
        <v>33.927999999999997</v>
      </c>
      <c r="N66">
        <f t="shared" si="1"/>
        <v>0.90359007137530611</v>
      </c>
      <c r="P66">
        <v>65</v>
      </c>
      <c r="Q66">
        <f t="shared" si="2"/>
        <v>77.866069323272811</v>
      </c>
      <c r="R66">
        <f t="shared" si="3"/>
        <v>3.5179503568765309</v>
      </c>
    </row>
    <row r="67" spans="1:18" x14ac:dyDescent="0.75">
      <c r="A67" s="7">
        <v>0.49791666666666662</v>
      </c>
      <c r="B67">
        <v>40.14</v>
      </c>
      <c r="C67">
        <v>32.35</v>
      </c>
      <c r="D67">
        <v>10</v>
      </c>
      <c r="E67">
        <v>27.77</v>
      </c>
      <c r="F67">
        <v>10</v>
      </c>
      <c r="G67">
        <v>28.37</v>
      </c>
      <c r="H67">
        <v>20.89</v>
      </c>
      <c r="I67">
        <v>18.68</v>
      </c>
      <c r="J67">
        <v>23.98</v>
      </c>
      <c r="K67">
        <v>481.6</v>
      </c>
      <c r="M67">
        <f t="shared" ref="M67:M130" si="4">B67-6.222</f>
        <v>33.917999999999999</v>
      </c>
      <c r="N67">
        <f t="shared" ref="N67:N130" si="5">M67/37.548</f>
        <v>0.90332374560562478</v>
      </c>
      <c r="P67">
        <v>66</v>
      </c>
      <c r="Q67">
        <f t="shared" ref="Q67:Q130" si="6">(M67-$S$2)/M67*100</f>
        <v>77.859543605165399</v>
      </c>
      <c r="R67">
        <f t="shared" ref="R67:R130" si="7">(M67-$S$2)/$S$2</f>
        <v>3.5166187280281238</v>
      </c>
    </row>
    <row r="68" spans="1:18" x14ac:dyDescent="0.75">
      <c r="A68" s="7">
        <v>0.49861111111111112</v>
      </c>
      <c r="B68">
        <v>40.04</v>
      </c>
      <c r="C68">
        <v>32.409999999999997</v>
      </c>
      <c r="D68">
        <v>10</v>
      </c>
      <c r="E68">
        <v>27.82</v>
      </c>
      <c r="F68">
        <v>10</v>
      </c>
      <c r="G68">
        <v>28.51</v>
      </c>
      <c r="H68">
        <v>20.87</v>
      </c>
      <c r="I68">
        <v>18.739999999999998</v>
      </c>
      <c r="J68">
        <v>23.35</v>
      </c>
      <c r="K68">
        <v>539.02</v>
      </c>
      <c r="M68">
        <f t="shared" si="4"/>
        <v>33.817999999999998</v>
      </c>
      <c r="N68">
        <f t="shared" si="5"/>
        <v>0.90066048790880993</v>
      </c>
      <c r="P68">
        <v>67</v>
      </c>
      <c r="Q68">
        <f t="shared" si="6"/>
        <v>77.794074161689039</v>
      </c>
      <c r="R68">
        <f t="shared" si="7"/>
        <v>3.5033024395440497</v>
      </c>
    </row>
    <row r="69" spans="1:18" x14ac:dyDescent="0.75">
      <c r="A69" s="7">
        <v>0.4993055555555555</v>
      </c>
      <c r="B69">
        <v>39.950000000000003</v>
      </c>
      <c r="C69">
        <v>32.44</v>
      </c>
      <c r="D69">
        <v>10</v>
      </c>
      <c r="E69">
        <v>27.85</v>
      </c>
      <c r="F69">
        <v>10</v>
      </c>
      <c r="G69">
        <v>28.62</v>
      </c>
      <c r="H69">
        <v>20.92</v>
      </c>
      <c r="I69">
        <v>18.850000000000001</v>
      </c>
      <c r="J69">
        <v>25.17</v>
      </c>
      <c r="K69">
        <v>567.73</v>
      </c>
      <c r="M69">
        <f t="shared" si="4"/>
        <v>33.728000000000002</v>
      </c>
      <c r="N69">
        <f t="shared" si="5"/>
        <v>0.89826355598167673</v>
      </c>
      <c r="P69">
        <v>68</v>
      </c>
      <c r="Q69">
        <f t="shared" si="6"/>
        <v>77.734819734345351</v>
      </c>
      <c r="R69">
        <f t="shared" si="7"/>
        <v>3.4913177799083841</v>
      </c>
    </row>
    <row r="70" spans="1:18" x14ac:dyDescent="0.75">
      <c r="A70" s="7">
        <v>0.5</v>
      </c>
      <c r="B70">
        <v>39.89</v>
      </c>
      <c r="C70">
        <v>32.51</v>
      </c>
      <c r="D70">
        <v>10</v>
      </c>
      <c r="E70">
        <v>27.87</v>
      </c>
      <c r="F70">
        <v>10</v>
      </c>
      <c r="G70">
        <v>28.59</v>
      </c>
      <c r="H70">
        <v>20.95</v>
      </c>
      <c r="I70">
        <v>18.86</v>
      </c>
      <c r="J70">
        <v>24.97</v>
      </c>
      <c r="K70">
        <v>528.08000000000004</v>
      </c>
      <c r="M70">
        <f t="shared" si="4"/>
        <v>33.667999999999999</v>
      </c>
      <c r="N70">
        <f t="shared" si="5"/>
        <v>0.89666560136358786</v>
      </c>
      <c r="P70">
        <v>69</v>
      </c>
      <c r="Q70">
        <f t="shared" si="6"/>
        <v>77.695140786503501</v>
      </c>
      <c r="R70">
        <f t="shared" si="7"/>
        <v>3.4833280068179393</v>
      </c>
    </row>
    <row r="71" spans="1:18" x14ac:dyDescent="0.75">
      <c r="A71" s="7">
        <v>0.50069444444444444</v>
      </c>
      <c r="B71">
        <v>39.82</v>
      </c>
      <c r="C71">
        <v>32.61</v>
      </c>
      <c r="D71">
        <v>10</v>
      </c>
      <c r="E71">
        <v>27.91</v>
      </c>
      <c r="F71">
        <v>10</v>
      </c>
      <c r="G71">
        <v>28.58</v>
      </c>
      <c r="H71">
        <v>20.97</v>
      </c>
      <c r="I71">
        <v>18.88</v>
      </c>
      <c r="J71">
        <v>25.26</v>
      </c>
      <c r="K71">
        <v>528.08000000000004</v>
      </c>
      <c r="M71">
        <f t="shared" si="4"/>
        <v>33.597999999999999</v>
      </c>
      <c r="N71">
        <f t="shared" si="5"/>
        <v>0.89480132097581755</v>
      </c>
      <c r="P71">
        <v>70</v>
      </c>
      <c r="Q71">
        <f t="shared" si="6"/>
        <v>77.648669563664512</v>
      </c>
      <c r="R71">
        <f t="shared" si="7"/>
        <v>3.4740066048790879</v>
      </c>
    </row>
    <row r="72" spans="1:18" x14ac:dyDescent="0.75">
      <c r="A72" s="7">
        <v>0.50138888888888888</v>
      </c>
      <c r="B72">
        <v>39.79</v>
      </c>
      <c r="C72">
        <v>32.71</v>
      </c>
      <c r="D72">
        <v>10</v>
      </c>
      <c r="E72">
        <v>27.99</v>
      </c>
      <c r="F72">
        <v>10</v>
      </c>
      <c r="G72">
        <v>28.52</v>
      </c>
      <c r="H72">
        <v>20.95</v>
      </c>
      <c r="I72">
        <v>18.899999999999999</v>
      </c>
      <c r="J72">
        <v>24.86</v>
      </c>
      <c r="K72">
        <v>508.94</v>
      </c>
      <c r="M72">
        <f t="shared" si="4"/>
        <v>33.567999999999998</v>
      </c>
      <c r="N72">
        <f t="shared" si="5"/>
        <v>0.89400234366677311</v>
      </c>
      <c r="P72">
        <v>71</v>
      </c>
      <c r="Q72">
        <f t="shared" si="6"/>
        <v>77.628693994280269</v>
      </c>
      <c r="R72">
        <f t="shared" si="7"/>
        <v>3.4700117183338657</v>
      </c>
    </row>
    <row r="73" spans="1:18" x14ac:dyDescent="0.75">
      <c r="A73" s="7">
        <v>0.50208333333333333</v>
      </c>
      <c r="B73">
        <v>39.76</v>
      </c>
      <c r="C73">
        <v>32.799999999999997</v>
      </c>
      <c r="D73">
        <v>10</v>
      </c>
      <c r="E73">
        <v>28.06</v>
      </c>
      <c r="F73">
        <v>10</v>
      </c>
      <c r="G73">
        <v>28.57</v>
      </c>
      <c r="H73">
        <v>20.96</v>
      </c>
      <c r="I73">
        <v>18.899999999999999</v>
      </c>
      <c r="J73">
        <v>24.23</v>
      </c>
      <c r="K73">
        <v>485.7</v>
      </c>
      <c r="M73">
        <f t="shared" si="4"/>
        <v>33.537999999999997</v>
      </c>
      <c r="N73">
        <f t="shared" si="5"/>
        <v>0.89320336635772868</v>
      </c>
      <c r="P73">
        <v>72</v>
      </c>
      <c r="Q73">
        <f t="shared" si="6"/>
        <v>77.608682688293868</v>
      </c>
      <c r="R73">
        <f t="shared" si="7"/>
        <v>3.4660168317886431</v>
      </c>
    </row>
    <row r="74" spans="1:18" x14ac:dyDescent="0.75">
      <c r="A74" s="7">
        <v>0.50277777777777777</v>
      </c>
      <c r="B74">
        <v>39.729999999999997</v>
      </c>
      <c r="C74">
        <v>32.83</v>
      </c>
      <c r="D74">
        <v>10</v>
      </c>
      <c r="E74">
        <v>28.07</v>
      </c>
      <c r="F74">
        <v>10</v>
      </c>
      <c r="G74">
        <v>28.41</v>
      </c>
      <c r="H74">
        <v>20.93</v>
      </c>
      <c r="I74">
        <v>18.850000000000001</v>
      </c>
      <c r="J74">
        <v>23.83</v>
      </c>
      <c r="K74">
        <v>447.42</v>
      </c>
      <c r="M74">
        <f t="shared" si="4"/>
        <v>33.507999999999996</v>
      </c>
      <c r="N74">
        <f t="shared" si="5"/>
        <v>0.89240438904868424</v>
      </c>
      <c r="P74">
        <v>73</v>
      </c>
      <c r="Q74">
        <f t="shared" si="6"/>
        <v>77.58863554971947</v>
      </c>
      <c r="R74">
        <f t="shared" si="7"/>
        <v>3.4620219452434209</v>
      </c>
    </row>
    <row r="75" spans="1:18" x14ac:dyDescent="0.75">
      <c r="A75" s="7">
        <v>0.50347222222222221</v>
      </c>
      <c r="B75">
        <v>39.65</v>
      </c>
      <c r="C75">
        <v>32.85</v>
      </c>
      <c r="D75">
        <v>10</v>
      </c>
      <c r="E75">
        <v>28.04</v>
      </c>
      <c r="F75">
        <v>10</v>
      </c>
      <c r="G75">
        <v>28.38</v>
      </c>
      <c r="H75">
        <v>20.9</v>
      </c>
      <c r="I75">
        <v>18.78</v>
      </c>
      <c r="J75">
        <v>24.42</v>
      </c>
      <c r="K75">
        <v>439.22</v>
      </c>
      <c r="M75">
        <f t="shared" si="4"/>
        <v>33.427999999999997</v>
      </c>
      <c r="N75">
        <f t="shared" si="5"/>
        <v>0.89027378289123249</v>
      </c>
      <c r="P75">
        <v>74</v>
      </c>
      <c r="Q75">
        <f t="shared" si="6"/>
        <v>77.535000598300826</v>
      </c>
      <c r="R75">
        <f t="shared" si="7"/>
        <v>3.4513689144561623</v>
      </c>
    </row>
    <row r="76" spans="1:18" x14ac:dyDescent="0.75">
      <c r="A76" s="7">
        <v>0.50416666666666665</v>
      </c>
      <c r="B76">
        <v>39.64</v>
      </c>
      <c r="C76">
        <v>32.86</v>
      </c>
      <c r="D76">
        <v>10</v>
      </c>
      <c r="E76">
        <v>28.01</v>
      </c>
      <c r="F76">
        <v>10</v>
      </c>
      <c r="G76">
        <v>28.38</v>
      </c>
      <c r="H76">
        <v>20.89</v>
      </c>
      <c r="I76">
        <v>18.8</v>
      </c>
      <c r="J76">
        <v>24.7</v>
      </c>
      <c r="K76">
        <v>446.06</v>
      </c>
      <c r="M76">
        <f t="shared" si="4"/>
        <v>33.417999999999999</v>
      </c>
      <c r="N76">
        <f t="shared" si="5"/>
        <v>0.89000745712155105</v>
      </c>
      <c r="P76">
        <v>75</v>
      </c>
      <c r="Q76">
        <f t="shared" si="6"/>
        <v>77.528278173439475</v>
      </c>
      <c r="R76">
        <f t="shared" si="7"/>
        <v>3.4500372856077552</v>
      </c>
    </row>
    <row r="77" spans="1:18" x14ac:dyDescent="0.75">
      <c r="A77" s="7">
        <v>0.50486111111111109</v>
      </c>
      <c r="B77">
        <v>39.58</v>
      </c>
      <c r="C77">
        <v>32.86</v>
      </c>
      <c r="D77">
        <v>10</v>
      </c>
      <c r="E77">
        <v>27.96</v>
      </c>
      <c r="F77">
        <v>10</v>
      </c>
      <c r="G77">
        <v>28.32</v>
      </c>
      <c r="H77">
        <v>20.86</v>
      </c>
      <c r="I77">
        <v>18.760000000000002</v>
      </c>
      <c r="J77">
        <v>24.28</v>
      </c>
      <c r="K77">
        <v>432.39</v>
      </c>
      <c r="M77">
        <f t="shared" si="4"/>
        <v>33.357999999999997</v>
      </c>
      <c r="N77">
        <f t="shared" si="5"/>
        <v>0.88840950250346207</v>
      </c>
      <c r="P77">
        <v>76</v>
      </c>
      <c r="Q77">
        <f t="shared" si="6"/>
        <v>77.487858984351575</v>
      </c>
      <c r="R77">
        <f t="shared" si="7"/>
        <v>3.4420475125173104</v>
      </c>
    </row>
    <row r="78" spans="1:18" x14ac:dyDescent="0.75">
      <c r="A78" s="7">
        <v>0.50555555555555554</v>
      </c>
      <c r="B78">
        <v>39.5</v>
      </c>
      <c r="C78">
        <v>32.86</v>
      </c>
      <c r="D78">
        <v>10</v>
      </c>
      <c r="E78">
        <v>27.92</v>
      </c>
      <c r="F78">
        <v>10</v>
      </c>
      <c r="G78">
        <v>28.27</v>
      </c>
      <c r="H78">
        <v>20.81</v>
      </c>
      <c r="I78">
        <v>18.809999999999999</v>
      </c>
      <c r="J78">
        <v>23.5</v>
      </c>
      <c r="K78">
        <v>463.83</v>
      </c>
      <c r="M78">
        <f t="shared" si="4"/>
        <v>33.277999999999999</v>
      </c>
      <c r="N78">
        <f t="shared" si="5"/>
        <v>0.88627889634601031</v>
      </c>
      <c r="P78">
        <v>77</v>
      </c>
      <c r="Q78">
        <f t="shared" si="6"/>
        <v>77.433740008413963</v>
      </c>
      <c r="R78">
        <f t="shared" si="7"/>
        <v>3.4313944817300519</v>
      </c>
    </row>
    <row r="79" spans="1:18" x14ac:dyDescent="0.75">
      <c r="A79" s="7">
        <v>0.50624999999999998</v>
      </c>
      <c r="B79">
        <v>39.49</v>
      </c>
      <c r="C79">
        <v>32.79</v>
      </c>
      <c r="D79">
        <v>10</v>
      </c>
      <c r="E79">
        <v>27.87</v>
      </c>
      <c r="F79">
        <v>10</v>
      </c>
      <c r="G79">
        <v>28.42</v>
      </c>
      <c r="H79">
        <v>20.82</v>
      </c>
      <c r="I79">
        <v>18.89</v>
      </c>
      <c r="J79">
        <v>23.91</v>
      </c>
      <c r="K79">
        <v>544.49</v>
      </c>
      <c r="M79">
        <f t="shared" si="4"/>
        <v>33.268000000000001</v>
      </c>
      <c r="N79">
        <f t="shared" si="5"/>
        <v>0.88601257057632898</v>
      </c>
      <c r="P79">
        <v>78</v>
      </c>
      <c r="Q79">
        <f t="shared" si="6"/>
        <v>77.426956835397391</v>
      </c>
      <c r="R79">
        <f t="shared" si="7"/>
        <v>3.4300628528816448</v>
      </c>
    </row>
    <row r="80" spans="1:18" x14ac:dyDescent="0.75">
      <c r="A80" s="7">
        <v>0.50694444444444442</v>
      </c>
      <c r="B80">
        <v>39.43</v>
      </c>
      <c r="C80">
        <v>32.76</v>
      </c>
      <c r="D80">
        <v>10</v>
      </c>
      <c r="E80">
        <v>27.79</v>
      </c>
      <c r="F80">
        <v>10</v>
      </c>
      <c r="G80">
        <v>28.32</v>
      </c>
      <c r="H80">
        <v>20.87</v>
      </c>
      <c r="I80">
        <v>18.940000000000001</v>
      </c>
      <c r="J80">
        <v>24.74</v>
      </c>
      <c r="K80">
        <v>525.35</v>
      </c>
      <c r="M80">
        <f t="shared" si="4"/>
        <v>33.207999999999998</v>
      </c>
      <c r="N80">
        <f t="shared" si="5"/>
        <v>0.88441461595824</v>
      </c>
      <c r="P80">
        <v>79</v>
      </c>
      <c r="Q80">
        <f t="shared" si="6"/>
        <v>77.386172006745369</v>
      </c>
      <c r="R80">
        <f t="shared" si="7"/>
        <v>3.4220730797912</v>
      </c>
    </row>
    <row r="81" spans="1:18" x14ac:dyDescent="0.75">
      <c r="A81" s="7">
        <v>0.50763888888888886</v>
      </c>
      <c r="B81">
        <v>39.369999999999997</v>
      </c>
      <c r="C81">
        <v>32.74</v>
      </c>
      <c r="D81">
        <v>10</v>
      </c>
      <c r="E81">
        <v>27.75</v>
      </c>
      <c r="F81">
        <v>10</v>
      </c>
      <c r="G81">
        <v>28.34</v>
      </c>
      <c r="H81">
        <v>20.9</v>
      </c>
      <c r="I81">
        <v>19.010000000000002</v>
      </c>
      <c r="J81">
        <v>23.48</v>
      </c>
      <c r="K81">
        <v>433.75</v>
      </c>
      <c r="M81">
        <f t="shared" si="4"/>
        <v>33.147999999999996</v>
      </c>
      <c r="N81">
        <f t="shared" si="5"/>
        <v>0.88281666134015113</v>
      </c>
      <c r="P81">
        <v>80</v>
      </c>
      <c r="Q81">
        <f t="shared" si="6"/>
        <v>77.345239531796793</v>
      </c>
      <c r="R81">
        <f t="shared" si="7"/>
        <v>3.4140833067007557</v>
      </c>
    </row>
    <row r="82" spans="1:18" x14ac:dyDescent="0.75">
      <c r="A82" s="7">
        <v>0.5083333333333333</v>
      </c>
      <c r="B82">
        <v>39.19</v>
      </c>
      <c r="C82">
        <v>32.64</v>
      </c>
      <c r="D82">
        <v>10</v>
      </c>
      <c r="E82">
        <v>27.73</v>
      </c>
      <c r="F82">
        <v>10</v>
      </c>
      <c r="G82">
        <v>28.21</v>
      </c>
      <c r="H82">
        <v>20.92</v>
      </c>
      <c r="I82">
        <v>18.989999999999998</v>
      </c>
      <c r="J82">
        <v>23.09</v>
      </c>
      <c r="K82">
        <v>541.75</v>
      </c>
      <c r="M82">
        <f t="shared" si="4"/>
        <v>32.967999999999996</v>
      </c>
      <c r="N82">
        <f t="shared" si="5"/>
        <v>0.87802279748588463</v>
      </c>
      <c r="P82">
        <v>81</v>
      </c>
      <c r="Q82">
        <f t="shared" si="6"/>
        <v>77.221548167920403</v>
      </c>
      <c r="R82">
        <f t="shared" si="7"/>
        <v>3.390113987429423</v>
      </c>
    </row>
    <row r="83" spans="1:18" x14ac:dyDescent="0.75">
      <c r="A83" s="7">
        <v>0.50902777777777775</v>
      </c>
      <c r="B83">
        <v>39.11</v>
      </c>
      <c r="C83">
        <v>32.47</v>
      </c>
      <c r="D83">
        <v>10</v>
      </c>
      <c r="E83">
        <v>27.65</v>
      </c>
      <c r="F83">
        <v>10</v>
      </c>
      <c r="G83">
        <v>28.39</v>
      </c>
      <c r="H83">
        <v>20.97</v>
      </c>
      <c r="I83">
        <v>19.149999999999999</v>
      </c>
      <c r="J83">
        <v>24.47</v>
      </c>
      <c r="K83">
        <v>638.82000000000005</v>
      </c>
      <c r="M83">
        <f t="shared" si="4"/>
        <v>32.887999999999998</v>
      </c>
      <c r="N83">
        <f t="shared" si="5"/>
        <v>0.87589219132843288</v>
      </c>
      <c r="P83">
        <v>82</v>
      </c>
      <c r="Q83">
        <f t="shared" si="6"/>
        <v>77.166139625395274</v>
      </c>
      <c r="R83">
        <f t="shared" si="7"/>
        <v>3.3794609566421641</v>
      </c>
    </row>
    <row r="84" spans="1:18" x14ac:dyDescent="0.75">
      <c r="A84" s="7">
        <v>0.50972222222222219</v>
      </c>
      <c r="B84">
        <v>38.909999999999997</v>
      </c>
      <c r="C84">
        <v>32.4</v>
      </c>
      <c r="D84">
        <v>10</v>
      </c>
      <c r="E84">
        <v>27.61</v>
      </c>
      <c r="F84">
        <v>10</v>
      </c>
      <c r="G84">
        <v>29.03</v>
      </c>
      <c r="H84">
        <v>21.13</v>
      </c>
      <c r="I84">
        <v>19.489999999999998</v>
      </c>
      <c r="J84">
        <v>23.93</v>
      </c>
      <c r="K84">
        <v>1050.32</v>
      </c>
      <c r="M84">
        <f t="shared" si="4"/>
        <v>32.687999999999995</v>
      </c>
      <c r="N84">
        <f t="shared" si="5"/>
        <v>0.87056567593480327</v>
      </c>
      <c r="P84">
        <v>83</v>
      </c>
      <c r="Q84">
        <f t="shared" si="6"/>
        <v>77.026431718061673</v>
      </c>
      <c r="R84">
        <f t="shared" si="7"/>
        <v>3.3528283796740164</v>
      </c>
    </row>
    <row r="85" spans="1:18" x14ac:dyDescent="0.75">
      <c r="A85" s="7">
        <v>0.51041666666666663</v>
      </c>
      <c r="B85">
        <v>38.81</v>
      </c>
      <c r="C85">
        <v>32.380000000000003</v>
      </c>
      <c r="D85">
        <v>10</v>
      </c>
      <c r="E85">
        <v>27.61</v>
      </c>
      <c r="F85">
        <v>10</v>
      </c>
      <c r="G85">
        <v>28.78</v>
      </c>
      <c r="H85">
        <v>21.27</v>
      </c>
      <c r="I85">
        <v>19.600000000000001</v>
      </c>
      <c r="J85">
        <v>24.08</v>
      </c>
      <c r="K85">
        <v>902.67</v>
      </c>
      <c r="M85">
        <f t="shared" si="4"/>
        <v>32.588000000000001</v>
      </c>
      <c r="N85">
        <f t="shared" si="5"/>
        <v>0.86790241823798864</v>
      </c>
      <c r="P85">
        <v>84</v>
      </c>
      <c r="Q85">
        <f t="shared" si="6"/>
        <v>76.955934699889539</v>
      </c>
      <c r="R85">
        <f t="shared" si="7"/>
        <v>3.3395120911899436</v>
      </c>
    </row>
    <row r="86" spans="1:18" x14ac:dyDescent="0.75">
      <c r="A86" s="7">
        <v>0.51111111111111118</v>
      </c>
      <c r="B86">
        <v>38.68</v>
      </c>
      <c r="C86">
        <v>32.4</v>
      </c>
      <c r="D86">
        <v>10</v>
      </c>
      <c r="E86">
        <v>27.72</v>
      </c>
      <c r="F86">
        <v>10</v>
      </c>
      <c r="G86">
        <v>30.05</v>
      </c>
      <c r="H86">
        <v>21.57</v>
      </c>
      <c r="I86">
        <v>20.2</v>
      </c>
      <c r="J86">
        <v>24.68</v>
      </c>
      <c r="K86">
        <v>1474.13</v>
      </c>
      <c r="M86">
        <f t="shared" si="4"/>
        <v>32.457999999999998</v>
      </c>
      <c r="N86">
        <f t="shared" si="5"/>
        <v>0.86444018323212946</v>
      </c>
      <c r="P86">
        <v>85</v>
      </c>
      <c r="Q86">
        <f t="shared" si="6"/>
        <v>76.863639164458689</v>
      </c>
      <c r="R86">
        <f t="shared" si="7"/>
        <v>3.3222009161606474</v>
      </c>
    </row>
    <row r="87" spans="1:18" x14ac:dyDescent="0.75">
      <c r="A87" s="7">
        <v>0.51180555555555551</v>
      </c>
      <c r="B87">
        <v>38.67</v>
      </c>
      <c r="C87">
        <v>32.520000000000003</v>
      </c>
      <c r="D87">
        <v>10</v>
      </c>
      <c r="E87">
        <v>27.89</v>
      </c>
      <c r="F87">
        <v>10</v>
      </c>
      <c r="G87">
        <v>29.45</v>
      </c>
      <c r="H87">
        <v>21.9</v>
      </c>
      <c r="I87">
        <v>20.420000000000002</v>
      </c>
      <c r="J87">
        <v>25.69</v>
      </c>
      <c r="K87">
        <v>890.37</v>
      </c>
      <c r="M87">
        <f t="shared" si="4"/>
        <v>32.448</v>
      </c>
      <c r="N87">
        <f t="shared" si="5"/>
        <v>0.86417385746244801</v>
      </c>
      <c r="P87">
        <v>86</v>
      </c>
      <c r="Q87">
        <f t="shared" si="6"/>
        <v>76.85650887573965</v>
      </c>
      <c r="R87">
        <f t="shared" si="7"/>
        <v>3.3208692873122403</v>
      </c>
    </row>
    <row r="88" spans="1:18" x14ac:dyDescent="0.75">
      <c r="A88" s="7">
        <v>0.51250000000000007</v>
      </c>
      <c r="B88">
        <v>38.43</v>
      </c>
      <c r="C88">
        <v>32.67</v>
      </c>
      <c r="D88">
        <v>10</v>
      </c>
      <c r="E88">
        <v>27.96</v>
      </c>
      <c r="F88">
        <v>10</v>
      </c>
      <c r="G88">
        <v>28.41</v>
      </c>
      <c r="H88">
        <v>21.79</v>
      </c>
      <c r="I88">
        <v>19.899999999999999</v>
      </c>
      <c r="J88">
        <v>24.7</v>
      </c>
      <c r="K88">
        <v>480.23</v>
      </c>
      <c r="M88">
        <f t="shared" si="4"/>
        <v>32.207999999999998</v>
      </c>
      <c r="N88">
        <f t="shared" si="5"/>
        <v>0.85778203899009264</v>
      </c>
      <c r="P88">
        <v>87</v>
      </c>
      <c r="Q88">
        <f t="shared" si="6"/>
        <v>76.684053651266765</v>
      </c>
      <c r="R88">
        <f t="shared" si="7"/>
        <v>3.2889101949504629</v>
      </c>
    </row>
    <row r="89" spans="1:18" x14ac:dyDescent="0.75">
      <c r="A89" s="7">
        <v>0.5131944444444444</v>
      </c>
      <c r="B89">
        <v>38.369999999999997</v>
      </c>
      <c r="C89">
        <v>32.74</v>
      </c>
      <c r="D89">
        <v>10</v>
      </c>
      <c r="E89">
        <v>28.03</v>
      </c>
      <c r="F89">
        <v>10</v>
      </c>
      <c r="G89">
        <v>28.74</v>
      </c>
      <c r="H89">
        <v>21.66</v>
      </c>
      <c r="I89">
        <v>19.77</v>
      </c>
      <c r="J89">
        <v>24.02</v>
      </c>
      <c r="K89">
        <v>673</v>
      </c>
      <c r="M89">
        <f t="shared" si="4"/>
        <v>32.147999999999996</v>
      </c>
      <c r="N89">
        <f t="shared" si="5"/>
        <v>0.85618408437200366</v>
      </c>
      <c r="P89">
        <v>88</v>
      </c>
      <c r="Q89">
        <f t="shared" si="6"/>
        <v>76.640537513997771</v>
      </c>
      <c r="R89">
        <f t="shared" si="7"/>
        <v>3.2809204218600185</v>
      </c>
    </row>
    <row r="90" spans="1:18" x14ac:dyDescent="0.75">
      <c r="A90" s="7">
        <v>0.51388888888888895</v>
      </c>
      <c r="B90">
        <v>38.22</v>
      </c>
      <c r="C90">
        <v>32.85</v>
      </c>
      <c r="D90">
        <v>10</v>
      </c>
      <c r="E90">
        <v>28.2</v>
      </c>
      <c r="F90">
        <v>10</v>
      </c>
      <c r="G90">
        <v>30.36</v>
      </c>
      <c r="H90">
        <v>21.94</v>
      </c>
      <c r="I90">
        <v>20.52</v>
      </c>
      <c r="J90">
        <v>24.59</v>
      </c>
      <c r="K90">
        <v>1480.96</v>
      </c>
      <c r="M90">
        <f t="shared" si="4"/>
        <v>31.997999999999998</v>
      </c>
      <c r="N90">
        <f t="shared" si="5"/>
        <v>0.8521891978267816</v>
      </c>
      <c r="P90">
        <v>89</v>
      </c>
      <c r="Q90">
        <f t="shared" si="6"/>
        <v>76.531033189574345</v>
      </c>
      <c r="R90">
        <f t="shared" si="7"/>
        <v>3.2609459891339081</v>
      </c>
    </row>
    <row r="91" spans="1:18" x14ac:dyDescent="0.75">
      <c r="A91" s="7">
        <v>0.51458333333333328</v>
      </c>
      <c r="B91">
        <v>38.090000000000003</v>
      </c>
      <c r="C91">
        <v>33.04</v>
      </c>
      <c r="D91">
        <v>10</v>
      </c>
      <c r="E91">
        <v>28.48</v>
      </c>
      <c r="F91">
        <v>10</v>
      </c>
      <c r="G91">
        <v>30.48</v>
      </c>
      <c r="H91">
        <v>22.45</v>
      </c>
      <c r="I91">
        <v>21.18</v>
      </c>
      <c r="J91">
        <v>25.82</v>
      </c>
      <c r="K91">
        <v>1357.92</v>
      </c>
      <c r="M91">
        <f t="shared" si="4"/>
        <v>31.868000000000002</v>
      </c>
      <c r="N91">
        <f t="shared" si="5"/>
        <v>0.84872696282092253</v>
      </c>
      <c r="P91">
        <v>90</v>
      </c>
      <c r="Q91">
        <f t="shared" si="6"/>
        <v>76.435295594326604</v>
      </c>
      <c r="R91">
        <f t="shared" si="7"/>
        <v>3.2436348141046127</v>
      </c>
    </row>
    <row r="92" spans="1:18" x14ac:dyDescent="0.75">
      <c r="A92" s="7">
        <v>0.51527777777777783</v>
      </c>
      <c r="B92">
        <v>38.049999999999997</v>
      </c>
      <c r="C92">
        <v>33.29</v>
      </c>
      <c r="D92">
        <v>10</v>
      </c>
      <c r="E92">
        <v>28.81</v>
      </c>
      <c r="F92">
        <v>10</v>
      </c>
      <c r="G92">
        <v>30.61</v>
      </c>
      <c r="H92">
        <v>22.96</v>
      </c>
      <c r="I92">
        <v>21.58</v>
      </c>
      <c r="J92">
        <v>25.74</v>
      </c>
      <c r="K92">
        <v>1297.77</v>
      </c>
      <c r="M92">
        <f t="shared" si="4"/>
        <v>31.827999999999996</v>
      </c>
      <c r="N92">
        <f t="shared" si="5"/>
        <v>0.84766165974219654</v>
      </c>
      <c r="P92">
        <v>91</v>
      </c>
      <c r="Q92">
        <f t="shared" si="6"/>
        <v>76.405680532864139</v>
      </c>
      <c r="R92">
        <f t="shared" si="7"/>
        <v>3.2383082987109826</v>
      </c>
    </row>
    <row r="93" spans="1:18" x14ac:dyDescent="0.75">
      <c r="A93" s="7">
        <v>0.51597222222222217</v>
      </c>
      <c r="B93">
        <v>38</v>
      </c>
      <c r="C93">
        <v>33.6</v>
      </c>
      <c r="D93">
        <v>10</v>
      </c>
      <c r="E93">
        <v>29.17</v>
      </c>
      <c r="F93">
        <v>10</v>
      </c>
      <c r="G93">
        <v>30.91</v>
      </c>
      <c r="H93">
        <v>23.33</v>
      </c>
      <c r="I93">
        <v>21.93</v>
      </c>
      <c r="J93">
        <v>25.18</v>
      </c>
      <c r="K93">
        <v>1318.28</v>
      </c>
      <c r="M93">
        <f t="shared" si="4"/>
        <v>31.777999999999999</v>
      </c>
      <c r="N93">
        <f t="shared" si="5"/>
        <v>0.84633003089378922</v>
      </c>
      <c r="P93">
        <v>92</v>
      </c>
      <c r="Q93">
        <f t="shared" si="6"/>
        <v>76.368556863238723</v>
      </c>
      <c r="R93">
        <f t="shared" si="7"/>
        <v>3.2316501544689462</v>
      </c>
    </row>
    <row r="94" spans="1:18" x14ac:dyDescent="0.75">
      <c r="A94" s="7">
        <v>0.51666666666666672</v>
      </c>
      <c r="B94">
        <v>37.97</v>
      </c>
      <c r="C94">
        <v>33.909999999999997</v>
      </c>
      <c r="D94">
        <v>10</v>
      </c>
      <c r="E94">
        <v>29.52</v>
      </c>
      <c r="F94">
        <v>10</v>
      </c>
      <c r="G94">
        <v>31.06</v>
      </c>
      <c r="H94">
        <v>23.65</v>
      </c>
      <c r="I94">
        <v>22.24</v>
      </c>
      <c r="J94">
        <v>26.18</v>
      </c>
      <c r="K94">
        <v>1292.3</v>
      </c>
      <c r="M94">
        <f t="shared" si="4"/>
        <v>31.747999999999998</v>
      </c>
      <c r="N94">
        <f t="shared" si="5"/>
        <v>0.84553105358474479</v>
      </c>
      <c r="P94">
        <v>93</v>
      </c>
      <c r="Q94">
        <f t="shared" si="6"/>
        <v>76.346226533954891</v>
      </c>
      <c r="R94">
        <f t="shared" si="7"/>
        <v>3.2276552679237236</v>
      </c>
    </row>
    <row r="95" spans="1:18" x14ac:dyDescent="0.75">
      <c r="A95" s="7">
        <v>0.51736111111111105</v>
      </c>
      <c r="B95">
        <v>37.86</v>
      </c>
      <c r="C95">
        <v>34.21</v>
      </c>
      <c r="D95">
        <v>10</v>
      </c>
      <c r="E95">
        <v>29.79</v>
      </c>
      <c r="F95">
        <v>10</v>
      </c>
      <c r="G95">
        <v>30.91</v>
      </c>
      <c r="H95">
        <v>23.78</v>
      </c>
      <c r="I95">
        <v>22.12</v>
      </c>
      <c r="J95">
        <v>25.36</v>
      </c>
      <c r="K95">
        <v>1115.94</v>
      </c>
      <c r="M95">
        <f t="shared" si="4"/>
        <v>31.637999999999998</v>
      </c>
      <c r="N95">
        <f t="shared" si="5"/>
        <v>0.8426014701182486</v>
      </c>
      <c r="P95">
        <v>94</v>
      </c>
      <c r="Q95">
        <f t="shared" si="6"/>
        <v>76.263986345533851</v>
      </c>
      <c r="R95">
        <f t="shared" si="7"/>
        <v>3.2130073505912429</v>
      </c>
    </row>
    <row r="96" spans="1:18" x14ac:dyDescent="0.75">
      <c r="A96" s="7">
        <v>0.5180555555555556</v>
      </c>
      <c r="B96">
        <v>37.85</v>
      </c>
      <c r="C96">
        <v>34.479999999999997</v>
      </c>
      <c r="D96">
        <v>10</v>
      </c>
      <c r="E96">
        <v>30.1</v>
      </c>
      <c r="F96">
        <v>10</v>
      </c>
      <c r="G96">
        <v>31.5</v>
      </c>
      <c r="H96">
        <v>24.11</v>
      </c>
      <c r="I96">
        <v>22.6</v>
      </c>
      <c r="J96">
        <v>25.08</v>
      </c>
      <c r="K96">
        <v>1344.25</v>
      </c>
      <c r="M96">
        <f t="shared" si="4"/>
        <v>31.628</v>
      </c>
      <c r="N96">
        <f t="shared" si="5"/>
        <v>0.84233514434856716</v>
      </c>
      <c r="P96">
        <v>95</v>
      </c>
      <c r="Q96">
        <f t="shared" si="6"/>
        <v>76.256481598583534</v>
      </c>
      <c r="R96">
        <f t="shared" si="7"/>
        <v>3.2116757217428358</v>
      </c>
    </row>
    <row r="97" spans="1:18" x14ac:dyDescent="0.75">
      <c r="A97" s="7">
        <v>0.51874999999999993</v>
      </c>
      <c r="B97">
        <v>37.78</v>
      </c>
      <c r="C97">
        <v>34.770000000000003</v>
      </c>
      <c r="D97">
        <v>10</v>
      </c>
      <c r="E97">
        <v>30.4</v>
      </c>
      <c r="F97">
        <v>10</v>
      </c>
      <c r="G97">
        <v>31.72</v>
      </c>
      <c r="H97">
        <v>24.41</v>
      </c>
      <c r="I97">
        <v>22.9</v>
      </c>
      <c r="J97">
        <v>25.41</v>
      </c>
      <c r="K97">
        <v>1319.64</v>
      </c>
      <c r="M97">
        <f t="shared" si="4"/>
        <v>31.558</v>
      </c>
      <c r="N97">
        <f t="shared" si="5"/>
        <v>0.84047086396079684</v>
      </c>
      <c r="P97">
        <v>96</v>
      </c>
      <c r="Q97">
        <f t="shared" si="6"/>
        <v>76.203815197414286</v>
      </c>
      <c r="R97">
        <f t="shared" si="7"/>
        <v>3.2023543198039839</v>
      </c>
    </row>
    <row r="98" spans="1:18" x14ac:dyDescent="0.75">
      <c r="A98" s="7">
        <v>0.51944444444444449</v>
      </c>
      <c r="B98">
        <v>37.74</v>
      </c>
      <c r="C98">
        <v>35.07</v>
      </c>
      <c r="D98">
        <v>10</v>
      </c>
      <c r="E98">
        <v>30.66</v>
      </c>
      <c r="F98">
        <v>10</v>
      </c>
      <c r="G98">
        <v>31.86</v>
      </c>
      <c r="H98">
        <v>24.73</v>
      </c>
      <c r="I98">
        <v>23.17</v>
      </c>
      <c r="J98">
        <v>24.61</v>
      </c>
      <c r="K98">
        <v>1322.38</v>
      </c>
      <c r="M98">
        <f t="shared" si="4"/>
        <v>31.518000000000001</v>
      </c>
      <c r="N98">
        <f t="shared" si="5"/>
        <v>0.83940556088207097</v>
      </c>
      <c r="P98">
        <v>97</v>
      </c>
      <c r="Q98">
        <f t="shared" si="6"/>
        <v>76.173615077098802</v>
      </c>
      <c r="R98">
        <f t="shared" si="7"/>
        <v>3.1970278044103546</v>
      </c>
    </row>
    <row r="99" spans="1:18" x14ac:dyDescent="0.75">
      <c r="A99" s="7">
        <v>0.52013888888888882</v>
      </c>
      <c r="B99">
        <v>37.72</v>
      </c>
      <c r="C99">
        <v>35.31</v>
      </c>
      <c r="D99">
        <v>10</v>
      </c>
      <c r="E99">
        <v>30.93</v>
      </c>
      <c r="F99">
        <v>10</v>
      </c>
      <c r="G99">
        <v>32.090000000000003</v>
      </c>
      <c r="H99">
        <v>24.98</v>
      </c>
      <c r="I99">
        <v>23.44</v>
      </c>
      <c r="J99">
        <v>24.39</v>
      </c>
      <c r="K99">
        <v>1345.62</v>
      </c>
      <c r="M99">
        <f t="shared" si="4"/>
        <v>31.497999999999998</v>
      </c>
      <c r="N99">
        <f t="shared" si="5"/>
        <v>0.83887290934270786</v>
      </c>
      <c r="P99">
        <v>98</v>
      </c>
      <c r="Q99">
        <f t="shared" si="6"/>
        <v>76.158486253095433</v>
      </c>
      <c r="R99">
        <f t="shared" si="7"/>
        <v>3.1943645467135395</v>
      </c>
    </row>
    <row r="100" spans="1:18" x14ac:dyDescent="0.75">
      <c r="A100" s="7">
        <v>0.52083333333333337</v>
      </c>
      <c r="B100">
        <v>37.71</v>
      </c>
      <c r="C100">
        <v>35.51</v>
      </c>
      <c r="D100">
        <v>10</v>
      </c>
      <c r="E100">
        <v>31.13</v>
      </c>
      <c r="F100">
        <v>10</v>
      </c>
      <c r="G100">
        <v>32.18</v>
      </c>
      <c r="H100">
        <v>25.23</v>
      </c>
      <c r="I100">
        <v>23.71</v>
      </c>
      <c r="J100">
        <v>24.39</v>
      </c>
      <c r="K100">
        <v>1337.42</v>
      </c>
      <c r="M100">
        <f t="shared" si="4"/>
        <v>31.488</v>
      </c>
      <c r="N100">
        <f t="shared" si="5"/>
        <v>0.83860658357302642</v>
      </c>
      <c r="P100">
        <v>99</v>
      </c>
      <c r="Q100">
        <f t="shared" si="6"/>
        <v>76.150914634146346</v>
      </c>
      <c r="R100">
        <f t="shared" si="7"/>
        <v>3.1930329178651324</v>
      </c>
    </row>
    <row r="101" spans="1:18" x14ac:dyDescent="0.75">
      <c r="A101" s="7">
        <v>0.52152777777777781</v>
      </c>
      <c r="B101">
        <v>37.68</v>
      </c>
      <c r="C101">
        <v>35.75</v>
      </c>
      <c r="D101">
        <v>10</v>
      </c>
      <c r="E101">
        <v>31.33</v>
      </c>
      <c r="F101">
        <v>10</v>
      </c>
      <c r="G101">
        <v>32.32</v>
      </c>
      <c r="H101">
        <v>25.44</v>
      </c>
      <c r="I101">
        <v>23.92</v>
      </c>
      <c r="J101">
        <v>25.28</v>
      </c>
      <c r="K101">
        <v>1307.3399999999999</v>
      </c>
      <c r="M101">
        <f t="shared" si="4"/>
        <v>31.457999999999998</v>
      </c>
      <c r="N101">
        <f t="shared" si="5"/>
        <v>0.83780760626398199</v>
      </c>
      <c r="P101">
        <v>100</v>
      </c>
      <c r="Q101">
        <f t="shared" si="6"/>
        <v>76.128170894526036</v>
      </c>
      <c r="R101">
        <f t="shared" si="7"/>
        <v>3.1890380313199103</v>
      </c>
    </row>
    <row r="102" spans="1:18" x14ac:dyDescent="0.75">
      <c r="A102" s="7">
        <v>0.52222222222222225</v>
      </c>
      <c r="B102">
        <v>37.68</v>
      </c>
      <c r="C102">
        <v>36.01</v>
      </c>
      <c r="D102">
        <v>10</v>
      </c>
      <c r="E102">
        <v>31.54</v>
      </c>
      <c r="F102">
        <v>10</v>
      </c>
      <c r="G102">
        <v>32.630000000000003</v>
      </c>
      <c r="H102">
        <v>25.63</v>
      </c>
      <c r="I102">
        <v>24.12</v>
      </c>
      <c r="J102">
        <v>25.46</v>
      </c>
      <c r="K102">
        <v>1342.89</v>
      </c>
      <c r="M102">
        <f t="shared" si="4"/>
        <v>31.457999999999998</v>
      </c>
      <c r="N102">
        <f t="shared" si="5"/>
        <v>0.83780760626398199</v>
      </c>
      <c r="P102">
        <v>101</v>
      </c>
      <c r="Q102">
        <f t="shared" si="6"/>
        <v>76.128170894526036</v>
      </c>
      <c r="R102">
        <f t="shared" si="7"/>
        <v>3.1890380313199103</v>
      </c>
    </row>
    <row r="103" spans="1:18" x14ac:dyDescent="0.75">
      <c r="A103" s="7">
        <v>0.5229166666666667</v>
      </c>
      <c r="B103">
        <v>37.659999999999997</v>
      </c>
      <c r="C103">
        <v>36.200000000000003</v>
      </c>
      <c r="D103">
        <v>10</v>
      </c>
      <c r="E103">
        <v>31.74</v>
      </c>
      <c r="F103">
        <v>10</v>
      </c>
      <c r="G103">
        <v>32.75</v>
      </c>
      <c r="H103">
        <v>25.84</v>
      </c>
      <c r="I103">
        <v>24.34</v>
      </c>
      <c r="J103">
        <v>24.92</v>
      </c>
      <c r="K103">
        <v>1348.35</v>
      </c>
      <c r="M103">
        <f t="shared" si="4"/>
        <v>31.437999999999995</v>
      </c>
      <c r="N103">
        <f t="shared" si="5"/>
        <v>0.83727495472461899</v>
      </c>
      <c r="P103">
        <v>102</v>
      </c>
      <c r="Q103">
        <f t="shared" si="6"/>
        <v>76.112984286532225</v>
      </c>
      <c r="R103">
        <f t="shared" si="7"/>
        <v>3.1863747736230952</v>
      </c>
    </row>
    <row r="104" spans="1:18" x14ac:dyDescent="0.75">
      <c r="A104" s="7">
        <v>0.52361111111111114</v>
      </c>
      <c r="B104">
        <v>37.65</v>
      </c>
      <c r="C104">
        <v>36.29</v>
      </c>
      <c r="D104">
        <v>10</v>
      </c>
      <c r="E104">
        <v>31.95</v>
      </c>
      <c r="F104">
        <v>10</v>
      </c>
      <c r="G104">
        <v>32.81</v>
      </c>
      <c r="H104">
        <v>25.97</v>
      </c>
      <c r="I104">
        <v>24.6</v>
      </c>
      <c r="J104">
        <v>23.99</v>
      </c>
      <c r="K104">
        <v>1341.52</v>
      </c>
      <c r="M104">
        <f t="shared" si="4"/>
        <v>31.427999999999997</v>
      </c>
      <c r="N104">
        <f t="shared" si="5"/>
        <v>0.83700862895493755</v>
      </c>
      <c r="P104">
        <v>103</v>
      </c>
      <c r="Q104">
        <f t="shared" si="6"/>
        <v>76.105383734249713</v>
      </c>
      <c r="R104">
        <f t="shared" si="7"/>
        <v>3.1850431447746881</v>
      </c>
    </row>
    <row r="105" spans="1:18" x14ac:dyDescent="0.75">
      <c r="A105" s="7">
        <v>0.52430555555555558</v>
      </c>
      <c r="B105">
        <v>37.65</v>
      </c>
      <c r="C105">
        <v>36.35</v>
      </c>
      <c r="D105">
        <v>10</v>
      </c>
      <c r="E105">
        <v>32.049999999999997</v>
      </c>
      <c r="F105">
        <v>10</v>
      </c>
      <c r="G105">
        <v>32.92</v>
      </c>
      <c r="H105">
        <v>26.17</v>
      </c>
      <c r="I105">
        <v>24.82</v>
      </c>
      <c r="J105">
        <v>24.11</v>
      </c>
      <c r="K105">
        <v>1329.21</v>
      </c>
      <c r="M105">
        <f t="shared" si="4"/>
        <v>31.427999999999997</v>
      </c>
      <c r="N105">
        <f t="shared" si="5"/>
        <v>0.83700862895493755</v>
      </c>
      <c r="P105">
        <v>104</v>
      </c>
      <c r="Q105">
        <f t="shared" si="6"/>
        <v>76.105383734249713</v>
      </c>
      <c r="R105">
        <f t="shared" si="7"/>
        <v>3.1850431447746881</v>
      </c>
    </row>
    <row r="106" spans="1:18" x14ac:dyDescent="0.75">
      <c r="A106" s="7">
        <v>0.52500000000000002</v>
      </c>
      <c r="B106">
        <v>37.65</v>
      </c>
      <c r="C106">
        <v>36.479999999999997</v>
      </c>
      <c r="D106">
        <v>10</v>
      </c>
      <c r="E106">
        <v>32.130000000000003</v>
      </c>
      <c r="F106">
        <v>10</v>
      </c>
      <c r="G106">
        <v>33.04</v>
      </c>
      <c r="H106">
        <v>26.34</v>
      </c>
      <c r="I106">
        <v>25</v>
      </c>
      <c r="J106">
        <v>25.66</v>
      </c>
      <c r="K106">
        <v>1330.58</v>
      </c>
      <c r="M106">
        <f t="shared" si="4"/>
        <v>31.427999999999997</v>
      </c>
      <c r="N106">
        <f t="shared" si="5"/>
        <v>0.83700862895493755</v>
      </c>
      <c r="P106">
        <v>105</v>
      </c>
      <c r="Q106">
        <f t="shared" si="6"/>
        <v>76.105383734249713</v>
      </c>
      <c r="R106">
        <f t="shared" si="7"/>
        <v>3.1850431447746881</v>
      </c>
    </row>
    <row r="107" spans="1:18" x14ac:dyDescent="0.75">
      <c r="A107" s="7">
        <v>0.52569444444444446</v>
      </c>
      <c r="B107">
        <v>37.64</v>
      </c>
      <c r="C107">
        <v>36.590000000000003</v>
      </c>
      <c r="D107">
        <v>10</v>
      </c>
      <c r="E107">
        <v>32.24</v>
      </c>
      <c r="F107">
        <v>10</v>
      </c>
      <c r="G107">
        <v>33.03</v>
      </c>
      <c r="H107">
        <v>26.53</v>
      </c>
      <c r="I107">
        <v>25.14</v>
      </c>
      <c r="J107">
        <v>25.18</v>
      </c>
      <c r="K107">
        <v>1336.05</v>
      </c>
      <c r="M107">
        <f t="shared" si="4"/>
        <v>31.417999999999999</v>
      </c>
      <c r="N107">
        <f t="shared" si="5"/>
        <v>0.83674230318525611</v>
      </c>
      <c r="P107">
        <v>106</v>
      </c>
      <c r="Q107">
        <f t="shared" si="6"/>
        <v>76.097778343624682</v>
      </c>
      <c r="R107">
        <f t="shared" si="7"/>
        <v>3.1837115159262805</v>
      </c>
    </row>
    <row r="108" spans="1:18" x14ac:dyDescent="0.75">
      <c r="A108" s="7">
        <v>0.52638888888888891</v>
      </c>
      <c r="B108">
        <v>37.619999999999997</v>
      </c>
      <c r="C108">
        <v>36.67</v>
      </c>
      <c r="D108">
        <v>10</v>
      </c>
      <c r="E108">
        <v>32.340000000000003</v>
      </c>
      <c r="F108">
        <v>10</v>
      </c>
      <c r="G108">
        <v>33.28</v>
      </c>
      <c r="H108">
        <v>26.72</v>
      </c>
      <c r="I108">
        <v>25.42</v>
      </c>
      <c r="J108">
        <v>24.66</v>
      </c>
      <c r="K108">
        <v>1352.46</v>
      </c>
      <c r="M108">
        <f t="shared" si="4"/>
        <v>31.397999999999996</v>
      </c>
      <c r="N108">
        <f t="shared" si="5"/>
        <v>0.83620965164589312</v>
      </c>
      <c r="P108">
        <v>107</v>
      </c>
      <c r="Q108">
        <f t="shared" si="6"/>
        <v>76.082553028855344</v>
      </c>
      <c r="R108">
        <f t="shared" si="7"/>
        <v>3.1810482582294655</v>
      </c>
    </row>
    <row r="109" spans="1:18" x14ac:dyDescent="0.75">
      <c r="A109" s="7">
        <v>0.52708333333333335</v>
      </c>
      <c r="B109">
        <v>37.61</v>
      </c>
      <c r="C109">
        <v>36.67</v>
      </c>
      <c r="D109">
        <v>10</v>
      </c>
      <c r="E109">
        <v>32.409999999999997</v>
      </c>
      <c r="F109">
        <v>10</v>
      </c>
      <c r="G109">
        <v>33.31</v>
      </c>
      <c r="H109">
        <v>26.89</v>
      </c>
      <c r="I109">
        <v>25.58</v>
      </c>
      <c r="J109">
        <v>23.63</v>
      </c>
      <c r="K109">
        <v>1351.09</v>
      </c>
      <c r="M109">
        <f t="shared" si="4"/>
        <v>31.387999999999998</v>
      </c>
      <c r="N109">
        <f t="shared" si="5"/>
        <v>0.83594332587621167</v>
      </c>
      <c r="P109">
        <v>108</v>
      </c>
      <c r="Q109">
        <f t="shared" si="6"/>
        <v>76.07493309545049</v>
      </c>
      <c r="R109">
        <f t="shared" si="7"/>
        <v>3.1797166293810584</v>
      </c>
    </row>
    <row r="110" spans="1:18" x14ac:dyDescent="0.75">
      <c r="A110" s="7">
        <v>0.52777777777777779</v>
      </c>
      <c r="B110">
        <v>37.61</v>
      </c>
      <c r="C110">
        <v>36.64</v>
      </c>
      <c r="D110">
        <v>10</v>
      </c>
      <c r="E110">
        <v>32.479999999999997</v>
      </c>
      <c r="F110">
        <v>10</v>
      </c>
      <c r="G110">
        <v>33.5</v>
      </c>
      <c r="H110">
        <v>27.11</v>
      </c>
      <c r="I110">
        <v>25.84</v>
      </c>
      <c r="J110">
        <v>23.83</v>
      </c>
      <c r="K110">
        <v>1351.09</v>
      </c>
      <c r="M110">
        <f t="shared" si="4"/>
        <v>31.387999999999998</v>
      </c>
      <c r="N110">
        <f t="shared" si="5"/>
        <v>0.83594332587621167</v>
      </c>
      <c r="P110">
        <v>109</v>
      </c>
      <c r="Q110">
        <f t="shared" si="6"/>
        <v>76.07493309545049</v>
      </c>
      <c r="R110">
        <f t="shared" si="7"/>
        <v>3.1797166293810584</v>
      </c>
    </row>
    <row r="111" spans="1:18" x14ac:dyDescent="0.75">
      <c r="A111" s="7">
        <v>0.52847222222222223</v>
      </c>
      <c r="B111">
        <v>37.6</v>
      </c>
      <c r="C111">
        <v>36.659999999999997</v>
      </c>
      <c r="D111">
        <v>10</v>
      </c>
      <c r="E111">
        <v>32.520000000000003</v>
      </c>
      <c r="F111">
        <v>10</v>
      </c>
      <c r="G111">
        <v>33.53</v>
      </c>
      <c r="H111">
        <v>27.34</v>
      </c>
      <c r="I111">
        <v>26.1</v>
      </c>
      <c r="J111">
        <v>25.17</v>
      </c>
      <c r="K111">
        <v>1353.82</v>
      </c>
      <c r="M111">
        <f t="shared" si="4"/>
        <v>31.378</v>
      </c>
      <c r="N111">
        <f t="shared" si="5"/>
        <v>0.83567700010653023</v>
      </c>
      <c r="P111">
        <v>110</v>
      </c>
      <c r="Q111">
        <f t="shared" si="6"/>
        <v>76.067308305181982</v>
      </c>
      <c r="R111">
        <f t="shared" si="7"/>
        <v>3.1783850005326513</v>
      </c>
    </row>
    <row r="112" spans="1:18" x14ac:dyDescent="0.75">
      <c r="A112" s="7">
        <v>0.52916666666666667</v>
      </c>
      <c r="B112">
        <v>37.6</v>
      </c>
      <c r="C112">
        <v>36.770000000000003</v>
      </c>
      <c r="D112">
        <v>10</v>
      </c>
      <c r="E112">
        <v>32.520000000000003</v>
      </c>
      <c r="F112">
        <v>10</v>
      </c>
      <c r="G112">
        <v>33.22</v>
      </c>
      <c r="H112">
        <v>27.42</v>
      </c>
      <c r="I112">
        <v>26.14</v>
      </c>
      <c r="J112">
        <v>25.44</v>
      </c>
      <c r="K112">
        <v>1240.3499999999999</v>
      </c>
      <c r="M112">
        <f t="shared" si="4"/>
        <v>31.378</v>
      </c>
      <c r="N112">
        <f t="shared" si="5"/>
        <v>0.83567700010653023</v>
      </c>
      <c r="P112">
        <v>111</v>
      </c>
      <c r="Q112">
        <f t="shared" si="6"/>
        <v>76.067308305181982</v>
      </c>
      <c r="R112">
        <f t="shared" si="7"/>
        <v>3.1783850005326513</v>
      </c>
    </row>
    <row r="113" spans="1:18" x14ac:dyDescent="0.75">
      <c r="A113" s="7">
        <v>0.52986111111111112</v>
      </c>
      <c r="B113">
        <v>37.590000000000003</v>
      </c>
      <c r="C113">
        <v>36.869999999999997</v>
      </c>
      <c r="D113">
        <v>10</v>
      </c>
      <c r="E113">
        <v>32.520000000000003</v>
      </c>
      <c r="F113">
        <v>10</v>
      </c>
      <c r="G113">
        <v>32.04</v>
      </c>
      <c r="H113">
        <v>27.17</v>
      </c>
      <c r="I113">
        <v>25.72</v>
      </c>
      <c r="J113">
        <v>24.29</v>
      </c>
      <c r="K113">
        <v>384.54</v>
      </c>
      <c r="M113">
        <f t="shared" si="4"/>
        <v>31.368000000000002</v>
      </c>
      <c r="N113">
        <f t="shared" si="5"/>
        <v>0.8354106743368489</v>
      </c>
      <c r="P113">
        <v>112</v>
      </c>
      <c r="Q113">
        <f t="shared" si="6"/>
        <v>76.059678653404745</v>
      </c>
      <c r="R113">
        <f t="shared" si="7"/>
        <v>3.1770533716842442</v>
      </c>
    </row>
    <row r="114" spans="1:18" x14ac:dyDescent="0.75">
      <c r="A114" s="7">
        <v>0.53055555555555556</v>
      </c>
      <c r="B114">
        <v>37.58</v>
      </c>
      <c r="C114">
        <v>36.85</v>
      </c>
      <c r="D114">
        <v>10</v>
      </c>
      <c r="E114">
        <v>32.32</v>
      </c>
      <c r="F114">
        <v>10</v>
      </c>
      <c r="G114">
        <v>32.43</v>
      </c>
      <c r="H114">
        <v>26.74</v>
      </c>
      <c r="I114">
        <v>25.17</v>
      </c>
      <c r="J114">
        <v>24.28</v>
      </c>
      <c r="K114">
        <v>1081.77</v>
      </c>
      <c r="M114">
        <f t="shared" si="4"/>
        <v>31.357999999999997</v>
      </c>
      <c r="N114">
        <f t="shared" si="5"/>
        <v>0.83514434856716724</v>
      </c>
      <c r="P114">
        <v>113</v>
      </c>
      <c r="Q114">
        <f t="shared" si="6"/>
        <v>76.052044135467824</v>
      </c>
      <c r="R114">
        <f t="shared" si="7"/>
        <v>3.1757217428358362</v>
      </c>
    </row>
    <row r="115" spans="1:18" x14ac:dyDescent="0.75">
      <c r="A115" s="7">
        <v>0.53125</v>
      </c>
      <c r="B115">
        <v>37.58</v>
      </c>
      <c r="C115">
        <v>36.82</v>
      </c>
      <c r="D115">
        <v>10</v>
      </c>
      <c r="E115">
        <v>32.39</v>
      </c>
      <c r="F115">
        <v>10</v>
      </c>
      <c r="G115">
        <v>33.479999999999997</v>
      </c>
      <c r="H115">
        <v>27.24</v>
      </c>
      <c r="I115">
        <v>26.08</v>
      </c>
      <c r="J115">
        <v>25.1</v>
      </c>
      <c r="K115">
        <v>1401.67</v>
      </c>
      <c r="M115">
        <f t="shared" si="4"/>
        <v>31.357999999999997</v>
      </c>
      <c r="N115">
        <f t="shared" si="5"/>
        <v>0.83514434856716724</v>
      </c>
      <c r="P115">
        <v>114</v>
      </c>
      <c r="Q115">
        <f t="shared" si="6"/>
        <v>76.052044135467824</v>
      </c>
      <c r="R115">
        <f t="shared" si="7"/>
        <v>3.1757217428358362</v>
      </c>
    </row>
    <row r="116" spans="1:18" x14ac:dyDescent="0.75">
      <c r="A116" s="7">
        <v>0.53194444444444444</v>
      </c>
      <c r="B116">
        <v>37.56</v>
      </c>
      <c r="C116">
        <v>36.950000000000003</v>
      </c>
      <c r="D116">
        <v>10</v>
      </c>
      <c r="E116">
        <v>32.5</v>
      </c>
      <c r="F116">
        <v>10</v>
      </c>
      <c r="G116">
        <v>33.64</v>
      </c>
      <c r="H116">
        <v>27.58</v>
      </c>
      <c r="I116">
        <v>26.45</v>
      </c>
      <c r="J116">
        <v>25.92</v>
      </c>
      <c r="K116">
        <v>1377.06</v>
      </c>
      <c r="M116">
        <f t="shared" si="4"/>
        <v>31.338000000000001</v>
      </c>
      <c r="N116">
        <f t="shared" si="5"/>
        <v>0.83461169702780436</v>
      </c>
      <c r="P116">
        <v>115</v>
      </c>
      <c r="Q116">
        <f t="shared" si="6"/>
        <v>76.036760482481341</v>
      </c>
      <c r="R116">
        <f t="shared" si="7"/>
        <v>3.173058485139022</v>
      </c>
    </row>
    <row r="117" spans="1:18" x14ac:dyDescent="0.75">
      <c r="A117" s="7">
        <v>0.53263888888888888</v>
      </c>
      <c r="B117">
        <v>37.54</v>
      </c>
      <c r="C117">
        <v>37.14</v>
      </c>
      <c r="D117">
        <v>10</v>
      </c>
      <c r="E117">
        <v>32.69</v>
      </c>
      <c r="F117">
        <v>10</v>
      </c>
      <c r="G117">
        <v>33.79</v>
      </c>
      <c r="H117">
        <v>27.88</v>
      </c>
      <c r="I117">
        <v>26.74</v>
      </c>
      <c r="J117">
        <v>25.59</v>
      </c>
      <c r="K117">
        <v>1377.06</v>
      </c>
      <c r="M117">
        <f t="shared" si="4"/>
        <v>31.317999999999998</v>
      </c>
      <c r="N117">
        <f t="shared" si="5"/>
        <v>0.83407904548844136</v>
      </c>
      <c r="P117">
        <v>116</v>
      </c>
      <c r="Q117">
        <f t="shared" si="6"/>
        <v>76.021457308895847</v>
      </c>
      <c r="R117">
        <f t="shared" si="7"/>
        <v>3.1703952274422069</v>
      </c>
    </row>
    <row r="118" spans="1:18" x14ac:dyDescent="0.75">
      <c r="A118" s="7">
        <v>0.53333333333333333</v>
      </c>
      <c r="B118">
        <v>37.53</v>
      </c>
      <c r="C118">
        <v>37.270000000000003</v>
      </c>
      <c r="D118">
        <v>10</v>
      </c>
      <c r="E118">
        <v>32.9</v>
      </c>
      <c r="F118">
        <v>10</v>
      </c>
      <c r="G118">
        <v>33.97</v>
      </c>
      <c r="H118">
        <v>28.06</v>
      </c>
      <c r="I118">
        <v>26.97</v>
      </c>
      <c r="J118">
        <v>24.77</v>
      </c>
      <c r="K118">
        <v>1363.39</v>
      </c>
      <c r="M118">
        <f t="shared" si="4"/>
        <v>31.308</v>
      </c>
      <c r="N118">
        <f t="shared" si="5"/>
        <v>0.83381271971875992</v>
      </c>
      <c r="P118">
        <v>117</v>
      </c>
      <c r="Q118">
        <f t="shared" si="6"/>
        <v>76.013798390187816</v>
      </c>
      <c r="R118">
        <f t="shared" si="7"/>
        <v>3.1690635985937998</v>
      </c>
    </row>
    <row r="119" spans="1:18" x14ac:dyDescent="0.75">
      <c r="A119" s="7">
        <v>0.53402777777777777</v>
      </c>
      <c r="B119">
        <v>37.520000000000003</v>
      </c>
      <c r="C119">
        <v>37.44</v>
      </c>
      <c r="D119">
        <v>10</v>
      </c>
      <c r="E119">
        <v>33.04</v>
      </c>
      <c r="F119">
        <v>10</v>
      </c>
      <c r="G119">
        <v>33.869999999999997</v>
      </c>
      <c r="H119">
        <v>28.27</v>
      </c>
      <c r="I119">
        <v>27.09</v>
      </c>
      <c r="J119">
        <v>26.01</v>
      </c>
      <c r="K119">
        <v>1280</v>
      </c>
      <c r="M119">
        <f t="shared" si="4"/>
        <v>31.298000000000002</v>
      </c>
      <c r="N119">
        <f t="shared" si="5"/>
        <v>0.83354639394907848</v>
      </c>
      <c r="P119">
        <v>118</v>
      </c>
      <c r="Q119">
        <f t="shared" si="6"/>
        <v>76.006134577289288</v>
      </c>
      <c r="R119">
        <f t="shared" si="7"/>
        <v>3.1677319697453927</v>
      </c>
    </row>
    <row r="120" spans="1:18" x14ac:dyDescent="0.75">
      <c r="A120" s="7">
        <v>0.53472222222222221</v>
      </c>
      <c r="B120">
        <v>37.51</v>
      </c>
      <c r="C120">
        <v>37.61</v>
      </c>
      <c r="D120">
        <v>10</v>
      </c>
      <c r="E120">
        <v>33.19</v>
      </c>
      <c r="F120">
        <v>10</v>
      </c>
      <c r="G120">
        <v>34.130000000000003</v>
      </c>
      <c r="H120">
        <v>28.49</v>
      </c>
      <c r="I120">
        <v>27.26</v>
      </c>
      <c r="J120">
        <v>26.12</v>
      </c>
      <c r="K120">
        <v>1325.11</v>
      </c>
      <c r="M120">
        <f t="shared" si="4"/>
        <v>31.287999999999997</v>
      </c>
      <c r="N120">
        <f t="shared" si="5"/>
        <v>0.83328006817939693</v>
      </c>
      <c r="P120">
        <v>119</v>
      </c>
      <c r="Q120">
        <f t="shared" si="6"/>
        <v>75.998465865507541</v>
      </c>
      <c r="R120">
        <f t="shared" si="7"/>
        <v>3.1664003408969847</v>
      </c>
    </row>
    <row r="121" spans="1:18" x14ac:dyDescent="0.75">
      <c r="A121" s="7">
        <v>0.53541666666666665</v>
      </c>
      <c r="B121">
        <v>37.5</v>
      </c>
      <c r="C121">
        <v>37.81</v>
      </c>
      <c r="D121">
        <v>10</v>
      </c>
      <c r="E121">
        <v>33.35</v>
      </c>
      <c r="F121">
        <v>10</v>
      </c>
      <c r="G121">
        <v>34.299999999999997</v>
      </c>
      <c r="H121">
        <v>28.72</v>
      </c>
      <c r="I121">
        <v>27.48</v>
      </c>
      <c r="J121">
        <v>26.23</v>
      </c>
      <c r="K121">
        <v>1308.71</v>
      </c>
      <c r="M121">
        <f t="shared" si="4"/>
        <v>31.277999999999999</v>
      </c>
      <c r="N121">
        <f t="shared" si="5"/>
        <v>0.83301374240971549</v>
      </c>
      <c r="P121">
        <v>120</v>
      </c>
      <c r="Q121">
        <f t="shared" si="6"/>
        <v>75.990792250143869</v>
      </c>
      <c r="R121">
        <f t="shared" si="7"/>
        <v>3.1650687120485776</v>
      </c>
    </row>
    <row r="122" spans="1:18" x14ac:dyDescent="0.75">
      <c r="A122" s="7">
        <v>0.53611111111111109</v>
      </c>
      <c r="B122">
        <v>37.5</v>
      </c>
      <c r="C122">
        <v>38.04</v>
      </c>
      <c r="D122">
        <v>10</v>
      </c>
      <c r="E122">
        <v>33.520000000000003</v>
      </c>
      <c r="F122">
        <v>10</v>
      </c>
      <c r="G122">
        <v>34.29</v>
      </c>
      <c r="H122">
        <v>28.94</v>
      </c>
      <c r="I122">
        <v>27.77</v>
      </c>
      <c r="J122">
        <v>25.62</v>
      </c>
      <c r="K122">
        <v>1315.54</v>
      </c>
      <c r="M122">
        <f t="shared" si="4"/>
        <v>31.277999999999999</v>
      </c>
      <c r="N122">
        <f t="shared" si="5"/>
        <v>0.83301374240971549</v>
      </c>
      <c r="P122">
        <v>121</v>
      </c>
      <c r="Q122">
        <f t="shared" si="6"/>
        <v>75.990792250143869</v>
      </c>
      <c r="R122">
        <f t="shared" si="7"/>
        <v>3.1650687120485776</v>
      </c>
    </row>
    <row r="123" spans="1:18" x14ac:dyDescent="0.75">
      <c r="A123" s="7">
        <v>0.53680555555555554</v>
      </c>
      <c r="B123">
        <v>37.5</v>
      </c>
      <c r="C123">
        <v>38.21</v>
      </c>
      <c r="D123">
        <v>10</v>
      </c>
      <c r="E123">
        <v>33.68</v>
      </c>
      <c r="F123">
        <v>10</v>
      </c>
      <c r="G123">
        <v>34.5</v>
      </c>
      <c r="H123">
        <v>29.25</v>
      </c>
      <c r="I123">
        <v>27.98</v>
      </c>
      <c r="J123">
        <v>25.49</v>
      </c>
      <c r="K123">
        <v>1338.78</v>
      </c>
      <c r="M123">
        <f t="shared" si="4"/>
        <v>31.277999999999999</v>
      </c>
      <c r="N123">
        <f t="shared" si="5"/>
        <v>0.83301374240971549</v>
      </c>
      <c r="P123">
        <v>122</v>
      </c>
      <c r="Q123">
        <f t="shared" si="6"/>
        <v>75.990792250143869</v>
      </c>
      <c r="R123">
        <f t="shared" si="7"/>
        <v>3.1650687120485776</v>
      </c>
    </row>
    <row r="124" spans="1:18" x14ac:dyDescent="0.75">
      <c r="A124" s="7">
        <v>0.53749999999999998</v>
      </c>
      <c r="B124">
        <v>37.49</v>
      </c>
      <c r="C124">
        <v>38.36</v>
      </c>
      <c r="D124">
        <v>10</v>
      </c>
      <c r="E124">
        <v>33.83</v>
      </c>
      <c r="F124">
        <v>10</v>
      </c>
      <c r="G124">
        <v>34.6</v>
      </c>
      <c r="H124">
        <v>29.53</v>
      </c>
      <c r="I124">
        <v>28.25</v>
      </c>
      <c r="J124">
        <v>25.38</v>
      </c>
      <c r="K124">
        <v>1316.91</v>
      </c>
      <c r="M124">
        <f t="shared" si="4"/>
        <v>31.268000000000001</v>
      </c>
      <c r="N124">
        <f t="shared" si="5"/>
        <v>0.83274741664003404</v>
      </c>
      <c r="P124">
        <v>123</v>
      </c>
      <c r="Q124">
        <f t="shared" si="6"/>
        <v>75.983113726493542</v>
      </c>
      <c r="R124">
        <f t="shared" si="7"/>
        <v>3.1637370832001706</v>
      </c>
    </row>
    <row r="125" spans="1:18" x14ac:dyDescent="0.75">
      <c r="A125" s="7">
        <v>0.53819444444444442</v>
      </c>
      <c r="B125">
        <v>37.49</v>
      </c>
      <c r="C125">
        <v>38.520000000000003</v>
      </c>
      <c r="D125">
        <v>10</v>
      </c>
      <c r="E125">
        <v>33.94</v>
      </c>
      <c r="F125">
        <v>10</v>
      </c>
      <c r="G125">
        <v>34.61</v>
      </c>
      <c r="H125">
        <v>29.73</v>
      </c>
      <c r="I125">
        <v>28.44</v>
      </c>
      <c r="J125">
        <v>25.77</v>
      </c>
      <c r="K125">
        <v>1327.85</v>
      </c>
      <c r="M125">
        <f t="shared" si="4"/>
        <v>31.268000000000001</v>
      </c>
      <c r="N125">
        <f t="shared" si="5"/>
        <v>0.83274741664003404</v>
      </c>
      <c r="P125">
        <v>124</v>
      </c>
      <c r="Q125">
        <f t="shared" si="6"/>
        <v>75.983113726493542</v>
      </c>
      <c r="R125">
        <f t="shared" si="7"/>
        <v>3.1637370832001706</v>
      </c>
    </row>
    <row r="126" spans="1:18" x14ac:dyDescent="0.75">
      <c r="A126" s="7">
        <v>0.53888888888888886</v>
      </c>
      <c r="B126">
        <v>37.479999999999997</v>
      </c>
      <c r="C126">
        <v>38.659999999999997</v>
      </c>
      <c r="D126">
        <v>10</v>
      </c>
      <c r="E126">
        <v>34.03</v>
      </c>
      <c r="F126">
        <v>10</v>
      </c>
      <c r="G126">
        <v>34.58</v>
      </c>
      <c r="H126">
        <v>29.93</v>
      </c>
      <c r="I126">
        <v>28.59</v>
      </c>
      <c r="J126">
        <v>26.82</v>
      </c>
      <c r="K126">
        <v>1174.73</v>
      </c>
      <c r="M126">
        <f t="shared" si="4"/>
        <v>31.257999999999996</v>
      </c>
      <c r="N126">
        <f t="shared" si="5"/>
        <v>0.83248109087035249</v>
      </c>
      <c r="P126">
        <v>125</v>
      </c>
      <c r="Q126">
        <f t="shared" si="6"/>
        <v>75.975430289845804</v>
      </c>
      <c r="R126">
        <f t="shared" si="7"/>
        <v>3.1624054543517621</v>
      </c>
    </row>
    <row r="127" spans="1:18" x14ac:dyDescent="0.75">
      <c r="A127" s="7">
        <v>0.5395833333333333</v>
      </c>
      <c r="B127">
        <v>37.479999999999997</v>
      </c>
      <c r="C127">
        <v>38.82</v>
      </c>
      <c r="D127">
        <v>10</v>
      </c>
      <c r="E127">
        <v>34.020000000000003</v>
      </c>
      <c r="F127">
        <v>10</v>
      </c>
      <c r="G127">
        <v>34.56</v>
      </c>
      <c r="H127">
        <v>29.8</v>
      </c>
      <c r="I127">
        <v>28.46</v>
      </c>
      <c r="J127">
        <v>25.88</v>
      </c>
      <c r="K127">
        <v>1337.42</v>
      </c>
      <c r="M127">
        <f t="shared" si="4"/>
        <v>31.257999999999996</v>
      </c>
      <c r="N127">
        <f t="shared" si="5"/>
        <v>0.83248109087035249</v>
      </c>
      <c r="P127">
        <v>126</v>
      </c>
      <c r="Q127">
        <f t="shared" si="6"/>
        <v>75.975430289845804</v>
      </c>
      <c r="R127">
        <f t="shared" si="7"/>
        <v>3.1624054543517621</v>
      </c>
    </row>
    <row r="128" spans="1:18" x14ac:dyDescent="0.75">
      <c r="A128" s="7">
        <v>0.54027777777777775</v>
      </c>
      <c r="B128">
        <v>37.479999999999997</v>
      </c>
      <c r="C128">
        <v>38.85</v>
      </c>
      <c r="D128">
        <v>10</v>
      </c>
      <c r="E128">
        <v>34.1</v>
      </c>
      <c r="F128">
        <v>10</v>
      </c>
      <c r="G128">
        <v>34.6</v>
      </c>
      <c r="H128">
        <v>29.95</v>
      </c>
      <c r="I128">
        <v>28.7</v>
      </c>
      <c r="J128">
        <v>24.74</v>
      </c>
      <c r="K128">
        <v>1267.69</v>
      </c>
      <c r="M128">
        <f t="shared" si="4"/>
        <v>31.257999999999996</v>
      </c>
      <c r="N128">
        <f t="shared" si="5"/>
        <v>0.83248109087035249</v>
      </c>
      <c r="P128">
        <v>127</v>
      </c>
      <c r="Q128">
        <f t="shared" si="6"/>
        <v>75.975430289845804</v>
      </c>
      <c r="R128">
        <f t="shared" si="7"/>
        <v>3.1624054543517621</v>
      </c>
    </row>
    <row r="129" spans="1:18" x14ac:dyDescent="0.75">
      <c r="A129" s="7">
        <v>0.54097222222222219</v>
      </c>
      <c r="B129">
        <v>37.450000000000003</v>
      </c>
      <c r="C129">
        <v>38.75</v>
      </c>
      <c r="D129">
        <v>10</v>
      </c>
      <c r="E129">
        <v>34.159999999999997</v>
      </c>
      <c r="F129">
        <v>10</v>
      </c>
      <c r="G129">
        <v>34.71</v>
      </c>
      <c r="H129">
        <v>30.19</v>
      </c>
      <c r="I129">
        <v>29</v>
      </c>
      <c r="J129">
        <v>24.26</v>
      </c>
      <c r="K129">
        <v>1258.1199999999999</v>
      </c>
      <c r="M129">
        <f t="shared" si="4"/>
        <v>31.228000000000002</v>
      </c>
      <c r="N129">
        <f t="shared" si="5"/>
        <v>0.83168211356130817</v>
      </c>
      <c r="P129">
        <v>128</v>
      </c>
      <c r="Q129">
        <f t="shared" si="6"/>
        <v>75.952350454720133</v>
      </c>
      <c r="R129">
        <f t="shared" si="7"/>
        <v>3.1584105678065408</v>
      </c>
    </row>
    <row r="130" spans="1:18" x14ac:dyDescent="0.75">
      <c r="A130" s="7">
        <v>0.54166666666666663</v>
      </c>
      <c r="B130">
        <v>37.450000000000003</v>
      </c>
      <c r="C130">
        <v>38.71</v>
      </c>
      <c r="D130">
        <v>10</v>
      </c>
      <c r="E130">
        <v>34.159999999999997</v>
      </c>
      <c r="F130">
        <v>10</v>
      </c>
      <c r="G130">
        <v>34.79</v>
      </c>
      <c r="H130">
        <v>30.41</v>
      </c>
      <c r="I130">
        <v>29.23</v>
      </c>
      <c r="J130">
        <v>25.09</v>
      </c>
      <c r="K130">
        <v>1243.0899999999999</v>
      </c>
      <c r="M130">
        <f t="shared" si="4"/>
        <v>31.228000000000002</v>
      </c>
      <c r="N130">
        <f t="shared" si="5"/>
        <v>0.83168211356130817</v>
      </c>
      <c r="P130">
        <v>129</v>
      </c>
      <c r="Q130">
        <f t="shared" si="6"/>
        <v>75.952350454720133</v>
      </c>
      <c r="R130">
        <f t="shared" si="7"/>
        <v>3.1584105678065408</v>
      </c>
    </row>
    <row r="131" spans="1:18" x14ac:dyDescent="0.75">
      <c r="A131" s="7">
        <v>0.54236111111111118</v>
      </c>
      <c r="B131">
        <v>37.43</v>
      </c>
      <c r="C131">
        <v>38.729999999999997</v>
      </c>
      <c r="D131">
        <v>10</v>
      </c>
      <c r="E131">
        <v>34.18</v>
      </c>
      <c r="F131">
        <v>10</v>
      </c>
      <c r="G131">
        <v>34.799999999999997</v>
      </c>
      <c r="H131">
        <v>30.56</v>
      </c>
      <c r="I131">
        <v>29.44</v>
      </c>
      <c r="J131">
        <v>25.88</v>
      </c>
      <c r="K131">
        <v>1249.92</v>
      </c>
      <c r="M131">
        <f t="shared" ref="M131:M194" si="8">B131-6.222</f>
        <v>31.207999999999998</v>
      </c>
      <c r="N131">
        <f t="shared" ref="N131:N194" si="9">M131/37.548</f>
        <v>0.83114946202194517</v>
      </c>
      <c r="P131">
        <v>130</v>
      </c>
      <c r="Q131">
        <f t="shared" ref="Q131:Q194" si="10">(M131-$S$2)/M131*100</f>
        <v>75.936939246347094</v>
      </c>
      <c r="R131">
        <f t="shared" ref="R131:R194" si="11">(M131-$S$2)/$S$2</f>
        <v>3.1557473101097258</v>
      </c>
    </row>
    <row r="132" spans="1:18" x14ac:dyDescent="0.75">
      <c r="A132" s="7">
        <v>0.54305555555555551</v>
      </c>
      <c r="B132">
        <v>37.42</v>
      </c>
      <c r="C132">
        <v>38.770000000000003</v>
      </c>
      <c r="D132">
        <v>10</v>
      </c>
      <c r="E132">
        <v>34.22</v>
      </c>
      <c r="F132">
        <v>10</v>
      </c>
      <c r="G132">
        <v>34.96</v>
      </c>
      <c r="H132">
        <v>30.73</v>
      </c>
      <c r="I132">
        <v>29.65</v>
      </c>
      <c r="J132">
        <v>26.16</v>
      </c>
      <c r="K132">
        <v>1240.3499999999999</v>
      </c>
      <c r="M132">
        <f t="shared" si="8"/>
        <v>31.198</v>
      </c>
      <c r="N132">
        <f t="shared" si="9"/>
        <v>0.83088313625226373</v>
      </c>
      <c r="P132">
        <v>131</v>
      </c>
      <c r="Q132">
        <f t="shared" si="10"/>
        <v>75.929226232450802</v>
      </c>
      <c r="R132">
        <f t="shared" si="11"/>
        <v>3.1544156812613187</v>
      </c>
    </row>
    <row r="133" spans="1:18" x14ac:dyDescent="0.75">
      <c r="A133" s="7">
        <v>0.54375000000000007</v>
      </c>
      <c r="B133">
        <v>37.4</v>
      </c>
      <c r="C133">
        <v>38.840000000000003</v>
      </c>
      <c r="D133">
        <v>10</v>
      </c>
      <c r="E133">
        <v>34.31</v>
      </c>
      <c r="F133">
        <v>10</v>
      </c>
      <c r="G133">
        <v>34.909999999999997</v>
      </c>
      <c r="H133">
        <v>30.91</v>
      </c>
      <c r="I133">
        <v>29.8</v>
      </c>
      <c r="J133">
        <v>26.15</v>
      </c>
      <c r="K133">
        <v>1229.4100000000001</v>
      </c>
      <c r="M133">
        <f t="shared" si="8"/>
        <v>31.177999999999997</v>
      </c>
      <c r="N133">
        <f t="shared" si="9"/>
        <v>0.83035048471290074</v>
      </c>
      <c r="P133">
        <v>132</v>
      </c>
      <c r="Q133">
        <f t="shared" si="10"/>
        <v>75.913785361472833</v>
      </c>
      <c r="R133">
        <f t="shared" si="11"/>
        <v>3.1517524235645036</v>
      </c>
    </row>
    <row r="134" spans="1:18" x14ac:dyDescent="0.75">
      <c r="A134" s="7">
        <v>0.5444444444444444</v>
      </c>
      <c r="B134">
        <v>37.39</v>
      </c>
      <c r="C134">
        <v>38.96</v>
      </c>
      <c r="D134">
        <v>10</v>
      </c>
      <c r="E134">
        <v>34.39</v>
      </c>
      <c r="F134">
        <v>10</v>
      </c>
      <c r="G134">
        <v>35.01</v>
      </c>
      <c r="H134">
        <v>31.06</v>
      </c>
      <c r="I134">
        <v>30.02</v>
      </c>
      <c r="J134">
        <v>26.49</v>
      </c>
      <c r="K134">
        <v>1226.68</v>
      </c>
      <c r="M134">
        <f t="shared" si="8"/>
        <v>31.167999999999999</v>
      </c>
      <c r="N134">
        <f t="shared" si="9"/>
        <v>0.8300841589432193</v>
      </c>
      <c r="P134">
        <v>133</v>
      </c>
      <c r="Q134">
        <f t="shared" si="10"/>
        <v>75.906057494866531</v>
      </c>
      <c r="R134">
        <f t="shared" si="11"/>
        <v>3.1504207947160965</v>
      </c>
    </row>
    <row r="135" spans="1:18" x14ac:dyDescent="0.75">
      <c r="A135" s="7">
        <v>0.54513888888888895</v>
      </c>
      <c r="B135">
        <v>37.39</v>
      </c>
      <c r="C135">
        <v>39.1</v>
      </c>
      <c r="D135">
        <v>10</v>
      </c>
      <c r="E135">
        <v>34.479999999999997</v>
      </c>
      <c r="F135">
        <v>10</v>
      </c>
      <c r="G135">
        <v>35.119999999999997</v>
      </c>
      <c r="H135">
        <v>31.21</v>
      </c>
      <c r="I135">
        <v>30.21</v>
      </c>
      <c r="J135">
        <v>24.94</v>
      </c>
      <c r="K135">
        <v>1223.95</v>
      </c>
      <c r="M135">
        <f t="shared" si="8"/>
        <v>31.167999999999999</v>
      </c>
      <c r="N135">
        <f t="shared" si="9"/>
        <v>0.8300841589432193</v>
      </c>
      <c r="P135">
        <v>134</v>
      </c>
      <c r="Q135">
        <f t="shared" si="10"/>
        <v>75.906057494866531</v>
      </c>
      <c r="R135">
        <f t="shared" si="11"/>
        <v>3.1504207947160965</v>
      </c>
    </row>
    <row r="136" spans="1:18" x14ac:dyDescent="0.75">
      <c r="A136" s="7">
        <v>0.54583333333333328</v>
      </c>
      <c r="B136">
        <v>37.36</v>
      </c>
      <c r="C136">
        <v>39.270000000000003</v>
      </c>
      <c r="D136">
        <v>10</v>
      </c>
      <c r="E136">
        <v>34.56</v>
      </c>
      <c r="F136">
        <v>10</v>
      </c>
      <c r="G136">
        <v>35.17</v>
      </c>
      <c r="H136">
        <v>31.39</v>
      </c>
      <c r="I136">
        <v>30.38</v>
      </c>
      <c r="J136">
        <v>26.18</v>
      </c>
      <c r="K136">
        <v>1215.74</v>
      </c>
      <c r="M136">
        <f t="shared" si="8"/>
        <v>31.137999999999998</v>
      </c>
      <c r="N136">
        <f t="shared" si="9"/>
        <v>0.82928518163417486</v>
      </c>
      <c r="P136">
        <v>135</v>
      </c>
      <c r="Q136">
        <f t="shared" si="10"/>
        <v>75.88284411330207</v>
      </c>
      <c r="R136">
        <f t="shared" si="11"/>
        <v>3.1464259081708743</v>
      </c>
    </row>
    <row r="137" spans="1:18" x14ac:dyDescent="0.75">
      <c r="A137" s="7">
        <v>0.54652777777777783</v>
      </c>
      <c r="B137">
        <v>37.36</v>
      </c>
      <c r="C137">
        <v>39.43</v>
      </c>
      <c r="D137">
        <v>10</v>
      </c>
      <c r="E137">
        <v>34.659999999999997</v>
      </c>
      <c r="F137">
        <v>10</v>
      </c>
      <c r="G137">
        <v>35.229999999999997</v>
      </c>
      <c r="H137">
        <v>31.55</v>
      </c>
      <c r="I137">
        <v>30.6</v>
      </c>
      <c r="J137">
        <v>26.11</v>
      </c>
      <c r="K137">
        <v>1226.68</v>
      </c>
      <c r="M137">
        <f t="shared" si="8"/>
        <v>31.137999999999998</v>
      </c>
      <c r="N137">
        <f t="shared" si="9"/>
        <v>0.82928518163417486</v>
      </c>
      <c r="P137">
        <v>136</v>
      </c>
      <c r="Q137">
        <f t="shared" si="10"/>
        <v>75.88284411330207</v>
      </c>
      <c r="R137">
        <f t="shared" si="11"/>
        <v>3.1464259081708743</v>
      </c>
    </row>
    <row r="138" spans="1:18" x14ac:dyDescent="0.75">
      <c r="A138" s="7">
        <v>0.54722222222222217</v>
      </c>
      <c r="B138">
        <v>37.35</v>
      </c>
      <c r="C138">
        <v>39.44</v>
      </c>
      <c r="D138">
        <v>10</v>
      </c>
      <c r="E138">
        <v>34.71</v>
      </c>
      <c r="F138">
        <v>10</v>
      </c>
      <c r="G138">
        <v>34.270000000000003</v>
      </c>
      <c r="H138">
        <v>31.43</v>
      </c>
      <c r="I138">
        <v>30.52</v>
      </c>
      <c r="J138">
        <v>24.87</v>
      </c>
      <c r="K138">
        <v>459.73</v>
      </c>
      <c r="M138">
        <f t="shared" si="8"/>
        <v>31.128</v>
      </c>
      <c r="N138">
        <f t="shared" si="9"/>
        <v>0.82901885586449342</v>
      </c>
      <c r="P138">
        <v>137</v>
      </c>
      <c r="Q138">
        <f t="shared" si="10"/>
        <v>75.875096376252898</v>
      </c>
      <c r="R138">
        <f t="shared" si="11"/>
        <v>3.1450942793224672</v>
      </c>
    </row>
    <row r="139" spans="1:18" x14ac:dyDescent="0.75">
      <c r="A139" s="7">
        <v>0.54791666666666672</v>
      </c>
      <c r="B139">
        <v>37.31</v>
      </c>
      <c r="C139">
        <v>39.369999999999997</v>
      </c>
      <c r="D139">
        <v>10</v>
      </c>
      <c r="E139">
        <v>34.340000000000003</v>
      </c>
      <c r="F139">
        <v>10</v>
      </c>
      <c r="G139">
        <v>33.21</v>
      </c>
      <c r="H139">
        <v>30.64</v>
      </c>
      <c r="I139">
        <v>29.54</v>
      </c>
      <c r="J139">
        <v>23.55</v>
      </c>
      <c r="K139">
        <v>277.89999999999998</v>
      </c>
      <c r="M139">
        <f t="shared" si="8"/>
        <v>31.088000000000001</v>
      </c>
      <c r="N139">
        <f t="shared" si="9"/>
        <v>0.82795355278576754</v>
      </c>
      <c r="P139">
        <v>138</v>
      </c>
      <c r="Q139">
        <f t="shared" si="10"/>
        <v>75.844055584148222</v>
      </c>
      <c r="R139">
        <f t="shared" si="11"/>
        <v>3.1397677639288379</v>
      </c>
    </row>
    <row r="140" spans="1:18" x14ac:dyDescent="0.75">
      <c r="A140" s="7">
        <v>0.54861111111111105</v>
      </c>
      <c r="B140">
        <v>37.19</v>
      </c>
      <c r="C140">
        <v>39.04</v>
      </c>
      <c r="D140">
        <v>10</v>
      </c>
      <c r="E140">
        <v>33.92</v>
      </c>
      <c r="F140">
        <v>10</v>
      </c>
      <c r="G140">
        <v>32.86</v>
      </c>
      <c r="H140">
        <v>30.07</v>
      </c>
      <c r="I140">
        <v>29.02</v>
      </c>
      <c r="J140">
        <v>24.35</v>
      </c>
      <c r="K140">
        <v>320.27999999999997</v>
      </c>
      <c r="M140">
        <f t="shared" si="8"/>
        <v>30.967999999999996</v>
      </c>
      <c r="N140">
        <f t="shared" si="9"/>
        <v>0.82475764354958969</v>
      </c>
      <c r="P140">
        <v>139</v>
      </c>
      <c r="Q140">
        <f t="shared" si="10"/>
        <v>75.750452079566003</v>
      </c>
      <c r="R140">
        <f t="shared" si="11"/>
        <v>3.1237882177479488</v>
      </c>
    </row>
    <row r="141" spans="1:18" x14ac:dyDescent="0.75">
      <c r="A141" s="7">
        <v>0.5493055555555556</v>
      </c>
      <c r="B141">
        <v>37.15</v>
      </c>
      <c r="C141">
        <v>38.79</v>
      </c>
      <c r="D141">
        <v>10</v>
      </c>
      <c r="E141">
        <v>33.72</v>
      </c>
      <c r="F141">
        <v>10</v>
      </c>
      <c r="G141">
        <v>34.51</v>
      </c>
      <c r="H141">
        <v>30.46</v>
      </c>
      <c r="I141">
        <v>29.81</v>
      </c>
      <c r="J141">
        <v>25.47</v>
      </c>
      <c r="K141">
        <v>1197.97</v>
      </c>
      <c r="M141">
        <f t="shared" si="8"/>
        <v>30.927999999999997</v>
      </c>
      <c r="N141">
        <f t="shared" si="9"/>
        <v>0.82369234047086382</v>
      </c>
      <c r="P141">
        <v>140</v>
      </c>
      <c r="Q141">
        <f t="shared" si="10"/>
        <v>75.719089498189334</v>
      </c>
      <c r="R141">
        <f t="shared" si="11"/>
        <v>3.1184617023543191</v>
      </c>
    </row>
    <row r="142" spans="1:18" x14ac:dyDescent="0.75">
      <c r="A142" s="7">
        <v>0.54999999999999993</v>
      </c>
      <c r="B142">
        <v>37.06</v>
      </c>
      <c r="C142">
        <v>38.65</v>
      </c>
      <c r="D142">
        <v>10</v>
      </c>
      <c r="E142">
        <v>33.67</v>
      </c>
      <c r="F142">
        <v>10</v>
      </c>
      <c r="G142">
        <v>34.409999999999997</v>
      </c>
      <c r="H142">
        <v>30.86</v>
      </c>
      <c r="I142">
        <v>30.23</v>
      </c>
      <c r="J142">
        <v>24.95</v>
      </c>
      <c r="K142">
        <v>1185.67</v>
      </c>
      <c r="M142">
        <f t="shared" si="8"/>
        <v>30.838000000000001</v>
      </c>
      <c r="N142">
        <f t="shared" si="9"/>
        <v>0.82129540854373073</v>
      </c>
      <c r="P142">
        <v>141</v>
      </c>
      <c r="Q142">
        <f t="shared" si="10"/>
        <v>75.648226214410798</v>
      </c>
      <c r="R142">
        <f t="shared" si="11"/>
        <v>3.1064770427186534</v>
      </c>
    </row>
    <row r="143" spans="1:18" x14ac:dyDescent="0.75">
      <c r="A143" s="7">
        <v>0.55069444444444449</v>
      </c>
      <c r="B143">
        <v>37.03</v>
      </c>
      <c r="C143">
        <v>38.51</v>
      </c>
      <c r="D143">
        <v>10</v>
      </c>
      <c r="E143">
        <v>33.54</v>
      </c>
      <c r="F143">
        <v>10</v>
      </c>
      <c r="G143">
        <v>33.39</v>
      </c>
      <c r="H143">
        <v>30.62</v>
      </c>
      <c r="I143">
        <v>29.98</v>
      </c>
      <c r="J143">
        <v>24.83</v>
      </c>
      <c r="K143">
        <v>673</v>
      </c>
      <c r="M143">
        <f t="shared" si="8"/>
        <v>30.808</v>
      </c>
      <c r="N143">
        <f t="shared" si="9"/>
        <v>0.82049643123468619</v>
      </c>
      <c r="P143">
        <v>142</v>
      </c>
      <c r="Q143">
        <f t="shared" si="10"/>
        <v>75.624513113477022</v>
      </c>
      <c r="R143">
        <f t="shared" si="11"/>
        <v>3.1024821561734313</v>
      </c>
    </row>
    <row r="144" spans="1:18" x14ac:dyDescent="0.75">
      <c r="A144" s="7">
        <v>0.55138888888888882</v>
      </c>
      <c r="B144">
        <v>36.93</v>
      </c>
      <c r="C144">
        <v>38.36</v>
      </c>
      <c r="D144">
        <v>10</v>
      </c>
      <c r="E144">
        <v>33.549999999999997</v>
      </c>
      <c r="F144">
        <v>10</v>
      </c>
      <c r="G144">
        <v>34.299999999999997</v>
      </c>
      <c r="H144">
        <v>30.96</v>
      </c>
      <c r="I144">
        <v>30.41</v>
      </c>
      <c r="J144">
        <v>24.45</v>
      </c>
      <c r="K144">
        <v>1122.78</v>
      </c>
      <c r="M144">
        <f t="shared" si="8"/>
        <v>30.707999999999998</v>
      </c>
      <c r="N144">
        <f t="shared" si="9"/>
        <v>0.81783317353787144</v>
      </c>
      <c r="P144">
        <v>143</v>
      </c>
      <c r="Q144">
        <f t="shared" si="10"/>
        <v>75.545134818288389</v>
      </c>
      <c r="R144">
        <f t="shared" si="11"/>
        <v>3.0891658676893572</v>
      </c>
    </row>
    <row r="145" spans="1:18" x14ac:dyDescent="0.75">
      <c r="A145" s="7">
        <v>0.55208333333333337</v>
      </c>
      <c r="B145">
        <v>36.9</v>
      </c>
      <c r="C145">
        <v>38.24</v>
      </c>
      <c r="D145">
        <v>10</v>
      </c>
      <c r="E145">
        <v>33.479999999999997</v>
      </c>
      <c r="F145">
        <v>10</v>
      </c>
      <c r="G145">
        <v>33.340000000000003</v>
      </c>
      <c r="H145">
        <v>30.88</v>
      </c>
      <c r="I145">
        <v>30.36</v>
      </c>
      <c r="J145">
        <v>24.56</v>
      </c>
      <c r="K145">
        <v>596.44000000000005</v>
      </c>
      <c r="M145">
        <f t="shared" si="8"/>
        <v>30.677999999999997</v>
      </c>
      <c r="N145">
        <f t="shared" si="9"/>
        <v>0.817034196228827</v>
      </c>
      <c r="P145">
        <v>144</v>
      </c>
      <c r="Q145">
        <f t="shared" si="10"/>
        <v>75.521220418540977</v>
      </c>
      <c r="R145">
        <f t="shared" si="11"/>
        <v>3.085170981144135</v>
      </c>
    </row>
    <row r="146" spans="1:18" x14ac:dyDescent="0.75">
      <c r="A146" s="7">
        <v>0.55277777777777781</v>
      </c>
      <c r="B146">
        <v>36.81</v>
      </c>
      <c r="C146">
        <v>38.130000000000003</v>
      </c>
      <c r="D146">
        <v>10</v>
      </c>
      <c r="E146">
        <v>33.19</v>
      </c>
      <c r="F146">
        <v>10</v>
      </c>
      <c r="G146">
        <v>32.99</v>
      </c>
      <c r="H146">
        <v>30.57</v>
      </c>
      <c r="I146">
        <v>29.96</v>
      </c>
      <c r="J146">
        <v>24.63</v>
      </c>
      <c r="K146">
        <v>504.84</v>
      </c>
      <c r="M146">
        <f t="shared" si="8"/>
        <v>30.588000000000001</v>
      </c>
      <c r="N146">
        <f t="shared" si="9"/>
        <v>0.81463726430169381</v>
      </c>
      <c r="P146">
        <v>145</v>
      </c>
      <c r="Q146">
        <f t="shared" si="10"/>
        <v>75.44919576304433</v>
      </c>
      <c r="R146">
        <f t="shared" si="11"/>
        <v>3.0731863215084689</v>
      </c>
    </row>
    <row r="147" spans="1:18" x14ac:dyDescent="0.75">
      <c r="A147" s="7">
        <v>0.55347222222222225</v>
      </c>
      <c r="B147">
        <v>36.72</v>
      </c>
      <c r="C147">
        <v>38.04</v>
      </c>
      <c r="D147">
        <v>10</v>
      </c>
      <c r="E147">
        <v>32.97</v>
      </c>
      <c r="F147">
        <v>10</v>
      </c>
      <c r="G147">
        <v>33.79</v>
      </c>
      <c r="H147">
        <v>30.53</v>
      </c>
      <c r="I147">
        <v>30.01</v>
      </c>
      <c r="J147">
        <v>25.57</v>
      </c>
      <c r="K147">
        <v>1211.6400000000001</v>
      </c>
      <c r="M147">
        <f t="shared" si="8"/>
        <v>30.497999999999998</v>
      </c>
      <c r="N147">
        <f t="shared" si="9"/>
        <v>0.8122403323745605</v>
      </c>
      <c r="P147">
        <v>146</v>
      </c>
      <c r="Q147">
        <f t="shared" si="10"/>
        <v>75.376746016132216</v>
      </c>
      <c r="R147">
        <f t="shared" si="11"/>
        <v>3.0612016618728024</v>
      </c>
    </row>
    <row r="148" spans="1:18" x14ac:dyDescent="0.75">
      <c r="A148" s="7">
        <v>0.5541666666666667</v>
      </c>
      <c r="B148">
        <v>36.65</v>
      </c>
      <c r="C148">
        <v>38</v>
      </c>
      <c r="D148">
        <v>10</v>
      </c>
      <c r="E148">
        <v>33.049999999999997</v>
      </c>
      <c r="F148">
        <v>10</v>
      </c>
      <c r="G148">
        <v>34.11</v>
      </c>
      <c r="H148">
        <v>30.89</v>
      </c>
      <c r="I148">
        <v>30.56</v>
      </c>
      <c r="J148">
        <v>26.08</v>
      </c>
      <c r="K148">
        <v>1178.83</v>
      </c>
      <c r="M148">
        <f t="shared" si="8"/>
        <v>30.427999999999997</v>
      </c>
      <c r="N148">
        <f t="shared" si="9"/>
        <v>0.81037605198679008</v>
      </c>
      <c r="P148">
        <v>147</v>
      </c>
      <c r="Q148">
        <f t="shared" si="10"/>
        <v>75.320099907979497</v>
      </c>
      <c r="R148">
        <f t="shared" si="11"/>
        <v>3.0518802599339505</v>
      </c>
    </row>
    <row r="149" spans="1:18" x14ac:dyDescent="0.75">
      <c r="A149" s="7">
        <v>0.55486111111111114</v>
      </c>
      <c r="B149">
        <v>36.64</v>
      </c>
      <c r="C149">
        <v>38.049999999999997</v>
      </c>
      <c r="D149">
        <v>10</v>
      </c>
      <c r="E149">
        <v>33.159999999999997</v>
      </c>
      <c r="F149">
        <v>10</v>
      </c>
      <c r="G149">
        <v>34.18</v>
      </c>
      <c r="H149">
        <v>31.12</v>
      </c>
      <c r="I149">
        <v>30.87</v>
      </c>
      <c r="J149">
        <v>26.55</v>
      </c>
      <c r="K149">
        <v>1178.83</v>
      </c>
      <c r="M149">
        <f t="shared" si="8"/>
        <v>30.417999999999999</v>
      </c>
      <c r="N149">
        <f t="shared" si="9"/>
        <v>0.81010972621710875</v>
      </c>
      <c r="P149">
        <v>148</v>
      </c>
      <c r="Q149">
        <f t="shared" si="10"/>
        <v>75.311986323887169</v>
      </c>
      <c r="R149">
        <f t="shared" si="11"/>
        <v>3.0505486310855434</v>
      </c>
    </row>
    <row r="150" spans="1:18" x14ac:dyDescent="0.75">
      <c r="A150" s="7">
        <v>0.55555555555555558</v>
      </c>
      <c r="B150">
        <v>36.44</v>
      </c>
      <c r="C150">
        <v>38.15</v>
      </c>
      <c r="D150">
        <v>10</v>
      </c>
      <c r="E150">
        <v>33.33</v>
      </c>
      <c r="F150">
        <v>10</v>
      </c>
      <c r="G150">
        <v>34.33</v>
      </c>
      <c r="H150">
        <v>31.23</v>
      </c>
      <c r="I150">
        <v>31.06</v>
      </c>
      <c r="J150">
        <v>26.04</v>
      </c>
      <c r="K150">
        <v>1161.06</v>
      </c>
      <c r="M150">
        <f t="shared" si="8"/>
        <v>30.217999999999996</v>
      </c>
      <c r="N150">
        <f t="shared" si="9"/>
        <v>0.80478321082347914</v>
      </c>
      <c r="P150">
        <v>149</v>
      </c>
      <c r="Q150">
        <f t="shared" si="10"/>
        <v>75.148586934939445</v>
      </c>
      <c r="R150">
        <f t="shared" si="11"/>
        <v>3.0239160541173957</v>
      </c>
    </row>
    <row r="151" spans="1:18" x14ac:dyDescent="0.75">
      <c r="A151" s="7">
        <v>0.55625000000000002</v>
      </c>
      <c r="B151">
        <v>36.42</v>
      </c>
      <c r="C151">
        <v>38.24</v>
      </c>
      <c r="D151">
        <v>10</v>
      </c>
      <c r="E151">
        <v>33.49</v>
      </c>
      <c r="F151">
        <v>10</v>
      </c>
      <c r="G151">
        <v>34.35</v>
      </c>
      <c r="H151">
        <v>31.4</v>
      </c>
      <c r="I151">
        <v>31.25</v>
      </c>
      <c r="J151">
        <v>25.3</v>
      </c>
      <c r="K151">
        <v>1166.53</v>
      </c>
      <c r="M151">
        <f t="shared" si="8"/>
        <v>30.198</v>
      </c>
      <c r="N151">
        <f t="shared" si="9"/>
        <v>0.80425055928411626</v>
      </c>
      <c r="P151">
        <v>150</v>
      </c>
      <c r="Q151">
        <f t="shared" si="10"/>
        <v>75.132127955493743</v>
      </c>
      <c r="R151">
        <f t="shared" si="11"/>
        <v>3.0212527964205815</v>
      </c>
    </row>
    <row r="152" spans="1:18" x14ac:dyDescent="0.75">
      <c r="A152" s="7">
        <v>0.55694444444444446</v>
      </c>
      <c r="B152">
        <v>36.4</v>
      </c>
      <c r="C152">
        <v>38.200000000000003</v>
      </c>
      <c r="D152">
        <v>10</v>
      </c>
      <c r="E152">
        <v>33.61</v>
      </c>
      <c r="F152">
        <v>10</v>
      </c>
      <c r="G152">
        <v>34.46</v>
      </c>
      <c r="H152">
        <v>31.57</v>
      </c>
      <c r="I152">
        <v>31.41</v>
      </c>
      <c r="J152">
        <v>26.27</v>
      </c>
      <c r="K152">
        <v>1172</v>
      </c>
      <c r="M152">
        <f t="shared" si="8"/>
        <v>30.177999999999997</v>
      </c>
      <c r="N152">
        <f t="shared" si="9"/>
        <v>0.80371790774475327</v>
      </c>
      <c r="P152">
        <v>151</v>
      </c>
      <c r="Q152">
        <f t="shared" si="10"/>
        <v>75.115647160182917</v>
      </c>
      <c r="R152">
        <f t="shared" si="11"/>
        <v>3.0185895387237665</v>
      </c>
    </row>
    <row r="153" spans="1:18" x14ac:dyDescent="0.75">
      <c r="A153" s="7">
        <v>0.55763888888888891</v>
      </c>
      <c r="B153">
        <v>36.32</v>
      </c>
      <c r="C153">
        <v>38.29</v>
      </c>
      <c r="D153">
        <v>10</v>
      </c>
      <c r="E153">
        <v>33.659999999999997</v>
      </c>
      <c r="F153">
        <v>10</v>
      </c>
      <c r="G153">
        <v>34.43</v>
      </c>
      <c r="H153">
        <v>31.75</v>
      </c>
      <c r="I153">
        <v>31.6</v>
      </c>
      <c r="J153">
        <v>26.12</v>
      </c>
      <c r="K153">
        <v>1178.83</v>
      </c>
      <c r="M153">
        <f t="shared" si="8"/>
        <v>30.097999999999999</v>
      </c>
      <c r="N153">
        <f t="shared" si="9"/>
        <v>0.80158730158730152</v>
      </c>
      <c r="P153">
        <v>152</v>
      </c>
      <c r="Q153">
        <f t="shared" si="10"/>
        <v>75.049504950495049</v>
      </c>
      <c r="R153">
        <f t="shared" si="11"/>
        <v>3.0079365079365075</v>
      </c>
    </row>
    <row r="154" spans="1:18" x14ac:dyDescent="0.75">
      <c r="A154" s="7">
        <v>0.55833333333333335</v>
      </c>
      <c r="B154">
        <v>36.28</v>
      </c>
      <c r="C154">
        <v>38.42</v>
      </c>
      <c r="D154">
        <v>10</v>
      </c>
      <c r="E154">
        <v>33.79</v>
      </c>
      <c r="F154">
        <v>10</v>
      </c>
      <c r="G154">
        <v>34.64</v>
      </c>
      <c r="H154">
        <v>31.94</v>
      </c>
      <c r="I154">
        <v>31.83</v>
      </c>
      <c r="J154">
        <v>25.62</v>
      </c>
      <c r="K154">
        <v>1174.73</v>
      </c>
      <c r="M154">
        <f t="shared" si="8"/>
        <v>30.058</v>
      </c>
      <c r="N154">
        <f t="shared" si="9"/>
        <v>0.80052199850857564</v>
      </c>
      <c r="P154">
        <v>153</v>
      </c>
      <c r="Q154">
        <f t="shared" si="10"/>
        <v>75.016301816488124</v>
      </c>
      <c r="R154">
        <f t="shared" si="11"/>
        <v>3.0026099925428782</v>
      </c>
    </row>
    <row r="155" spans="1:18" x14ac:dyDescent="0.75">
      <c r="A155" s="7">
        <v>0.55902777777777779</v>
      </c>
      <c r="B155">
        <v>36.19</v>
      </c>
      <c r="C155">
        <v>38.54</v>
      </c>
      <c r="D155">
        <v>10</v>
      </c>
      <c r="E155">
        <v>33.93</v>
      </c>
      <c r="F155">
        <v>10</v>
      </c>
      <c r="G155">
        <v>34.799999999999997</v>
      </c>
      <c r="H155">
        <v>32.08</v>
      </c>
      <c r="I155">
        <v>31.98</v>
      </c>
      <c r="J155">
        <v>24.83</v>
      </c>
      <c r="K155">
        <v>1162.43</v>
      </c>
      <c r="M155">
        <f t="shared" si="8"/>
        <v>29.967999999999996</v>
      </c>
      <c r="N155">
        <f t="shared" si="9"/>
        <v>0.79812506658144233</v>
      </c>
      <c r="P155">
        <v>154</v>
      </c>
      <c r="Q155">
        <f t="shared" si="10"/>
        <v>74.941270688734647</v>
      </c>
      <c r="R155">
        <f t="shared" si="11"/>
        <v>2.9906253329072117</v>
      </c>
    </row>
    <row r="156" spans="1:18" x14ac:dyDescent="0.75">
      <c r="A156" s="7">
        <v>0.55972222222222223</v>
      </c>
      <c r="B156">
        <v>36.049999999999997</v>
      </c>
      <c r="C156">
        <v>38.65</v>
      </c>
      <c r="D156">
        <v>10</v>
      </c>
      <c r="E156">
        <v>34.020000000000003</v>
      </c>
      <c r="F156">
        <v>10</v>
      </c>
      <c r="G156">
        <v>35.01</v>
      </c>
      <c r="H156">
        <v>32.229999999999997</v>
      </c>
      <c r="I156">
        <v>32.19</v>
      </c>
      <c r="J156">
        <v>26.66</v>
      </c>
      <c r="K156">
        <v>1177.46</v>
      </c>
      <c r="M156">
        <f t="shared" si="8"/>
        <v>29.827999999999996</v>
      </c>
      <c r="N156">
        <f t="shared" si="9"/>
        <v>0.7943965058059016</v>
      </c>
      <c r="P156">
        <v>155</v>
      </c>
      <c r="Q156">
        <f t="shared" si="10"/>
        <v>74.823655625586696</v>
      </c>
      <c r="R156">
        <f t="shared" si="11"/>
        <v>2.9719825290295083</v>
      </c>
    </row>
    <row r="157" spans="1:18" x14ac:dyDescent="0.75">
      <c r="A157" s="7">
        <v>0.56041666666666667</v>
      </c>
      <c r="B157">
        <v>35.950000000000003</v>
      </c>
      <c r="C157">
        <v>38.79</v>
      </c>
      <c r="D157">
        <v>10</v>
      </c>
      <c r="E157">
        <v>34.159999999999997</v>
      </c>
      <c r="F157">
        <v>10</v>
      </c>
      <c r="G157">
        <v>35.03</v>
      </c>
      <c r="H157">
        <v>32.450000000000003</v>
      </c>
      <c r="I157">
        <v>32.43</v>
      </c>
      <c r="J157">
        <v>26.74</v>
      </c>
      <c r="K157">
        <v>1187.03</v>
      </c>
      <c r="M157">
        <f t="shared" si="8"/>
        <v>29.728000000000002</v>
      </c>
      <c r="N157">
        <f t="shared" si="9"/>
        <v>0.79173324810908707</v>
      </c>
      <c r="P157">
        <v>156</v>
      </c>
      <c r="Q157">
        <f t="shared" si="10"/>
        <v>74.738966630785796</v>
      </c>
      <c r="R157">
        <f t="shared" si="11"/>
        <v>2.9586662405454351</v>
      </c>
    </row>
    <row r="158" spans="1:18" x14ac:dyDescent="0.75">
      <c r="A158" s="7">
        <v>0.56111111111111112</v>
      </c>
      <c r="B158">
        <v>35.909999999999997</v>
      </c>
      <c r="C158">
        <v>38.96</v>
      </c>
      <c r="D158">
        <v>10</v>
      </c>
      <c r="E158">
        <v>34.35</v>
      </c>
      <c r="F158">
        <v>10</v>
      </c>
      <c r="G158">
        <v>35.200000000000003</v>
      </c>
      <c r="H158">
        <v>32.630000000000003</v>
      </c>
      <c r="I158">
        <v>32.65</v>
      </c>
      <c r="J158">
        <v>26.72</v>
      </c>
      <c r="K158">
        <v>1189.77</v>
      </c>
      <c r="M158">
        <f t="shared" si="8"/>
        <v>29.687999999999995</v>
      </c>
      <c r="N158">
        <f t="shared" si="9"/>
        <v>0.79066794503036097</v>
      </c>
      <c r="P158">
        <v>157</v>
      </c>
      <c r="Q158">
        <f t="shared" si="10"/>
        <v>74.70493128536782</v>
      </c>
      <c r="R158">
        <f t="shared" si="11"/>
        <v>2.953339725151805</v>
      </c>
    </row>
    <row r="159" spans="1:18" x14ac:dyDescent="0.75">
      <c r="A159" s="7">
        <v>0.56180555555555556</v>
      </c>
      <c r="B159">
        <v>35.869999999999997</v>
      </c>
      <c r="C159">
        <v>39.08</v>
      </c>
      <c r="D159">
        <v>10</v>
      </c>
      <c r="E159">
        <v>34.42</v>
      </c>
      <c r="F159">
        <v>10</v>
      </c>
      <c r="G159">
        <v>34.25</v>
      </c>
      <c r="H159">
        <v>32.450000000000003</v>
      </c>
      <c r="I159">
        <v>32.47</v>
      </c>
      <c r="J159">
        <v>24.82</v>
      </c>
      <c r="K159">
        <v>477.5</v>
      </c>
      <c r="M159">
        <f t="shared" si="8"/>
        <v>29.647999999999996</v>
      </c>
      <c r="N159">
        <f t="shared" si="9"/>
        <v>0.7896026419516351</v>
      </c>
      <c r="P159">
        <v>158</v>
      </c>
      <c r="Q159">
        <f t="shared" si="10"/>
        <v>74.670804101457094</v>
      </c>
      <c r="R159">
        <f t="shared" si="11"/>
        <v>2.9480132097581757</v>
      </c>
    </row>
    <row r="160" spans="1:18" x14ac:dyDescent="0.75">
      <c r="A160" s="7">
        <v>0.5625</v>
      </c>
      <c r="B160">
        <v>35.82</v>
      </c>
      <c r="C160">
        <v>39</v>
      </c>
      <c r="D160">
        <v>10</v>
      </c>
      <c r="E160">
        <v>34.130000000000003</v>
      </c>
      <c r="F160">
        <v>10</v>
      </c>
      <c r="G160">
        <v>33.67</v>
      </c>
      <c r="H160">
        <v>31.89</v>
      </c>
      <c r="I160">
        <v>31.69</v>
      </c>
      <c r="J160">
        <v>25.61</v>
      </c>
      <c r="K160">
        <v>399.57</v>
      </c>
      <c r="M160">
        <f t="shared" si="8"/>
        <v>29.597999999999999</v>
      </c>
      <c r="N160">
        <f t="shared" si="9"/>
        <v>0.78827101310322778</v>
      </c>
      <c r="P160">
        <v>159</v>
      </c>
      <c r="Q160">
        <f t="shared" si="10"/>
        <v>74.62801540644638</v>
      </c>
      <c r="R160">
        <f t="shared" si="11"/>
        <v>2.9413550655161389</v>
      </c>
    </row>
    <row r="161" spans="1:18" x14ac:dyDescent="0.75">
      <c r="A161" s="7">
        <v>0.56319444444444444</v>
      </c>
      <c r="B161">
        <v>35.82</v>
      </c>
      <c r="C161">
        <v>38.86</v>
      </c>
      <c r="D161">
        <v>10</v>
      </c>
      <c r="E161">
        <v>33.840000000000003</v>
      </c>
      <c r="F161">
        <v>10</v>
      </c>
      <c r="G161">
        <v>33.630000000000003</v>
      </c>
      <c r="H161">
        <v>31.52</v>
      </c>
      <c r="I161">
        <v>31.36</v>
      </c>
      <c r="J161">
        <v>25.11</v>
      </c>
      <c r="K161">
        <v>529.45000000000005</v>
      </c>
      <c r="M161">
        <f t="shared" si="8"/>
        <v>29.597999999999999</v>
      </c>
      <c r="N161">
        <f t="shared" si="9"/>
        <v>0.78827101310322778</v>
      </c>
      <c r="P161">
        <v>160</v>
      </c>
      <c r="Q161">
        <f t="shared" si="10"/>
        <v>74.62801540644638</v>
      </c>
      <c r="R161">
        <f t="shared" si="11"/>
        <v>2.9413550655161389</v>
      </c>
    </row>
    <row r="162" spans="1:18" x14ac:dyDescent="0.75">
      <c r="A162" s="7">
        <v>0.56388888888888888</v>
      </c>
      <c r="B162">
        <v>35.82</v>
      </c>
      <c r="C162">
        <v>38.700000000000003</v>
      </c>
      <c r="D162">
        <v>10</v>
      </c>
      <c r="E162">
        <v>33.81</v>
      </c>
      <c r="F162">
        <v>10</v>
      </c>
      <c r="G162">
        <v>34.67</v>
      </c>
      <c r="H162">
        <v>31.75</v>
      </c>
      <c r="I162">
        <v>31.88</v>
      </c>
      <c r="J162">
        <v>26.51</v>
      </c>
      <c r="K162">
        <v>1170.6300000000001</v>
      </c>
      <c r="M162">
        <f t="shared" si="8"/>
        <v>29.597999999999999</v>
      </c>
      <c r="N162">
        <f t="shared" si="9"/>
        <v>0.78827101310322778</v>
      </c>
      <c r="P162">
        <v>161</v>
      </c>
      <c r="Q162">
        <f t="shared" si="10"/>
        <v>74.62801540644638</v>
      </c>
      <c r="R162">
        <f t="shared" si="11"/>
        <v>2.9413550655161389</v>
      </c>
    </row>
    <row r="163" spans="1:18" x14ac:dyDescent="0.75">
      <c r="A163" s="7">
        <v>0.56458333333333333</v>
      </c>
      <c r="B163">
        <v>35.72</v>
      </c>
      <c r="C163">
        <v>38.68</v>
      </c>
      <c r="D163">
        <v>10</v>
      </c>
      <c r="E163">
        <v>33.9</v>
      </c>
      <c r="F163">
        <v>10</v>
      </c>
      <c r="G163">
        <v>34.79</v>
      </c>
      <c r="H163">
        <v>32.08</v>
      </c>
      <c r="I163">
        <v>32.31</v>
      </c>
      <c r="J163">
        <v>26.41</v>
      </c>
      <c r="K163">
        <v>1193.8699999999999</v>
      </c>
      <c r="M163">
        <f t="shared" si="8"/>
        <v>29.497999999999998</v>
      </c>
      <c r="N163">
        <f t="shared" si="9"/>
        <v>0.78560775540641303</v>
      </c>
      <c r="P163">
        <v>162</v>
      </c>
      <c r="Q163">
        <f t="shared" si="10"/>
        <v>74.542002847650693</v>
      </c>
      <c r="R163">
        <f t="shared" si="11"/>
        <v>2.9280387770320653</v>
      </c>
    </row>
    <row r="164" spans="1:18" x14ac:dyDescent="0.75">
      <c r="A164" s="7">
        <v>0.56527777777777777</v>
      </c>
      <c r="B164">
        <v>35.549999999999997</v>
      </c>
      <c r="C164">
        <v>38.64</v>
      </c>
      <c r="D164">
        <v>10</v>
      </c>
      <c r="E164">
        <v>33.89</v>
      </c>
      <c r="F164">
        <v>10</v>
      </c>
      <c r="G164">
        <v>34.35</v>
      </c>
      <c r="H164">
        <v>32.03</v>
      </c>
      <c r="I164">
        <v>32.200000000000003</v>
      </c>
      <c r="J164">
        <v>24.84</v>
      </c>
      <c r="K164">
        <v>919.08</v>
      </c>
      <c r="M164">
        <f t="shared" si="8"/>
        <v>29.327999999999996</v>
      </c>
      <c r="N164">
        <f t="shared" si="9"/>
        <v>0.78108021732182786</v>
      </c>
      <c r="P164">
        <v>163</v>
      </c>
      <c r="Q164">
        <f t="shared" si="10"/>
        <v>74.394435351882166</v>
      </c>
      <c r="R164">
        <f t="shared" si="11"/>
        <v>2.9054010866091398</v>
      </c>
    </row>
    <row r="165" spans="1:18" x14ac:dyDescent="0.75">
      <c r="A165" s="7">
        <v>0.56597222222222221</v>
      </c>
      <c r="B165">
        <v>35.51</v>
      </c>
      <c r="C165">
        <v>38.51</v>
      </c>
      <c r="D165">
        <v>10</v>
      </c>
      <c r="E165">
        <v>33.92</v>
      </c>
      <c r="F165">
        <v>10</v>
      </c>
      <c r="G165">
        <v>34.42</v>
      </c>
      <c r="H165">
        <v>32.119999999999997</v>
      </c>
      <c r="I165">
        <v>32.28</v>
      </c>
      <c r="J165">
        <v>25.6</v>
      </c>
      <c r="K165">
        <v>999.74</v>
      </c>
      <c r="M165">
        <f t="shared" si="8"/>
        <v>29.287999999999997</v>
      </c>
      <c r="N165">
        <f t="shared" si="9"/>
        <v>0.78001491424310199</v>
      </c>
      <c r="P165">
        <v>164</v>
      </c>
      <c r="Q165">
        <f t="shared" si="10"/>
        <v>74.359464627151056</v>
      </c>
      <c r="R165">
        <f t="shared" si="11"/>
        <v>2.90007457121551</v>
      </c>
    </row>
    <row r="166" spans="1:18" x14ac:dyDescent="0.75">
      <c r="A166" s="7">
        <v>0.56666666666666665</v>
      </c>
      <c r="B166">
        <v>35.49</v>
      </c>
      <c r="C166">
        <v>38.39</v>
      </c>
      <c r="D166">
        <v>10</v>
      </c>
      <c r="E166">
        <v>33.549999999999997</v>
      </c>
      <c r="F166">
        <v>10</v>
      </c>
      <c r="G166">
        <v>33.19</v>
      </c>
      <c r="H166">
        <v>31.55</v>
      </c>
      <c r="I166">
        <v>31.55</v>
      </c>
      <c r="J166">
        <v>24.77</v>
      </c>
      <c r="K166">
        <v>402.31</v>
      </c>
      <c r="M166">
        <f t="shared" si="8"/>
        <v>29.268000000000001</v>
      </c>
      <c r="N166">
        <f t="shared" si="9"/>
        <v>0.77948226270373921</v>
      </c>
      <c r="P166">
        <v>165</v>
      </c>
      <c r="Q166">
        <f t="shared" si="10"/>
        <v>74.341943419434202</v>
      </c>
      <c r="R166">
        <f t="shared" si="11"/>
        <v>2.8974113135186959</v>
      </c>
    </row>
    <row r="167" spans="1:18" x14ac:dyDescent="0.75">
      <c r="A167" s="7">
        <v>0.56736111111111109</v>
      </c>
      <c r="B167">
        <v>35.43</v>
      </c>
      <c r="C167">
        <v>38.17</v>
      </c>
      <c r="D167">
        <v>10</v>
      </c>
      <c r="E167">
        <v>33.159999999999997</v>
      </c>
      <c r="F167">
        <v>10</v>
      </c>
      <c r="G167">
        <v>32.96</v>
      </c>
      <c r="H167">
        <v>31.06</v>
      </c>
      <c r="I167">
        <v>31.08</v>
      </c>
      <c r="J167">
        <v>24.93</v>
      </c>
      <c r="K167">
        <v>355.83</v>
      </c>
      <c r="M167">
        <f t="shared" si="8"/>
        <v>29.207999999999998</v>
      </c>
      <c r="N167">
        <f t="shared" si="9"/>
        <v>0.77788430808565023</v>
      </c>
      <c r="P167">
        <v>166</v>
      </c>
      <c r="Q167">
        <f t="shared" si="10"/>
        <v>74.289235825801143</v>
      </c>
      <c r="R167">
        <f t="shared" si="11"/>
        <v>2.8894215404282515</v>
      </c>
    </row>
    <row r="168" spans="1:18" x14ac:dyDescent="0.75">
      <c r="A168" s="7">
        <v>0.56805555555555554</v>
      </c>
      <c r="B168">
        <v>35.36</v>
      </c>
      <c r="C168">
        <v>37.96</v>
      </c>
      <c r="D168">
        <v>10</v>
      </c>
      <c r="E168">
        <v>32.74</v>
      </c>
      <c r="F168">
        <v>10</v>
      </c>
      <c r="G168">
        <v>32.619999999999997</v>
      </c>
      <c r="H168">
        <v>30.6</v>
      </c>
      <c r="I168">
        <v>30.66</v>
      </c>
      <c r="J168">
        <v>24.64</v>
      </c>
      <c r="K168">
        <v>333.95</v>
      </c>
      <c r="M168">
        <f t="shared" si="8"/>
        <v>29.137999999999998</v>
      </c>
      <c r="N168">
        <f t="shared" si="9"/>
        <v>0.77602002769787992</v>
      </c>
      <c r="P168">
        <v>167</v>
      </c>
      <c r="Q168">
        <f t="shared" si="10"/>
        <v>74.227469284096372</v>
      </c>
      <c r="R168">
        <f t="shared" si="11"/>
        <v>2.8801001384894001</v>
      </c>
    </row>
    <row r="169" spans="1:18" x14ac:dyDescent="0.75">
      <c r="A169" s="7">
        <v>0.56874999999999998</v>
      </c>
      <c r="B169">
        <v>35.25</v>
      </c>
      <c r="C169">
        <v>37.6</v>
      </c>
      <c r="D169">
        <v>10</v>
      </c>
      <c r="E169">
        <v>32.35</v>
      </c>
      <c r="F169">
        <v>10</v>
      </c>
      <c r="G169">
        <v>32.29</v>
      </c>
      <c r="H169">
        <v>30.22</v>
      </c>
      <c r="I169">
        <v>30.32</v>
      </c>
      <c r="J169">
        <v>24.22</v>
      </c>
      <c r="K169">
        <v>314.81</v>
      </c>
      <c r="M169">
        <f t="shared" si="8"/>
        <v>29.027999999999999</v>
      </c>
      <c r="N169">
        <f t="shared" si="9"/>
        <v>0.77309044423138373</v>
      </c>
      <c r="P169">
        <v>168</v>
      </c>
      <c r="Q169">
        <f t="shared" si="10"/>
        <v>74.129805704836713</v>
      </c>
      <c r="R169">
        <f t="shared" si="11"/>
        <v>2.8654522211569189</v>
      </c>
    </row>
    <row r="170" spans="1:18" x14ac:dyDescent="0.75">
      <c r="A170" s="7">
        <v>0.56944444444444442</v>
      </c>
      <c r="B170">
        <v>35.200000000000003</v>
      </c>
      <c r="C170">
        <v>37.25</v>
      </c>
      <c r="D170">
        <v>10</v>
      </c>
      <c r="E170">
        <v>31.92</v>
      </c>
      <c r="F170">
        <v>10</v>
      </c>
      <c r="G170">
        <v>32.01</v>
      </c>
      <c r="H170">
        <v>29.89</v>
      </c>
      <c r="I170">
        <v>29.96</v>
      </c>
      <c r="J170">
        <v>24.12</v>
      </c>
      <c r="K170">
        <v>298.41000000000003</v>
      </c>
      <c r="M170">
        <f t="shared" si="8"/>
        <v>28.978000000000002</v>
      </c>
      <c r="N170">
        <f t="shared" si="9"/>
        <v>0.77175881538297642</v>
      </c>
      <c r="P170">
        <v>169</v>
      </c>
      <c r="Q170">
        <f t="shared" si="10"/>
        <v>74.085168058527159</v>
      </c>
      <c r="R170">
        <f t="shared" si="11"/>
        <v>2.8587940769148825</v>
      </c>
    </row>
    <row r="171" spans="1:18" x14ac:dyDescent="0.75">
      <c r="A171" s="7">
        <v>0.57013888888888886</v>
      </c>
      <c r="B171">
        <v>35.06</v>
      </c>
      <c r="C171">
        <v>36.85</v>
      </c>
      <c r="D171">
        <v>10</v>
      </c>
      <c r="E171">
        <v>31.52</v>
      </c>
      <c r="F171">
        <v>10</v>
      </c>
      <c r="G171">
        <v>31.66</v>
      </c>
      <c r="H171">
        <v>29.48</v>
      </c>
      <c r="I171">
        <v>29.61</v>
      </c>
      <c r="J171">
        <v>24.73</v>
      </c>
      <c r="K171">
        <v>288.83999999999997</v>
      </c>
      <c r="M171">
        <f t="shared" si="8"/>
        <v>28.838000000000001</v>
      </c>
      <c r="N171">
        <f t="shared" si="9"/>
        <v>0.76803025460743579</v>
      </c>
      <c r="P171">
        <v>170</v>
      </c>
      <c r="Q171">
        <f t="shared" si="10"/>
        <v>73.959359178861234</v>
      </c>
      <c r="R171">
        <f t="shared" si="11"/>
        <v>2.8401512730371792</v>
      </c>
    </row>
    <row r="172" spans="1:18" x14ac:dyDescent="0.75">
      <c r="A172" s="7">
        <v>0.5708333333333333</v>
      </c>
      <c r="B172">
        <v>34.950000000000003</v>
      </c>
      <c r="C172">
        <v>36.49</v>
      </c>
      <c r="D172">
        <v>10</v>
      </c>
      <c r="E172">
        <v>31.11</v>
      </c>
      <c r="F172">
        <v>10</v>
      </c>
      <c r="G172">
        <v>31.32</v>
      </c>
      <c r="H172">
        <v>29.14</v>
      </c>
      <c r="I172">
        <v>29.34</v>
      </c>
      <c r="J172">
        <v>24.2</v>
      </c>
      <c r="K172">
        <v>271.07</v>
      </c>
      <c r="M172">
        <f t="shared" si="8"/>
        <v>28.728000000000002</v>
      </c>
      <c r="N172">
        <f t="shared" si="9"/>
        <v>0.7651006711409396</v>
      </c>
      <c r="P172">
        <v>171</v>
      </c>
      <c r="Q172">
        <f t="shared" si="10"/>
        <v>73.859649122807028</v>
      </c>
      <c r="R172">
        <f t="shared" si="11"/>
        <v>2.825503355704698</v>
      </c>
    </row>
    <row r="173" spans="1:18" x14ac:dyDescent="0.75">
      <c r="A173" s="7">
        <v>0.57152777777777775</v>
      </c>
      <c r="B173">
        <v>34.86</v>
      </c>
      <c r="C173">
        <v>36.15</v>
      </c>
      <c r="D173">
        <v>10</v>
      </c>
      <c r="E173">
        <v>30.71</v>
      </c>
      <c r="F173">
        <v>10</v>
      </c>
      <c r="G173">
        <v>31.03</v>
      </c>
      <c r="H173">
        <v>28.77</v>
      </c>
      <c r="I173">
        <v>29</v>
      </c>
      <c r="J173">
        <v>25.09</v>
      </c>
      <c r="K173">
        <v>258.76</v>
      </c>
      <c r="M173">
        <f t="shared" si="8"/>
        <v>28.637999999999998</v>
      </c>
      <c r="N173">
        <f t="shared" si="9"/>
        <v>0.76270373921380619</v>
      </c>
      <c r="P173">
        <v>172</v>
      </c>
      <c r="Q173">
        <f t="shared" si="10"/>
        <v>73.777498428661232</v>
      </c>
      <c r="R173">
        <f t="shared" si="11"/>
        <v>2.813518696069031</v>
      </c>
    </row>
    <row r="174" spans="1:18" x14ac:dyDescent="0.75">
      <c r="A174" s="7">
        <v>0.57222222222222219</v>
      </c>
      <c r="B174">
        <v>34.75</v>
      </c>
      <c r="C174">
        <v>35.869999999999997</v>
      </c>
      <c r="D174">
        <v>10</v>
      </c>
      <c r="E174">
        <v>30.36</v>
      </c>
      <c r="F174">
        <v>10</v>
      </c>
      <c r="G174">
        <v>30.76</v>
      </c>
      <c r="H174">
        <v>28.42</v>
      </c>
      <c r="I174">
        <v>28.68</v>
      </c>
      <c r="J174">
        <v>24.74</v>
      </c>
      <c r="K174">
        <v>250.56</v>
      </c>
      <c r="M174">
        <f t="shared" si="8"/>
        <v>28.527999999999999</v>
      </c>
      <c r="N174">
        <f t="shared" si="9"/>
        <v>0.75977415574731</v>
      </c>
      <c r="P174">
        <v>173</v>
      </c>
      <c r="Q174">
        <f t="shared" si="10"/>
        <v>73.676388109927089</v>
      </c>
      <c r="R174">
        <f t="shared" si="11"/>
        <v>2.7988707787365503</v>
      </c>
    </row>
    <row r="175" spans="1:18" x14ac:dyDescent="0.75">
      <c r="A175" s="7">
        <v>0.57291666666666663</v>
      </c>
      <c r="B175">
        <v>34.72</v>
      </c>
      <c r="C175">
        <v>35.61</v>
      </c>
      <c r="D175">
        <v>10</v>
      </c>
      <c r="E175">
        <v>30.04</v>
      </c>
      <c r="F175">
        <v>10</v>
      </c>
      <c r="G175">
        <v>30.51</v>
      </c>
      <c r="H175">
        <v>28.11</v>
      </c>
      <c r="I175">
        <v>28.38</v>
      </c>
      <c r="J175">
        <v>24.67</v>
      </c>
      <c r="K175">
        <v>249.19</v>
      </c>
      <c r="M175">
        <f t="shared" si="8"/>
        <v>28.497999999999998</v>
      </c>
      <c r="N175">
        <f t="shared" si="9"/>
        <v>0.75897517843826556</v>
      </c>
      <c r="P175">
        <v>174</v>
      </c>
      <c r="Q175">
        <f t="shared" si="10"/>
        <v>73.648677100147381</v>
      </c>
      <c r="R175">
        <f t="shared" si="11"/>
        <v>2.7948758921913281</v>
      </c>
    </row>
    <row r="176" spans="1:18" x14ac:dyDescent="0.75">
      <c r="A176" s="7">
        <v>0.57361111111111118</v>
      </c>
      <c r="B176">
        <v>34.72</v>
      </c>
      <c r="C176">
        <v>35.4</v>
      </c>
      <c r="D176">
        <v>10</v>
      </c>
      <c r="E176">
        <v>29.77</v>
      </c>
      <c r="F176">
        <v>10</v>
      </c>
      <c r="G176">
        <v>30.35</v>
      </c>
      <c r="H176">
        <v>27.81</v>
      </c>
      <c r="I176">
        <v>28.1</v>
      </c>
      <c r="J176">
        <v>24.92</v>
      </c>
      <c r="K176">
        <v>251.93</v>
      </c>
      <c r="M176">
        <f t="shared" si="8"/>
        <v>28.497999999999998</v>
      </c>
      <c r="N176">
        <f t="shared" si="9"/>
        <v>0.75897517843826556</v>
      </c>
      <c r="P176">
        <v>175</v>
      </c>
      <c r="Q176">
        <f t="shared" si="10"/>
        <v>73.648677100147381</v>
      </c>
      <c r="R176">
        <f t="shared" si="11"/>
        <v>2.7948758921913281</v>
      </c>
    </row>
    <row r="177" spans="1:18" x14ac:dyDescent="0.75">
      <c r="A177" s="7">
        <v>0.57430555555555551</v>
      </c>
      <c r="B177">
        <v>34.56</v>
      </c>
      <c r="C177">
        <v>35.15</v>
      </c>
      <c r="D177">
        <v>10</v>
      </c>
      <c r="E177">
        <v>29.53</v>
      </c>
      <c r="F177">
        <v>10</v>
      </c>
      <c r="G177">
        <v>30.11</v>
      </c>
      <c r="H177">
        <v>27.49</v>
      </c>
      <c r="I177">
        <v>27.82</v>
      </c>
      <c r="J177">
        <v>24.02</v>
      </c>
      <c r="K177">
        <v>251.93</v>
      </c>
      <c r="M177">
        <f t="shared" si="8"/>
        <v>28.338000000000001</v>
      </c>
      <c r="N177">
        <f t="shared" si="9"/>
        <v>0.75471396612336206</v>
      </c>
      <c r="P177">
        <v>176</v>
      </c>
      <c r="Q177">
        <f t="shared" si="10"/>
        <v>73.49989413508365</v>
      </c>
      <c r="R177">
        <f t="shared" si="11"/>
        <v>2.7735698306168106</v>
      </c>
    </row>
    <row r="178" spans="1:18" x14ac:dyDescent="0.75">
      <c r="A178" s="7">
        <v>0.57500000000000007</v>
      </c>
      <c r="B178">
        <v>34.520000000000003</v>
      </c>
      <c r="C178">
        <v>34.78</v>
      </c>
      <c r="D178">
        <v>10</v>
      </c>
      <c r="E178">
        <v>29.3</v>
      </c>
      <c r="F178">
        <v>10</v>
      </c>
      <c r="G178">
        <v>29.91</v>
      </c>
      <c r="H178">
        <v>27.26</v>
      </c>
      <c r="I178">
        <v>27.58</v>
      </c>
      <c r="J178">
        <v>24.26</v>
      </c>
      <c r="K178">
        <v>254.66</v>
      </c>
      <c r="M178">
        <f t="shared" si="8"/>
        <v>28.298000000000002</v>
      </c>
      <c r="N178">
        <f t="shared" si="9"/>
        <v>0.75364866304463618</v>
      </c>
      <c r="P178">
        <v>177</v>
      </c>
      <c r="Q178">
        <f t="shared" si="10"/>
        <v>73.462435507809744</v>
      </c>
      <c r="R178">
        <f t="shared" si="11"/>
        <v>2.7682433152231809</v>
      </c>
    </row>
    <row r="179" spans="1:18" x14ac:dyDescent="0.75">
      <c r="A179" s="7">
        <v>0.5756944444444444</v>
      </c>
      <c r="B179">
        <v>34.380000000000003</v>
      </c>
      <c r="C179">
        <v>34.549999999999997</v>
      </c>
      <c r="D179">
        <v>10</v>
      </c>
      <c r="E179">
        <v>29</v>
      </c>
      <c r="F179">
        <v>10</v>
      </c>
      <c r="G179">
        <v>29.58</v>
      </c>
      <c r="H179">
        <v>26.95</v>
      </c>
      <c r="I179">
        <v>27.27</v>
      </c>
      <c r="J179">
        <v>25</v>
      </c>
      <c r="K179">
        <v>242.36</v>
      </c>
      <c r="M179">
        <f t="shared" si="8"/>
        <v>28.158000000000001</v>
      </c>
      <c r="N179">
        <f t="shared" si="9"/>
        <v>0.74992010226909556</v>
      </c>
      <c r="P179">
        <v>178</v>
      </c>
      <c r="Q179">
        <f t="shared" si="10"/>
        <v>73.330492222458986</v>
      </c>
      <c r="R179">
        <f t="shared" si="11"/>
        <v>2.749600511345478</v>
      </c>
    </row>
    <row r="180" spans="1:18" x14ac:dyDescent="0.75">
      <c r="A180" s="7">
        <v>0.57638888888888895</v>
      </c>
      <c r="B180">
        <v>34.26</v>
      </c>
      <c r="C180">
        <v>34.35</v>
      </c>
      <c r="D180">
        <v>10</v>
      </c>
      <c r="E180">
        <v>28.75</v>
      </c>
      <c r="F180">
        <v>10</v>
      </c>
      <c r="G180">
        <v>29.36</v>
      </c>
      <c r="H180">
        <v>26.64</v>
      </c>
      <c r="I180">
        <v>26.92</v>
      </c>
      <c r="J180">
        <v>24.73</v>
      </c>
      <c r="K180">
        <v>224.58</v>
      </c>
      <c r="M180">
        <f t="shared" si="8"/>
        <v>28.037999999999997</v>
      </c>
      <c r="N180">
        <f t="shared" si="9"/>
        <v>0.7467241930329177</v>
      </c>
      <c r="P180">
        <v>179</v>
      </c>
      <c r="Q180">
        <f t="shared" si="10"/>
        <v>73.216349240316717</v>
      </c>
      <c r="R180">
        <f t="shared" si="11"/>
        <v>2.7336209651645889</v>
      </c>
    </row>
    <row r="181" spans="1:18" x14ac:dyDescent="0.75">
      <c r="A181" s="7">
        <v>0.57708333333333328</v>
      </c>
      <c r="B181">
        <v>34.14</v>
      </c>
      <c r="C181">
        <v>34.17</v>
      </c>
      <c r="D181">
        <v>10</v>
      </c>
      <c r="E181">
        <v>28.52</v>
      </c>
      <c r="F181">
        <v>10</v>
      </c>
      <c r="G181">
        <v>29.13</v>
      </c>
      <c r="H181">
        <v>26.35</v>
      </c>
      <c r="I181">
        <v>26.64</v>
      </c>
      <c r="J181">
        <v>25.14</v>
      </c>
      <c r="K181">
        <v>208.18</v>
      </c>
      <c r="M181">
        <f t="shared" si="8"/>
        <v>27.917999999999999</v>
      </c>
      <c r="N181">
        <f t="shared" si="9"/>
        <v>0.74352828379674007</v>
      </c>
      <c r="P181">
        <v>180</v>
      </c>
      <c r="Q181">
        <f t="shared" si="10"/>
        <v>73.101225016118633</v>
      </c>
      <c r="R181">
        <f t="shared" si="11"/>
        <v>2.7176414189837006</v>
      </c>
    </row>
    <row r="182" spans="1:18" x14ac:dyDescent="0.75">
      <c r="A182" s="7">
        <v>0.57777777777777783</v>
      </c>
      <c r="B182">
        <v>34.130000000000003</v>
      </c>
      <c r="C182">
        <v>33.99</v>
      </c>
      <c r="D182">
        <v>10</v>
      </c>
      <c r="E182">
        <v>28.32</v>
      </c>
      <c r="F182">
        <v>10</v>
      </c>
      <c r="G182">
        <v>28.93</v>
      </c>
      <c r="H182">
        <v>26.07</v>
      </c>
      <c r="I182">
        <v>26.38</v>
      </c>
      <c r="J182">
        <v>24.85</v>
      </c>
      <c r="K182">
        <v>198.61</v>
      </c>
      <c r="M182">
        <f t="shared" si="8"/>
        <v>27.908000000000001</v>
      </c>
      <c r="N182">
        <f t="shared" si="9"/>
        <v>0.74326195802705874</v>
      </c>
      <c r="P182">
        <v>181</v>
      </c>
      <c r="Q182">
        <f t="shared" si="10"/>
        <v>73.091586641823142</v>
      </c>
      <c r="R182">
        <f t="shared" si="11"/>
        <v>2.7163097901352935</v>
      </c>
    </row>
    <row r="183" spans="1:18" x14ac:dyDescent="0.75">
      <c r="A183" s="7">
        <v>0.57847222222222217</v>
      </c>
      <c r="B183">
        <v>34.06</v>
      </c>
      <c r="C183">
        <v>33.78</v>
      </c>
      <c r="D183">
        <v>10</v>
      </c>
      <c r="E183">
        <v>28.14</v>
      </c>
      <c r="F183">
        <v>10</v>
      </c>
      <c r="G183">
        <v>28.73</v>
      </c>
      <c r="H183">
        <v>25.79</v>
      </c>
      <c r="I183">
        <v>26.09</v>
      </c>
      <c r="J183">
        <v>23.82</v>
      </c>
      <c r="K183">
        <v>202.71</v>
      </c>
      <c r="M183">
        <f t="shared" si="8"/>
        <v>27.838000000000001</v>
      </c>
      <c r="N183">
        <f t="shared" si="9"/>
        <v>0.74139767763928832</v>
      </c>
      <c r="P183">
        <v>182</v>
      </c>
      <c r="Q183">
        <f t="shared" si="10"/>
        <v>73.023924132480786</v>
      </c>
      <c r="R183">
        <f t="shared" si="11"/>
        <v>2.7069883881964421</v>
      </c>
    </row>
    <row r="184" spans="1:18" x14ac:dyDescent="0.75">
      <c r="A184" s="7">
        <v>0.57916666666666672</v>
      </c>
      <c r="B184">
        <v>33.96</v>
      </c>
      <c r="C184">
        <v>33.49</v>
      </c>
      <c r="D184">
        <v>10</v>
      </c>
      <c r="E184">
        <v>27.94</v>
      </c>
      <c r="F184">
        <v>10</v>
      </c>
      <c r="G184">
        <v>28.5</v>
      </c>
      <c r="H184">
        <v>25.5</v>
      </c>
      <c r="I184">
        <v>25.84</v>
      </c>
      <c r="J184">
        <v>23.59</v>
      </c>
      <c r="K184">
        <v>190.41</v>
      </c>
      <c r="M184">
        <f t="shared" si="8"/>
        <v>27.738</v>
      </c>
      <c r="N184">
        <f t="shared" si="9"/>
        <v>0.73873441994247357</v>
      </c>
      <c r="P184">
        <v>183</v>
      </c>
      <c r="Q184">
        <f t="shared" si="10"/>
        <v>72.926670992861787</v>
      </c>
      <c r="R184">
        <f t="shared" si="11"/>
        <v>2.693672099712368</v>
      </c>
    </row>
    <row r="185" spans="1:18" x14ac:dyDescent="0.75">
      <c r="A185" s="7">
        <v>0.57986111111111105</v>
      </c>
      <c r="B185">
        <v>33.81</v>
      </c>
      <c r="C185">
        <v>33.25</v>
      </c>
      <c r="D185">
        <v>10</v>
      </c>
      <c r="E185">
        <v>27.71</v>
      </c>
      <c r="F185">
        <v>10</v>
      </c>
      <c r="G185">
        <v>28.31</v>
      </c>
      <c r="H185">
        <v>25.3</v>
      </c>
      <c r="I185">
        <v>25.62</v>
      </c>
      <c r="J185">
        <v>24.19</v>
      </c>
      <c r="K185">
        <v>176.73</v>
      </c>
      <c r="M185">
        <f t="shared" si="8"/>
        <v>27.588000000000001</v>
      </c>
      <c r="N185">
        <f t="shared" si="9"/>
        <v>0.73473953339725151</v>
      </c>
      <c r="P185">
        <v>184</v>
      </c>
      <c r="Q185">
        <f t="shared" si="10"/>
        <v>72.779469334493257</v>
      </c>
      <c r="R185">
        <f t="shared" si="11"/>
        <v>2.6736976669862575</v>
      </c>
    </row>
    <row r="186" spans="1:18" x14ac:dyDescent="0.75">
      <c r="A186" s="7">
        <v>0.5805555555555556</v>
      </c>
      <c r="B186">
        <v>33.76</v>
      </c>
      <c r="C186">
        <v>33.06</v>
      </c>
      <c r="D186">
        <v>10</v>
      </c>
      <c r="E186">
        <v>27.47</v>
      </c>
      <c r="F186">
        <v>10</v>
      </c>
      <c r="G186">
        <v>28.1</v>
      </c>
      <c r="H186">
        <v>25.06</v>
      </c>
      <c r="I186">
        <v>25.35</v>
      </c>
      <c r="J186">
        <v>23.92</v>
      </c>
      <c r="K186">
        <v>168.53</v>
      </c>
      <c r="M186">
        <f t="shared" si="8"/>
        <v>27.537999999999997</v>
      </c>
      <c r="N186">
        <f t="shared" si="9"/>
        <v>0.73340790454884397</v>
      </c>
      <c r="P186">
        <v>185</v>
      </c>
      <c r="Q186">
        <f t="shared" si="10"/>
        <v>72.730045754956791</v>
      </c>
      <c r="R186">
        <f t="shared" si="11"/>
        <v>2.6670395227442203</v>
      </c>
    </row>
    <row r="187" spans="1:18" x14ac:dyDescent="0.75">
      <c r="A187" s="7">
        <v>0.58124999999999993</v>
      </c>
      <c r="B187">
        <v>33.64</v>
      </c>
      <c r="C187">
        <v>32.880000000000003</v>
      </c>
      <c r="D187">
        <v>10</v>
      </c>
      <c r="E187">
        <v>27.29</v>
      </c>
      <c r="F187">
        <v>10</v>
      </c>
      <c r="G187">
        <v>27.93</v>
      </c>
      <c r="H187">
        <v>24.79</v>
      </c>
      <c r="I187">
        <v>25.09</v>
      </c>
      <c r="J187">
        <v>23.99</v>
      </c>
      <c r="K187">
        <v>160.33000000000001</v>
      </c>
      <c r="M187">
        <f t="shared" si="8"/>
        <v>27.417999999999999</v>
      </c>
      <c r="N187">
        <f t="shared" si="9"/>
        <v>0.73021199531266645</v>
      </c>
      <c r="P187">
        <v>186</v>
      </c>
      <c r="Q187">
        <f t="shared" si="10"/>
        <v>72.610693704865426</v>
      </c>
      <c r="R187">
        <f t="shared" si="11"/>
        <v>2.651059976563332</v>
      </c>
    </row>
    <row r="188" spans="1:18" x14ac:dyDescent="0.75">
      <c r="A188" s="7">
        <v>0.58194444444444449</v>
      </c>
      <c r="B188">
        <v>33.49</v>
      </c>
      <c r="C188">
        <v>32.69</v>
      </c>
      <c r="D188">
        <v>10</v>
      </c>
      <c r="E188">
        <v>27.1</v>
      </c>
      <c r="F188">
        <v>10</v>
      </c>
      <c r="G188">
        <v>27.69</v>
      </c>
      <c r="H188">
        <v>24.57</v>
      </c>
      <c r="I188">
        <v>24.85</v>
      </c>
      <c r="J188">
        <v>23.98</v>
      </c>
      <c r="K188">
        <v>156.22999999999999</v>
      </c>
      <c r="M188">
        <f t="shared" si="8"/>
        <v>27.268000000000001</v>
      </c>
      <c r="N188">
        <f t="shared" si="9"/>
        <v>0.72621710876744427</v>
      </c>
      <c r="P188">
        <v>187</v>
      </c>
      <c r="Q188">
        <f t="shared" si="10"/>
        <v>72.460026404576794</v>
      </c>
      <c r="R188">
        <f t="shared" si="11"/>
        <v>2.6310855438372216</v>
      </c>
    </row>
    <row r="189" spans="1:18" x14ac:dyDescent="0.75">
      <c r="A189" s="7">
        <v>0.58263888888888882</v>
      </c>
      <c r="B189">
        <v>33.479999999999997</v>
      </c>
      <c r="C189">
        <v>32.53</v>
      </c>
      <c r="D189">
        <v>10</v>
      </c>
      <c r="E189">
        <v>26.91</v>
      </c>
      <c r="F189">
        <v>10</v>
      </c>
      <c r="G189">
        <v>27.54</v>
      </c>
      <c r="H189">
        <v>24.25</v>
      </c>
      <c r="I189">
        <v>24.54</v>
      </c>
      <c r="J189">
        <v>24</v>
      </c>
      <c r="K189">
        <v>142.56</v>
      </c>
      <c r="M189">
        <f t="shared" si="8"/>
        <v>27.257999999999996</v>
      </c>
      <c r="N189">
        <f t="shared" si="9"/>
        <v>0.72595078299776272</v>
      </c>
      <c r="P189">
        <v>188</v>
      </c>
      <c r="Q189">
        <f t="shared" si="10"/>
        <v>72.449922958397536</v>
      </c>
      <c r="R189">
        <f t="shared" si="11"/>
        <v>2.6297539149888136</v>
      </c>
    </row>
    <row r="190" spans="1:18" x14ac:dyDescent="0.75">
      <c r="A190" s="7">
        <v>0.58333333333333337</v>
      </c>
      <c r="B190">
        <v>33.32</v>
      </c>
      <c r="C190">
        <v>32.380000000000003</v>
      </c>
      <c r="D190">
        <v>10</v>
      </c>
      <c r="E190">
        <v>26.73</v>
      </c>
      <c r="F190">
        <v>10</v>
      </c>
      <c r="G190">
        <v>27.29</v>
      </c>
      <c r="H190">
        <v>24</v>
      </c>
      <c r="I190">
        <v>24.32</v>
      </c>
      <c r="J190">
        <v>23.96</v>
      </c>
      <c r="K190">
        <v>132.99</v>
      </c>
      <c r="M190">
        <f t="shared" si="8"/>
        <v>27.097999999999999</v>
      </c>
      <c r="N190">
        <f t="shared" si="9"/>
        <v>0.72168957068285922</v>
      </c>
      <c r="P190">
        <v>189</v>
      </c>
      <c r="Q190">
        <f t="shared" si="10"/>
        <v>72.287253671857712</v>
      </c>
      <c r="R190">
        <f t="shared" si="11"/>
        <v>2.6084478534142961</v>
      </c>
    </row>
    <row r="191" spans="1:18" x14ac:dyDescent="0.75">
      <c r="A191" s="7">
        <v>0.58402777777777781</v>
      </c>
      <c r="B191">
        <v>33.18</v>
      </c>
      <c r="C191">
        <v>32.22</v>
      </c>
      <c r="D191">
        <v>10</v>
      </c>
      <c r="E191">
        <v>26.56</v>
      </c>
      <c r="F191">
        <v>10</v>
      </c>
      <c r="G191">
        <v>27.22</v>
      </c>
      <c r="H191">
        <v>23.76</v>
      </c>
      <c r="I191">
        <v>24.07</v>
      </c>
      <c r="J191">
        <v>23.56</v>
      </c>
      <c r="K191">
        <v>126.15</v>
      </c>
      <c r="M191">
        <f t="shared" si="8"/>
        <v>26.957999999999998</v>
      </c>
      <c r="N191">
        <f t="shared" si="9"/>
        <v>0.71796100990731859</v>
      </c>
      <c r="P191">
        <v>190</v>
      </c>
      <c r="Q191">
        <f t="shared" si="10"/>
        <v>72.14333407522814</v>
      </c>
      <c r="R191">
        <f t="shared" si="11"/>
        <v>2.5898050495365927</v>
      </c>
    </row>
    <row r="192" spans="1:18" x14ac:dyDescent="0.75">
      <c r="A192" s="7">
        <v>0.58472222222222225</v>
      </c>
      <c r="B192">
        <v>33.17</v>
      </c>
      <c r="C192">
        <v>32.049999999999997</v>
      </c>
      <c r="D192">
        <v>10</v>
      </c>
      <c r="E192">
        <v>26.4</v>
      </c>
      <c r="F192">
        <v>10</v>
      </c>
      <c r="G192">
        <v>27.05</v>
      </c>
      <c r="H192">
        <v>23.57</v>
      </c>
      <c r="I192">
        <v>23.89</v>
      </c>
      <c r="J192">
        <v>23.78</v>
      </c>
      <c r="K192">
        <v>134.35</v>
      </c>
      <c r="M192">
        <f t="shared" si="8"/>
        <v>26.948</v>
      </c>
      <c r="N192">
        <f t="shared" si="9"/>
        <v>0.71769468413763715</v>
      </c>
      <c r="P192">
        <v>191</v>
      </c>
      <c r="Q192">
        <f t="shared" si="10"/>
        <v>72.132996882885564</v>
      </c>
      <c r="R192">
        <f t="shared" si="11"/>
        <v>2.5884734206881856</v>
      </c>
    </row>
    <row r="193" spans="1:18" x14ac:dyDescent="0.75">
      <c r="A193" s="7">
        <v>0.5854166666666667</v>
      </c>
      <c r="B193">
        <v>33.11</v>
      </c>
      <c r="C193">
        <v>31.84</v>
      </c>
      <c r="D193">
        <v>10</v>
      </c>
      <c r="E193">
        <v>26.25</v>
      </c>
      <c r="F193">
        <v>10</v>
      </c>
      <c r="G193">
        <v>26.89</v>
      </c>
      <c r="H193">
        <v>23.36</v>
      </c>
      <c r="I193">
        <v>23.67</v>
      </c>
      <c r="J193">
        <v>24.26</v>
      </c>
      <c r="K193">
        <v>146.66</v>
      </c>
      <c r="M193">
        <f t="shared" si="8"/>
        <v>26.887999999999998</v>
      </c>
      <c r="N193">
        <f t="shared" si="9"/>
        <v>0.71609672951954828</v>
      </c>
      <c r="P193">
        <v>192</v>
      </c>
      <c r="Q193">
        <f t="shared" si="10"/>
        <v>72.070812258256481</v>
      </c>
      <c r="R193">
        <f t="shared" si="11"/>
        <v>2.5804836475977413</v>
      </c>
    </row>
    <row r="194" spans="1:18" x14ac:dyDescent="0.75">
      <c r="A194" s="7">
        <v>0.58611111111111114</v>
      </c>
      <c r="B194">
        <v>33.01</v>
      </c>
      <c r="C194">
        <v>31.72</v>
      </c>
      <c r="D194">
        <v>10</v>
      </c>
      <c r="E194">
        <v>26.11</v>
      </c>
      <c r="F194">
        <v>10</v>
      </c>
      <c r="G194">
        <v>26.83</v>
      </c>
      <c r="H194">
        <v>23.15</v>
      </c>
      <c r="I194">
        <v>23.51</v>
      </c>
      <c r="J194">
        <v>23.97</v>
      </c>
      <c r="K194">
        <v>134.35</v>
      </c>
      <c r="M194">
        <f t="shared" si="8"/>
        <v>26.787999999999997</v>
      </c>
      <c r="N194">
        <f t="shared" si="9"/>
        <v>0.71343347182273342</v>
      </c>
      <c r="P194">
        <v>193</v>
      </c>
      <c r="Q194">
        <f t="shared" si="10"/>
        <v>71.966552187546668</v>
      </c>
      <c r="R194">
        <f t="shared" si="11"/>
        <v>2.5671673591136672</v>
      </c>
    </row>
    <row r="195" spans="1:18" x14ac:dyDescent="0.75">
      <c r="A195" s="7">
        <v>0.58680555555555558</v>
      </c>
      <c r="B195">
        <v>32.89</v>
      </c>
      <c r="C195">
        <v>31.53</v>
      </c>
      <c r="D195">
        <v>10</v>
      </c>
      <c r="E195">
        <v>25.98</v>
      </c>
      <c r="F195">
        <v>10</v>
      </c>
      <c r="G195">
        <v>26.73</v>
      </c>
      <c r="H195">
        <v>22.98</v>
      </c>
      <c r="I195">
        <v>23.32</v>
      </c>
      <c r="J195">
        <v>23.79</v>
      </c>
      <c r="K195">
        <v>128.88999999999999</v>
      </c>
      <c r="M195">
        <f t="shared" ref="M195:M258" si="12">B195-6.222</f>
        <v>26.667999999999999</v>
      </c>
      <c r="N195">
        <f t="shared" ref="N195:N258" si="13">M195/37.548</f>
        <v>0.71023756258655579</v>
      </c>
      <c r="P195">
        <v>194</v>
      </c>
      <c r="Q195">
        <f t="shared" ref="Q195:Q258" si="14">(M195-$S$2)/M195*100</f>
        <v>71.840407979601025</v>
      </c>
      <c r="R195">
        <f t="shared" ref="R195:R258" si="15">(M195-$S$2)/$S$2</f>
        <v>2.551187812932779</v>
      </c>
    </row>
    <row r="196" spans="1:18" x14ac:dyDescent="0.75">
      <c r="A196" s="7">
        <v>0.58750000000000002</v>
      </c>
      <c r="B196">
        <v>32.659999999999997</v>
      </c>
      <c r="C196">
        <v>31.4</v>
      </c>
      <c r="D196">
        <v>10</v>
      </c>
      <c r="E196">
        <v>25.84</v>
      </c>
      <c r="F196">
        <v>10</v>
      </c>
      <c r="G196">
        <v>26.58</v>
      </c>
      <c r="H196">
        <v>22.85</v>
      </c>
      <c r="I196">
        <v>23.18</v>
      </c>
      <c r="J196">
        <v>23.77</v>
      </c>
      <c r="K196">
        <v>139.82</v>
      </c>
      <c r="M196">
        <f t="shared" si="12"/>
        <v>26.437999999999995</v>
      </c>
      <c r="N196">
        <f t="shared" si="13"/>
        <v>0.70411206988388175</v>
      </c>
      <c r="P196">
        <v>195</v>
      </c>
      <c r="Q196">
        <f t="shared" si="14"/>
        <v>71.595430819275279</v>
      </c>
      <c r="R196">
        <f t="shared" si="15"/>
        <v>2.5205603494194091</v>
      </c>
    </row>
    <row r="197" spans="1:18" x14ac:dyDescent="0.75">
      <c r="A197" s="7">
        <v>0.58819444444444446</v>
      </c>
      <c r="B197">
        <v>32.64</v>
      </c>
      <c r="C197">
        <v>31.26</v>
      </c>
      <c r="D197">
        <v>10</v>
      </c>
      <c r="E197">
        <v>25.69</v>
      </c>
      <c r="F197">
        <v>10</v>
      </c>
      <c r="G197">
        <v>26.38</v>
      </c>
      <c r="H197">
        <v>22.66</v>
      </c>
      <c r="I197">
        <v>22.98</v>
      </c>
      <c r="J197">
        <v>23.9</v>
      </c>
      <c r="K197">
        <v>102.91</v>
      </c>
      <c r="M197">
        <f t="shared" si="12"/>
        <v>26.417999999999999</v>
      </c>
      <c r="N197">
        <f t="shared" si="13"/>
        <v>0.70357941834451898</v>
      </c>
      <c r="P197">
        <v>196</v>
      </c>
      <c r="Q197">
        <f t="shared" si="14"/>
        <v>71.573926868044509</v>
      </c>
      <c r="R197">
        <f t="shared" si="15"/>
        <v>2.5178970917225949</v>
      </c>
    </row>
    <row r="198" spans="1:18" x14ac:dyDescent="0.75">
      <c r="A198" s="7">
        <v>0.58888888888888891</v>
      </c>
      <c r="B198">
        <v>32.450000000000003</v>
      </c>
      <c r="C198">
        <v>31.13</v>
      </c>
      <c r="D198">
        <v>10</v>
      </c>
      <c r="E198">
        <v>25.57</v>
      </c>
      <c r="F198">
        <v>10</v>
      </c>
      <c r="G198">
        <v>26.28</v>
      </c>
      <c r="H198">
        <v>22.48</v>
      </c>
      <c r="I198">
        <v>22.82</v>
      </c>
      <c r="J198">
        <v>23.64</v>
      </c>
      <c r="K198">
        <v>123.42</v>
      </c>
      <c r="M198">
        <f t="shared" si="12"/>
        <v>26.228000000000002</v>
      </c>
      <c r="N198">
        <f t="shared" si="13"/>
        <v>0.69851922872057104</v>
      </c>
      <c r="P198">
        <v>197</v>
      </c>
      <c r="Q198">
        <f t="shared" si="14"/>
        <v>71.368003660210462</v>
      </c>
      <c r="R198">
        <f t="shared" si="15"/>
        <v>2.4925961436028552</v>
      </c>
    </row>
    <row r="199" spans="1:18" x14ac:dyDescent="0.75">
      <c r="A199" s="7">
        <v>0.58958333333333335</v>
      </c>
      <c r="B199">
        <v>32.36</v>
      </c>
      <c r="C199">
        <v>31.01</v>
      </c>
      <c r="D199">
        <v>10</v>
      </c>
      <c r="E199">
        <v>25.45</v>
      </c>
      <c r="F199">
        <v>10</v>
      </c>
      <c r="G199">
        <v>26.23</v>
      </c>
      <c r="H199">
        <v>22.35</v>
      </c>
      <c r="I199">
        <v>22.66</v>
      </c>
      <c r="J199">
        <v>23.98</v>
      </c>
      <c r="K199">
        <v>126.15</v>
      </c>
      <c r="M199">
        <f t="shared" si="12"/>
        <v>26.137999999999998</v>
      </c>
      <c r="N199">
        <f t="shared" si="13"/>
        <v>0.69612229679343762</v>
      </c>
      <c r="P199">
        <v>198</v>
      </c>
      <c r="Q199">
        <f t="shared" si="14"/>
        <v>71.26941617568292</v>
      </c>
      <c r="R199">
        <f t="shared" si="15"/>
        <v>2.4806114839671882</v>
      </c>
    </row>
    <row r="200" spans="1:18" x14ac:dyDescent="0.75">
      <c r="A200" s="7">
        <v>0.59027777777777779</v>
      </c>
      <c r="B200">
        <v>32.29</v>
      </c>
      <c r="C200">
        <v>30.82</v>
      </c>
      <c r="D200">
        <v>10</v>
      </c>
      <c r="E200">
        <v>25.34</v>
      </c>
      <c r="F200">
        <v>10</v>
      </c>
      <c r="G200">
        <v>26.11</v>
      </c>
      <c r="H200">
        <v>22.24</v>
      </c>
      <c r="I200">
        <v>22.54</v>
      </c>
      <c r="J200">
        <v>23.62</v>
      </c>
      <c r="K200">
        <v>128.88999999999999</v>
      </c>
      <c r="M200">
        <f t="shared" si="12"/>
        <v>26.067999999999998</v>
      </c>
      <c r="N200">
        <f t="shared" si="13"/>
        <v>0.69425801640566731</v>
      </c>
      <c r="P200">
        <v>199</v>
      </c>
      <c r="Q200">
        <f t="shared" si="14"/>
        <v>71.192266380236305</v>
      </c>
      <c r="R200">
        <f t="shared" si="15"/>
        <v>2.4712900820283368</v>
      </c>
    </row>
    <row r="201" spans="1:18" x14ac:dyDescent="0.75">
      <c r="A201" s="7">
        <v>0.59097222222222223</v>
      </c>
      <c r="B201">
        <v>32.21</v>
      </c>
      <c r="C201">
        <v>30.6</v>
      </c>
      <c r="D201">
        <v>10</v>
      </c>
      <c r="E201">
        <v>25.22</v>
      </c>
      <c r="F201">
        <v>10</v>
      </c>
      <c r="G201">
        <v>26.01</v>
      </c>
      <c r="H201">
        <v>22.07</v>
      </c>
      <c r="I201">
        <v>22.45</v>
      </c>
      <c r="J201">
        <v>23.5</v>
      </c>
      <c r="K201">
        <v>135.72</v>
      </c>
      <c r="M201">
        <f t="shared" si="12"/>
        <v>25.988</v>
      </c>
      <c r="N201">
        <f t="shared" si="13"/>
        <v>0.69212741024821556</v>
      </c>
      <c r="P201">
        <v>200</v>
      </c>
      <c r="Q201">
        <f t="shared" si="14"/>
        <v>71.103586270586433</v>
      </c>
      <c r="R201">
        <f t="shared" si="15"/>
        <v>2.4606370512410778</v>
      </c>
    </row>
    <row r="202" spans="1:18" x14ac:dyDescent="0.75">
      <c r="A202" s="7">
        <v>0.59166666666666667</v>
      </c>
      <c r="B202">
        <v>32.200000000000003</v>
      </c>
      <c r="C202">
        <v>30.46</v>
      </c>
      <c r="D202">
        <v>10</v>
      </c>
      <c r="E202">
        <v>25.09</v>
      </c>
      <c r="F202">
        <v>10</v>
      </c>
      <c r="G202">
        <v>25.85</v>
      </c>
      <c r="H202">
        <v>21.97</v>
      </c>
      <c r="I202">
        <v>22.31</v>
      </c>
      <c r="J202">
        <v>23.49</v>
      </c>
      <c r="K202">
        <v>138.44999999999999</v>
      </c>
      <c r="M202">
        <f t="shared" si="12"/>
        <v>25.978000000000002</v>
      </c>
      <c r="N202">
        <f t="shared" si="13"/>
        <v>0.69186108447853412</v>
      </c>
      <c r="P202">
        <v>201</v>
      </c>
      <c r="Q202">
        <f t="shared" si="14"/>
        <v>71.092462853183463</v>
      </c>
      <c r="R202">
        <f t="shared" si="15"/>
        <v>2.4593054223926707</v>
      </c>
    </row>
    <row r="203" spans="1:18" x14ac:dyDescent="0.75">
      <c r="A203" s="7">
        <v>0.59236111111111112</v>
      </c>
      <c r="B203">
        <v>32</v>
      </c>
      <c r="C203">
        <v>30.33</v>
      </c>
      <c r="D203">
        <v>10</v>
      </c>
      <c r="E203">
        <v>24.96</v>
      </c>
      <c r="F203">
        <v>10</v>
      </c>
      <c r="G203">
        <v>25.76</v>
      </c>
      <c r="H203">
        <v>21.84</v>
      </c>
      <c r="I203">
        <v>22.2</v>
      </c>
      <c r="J203">
        <v>23.78</v>
      </c>
      <c r="K203">
        <v>143.91999999999999</v>
      </c>
      <c r="M203">
        <f t="shared" si="12"/>
        <v>25.777999999999999</v>
      </c>
      <c r="N203">
        <f t="shared" si="13"/>
        <v>0.68653456908490462</v>
      </c>
      <c r="P203">
        <v>202</v>
      </c>
      <c r="Q203">
        <f t="shared" si="14"/>
        <v>70.868182170843355</v>
      </c>
      <c r="R203">
        <f t="shared" si="15"/>
        <v>2.432672845424523</v>
      </c>
    </row>
    <row r="204" spans="1:18" x14ac:dyDescent="0.75">
      <c r="A204" s="7">
        <v>0.59305555555555556</v>
      </c>
      <c r="B204">
        <v>31.89</v>
      </c>
      <c r="C204">
        <v>30.22</v>
      </c>
      <c r="D204">
        <v>10</v>
      </c>
      <c r="E204">
        <v>24.86</v>
      </c>
      <c r="F204">
        <v>10</v>
      </c>
      <c r="G204">
        <v>25.72</v>
      </c>
      <c r="H204">
        <v>21.79</v>
      </c>
      <c r="I204">
        <v>22.09</v>
      </c>
      <c r="J204">
        <v>24.01</v>
      </c>
      <c r="K204">
        <v>132.99</v>
      </c>
      <c r="M204">
        <f t="shared" si="12"/>
        <v>25.667999999999999</v>
      </c>
      <c r="N204">
        <f t="shared" si="13"/>
        <v>0.68360498561840843</v>
      </c>
      <c r="P204">
        <v>203</v>
      </c>
      <c r="Q204">
        <f t="shared" si="14"/>
        <v>70.743338008415151</v>
      </c>
      <c r="R204">
        <f t="shared" si="15"/>
        <v>2.4180249280920418</v>
      </c>
    </row>
    <row r="205" spans="1:18" x14ac:dyDescent="0.75">
      <c r="A205" s="7">
        <v>0.59375</v>
      </c>
      <c r="B205">
        <v>31.82</v>
      </c>
      <c r="C205">
        <v>30.13</v>
      </c>
      <c r="D205">
        <v>10</v>
      </c>
      <c r="E205">
        <v>24.78</v>
      </c>
      <c r="F205">
        <v>10</v>
      </c>
      <c r="G205">
        <v>25.67</v>
      </c>
      <c r="H205">
        <v>21.67</v>
      </c>
      <c r="I205">
        <v>21.98</v>
      </c>
      <c r="J205">
        <v>23.79</v>
      </c>
      <c r="K205">
        <v>146.66</v>
      </c>
      <c r="M205">
        <f t="shared" si="12"/>
        <v>25.597999999999999</v>
      </c>
      <c r="N205">
        <f t="shared" si="13"/>
        <v>0.68174070523063801</v>
      </c>
      <c r="P205">
        <v>204</v>
      </c>
      <c r="Q205">
        <f t="shared" si="14"/>
        <v>70.663333072896322</v>
      </c>
      <c r="R205">
        <f t="shared" si="15"/>
        <v>2.4087035261531904</v>
      </c>
    </row>
    <row r="206" spans="1:18" x14ac:dyDescent="0.75">
      <c r="A206" s="7">
        <v>0.59444444444444444</v>
      </c>
      <c r="B206">
        <v>31.71</v>
      </c>
      <c r="C206">
        <v>30.07</v>
      </c>
      <c r="D206">
        <v>10</v>
      </c>
      <c r="E206">
        <v>24.72</v>
      </c>
      <c r="F206">
        <v>10</v>
      </c>
      <c r="G206">
        <v>25.6</v>
      </c>
      <c r="H206">
        <v>21.57</v>
      </c>
      <c r="I206">
        <v>21.85</v>
      </c>
      <c r="J206">
        <v>23.62</v>
      </c>
      <c r="K206">
        <v>149.38999999999999</v>
      </c>
      <c r="M206">
        <f t="shared" si="12"/>
        <v>25.488</v>
      </c>
      <c r="N206">
        <f t="shared" si="13"/>
        <v>0.67881112176414182</v>
      </c>
      <c r="P206">
        <v>205</v>
      </c>
      <c r="Q206">
        <f t="shared" si="14"/>
        <v>70.536723163841813</v>
      </c>
      <c r="R206">
        <f t="shared" si="15"/>
        <v>2.3940556088207092</v>
      </c>
    </row>
    <row r="207" spans="1:18" x14ac:dyDescent="0.75">
      <c r="A207" s="7">
        <v>0.59513888888888888</v>
      </c>
      <c r="B207">
        <v>31.7</v>
      </c>
      <c r="C207">
        <v>30.01</v>
      </c>
      <c r="D207">
        <v>10</v>
      </c>
      <c r="E207">
        <v>24.68</v>
      </c>
      <c r="F207">
        <v>10</v>
      </c>
      <c r="G207">
        <v>25.57</v>
      </c>
      <c r="H207">
        <v>21.47</v>
      </c>
      <c r="I207">
        <v>21.76</v>
      </c>
      <c r="J207">
        <v>23.4</v>
      </c>
      <c r="K207">
        <v>157.59</v>
      </c>
      <c r="M207">
        <f t="shared" si="12"/>
        <v>25.477999999999998</v>
      </c>
      <c r="N207">
        <f t="shared" si="13"/>
        <v>0.67854479599446038</v>
      </c>
      <c r="P207">
        <v>206</v>
      </c>
      <c r="Q207">
        <f t="shared" si="14"/>
        <v>70.525158960671945</v>
      </c>
      <c r="R207">
        <f t="shared" si="15"/>
        <v>2.3927239799723012</v>
      </c>
    </row>
    <row r="208" spans="1:18" x14ac:dyDescent="0.75">
      <c r="A208" s="7">
        <v>0.59583333333333333</v>
      </c>
      <c r="B208">
        <v>31.52</v>
      </c>
      <c r="C208">
        <v>29.94</v>
      </c>
      <c r="D208">
        <v>10</v>
      </c>
      <c r="E208">
        <v>24.64</v>
      </c>
      <c r="F208">
        <v>10</v>
      </c>
      <c r="G208">
        <v>25.49</v>
      </c>
      <c r="H208">
        <v>21.35</v>
      </c>
      <c r="I208">
        <v>21.69</v>
      </c>
      <c r="J208">
        <v>23.71</v>
      </c>
      <c r="K208">
        <v>164.43</v>
      </c>
      <c r="M208">
        <f t="shared" si="12"/>
        <v>25.297999999999998</v>
      </c>
      <c r="N208">
        <f t="shared" si="13"/>
        <v>0.67375093214019377</v>
      </c>
      <c r="P208">
        <v>207</v>
      </c>
      <c r="Q208">
        <f t="shared" si="14"/>
        <v>70.315439955727712</v>
      </c>
      <c r="R208">
        <f t="shared" si="15"/>
        <v>2.3687546607009686</v>
      </c>
    </row>
    <row r="209" spans="1:18" x14ac:dyDescent="0.75">
      <c r="A209" s="7">
        <v>0.59652777777777777</v>
      </c>
      <c r="B209">
        <v>31.48</v>
      </c>
      <c r="C209">
        <v>29.88</v>
      </c>
      <c r="D209">
        <v>10</v>
      </c>
      <c r="E209">
        <v>24.61</v>
      </c>
      <c r="F209">
        <v>10</v>
      </c>
      <c r="G209">
        <v>25.5</v>
      </c>
      <c r="H209">
        <v>21.33</v>
      </c>
      <c r="I209">
        <v>21.63</v>
      </c>
      <c r="J209">
        <v>23.63</v>
      </c>
      <c r="K209">
        <v>172.63</v>
      </c>
      <c r="M209">
        <f t="shared" si="12"/>
        <v>25.257999999999999</v>
      </c>
      <c r="N209">
        <f t="shared" si="13"/>
        <v>0.67268562906146789</v>
      </c>
      <c r="P209">
        <v>208</v>
      </c>
      <c r="Q209">
        <f t="shared" si="14"/>
        <v>70.268429804418389</v>
      </c>
      <c r="R209">
        <f t="shared" si="15"/>
        <v>2.3634281453073394</v>
      </c>
    </row>
    <row r="210" spans="1:18" x14ac:dyDescent="0.75">
      <c r="A210" s="7">
        <v>0.59722222222222221</v>
      </c>
      <c r="B210">
        <v>31.47</v>
      </c>
      <c r="C210">
        <v>29.78</v>
      </c>
      <c r="D210">
        <v>10</v>
      </c>
      <c r="E210">
        <v>24.58</v>
      </c>
      <c r="F210">
        <v>10</v>
      </c>
      <c r="G210">
        <v>25.53</v>
      </c>
      <c r="H210">
        <v>21.3</v>
      </c>
      <c r="I210">
        <v>21.58</v>
      </c>
      <c r="J210">
        <v>22.97</v>
      </c>
      <c r="K210">
        <v>182.2</v>
      </c>
      <c r="M210">
        <f t="shared" si="12"/>
        <v>25.247999999999998</v>
      </c>
      <c r="N210">
        <f t="shared" si="13"/>
        <v>0.67241930329178645</v>
      </c>
      <c r="P210">
        <v>209</v>
      </c>
      <c r="Q210">
        <f t="shared" si="14"/>
        <v>70.256653992395428</v>
      </c>
      <c r="R210">
        <f t="shared" si="15"/>
        <v>2.3620965164589323</v>
      </c>
    </row>
    <row r="211" spans="1:18" x14ac:dyDescent="0.75">
      <c r="A211" s="7">
        <v>0.59791666666666665</v>
      </c>
      <c r="B211">
        <v>31.45</v>
      </c>
      <c r="C211">
        <v>29.69</v>
      </c>
      <c r="D211">
        <v>10</v>
      </c>
      <c r="E211">
        <v>24.55</v>
      </c>
      <c r="F211">
        <v>10</v>
      </c>
      <c r="G211">
        <v>25.44</v>
      </c>
      <c r="H211">
        <v>21.23</v>
      </c>
      <c r="I211">
        <v>21.56</v>
      </c>
      <c r="J211">
        <v>23.34</v>
      </c>
      <c r="K211">
        <v>193.14</v>
      </c>
      <c r="M211">
        <f t="shared" si="12"/>
        <v>25.227999999999998</v>
      </c>
      <c r="N211">
        <f t="shared" si="13"/>
        <v>0.67188665175242346</v>
      </c>
      <c r="P211">
        <v>210</v>
      </c>
      <c r="Q211">
        <f t="shared" si="14"/>
        <v>70.233074361820186</v>
      </c>
      <c r="R211">
        <f t="shared" si="15"/>
        <v>2.3594332587621172</v>
      </c>
    </row>
    <row r="212" spans="1:18" x14ac:dyDescent="0.75">
      <c r="A212" s="7">
        <v>0.59861111111111109</v>
      </c>
      <c r="B212">
        <v>31.31</v>
      </c>
      <c r="C212">
        <v>29.57</v>
      </c>
      <c r="D212">
        <v>10</v>
      </c>
      <c r="E212">
        <v>24.53</v>
      </c>
      <c r="F212">
        <v>10</v>
      </c>
      <c r="G212">
        <v>25.51</v>
      </c>
      <c r="H212">
        <v>21.23</v>
      </c>
      <c r="I212">
        <v>21.58</v>
      </c>
      <c r="J212">
        <v>23.01</v>
      </c>
      <c r="K212">
        <v>208.18</v>
      </c>
      <c r="M212">
        <f t="shared" si="12"/>
        <v>25.087999999999997</v>
      </c>
      <c r="N212">
        <f t="shared" si="13"/>
        <v>0.66815809097688283</v>
      </c>
      <c r="P212">
        <v>211</v>
      </c>
      <c r="Q212">
        <f t="shared" si="14"/>
        <v>70.066964285714278</v>
      </c>
      <c r="R212">
        <f t="shared" si="15"/>
        <v>2.3407904548844138</v>
      </c>
    </row>
    <row r="213" spans="1:18" x14ac:dyDescent="0.75">
      <c r="A213" s="7">
        <v>0.59930555555555554</v>
      </c>
      <c r="B213">
        <v>31.2</v>
      </c>
      <c r="C213">
        <v>29.49</v>
      </c>
      <c r="D213">
        <v>10</v>
      </c>
      <c r="E213">
        <v>24.51</v>
      </c>
      <c r="F213">
        <v>10</v>
      </c>
      <c r="G213">
        <v>25.51</v>
      </c>
      <c r="H213">
        <v>21.24</v>
      </c>
      <c r="I213">
        <v>21.57</v>
      </c>
      <c r="J213">
        <v>23.43</v>
      </c>
      <c r="K213">
        <v>205.44</v>
      </c>
      <c r="M213">
        <f t="shared" si="12"/>
        <v>24.977999999999998</v>
      </c>
      <c r="N213">
        <f t="shared" si="13"/>
        <v>0.66522850751038665</v>
      </c>
      <c r="P213">
        <v>212</v>
      </c>
      <c r="Q213">
        <f t="shared" si="14"/>
        <v>69.93514292577467</v>
      </c>
      <c r="R213">
        <f t="shared" si="15"/>
        <v>2.3261425375519327</v>
      </c>
    </row>
    <row r="214" spans="1:18" x14ac:dyDescent="0.75">
      <c r="A214" s="7">
        <v>0.6</v>
      </c>
      <c r="B214">
        <v>31.03</v>
      </c>
      <c r="C214">
        <v>29.43</v>
      </c>
      <c r="D214">
        <v>10</v>
      </c>
      <c r="E214">
        <v>24.49</v>
      </c>
      <c r="F214">
        <v>10</v>
      </c>
      <c r="G214">
        <v>25.47</v>
      </c>
      <c r="H214">
        <v>21.25</v>
      </c>
      <c r="I214">
        <v>21.54</v>
      </c>
      <c r="J214">
        <v>23.29</v>
      </c>
      <c r="K214">
        <v>219.11</v>
      </c>
      <c r="M214">
        <f t="shared" si="12"/>
        <v>24.808</v>
      </c>
      <c r="N214">
        <f t="shared" si="13"/>
        <v>0.66070096942580159</v>
      </c>
      <c r="P214">
        <v>213</v>
      </c>
      <c r="Q214">
        <f t="shared" si="14"/>
        <v>69.729119638826191</v>
      </c>
      <c r="R214">
        <f t="shared" si="15"/>
        <v>2.303504847129008</v>
      </c>
    </row>
    <row r="215" spans="1:18" x14ac:dyDescent="0.75">
      <c r="A215" s="7">
        <v>0.60069444444444442</v>
      </c>
      <c r="B215">
        <v>30.97</v>
      </c>
      <c r="C215">
        <v>29.41</v>
      </c>
      <c r="D215">
        <v>10</v>
      </c>
      <c r="E215">
        <v>24.48</v>
      </c>
      <c r="F215">
        <v>10</v>
      </c>
      <c r="G215">
        <v>25.43</v>
      </c>
      <c r="H215">
        <v>21.24</v>
      </c>
      <c r="I215">
        <v>21.54</v>
      </c>
      <c r="J215">
        <v>23.78</v>
      </c>
      <c r="K215">
        <v>235.52</v>
      </c>
      <c r="M215">
        <f t="shared" si="12"/>
        <v>24.747999999999998</v>
      </c>
      <c r="N215">
        <f t="shared" si="13"/>
        <v>0.65910301480771272</v>
      </c>
      <c r="P215">
        <v>214</v>
      </c>
      <c r="Q215">
        <f t="shared" si="14"/>
        <v>69.655729755939873</v>
      </c>
      <c r="R215">
        <f t="shared" si="15"/>
        <v>2.2955150740385637</v>
      </c>
    </row>
    <row r="216" spans="1:18" x14ac:dyDescent="0.75">
      <c r="A216" s="7">
        <v>0.60138888888888886</v>
      </c>
      <c r="B216">
        <v>30.77</v>
      </c>
      <c r="C216">
        <v>29.37</v>
      </c>
      <c r="D216">
        <v>10</v>
      </c>
      <c r="E216">
        <v>24.49</v>
      </c>
      <c r="F216">
        <v>10</v>
      </c>
      <c r="G216">
        <v>25.52</v>
      </c>
      <c r="H216">
        <v>21.26</v>
      </c>
      <c r="I216">
        <v>21.56</v>
      </c>
      <c r="J216">
        <v>22.97</v>
      </c>
      <c r="K216">
        <v>251.93</v>
      </c>
      <c r="M216">
        <f t="shared" si="12"/>
        <v>24.547999999999998</v>
      </c>
      <c r="N216">
        <f t="shared" si="13"/>
        <v>0.65377649941408322</v>
      </c>
      <c r="P216">
        <v>215</v>
      </c>
      <c r="Q216">
        <f t="shared" si="14"/>
        <v>69.408505784585302</v>
      </c>
      <c r="R216">
        <f t="shared" si="15"/>
        <v>2.2688824970704156</v>
      </c>
    </row>
    <row r="217" spans="1:18" x14ac:dyDescent="0.75">
      <c r="A217" s="7">
        <v>0.6020833333333333</v>
      </c>
      <c r="B217">
        <v>30.7</v>
      </c>
      <c r="C217">
        <v>29.35</v>
      </c>
      <c r="D217">
        <v>10</v>
      </c>
      <c r="E217">
        <v>24.5</v>
      </c>
      <c r="F217">
        <v>10</v>
      </c>
      <c r="G217">
        <v>25.5</v>
      </c>
      <c r="H217">
        <v>21.32</v>
      </c>
      <c r="I217">
        <v>21.6</v>
      </c>
      <c r="J217">
        <v>23.7</v>
      </c>
      <c r="K217">
        <v>271.07</v>
      </c>
      <c r="M217">
        <f t="shared" si="12"/>
        <v>24.477999999999998</v>
      </c>
      <c r="N217">
        <f t="shared" si="13"/>
        <v>0.65191221902631291</v>
      </c>
      <c r="P217">
        <v>216</v>
      </c>
      <c r="Q217">
        <f t="shared" si="14"/>
        <v>69.321022959392096</v>
      </c>
      <c r="R217">
        <f t="shared" si="15"/>
        <v>2.2595610951315641</v>
      </c>
    </row>
    <row r="218" spans="1:18" x14ac:dyDescent="0.75">
      <c r="A218" s="7">
        <v>0.60277777777777775</v>
      </c>
      <c r="B218">
        <v>30.66</v>
      </c>
      <c r="C218">
        <v>29.38</v>
      </c>
      <c r="D218">
        <v>10</v>
      </c>
      <c r="E218">
        <v>24.54</v>
      </c>
      <c r="F218">
        <v>10</v>
      </c>
      <c r="G218">
        <v>25.58</v>
      </c>
      <c r="H218">
        <v>21.39</v>
      </c>
      <c r="I218">
        <v>21.69</v>
      </c>
      <c r="J218">
        <v>23.99</v>
      </c>
      <c r="K218">
        <v>298.41000000000003</v>
      </c>
      <c r="M218">
        <f t="shared" si="12"/>
        <v>24.437999999999999</v>
      </c>
      <c r="N218">
        <f t="shared" si="13"/>
        <v>0.65084691594758703</v>
      </c>
      <c r="P218">
        <v>217</v>
      </c>
      <c r="Q218">
        <f t="shared" si="14"/>
        <v>69.27080775840902</v>
      </c>
      <c r="R218">
        <f t="shared" si="15"/>
        <v>2.2542345797379348</v>
      </c>
    </row>
    <row r="219" spans="1:18" x14ac:dyDescent="0.75">
      <c r="A219" s="7">
        <v>0.60347222222222219</v>
      </c>
      <c r="B219">
        <v>30.5</v>
      </c>
      <c r="C219">
        <v>29.38</v>
      </c>
      <c r="D219">
        <v>10</v>
      </c>
      <c r="E219">
        <v>24.6</v>
      </c>
      <c r="F219">
        <v>10.95</v>
      </c>
      <c r="G219">
        <v>25.7</v>
      </c>
      <c r="H219">
        <v>21.51</v>
      </c>
      <c r="I219">
        <v>21.77</v>
      </c>
      <c r="J219">
        <v>23.78</v>
      </c>
      <c r="K219">
        <v>314.81</v>
      </c>
      <c r="M219">
        <f t="shared" si="12"/>
        <v>24.277999999999999</v>
      </c>
      <c r="N219">
        <f t="shared" si="13"/>
        <v>0.64658570363268342</v>
      </c>
      <c r="P219">
        <v>218</v>
      </c>
      <c r="Q219">
        <f t="shared" si="14"/>
        <v>69.068292281077532</v>
      </c>
      <c r="R219">
        <f t="shared" si="15"/>
        <v>2.2329285181634173</v>
      </c>
    </row>
    <row r="220" spans="1:18" x14ac:dyDescent="0.75">
      <c r="A220" s="7">
        <v>0.60416666666666663</v>
      </c>
      <c r="B220">
        <v>30.45</v>
      </c>
      <c r="C220">
        <v>29.42</v>
      </c>
      <c r="D220">
        <v>10</v>
      </c>
      <c r="E220">
        <v>24.68</v>
      </c>
      <c r="F220">
        <v>10</v>
      </c>
      <c r="G220">
        <v>25.73</v>
      </c>
      <c r="H220">
        <v>21.56</v>
      </c>
      <c r="I220">
        <v>21.87</v>
      </c>
      <c r="J220">
        <v>23.61</v>
      </c>
      <c r="K220">
        <v>336.69</v>
      </c>
      <c r="M220">
        <f t="shared" si="12"/>
        <v>24.227999999999998</v>
      </c>
      <c r="N220">
        <f t="shared" si="13"/>
        <v>0.64525407478427599</v>
      </c>
      <c r="P220">
        <v>219</v>
      </c>
      <c r="Q220">
        <f t="shared" si="14"/>
        <v>69.004457652303103</v>
      </c>
      <c r="R220">
        <f t="shared" si="15"/>
        <v>2.2262703739213796</v>
      </c>
    </row>
    <row r="221" spans="1:18" x14ac:dyDescent="0.75">
      <c r="A221" s="7">
        <v>0.60486111111111118</v>
      </c>
      <c r="B221">
        <v>30.4</v>
      </c>
      <c r="C221">
        <v>29.48</v>
      </c>
      <c r="D221">
        <v>10</v>
      </c>
      <c r="E221">
        <v>24.77</v>
      </c>
      <c r="F221">
        <v>10</v>
      </c>
      <c r="G221">
        <v>25.87</v>
      </c>
      <c r="H221">
        <v>21.66</v>
      </c>
      <c r="I221">
        <v>21.92</v>
      </c>
      <c r="J221">
        <v>23.86</v>
      </c>
      <c r="K221">
        <v>340.79</v>
      </c>
      <c r="M221">
        <f t="shared" si="12"/>
        <v>24.177999999999997</v>
      </c>
      <c r="N221">
        <f t="shared" si="13"/>
        <v>0.64392244593586867</v>
      </c>
      <c r="P221">
        <v>220</v>
      </c>
      <c r="Q221">
        <f t="shared" si="14"/>
        <v>68.940359004053278</v>
      </c>
      <c r="R221">
        <f t="shared" si="15"/>
        <v>2.2196122296793432</v>
      </c>
    </row>
    <row r="222" spans="1:18" x14ac:dyDescent="0.75">
      <c r="A222" s="7">
        <v>0.60555555555555551</v>
      </c>
      <c r="B222">
        <v>30.34</v>
      </c>
      <c r="C222">
        <v>29.53</v>
      </c>
      <c r="D222">
        <v>10</v>
      </c>
      <c r="E222">
        <v>24.88</v>
      </c>
      <c r="F222">
        <v>10</v>
      </c>
      <c r="G222">
        <v>25.88</v>
      </c>
      <c r="H222">
        <v>21.73</v>
      </c>
      <c r="I222">
        <v>22.01</v>
      </c>
      <c r="J222">
        <v>23.55</v>
      </c>
      <c r="K222">
        <v>353.09</v>
      </c>
      <c r="M222">
        <f t="shared" si="12"/>
        <v>24.117999999999999</v>
      </c>
      <c r="N222">
        <f t="shared" si="13"/>
        <v>0.6423244913177798</v>
      </c>
      <c r="P222">
        <v>221</v>
      </c>
      <c r="Q222">
        <f t="shared" si="14"/>
        <v>68.863089808441813</v>
      </c>
      <c r="R222">
        <f t="shared" si="15"/>
        <v>2.2116224565888989</v>
      </c>
    </row>
    <row r="223" spans="1:18" x14ac:dyDescent="0.75">
      <c r="A223" s="7">
        <v>0.60625000000000007</v>
      </c>
      <c r="B223">
        <v>30.31</v>
      </c>
      <c r="C223">
        <v>29.57</v>
      </c>
      <c r="D223">
        <v>10</v>
      </c>
      <c r="E223">
        <v>24.99</v>
      </c>
      <c r="F223">
        <v>10</v>
      </c>
      <c r="G223">
        <v>26.04</v>
      </c>
      <c r="H223">
        <v>21.9</v>
      </c>
      <c r="I223">
        <v>22.12</v>
      </c>
      <c r="J223">
        <v>23.44</v>
      </c>
      <c r="K223">
        <v>374.97</v>
      </c>
      <c r="M223">
        <f t="shared" si="12"/>
        <v>24.087999999999997</v>
      </c>
      <c r="N223">
        <f t="shared" si="13"/>
        <v>0.64152551400873536</v>
      </c>
      <c r="P223">
        <v>222</v>
      </c>
      <c r="Q223">
        <f t="shared" si="14"/>
        <v>68.824310860179324</v>
      </c>
      <c r="R223">
        <f t="shared" si="15"/>
        <v>2.2076275700436767</v>
      </c>
    </row>
    <row r="224" spans="1:18" x14ac:dyDescent="0.75">
      <c r="A224" s="7">
        <v>0.6069444444444444</v>
      </c>
      <c r="B224">
        <v>30.2</v>
      </c>
      <c r="C224">
        <v>29.63</v>
      </c>
      <c r="D224">
        <v>10</v>
      </c>
      <c r="E224">
        <v>25.11</v>
      </c>
      <c r="F224">
        <v>10</v>
      </c>
      <c r="G224">
        <v>26.1</v>
      </c>
      <c r="H224">
        <v>21.99</v>
      </c>
      <c r="I224">
        <v>22.24</v>
      </c>
      <c r="J224">
        <v>24.06</v>
      </c>
      <c r="K224">
        <v>388.64</v>
      </c>
      <c r="M224">
        <f t="shared" si="12"/>
        <v>23.977999999999998</v>
      </c>
      <c r="N224">
        <f t="shared" si="13"/>
        <v>0.63859593054223918</v>
      </c>
      <c r="P224">
        <v>223</v>
      </c>
      <c r="Q224">
        <f t="shared" si="14"/>
        <v>68.681291183584932</v>
      </c>
      <c r="R224">
        <f t="shared" si="15"/>
        <v>2.1929796527111955</v>
      </c>
    </row>
    <row r="225" spans="1:18" x14ac:dyDescent="0.75">
      <c r="A225" s="7">
        <v>0.60763888888888895</v>
      </c>
      <c r="B225">
        <v>30.12</v>
      </c>
      <c r="C225">
        <v>29.7</v>
      </c>
      <c r="D225">
        <v>10</v>
      </c>
      <c r="E225">
        <v>25.25</v>
      </c>
      <c r="F225">
        <v>10</v>
      </c>
      <c r="G225">
        <v>26.15</v>
      </c>
      <c r="H225">
        <v>22.14</v>
      </c>
      <c r="I225">
        <v>22.37</v>
      </c>
      <c r="J225">
        <v>23.54</v>
      </c>
      <c r="K225">
        <v>336.69</v>
      </c>
      <c r="M225">
        <f t="shared" si="12"/>
        <v>23.898</v>
      </c>
      <c r="N225">
        <f t="shared" si="13"/>
        <v>0.63646532438478742</v>
      </c>
      <c r="P225">
        <v>224</v>
      </c>
      <c r="Q225">
        <f t="shared" si="14"/>
        <v>68.57644991212652</v>
      </c>
      <c r="R225">
        <f t="shared" si="15"/>
        <v>2.1823266219239366</v>
      </c>
    </row>
    <row r="226" spans="1:18" x14ac:dyDescent="0.75">
      <c r="A226" s="7">
        <v>0.60833333333333328</v>
      </c>
      <c r="B226">
        <v>30.09</v>
      </c>
      <c r="C226">
        <v>29.78</v>
      </c>
      <c r="D226">
        <v>10</v>
      </c>
      <c r="E226">
        <v>25.33</v>
      </c>
      <c r="F226">
        <v>10</v>
      </c>
      <c r="G226">
        <v>26.09</v>
      </c>
      <c r="H226">
        <v>22.17</v>
      </c>
      <c r="I226">
        <v>22.33</v>
      </c>
      <c r="J226">
        <v>23.93</v>
      </c>
      <c r="K226">
        <v>297.04000000000002</v>
      </c>
      <c r="M226">
        <f t="shared" si="12"/>
        <v>23.867999999999999</v>
      </c>
      <c r="N226">
        <f t="shared" si="13"/>
        <v>0.63566634707574299</v>
      </c>
      <c r="P226">
        <v>225</v>
      </c>
      <c r="Q226">
        <f t="shared" si="14"/>
        <v>68.53695324283558</v>
      </c>
      <c r="R226">
        <f t="shared" si="15"/>
        <v>2.1783317353787144</v>
      </c>
    </row>
    <row r="227" spans="1:18" x14ac:dyDescent="0.75">
      <c r="A227" s="7">
        <v>0.60902777777777783</v>
      </c>
      <c r="B227">
        <v>29.95</v>
      </c>
      <c r="C227">
        <v>29.87</v>
      </c>
      <c r="D227">
        <v>10</v>
      </c>
      <c r="E227">
        <v>25.37</v>
      </c>
      <c r="F227">
        <v>10</v>
      </c>
      <c r="G227">
        <v>26.05</v>
      </c>
      <c r="H227">
        <v>22.14</v>
      </c>
      <c r="I227">
        <v>22.28</v>
      </c>
      <c r="J227">
        <v>23.77</v>
      </c>
      <c r="K227">
        <v>271.07</v>
      </c>
      <c r="M227">
        <f t="shared" si="12"/>
        <v>23.727999999999998</v>
      </c>
      <c r="N227">
        <f t="shared" si="13"/>
        <v>0.63193778630020236</v>
      </c>
      <c r="P227">
        <v>226</v>
      </c>
      <c r="Q227">
        <f t="shared" si="14"/>
        <v>68.351314902225198</v>
      </c>
      <c r="R227">
        <f t="shared" si="15"/>
        <v>2.159688931501011</v>
      </c>
    </row>
    <row r="228" spans="1:18" x14ac:dyDescent="0.75">
      <c r="A228" s="7">
        <v>0.60972222222222217</v>
      </c>
      <c r="B228">
        <v>29.92</v>
      </c>
      <c r="C228">
        <v>29.91</v>
      </c>
      <c r="D228">
        <v>10</v>
      </c>
      <c r="E228">
        <v>25.39</v>
      </c>
      <c r="F228">
        <v>10</v>
      </c>
      <c r="G228">
        <v>25.97</v>
      </c>
      <c r="H228">
        <v>22.11</v>
      </c>
      <c r="I228">
        <v>22.26</v>
      </c>
      <c r="J228">
        <v>23.3</v>
      </c>
      <c r="K228">
        <v>271.07</v>
      </c>
      <c r="M228">
        <f t="shared" si="12"/>
        <v>23.698</v>
      </c>
      <c r="N228">
        <f t="shared" si="13"/>
        <v>0.63113880899115793</v>
      </c>
      <c r="P228">
        <v>227</v>
      </c>
      <c r="Q228">
        <f t="shared" si="14"/>
        <v>68.311249894505863</v>
      </c>
      <c r="R228">
        <f t="shared" si="15"/>
        <v>2.1556940449557898</v>
      </c>
    </row>
    <row r="229" spans="1:18" x14ac:dyDescent="0.75">
      <c r="A229" s="7">
        <v>0.61041666666666672</v>
      </c>
      <c r="B229">
        <v>29.83</v>
      </c>
      <c r="C229">
        <v>29.94</v>
      </c>
      <c r="D229">
        <v>10</v>
      </c>
      <c r="E229">
        <v>25.39</v>
      </c>
      <c r="F229">
        <v>10</v>
      </c>
      <c r="G229">
        <v>26</v>
      </c>
      <c r="H229">
        <v>22.11</v>
      </c>
      <c r="I229">
        <v>22.26</v>
      </c>
      <c r="J229">
        <v>23.52</v>
      </c>
      <c r="K229">
        <v>286.10000000000002</v>
      </c>
      <c r="M229">
        <f t="shared" si="12"/>
        <v>23.607999999999997</v>
      </c>
      <c r="N229">
        <f t="shared" si="13"/>
        <v>0.62874187706402462</v>
      </c>
      <c r="P229">
        <v>228</v>
      </c>
      <c r="Q229">
        <f t="shared" si="14"/>
        <v>68.190443917316173</v>
      </c>
      <c r="R229">
        <f t="shared" si="15"/>
        <v>2.1437093853201232</v>
      </c>
    </row>
    <row r="230" spans="1:18" x14ac:dyDescent="0.75">
      <c r="A230" s="7">
        <v>0.61111111111111105</v>
      </c>
      <c r="B230">
        <v>29.82</v>
      </c>
      <c r="C230">
        <v>29.97</v>
      </c>
      <c r="D230">
        <v>10</v>
      </c>
      <c r="E230">
        <v>25.41</v>
      </c>
      <c r="F230">
        <v>10</v>
      </c>
      <c r="G230">
        <v>26.03</v>
      </c>
      <c r="H230">
        <v>22.12</v>
      </c>
      <c r="I230">
        <v>22.29</v>
      </c>
      <c r="J230">
        <v>23.22</v>
      </c>
      <c r="K230">
        <v>310.70999999999998</v>
      </c>
      <c r="M230">
        <f t="shared" si="12"/>
        <v>23.597999999999999</v>
      </c>
      <c r="N230">
        <f t="shared" si="13"/>
        <v>0.62847555129434318</v>
      </c>
      <c r="P230">
        <v>229</v>
      </c>
      <c r="Q230">
        <f t="shared" si="14"/>
        <v>68.176964149504187</v>
      </c>
      <c r="R230">
        <f t="shared" si="15"/>
        <v>2.1423777564717161</v>
      </c>
    </row>
    <row r="231" spans="1:18" x14ac:dyDescent="0.75">
      <c r="A231" s="7">
        <v>0.6118055555555556</v>
      </c>
      <c r="B231">
        <v>29.76</v>
      </c>
      <c r="C231">
        <v>29.98</v>
      </c>
      <c r="D231">
        <v>10</v>
      </c>
      <c r="E231">
        <v>25.48</v>
      </c>
      <c r="F231">
        <v>10</v>
      </c>
      <c r="G231">
        <v>26.09</v>
      </c>
      <c r="H231">
        <v>22.18</v>
      </c>
      <c r="I231">
        <v>22.36</v>
      </c>
      <c r="J231">
        <v>23.75</v>
      </c>
      <c r="K231">
        <v>366.76</v>
      </c>
      <c r="M231">
        <f t="shared" si="12"/>
        <v>23.538</v>
      </c>
      <c r="N231">
        <f t="shared" si="13"/>
        <v>0.62687759667625442</v>
      </c>
      <c r="P231">
        <v>230</v>
      </c>
      <c r="Q231">
        <f t="shared" si="14"/>
        <v>68.095845016568944</v>
      </c>
      <c r="R231">
        <f t="shared" si="15"/>
        <v>2.1343879833812713</v>
      </c>
    </row>
    <row r="232" spans="1:18" x14ac:dyDescent="0.75">
      <c r="A232" s="7">
        <v>0.61249999999999993</v>
      </c>
      <c r="B232">
        <v>29.74</v>
      </c>
      <c r="C232">
        <v>29.99</v>
      </c>
      <c r="D232">
        <v>10</v>
      </c>
      <c r="E232">
        <v>25.51</v>
      </c>
      <c r="F232">
        <v>10</v>
      </c>
      <c r="G232">
        <v>25.87</v>
      </c>
      <c r="H232">
        <v>22.19</v>
      </c>
      <c r="I232">
        <v>22.33</v>
      </c>
      <c r="J232">
        <v>22.86</v>
      </c>
      <c r="K232">
        <v>227.32</v>
      </c>
      <c r="M232">
        <f t="shared" si="12"/>
        <v>23.517999999999997</v>
      </c>
      <c r="N232">
        <f t="shared" si="13"/>
        <v>0.62634494513689132</v>
      </c>
      <c r="P232">
        <v>231</v>
      </c>
      <c r="Q232">
        <f t="shared" si="14"/>
        <v>68.068713325963088</v>
      </c>
      <c r="R232">
        <f t="shared" si="15"/>
        <v>2.1317247256844563</v>
      </c>
    </row>
    <row r="233" spans="1:18" x14ac:dyDescent="0.75">
      <c r="A233" s="7">
        <v>0.61319444444444449</v>
      </c>
      <c r="B233">
        <v>29.74</v>
      </c>
      <c r="C233">
        <v>30</v>
      </c>
      <c r="D233">
        <v>10</v>
      </c>
      <c r="E233">
        <v>25.41</v>
      </c>
      <c r="F233">
        <v>10</v>
      </c>
      <c r="G233">
        <v>25.65</v>
      </c>
      <c r="H233">
        <v>22.04</v>
      </c>
      <c r="I233">
        <v>22.14</v>
      </c>
      <c r="J233">
        <v>23.58</v>
      </c>
      <c r="K233">
        <v>195.87</v>
      </c>
      <c r="M233">
        <f t="shared" si="12"/>
        <v>23.517999999999997</v>
      </c>
      <c r="N233">
        <f t="shared" si="13"/>
        <v>0.62634494513689132</v>
      </c>
      <c r="P233">
        <v>232</v>
      </c>
      <c r="Q233">
        <f t="shared" si="14"/>
        <v>68.068713325963088</v>
      </c>
      <c r="R233">
        <f t="shared" si="15"/>
        <v>2.1317247256844563</v>
      </c>
    </row>
    <row r="234" spans="1:18" x14ac:dyDescent="0.75">
      <c r="A234" s="7">
        <v>0.61388888888888882</v>
      </c>
      <c r="B234">
        <v>29.57</v>
      </c>
      <c r="C234">
        <v>29.97</v>
      </c>
      <c r="D234">
        <v>10</v>
      </c>
      <c r="E234">
        <v>25.31</v>
      </c>
      <c r="F234">
        <v>10</v>
      </c>
      <c r="G234">
        <v>25.62</v>
      </c>
      <c r="H234">
        <v>21.93</v>
      </c>
      <c r="I234">
        <v>22.05</v>
      </c>
      <c r="J234">
        <v>22.74</v>
      </c>
      <c r="K234">
        <v>199.98</v>
      </c>
      <c r="M234">
        <f t="shared" si="12"/>
        <v>23.347999999999999</v>
      </c>
      <c r="N234">
        <f t="shared" si="13"/>
        <v>0.62181740705230637</v>
      </c>
      <c r="P234">
        <v>233</v>
      </c>
      <c r="Q234">
        <f t="shared" si="14"/>
        <v>67.83621723488092</v>
      </c>
      <c r="R234">
        <f t="shared" si="15"/>
        <v>2.1090870352615316</v>
      </c>
    </row>
    <row r="235" spans="1:18" x14ac:dyDescent="0.75">
      <c r="A235" s="7">
        <v>0.61458333333333337</v>
      </c>
      <c r="B235">
        <v>29.49</v>
      </c>
      <c r="C235">
        <v>29.92</v>
      </c>
      <c r="D235">
        <v>10</v>
      </c>
      <c r="E235">
        <v>25.21</v>
      </c>
      <c r="F235">
        <v>10</v>
      </c>
      <c r="G235">
        <v>25.55</v>
      </c>
      <c r="H235">
        <v>21.84</v>
      </c>
      <c r="I235">
        <v>22.02</v>
      </c>
      <c r="J235">
        <v>22.89</v>
      </c>
      <c r="K235">
        <v>198.61</v>
      </c>
      <c r="M235">
        <f t="shared" si="12"/>
        <v>23.267999999999997</v>
      </c>
      <c r="N235">
        <f t="shared" si="13"/>
        <v>0.61968680089485451</v>
      </c>
      <c r="P235">
        <v>234</v>
      </c>
      <c r="Q235">
        <f t="shared" si="14"/>
        <v>67.725631768953065</v>
      </c>
      <c r="R235">
        <f t="shared" si="15"/>
        <v>2.0984340044742722</v>
      </c>
    </row>
    <row r="236" spans="1:18" x14ac:dyDescent="0.75">
      <c r="A236" s="7">
        <v>0.61527777777777781</v>
      </c>
      <c r="B236">
        <v>29.44</v>
      </c>
      <c r="C236">
        <v>29.82</v>
      </c>
      <c r="D236">
        <v>10</v>
      </c>
      <c r="E236">
        <v>25.13</v>
      </c>
      <c r="F236">
        <v>10</v>
      </c>
      <c r="G236">
        <v>25.53</v>
      </c>
      <c r="H236">
        <v>21.78</v>
      </c>
      <c r="I236">
        <v>21.99</v>
      </c>
      <c r="J236">
        <v>22.72</v>
      </c>
      <c r="K236">
        <v>208.18</v>
      </c>
      <c r="M236">
        <f t="shared" si="12"/>
        <v>23.218</v>
      </c>
      <c r="N236">
        <f t="shared" si="13"/>
        <v>0.61835517204644719</v>
      </c>
      <c r="P236">
        <v>235</v>
      </c>
      <c r="Q236">
        <f t="shared" si="14"/>
        <v>67.656128865535365</v>
      </c>
      <c r="R236">
        <f t="shared" si="15"/>
        <v>2.0917758602322358</v>
      </c>
    </row>
    <row r="237" spans="1:18" x14ac:dyDescent="0.75">
      <c r="A237" s="7">
        <v>0.61597222222222225</v>
      </c>
      <c r="B237">
        <v>29.31</v>
      </c>
      <c r="C237">
        <v>29.73</v>
      </c>
      <c r="D237">
        <v>10</v>
      </c>
      <c r="E237">
        <v>25.05</v>
      </c>
      <c r="F237">
        <v>10</v>
      </c>
      <c r="G237">
        <v>25.47</v>
      </c>
      <c r="H237">
        <v>21.76</v>
      </c>
      <c r="I237">
        <v>21.95</v>
      </c>
      <c r="J237">
        <v>23.15</v>
      </c>
      <c r="K237">
        <v>219.11</v>
      </c>
      <c r="M237">
        <f t="shared" si="12"/>
        <v>23.087999999999997</v>
      </c>
      <c r="N237">
        <f t="shared" si="13"/>
        <v>0.61489293704058789</v>
      </c>
      <c r="P237">
        <v>236</v>
      </c>
      <c r="Q237">
        <f t="shared" si="14"/>
        <v>67.474012474012468</v>
      </c>
      <c r="R237">
        <f t="shared" si="15"/>
        <v>2.0744646852029396</v>
      </c>
    </row>
    <row r="238" spans="1:18" x14ac:dyDescent="0.75">
      <c r="A238" s="7">
        <v>0.6166666666666667</v>
      </c>
      <c r="B238">
        <v>29.24</v>
      </c>
      <c r="C238">
        <v>29.69</v>
      </c>
      <c r="D238">
        <v>10</v>
      </c>
      <c r="E238">
        <v>24.98</v>
      </c>
      <c r="F238">
        <v>10</v>
      </c>
      <c r="G238">
        <v>25.53</v>
      </c>
      <c r="H238">
        <v>21.74</v>
      </c>
      <c r="I238">
        <v>21.94</v>
      </c>
      <c r="J238">
        <v>22.36</v>
      </c>
      <c r="K238">
        <v>234.15</v>
      </c>
      <c r="M238">
        <f t="shared" si="12"/>
        <v>23.017999999999997</v>
      </c>
      <c r="N238">
        <f t="shared" si="13"/>
        <v>0.61302865665281758</v>
      </c>
      <c r="P238">
        <v>237</v>
      </c>
      <c r="Q238">
        <f t="shared" si="14"/>
        <v>67.375097749587269</v>
      </c>
      <c r="R238">
        <f t="shared" si="15"/>
        <v>2.0651432832640881</v>
      </c>
    </row>
    <row r="239" spans="1:18" x14ac:dyDescent="0.75">
      <c r="A239" s="7">
        <v>0.61736111111111114</v>
      </c>
      <c r="B239">
        <v>29.24</v>
      </c>
      <c r="C239">
        <v>29.61</v>
      </c>
      <c r="D239">
        <v>10</v>
      </c>
      <c r="E239">
        <v>24.92</v>
      </c>
      <c r="F239">
        <v>10</v>
      </c>
      <c r="G239">
        <v>25.47</v>
      </c>
      <c r="H239">
        <v>21.72</v>
      </c>
      <c r="I239">
        <v>21.95</v>
      </c>
      <c r="J239">
        <v>23.11</v>
      </c>
      <c r="K239">
        <v>240.99</v>
      </c>
      <c r="M239">
        <f t="shared" si="12"/>
        <v>23.017999999999997</v>
      </c>
      <c r="N239">
        <f t="shared" si="13"/>
        <v>0.61302865665281758</v>
      </c>
      <c r="P239">
        <v>238</v>
      </c>
      <c r="Q239">
        <f t="shared" si="14"/>
        <v>67.375097749587269</v>
      </c>
      <c r="R239">
        <f t="shared" si="15"/>
        <v>2.0651432832640881</v>
      </c>
    </row>
    <row r="240" spans="1:18" x14ac:dyDescent="0.75">
      <c r="A240" s="7">
        <v>0.61805555555555558</v>
      </c>
      <c r="B240">
        <v>29.21</v>
      </c>
      <c r="C240">
        <v>29.53</v>
      </c>
      <c r="D240">
        <v>10</v>
      </c>
      <c r="E240">
        <v>24.87</v>
      </c>
      <c r="F240">
        <v>10</v>
      </c>
      <c r="G240">
        <v>25.39</v>
      </c>
      <c r="H240">
        <v>21.69</v>
      </c>
      <c r="I240">
        <v>21.91</v>
      </c>
      <c r="J240">
        <v>22.92</v>
      </c>
      <c r="K240">
        <v>254.66</v>
      </c>
      <c r="M240">
        <f t="shared" si="12"/>
        <v>22.988</v>
      </c>
      <c r="N240">
        <f t="shared" si="13"/>
        <v>0.61222967934377326</v>
      </c>
      <c r="P240">
        <v>239</v>
      </c>
      <c r="Q240">
        <f t="shared" si="14"/>
        <v>67.332521315468938</v>
      </c>
      <c r="R240">
        <f t="shared" si="15"/>
        <v>2.061148396718866</v>
      </c>
    </row>
    <row r="241" spans="1:18" x14ac:dyDescent="0.75">
      <c r="A241" s="7">
        <v>0.61875000000000002</v>
      </c>
      <c r="B241">
        <v>29.21</v>
      </c>
      <c r="C241">
        <v>29.46</v>
      </c>
      <c r="D241">
        <v>10</v>
      </c>
      <c r="E241">
        <v>24.81</v>
      </c>
      <c r="F241">
        <v>10</v>
      </c>
      <c r="G241">
        <v>25.38</v>
      </c>
      <c r="H241">
        <v>21.69</v>
      </c>
      <c r="I241">
        <v>21.89</v>
      </c>
      <c r="J241">
        <v>22.79</v>
      </c>
      <c r="K241">
        <v>238.25</v>
      </c>
      <c r="M241">
        <f t="shared" si="12"/>
        <v>22.988</v>
      </c>
      <c r="N241">
        <f t="shared" si="13"/>
        <v>0.61222967934377326</v>
      </c>
      <c r="P241">
        <v>240</v>
      </c>
      <c r="Q241">
        <f t="shared" si="14"/>
        <v>67.332521315468938</v>
      </c>
      <c r="R241">
        <f t="shared" si="15"/>
        <v>2.061148396718866</v>
      </c>
    </row>
    <row r="242" spans="1:18" x14ac:dyDescent="0.75">
      <c r="A242" s="7">
        <v>0.61944444444444446</v>
      </c>
      <c r="B242">
        <v>29.21</v>
      </c>
      <c r="C242">
        <v>29.41</v>
      </c>
      <c r="D242">
        <v>10</v>
      </c>
      <c r="E242">
        <v>24.76</v>
      </c>
      <c r="F242">
        <v>10</v>
      </c>
      <c r="G242">
        <v>25.33</v>
      </c>
      <c r="H242">
        <v>21.67</v>
      </c>
      <c r="I242">
        <v>21.85</v>
      </c>
      <c r="J242">
        <v>22.72</v>
      </c>
      <c r="K242">
        <v>245.09</v>
      </c>
      <c r="M242">
        <f t="shared" si="12"/>
        <v>22.988</v>
      </c>
      <c r="N242">
        <f t="shared" si="13"/>
        <v>0.61222967934377326</v>
      </c>
      <c r="P242">
        <v>241</v>
      </c>
      <c r="Q242">
        <f t="shared" si="14"/>
        <v>67.332521315468938</v>
      </c>
      <c r="R242">
        <f t="shared" si="15"/>
        <v>2.061148396718866</v>
      </c>
    </row>
    <row r="243" spans="1:18" x14ac:dyDescent="0.75">
      <c r="A243" s="7">
        <v>0.62013888888888891</v>
      </c>
      <c r="B243">
        <v>29.2</v>
      </c>
      <c r="C243">
        <v>29.36</v>
      </c>
      <c r="D243">
        <v>10</v>
      </c>
      <c r="E243">
        <v>24.7</v>
      </c>
      <c r="F243">
        <v>10</v>
      </c>
      <c r="G243">
        <v>25.32</v>
      </c>
      <c r="H243">
        <v>21.63</v>
      </c>
      <c r="I243">
        <v>21.87</v>
      </c>
      <c r="J243">
        <v>22.71</v>
      </c>
      <c r="K243">
        <v>240.99</v>
      </c>
      <c r="M243">
        <f t="shared" si="12"/>
        <v>22.977999999999998</v>
      </c>
      <c r="N243">
        <f t="shared" si="13"/>
        <v>0.61196335357409171</v>
      </c>
      <c r="P243">
        <v>242</v>
      </c>
      <c r="Q243">
        <f t="shared" si="14"/>
        <v>67.318304465140571</v>
      </c>
      <c r="R243">
        <f t="shared" si="15"/>
        <v>2.0598167678704584</v>
      </c>
    </row>
    <row r="244" spans="1:18" x14ac:dyDescent="0.75">
      <c r="A244" s="7">
        <v>0.62083333333333335</v>
      </c>
      <c r="B244">
        <v>29.19</v>
      </c>
      <c r="C244">
        <v>29.33</v>
      </c>
      <c r="D244">
        <v>10</v>
      </c>
      <c r="E244">
        <v>24.66</v>
      </c>
      <c r="F244">
        <v>10</v>
      </c>
      <c r="G244">
        <v>25.28</v>
      </c>
      <c r="H244">
        <v>21.63</v>
      </c>
      <c r="I244">
        <v>21.82</v>
      </c>
      <c r="J244">
        <v>23.16</v>
      </c>
      <c r="K244">
        <v>249.19</v>
      </c>
      <c r="M244">
        <f t="shared" si="12"/>
        <v>22.968</v>
      </c>
      <c r="N244">
        <f t="shared" si="13"/>
        <v>0.61169702780441038</v>
      </c>
      <c r="P244">
        <v>243</v>
      </c>
      <c r="Q244">
        <f t="shared" si="14"/>
        <v>67.304075235109721</v>
      </c>
      <c r="R244">
        <f t="shared" si="15"/>
        <v>2.0584851390220513</v>
      </c>
    </row>
    <row r="245" spans="1:18" x14ac:dyDescent="0.75">
      <c r="A245" s="7">
        <v>0.62152777777777779</v>
      </c>
      <c r="B245">
        <v>29.18</v>
      </c>
      <c r="C245">
        <v>29.3</v>
      </c>
      <c r="D245">
        <v>10</v>
      </c>
      <c r="E245">
        <v>24.63</v>
      </c>
      <c r="F245">
        <v>10</v>
      </c>
      <c r="G245">
        <v>25.28</v>
      </c>
      <c r="H245">
        <v>21.59</v>
      </c>
      <c r="I245">
        <v>21.81</v>
      </c>
      <c r="J245">
        <v>23.14</v>
      </c>
      <c r="K245">
        <v>246.46</v>
      </c>
      <c r="M245">
        <f t="shared" si="12"/>
        <v>22.957999999999998</v>
      </c>
      <c r="N245">
        <f t="shared" si="13"/>
        <v>0.61143070203472882</v>
      </c>
      <c r="P245">
        <v>244</v>
      </c>
      <c r="Q245">
        <f t="shared" si="14"/>
        <v>67.289833609199405</v>
      </c>
      <c r="R245">
        <f t="shared" si="15"/>
        <v>2.0571535101736438</v>
      </c>
    </row>
    <row r="246" spans="1:18" x14ac:dyDescent="0.75">
      <c r="A246" s="7">
        <v>0.62222222222222223</v>
      </c>
      <c r="B246">
        <v>29.14</v>
      </c>
      <c r="C246">
        <v>29.29</v>
      </c>
      <c r="D246">
        <v>10</v>
      </c>
      <c r="E246">
        <v>24.61</v>
      </c>
      <c r="F246">
        <v>10</v>
      </c>
      <c r="G246">
        <v>25.21</v>
      </c>
      <c r="H246">
        <v>21.54</v>
      </c>
      <c r="I246">
        <v>21.75</v>
      </c>
      <c r="J246">
        <v>23.43</v>
      </c>
      <c r="K246">
        <v>235.52</v>
      </c>
      <c r="M246">
        <f t="shared" si="12"/>
        <v>22.917999999999999</v>
      </c>
      <c r="N246">
        <f t="shared" si="13"/>
        <v>0.61036539895600295</v>
      </c>
      <c r="P246">
        <v>245</v>
      </c>
      <c r="Q246">
        <f t="shared" si="14"/>
        <v>67.232742822235792</v>
      </c>
      <c r="R246">
        <f t="shared" si="15"/>
        <v>2.0518269947800145</v>
      </c>
    </row>
    <row r="247" spans="1:18" x14ac:dyDescent="0.75">
      <c r="A247" s="7">
        <v>0.62291666666666667</v>
      </c>
      <c r="B247">
        <v>29.13</v>
      </c>
      <c r="C247">
        <v>29.28</v>
      </c>
      <c r="D247">
        <v>10</v>
      </c>
      <c r="E247">
        <v>24.58</v>
      </c>
      <c r="F247">
        <v>10</v>
      </c>
      <c r="G247">
        <v>25.12</v>
      </c>
      <c r="H247">
        <v>21.49</v>
      </c>
      <c r="I247">
        <v>21.67</v>
      </c>
      <c r="J247">
        <v>22.94</v>
      </c>
      <c r="K247">
        <v>184.94</v>
      </c>
      <c r="M247">
        <f t="shared" si="12"/>
        <v>22.907999999999998</v>
      </c>
      <c r="N247">
        <f t="shared" si="13"/>
        <v>0.61009907318632139</v>
      </c>
      <c r="P247">
        <v>246</v>
      </c>
      <c r="Q247">
        <f t="shared" si="14"/>
        <v>67.218438973284435</v>
      </c>
      <c r="R247">
        <f t="shared" si="15"/>
        <v>2.050495365931607</v>
      </c>
    </row>
    <row r="248" spans="1:18" x14ac:dyDescent="0.75">
      <c r="A248" s="7">
        <v>0.62361111111111112</v>
      </c>
      <c r="B248">
        <v>29.11</v>
      </c>
      <c r="C248">
        <v>29.25</v>
      </c>
      <c r="D248">
        <v>10</v>
      </c>
      <c r="E248">
        <v>24.55</v>
      </c>
      <c r="F248">
        <v>10</v>
      </c>
      <c r="G248">
        <v>24.92</v>
      </c>
      <c r="H248">
        <v>21.29</v>
      </c>
      <c r="I248">
        <v>21.47</v>
      </c>
      <c r="J248">
        <v>22.81</v>
      </c>
      <c r="K248">
        <v>139.82</v>
      </c>
      <c r="M248">
        <f t="shared" si="12"/>
        <v>22.887999999999998</v>
      </c>
      <c r="N248">
        <f t="shared" si="13"/>
        <v>0.60956642164695851</v>
      </c>
      <c r="P248">
        <v>247</v>
      </c>
      <c r="Q248">
        <f t="shared" si="14"/>
        <v>67.189793778399149</v>
      </c>
      <c r="R248">
        <f t="shared" si="15"/>
        <v>2.0478321082347923</v>
      </c>
    </row>
    <row r="249" spans="1:18" x14ac:dyDescent="0.75">
      <c r="A249" s="7">
        <v>0.62430555555555556</v>
      </c>
      <c r="B249">
        <v>29.09</v>
      </c>
      <c r="C249">
        <v>29.24</v>
      </c>
      <c r="D249">
        <v>10</v>
      </c>
      <c r="E249">
        <v>24.5</v>
      </c>
      <c r="F249">
        <v>10</v>
      </c>
      <c r="G249">
        <v>24.81</v>
      </c>
      <c r="H249">
        <v>21.16</v>
      </c>
      <c r="I249">
        <v>21.36</v>
      </c>
      <c r="J249">
        <v>22.76</v>
      </c>
      <c r="K249">
        <v>143.91999999999999</v>
      </c>
      <c r="M249">
        <f t="shared" si="12"/>
        <v>22.867999999999999</v>
      </c>
      <c r="N249">
        <f t="shared" si="13"/>
        <v>0.60903377010759552</v>
      </c>
      <c r="P249">
        <v>248</v>
      </c>
      <c r="Q249">
        <f t="shared" si="14"/>
        <v>67.16109847822284</v>
      </c>
      <c r="R249">
        <f t="shared" si="15"/>
        <v>2.0451688505379777</v>
      </c>
    </row>
    <row r="250" spans="1:18" x14ac:dyDescent="0.75">
      <c r="A250" s="7">
        <v>0.625</v>
      </c>
      <c r="B250">
        <v>29.06</v>
      </c>
      <c r="C250">
        <v>29.19</v>
      </c>
      <c r="D250">
        <v>10</v>
      </c>
      <c r="E250">
        <v>24.44</v>
      </c>
      <c r="F250">
        <v>10</v>
      </c>
      <c r="G250">
        <v>24.84</v>
      </c>
      <c r="H250">
        <v>21.1</v>
      </c>
      <c r="I250">
        <v>21.31</v>
      </c>
      <c r="J250">
        <v>22.53</v>
      </c>
      <c r="K250">
        <v>163.06</v>
      </c>
      <c r="M250">
        <f t="shared" si="12"/>
        <v>22.837999999999997</v>
      </c>
      <c r="N250">
        <f t="shared" si="13"/>
        <v>0.60823479279855108</v>
      </c>
      <c r="P250">
        <v>249</v>
      </c>
      <c r="Q250">
        <f t="shared" si="14"/>
        <v>67.117961292582535</v>
      </c>
      <c r="R250">
        <f t="shared" si="15"/>
        <v>2.0411739639927555</v>
      </c>
    </row>
    <row r="251" spans="1:18" x14ac:dyDescent="0.75">
      <c r="A251" s="7">
        <v>0.62569444444444444</v>
      </c>
      <c r="B251">
        <v>29.06</v>
      </c>
      <c r="C251">
        <v>29.1</v>
      </c>
      <c r="D251">
        <v>10</v>
      </c>
      <c r="E251">
        <v>24.38</v>
      </c>
      <c r="F251">
        <v>10</v>
      </c>
      <c r="G251">
        <v>24.82</v>
      </c>
      <c r="H251">
        <v>21.05</v>
      </c>
      <c r="I251">
        <v>21.23</v>
      </c>
      <c r="J251">
        <v>22.89</v>
      </c>
      <c r="K251">
        <v>171.27</v>
      </c>
      <c r="M251">
        <f t="shared" si="12"/>
        <v>22.837999999999997</v>
      </c>
      <c r="N251">
        <f t="shared" si="13"/>
        <v>0.60823479279855108</v>
      </c>
      <c r="P251">
        <v>250</v>
      </c>
      <c r="Q251">
        <f t="shared" si="14"/>
        <v>67.117961292582535</v>
      </c>
      <c r="R251">
        <f t="shared" si="15"/>
        <v>2.0411739639927555</v>
      </c>
    </row>
    <row r="252" spans="1:18" x14ac:dyDescent="0.75">
      <c r="A252" s="7">
        <v>0.62638888888888888</v>
      </c>
      <c r="B252">
        <v>29.05</v>
      </c>
      <c r="C252">
        <v>29.04</v>
      </c>
      <c r="D252">
        <v>10</v>
      </c>
      <c r="E252">
        <v>24.32</v>
      </c>
      <c r="F252">
        <v>10</v>
      </c>
      <c r="G252">
        <v>24.79</v>
      </c>
      <c r="H252">
        <v>20.98</v>
      </c>
      <c r="I252">
        <v>21.19</v>
      </c>
      <c r="J252">
        <v>22.96</v>
      </c>
      <c r="K252">
        <v>172.63</v>
      </c>
      <c r="M252">
        <f t="shared" si="12"/>
        <v>22.827999999999999</v>
      </c>
      <c r="N252">
        <f t="shared" si="13"/>
        <v>0.60796846702886964</v>
      </c>
      <c r="P252">
        <v>251</v>
      </c>
      <c r="Q252">
        <f t="shared" si="14"/>
        <v>67.103557035219893</v>
      </c>
      <c r="R252">
        <f t="shared" si="15"/>
        <v>2.039842335144348</v>
      </c>
    </row>
    <row r="253" spans="1:18" x14ac:dyDescent="0.75">
      <c r="A253" s="7">
        <v>0.62708333333333333</v>
      </c>
      <c r="B253">
        <v>29</v>
      </c>
      <c r="C253">
        <v>29</v>
      </c>
      <c r="D253">
        <v>10</v>
      </c>
      <c r="E253">
        <v>24.29</v>
      </c>
      <c r="F253">
        <v>10</v>
      </c>
      <c r="G253">
        <v>24.67</v>
      </c>
      <c r="H253">
        <v>20.89</v>
      </c>
      <c r="I253">
        <v>21.14</v>
      </c>
      <c r="J253">
        <v>22.32</v>
      </c>
      <c r="K253">
        <v>150.76</v>
      </c>
      <c r="M253">
        <f t="shared" si="12"/>
        <v>22.777999999999999</v>
      </c>
      <c r="N253">
        <f t="shared" si="13"/>
        <v>0.60663683818046232</v>
      </c>
      <c r="P253">
        <v>252</v>
      </c>
      <c r="Q253">
        <f t="shared" si="14"/>
        <v>67.031346035648426</v>
      </c>
      <c r="R253">
        <f t="shared" si="15"/>
        <v>2.0331841909023112</v>
      </c>
    </row>
    <row r="254" spans="1:18" x14ac:dyDescent="0.75">
      <c r="A254" s="7">
        <v>0.62777777777777777</v>
      </c>
      <c r="B254">
        <v>28.98</v>
      </c>
      <c r="C254">
        <v>28.92</v>
      </c>
      <c r="D254">
        <v>10</v>
      </c>
      <c r="E254">
        <v>24.24</v>
      </c>
      <c r="F254">
        <v>10</v>
      </c>
      <c r="G254">
        <v>24.63</v>
      </c>
      <c r="H254">
        <v>20.79</v>
      </c>
      <c r="I254">
        <v>21.03</v>
      </c>
      <c r="J254">
        <v>22.33</v>
      </c>
      <c r="K254">
        <v>135.72</v>
      </c>
      <c r="M254">
        <f t="shared" si="12"/>
        <v>22.757999999999999</v>
      </c>
      <c r="N254">
        <f t="shared" si="13"/>
        <v>0.60610418664109933</v>
      </c>
      <c r="P254">
        <v>253</v>
      </c>
      <c r="Q254">
        <f t="shared" si="14"/>
        <v>67.002372791985238</v>
      </c>
      <c r="R254">
        <f t="shared" si="15"/>
        <v>2.0305209332054965</v>
      </c>
    </row>
    <row r="255" spans="1:18" x14ac:dyDescent="0.75">
      <c r="A255" s="7">
        <v>0.62847222222222221</v>
      </c>
      <c r="B255">
        <v>28.92</v>
      </c>
      <c r="C255">
        <v>28.85</v>
      </c>
      <c r="D255">
        <v>10</v>
      </c>
      <c r="E255">
        <v>24.17</v>
      </c>
      <c r="F255">
        <v>10</v>
      </c>
      <c r="G255">
        <v>24.56</v>
      </c>
      <c r="H255">
        <v>20.76</v>
      </c>
      <c r="I255">
        <v>20.97</v>
      </c>
      <c r="J255">
        <v>22.71</v>
      </c>
      <c r="K255">
        <v>138.44999999999999</v>
      </c>
      <c r="M255">
        <f t="shared" si="12"/>
        <v>22.698</v>
      </c>
      <c r="N255">
        <f t="shared" si="13"/>
        <v>0.60450623202301057</v>
      </c>
      <c r="P255">
        <v>254</v>
      </c>
      <c r="Q255">
        <f t="shared" si="14"/>
        <v>66.915146708961132</v>
      </c>
      <c r="R255">
        <f t="shared" si="15"/>
        <v>2.0225311601150526</v>
      </c>
    </row>
    <row r="256" spans="1:18" x14ac:dyDescent="0.75">
      <c r="A256" s="7">
        <v>0.62916666666666665</v>
      </c>
      <c r="B256">
        <v>28.91</v>
      </c>
      <c r="C256">
        <v>28.84</v>
      </c>
      <c r="D256">
        <v>10</v>
      </c>
      <c r="E256">
        <v>24.09</v>
      </c>
      <c r="F256">
        <v>10</v>
      </c>
      <c r="G256">
        <v>24.5</v>
      </c>
      <c r="H256">
        <v>20.63</v>
      </c>
      <c r="I256">
        <v>20.85</v>
      </c>
      <c r="J256">
        <v>22.68</v>
      </c>
      <c r="K256">
        <v>132.99</v>
      </c>
      <c r="M256">
        <f t="shared" si="12"/>
        <v>22.687999999999999</v>
      </c>
      <c r="N256">
        <f t="shared" si="13"/>
        <v>0.60423990625332902</v>
      </c>
      <c r="P256">
        <v>255</v>
      </c>
      <c r="Q256">
        <f t="shared" si="14"/>
        <v>66.900564174894214</v>
      </c>
      <c r="R256">
        <f t="shared" si="15"/>
        <v>2.0211995312666451</v>
      </c>
    </row>
    <row r="257" spans="1:18" x14ac:dyDescent="0.75">
      <c r="A257" s="7">
        <v>0.62986111111111109</v>
      </c>
      <c r="B257">
        <v>28.84</v>
      </c>
      <c r="C257">
        <v>28.78</v>
      </c>
      <c r="D257">
        <v>10</v>
      </c>
      <c r="E257">
        <v>24.02</v>
      </c>
      <c r="F257">
        <v>10</v>
      </c>
      <c r="G257">
        <v>24.32</v>
      </c>
      <c r="H257">
        <v>20.52</v>
      </c>
      <c r="I257">
        <v>20.73</v>
      </c>
      <c r="J257">
        <v>22.46</v>
      </c>
      <c r="K257">
        <v>116.58</v>
      </c>
      <c r="M257">
        <f t="shared" si="12"/>
        <v>22.617999999999999</v>
      </c>
      <c r="N257">
        <f t="shared" si="13"/>
        <v>0.60237562586555871</v>
      </c>
      <c r="P257">
        <v>256</v>
      </c>
      <c r="Q257">
        <f t="shared" si="14"/>
        <v>66.798125386860022</v>
      </c>
      <c r="R257">
        <f t="shared" si="15"/>
        <v>2.0118781293277932</v>
      </c>
    </row>
    <row r="258" spans="1:18" x14ac:dyDescent="0.75">
      <c r="A258" s="7">
        <v>0.63055555555555554</v>
      </c>
      <c r="B258">
        <v>28.84</v>
      </c>
      <c r="C258">
        <v>28.69</v>
      </c>
      <c r="D258">
        <v>10</v>
      </c>
      <c r="E258">
        <v>23.94</v>
      </c>
      <c r="F258">
        <v>10</v>
      </c>
      <c r="G258">
        <v>24.29</v>
      </c>
      <c r="H258">
        <v>20.420000000000002</v>
      </c>
      <c r="I258">
        <v>20.64</v>
      </c>
      <c r="J258">
        <v>22.09</v>
      </c>
      <c r="K258">
        <v>108.38</v>
      </c>
      <c r="M258">
        <f t="shared" si="12"/>
        <v>22.617999999999999</v>
      </c>
      <c r="N258">
        <f t="shared" si="13"/>
        <v>0.60237562586555871</v>
      </c>
      <c r="P258">
        <v>257</v>
      </c>
      <c r="Q258">
        <f t="shared" si="14"/>
        <v>66.798125386860022</v>
      </c>
      <c r="R258">
        <f t="shared" si="15"/>
        <v>2.0118781293277932</v>
      </c>
    </row>
    <row r="259" spans="1:18" x14ac:dyDescent="0.75">
      <c r="A259" s="7">
        <v>0.63124999999999998</v>
      </c>
      <c r="B259">
        <v>28.84</v>
      </c>
      <c r="C259">
        <v>28.6</v>
      </c>
      <c r="D259">
        <v>10</v>
      </c>
      <c r="E259">
        <v>23.84</v>
      </c>
      <c r="F259">
        <v>10</v>
      </c>
      <c r="G259">
        <v>24.12</v>
      </c>
      <c r="H259">
        <v>20.260000000000002</v>
      </c>
      <c r="I259">
        <v>20.5</v>
      </c>
      <c r="J259">
        <v>21.92</v>
      </c>
      <c r="K259">
        <v>96.07</v>
      </c>
      <c r="M259">
        <f t="shared" ref="M259:M296" si="16">B259-6.222</f>
        <v>22.617999999999999</v>
      </c>
      <c r="N259">
        <f t="shared" ref="N259:N296" si="17">M259/37.548</f>
        <v>0.60237562586555871</v>
      </c>
      <c r="P259">
        <v>258</v>
      </c>
      <c r="Q259">
        <f t="shared" ref="Q259:Q296" si="18">(M259-$S$2)/M259*100</f>
        <v>66.798125386860022</v>
      </c>
      <c r="R259">
        <f t="shared" ref="R259:R296" si="19">(M259-$S$2)/$S$2</f>
        <v>2.0118781293277932</v>
      </c>
    </row>
    <row r="260" spans="1:18" x14ac:dyDescent="0.75">
      <c r="A260" s="7">
        <v>0.63194444444444442</v>
      </c>
      <c r="B260">
        <v>28.81</v>
      </c>
      <c r="C260">
        <v>28.52</v>
      </c>
      <c r="D260">
        <v>10</v>
      </c>
      <c r="E260">
        <v>23.74</v>
      </c>
      <c r="F260">
        <v>10</v>
      </c>
      <c r="G260">
        <v>24.06</v>
      </c>
      <c r="H260">
        <v>20.13</v>
      </c>
      <c r="I260">
        <v>20.41</v>
      </c>
      <c r="J260">
        <v>22.23</v>
      </c>
      <c r="K260">
        <v>102.91</v>
      </c>
      <c r="M260">
        <f t="shared" si="16"/>
        <v>22.587999999999997</v>
      </c>
      <c r="N260">
        <f t="shared" si="17"/>
        <v>0.60157664855651427</v>
      </c>
      <c r="P260">
        <v>259</v>
      </c>
      <c r="Q260">
        <f t="shared" si="18"/>
        <v>66.754028687798822</v>
      </c>
      <c r="R260">
        <f t="shared" si="19"/>
        <v>2.007883242782571</v>
      </c>
    </row>
    <row r="261" spans="1:18" x14ac:dyDescent="0.75">
      <c r="A261" s="7">
        <v>0.63263888888888886</v>
      </c>
      <c r="B261">
        <v>28.8</v>
      </c>
      <c r="C261">
        <v>28.46</v>
      </c>
      <c r="D261">
        <v>10</v>
      </c>
      <c r="E261">
        <v>23.65</v>
      </c>
      <c r="F261">
        <v>10</v>
      </c>
      <c r="G261">
        <v>23.99</v>
      </c>
      <c r="H261">
        <v>20.04</v>
      </c>
      <c r="I261">
        <v>20.28</v>
      </c>
      <c r="J261">
        <v>22.64</v>
      </c>
      <c r="K261">
        <v>74.2</v>
      </c>
      <c r="M261">
        <f t="shared" si="16"/>
        <v>22.577999999999999</v>
      </c>
      <c r="N261">
        <f t="shared" si="17"/>
        <v>0.60131032278683283</v>
      </c>
      <c r="P261">
        <v>260</v>
      </c>
      <c r="Q261">
        <f t="shared" si="18"/>
        <v>66.739303747010354</v>
      </c>
      <c r="R261">
        <f t="shared" si="19"/>
        <v>2.0065516139341639</v>
      </c>
    </row>
    <row r="262" spans="1:18" x14ac:dyDescent="0.75">
      <c r="A262" s="7">
        <v>0.6333333333333333</v>
      </c>
      <c r="B262">
        <v>28.77</v>
      </c>
      <c r="C262">
        <v>28.4</v>
      </c>
      <c r="D262">
        <v>10</v>
      </c>
      <c r="E262">
        <v>23.57</v>
      </c>
      <c r="F262">
        <v>10</v>
      </c>
      <c r="G262">
        <v>23.93</v>
      </c>
      <c r="H262">
        <v>19.940000000000001</v>
      </c>
      <c r="I262">
        <v>20.18</v>
      </c>
      <c r="J262">
        <v>22.4</v>
      </c>
      <c r="K262">
        <v>85.14</v>
      </c>
      <c r="M262">
        <f t="shared" si="16"/>
        <v>22.547999999999998</v>
      </c>
      <c r="N262">
        <f t="shared" si="17"/>
        <v>0.60051134547778839</v>
      </c>
      <c r="P262">
        <v>261</v>
      </c>
      <c r="Q262">
        <f t="shared" si="18"/>
        <v>66.695050558807864</v>
      </c>
      <c r="R262">
        <f t="shared" si="19"/>
        <v>2.0025567273889417</v>
      </c>
    </row>
    <row r="263" spans="1:18" x14ac:dyDescent="0.75">
      <c r="A263" s="7">
        <v>0.63402777777777775</v>
      </c>
      <c r="B263">
        <v>28.76</v>
      </c>
      <c r="C263">
        <v>28.33</v>
      </c>
      <c r="D263">
        <v>10</v>
      </c>
      <c r="E263">
        <v>23.5</v>
      </c>
      <c r="F263">
        <v>10</v>
      </c>
      <c r="G263">
        <v>23.86</v>
      </c>
      <c r="H263">
        <v>19.84</v>
      </c>
      <c r="I263">
        <v>20.09</v>
      </c>
      <c r="J263">
        <v>22.3</v>
      </c>
      <c r="K263">
        <v>61.9</v>
      </c>
      <c r="M263">
        <f t="shared" si="16"/>
        <v>22.538</v>
      </c>
      <c r="N263">
        <f t="shared" si="17"/>
        <v>0.60024501970810695</v>
      </c>
      <c r="P263">
        <v>262</v>
      </c>
      <c r="Q263">
        <f t="shared" si="18"/>
        <v>66.680273316177122</v>
      </c>
      <c r="R263">
        <f t="shared" si="19"/>
        <v>2.0012250985405347</v>
      </c>
    </row>
    <row r="264" spans="1:18" x14ac:dyDescent="0.75">
      <c r="A264" s="7">
        <v>0.63472222222222219</v>
      </c>
      <c r="B264">
        <v>28.71</v>
      </c>
      <c r="C264">
        <v>28.25</v>
      </c>
      <c r="D264">
        <v>10</v>
      </c>
      <c r="E264">
        <v>23.44</v>
      </c>
      <c r="F264">
        <v>10</v>
      </c>
      <c r="G264">
        <v>23.83</v>
      </c>
      <c r="H264">
        <v>19.77</v>
      </c>
      <c r="I264">
        <v>20.02</v>
      </c>
      <c r="J264">
        <v>22.4</v>
      </c>
      <c r="K264">
        <v>87.87</v>
      </c>
      <c r="M264">
        <f t="shared" si="16"/>
        <v>22.488</v>
      </c>
      <c r="N264">
        <f t="shared" si="17"/>
        <v>0.59891339085969952</v>
      </c>
      <c r="P264">
        <v>263</v>
      </c>
      <c r="Q264">
        <f t="shared" si="18"/>
        <v>66.606189967982914</v>
      </c>
      <c r="R264">
        <f t="shared" si="19"/>
        <v>1.9945669542984976</v>
      </c>
    </row>
    <row r="265" spans="1:18" x14ac:dyDescent="0.75">
      <c r="A265" s="7">
        <v>0.63541666666666663</v>
      </c>
      <c r="B265">
        <v>28.64</v>
      </c>
      <c r="C265">
        <v>28.19</v>
      </c>
      <c r="D265">
        <v>10</v>
      </c>
      <c r="E265">
        <v>23.38</v>
      </c>
      <c r="F265">
        <v>10</v>
      </c>
      <c r="G265">
        <v>23.78</v>
      </c>
      <c r="H265">
        <v>19.670000000000002</v>
      </c>
      <c r="I265">
        <v>19.93</v>
      </c>
      <c r="J265">
        <v>22.75</v>
      </c>
      <c r="K265">
        <v>74.2</v>
      </c>
      <c r="M265">
        <f t="shared" si="16"/>
        <v>22.417999999999999</v>
      </c>
      <c r="N265">
        <f t="shared" si="17"/>
        <v>0.59704911047192921</v>
      </c>
      <c r="P265">
        <v>264</v>
      </c>
      <c r="Q265">
        <f t="shared" si="18"/>
        <v>66.501918101525561</v>
      </c>
      <c r="R265">
        <f t="shared" si="19"/>
        <v>1.9852455523596459</v>
      </c>
    </row>
    <row r="266" spans="1:18" x14ac:dyDescent="0.75">
      <c r="A266" s="7">
        <v>0.63611111111111118</v>
      </c>
      <c r="B266">
        <v>28.64</v>
      </c>
      <c r="C266">
        <v>28.17</v>
      </c>
      <c r="D266">
        <v>10</v>
      </c>
      <c r="E266">
        <v>23.34</v>
      </c>
      <c r="F266">
        <v>10</v>
      </c>
      <c r="G266">
        <v>23.82</v>
      </c>
      <c r="H266">
        <v>19.62</v>
      </c>
      <c r="I266">
        <v>19.850000000000001</v>
      </c>
      <c r="J266">
        <v>22.97</v>
      </c>
      <c r="K266">
        <v>108.38</v>
      </c>
      <c r="M266">
        <f t="shared" si="16"/>
        <v>22.417999999999999</v>
      </c>
      <c r="N266">
        <f t="shared" si="17"/>
        <v>0.59704911047192921</v>
      </c>
      <c r="P266">
        <v>265</v>
      </c>
      <c r="Q266">
        <f t="shared" si="18"/>
        <v>66.501918101525561</v>
      </c>
      <c r="R266">
        <f t="shared" si="19"/>
        <v>1.9852455523596459</v>
      </c>
    </row>
    <row r="267" spans="1:18" x14ac:dyDescent="0.75">
      <c r="A267" s="7">
        <v>0.63680555555555551</v>
      </c>
      <c r="B267">
        <v>28.63</v>
      </c>
      <c r="C267">
        <v>28.13</v>
      </c>
      <c r="D267">
        <v>10</v>
      </c>
      <c r="E267">
        <v>23.32</v>
      </c>
      <c r="F267">
        <v>10</v>
      </c>
      <c r="G267">
        <v>23.86</v>
      </c>
      <c r="H267">
        <v>19.61</v>
      </c>
      <c r="I267">
        <v>19.850000000000001</v>
      </c>
      <c r="J267">
        <v>22.29</v>
      </c>
      <c r="K267">
        <v>135.72</v>
      </c>
      <c r="M267">
        <f t="shared" si="16"/>
        <v>22.407999999999998</v>
      </c>
      <c r="N267">
        <f t="shared" si="17"/>
        <v>0.59678278470224766</v>
      </c>
      <c r="P267">
        <v>266</v>
      </c>
      <c r="Q267">
        <f t="shared" si="18"/>
        <v>66.486968939664408</v>
      </c>
      <c r="R267">
        <f t="shared" si="19"/>
        <v>1.9839139235112384</v>
      </c>
    </row>
    <row r="268" spans="1:18" x14ac:dyDescent="0.75">
      <c r="A268" s="7">
        <v>0.63750000000000007</v>
      </c>
      <c r="B268">
        <v>28.63</v>
      </c>
      <c r="C268">
        <v>28.08</v>
      </c>
      <c r="D268">
        <v>10</v>
      </c>
      <c r="E268">
        <v>23.3</v>
      </c>
      <c r="F268">
        <v>10</v>
      </c>
      <c r="G268">
        <v>23.8</v>
      </c>
      <c r="H268">
        <v>19.600000000000001</v>
      </c>
      <c r="I268">
        <v>19.84</v>
      </c>
      <c r="J268">
        <v>22.03</v>
      </c>
      <c r="K268">
        <v>142.56</v>
      </c>
      <c r="M268">
        <f t="shared" si="16"/>
        <v>22.407999999999998</v>
      </c>
      <c r="N268">
        <f t="shared" si="17"/>
        <v>0.59678278470224766</v>
      </c>
      <c r="P268">
        <v>267</v>
      </c>
      <c r="Q268">
        <f t="shared" si="18"/>
        <v>66.486968939664408</v>
      </c>
      <c r="R268">
        <f t="shared" si="19"/>
        <v>1.9839139235112384</v>
      </c>
    </row>
    <row r="269" spans="1:18" x14ac:dyDescent="0.75">
      <c r="A269" s="7">
        <v>0.6381944444444444</v>
      </c>
      <c r="B269">
        <v>28.6</v>
      </c>
      <c r="C269">
        <v>28.03</v>
      </c>
      <c r="D269">
        <v>10</v>
      </c>
      <c r="E269">
        <v>23.27</v>
      </c>
      <c r="F269">
        <v>10</v>
      </c>
      <c r="G269">
        <v>23.75</v>
      </c>
      <c r="H269">
        <v>19.579999999999998</v>
      </c>
      <c r="I269">
        <v>19.8</v>
      </c>
      <c r="J269">
        <v>21.95</v>
      </c>
      <c r="K269">
        <v>145.29</v>
      </c>
      <c r="M269">
        <f t="shared" si="16"/>
        <v>22.378</v>
      </c>
      <c r="N269">
        <f t="shared" si="17"/>
        <v>0.59598380739320334</v>
      </c>
      <c r="P269">
        <v>268</v>
      </c>
      <c r="Q269">
        <f t="shared" si="18"/>
        <v>66.44204129055322</v>
      </c>
      <c r="R269">
        <f t="shared" si="19"/>
        <v>1.9799190369660165</v>
      </c>
    </row>
    <row r="270" spans="1:18" x14ac:dyDescent="0.75">
      <c r="A270" s="7">
        <v>0.63888888888888895</v>
      </c>
      <c r="B270">
        <v>28.59</v>
      </c>
      <c r="C270">
        <v>28</v>
      </c>
      <c r="D270">
        <v>10</v>
      </c>
      <c r="E270">
        <v>23.24</v>
      </c>
      <c r="F270">
        <v>10</v>
      </c>
      <c r="G270">
        <v>23.78</v>
      </c>
      <c r="H270">
        <v>19.54</v>
      </c>
      <c r="I270">
        <v>19.78</v>
      </c>
      <c r="J270">
        <v>22.5</v>
      </c>
      <c r="K270">
        <v>150.76</v>
      </c>
      <c r="M270">
        <f t="shared" si="16"/>
        <v>22.367999999999999</v>
      </c>
      <c r="N270">
        <f t="shared" si="17"/>
        <v>0.59571748162352178</v>
      </c>
      <c r="P270">
        <v>269</v>
      </c>
      <c r="Q270">
        <f t="shared" si="18"/>
        <v>66.427038626609431</v>
      </c>
      <c r="R270">
        <f t="shared" si="19"/>
        <v>1.9785874081176089</v>
      </c>
    </row>
    <row r="271" spans="1:18" x14ac:dyDescent="0.75">
      <c r="A271" s="7">
        <v>0.63958333333333328</v>
      </c>
      <c r="B271">
        <v>28.57</v>
      </c>
      <c r="C271">
        <v>27.97</v>
      </c>
      <c r="D271">
        <v>10</v>
      </c>
      <c r="E271">
        <v>23.22</v>
      </c>
      <c r="F271">
        <v>10</v>
      </c>
      <c r="G271">
        <v>23.79</v>
      </c>
      <c r="H271">
        <v>19.54</v>
      </c>
      <c r="I271">
        <v>19.79</v>
      </c>
      <c r="J271">
        <v>22.35</v>
      </c>
      <c r="K271">
        <v>154.86000000000001</v>
      </c>
      <c r="M271">
        <f t="shared" si="16"/>
        <v>22.347999999999999</v>
      </c>
      <c r="N271">
        <f t="shared" si="17"/>
        <v>0.5951848300841589</v>
      </c>
      <c r="P271">
        <v>270</v>
      </c>
      <c r="Q271">
        <f t="shared" si="18"/>
        <v>66.39699301950958</v>
      </c>
      <c r="R271">
        <f t="shared" si="19"/>
        <v>1.9759241504207943</v>
      </c>
    </row>
    <row r="272" spans="1:18" x14ac:dyDescent="0.75">
      <c r="A272" s="7">
        <v>0.64027777777777783</v>
      </c>
      <c r="B272">
        <v>28.54</v>
      </c>
      <c r="C272">
        <v>27.95</v>
      </c>
      <c r="D272">
        <v>10</v>
      </c>
      <c r="E272">
        <v>23.21</v>
      </c>
      <c r="F272">
        <v>10</v>
      </c>
      <c r="G272">
        <v>23.74</v>
      </c>
      <c r="H272">
        <v>19.57</v>
      </c>
      <c r="I272">
        <v>19.739999999999998</v>
      </c>
      <c r="J272">
        <v>22.58</v>
      </c>
      <c r="K272">
        <v>139.82</v>
      </c>
      <c r="M272">
        <f t="shared" si="16"/>
        <v>22.317999999999998</v>
      </c>
      <c r="N272">
        <f t="shared" si="17"/>
        <v>0.59438585277511446</v>
      </c>
      <c r="P272">
        <v>271</v>
      </c>
      <c r="Q272">
        <f t="shared" si="18"/>
        <v>66.351823640111121</v>
      </c>
      <c r="R272">
        <f t="shared" si="19"/>
        <v>1.9719292638755721</v>
      </c>
    </row>
    <row r="273" spans="1:18" x14ac:dyDescent="0.75">
      <c r="A273" s="7">
        <v>0.64097222222222217</v>
      </c>
      <c r="B273">
        <v>28.53</v>
      </c>
      <c r="C273">
        <v>27.95</v>
      </c>
      <c r="D273">
        <v>10</v>
      </c>
      <c r="E273">
        <v>23.2</v>
      </c>
      <c r="F273">
        <v>10</v>
      </c>
      <c r="G273">
        <v>23.7</v>
      </c>
      <c r="H273">
        <v>19.48</v>
      </c>
      <c r="I273">
        <v>19.7</v>
      </c>
      <c r="J273">
        <v>22.54</v>
      </c>
      <c r="K273">
        <v>128.88999999999999</v>
      </c>
      <c r="M273">
        <f t="shared" si="16"/>
        <v>22.308</v>
      </c>
      <c r="N273">
        <f t="shared" si="17"/>
        <v>0.59411952700543302</v>
      </c>
      <c r="P273">
        <v>272</v>
      </c>
      <c r="Q273">
        <f t="shared" si="18"/>
        <v>66.336740182894033</v>
      </c>
      <c r="R273">
        <f t="shared" si="19"/>
        <v>1.970597635027165</v>
      </c>
    </row>
    <row r="274" spans="1:18" x14ac:dyDescent="0.75">
      <c r="A274" s="7">
        <v>0.64166666666666672</v>
      </c>
      <c r="B274">
        <v>28.52</v>
      </c>
      <c r="C274">
        <v>27.95</v>
      </c>
      <c r="D274">
        <v>10</v>
      </c>
      <c r="E274">
        <v>23.18</v>
      </c>
      <c r="F274">
        <v>10</v>
      </c>
      <c r="G274">
        <v>23.67</v>
      </c>
      <c r="H274">
        <v>19.440000000000001</v>
      </c>
      <c r="I274">
        <v>19.670000000000002</v>
      </c>
      <c r="J274">
        <v>22.5</v>
      </c>
      <c r="K274">
        <v>137.09</v>
      </c>
      <c r="M274">
        <f t="shared" si="16"/>
        <v>22.297999999999998</v>
      </c>
      <c r="N274">
        <f t="shared" si="17"/>
        <v>0.59385320123575147</v>
      </c>
      <c r="P274">
        <v>273</v>
      </c>
      <c r="Q274">
        <f t="shared" si="18"/>
        <v>66.321643196699256</v>
      </c>
      <c r="R274">
        <f t="shared" si="19"/>
        <v>1.9692660061787572</v>
      </c>
    </row>
    <row r="275" spans="1:18" x14ac:dyDescent="0.75">
      <c r="A275" s="7">
        <v>0.64236111111111105</v>
      </c>
      <c r="B275">
        <v>28.45</v>
      </c>
      <c r="C275">
        <v>27.94</v>
      </c>
      <c r="D275">
        <v>10</v>
      </c>
      <c r="E275">
        <v>23.18</v>
      </c>
      <c r="F275">
        <v>10</v>
      </c>
      <c r="G275">
        <v>23.63</v>
      </c>
      <c r="H275">
        <v>19.399999999999999</v>
      </c>
      <c r="I275">
        <v>19.649999999999999</v>
      </c>
      <c r="J275">
        <v>22.39</v>
      </c>
      <c r="K275">
        <v>139.82</v>
      </c>
      <c r="M275">
        <f t="shared" si="16"/>
        <v>22.227999999999998</v>
      </c>
      <c r="N275">
        <f t="shared" si="17"/>
        <v>0.59198892084798116</v>
      </c>
      <c r="P275">
        <v>274</v>
      </c>
      <c r="Q275">
        <f t="shared" si="18"/>
        <v>66.215583948173474</v>
      </c>
      <c r="R275">
        <f t="shared" si="19"/>
        <v>1.9599446042399058</v>
      </c>
    </row>
    <row r="276" spans="1:18" x14ac:dyDescent="0.75">
      <c r="A276" s="7">
        <v>0.6430555555555556</v>
      </c>
      <c r="B276">
        <v>28.45</v>
      </c>
      <c r="C276">
        <v>27.93</v>
      </c>
      <c r="D276">
        <v>10</v>
      </c>
      <c r="E276">
        <v>23.16</v>
      </c>
      <c r="F276">
        <v>10</v>
      </c>
      <c r="G276">
        <v>23.64</v>
      </c>
      <c r="H276">
        <v>19.43</v>
      </c>
      <c r="I276">
        <v>19.64</v>
      </c>
      <c r="J276">
        <v>22.15</v>
      </c>
      <c r="K276">
        <v>137.09</v>
      </c>
      <c r="M276">
        <f t="shared" si="16"/>
        <v>22.227999999999998</v>
      </c>
      <c r="N276">
        <f t="shared" si="17"/>
        <v>0.59198892084798116</v>
      </c>
      <c r="P276">
        <v>275</v>
      </c>
      <c r="Q276">
        <f t="shared" si="18"/>
        <v>66.215583948173474</v>
      </c>
      <c r="R276">
        <f t="shared" si="19"/>
        <v>1.9599446042399058</v>
      </c>
    </row>
    <row r="277" spans="1:18" x14ac:dyDescent="0.75">
      <c r="A277" s="7">
        <v>0.64374999999999993</v>
      </c>
      <c r="B277">
        <v>28.43</v>
      </c>
      <c r="C277">
        <v>27.88</v>
      </c>
      <c r="D277">
        <v>10</v>
      </c>
      <c r="E277">
        <v>23.15</v>
      </c>
      <c r="F277">
        <v>10</v>
      </c>
      <c r="G277">
        <v>23.55</v>
      </c>
      <c r="H277">
        <v>19.420000000000002</v>
      </c>
      <c r="I277">
        <v>19.57</v>
      </c>
      <c r="J277">
        <v>22.09</v>
      </c>
      <c r="K277">
        <v>128.88999999999999</v>
      </c>
      <c r="M277">
        <f t="shared" si="16"/>
        <v>22.207999999999998</v>
      </c>
      <c r="N277">
        <f t="shared" si="17"/>
        <v>0.59145626930861828</v>
      </c>
      <c r="P277">
        <v>276</v>
      </c>
      <c r="Q277">
        <f t="shared" si="18"/>
        <v>66.185158501440924</v>
      </c>
      <c r="R277">
        <f t="shared" si="19"/>
        <v>1.9572813465430909</v>
      </c>
    </row>
    <row r="278" spans="1:18" x14ac:dyDescent="0.75">
      <c r="A278" s="7">
        <v>0.64444444444444449</v>
      </c>
      <c r="B278">
        <v>28.31</v>
      </c>
      <c r="C278">
        <v>27.85</v>
      </c>
      <c r="D278">
        <v>10</v>
      </c>
      <c r="E278">
        <v>23.11</v>
      </c>
      <c r="F278">
        <v>10</v>
      </c>
      <c r="G278">
        <v>23.52</v>
      </c>
      <c r="H278">
        <v>19.32</v>
      </c>
      <c r="I278">
        <v>19.55</v>
      </c>
      <c r="J278">
        <v>22.28</v>
      </c>
      <c r="K278">
        <v>117.95</v>
      </c>
      <c r="M278">
        <f t="shared" si="16"/>
        <v>22.087999999999997</v>
      </c>
      <c r="N278">
        <f t="shared" si="17"/>
        <v>0.58826036007244054</v>
      </c>
      <c r="P278">
        <v>277</v>
      </c>
      <c r="Q278">
        <f t="shared" si="18"/>
        <v>66.001448750452724</v>
      </c>
      <c r="R278">
        <f t="shared" si="19"/>
        <v>1.9413018003622025</v>
      </c>
    </row>
    <row r="279" spans="1:18" x14ac:dyDescent="0.75">
      <c r="A279" s="7">
        <v>0.64513888888888882</v>
      </c>
      <c r="B279">
        <v>28.3</v>
      </c>
      <c r="C279">
        <v>27.82</v>
      </c>
      <c r="D279">
        <v>10</v>
      </c>
      <c r="E279">
        <v>23.07</v>
      </c>
      <c r="F279">
        <v>10</v>
      </c>
      <c r="G279">
        <v>23.46</v>
      </c>
      <c r="H279">
        <v>19.28</v>
      </c>
      <c r="I279">
        <v>19.48</v>
      </c>
      <c r="J279">
        <v>22.1</v>
      </c>
      <c r="K279">
        <v>101.54</v>
      </c>
      <c r="M279">
        <f t="shared" si="16"/>
        <v>22.077999999999999</v>
      </c>
      <c r="N279">
        <f t="shared" si="17"/>
        <v>0.58799403430275909</v>
      </c>
      <c r="P279">
        <v>278</v>
      </c>
      <c r="Q279">
        <f t="shared" si="18"/>
        <v>65.986049461001897</v>
      </c>
      <c r="R279">
        <f t="shared" si="19"/>
        <v>1.9399701715137954</v>
      </c>
    </row>
    <row r="280" spans="1:18" x14ac:dyDescent="0.75">
      <c r="A280" s="7">
        <v>0.64583333333333337</v>
      </c>
      <c r="B280">
        <v>28.25</v>
      </c>
      <c r="C280">
        <v>27.79</v>
      </c>
      <c r="D280">
        <v>10</v>
      </c>
      <c r="E280">
        <v>23.03</v>
      </c>
      <c r="F280">
        <v>10</v>
      </c>
      <c r="G280">
        <v>23.39</v>
      </c>
      <c r="H280">
        <v>19.21</v>
      </c>
      <c r="I280">
        <v>19.399999999999999</v>
      </c>
      <c r="J280">
        <v>22.13</v>
      </c>
      <c r="K280">
        <v>98.81</v>
      </c>
      <c r="M280">
        <f t="shared" si="16"/>
        <v>22.027999999999999</v>
      </c>
      <c r="N280">
        <f t="shared" si="17"/>
        <v>0.58666240545435167</v>
      </c>
      <c r="P280">
        <v>279</v>
      </c>
      <c r="Q280">
        <f t="shared" si="18"/>
        <v>65.908843290357723</v>
      </c>
      <c r="R280">
        <f t="shared" si="19"/>
        <v>1.9333120272717583</v>
      </c>
    </row>
    <row r="281" spans="1:18" x14ac:dyDescent="0.75">
      <c r="A281" s="7">
        <v>0.64652777777777781</v>
      </c>
      <c r="B281">
        <v>28.21</v>
      </c>
      <c r="C281">
        <v>27.77</v>
      </c>
      <c r="D281">
        <v>10</v>
      </c>
      <c r="E281">
        <v>22.99</v>
      </c>
      <c r="F281">
        <v>10</v>
      </c>
      <c r="G281">
        <v>23.38</v>
      </c>
      <c r="H281">
        <v>19.13</v>
      </c>
      <c r="I281">
        <v>19.36</v>
      </c>
      <c r="J281">
        <v>22.05</v>
      </c>
      <c r="K281">
        <v>98.81</v>
      </c>
      <c r="M281">
        <f t="shared" si="16"/>
        <v>21.988</v>
      </c>
      <c r="N281">
        <f t="shared" si="17"/>
        <v>0.58559710237562579</v>
      </c>
      <c r="P281">
        <v>280</v>
      </c>
      <c r="Q281">
        <f t="shared" si="18"/>
        <v>65.846825541204296</v>
      </c>
      <c r="R281">
        <f t="shared" si="19"/>
        <v>1.9279855118781291</v>
      </c>
    </row>
    <row r="282" spans="1:18" x14ac:dyDescent="0.75">
      <c r="A282" s="7">
        <v>0.64722222222222225</v>
      </c>
      <c r="B282">
        <v>28.16</v>
      </c>
      <c r="C282">
        <v>27.73</v>
      </c>
      <c r="D282">
        <v>10</v>
      </c>
      <c r="E282">
        <v>22.94</v>
      </c>
      <c r="F282">
        <v>10</v>
      </c>
      <c r="G282">
        <v>23.3</v>
      </c>
      <c r="H282">
        <v>19.079999999999998</v>
      </c>
      <c r="I282">
        <v>19.3</v>
      </c>
      <c r="J282">
        <v>22.08</v>
      </c>
      <c r="K282">
        <v>97.44</v>
      </c>
      <c r="M282">
        <f t="shared" si="16"/>
        <v>21.937999999999999</v>
      </c>
      <c r="N282">
        <f t="shared" si="17"/>
        <v>0.58426547352721847</v>
      </c>
      <c r="P282">
        <v>281</v>
      </c>
      <c r="Q282">
        <f t="shared" si="18"/>
        <v>65.76898532227186</v>
      </c>
      <c r="R282">
        <f t="shared" si="19"/>
        <v>1.921327367636092</v>
      </c>
    </row>
    <row r="283" spans="1:18" x14ac:dyDescent="0.75">
      <c r="A283" s="7">
        <v>0.6479166666666667</v>
      </c>
      <c r="B283">
        <v>28.16</v>
      </c>
      <c r="C283">
        <v>27.64</v>
      </c>
      <c r="D283">
        <v>10</v>
      </c>
      <c r="E283">
        <v>22.86</v>
      </c>
      <c r="F283">
        <v>52.92</v>
      </c>
      <c r="G283">
        <v>24.14</v>
      </c>
      <c r="H283">
        <v>19.350000000000001</v>
      </c>
      <c r="I283">
        <v>19.489999999999998</v>
      </c>
      <c r="J283">
        <v>21.97</v>
      </c>
      <c r="K283">
        <v>112.48</v>
      </c>
      <c r="M283">
        <f t="shared" si="16"/>
        <v>21.937999999999999</v>
      </c>
      <c r="N283">
        <f t="shared" si="17"/>
        <v>0.58426547352721847</v>
      </c>
      <c r="P283">
        <v>282</v>
      </c>
      <c r="Q283">
        <f t="shared" si="18"/>
        <v>65.76898532227186</v>
      </c>
      <c r="R283">
        <f t="shared" si="19"/>
        <v>1.921327367636092</v>
      </c>
    </row>
    <row r="284" spans="1:18" x14ac:dyDescent="0.75">
      <c r="A284" s="7">
        <v>0.64861111111111114</v>
      </c>
      <c r="B284">
        <v>28.13</v>
      </c>
      <c r="C284">
        <v>27.56</v>
      </c>
      <c r="D284">
        <v>10</v>
      </c>
      <c r="E284">
        <v>22.75</v>
      </c>
      <c r="F284">
        <v>52.52</v>
      </c>
      <c r="G284">
        <v>22.62</v>
      </c>
      <c r="H284">
        <v>21.96</v>
      </c>
      <c r="I284">
        <v>16.239999999999998</v>
      </c>
      <c r="J284">
        <v>22.04</v>
      </c>
      <c r="K284">
        <v>119.32</v>
      </c>
      <c r="M284">
        <f t="shared" si="16"/>
        <v>21.907999999999998</v>
      </c>
      <c r="N284">
        <f t="shared" si="17"/>
        <v>0.58346649621817404</v>
      </c>
      <c r="P284">
        <v>283</v>
      </c>
      <c r="Q284">
        <f t="shared" si="18"/>
        <v>65.722110644513407</v>
      </c>
      <c r="R284">
        <f t="shared" si="19"/>
        <v>1.9173324810908698</v>
      </c>
    </row>
    <row r="285" spans="1:18" x14ac:dyDescent="0.75">
      <c r="A285" s="7">
        <v>0.64930555555555558</v>
      </c>
      <c r="B285">
        <v>28.11</v>
      </c>
      <c r="C285">
        <v>27.53</v>
      </c>
      <c r="D285">
        <v>10</v>
      </c>
      <c r="E285">
        <v>22.79</v>
      </c>
      <c r="F285">
        <v>55.71</v>
      </c>
      <c r="G285">
        <v>22.29</v>
      </c>
      <c r="H285">
        <v>15.82</v>
      </c>
      <c r="I285">
        <v>18</v>
      </c>
      <c r="J285">
        <v>21.87</v>
      </c>
      <c r="K285">
        <v>119.32</v>
      </c>
      <c r="M285">
        <f t="shared" si="16"/>
        <v>21.887999999999998</v>
      </c>
      <c r="N285">
        <f t="shared" si="17"/>
        <v>0.58293384467881104</v>
      </c>
      <c r="P285">
        <v>284</v>
      </c>
      <c r="Q285">
        <f t="shared" si="18"/>
        <v>65.690789473684205</v>
      </c>
      <c r="R285">
        <f t="shared" si="19"/>
        <v>1.914669223394055</v>
      </c>
    </row>
    <row r="286" spans="1:18" x14ac:dyDescent="0.75">
      <c r="A286" s="7">
        <v>0.65</v>
      </c>
      <c r="B286">
        <v>28.1</v>
      </c>
      <c r="C286">
        <v>27.51</v>
      </c>
      <c r="D286">
        <v>10</v>
      </c>
      <c r="E286">
        <v>22.81</v>
      </c>
      <c r="F286">
        <v>54.1</v>
      </c>
      <c r="G286">
        <v>22.52</v>
      </c>
      <c r="H286">
        <v>16.010000000000002</v>
      </c>
      <c r="I286">
        <v>19.09</v>
      </c>
      <c r="J286">
        <v>22.09</v>
      </c>
      <c r="K286">
        <v>122.05</v>
      </c>
      <c r="M286">
        <f t="shared" si="16"/>
        <v>21.878</v>
      </c>
      <c r="N286">
        <f t="shared" si="17"/>
        <v>0.5826675189091296</v>
      </c>
      <c r="P286">
        <v>285</v>
      </c>
      <c r="Q286">
        <f t="shared" si="18"/>
        <v>65.675107413840379</v>
      </c>
      <c r="R286">
        <f t="shared" si="19"/>
        <v>1.9133375945456479</v>
      </c>
    </row>
    <row r="287" spans="1:18" x14ac:dyDescent="0.75">
      <c r="A287" s="7">
        <v>0.65069444444444446</v>
      </c>
      <c r="B287">
        <v>28.1</v>
      </c>
      <c r="C287">
        <v>27.49</v>
      </c>
      <c r="D287">
        <v>10</v>
      </c>
      <c r="E287">
        <v>22.81</v>
      </c>
      <c r="F287">
        <v>56.33</v>
      </c>
      <c r="G287">
        <v>22.13</v>
      </c>
      <c r="H287">
        <v>16.78</v>
      </c>
      <c r="I287">
        <v>19</v>
      </c>
      <c r="J287">
        <v>22.14</v>
      </c>
      <c r="K287">
        <v>109.75</v>
      </c>
      <c r="M287">
        <f t="shared" si="16"/>
        <v>21.878</v>
      </c>
      <c r="N287">
        <f t="shared" si="17"/>
        <v>0.5826675189091296</v>
      </c>
      <c r="P287">
        <v>286</v>
      </c>
      <c r="Q287">
        <f t="shared" si="18"/>
        <v>65.675107413840379</v>
      </c>
      <c r="R287">
        <f t="shared" si="19"/>
        <v>1.9133375945456479</v>
      </c>
    </row>
    <row r="288" spans="1:18" x14ac:dyDescent="0.75">
      <c r="A288" s="7">
        <v>0.65138888888888891</v>
      </c>
      <c r="B288">
        <v>28.1</v>
      </c>
      <c r="C288">
        <v>27.48</v>
      </c>
      <c r="D288">
        <v>10</v>
      </c>
      <c r="E288">
        <v>22.79</v>
      </c>
      <c r="F288">
        <v>55.92</v>
      </c>
      <c r="G288">
        <v>22.23</v>
      </c>
      <c r="H288">
        <v>17.25</v>
      </c>
      <c r="I288">
        <v>19.559999999999999</v>
      </c>
      <c r="J288">
        <v>22.24</v>
      </c>
      <c r="K288">
        <v>107.01</v>
      </c>
      <c r="M288">
        <f t="shared" si="16"/>
        <v>21.878</v>
      </c>
      <c r="N288">
        <f t="shared" si="17"/>
        <v>0.5826675189091296</v>
      </c>
      <c r="P288">
        <v>287</v>
      </c>
      <c r="Q288">
        <f t="shared" si="18"/>
        <v>65.675107413840379</v>
      </c>
      <c r="R288">
        <f t="shared" si="19"/>
        <v>1.9133375945456479</v>
      </c>
    </row>
    <row r="289" spans="1:18" x14ac:dyDescent="0.75">
      <c r="A289" s="7">
        <v>0.65208333333333335</v>
      </c>
      <c r="B289">
        <v>28.09</v>
      </c>
      <c r="C289">
        <v>27.46</v>
      </c>
      <c r="D289">
        <v>10</v>
      </c>
      <c r="E289">
        <v>22.75</v>
      </c>
      <c r="F289">
        <v>55.3</v>
      </c>
      <c r="G289">
        <v>21.85</v>
      </c>
      <c r="H289">
        <v>17.55</v>
      </c>
      <c r="I289">
        <v>19.02</v>
      </c>
      <c r="J289">
        <v>21.73</v>
      </c>
      <c r="K289">
        <v>105.64</v>
      </c>
      <c r="M289">
        <f t="shared" si="16"/>
        <v>21.867999999999999</v>
      </c>
      <c r="N289">
        <f t="shared" si="17"/>
        <v>0.58240119313944816</v>
      </c>
      <c r="P289">
        <v>288</v>
      </c>
      <c r="Q289">
        <f t="shared" si="18"/>
        <v>65.659411011523687</v>
      </c>
      <c r="R289">
        <f t="shared" si="19"/>
        <v>1.9120059656972404</v>
      </c>
    </row>
    <row r="290" spans="1:18" x14ac:dyDescent="0.75">
      <c r="A290" s="7">
        <v>0.65277777777777779</v>
      </c>
      <c r="B290">
        <v>28.07</v>
      </c>
      <c r="C290">
        <v>27.43</v>
      </c>
      <c r="D290">
        <v>10</v>
      </c>
      <c r="E290">
        <v>22.72</v>
      </c>
      <c r="F290">
        <v>56.95</v>
      </c>
      <c r="G290">
        <v>21.93</v>
      </c>
      <c r="H290">
        <v>17.920000000000002</v>
      </c>
      <c r="I290">
        <v>19.45</v>
      </c>
      <c r="J290">
        <v>22.03</v>
      </c>
      <c r="K290">
        <v>101.54</v>
      </c>
      <c r="M290">
        <f t="shared" si="16"/>
        <v>21.847999999999999</v>
      </c>
      <c r="N290">
        <f t="shared" si="17"/>
        <v>0.58186854160008517</v>
      </c>
      <c r="P290">
        <v>289</v>
      </c>
      <c r="Q290">
        <f t="shared" si="18"/>
        <v>65.627975100695707</v>
      </c>
      <c r="R290">
        <f t="shared" si="19"/>
        <v>1.9093427080004257</v>
      </c>
    </row>
    <row r="291" spans="1:18" x14ac:dyDescent="0.75">
      <c r="A291" s="7">
        <v>0.65347222222222223</v>
      </c>
      <c r="B291">
        <v>28.07</v>
      </c>
      <c r="C291">
        <v>27.4</v>
      </c>
      <c r="D291">
        <v>10</v>
      </c>
      <c r="E291">
        <v>22.7</v>
      </c>
      <c r="F291">
        <v>55.92</v>
      </c>
      <c r="G291">
        <v>21.67</v>
      </c>
      <c r="H291">
        <v>18.350000000000001</v>
      </c>
      <c r="I291">
        <v>19.62</v>
      </c>
      <c r="J291">
        <v>21.83</v>
      </c>
      <c r="K291">
        <v>97.44</v>
      </c>
      <c r="M291">
        <f t="shared" si="16"/>
        <v>21.847999999999999</v>
      </c>
      <c r="N291">
        <f t="shared" si="17"/>
        <v>0.58186854160008517</v>
      </c>
      <c r="P291">
        <v>290</v>
      </c>
      <c r="Q291">
        <f t="shared" si="18"/>
        <v>65.627975100695707</v>
      </c>
      <c r="R291">
        <f t="shared" si="19"/>
        <v>1.9093427080004257</v>
      </c>
    </row>
    <row r="292" spans="1:18" x14ac:dyDescent="0.75">
      <c r="A292" s="7">
        <v>0.65416666666666667</v>
      </c>
      <c r="B292">
        <v>28.07</v>
      </c>
      <c r="C292">
        <v>27.36</v>
      </c>
      <c r="D292">
        <v>10</v>
      </c>
      <c r="E292">
        <v>22.67</v>
      </c>
      <c r="F292">
        <v>56.33</v>
      </c>
      <c r="G292">
        <v>21.72</v>
      </c>
      <c r="H292">
        <v>18.8</v>
      </c>
      <c r="I292">
        <v>19.82</v>
      </c>
      <c r="J292">
        <v>21.86</v>
      </c>
      <c r="K292">
        <v>109.75</v>
      </c>
      <c r="M292">
        <f t="shared" si="16"/>
        <v>21.847999999999999</v>
      </c>
      <c r="N292">
        <f t="shared" si="17"/>
        <v>0.58186854160008517</v>
      </c>
      <c r="P292">
        <v>291</v>
      </c>
      <c r="Q292">
        <f t="shared" si="18"/>
        <v>65.627975100695707</v>
      </c>
      <c r="R292">
        <f t="shared" si="19"/>
        <v>1.9093427080004257</v>
      </c>
    </row>
    <row r="293" spans="1:18" x14ac:dyDescent="0.75">
      <c r="A293" s="7">
        <v>0.65486111111111112</v>
      </c>
      <c r="B293">
        <v>28.08</v>
      </c>
      <c r="C293">
        <v>27.33</v>
      </c>
      <c r="D293">
        <v>10</v>
      </c>
      <c r="E293">
        <v>22.67</v>
      </c>
      <c r="F293">
        <v>56.33</v>
      </c>
      <c r="G293">
        <v>21.64</v>
      </c>
      <c r="H293">
        <v>18.73</v>
      </c>
      <c r="I293">
        <v>19.71</v>
      </c>
      <c r="J293">
        <v>21.83</v>
      </c>
      <c r="K293">
        <v>109.75</v>
      </c>
      <c r="M293">
        <f t="shared" si="16"/>
        <v>21.857999999999997</v>
      </c>
      <c r="N293">
        <f t="shared" si="17"/>
        <v>0.58213486736976661</v>
      </c>
      <c r="P293">
        <v>292</v>
      </c>
      <c r="Q293">
        <f t="shared" si="18"/>
        <v>65.643700247049125</v>
      </c>
      <c r="R293">
        <f t="shared" si="19"/>
        <v>1.9106743368488328</v>
      </c>
    </row>
    <row r="294" spans="1:18" x14ac:dyDescent="0.75">
      <c r="A294" s="7">
        <v>0.65555555555555556</v>
      </c>
      <c r="B294">
        <v>28.09</v>
      </c>
      <c r="C294">
        <v>27.32</v>
      </c>
      <c r="D294">
        <v>10</v>
      </c>
      <c r="E294">
        <v>22.7</v>
      </c>
      <c r="F294">
        <v>56.95</v>
      </c>
      <c r="G294">
        <v>22</v>
      </c>
      <c r="H294">
        <v>18.53</v>
      </c>
      <c r="I294">
        <v>19.98</v>
      </c>
      <c r="J294">
        <v>22.03</v>
      </c>
      <c r="K294">
        <v>120.68</v>
      </c>
      <c r="M294">
        <f t="shared" si="16"/>
        <v>21.867999999999999</v>
      </c>
      <c r="N294">
        <f t="shared" si="17"/>
        <v>0.58240119313944816</v>
      </c>
      <c r="P294">
        <v>293</v>
      </c>
      <c r="Q294">
        <f t="shared" si="18"/>
        <v>65.659411011523687</v>
      </c>
      <c r="R294">
        <f t="shared" si="19"/>
        <v>1.9120059656972404</v>
      </c>
    </row>
    <row r="295" spans="1:18" x14ac:dyDescent="0.75">
      <c r="A295" s="7">
        <v>0.65625</v>
      </c>
      <c r="B295">
        <v>28.09</v>
      </c>
      <c r="C295">
        <v>27.29</v>
      </c>
      <c r="D295">
        <v>10</v>
      </c>
      <c r="E295">
        <v>22.68</v>
      </c>
      <c r="F295">
        <v>56.74</v>
      </c>
      <c r="G295">
        <v>21.81</v>
      </c>
      <c r="H295">
        <v>19.010000000000002</v>
      </c>
      <c r="I295">
        <v>19.78</v>
      </c>
      <c r="J295">
        <v>21.98</v>
      </c>
      <c r="K295">
        <v>111.11</v>
      </c>
      <c r="M295">
        <f t="shared" si="16"/>
        <v>21.867999999999999</v>
      </c>
      <c r="N295">
        <f t="shared" si="17"/>
        <v>0.58240119313944816</v>
      </c>
      <c r="P295">
        <v>294</v>
      </c>
      <c r="Q295">
        <f t="shared" si="18"/>
        <v>65.659411011523687</v>
      </c>
      <c r="R295">
        <f t="shared" si="19"/>
        <v>1.9120059656972404</v>
      </c>
    </row>
    <row r="296" spans="1:18" x14ac:dyDescent="0.75">
      <c r="A296" s="7">
        <v>0.65694444444444444</v>
      </c>
      <c r="B296">
        <v>28.08</v>
      </c>
      <c r="C296">
        <v>27.29</v>
      </c>
      <c r="D296">
        <v>10</v>
      </c>
      <c r="E296">
        <v>22.69</v>
      </c>
      <c r="F296">
        <v>57.36</v>
      </c>
      <c r="G296">
        <v>21.87</v>
      </c>
      <c r="H296">
        <v>18.75</v>
      </c>
      <c r="I296">
        <v>19.84</v>
      </c>
      <c r="J296">
        <v>21.97</v>
      </c>
      <c r="K296">
        <v>112.48</v>
      </c>
      <c r="M296">
        <f t="shared" si="16"/>
        <v>21.857999999999997</v>
      </c>
      <c r="N296">
        <f t="shared" si="17"/>
        <v>0.58213486736976661</v>
      </c>
      <c r="P296">
        <v>295</v>
      </c>
      <c r="Q296">
        <f t="shared" si="18"/>
        <v>65.643700247049125</v>
      </c>
      <c r="R296">
        <f t="shared" si="19"/>
        <v>1.9106743368488328</v>
      </c>
    </row>
  </sheetData>
  <sortState ref="B2:B297">
    <sortCondition descending="1" ref="B1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84"/>
  <sheetViews>
    <sheetView topLeftCell="F2" zoomScale="70" zoomScaleNormal="70" workbookViewId="0">
      <selection activeCell="U2" sqref="U2:U384"/>
    </sheetView>
  </sheetViews>
  <sheetFormatPr defaultRowHeight="14.75" x14ac:dyDescent="0.75"/>
  <cols>
    <col min="11" max="11" width="22" bestFit="1" customWidth="1"/>
    <col min="13" max="13" width="15.40625" bestFit="1" customWidth="1"/>
    <col min="14" max="14" width="10.40625" bestFit="1" customWidth="1"/>
    <col min="15" max="15" width="6.7265625" customWidth="1"/>
    <col min="16" max="16" width="11.54296875" bestFit="1" customWidth="1"/>
    <col min="17" max="17" width="14" bestFit="1" customWidth="1"/>
    <col min="18" max="18" width="13.40625" bestFit="1" customWidth="1"/>
    <col min="19" max="19" width="44.40625" bestFit="1" customWidth="1"/>
  </cols>
  <sheetData>
    <row r="1" spans="1:21" x14ac:dyDescent="0.75">
      <c r="A1" t="s">
        <v>11</v>
      </c>
      <c r="B1" t="s">
        <v>12</v>
      </c>
      <c r="C1" t="s">
        <v>20</v>
      </c>
      <c r="D1" t="s">
        <v>21</v>
      </c>
      <c r="E1" t="s">
        <v>13</v>
      </c>
      <c r="F1" t="s">
        <v>14</v>
      </c>
      <c r="G1" t="s">
        <v>15</v>
      </c>
      <c r="H1" t="s">
        <v>22</v>
      </c>
      <c r="I1" t="s">
        <v>23</v>
      </c>
      <c r="J1" t="s">
        <v>24</v>
      </c>
      <c r="K1" t="s">
        <v>19</v>
      </c>
      <c r="M1" t="s">
        <v>63</v>
      </c>
      <c r="N1" t="s">
        <v>59</v>
      </c>
      <c r="P1" t="s">
        <v>108</v>
      </c>
      <c r="Q1" t="s">
        <v>106</v>
      </c>
      <c r="R1" t="s">
        <v>107</v>
      </c>
      <c r="S1" s="78" t="s">
        <v>67</v>
      </c>
      <c r="T1" s="78"/>
    </row>
    <row r="2" spans="1:21" x14ac:dyDescent="0.75">
      <c r="A2" s="7">
        <v>0.41</v>
      </c>
      <c r="B2">
        <v>36.880000000000003</v>
      </c>
      <c r="C2">
        <v>32.270000000000003</v>
      </c>
      <c r="D2">
        <v>10</v>
      </c>
      <c r="E2">
        <v>29.68</v>
      </c>
      <c r="F2">
        <v>17.829999999999998</v>
      </c>
      <c r="G2">
        <v>27.04</v>
      </c>
      <c r="H2">
        <v>31.25</v>
      </c>
      <c r="I2">
        <v>25.33</v>
      </c>
      <c r="J2">
        <v>25.91</v>
      </c>
      <c r="K2">
        <v>1280</v>
      </c>
      <c r="L2">
        <f>AVERAGE(K2:K373)</f>
        <v>1025.9971505376357</v>
      </c>
      <c r="M2">
        <f>B2-6.2338</f>
        <v>30.646200000000004</v>
      </c>
      <c r="N2">
        <f>M2/30.6462</f>
        <v>1.0000000000000002</v>
      </c>
      <c r="P2">
        <v>1</v>
      </c>
      <c r="Q2">
        <f>(M2-$S$12)/M2*100</f>
        <v>80</v>
      </c>
      <c r="R2">
        <f>(M2-$S$12)/$S$12</f>
        <v>4</v>
      </c>
      <c r="S2" t="s">
        <v>68</v>
      </c>
      <c r="T2">
        <v>1004.397</v>
      </c>
      <c r="U2">
        <v>3.58</v>
      </c>
    </row>
    <row r="3" spans="1:21" x14ac:dyDescent="0.75">
      <c r="A3" s="7">
        <v>0.41069444444444447</v>
      </c>
      <c r="B3">
        <v>36.82</v>
      </c>
      <c r="C3">
        <v>32.380000000000003</v>
      </c>
      <c r="D3">
        <v>10</v>
      </c>
      <c r="E3">
        <v>29.78</v>
      </c>
      <c r="F3">
        <v>18.350000000000001</v>
      </c>
      <c r="G3">
        <v>26.26</v>
      </c>
      <c r="H3">
        <v>27.13</v>
      </c>
      <c r="I3">
        <v>26.55</v>
      </c>
      <c r="J3">
        <v>24.19</v>
      </c>
      <c r="K3">
        <v>1288.2</v>
      </c>
      <c r="M3">
        <f t="shared" ref="M3:M66" si="0">B3-6.2338</f>
        <v>30.586200000000002</v>
      </c>
      <c r="N3">
        <f t="shared" ref="N3:N66" si="1">M3/30.6462</f>
        <v>0.9980421716232355</v>
      </c>
      <c r="P3">
        <v>2</v>
      </c>
      <c r="Q3">
        <f t="shared" ref="Q3:Q66" si="2">(M3-$S$12)/M3*100</f>
        <v>79.960766620240506</v>
      </c>
      <c r="R3">
        <f t="shared" ref="R3:R66" si="3">(M3-$S$12)/$S$12</f>
        <v>3.990210858116177</v>
      </c>
      <c r="S3" t="s">
        <v>75</v>
      </c>
      <c r="T3">
        <f>3.1416*0.032*0.032</f>
        <v>3.2169984000000001E-3</v>
      </c>
      <c r="U3">
        <v>0</v>
      </c>
    </row>
    <row r="4" spans="1:21" x14ac:dyDescent="0.75">
      <c r="A4" s="7">
        <v>0.41138888888888886</v>
      </c>
      <c r="B4">
        <v>36.82</v>
      </c>
      <c r="C4">
        <v>32.56</v>
      </c>
      <c r="D4">
        <v>10</v>
      </c>
      <c r="E4">
        <v>29.2</v>
      </c>
      <c r="F4">
        <v>19.55</v>
      </c>
      <c r="G4">
        <v>26.46</v>
      </c>
      <c r="H4">
        <v>27.34</v>
      </c>
      <c r="I4">
        <v>26.87</v>
      </c>
      <c r="J4">
        <v>25.19</v>
      </c>
      <c r="K4">
        <v>1286.83</v>
      </c>
      <c r="M4">
        <f t="shared" si="0"/>
        <v>30.586200000000002</v>
      </c>
      <c r="N4">
        <f t="shared" si="1"/>
        <v>0.9980421716232355</v>
      </c>
      <c r="P4">
        <v>3</v>
      </c>
      <c r="Q4">
        <f t="shared" si="2"/>
        <v>79.960766620240506</v>
      </c>
      <c r="R4">
        <f t="shared" si="3"/>
        <v>3.990210858116177</v>
      </c>
      <c r="S4" t="s">
        <v>69</v>
      </c>
      <c r="T4" t="s">
        <v>80</v>
      </c>
      <c r="U4">
        <v>42.42</v>
      </c>
    </row>
    <row r="5" spans="1:21" x14ac:dyDescent="0.75">
      <c r="A5" s="7">
        <v>0.41208333333333336</v>
      </c>
      <c r="B5">
        <v>36.82</v>
      </c>
      <c r="C5">
        <v>32.69</v>
      </c>
      <c r="D5">
        <v>10</v>
      </c>
      <c r="E5">
        <v>28.68</v>
      </c>
      <c r="F5">
        <v>19.72</v>
      </c>
      <c r="G5">
        <v>25.38</v>
      </c>
      <c r="H5">
        <v>26.25</v>
      </c>
      <c r="I5">
        <v>25.62</v>
      </c>
      <c r="J5">
        <v>23.6</v>
      </c>
      <c r="K5">
        <v>1269.06</v>
      </c>
      <c r="M5">
        <f t="shared" si="0"/>
        <v>30.586200000000002</v>
      </c>
      <c r="N5">
        <f t="shared" si="1"/>
        <v>0.9980421716232355</v>
      </c>
      <c r="P5">
        <v>4</v>
      </c>
      <c r="Q5">
        <f t="shared" si="2"/>
        <v>79.960766620240506</v>
      </c>
      <c r="R5">
        <f t="shared" si="3"/>
        <v>3.990210858116177</v>
      </c>
      <c r="S5" t="s">
        <v>71</v>
      </c>
      <c r="T5">
        <v>380</v>
      </c>
      <c r="U5">
        <v>38.31</v>
      </c>
    </row>
    <row r="6" spans="1:21" x14ac:dyDescent="0.75">
      <c r="A6" s="7">
        <v>0.41277777777777774</v>
      </c>
      <c r="B6">
        <v>36.78</v>
      </c>
      <c r="C6">
        <v>32.770000000000003</v>
      </c>
      <c r="D6">
        <v>10</v>
      </c>
      <c r="E6">
        <v>27.55</v>
      </c>
      <c r="F6">
        <v>20.239999999999998</v>
      </c>
      <c r="G6">
        <v>27.07</v>
      </c>
      <c r="H6">
        <v>23.17</v>
      </c>
      <c r="I6">
        <v>22.16</v>
      </c>
      <c r="J6">
        <v>22.93</v>
      </c>
      <c r="K6">
        <v>1264.96</v>
      </c>
      <c r="M6">
        <f t="shared" si="0"/>
        <v>30.546200000000002</v>
      </c>
      <c r="N6">
        <f t="shared" si="1"/>
        <v>0.99673695270539253</v>
      </c>
      <c r="P6">
        <v>5</v>
      </c>
      <c r="Q6">
        <f t="shared" si="2"/>
        <v>79.934525407415663</v>
      </c>
      <c r="R6">
        <f t="shared" si="3"/>
        <v>3.9836847635269623</v>
      </c>
      <c r="S6" t="s">
        <v>72</v>
      </c>
      <c r="T6">
        <f>T5*T3*T2</f>
        <v>1227.8345459466241</v>
      </c>
      <c r="U6">
        <v>38.909999999999997</v>
      </c>
    </row>
    <row r="7" spans="1:21" x14ac:dyDescent="0.75">
      <c r="A7" s="7">
        <v>0.41347222222222224</v>
      </c>
      <c r="B7">
        <v>36.75</v>
      </c>
      <c r="C7">
        <v>32.9</v>
      </c>
      <c r="D7">
        <v>10</v>
      </c>
      <c r="E7">
        <v>28.23</v>
      </c>
      <c r="F7">
        <v>10</v>
      </c>
      <c r="G7">
        <v>27.91</v>
      </c>
      <c r="H7">
        <v>21.36</v>
      </c>
      <c r="I7">
        <v>21.89</v>
      </c>
      <c r="J7">
        <v>23.37</v>
      </c>
      <c r="K7">
        <v>1278.6300000000001</v>
      </c>
      <c r="M7">
        <f t="shared" si="0"/>
        <v>30.516200000000001</v>
      </c>
      <c r="N7">
        <f t="shared" si="1"/>
        <v>0.99575803851701028</v>
      </c>
      <c r="P7">
        <v>6</v>
      </c>
      <c r="Q7">
        <f t="shared" si="2"/>
        <v>79.914799352475086</v>
      </c>
      <c r="R7">
        <f t="shared" si="3"/>
        <v>3.9787901925850511</v>
      </c>
      <c r="S7" t="s">
        <v>73</v>
      </c>
      <c r="T7">
        <v>19.5884</v>
      </c>
      <c r="U7">
        <v>33.08</v>
      </c>
    </row>
    <row r="8" spans="1:21" x14ac:dyDescent="0.75">
      <c r="A8" s="7">
        <v>0.41416666666666663</v>
      </c>
      <c r="B8">
        <v>36.75</v>
      </c>
      <c r="C8">
        <v>33</v>
      </c>
      <c r="D8">
        <v>10</v>
      </c>
      <c r="E8">
        <v>29.17</v>
      </c>
      <c r="F8">
        <v>18.86</v>
      </c>
      <c r="G8">
        <v>29.11</v>
      </c>
      <c r="H8">
        <v>21.09</v>
      </c>
      <c r="I8">
        <v>21.88</v>
      </c>
      <c r="J8">
        <v>23.85</v>
      </c>
      <c r="K8">
        <v>1214.3800000000001</v>
      </c>
      <c r="M8">
        <f t="shared" si="0"/>
        <v>30.516200000000001</v>
      </c>
      <c r="N8">
        <f t="shared" si="1"/>
        <v>0.99575803851701028</v>
      </c>
      <c r="P8">
        <v>7</v>
      </c>
      <c r="Q8">
        <f t="shared" si="2"/>
        <v>79.914799352475086</v>
      </c>
      <c r="R8">
        <f t="shared" si="3"/>
        <v>3.9787901925850511</v>
      </c>
      <c r="S8" t="s">
        <v>74</v>
      </c>
      <c r="T8">
        <f>1000*6.0775*T3</f>
        <v>19.551307776000002</v>
      </c>
      <c r="U8">
        <v>39.47</v>
      </c>
    </row>
    <row r="9" spans="1:21" x14ac:dyDescent="0.75">
      <c r="A9" s="7">
        <v>0.41486111111111112</v>
      </c>
      <c r="B9">
        <v>36.74</v>
      </c>
      <c r="C9">
        <v>33.19</v>
      </c>
      <c r="D9">
        <v>10</v>
      </c>
      <c r="E9">
        <v>30.02</v>
      </c>
      <c r="F9">
        <v>10</v>
      </c>
      <c r="G9">
        <v>29.71</v>
      </c>
      <c r="H9">
        <v>22.51</v>
      </c>
      <c r="I9">
        <v>23.17</v>
      </c>
      <c r="J9">
        <v>24.18</v>
      </c>
      <c r="K9">
        <v>1281.3699999999999</v>
      </c>
      <c r="M9">
        <f t="shared" si="0"/>
        <v>30.506200000000003</v>
      </c>
      <c r="N9">
        <f t="shared" si="1"/>
        <v>0.99543173378754957</v>
      </c>
      <c r="P9">
        <v>8</v>
      </c>
      <c r="Q9">
        <f t="shared" si="2"/>
        <v>79.908215379168837</v>
      </c>
      <c r="R9">
        <f t="shared" si="3"/>
        <v>3.9771586689377476</v>
      </c>
      <c r="S9" t="s">
        <v>76</v>
      </c>
      <c r="T9">
        <f>100*T7/T8</f>
        <v>100.18971735509953</v>
      </c>
      <c r="U9">
        <v>36.42</v>
      </c>
    </row>
    <row r="10" spans="1:21" x14ac:dyDescent="0.75">
      <c r="A10" s="7">
        <v>0.41555555555555551</v>
      </c>
      <c r="B10">
        <v>36.71</v>
      </c>
      <c r="C10">
        <v>33.36</v>
      </c>
      <c r="D10">
        <v>10</v>
      </c>
      <c r="E10">
        <v>29.84</v>
      </c>
      <c r="F10">
        <v>10</v>
      </c>
      <c r="G10">
        <v>29.89</v>
      </c>
      <c r="H10">
        <v>21.1</v>
      </c>
      <c r="I10">
        <v>23.14</v>
      </c>
      <c r="J10">
        <v>24.22</v>
      </c>
      <c r="K10">
        <v>1270.43</v>
      </c>
      <c r="M10">
        <f t="shared" si="0"/>
        <v>30.476200000000002</v>
      </c>
      <c r="N10">
        <f t="shared" si="1"/>
        <v>0.99445281959916731</v>
      </c>
      <c r="P10">
        <v>9</v>
      </c>
      <c r="Q10">
        <f t="shared" si="2"/>
        <v>79.888437534863272</v>
      </c>
      <c r="R10">
        <f t="shared" si="3"/>
        <v>3.9722640979958359</v>
      </c>
      <c r="U10">
        <v>36.71</v>
      </c>
    </row>
    <row r="11" spans="1:21" x14ac:dyDescent="0.75">
      <c r="A11" s="7">
        <v>0.41625000000000001</v>
      </c>
      <c r="B11">
        <v>36.71</v>
      </c>
      <c r="C11">
        <v>33.5</v>
      </c>
      <c r="D11">
        <v>10</v>
      </c>
      <c r="E11">
        <v>29.78</v>
      </c>
      <c r="F11">
        <v>10</v>
      </c>
      <c r="G11">
        <v>30.1</v>
      </c>
      <c r="H11">
        <v>21.13</v>
      </c>
      <c r="I11">
        <v>23.32</v>
      </c>
      <c r="J11">
        <v>24.53</v>
      </c>
      <c r="K11">
        <v>1277.26</v>
      </c>
      <c r="M11">
        <f t="shared" si="0"/>
        <v>30.476200000000002</v>
      </c>
      <c r="N11">
        <f t="shared" si="1"/>
        <v>0.99445281959916731</v>
      </c>
      <c r="P11">
        <v>10</v>
      </c>
      <c r="Q11">
        <f t="shared" si="2"/>
        <v>79.888437534863272</v>
      </c>
      <c r="R11">
        <f t="shared" si="3"/>
        <v>3.9722640979958359</v>
      </c>
      <c r="U11">
        <v>36.68</v>
      </c>
    </row>
    <row r="12" spans="1:21" x14ac:dyDescent="0.75">
      <c r="A12" s="7">
        <v>0.4169444444444444</v>
      </c>
      <c r="B12">
        <v>36.700000000000003</v>
      </c>
      <c r="C12">
        <v>33.61</v>
      </c>
      <c r="D12">
        <v>10</v>
      </c>
      <c r="E12">
        <v>29.77</v>
      </c>
      <c r="F12">
        <v>10</v>
      </c>
      <c r="G12">
        <v>30</v>
      </c>
      <c r="H12">
        <v>21.11</v>
      </c>
      <c r="I12">
        <v>23.51</v>
      </c>
      <c r="J12">
        <v>24.58</v>
      </c>
      <c r="K12">
        <v>1286.83</v>
      </c>
      <c r="M12">
        <f t="shared" si="0"/>
        <v>30.466200000000004</v>
      </c>
      <c r="N12">
        <f t="shared" si="1"/>
        <v>0.9941265148697066</v>
      </c>
      <c r="P12">
        <v>11</v>
      </c>
      <c r="Q12">
        <f t="shared" si="2"/>
        <v>79.881836264450442</v>
      </c>
      <c r="R12">
        <f t="shared" si="3"/>
        <v>3.9706325743485325</v>
      </c>
      <c r="S12">
        <f>0.2*M2</f>
        <v>6.1292400000000011</v>
      </c>
      <c r="U12">
        <v>36.78</v>
      </c>
    </row>
    <row r="13" spans="1:21" x14ac:dyDescent="0.75">
      <c r="A13" s="7">
        <v>0.41763888888888889</v>
      </c>
      <c r="B13">
        <v>36.68</v>
      </c>
      <c r="C13">
        <v>33.799999999999997</v>
      </c>
      <c r="D13">
        <v>10</v>
      </c>
      <c r="E13">
        <v>29.78</v>
      </c>
      <c r="F13">
        <v>10</v>
      </c>
      <c r="G13">
        <v>30.13</v>
      </c>
      <c r="H13">
        <v>21.06</v>
      </c>
      <c r="I13">
        <v>23.67</v>
      </c>
      <c r="J13">
        <v>24.91</v>
      </c>
      <c r="K13">
        <v>1289.57</v>
      </c>
      <c r="M13">
        <f t="shared" si="0"/>
        <v>30.446200000000001</v>
      </c>
      <c r="N13">
        <f t="shared" si="1"/>
        <v>0.99347390541078506</v>
      </c>
      <c r="P13">
        <v>12</v>
      </c>
      <c r="Q13">
        <f t="shared" si="2"/>
        <v>79.868620714571932</v>
      </c>
      <c r="R13">
        <f t="shared" si="3"/>
        <v>3.9673695270539246</v>
      </c>
      <c r="U13">
        <v>36.75</v>
      </c>
    </row>
    <row r="14" spans="1:21" x14ac:dyDescent="0.75">
      <c r="A14" s="7">
        <v>0.41833333333333328</v>
      </c>
      <c r="B14">
        <v>36.67</v>
      </c>
      <c r="C14">
        <v>33.94</v>
      </c>
      <c r="D14">
        <v>10</v>
      </c>
      <c r="E14">
        <v>29.85</v>
      </c>
      <c r="F14">
        <v>10</v>
      </c>
      <c r="G14">
        <v>30.18</v>
      </c>
      <c r="H14">
        <v>21.08</v>
      </c>
      <c r="I14">
        <v>23.78</v>
      </c>
      <c r="J14">
        <v>24.88</v>
      </c>
      <c r="K14">
        <v>1281.3699999999999</v>
      </c>
      <c r="M14">
        <f t="shared" si="0"/>
        <v>30.436200000000003</v>
      </c>
      <c r="N14">
        <f t="shared" si="1"/>
        <v>0.99314760068132435</v>
      </c>
      <c r="P14">
        <v>13</v>
      </c>
      <c r="Q14">
        <f t="shared" si="2"/>
        <v>79.862006426557855</v>
      </c>
      <c r="R14">
        <f t="shared" si="3"/>
        <v>3.9657380034066212</v>
      </c>
      <c r="U14">
        <v>36.659999999999997</v>
      </c>
    </row>
    <row r="15" spans="1:21" x14ac:dyDescent="0.75">
      <c r="A15" s="7">
        <v>0.41902777777777778</v>
      </c>
      <c r="B15">
        <v>36.659999999999997</v>
      </c>
      <c r="C15">
        <v>34.15</v>
      </c>
      <c r="D15">
        <v>10</v>
      </c>
      <c r="E15">
        <v>29.93</v>
      </c>
      <c r="F15">
        <v>10</v>
      </c>
      <c r="G15">
        <v>30.35</v>
      </c>
      <c r="H15">
        <v>21.1</v>
      </c>
      <c r="I15">
        <v>23.9</v>
      </c>
      <c r="J15">
        <v>25.52</v>
      </c>
      <c r="K15">
        <v>1292.3</v>
      </c>
      <c r="M15">
        <f t="shared" si="0"/>
        <v>30.426199999999998</v>
      </c>
      <c r="N15">
        <f t="shared" si="1"/>
        <v>0.99282129595186341</v>
      </c>
      <c r="P15">
        <v>14</v>
      </c>
      <c r="Q15">
        <f t="shared" si="2"/>
        <v>79.855387790785571</v>
      </c>
      <c r="R15">
        <f t="shared" si="3"/>
        <v>3.9641064797593168</v>
      </c>
      <c r="U15">
        <v>36.700000000000003</v>
      </c>
    </row>
    <row r="16" spans="1:21" x14ac:dyDescent="0.75">
      <c r="A16" s="7">
        <v>0.41972222222222227</v>
      </c>
      <c r="B16">
        <v>36.630000000000003</v>
      </c>
      <c r="C16">
        <v>34.26</v>
      </c>
      <c r="D16">
        <v>10</v>
      </c>
      <c r="E16">
        <v>30.03</v>
      </c>
      <c r="F16">
        <v>10</v>
      </c>
      <c r="G16">
        <v>30.47</v>
      </c>
      <c r="H16">
        <v>21.13</v>
      </c>
      <c r="I16">
        <v>24.02</v>
      </c>
      <c r="J16">
        <v>24.71</v>
      </c>
      <c r="K16">
        <v>1295.04</v>
      </c>
      <c r="M16">
        <f t="shared" si="0"/>
        <v>30.396200000000004</v>
      </c>
      <c r="N16">
        <f t="shared" si="1"/>
        <v>0.99184238176348138</v>
      </c>
      <c r="P16">
        <v>15</v>
      </c>
      <c r="Q16">
        <f t="shared" si="2"/>
        <v>79.835505754008722</v>
      </c>
      <c r="R16">
        <f t="shared" si="3"/>
        <v>3.9592119088174065</v>
      </c>
      <c r="U16">
        <v>36.75</v>
      </c>
    </row>
    <row r="17" spans="1:21" x14ac:dyDescent="0.75">
      <c r="A17" s="7">
        <v>0.42041666666666666</v>
      </c>
      <c r="B17">
        <v>36.619999999999997</v>
      </c>
      <c r="C17">
        <v>34.42</v>
      </c>
      <c r="D17">
        <v>10</v>
      </c>
      <c r="E17">
        <v>30.1</v>
      </c>
      <c r="F17">
        <v>10</v>
      </c>
      <c r="G17">
        <v>30.5</v>
      </c>
      <c r="H17">
        <v>21.17</v>
      </c>
      <c r="I17">
        <v>24.13</v>
      </c>
      <c r="J17">
        <v>26.14</v>
      </c>
      <c r="K17">
        <v>1299.1400000000001</v>
      </c>
      <c r="M17">
        <f t="shared" si="0"/>
        <v>30.386199999999999</v>
      </c>
      <c r="N17">
        <f t="shared" si="1"/>
        <v>0.99151607703402045</v>
      </c>
      <c r="P17">
        <v>16</v>
      </c>
      <c r="Q17">
        <f t="shared" si="2"/>
        <v>79.828869684264575</v>
      </c>
      <c r="R17">
        <f t="shared" si="3"/>
        <v>3.9575803851701017</v>
      </c>
      <c r="U17">
        <v>36.71</v>
      </c>
    </row>
    <row r="18" spans="1:21" x14ac:dyDescent="0.75">
      <c r="A18" s="7">
        <v>0.42111111111111116</v>
      </c>
      <c r="B18">
        <v>36.61</v>
      </c>
      <c r="C18">
        <v>34.619999999999997</v>
      </c>
      <c r="D18">
        <v>10</v>
      </c>
      <c r="E18">
        <v>30.2</v>
      </c>
      <c r="F18">
        <v>10</v>
      </c>
      <c r="G18">
        <v>30.66</v>
      </c>
      <c r="H18">
        <v>21.2</v>
      </c>
      <c r="I18">
        <v>24.27</v>
      </c>
      <c r="J18">
        <v>24.29</v>
      </c>
      <c r="K18">
        <v>1305.97</v>
      </c>
      <c r="M18">
        <f t="shared" si="0"/>
        <v>30.376200000000001</v>
      </c>
      <c r="N18">
        <f t="shared" si="1"/>
        <v>0.99118977230455985</v>
      </c>
      <c r="P18">
        <v>17</v>
      </c>
      <c r="Q18">
        <f t="shared" si="2"/>
        <v>79.822229245264381</v>
      </c>
      <c r="R18">
        <f t="shared" si="3"/>
        <v>3.9559488615227982</v>
      </c>
      <c r="U18">
        <v>36.82</v>
      </c>
    </row>
    <row r="19" spans="1:21" x14ac:dyDescent="0.75">
      <c r="A19" s="7">
        <v>0.42180555555555554</v>
      </c>
      <c r="B19">
        <v>36.520000000000003</v>
      </c>
      <c r="C19">
        <v>34.75</v>
      </c>
      <c r="D19">
        <v>10</v>
      </c>
      <c r="E19">
        <v>30.26</v>
      </c>
      <c r="F19">
        <v>10</v>
      </c>
      <c r="G19">
        <v>30.53</v>
      </c>
      <c r="H19">
        <v>21.28</v>
      </c>
      <c r="I19">
        <v>24.33</v>
      </c>
      <c r="J19">
        <v>24.86</v>
      </c>
      <c r="K19">
        <v>1304.6099999999999</v>
      </c>
      <c r="M19">
        <f t="shared" si="0"/>
        <v>30.286200000000004</v>
      </c>
      <c r="N19">
        <f t="shared" si="1"/>
        <v>0.9882530297394132</v>
      </c>
      <c r="P19">
        <v>18</v>
      </c>
      <c r="Q19">
        <f t="shared" si="2"/>
        <v>79.762267963626996</v>
      </c>
      <c r="R19">
        <f t="shared" si="3"/>
        <v>3.9412651486970653</v>
      </c>
      <c r="U19">
        <v>36.630000000000003</v>
      </c>
    </row>
    <row r="20" spans="1:21" x14ac:dyDescent="0.75">
      <c r="A20" s="7">
        <v>0.42250000000000004</v>
      </c>
      <c r="B20">
        <v>36.42</v>
      </c>
      <c r="C20">
        <v>34.92</v>
      </c>
      <c r="D20">
        <v>10</v>
      </c>
      <c r="E20">
        <v>30.27</v>
      </c>
      <c r="F20">
        <v>10</v>
      </c>
      <c r="G20">
        <v>30.51</v>
      </c>
      <c r="H20">
        <v>21.32</v>
      </c>
      <c r="I20">
        <v>24.41</v>
      </c>
      <c r="J20">
        <v>25.76</v>
      </c>
      <c r="K20">
        <v>1307.3399999999999</v>
      </c>
      <c r="M20">
        <f t="shared" si="0"/>
        <v>30.186200000000003</v>
      </c>
      <c r="N20">
        <f t="shared" si="1"/>
        <v>0.98498998244480562</v>
      </c>
      <c r="P20">
        <v>19</v>
      </c>
      <c r="Q20">
        <f t="shared" si="2"/>
        <v>79.695224970350694</v>
      </c>
      <c r="R20">
        <f t="shared" si="3"/>
        <v>3.9249499122240277</v>
      </c>
      <c r="U20">
        <v>37.04</v>
      </c>
    </row>
    <row r="21" spans="1:21" x14ac:dyDescent="0.75">
      <c r="A21" s="7">
        <v>0.42319444444444443</v>
      </c>
      <c r="B21">
        <v>36.4</v>
      </c>
      <c r="C21">
        <v>35.07</v>
      </c>
      <c r="D21">
        <v>10</v>
      </c>
      <c r="E21">
        <v>30.3</v>
      </c>
      <c r="F21">
        <v>10</v>
      </c>
      <c r="G21">
        <v>30.66</v>
      </c>
      <c r="H21">
        <v>21.38</v>
      </c>
      <c r="I21">
        <v>24.49</v>
      </c>
      <c r="J21">
        <v>25.2</v>
      </c>
      <c r="K21">
        <v>1310.07</v>
      </c>
      <c r="M21">
        <f t="shared" si="0"/>
        <v>30.1662</v>
      </c>
      <c r="N21">
        <f t="shared" si="1"/>
        <v>0.98433737298588408</v>
      </c>
      <c r="P21">
        <v>20</v>
      </c>
      <c r="Q21">
        <f t="shared" si="2"/>
        <v>79.681763032798301</v>
      </c>
      <c r="R21">
        <f t="shared" si="3"/>
        <v>3.9216868649294199</v>
      </c>
      <c r="U21">
        <v>37.049999999999997</v>
      </c>
    </row>
    <row r="22" spans="1:21" x14ac:dyDescent="0.75">
      <c r="A22" s="7">
        <v>0.42388888888888893</v>
      </c>
      <c r="B22">
        <v>36.39</v>
      </c>
      <c r="C22">
        <v>35.21</v>
      </c>
      <c r="D22">
        <v>10</v>
      </c>
      <c r="E22">
        <v>30.31</v>
      </c>
      <c r="F22">
        <v>10</v>
      </c>
      <c r="G22">
        <v>30.69</v>
      </c>
      <c r="H22">
        <v>21.44</v>
      </c>
      <c r="I22">
        <v>24.58</v>
      </c>
      <c r="J22">
        <v>25.5</v>
      </c>
      <c r="K22">
        <v>1315.54</v>
      </c>
      <c r="M22">
        <f t="shared" si="0"/>
        <v>30.156200000000002</v>
      </c>
      <c r="N22">
        <f t="shared" si="1"/>
        <v>0.98401106825642337</v>
      </c>
      <c r="P22">
        <v>21</v>
      </c>
      <c r="Q22">
        <f t="shared" si="2"/>
        <v>79.675025367917712</v>
      </c>
      <c r="R22">
        <f t="shared" si="3"/>
        <v>3.9200553412821164</v>
      </c>
      <c r="U22">
        <v>36.82</v>
      </c>
    </row>
    <row r="23" spans="1:21" x14ac:dyDescent="0.75">
      <c r="A23" s="7">
        <v>0.42458333333333331</v>
      </c>
      <c r="B23">
        <v>36.24</v>
      </c>
      <c r="C23">
        <v>35.340000000000003</v>
      </c>
      <c r="D23">
        <v>10</v>
      </c>
      <c r="E23">
        <v>30.36</v>
      </c>
      <c r="F23">
        <v>10</v>
      </c>
      <c r="G23">
        <v>30.73</v>
      </c>
      <c r="H23">
        <v>21.52</v>
      </c>
      <c r="I23">
        <v>24.64</v>
      </c>
      <c r="J23">
        <v>24.85</v>
      </c>
      <c r="K23">
        <v>1316.91</v>
      </c>
      <c r="M23">
        <f t="shared" si="0"/>
        <v>30.006200000000003</v>
      </c>
      <c r="N23">
        <f t="shared" si="1"/>
        <v>0.97911649731451222</v>
      </c>
      <c r="P23">
        <v>22</v>
      </c>
      <c r="Q23">
        <f t="shared" si="2"/>
        <v>79.57342149289147</v>
      </c>
      <c r="R23">
        <f t="shared" si="3"/>
        <v>3.8955824865725601</v>
      </c>
      <c r="U23">
        <v>36.880000000000003</v>
      </c>
    </row>
    <row r="24" spans="1:21" x14ac:dyDescent="0.75">
      <c r="A24" s="7">
        <v>0.42527777777777781</v>
      </c>
      <c r="B24">
        <v>36.21</v>
      </c>
      <c r="C24">
        <v>35.35</v>
      </c>
      <c r="D24">
        <v>10</v>
      </c>
      <c r="E24">
        <v>30.42</v>
      </c>
      <c r="F24">
        <v>10</v>
      </c>
      <c r="G24">
        <v>30.73</v>
      </c>
      <c r="H24">
        <v>21.57</v>
      </c>
      <c r="I24">
        <v>24.77</v>
      </c>
      <c r="J24">
        <v>25.51</v>
      </c>
      <c r="K24">
        <v>1315.54</v>
      </c>
      <c r="M24">
        <f t="shared" si="0"/>
        <v>29.976200000000002</v>
      </c>
      <c r="N24">
        <f t="shared" si="1"/>
        <v>0.97813758312612986</v>
      </c>
      <c r="P24">
        <v>23</v>
      </c>
      <c r="Q24">
        <f t="shared" si="2"/>
        <v>79.552978696432504</v>
      </c>
      <c r="R24">
        <f t="shared" si="3"/>
        <v>3.8906879156306489</v>
      </c>
      <c r="U24">
        <v>36.82</v>
      </c>
    </row>
    <row r="25" spans="1:21" x14ac:dyDescent="0.75">
      <c r="A25" s="7">
        <v>0.4259722222222222</v>
      </c>
      <c r="B25">
        <v>36.19</v>
      </c>
      <c r="C25">
        <v>35.5</v>
      </c>
      <c r="D25">
        <v>10</v>
      </c>
      <c r="E25">
        <v>30.46</v>
      </c>
      <c r="F25">
        <v>10</v>
      </c>
      <c r="G25">
        <v>30.87</v>
      </c>
      <c r="H25">
        <v>21.63</v>
      </c>
      <c r="I25">
        <v>24.83</v>
      </c>
      <c r="J25">
        <v>25.99</v>
      </c>
      <c r="K25">
        <v>1333.32</v>
      </c>
      <c r="M25">
        <f t="shared" si="0"/>
        <v>29.956199999999999</v>
      </c>
      <c r="N25">
        <f t="shared" si="1"/>
        <v>0.97748497366720832</v>
      </c>
      <c r="P25">
        <v>24</v>
      </c>
      <c r="Q25">
        <f t="shared" si="2"/>
        <v>79.539327418030325</v>
      </c>
      <c r="R25">
        <f t="shared" si="3"/>
        <v>3.8874248683360411</v>
      </c>
      <c r="U25">
        <v>36.74</v>
      </c>
    </row>
    <row r="26" spans="1:21" x14ac:dyDescent="0.75">
      <c r="A26" s="7">
        <v>0.42666666666666669</v>
      </c>
      <c r="B26">
        <v>36.15</v>
      </c>
      <c r="C26">
        <v>35.69</v>
      </c>
      <c r="D26">
        <v>10</v>
      </c>
      <c r="E26">
        <v>30.52</v>
      </c>
      <c r="F26">
        <v>10</v>
      </c>
      <c r="G26">
        <v>30.95</v>
      </c>
      <c r="H26">
        <v>21.7</v>
      </c>
      <c r="I26">
        <v>24.92</v>
      </c>
      <c r="J26">
        <v>24.95</v>
      </c>
      <c r="K26">
        <v>1330.58</v>
      </c>
      <c r="M26">
        <f t="shared" si="0"/>
        <v>29.9162</v>
      </c>
      <c r="N26">
        <f t="shared" si="1"/>
        <v>0.97617975474936536</v>
      </c>
      <c r="P26">
        <v>25</v>
      </c>
      <c r="Q26">
        <f t="shared" si="2"/>
        <v>79.511970103154823</v>
      </c>
      <c r="R26">
        <f t="shared" si="3"/>
        <v>3.8808987737468259</v>
      </c>
      <c r="U26">
        <v>36.67</v>
      </c>
    </row>
    <row r="27" spans="1:21" x14ac:dyDescent="0.75">
      <c r="A27" s="7">
        <v>0.42736111111111108</v>
      </c>
      <c r="B27">
        <v>36.08</v>
      </c>
      <c r="C27">
        <v>35.83</v>
      </c>
      <c r="D27">
        <v>10</v>
      </c>
      <c r="E27">
        <v>30.64</v>
      </c>
      <c r="F27">
        <v>10</v>
      </c>
      <c r="G27">
        <v>31.08</v>
      </c>
      <c r="H27">
        <v>21.74</v>
      </c>
      <c r="I27">
        <v>24.98</v>
      </c>
      <c r="J27">
        <v>25.91</v>
      </c>
      <c r="K27">
        <v>1340.15</v>
      </c>
      <c r="M27">
        <f t="shared" si="0"/>
        <v>29.8462</v>
      </c>
      <c r="N27">
        <f t="shared" si="1"/>
        <v>0.97389562164314003</v>
      </c>
      <c r="P27">
        <v>26</v>
      </c>
      <c r="Q27">
        <f t="shared" si="2"/>
        <v>79.463918354765426</v>
      </c>
      <c r="R27">
        <f t="shared" si="3"/>
        <v>3.8694781082156999</v>
      </c>
      <c r="U27">
        <v>36.61</v>
      </c>
    </row>
    <row r="28" spans="1:21" x14ac:dyDescent="0.75">
      <c r="A28" s="7">
        <v>0.42805555555555558</v>
      </c>
      <c r="B28">
        <v>35.99</v>
      </c>
      <c r="C28">
        <v>35.94</v>
      </c>
      <c r="D28">
        <v>10</v>
      </c>
      <c r="E28">
        <v>30.76</v>
      </c>
      <c r="F28">
        <v>10</v>
      </c>
      <c r="G28">
        <v>31.18</v>
      </c>
      <c r="H28">
        <v>21.83</v>
      </c>
      <c r="I28">
        <v>25.08</v>
      </c>
      <c r="J28">
        <v>25.95</v>
      </c>
      <c r="K28">
        <v>1351.09</v>
      </c>
      <c r="M28">
        <f t="shared" si="0"/>
        <v>29.756200000000003</v>
      </c>
      <c r="N28">
        <f t="shared" si="1"/>
        <v>0.9709588790779935</v>
      </c>
      <c r="P28">
        <v>27</v>
      </c>
      <c r="Q28">
        <f t="shared" si="2"/>
        <v>79.401805338047211</v>
      </c>
      <c r="R28">
        <f t="shared" si="3"/>
        <v>3.8547943953899666</v>
      </c>
      <c r="U28">
        <v>36.619999999999997</v>
      </c>
    </row>
    <row r="29" spans="1:21" x14ac:dyDescent="0.75">
      <c r="A29" s="7">
        <v>0.42874999999999996</v>
      </c>
      <c r="B29">
        <v>35.979999999999997</v>
      </c>
      <c r="C29">
        <v>36.11</v>
      </c>
      <c r="D29">
        <v>10</v>
      </c>
      <c r="E29">
        <v>30.87</v>
      </c>
      <c r="F29">
        <v>10</v>
      </c>
      <c r="G29">
        <v>31.38</v>
      </c>
      <c r="H29">
        <v>21.95</v>
      </c>
      <c r="I29">
        <v>25.17</v>
      </c>
      <c r="J29">
        <v>25.97</v>
      </c>
      <c r="K29">
        <v>1355.19</v>
      </c>
      <c r="M29">
        <f t="shared" si="0"/>
        <v>29.746199999999998</v>
      </c>
      <c r="N29">
        <f t="shared" si="1"/>
        <v>0.97063257434853256</v>
      </c>
      <c r="P29">
        <v>28</v>
      </c>
      <c r="Q29">
        <f t="shared" si="2"/>
        <v>79.39488069064285</v>
      </c>
      <c r="R29">
        <f t="shared" si="3"/>
        <v>3.8531628717426623</v>
      </c>
      <c r="U29">
        <v>36.520000000000003</v>
      </c>
    </row>
    <row r="30" spans="1:21" x14ac:dyDescent="0.75">
      <c r="A30" s="7">
        <v>0.42944444444444446</v>
      </c>
      <c r="B30">
        <v>35.94</v>
      </c>
      <c r="C30">
        <v>36.17</v>
      </c>
      <c r="D30">
        <v>10</v>
      </c>
      <c r="E30">
        <v>30.97</v>
      </c>
      <c r="F30">
        <v>10</v>
      </c>
      <c r="G30">
        <v>31.41</v>
      </c>
      <c r="H30">
        <v>22</v>
      </c>
      <c r="I30">
        <v>25.25</v>
      </c>
      <c r="J30">
        <v>25.69</v>
      </c>
      <c r="K30">
        <v>1353.82</v>
      </c>
      <c r="M30">
        <f t="shared" si="0"/>
        <v>29.706199999999999</v>
      </c>
      <c r="N30">
        <f t="shared" si="1"/>
        <v>0.9693273554306896</v>
      </c>
      <c r="P30">
        <v>29</v>
      </c>
      <c r="Q30">
        <f t="shared" si="2"/>
        <v>79.36713548013546</v>
      </c>
      <c r="R30">
        <f t="shared" si="3"/>
        <v>3.8466367771534471</v>
      </c>
      <c r="U30">
        <v>36.4</v>
      </c>
    </row>
    <row r="31" spans="1:21" x14ac:dyDescent="0.75">
      <c r="A31" s="7">
        <v>0.4301388888888889</v>
      </c>
      <c r="B31">
        <v>35.94</v>
      </c>
      <c r="C31">
        <v>36.29</v>
      </c>
      <c r="D31">
        <v>10</v>
      </c>
      <c r="E31">
        <v>31.06</v>
      </c>
      <c r="F31">
        <v>10</v>
      </c>
      <c r="G31">
        <v>31.55</v>
      </c>
      <c r="H31">
        <v>22.09</v>
      </c>
      <c r="I31">
        <v>25.35</v>
      </c>
      <c r="J31">
        <v>26.56</v>
      </c>
      <c r="K31">
        <v>1360.66</v>
      </c>
      <c r="M31">
        <f t="shared" si="0"/>
        <v>29.706199999999999</v>
      </c>
      <c r="N31">
        <f t="shared" si="1"/>
        <v>0.9693273554306896</v>
      </c>
      <c r="P31">
        <v>30</v>
      </c>
      <c r="Q31">
        <f t="shared" si="2"/>
        <v>79.36713548013546</v>
      </c>
      <c r="R31">
        <f t="shared" si="3"/>
        <v>3.8466367771534471</v>
      </c>
      <c r="U31">
        <v>36.39</v>
      </c>
    </row>
    <row r="32" spans="1:21" x14ac:dyDescent="0.75">
      <c r="A32" s="7">
        <v>0.43083333333333335</v>
      </c>
      <c r="B32">
        <v>35.93</v>
      </c>
      <c r="C32">
        <v>36.42</v>
      </c>
      <c r="D32">
        <v>10</v>
      </c>
      <c r="E32">
        <v>31.13</v>
      </c>
      <c r="F32">
        <v>10</v>
      </c>
      <c r="G32">
        <v>31.49</v>
      </c>
      <c r="H32">
        <v>22.17</v>
      </c>
      <c r="I32">
        <v>25.41</v>
      </c>
      <c r="J32">
        <v>25.08</v>
      </c>
      <c r="K32">
        <v>1364.76</v>
      </c>
      <c r="M32">
        <f t="shared" si="0"/>
        <v>29.696200000000001</v>
      </c>
      <c r="N32">
        <f t="shared" si="1"/>
        <v>0.96900105070122888</v>
      </c>
      <c r="P32">
        <v>31</v>
      </c>
      <c r="Q32">
        <f t="shared" si="2"/>
        <v>79.360187498737218</v>
      </c>
      <c r="R32">
        <f t="shared" si="3"/>
        <v>3.8450052535061441</v>
      </c>
      <c r="U32">
        <v>36.24</v>
      </c>
    </row>
    <row r="33" spans="1:21" x14ac:dyDescent="0.75">
      <c r="A33" s="7">
        <v>0.43152777777777779</v>
      </c>
      <c r="B33">
        <v>35.92</v>
      </c>
      <c r="C33">
        <v>36.520000000000003</v>
      </c>
      <c r="D33">
        <v>10</v>
      </c>
      <c r="E33">
        <v>31.17</v>
      </c>
      <c r="F33">
        <v>10</v>
      </c>
      <c r="G33">
        <v>31.49</v>
      </c>
      <c r="H33">
        <v>22.21</v>
      </c>
      <c r="I33">
        <v>25.49</v>
      </c>
      <c r="J33">
        <v>25.45</v>
      </c>
      <c r="K33">
        <v>1360.66</v>
      </c>
      <c r="M33">
        <f t="shared" si="0"/>
        <v>29.686200000000003</v>
      </c>
      <c r="N33">
        <f t="shared" si="1"/>
        <v>0.96867474597176817</v>
      </c>
      <c r="P33">
        <v>32</v>
      </c>
      <c r="Q33">
        <f t="shared" si="2"/>
        <v>79.353234836388637</v>
      </c>
      <c r="R33">
        <f t="shared" si="3"/>
        <v>3.8433737298588406</v>
      </c>
      <c r="U33">
        <v>36.21</v>
      </c>
    </row>
    <row r="34" spans="1:21" x14ac:dyDescent="0.75">
      <c r="A34" s="7">
        <v>0.43222222222222223</v>
      </c>
      <c r="B34">
        <v>35.92</v>
      </c>
      <c r="C34">
        <v>36.64</v>
      </c>
      <c r="D34">
        <v>10</v>
      </c>
      <c r="E34">
        <v>31.2</v>
      </c>
      <c r="F34">
        <v>10</v>
      </c>
      <c r="G34">
        <v>31.74</v>
      </c>
      <c r="H34">
        <v>22.3</v>
      </c>
      <c r="I34">
        <v>25.57</v>
      </c>
      <c r="J34">
        <v>25.53</v>
      </c>
      <c r="K34">
        <v>1367.49</v>
      </c>
      <c r="M34">
        <f t="shared" si="0"/>
        <v>29.686200000000003</v>
      </c>
      <c r="N34">
        <f t="shared" si="1"/>
        <v>0.96867474597176817</v>
      </c>
      <c r="P34">
        <v>33</v>
      </c>
      <c r="Q34">
        <f t="shared" si="2"/>
        <v>79.353234836388637</v>
      </c>
      <c r="R34">
        <f t="shared" si="3"/>
        <v>3.8433737298588406</v>
      </c>
      <c r="U34">
        <v>35.93</v>
      </c>
    </row>
    <row r="35" spans="1:21" x14ac:dyDescent="0.75">
      <c r="A35" s="7">
        <v>0.43291666666666667</v>
      </c>
      <c r="B35">
        <v>35.9</v>
      </c>
      <c r="C35">
        <v>36.76</v>
      </c>
      <c r="D35">
        <v>10</v>
      </c>
      <c r="E35">
        <v>31.27</v>
      </c>
      <c r="F35">
        <v>10</v>
      </c>
      <c r="G35">
        <v>31.89</v>
      </c>
      <c r="H35">
        <v>22.37</v>
      </c>
      <c r="I35">
        <v>25.68</v>
      </c>
      <c r="J35">
        <v>25.34</v>
      </c>
      <c r="K35">
        <v>1370.23</v>
      </c>
      <c r="M35">
        <f t="shared" si="0"/>
        <v>29.6662</v>
      </c>
      <c r="N35">
        <f t="shared" si="1"/>
        <v>0.96802213651284663</v>
      </c>
      <c r="P35">
        <v>34</v>
      </c>
      <c r="Q35">
        <f t="shared" si="2"/>
        <v>79.339315449905953</v>
      </c>
      <c r="R35">
        <f t="shared" si="3"/>
        <v>3.8401106825642324</v>
      </c>
      <c r="U35">
        <v>35.92</v>
      </c>
    </row>
    <row r="36" spans="1:21" x14ac:dyDescent="0.75">
      <c r="A36" s="7">
        <v>0.43361111111111111</v>
      </c>
      <c r="B36">
        <v>35.799999999999997</v>
      </c>
      <c r="C36">
        <v>36.82</v>
      </c>
      <c r="D36">
        <v>10</v>
      </c>
      <c r="E36">
        <v>31.33</v>
      </c>
      <c r="F36">
        <v>10</v>
      </c>
      <c r="G36">
        <v>31.91</v>
      </c>
      <c r="H36">
        <v>22.49</v>
      </c>
      <c r="I36">
        <v>25.79</v>
      </c>
      <c r="J36">
        <v>26.98</v>
      </c>
      <c r="K36">
        <v>1377.06</v>
      </c>
      <c r="M36">
        <f t="shared" si="0"/>
        <v>29.566199999999998</v>
      </c>
      <c r="N36">
        <f t="shared" si="1"/>
        <v>0.96475908921823905</v>
      </c>
      <c r="P36">
        <v>35</v>
      </c>
      <c r="Q36">
        <f t="shared" si="2"/>
        <v>79.269436045213794</v>
      </c>
      <c r="R36">
        <f t="shared" si="3"/>
        <v>3.8237954460911947</v>
      </c>
      <c r="U36">
        <v>35.770000000000003</v>
      </c>
    </row>
    <row r="37" spans="1:21" x14ac:dyDescent="0.75">
      <c r="A37" s="7">
        <v>0.43430555555555556</v>
      </c>
      <c r="B37">
        <v>35.770000000000003</v>
      </c>
      <c r="C37">
        <v>36.89</v>
      </c>
      <c r="D37">
        <v>10</v>
      </c>
      <c r="E37">
        <v>31.39</v>
      </c>
      <c r="F37">
        <v>10</v>
      </c>
      <c r="G37">
        <v>31.89</v>
      </c>
      <c r="H37">
        <v>22.57</v>
      </c>
      <c r="I37">
        <v>25.85</v>
      </c>
      <c r="J37">
        <v>25.96</v>
      </c>
      <c r="K37">
        <v>1362.03</v>
      </c>
      <c r="M37">
        <f t="shared" si="0"/>
        <v>29.536200000000004</v>
      </c>
      <c r="N37">
        <f t="shared" si="1"/>
        <v>0.96378017502985702</v>
      </c>
      <c r="P37">
        <v>36</v>
      </c>
      <c r="Q37">
        <f t="shared" si="2"/>
        <v>79.24837995409024</v>
      </c>
      <c r="R37">
        <f t="shared" si="3"/>
        <v>3.8189008751492843</v>
      </c>
      <c r="U37">
        <v>35.799999999999997</v>
      </c>
    </row>
    <row r="38" spans="1:21" x14ac:dyDescent="0.75">
      <c r="A38" s="7">
        <v>0.435</v>
      </c>
      <c r="B38">
        <v>35.770000000000003</v>
      </c>
      <c r="C38">
        <v>36.94</v>
      </c>
      <c r="D38">
        <v>10</v>
      </c>
      <c r="E38">
        <v>31.44</v>
      </c>
      <c r="F38">
        <v>10</v>
      </c>
      <c r="G38">
        <v>32.049999999999997</v>
      </c>
      <c r="H38">
        <v>22.67</v>
      </c>
      <c r="I38">
        <v>25.97</v>
      </c>
      <c r="J38">
        <v>27.5</v>
      </c>
      <c r="K38">
        <v>1366.13</v>
      </c>
      <c r="M38">
        <f t="shared" si="0"/>
        <v>29.536200000000004</v>
      </c>
      <c r="N38">
        <f t="shared" si="1"/>
        <v>0.96378017502985702</v>
      </c>
      <c r="P38">
        <v>37</v>
      </c>
      <c r="Q38">
        <f t="shared" si="2"/>
        <v>79.24837995409024</v>
      </c>
      <c r="R38">
        <f t="shared" si="3"/>
        <v>3.8189008751492843</v>
      </c>
      <c r="U38">
        <v>35.64</v>
      </c>
    </row>
    <row r="39" spans="1:21" x14ac:dyDescent="0.75">
      <c r="A39" s="7">
        <v>0.43569444444444444</v>
      </c>
      <c r="B39">
        <v>35.770000000000003</v>
      </c>
      <c r="C39">
        <v>37.06</v>
      </c>
      <c r="D39">
        <v>10</v>
      </c>
      <c r="E39">
        <v>31.46</v>
      </c>
      <c r="F39">
        <v>10</v>
      </c>
      <c r="G39">
        <v>31.96</v>
      </c>
      <c r="H39">
        <v>22.74</v>
      </c>
      <c r="I39">
        <v>26.06</v>
      </c>
      <c r="J39">
        <v>25.71</v>
      </c>
      <c r="K39">
        <v>1381.16</v>
      </c>
      <c r="M39">
        <f t="shared" si="0"/>
        <v>29.536200000000004</v>
      </c>
      <c r="N39">
        <f t="shared" si="1"/>
        <v>0.96378017502985702</v>
      </c>
      <c r="P39">
        <v>38</v>
      </c>
      <c r="Q39">
        <f t="shared" si="2"/>
        <v>79.24837995409024</v>
      </c>
      <c r="R39">
        <f t="shared" si="3"/>
        <v>3.8189008751492843</v>
      </c>
      <c r="U39">
        <v>35.5</v>
      </c>
    </row>
    <row r="40" spans="1:21" x14ac:dyDescent="0.75">
      <c r="A40" s="7">
        <v>0.43638888888888888</v>
      </c>
      <c r="B40">
        <v>35.729999999999997</v>
      </c>
      <c r="C40">
        <v>37.17</v>
      </c>
      <c r="D40">
        <v>10</v>
      </c>
      <c r="E40">
        <v>31.47</v>
      </c>
      <c r="F40">
        <v>10</v>
      </c>
      <c r="G40">
        <v>31.99</v>
      </c>
      <c r="H40">
        <v>22.79</v>
      </c>
      <c r="I40">
        <v>26.14</v>
      </c>
      <c r="J40">
        <v>24.82</v>
      </c>
      <c r="K40">
        <v>1379.8</v>
      </c>
      <c r="M40">
        <f t="shared" si="0"/>
        <v>29.496199999999998</v>
      </c>
      <c r="N40">
        <f t="shared" si="1"/>
        <v>0.96247495611201384</v>
      </c>
      <c r="P40">
        <v>39</v>
      </c>
      <c r="Q40">
        <f t="shared" si="2"/>
        <v>79.220238539201659</v>
      </c>
      <c r="R40">
        <f t="shared" si="3"/>
        <v>3.8123747805600687</v>
      </c>
      <c r="U40">
        <v>35.450000000000003</v>
      </c>
    </row>
    <row r="41" spans="1:21" x14ac:dyDescent="0.75">
      <c r="A41" s="7">
        <v>0.43708333333333332</v>
      </c>
      <c r="B41">
        <v>35.72</v>
      </c>
      <c r="C41">
        <v>37.270000000000003</v>
      </c>
      <c r="D41">
        <v>10</v>
      </c>
      <c r="E41">
        <v>31.46</v>
      </c>
      <c r="F41">
        <v>10</v>
      </c>
      <c r="G41">
        <v>32.01</v>
      </c>
      <c r="H41">
        <v>22.82</v>
      </c>
      <c r="I41">
        <v>26.22</v>
      </c>
      <c r="J41">
        <v>25.91</v>
      </c>
      <c r="K41">
        <v>1374.33</v>
      </c>
      <c r="M41">
        <f t="shared" si="0"/>
        <v>29.4862</v>
      </c>
      <c r="N41">
        <f t="shared" si="1"/>
        <v>0.96214865138255312</v>
      </c>
      <c r="P41">
        <v>40</v>
      </c>
      <c r="Q41">
        <f t="shared" si="2"/>
        <v>79.213191255570408</v>
      </c>
      <c r="R41">
        <f t="shared" si="3"/>
        <v>3.8107432569127653</v>
      </c>
      <c r="U41">
        <v>35.270000000000003</v>
      </c>
    </row>
    <row r="42" spans="1:21" x14ac:dyDescent="0.75">
      <c r="A42" s="7">
        <v>0.43777777777777777</v>
      </c>
      <c r="B42">
        <v>35.64</v>
      </c>
      <c r="C42">
        <v>37.31</v>
      </c>
      <c r="D42">
        <v>10</v>
      </c>
      <c r="E42">
        <v>31.49</v>
      </c>
      <c r="F42">
        <v>10</v>
      </c>
      <c r="G42">
        <v>32.119999999999997</v>
      </c>
      <c r="H42">
        <v>22.92</v>
      </c>
      <c r="I42">
        <v>26.31</v>
      </c>
      <c r="J42">
        <v>25.98</v>
      </c>
      <c r="K42">
        <v>1383.9</v>
      </c>
      <c r="M42">
        <f t="shared" si="0"/>
        <v>29.406200000000002</v>
      </c>
      <c r="N42">
        <f t="shared" si="1"/>
        <v>0.95953821354686719</v>
      </c>
      <c r="P42">
        <v>41</v>
      </c>
      <c r="Q42">
        <f t="shared" si="2"/>
        <v>79.156640436370566</v>
      </c>
      <c r="R42">
        <f t="shared" si="3"/>
        <v>3.7976910677343354</v>
      </c>
      <c r="U42">
        <v>35.200000000000003</v>
      </c>
    </row>
    <row r="43" spans="1:21" x14ac:dyDescent="0.75">
      <c r="A43" s="7">
        <v>0.43847222222222221</v>
      </c>
      <c r="B43">
        <v>35.56</v>
      </c>
      <c r="C43">
        <v>37.31</v>
      </c>
      <c r="D43">
        <v>10</v>
      </c>
      <c r="E43">
        <v>31.5</v>
      </c>
      <c r="F43">
        <v>10</v>
      </c>
      <c r="G43">
        <v>32.15</v>
      </c>
      <c r="H43">
        <v>22.96</v>
      </c>
      <c r="I43">
        <v>26.36</v>
      </c>
      <c r="J43">
        <v>25.81</v>
      </c>
      <c r="K43">
        <v>1382.53</v>
      </c>
      <c r="M43">
        <f t="shared" si="0"/>
        <v>29.326200000000004</v>
      </c>
      <c r="N43">
        <f t="shared" si="1"/>
        <v>0.95692777571118126</v>
      </c>
      <c r="P43">
        <v>42</v>
      </c>
      <c r="Q43">
        <f t="shared" si="2"/>
        <v>79.099781083127041</v>
      </c>
      <c r="R43">
        <f t="shared" si="3"/>
        <v>3.784638878555906</v>
      </c>
      <c r="U43">
        <v>35.11</v>
      </c>
    </row>
    <row r="44" spans="1:21" x14ac:dyDescent="0.75">
      <c r="A44" s="7">
        <v>0.43916666666666665</v>
      </c>
      <c r="B44">
        <v>35.53</v>
      </c>
      <c r="C44">
        <v>37.24</v>
      </c>
      <c r="D44">
        <v>10</v>
      </c>
      <c r="E44">
        <v>31.48</v>
      </c>
      <c r="F44">
        <v>10</v>
      </c>
      <c r="G44">
        <v>32.130000000000003</v>
      </c>
      <c r="H44">
        <v>23.11</v>
      </c>
      <c r="I44">
        <v>26.48</v>
      </c>
      <c r="J44">
        <v>24.51</v>
      </c>
      <c r="K44">
        <v>1379.8</v>
      </c>
      <c r="M44">
        <f t="shared" si="0"/>
        <v>29.296200000000002</v>
      </c>
      <c r="N44">
        <f t="shared" si="1"/>
        <v>0.95594886152279901</v>
      </c>
      <c r="P44">
        <v>43</v>
      </c>
      <c r="Q44">
        <f t="shared" si="2"/>
        <v>79.078378765846765</v>
      </c>
      <c r="R44">
        <f t="shared" si="3"/>
        <v>3.7797443076139943</v>
      </c>
      <c r="U44">
        <v>34.97</v>
      </c>
    </row>
    <row r="45" spans="1:21" x14ac:dyDescent="0.75">
      <c r="A45" s="7">
        <v>0.43986111111111109</v>
      </c>
      <c r="B45">
        <v>35.5</v>
      </c>
      <c r="C45">
        <v>37.28</v>
      </c>
      <c r="D45">
        <v>10</v>
      </c>
      <c r="E45">
        <v>31.45</v>
      </c>
      <c r="F45">
        <v>10</v>
      </c>
      <c r="G45">
        <v>32.26</v>
      </c>
      <c r="H45">
        <v>23.15</v>
      </c>
      <c r="I45">
        <v>26.57</v>
      </c>
      <c r="J45">
        <v>26.01</v>
      </c>
      <c r="K45">
        <v>1372.96</v>
      </c>
      <c r="M45">
        <f t="shared" si="0"/>
        <v>29.266200000000001</v>
      </c>
      <c r="N45">
        <f t="shared" si="1"/>
        <v>0.95496994733441665</v>
      </c>
      <c r="P45">
        <v>44</v>
      </c>
      <c r="Q45">
        <f t="shared" si="2"/>
        <v>79.056932570678811</v>
      </c>
      <c r="R45">
        <f t="shared" si="3"/>
        <v>3.774849736672083</v>
      </c>
      <c r="U45">
        <v>34.81</v>
      </c>
    </row>
    <row r="46" spans="1:21" x14ac:dyDescent="0.75">
      <c r="A46" s="7">
        <v>0.44055555555555559</v>
      </c>
      <c r="B46">
        <v>35.49</v>
      </c>
      <c r="C46">
        <v>37.36</v>
      </c>
      <c r="D46">
        <v>10</v>
      </c>
      <c r="E46">
        <v>31.47</v>
      </c>
      <c r="F46">
        <v>10</v>
      </c>
      <c r="G46">
        <v>32.25</v>
      </c>
      <c r="H46">
        <v>23.2</v>
      </c>
      <c r="I46">
        <v>26.69</v>
      </c>
      <c r="J46">
        <v>26.73</v>
      </c>
      <c r="K46">
        <v>1378.43</v>
      </c>
      <c r="M46">
        <f t="shared" si="0"/>
        <v>29.256200000000003</v>
      </c>
      <c r="N46">
        <f t="shared" si="1"/>
        <v>0.95464364260495604</v>
      </c>
      <c r="P46">
        <v>45</v>
      </c>
      <c r="Q46">
        <f t="shared" si="2"/>
        <v>79.049774064984518</v>
      </c>
      <c r="R46">
        <f t="shared" si="3"/>
        <v>3.7732182130247796</v>
      </c>
      <c r="U46">
        <v>34.65</v>
      </c>
    </row>
    <row r="47" spans="1:21" x14ac:dyDescent="0.75">
      <c r="A47" s="7">
        <v>0.44124999999999998</v>
      </c>
      <c r="B47">
        <v>35.46</v>
      </c>
      <c r="C47">
        <v>37.47</v>
      </c>
      <c r="D47">
        <v>10</v>
      </c>
      <c r="E47">
        <v>31.53</v>
      </c>
      <c r="F47">
        <v>10</v>
      </c>
      <c r="G47">
        <v>32.409999999999997</v>
      </c>
      <c r="H47">
        <v>23.31</v>
      </c>
      <c r="I47">
        <v>26.79</v>
      </c>
      <c r="J47">
        <v>26.49</v>
      </c>
      <c r="K47">
        <v>1386.63</v>
      </c>
      <c r="M47">
        <f t="shared" si="0"/>
        <v>29.226200000000002</v>
      </c>
      <c r="N47">
        <f t="shared" si="1"/>
        <v>0.95366472841657368</v>
      </c>
      <c r="P47">
        <v>46</v>
      </c>
      <c r="Q47">
        <f t="shared" si="2"/>
        <v>79.028269155757513</v>
      </c>
      <c r="R47">
        <f t="shared" si="3"/>
        <v>3.7683236420828683</v>
      </c>
      <c r="U47">
        <v>34.51</v>
      </c>
    </row>
    <row r="48" spans="1:21" x14ac:dyDescent="0.75">
      <c r="A48" s="7">
        <v>0.44194444444444447</v>
      </c>
      <c r="B48">
        <v>35.450000000000003</v>
      </c>
      <c r="C48">
        <v>37.57</v>
      </c>
      <c r="D48">
        <v>10</v>
      </c>
      <c r="E48">
        <v>31.59</v>
      </c>
      <c r="F48">
        <v>10</v>
      </c>
      <c r="G48">
        <v>32.380000000000003</v>
      </c>
      <c r="H48">
        <v>23.4</v>
      </c>
      <c r="I48">
        <v>26.88</v>
      </c>
      <c r="J48">
        <v>26.17</v>
      </c>
      <c r="K48">
        <v>1379.8</v>
      </c>
      <c r="M48">
        <f t="shared" si="0"/>
        <v>29.216200000000004</v>
      </c>
      <c r="N48">
        <f t="shared" si="1"/>
        <v>0.95333842368711308</v>
      </c>
      <c r="P48">
        <v>47</v>
      </c>
      <c r="Q48">
        <f t="shared" si="2"/>
        <v>79.021091038533413</v>
      </c>
      <c r="R48">
        <f t="shared" si="3"/>
        <v>3.7666921184355648</v>
      </c>
      <c r="U48">
        <v>34.380000000000003</v>
      </c>
    </row>
    <row r="49" spans="1:21" x14ac:dyDescent="0.75">
      <c r="A49" s="7">
        <v>0.44263888888888886</v>
      </c>
      <c r="B49">
        <v>35.409999999999997</v>
      </c>
      <c r="C49">
        <v>37.6</v>
      </c>
      <c r="D49">
        <v>10</v>
      </c>
      <c r="E49">
        <v>31.66</v>
      </c>
      <c r="F49">
        <v>10</v>
      </c>
      <c r="G49">
        <v>32.49</v>
      </c>
      <c r="H49">
        <v>23.43</v>
      </c>
      <c r="I49">
        <v>26.97</v>
      </c>
      <c r="J49">
        <v>25.61</v>
      </c>
      <c r="K49">
        <v>1378.43</v>
      </c>
      <c r="M49">
        <f t="shared" si="0"/>
        <v>29.176199999999998</v>
      </c>
      <c r="N49">
        <f t="shared" si="1"/>
        <v>0.95203320476926989</v>
      </c>
      <c r="P49">
        <v>48</v>
      </c>
      <c r="Q49">
        <f t="shared" si="2"/>
        <v>78.992329364344911</v>
      </c>
      <c r="R49">
        <f t="shared" si="3"/>
        <v>3.7601660238463488</v>
      </c>
      <c r="U49">
        <v>34.24</v>
      </c>
    </row>
    <row r="50" spans="1:21" x14ac:dyDescent="0.75">
      <c r="A50" s="7">
        <v>0.44333333333333336</v>
      </c>
      <c r="B50">
        <v>35.36</v>
      </c>
      <c r="C50">
        <v>37.64</v>
      </c>
      <c r="D50">
        <v>10</v>
      </c>
      <c r="E50">
        <v>31.7</v>
      </c>
      <c r="F50">
        <v>10</v>
      </c>
      <c r="G50">
        <v>32.57</v>
      </c>
      <c r="H50">
        <v>23.58</v>
      </c>
      <c r="I50">
        <v>27.05</v>
      </c>
      <c r="J50">
        <v>25.97</v>
      </c>
      <c r="K50">
        <v>1382.53</v>
      </c>
      <c r="M50">
        <f t="shared" si="0"/>
        <v>29.126200000000001</v>
      </c>
      <c r="N50">
        <f t="shared" si="1"/>
        <v>0.95040168112196621</v>
      </c>
      <c r="P50">
        <v>49</v>
      </c>
      <c r="Q50">
        <f t="shared" si="2"/>
        <v>78.956266179590884</v>
      </c>
      <c r="R50">
        <f t="shared" si="3"/>
        <v>3.7520084056098306</v>
      </c>
      <c r="U50">
        <v>34.270000000000003</v>
      </c>
    </row>
    <row r="51" spans="1:21" x14ac:dyDescent="0.75">
      <c r="A51" s="7">
        <v>0.44402777777777774</v>
      </c>
      <c r="B51">
        <v>35.340000000000003</v>
      </c>
      <c r="C51">
        <v>37.76</v>
      </c>
      <c r="D51">
        <v>10</v>
      </c>
      <c r="E51">
        <v>31.71</v>
      </c>
      <c r="F51">
        <v>10</v>
      </c>
      <c r="G51">
        <v>32.479999999999997</v>
      </c>
      <c r="H51">
        <v>23.63</v>
      </c>
      <c r="I51">
        <v>27.18</v>
      </c>
      <c r="J51">
        <v>26.48</v>
      </c>
      <c r="K51">
        <v>1378.43</v>
      </c>
      <c r="M51">
        <f t="shared" si="0"/>
        <v>29.106200000000005</v>
      </c>
      <c r="N51">
        <f t="shared" si="1"/>
        <v>0.94974907166304479</v>
      </c>
      <c r="P51">
        <v>50</v>
      </c>
      <c r="Q51">
        <f t="shared" si="2"/>
        <v>78.941806213109246</v>
      </c>
      <c r="R51">
        <f t="shared" si="3"/>
        <v>3.7487453583152237</v>
      </c>
      <c r="U51">
        <v>34.19</v>
      </c>
    </row>
    <row r="52" spans="1:21" x14ac:dyDescent="0.75">
      <c r="A52" s="7">
        <v>0.44472222222222224</v>
      </c>
      <c r="B52">
        <v>35.28</v>
      </c>
      <c r="C52">
        <v>37.9</v>
      </c>
      <c r="D52">
        <v>10</v>
      </c>
      <c r="E52">
        <v>31.74</v>
      </c>
      <c r="F52">
        <v>10</v>
      </c>
      <c r="G52">
        <v>32.6</v>
      </c>
      <c r="H52">
        <v>23.66</v>
      </c>
      <c r="I52">
        <v>27.27</v>
      </c>
      <c r="J52">
        <v>26.5</v>
      </c>
      <c r="K52">
        <v>1386.63</v>
      </c>
      <c r="M52">
        <f t="shared" si="0"/>
        <v>29.046200000000002</v>
      </c>
      <c r="N52">
        <f t="shared" si="1"/>
        <v>0.94779124328628028</v>
      </c>
      <c r="P52">
        <v>51</v>
      </c>
      <c r="Q52">
        <f t="shared" si="2"/>
        <v>78.898306835317527</v>
      </c>
      <c r="R52">
        <f t="shared" si="3"/>
        <v>3.7389562164314007</v>
      </c>
      <c r="U52">
        <v>34.08</v>
      </c>
    </row>
    <row r="53" spans="1:21" x14ac:dyDescent="0.75">
      <c r="A53" s="7">
        <v>0.44541666666666663</v>
      </c>
      <c r="B53">
        <v>35.28</v>
      </c>
      <c r="C53">
        <v>38.03</v>
      </c>
      <c r="D53">
        <v>10</v>
      </c>
      <c r="E53">
        <v>31.8</v>
      </c>
      <c r="F53">
        <v>10</v>
      </c>
      <c r="G53">
        <v>32.78</v>
      </c>
      <c r="H53">
        <v>23.78</v>
      </c>
      <c r="I53">
        <v>27.34</v>
      </c>
      <c r="J53">
        <v>26.81</v>
      </c>
      <c r="K53">
        <v>1393.47</v>
      </c>
      <c r="M53">
        <f t="shared" si="0"/>
        <v>29.046200000000002</v>
      </c>
      <c r="N53">
        <f t="shared" si="1"/>
        <v>0.94779124328628028</v>
      </c>
      <c r="P53">
        <v>52</v>
      </c>
      <c r="Q53">
        <f t="shared" si="2"/>
        <v>78.898306835317527</v>
      </c>
      <c r="R53">
        <f t="shared" si="3"/>
        <v>3.7389562164314007</v>
      </c>
      <c r="U53">
        <v>33.950000000000003</v>
      </c>
    </row>
    <row r="54" spans="1:21" x14ac:dyDescent="0.75">
      <c r="A54" s="7">
        <v>0.44611111111111112</v>
      </c>
      <c r="B54">
        <v>35.270000000000003</v>
      </c>
      <c r="C54">
        <v>38.15</v>
      </c>
      <c r="D54">
        <v>10</v>
      </c>
      <c r="E54">
        <v>31.86</v>
      </c>
      <c r="F54">
        <v>10</v>
      </c>
      <c r="G54">
        <v>32.71</v>
      </c>
      <c r="H54">
        <v>23.86</v>
      </c>
      <c r="I54">
        <v>27.48</v>
      </c>
      <c r="J54">
        <v>26.15</v>
      </c>
      <c r="K54">
        <v>1397.57</v>
      </c>
      <c r="M54">
        <f t="shared" si="0"/>
        <v>29.036200000000004</v>
      </c>
      <c r="N54">
        <f t="shared" si="1"/>
        <v>0.94746493855681957</v>
      </c>
      <c r="P54">
        <v>53</v>
      </c>
      <c r="Q54">
        <f t="shared" si="2"/>
        <v>78.891039461086507</v>
      </c>
      <c r="R54">
        <f t="shared" si="3"/>
        <v>3.7373246927840973</v>
      </c>
      <c r="U54">
        <v>33.950000000000003</v>
      </c>
    </row>
    <row r="55" spans="1:21" x14ac:dyDescent="0.75">
      <c r="A55" s="7">
        <v>0.44680555555555551</v>
      </c>
      <c r="B55">
        <v>35.25</v>
      </c>
      <c r="C55">
        <v>38.25</v>
      </c>
      <c r="D55">
        <v>10</v>
      </c>
      <c r="E55">
        <v>31.9</v>
      </c>
      <c r="F55">
        <v>10</v>
      </c>
      <c r="G55">
        <v>32.81</v>
      </c>
      <c r="H55">
        <v>23.93</v>
      </c>
      <c r="I55">
        <v>27.62</v>
      </c>
      <c r="J55">
        <v>26.29</v>
      </c>
      <c r="K55">
        <v>1407.14</v>
      </c>
      <c r="M55">
        <f t="shared" si="0"/>
        <v>29.016200000000001</v>
      </c>
      <c r="N55">
        <f t="shared" si="1"/>
        <v>0.94681232909789803</v>
      </c>
      <c r="P55">
        <v>54</v>
      </c>
      <c r="Q55">
        <f t="shared" si="2"/>
        <v>78.876489685072485</v>
      </c>
      <c r="R55">
        <f t="shared" si="3"/>
        <v>3.7340616454894895</v>
      </c>
      <c r="U55">
        <v>33.92</v>
      </c>
    </row>
    <row r="56" spans="1:21" x14ac:dyDescent="0.75">
      <c r="A56" s="7">
        <v>0.44750000000000001</v>
      </c>
      <c r="B56">
        <v>35.25</v>
      </c>
      <c r="C56">
        <v>38.29</v>
      </c>
      <c r="D56">
        <v>10</v>
      </c>
      <c r="E56">
        <v>31.89</v>
      </c>
      <c r="F56">
        <v>10</v>
      </c>
      <c r="G56">
        <v>32.79</v>
      </c>
      <c r="H56">
        <v>24.05</v>
      </c>
      <c r="I56">
        <v>27.72</v>
      </c>
      <c r="J56">
        <v>26.27</v>
      </c>
      <c r="K56">
        <v>1404.41</v>
      </c>
      <c r="M56">
        <f t="shared" si="0"/>
        <v>29.016200000000001</v>
      </c>
      <c r="N56">
        <f t="shared" si="1"/>
        <v>0.94681232909789803</v>
      </c>
      <c r="P56">
        <v>55</v>
      </c>
      <c r="Q56">
        <f t="shared" si="2"/>
        <v>78.876489685072485</v>
      </c>
      <c r="R56">
        <f t="shared" si="3"/>
        <v>3.7340616454894895</v>
      </c>
      <c r="U56">
        <v>33.840000000000003</v>
      </c>
    </row>
    <row r="57" spans="1:21" x14ac:dyDescent="0.75">
      <c r="A57" s="7">
        <v>0.4481944444444444</v>
      </c>
      <c r="B57">
        <v>35.200000000000003</v>
      </c>
      <c r="C57">
        <v>38.340000000000003</v>
      </c>
      <c r="D57">
        <v>10</v>
      </c>
      <c r="E57">
        <v>31.88</v>
      </c>
      <c r="F57">
        <v>10</v>
      </c>
      <c r="G57">
        <v>32.74</v>
      </c>
      <c r="H57">
        <v>24.14</v>
      </c>
      <c r="I57">
        <v>27.84</v>
      </c>
      <c r="J57">
        <v>25.2</v>
      </c>
      <c r="K57">
        <v>1398.94</v>
      </c>
      <c r="M57">
        <f t="shared" si="0"/>
        <v>28.966200000000004</v>
      </c>
      <c r="N57">
        <f t="shared" si="1"/>
        <v>0.94518080545059435</v>
      </c>
      <c r="P57">
        <v>56</v>
      </c>
      <c r="Q57">
        <f t="shared" si="2"/>
        <v>78.84002734221265</v>
      </c>
      <c r="R57">
        <f t="shared" si="3"/>
        <v>3.7259040272529713</v>
      </c>
      <c r="U57">
        <v>33.68</v>
      </c>
    </row>
    <row r="58" spans="1:21" x14ac:dyDescent="0.75">
      <c r="A58" s="7">
        <v>0.44888888888888889</v>
      </c>
      <c r="B58">
        <v>35.14</v>
      </c>
      <c r="C58">
        <v>38.299999999999997</v>
      </c>
      <c r="D58">
        <v>10</v>
      </c>
      <c r="E58">
        <v>31.82</v>
      </c>
      <c r="F58">
        <v>10</v>
      </c>
      <c r="G58">
        <v>32.47</v>
      </c>
      <c r="H58">
        <v>24.26</v>
      </c>
      <c r="I58">
        <v>27.96</v>
      </c>
      <c r="J58">
        <v>24.5</v>
      </c>
      <c r="K58">
        <v>1407.14</v>
      </c>
      <c r="M58">
        <f t="shared" si="0"/>
        <v>28.906200000000002</v>
      </c>
      <c r="N58">
        <f t="shared" si="1"/>
        <v>0.94322297707382974</v>
      </c>
      <c r="P58">
        <v>57</v>
      </c>
      <c r="Q58">
        <f t="shared" si="2"/>
        <v>78.796106025696915</v>
      </c>
      <c r="R58">
        <f t="shared" si="3"/>
        <v>3.7161148853691484</v>
      </c>
      <c r="U58">
        <v>33.840000000000003</v>
      </c>
    </row>
    <row r="59" spans="1:21" x14ac:dyDescent="0.75">
      <c r="A59" s="7">
        <v>0.44958333333333328</v>
      </c>
      <c r="B59">
        <v>35.11</v>
      </c>
      <c r="C59">
        <v>38.299999999999997</v>
      </c>
      <c r="D59">
        <v>10</v>
      </c>
      <c r="E59">
        <v>31.69</v>
      </c>
      <c r="F59">
        <v>10</v>
      </c>
      <c r="G59">
        <v>32.54</v>
      </c>
      <c r="H59">
        <v>24.33</v>
      </c>
      <c r="I59">
        <v>28.08</v>
      </c>
      <c r="J59">
        <v>23.26</v>
      </c>
      <c r="K59">
        <v>1396.2</v>
      </c>
      <c r="M59">
        <f t="shared" si="0"/>
        <v>28.876200000000001</v>
      </c>
      <c r="N59">
        <f t="shared" si="1"/>
        <v>0.94224406288544749</v>
      </c>
      <c r="P59">
        <v>58</v>
      </c>
      <c r="Q59">
        <f t="shared" si="2"/>
        <v>78.774076921478581</v>
      </c>
      <c r="R59">
        <f t="shared" si="3"/>
        <v>3.7112203144272367</v>
      </c>
      <c r="U59">
        <v>33.74</v>
      </c>
    </row>
    <row r="60" spans="1:21" x14ac:dyDescent="0.75">
      <c r="A60" s="7">
        <v>0.45027777777777778</v>
      </c>
      <c r="B60">
        <v>35.1</v>
      </c>
      <c r="C60">
        <v>38.32</v>
      </c>
      <c r="D60">
        <v>10</v>
      </c>
      <c r="E60">
        <v>31.59</v>
      </c>
      <c r="F60">
        <v>10</v>
      </c>
      <c r="G60">
        <v>32.57</v>
      </c>
      <c r="H60">
        <v>24.43</v>
      </c>
      <c r="I60">
        <v>28.22</v>
      </c>
      <c r="J60">
        <v>25.42</v>
      </c>
      <c r="K60">
        <v>1403.04</v>
      </c>
      <c r="M60">
        <f t="shared" si="0"/>
        <v>28.866200000000003</v>
      </c>
      <c r="N60">
        <f t="shared" si="1"/>
        <v>0.94191775815598677</v>
      </c>
      <c r="P60">
        <v>59</v>
      </c>
      <c r="Q60">
        <f t="shared" si="2"/>
        <v>78.766723711468785</v>
      </c>
      <c r="R60">
        <f t="shared" si="3"/>
        <v>3.7095887907799336</v>
      </c>
      <c r="U60">
        <v>34.46</v>
      </c>
    </row>
    <row r="61" spans="1:21" x14ac:dyDescent="0.75">
      <c r="A61" s="7">
        <v>0.45097222222222227</v>
      </c>
      <c r="B61">
        <v>35.090000000000003</v>
      </c>
      <c r="C61">
        <v>38.33</v>
      </c>
      <c r="D61">
        <v>10</v>
      </c>
      <c r="E61">
        <v>31.58</v>
      </c>
      <c r="F61">
        <v>10</v>
      </c>
      <c r="G61">
        <v>32.61</v>
      </c>
      <c r="H61">
        <v>24.52</v>
      </c>
      <c r="I61">
        <v>28.38</v>
      </c>
      <c r="J61">
        <v>27.1</v>
      </c>
      <c r="K61">
        <v>1398.94</v>
      </c>
      <c r="M61">
        <f t="shared" si="0"/>
        <v>28.856200000000005</v>
      </c>
      <c r="N61">
        <f t="shared" si="1"/>
        <v>0.94159145342652606</v>
      </c>
      <c r="P61">
        <v>60</v>
      </c>
      <c r="Q61">
        <f t="shared" si="2"/>
        <v>78.759365405008282</v>
      </c>
      <c r="R61">
        <f t="shared" si="3"/>
        <v>3.7079572671326302</v>
      </c>
      <c r="U61">
        <v>34.869999999999997</v>
      </c>
    </row>
    <row r="62" spans="1:21" x14ac:dyDescent="0.75">
      <c r="A62" s="7">
        <v>0.45166666666666666</v>
      </c>
      <c r="B62">
        <v>35.090000000000003</v>
      </c>
      <c r="C62">
        <v>38.39</v>
      </c>
      <c r="D62">
        <v>10</v>
      </c>
      <c r="E62">
        <v>31.64</v>
      </c>
      <c r="F62">
        <v>10</v>
      </c>
      <c r="G62">
        <v>32.700000000000003</v>
      </c>
      <c r="H62">
        <v>24.6</v>
      </c>
      <c r="I62">
        <v>28.54</v>
      </c>
      <c r="J62">
        <v>26.19</v>
      </c>
      <c r="K62">
        <v>1401.67</v>
      </c>
      <c r="M62">
        <f t="shared" si="0"/>
        <v>28.856200000000005</v>
      </c>
      <c r="N62">
        <f t="shared" si="1"/>
        <v>0.94159145342652606</v>
      </c>
      <c r="P62">
        <v>61</v>
      </c>
      <c r="Q62">
        <f t="shared" si="2"/>
        <v>78.759365405008282</v>
      </c>
      <c r="R62">
        <f t="shared" si="3"/>
        <v>3.7079572671326302</v>
      </c>
      <c r="U62">
        <v>35.14</v>
      </c>
    </row>
    <row r="63" spans="1:21" x14ac:dyDescent="0.75">
      <c r="A63" s="7">
        <v>0.45236111111111116</v>
      </c>
      <c r="B63">
        <v>35.090000000000003</v>
      </c>
      <c r="C63">
        <v>38.51</v>
      </c>
      <c r="D63">
        <v>10</v>
      </c>
      <c r="E63">
        <v>31.77</v>
      </c>
      <c r="F63">
        <v>10</v>
      </c>
      <c r="G63">
        <v>32.869999999999997</v>
      </c>
      <c r="H63">
        <v>24.67</v>
      </c>
      <c r="I63">
        <v>28.68</v>
      </c>
      <c r="J63">
        <v>26.02</v>
      </c>
      <c r="K63">
        <v>1403.04</v>
      </c>
      <c r="M63">
        <f t="shared" si="0"/>
        <v>28.856200000000005</v>
      </c>
      <c r="N63">
        <f t="shared" si="1"/>
        <v>0.94159145342652606</v>
      </c>
      <c r="P63">
        <v>62</v>
      </c>
      <c r="Q63">
        <f t="shared" si="2"/>
        <v>78.759365405008282</v>
      </c>
      <c r="R63">
        <f t="shared" si="3"/>
        <v>3.7079572671326302</v>
      </c>
      <c r="U63">
        <v>35.28</v>
      </c>
    </row>
    <row r="64" spans="1:21" x14ac:dyDescent="0.75">
      <c r="A64" s="7">
        <v>0.45305555555555554</v>
      </c>
      <c r="B64">
        <v>35.08</v>
      </c>
      <c r="C64">
        <v>38.61</v>
      </c>
      <c r="D64">
        <v>10</v>
      </c>
      <c r="E64">
        <v>31.85</v>
      </c>
      <c r="F64">
        <v>10</v>
      </c>
      <c r="G64">
        <v>32.97</v>
      </c>
      <c r="H64">
        <v>24.83</v>
      </c>
      <c r="I64">
        <v>28.82</v>
      </c>
      <c r="J64">
        <v>26.9</v>
      </c>
      <c r="K64">
        <v>1415.34</v>
      </c>
      <c r="M64">
        <f t="shared" si="0"/>
        <v>28.8462</v>
      </c>
      <c r="N64">
        <f t="shared" si="1"/>
        <v>0.94126514869706523</v>
      </c>
      <c r="P64">
        <v>63</v>
      </c>
      <c r="Q64">
        <f t="shared" si="2"/>
        <v>78.752001996796807</v>
      </c>
      <c r="R64">
        <f t="shared" si="3"/>
        <v>3.7063257434853254</v>
      </c>
      <c r="U64">
        <v>35.28</v>
      </c>
    </row>
    <row r="65" spans="1:21" x14ac:dyDescent="0.75">
      <c r="A65" s="7">
        <v>0.45375000000000004</v>
      </c>
      <c r="B65">
        <v>35.049999999999997</v>
      </c>
      <c r="C65">
        <v>38.67</v>
      </c>
      <c r="D65">
        <v>10</v>
      </c>
      <c r="E65">
        <v>31.91</v>
      </c>
      <c r="F65">
        <v>10</v>
      </c>
      <c r="G65">
        <v>33.01</v>
      </c>
      <c r="H65">
        <v>24.93</v>
      </c>
      <c r="I65">
        <v>28.98</v>
      </c>
      <c r="J65">
        <v>27.48</v>
      </c>
      <c r="K65">
        <v>1411.24</v>
      </c>
      <c r="M65">
        <f t="shared" si="0"/>
        <v>28.816199999999998</v>
      </c>
      <c r="N65">
        <f t="shared" si="1"/>
        <v>0.94028623450868287</v>
      </c>
      <c r="P65">
        <v>64</v>
      </c>
      <c r="Q65">
        <f t="shared" si="2"/>
        <v>78.729881108543111</v>
      </c>
      <c r="R65">
        <f t="shared" si="3"/>
        <v>3.7014311725434141</v>
      </c>
      <c r="U65">
        <v>35.409999999999997</v>
      </c>
    </row>
    <row r="66" spans="1:21" x14ac:dyDescent="0.75">
      <c r="A66" s="7">
        <v>0.45444444444444443</v>
      </c>
      <c r="B66">
        <v>35.03</v>
      </c>
      <c r="C66">
        <v>38.74</v>
      </c>
      <c r="D66">
        <v>10</v>
      </c>
      <c r="E66">
        <v>32.020000000000003</v>
      </c>
      <c r="F66">
        <v>10</v>
      </c>
      <c r="G66">
        <v>33.14</v>
      </c>
      <c r="H66">
        <v>25.1</v>
      </c>
      <c r="I66">
        <v>29.1</v>
      </c>
      <c r="J66">
        <v>28.08</v>
      </c>
      <c r="K66">
        <v>1423.55</v>
      </c>
      <c r="M66">
        <f t="shared" si="0"/>
        <v>28.796200000000002</v>
      </c>
      <c r="N66">
        <f t="shared" si="1"/>
        <v>0.93963362504976156</v>
      </c>
      <c r="P66">
        <v>65</v>
      </c>
      <c r="Q66">
        <f t="shared" si="2"/>
        <v>78.715108243448796</v>
      </c>
      <c r="R66">
        <f t="shared" si="3"/>
        <v>3.6981681252488072</v>
      </c>
      <c r="U66">
        <v>35.49</v>
      </c>
    </row>
    <row r="67" spans="1:21" x14ac:dyDescent="0.75">
      <c r="A67" s="7">
        <v>0.45513888888888893</v>
      </c>
      <c r="B67">
        <v>35.03</v>
      </c>
      <c r="C67">
        <v>38.85</v>
      </c>
      <c r="D67">
        <v>10</v>
      </c>
      <c r="E67">
        <v>32.15</v>
      </c>
      <c r="F67">
        <v>10</v>
      </c>
      <c r="G67">
        <v>33.22</v>
      </c>
      <c r="H67">
        <v>25.23</v>
      </c>
      <c r="I67">
        <v>29.23</v>
      </c>
      <c r="J67">
        <v>28.08</v>
      </c>
      <c r="K67">
        <v>1433.12</v>
      </c>
      <c r="M67">
        <f t="shared" ref="M67:M127" si="4">B67-6.2338</f>
        <v>28.796200000000002</v>
      </c>
      <c r="N67">
        <f t="shared" ref="N67:N127" si="5">M67/30.6462</f>
        <v>0.93963362504976156</v>
      </c>
      <c r="P67">
        <v>66</v>
      </c>
      <c r="Q67">
        <f t="shared" ref="Q67:Q130" si="6">(M67-$S$12)/M67*100</f>
        <v>78.715108243448796</v>
      </c>
      <c r="R67">
        <f t="shared" ref="R67:R130" si="7">(M67-$S$12)/$S$12</f>
        <v>3.6981681252488072</v>
      </c>
      <c r="U67">
        <v>35.36</v>
      </c>
    </row>
    <row r="68" spans="1:21" x14ac:dyDescent="0.75">
      <c r="A68" s="7">
        <v>0.45583333333333331</v>
      </c>
      <c r="B68">
        <v>35.03</v>
      </c>
      <c r="C68">
        <v>38.94</v>
      </c>
      <c r="D68">
        <v>10</v>
      </c>
      <c r="E68">
        <v>32.31</v>
      </c>
      <c r="F68">
        <v>10</v>
      </c>
      <c r="G68">
        <v>33.49</v>
      </c>
      <c r="H68">
        <v>25.4</v>
      </c>
      <c r="I68">
        <v>29.39</v>
      </c>
      <c r="J68">
        <v>26.14</v>
      </c>
      <c r="K68">
        <v>1433.12</v>
      </c>
      <c r="M68">
        <f t="shared" si="4"/>
        <v>28.796200000000002</v>
      </c>
      <c r="N68">
        <f t="shared" si="5"/>
        <v>0.93963362504976156</v>
      </c>
      <c r="P68">
        <v>67</v>
      </c>
      <c r="Q68">
        <f t="shared" si="6"/>
        <v>78.715108243448796</v>
      </c>
      <c r="R68">
        <f t="shared" si="7"/>
        <v>3.6981681252488072</v>
      </c>
      <c r="U68">
        <v>35.46</v>
      </c>
    </row>
    <row r="69" spans="1:21" x14ac:dyDescent="0.75">
      <c r="A69" s="7">
        <v>0.45652777777777781</v>
      </c>
      <c r="B69">
        <v>35.01</v>
      </c>
      <c r="C69">
        <v>38.99</v>
      </c>
      <c r="D69">
        <v>10</v>
      </c>
      <c r="E69">
        <v>32.409999999999997</v>
      </c>
      <c r="F69">
        <v>10</v>
      </c>
      <c r="G69">
        <v>33.43</v>
      </c>
      <c r="H69">
        <v>25.56</v>
      </c>
      <c r="I69">
        <v>29.58</v>
      </c>
      <c r="J69">
        <v>25.58</v>
      </c>
      <c r="K69">
        <v>1445.42</v>
      </c>
      <c r="M69">
        <f t="shared" si="4"/>
        <v>28.776199999999999</v>
      </c>
      <c r="N69">
        <f t="shared" si="5"/>
        <v>0.93898101559083991</v>
      </c>
      <c r="P69">
        <v>68</v>
      </c>
      <c r="Q69">
        <f t="shared" si="6"/>
        <v>78.700314843516523</v>
      </c>
      <c r="R69">
        <f t="shared" si="7"/>
        <v>3.694905077954199</v>
      </c>
      <c r="U69">
        <v>35.53</v>
      </c>
    </row>
    <row r="70" spans="1:21" x14ac:dyDescent="0.75">
      <c r="A70" s="7">
        <v>0.4572222222222222</v>
      </c>
      <c r="B70">
        <v>35.01</v>
      </c>
      <c r="C70">
        <v>39.04</v>
      </c>
      <c r="D70">
        <v>10</v>
      </c>
      <c r="E70">
        <v>32.450000000000003</v>
      </c>
      <c r="F70">
        <v>10</v>
      </c>
      <c r="G70">
        <v>33.31</v>
      </c>
      <c r="H70">
        <v>25.78</v>
      </c>
      <c r="I70">
        <v>29.76</v>
      </c>
      <c r="J70">
        <v>26.21</v>
      </c>
      <c r="K70">
        <v>1446.79</v>
      </c>
      <c r="M70">
        <f t="shared" si="4"/>
        <v>28.776199999999999</v>
      </c>
      <c r="N70">
        <f t="shared" si="5"/>
        <v>0.93898101559083991</v>
      </c>
      <c r="P70">
        <v>69</v>
      </c>
      <c r="Q70">
        <f t="shared" si="6"/>
        <v>78.700314843516523</v>
      </c>
      <c r="R70">
        <f t="shared" si="7"/>
        <v>3.694905077954199</v>
      </c>
      <c r="U70">
        <v>35.72</v>
      </c>
    </row>
    <row r="71" spans="1:21" x14ac:dyDescent="0.75">
      <c r="A71" s="7">
        <v>0.45791666666666669</v>
      </c>
      <c r="B71">
        <v>35</v>
      </c>
      <c r="C71">
        <v>39.04</v>
      </c>
      <c r="D71">
        <v>10</v>
      </c>
      <c r="E71">
        <v>32.450000000000003</v>
      </c>
      <c r="F71">
        <v>10</v>
      </c>
      <c r="G71">
        <v>33.33</v>
      </c>
      <c r="H71">
        <v>25.97</v>
      </c>
      <c r="I71">
        <v>29.94</v>
      </c>
      <c r="J71">
        <v>27.23</v>
      </c>
      <c r="K71">
        <v>1448.15</v>
      </c>
      <c r="M71">
        <f t="shared" si="4"/>
        <v>28.766200000000001</v>
      </c>
      <c r="N71">
        <f t="shared" si="5"/>
        <v>0.9386547108613793</v>
      </c>
      <c r="P71">
        <v>70</v>
      </c>
      <c r="Q71">
        <f t="shared" si="6"/>
        <v>78.692910429601412</v>
      </c>
      <c r="R71">
        <f t="shared" si="7"/>
        <v>3.693273554306896</v>
      </c>
      <c r="U71">
        <v>35.770000000000003</v>
      </c>
    </row>
    <row r="72" spans="1:21" x14ac:dyDescent="0.75">
      <c r="A72" s="7">
        <v>0.45861111111111108</v>
      </c>
      <c r="B72">
        <v>34.979999999999997</v>
      </c>
      <c r="C72">
        <v>39.08</v>
      </c>
      <c r="D72">
        <v>10</v>
      </c>
      <c r="E72">
        <v>32.46</v>
      </c>
      <c r="F72">
        <v>10</v>
      </c>
      <c r="G72">
        <v>33.590000000000003</v>
      </c>
      <c r="H72">
        <v>26.21</v>
      </c>
      <c r="I72">
        <v>30.08</v>
      </c>
      <c r="J72">
        <v>27.25</v>
      </c>
      <c r="K72">
        <v>1453.62</v>
      </c>
      <c r="M72">
        <f t="shared" si="4"/>
        <v>28.746199999999998</v>
      </c>
      <c r="N72">
        <f t="shared" si="5"/>
        <v>0.93800210140245766</v>
      </c>
      <c r="P72">
        <v>71</v>
      </c>
      <c r="Q72">
        <f t="shared" si="6"/>
        <v>78.678086147038556</v>
      </c>
      <c r="R72">
        <f t="shared" si="7"/>
        <v>3.6900105070122877</v>
      </c>
      <c r="U72">
        <v>35.729999999999997</v>
      </c>
    </row>
    <row r="73" spans="1:21" x14ac:dyDescent="0.75">
      <c r="A73" s="7">
        <v>0.45930555555555558</v>
      </c>
      <c r="B73">
        <v>34.97</v>
      </c>
      <c r="C73">
        <v>39.1</v>
      </c>
      <c r="D73">
        <v>10</v>
      </c>
      <c r="E73">
        <v>32.5</v>
      </c>
      <c r="F73">
        <v>10</v>
      </c>
      <c r="G73">
        <v>33.58</v>
      </c>
      <c r="H73">
        <v>26.44</v>
      </c>
      <c r="I73">
        <v>30.3</v>
      </c>
      <c r="J73">
        <v>25.32</v>
      </c>
      <c r="K73">
        <v>1463.19</v>
      </c>
      <c r="M73">
        <f t="shared" si="4"/>
        <v>28.7362</v>
      </c>
      <c r="N73">
        <f t="shared" si="5"/>
        <v>0.93767579667299694</v>
      </c>
      <c r="P73">
        <v>72</v>
      </c>
      <c r="Q73">
        <f t="shared" si="6"/>
        <v>78.670666267634559</v>
      </c>
      <c r="R73">
        <f t="shared" si="7"/>
        <v>3.6883789833649843</v>
      </c>
      <c r="U73">
        <v>35.9</v>
      </c>
    </row>
    <row r="74" spans="1:21" x14ac:dyDescent="0.75">
      <c r="A74" s="7">
        <v>0.45999999999999996</v>
      </c>
      <c r="B74">
        <v>34.97</v>
      </c>
      <c r="C74">
        <v>39.17</v>
      </c>
      <c r="D74">
        <v>10</v>
      </c>
      <c r="E74">
        <v>32.56</v>
      </c>
      <c r="F74">
        <v>10</v>
      </c>
      <c r="G74">
        <v>33.520000000000003</v>
      </c>
      <c r="H74">
        <v>26.64</v>
      </c>
      <c r="I74">
        <v>30.45</v>
      </c>
      <c r="J74">
        <v>27.94</v>
      </c>
      <c r="K74">
        <v>1461.82</v>
      </c>
      <c r="M74">
        <f t="shared" si="4"/>
        <v>28.7362</v>
      </c>
      <c r="N74">
        <f t="shared" si="5"/>
        <v>0.93767579667299694</v>
      </c>
      <c r="P74">
        <v>73</v>
      </c>
      <c r="Q74">
        <f t="shared" si="6"/>
        <v>78.670666267634559</v>
      </c>
      <c r="R74">
        <f t="shared" si="7"/>
        <v>3.6883789833649843</v>
      </c>
      <c r="U74">
        <v>35.979999999999997</v>
      </c>
    </row>
    <row r="75" spans="1:21" x14ac:dyDescent="0.75">
      <c r="A75" s="7">
        <v>0.46069444444444446</v>
      </c>
      <c r="B75">
        <v>34.97</v>
      </c>
      <c r="C75">
        <v>39.21</v>
      </c>
      <c r="D75">
        <v>10</v>
      </c>
      <c r="E75">
        <v>32.61</v>
      </c>
      <c r="F75">
        <v>10</v>
      </c>
      <c r="G75">
        <v>33.74</v>
      </c>
      <c r="H75">
        <v>26.9</v>
      </c>
      <c r="I75">
        <v>30.61</v>
      </c>
      <c r="J75">
        <v>27.57</v>
      </c>
      <c r="K75">
        <v>1468.66</v>
      </c>
      <c r="M75">
        <f t="shared" si="4"/>
        <v>28.7362</v>
      </c>
      <c r="N75">
        <f t="shared" si="5"/>
        <v>0.93767579667299694</v>
      </c>
      <c r="P75">
        <v>74</v>
      </c>
      <c r="Q75">
        <f t="shared" si="6"/>
        <v>78.670666267634559</v>
      </c>
      <c r="R75">
        <f t="shared" si="7"/>
        <v>3.6883789833649843</v>
      </c>
      <c r="U75">
        <v>35.99</v>
      </c>
    </row>
    <row r="76" spans="1:21" x14ac:dyDescent="0.75">
      <c r="A76" s="7">
        <v>0.4613888888888889</v>
      </c>
      <c r="B76">
        <v>34.97</v>
      </c>
      <c r="C76">
        <v>39.21</v>
      </c>
      <c r="D76">
        <v>10</v>
      </c>
      <c r="E76">
        <v>32.61</v>
      </c>
      <c r="F76">
        <v>10</v>
      </c>
      <c r="G76">
        <v>33.58</v>
      </c>
      <c r="H76">
        <v>27.11</v>
      </c>
      <c r="I76">
        <v>30.81</v>
      </c>
      <c r="J76">
        <v>24.95</v>
      </c>
      <c r="K76">
        <v>1472.76</v>
      </c>
      <c r="M76">
        <f t="shared" si="4"/>
        <v>28.7362</v>
      </c>
      <c r="N76">
        <f t="shared" si="5"/>
        <v>0.93767579667299694</v>
      </c>
      <c r="P76">
        <v>75</v>
      </c>
      <c r="Q76">
        <f t="shared" si="6"/>
        <v>78.670666267634559</v>
      </c>
      <c r="R76">
        <f t="shared" si="7"/>
        <v>3.6883789833649843</v>
      </c>
      <c r="U76">
        <v>35.94</v>
      </c>
    </row>
    <row r="77" spans="1:21" x14ac:dyDescent="0.75">
      <c r="A77" s="7">
        <v>0.46208333333333335</v>
      </c>
      <c r="B77">
        <v>34.96</v>
      </c>
      <c r="C77">
        <v>39.229999999999997</v>
      </c>
      <c r="D77">
        <v>10</v>
      </c>
      <c r="E77">
        <v>32.54</v>
      </c>
      <c r="F77">
        <v>10</v>
      </c>
      <c r="G77">
        <v>33.53</v>
      </c>
      <c r="H77">
        <v>27.34</v>
      </c>
      <c r="I77">
        <v>30.99</v>
      </c>
      <c r="J77">
        <v>27.43</v>
      </c>
      <c r="K77">
        <v>1471.39</v>
      </c>
      <c r="M77">
        <f t="shared" si="4"/>
        <v>28.726200000000002</v>
      </c>
      <c r="N77">
        <f t="shared" si="5"/>
        <v>0.93734949194353634</v>
      </c>
      <c r="P77">
        <v>76</v>
      </c>
      <c r="Q77">
        <f t="shared" si="6"/>
        <v>78.663241222298808</v>
      </c>
      <c r="R77">
        <f t="shared" si="7"/>
        <v>3.6867474597176808</v>
      </c>
      <c r="U77">
        <v>36.19</v>
      </c>
    </row>
    <row r="78" spans="1:21" x14ac:dyDescent="0.75">
      <c r="A78" s="7">
        <v>0.46277777777777779</v>
      </c>
      <c r="B78">
        <v>34.94</v>
      </c>
      <c r="C78">
        <v>39.25</v>
      </c>
      <c r="D78">
        <v>10</v>
      </c>
      <c r="E78">
        <v>32.51</v>
      </c>
      <c r="F78">
        <v>10</v>
      </c>
      <c r="G78">
        <v>33.51</v>
      </c>
      <c r="H78">
        <v>27.62</v>
      </c>
      <c r="I78">
        <v>31.13</v>
      </c>
      <c r="J78">
        <v>28.89</v>
      </c>
      <c r="K78">
        <v>1476.86</v>
      </c>
      <c r="M78">
        <f t="shared" si="4"/>
        <v>28.706199999999999</v>
      </c>
      <c r="N78">
        <f t="shared" si="5"/>
        <v>0.93669688248461469</v>
      </c>
      <c r="P78">
        <v>77</v>
      </c>
      <c r="Q78">
        <f t="shared" si="6"/>
        <v>78.648375612237075</v>
      </c>
      <c r="R78">
        <f t="shared" si="7"/>
        <v>3.683484412423073</v>
      </c>
      <c r="U78">
        <v>36.15</v>
      </c>
    </row>
    <row r="79" spans="1:21" x14ac:dyDescent="0.75">
      <c r="A79" s="7">
        <v>0.46347222222222223</v>
      </c>
      <c r="B79">
        <v>34.93</v>
      </c>
      <c r="C79">
        <v>39.270000000000003</v>
      </c>
      <c r="D79">
        <v>10</v>
      </c>
      <c r="E79">
        <v>32.54</v>
      </c>
      <c r="F79">
        <v>10</v>
      </c>
      <c r="G79">
        <v>33.6</v>
      </c>
      <c r="H79">
        <v>27.84</v>
      </c>
      <c r="I79">
        <v>31.29</v>
      </c>
      <c r="J79">
        <v>28.57</v>
      </c>
      <c r="K79">
        <v>1482.33</v>
      </c>
      <c r="M79">
        <f t="shared" si="4"/>
        <v>28.696200000000001</v>
      </c>
      <c r="N79">
        <f t="shared" si="5"/>
        <v>0.93637057775515398</v>
      </c>
      <c r="P79">
        <v>78</v>
      </c>
      <c r="Q79">
        <f t="shared" si="6"/>
        <v>78.640935036694756</v>
      </c>
      <c r="R79">
        <f t="shared" si="7"/>
        <v>3.6818528887757696</v>
      </c>
      <c r="U79">
        <v>36.08</v>
      </c>
    </row>
    <row r="80" spans="1:21" x14ac:dyDescent="0.75">
      <c r="A80" s="7">
        <v>0.46416666666666667</v>
      </c>
      <c r="B80">
        <v>34.92</v>
      </c>
      <c r="C80">
        <v>39.35</v>
      </c>
      <c r="D80">
        <v>10</v>
      </c>
      <c r="E80">
        <v>32.64</v>
      </c>
      <c r="F80">
        <v>10</v>
      </c>
      <c r="G80">
        <v>33.78</v>
      </c>
      <c r="H80">
        <v>28.1</v>
      </c>
      <c r="I80">
        <v>31.43</v>
      </c>
      <c r="J80">
        <v>27.81</v>
      </c>
      <c r="K80">
        <v>1489.17</v>
      </c>
      <c r="M80">
        <f t="shared" si="4"/>
        <v>28.686200000000003</v>
      </c>
      <c r="N80">
        <f t="shared" si="5"/>
        <v>0.93604427302569337</v>
      </c>
      <c r="P80">
        <v>79</v>
      </c>
      <c r="Q80">
        <f t="shared" si="6"/>
        <v>78.633489273587998</v>
      </c>
      <c r="R80">
        <f t="shared" si="7"/>
        <v>3.6802213651284661</v>
      </c>
      <c r="U80">
        <v>35.770000000000003</v>
      </c>
    </row>
    <row r="81" spans="1:21" x14ac:dyDescent="0.75">
      <c r="A81" s="7">
        <v>0.46486111111111111</v>
      </c>
      <c r="B81">
        <v>34.909999999999997</v>
      </c>
      <c r="C81">
        <v>39.450000000000003</v>
      </c>
      <c r="D81">
        <v>10</v>
      </c>
      <c r="E81">
        <v>32.770000000000003</v>
      </c>
      <c r="F81">
        <v>10</v>
      </c>
      <c r="G81">
        <v>33.89</v>
      </c>
      <c r="H81">
        <v>28.35</v>
      </c>
      <c r="I81">
        <v>31.59</v>
      </c>
      <c r="J81">
        <v>27.56</v>
      </c>
      <c r="K81">
        <v>1493.27</v>
      </c>
      <c r="M81">
        <f t="shared" si="4"/>
        <v>28.676199999999998</v>
      </c>
      <c r="N81">
        <f t="shared" si="5"/>
        <v>0.93571796829623244</v>
      </c>
      <c r="P81">
        <v>80</v>
      </c>
      <c r="Q81">
        <f t="shared" si="6"/>
        <v>78.626038317489773</v>
      </c>
      <c r="R81">
        <f t="shared" si="7"/>
        <v>3.6785898414811613</v>
      </c>
      <c r="U81">
        <v>35.92</v>
      </c>
    </row>
    <row r="82" spans="1:21" x14ac:dyDescent="0.75">
      <c r="A82" s="7">
        <v>0.46555555555555556</v>
      </c>
      <c r="B82">
        <v>34.89</v>
      </c>
      <c r="C82">
        <v>39.520000000000003</v>
      </c>
      <c r="D82">
        <v>10</v>
      </c>
      <c r="E82">
        <v>32.880000000000003</v>
      </c>
      <c r="F82">
        <v>10</v>
      </c>
      <c r="G82">
        <v>33.96</v>
      </c>
      <c r="H82">
        <v>28.6</v>
      </c>
      <c r="I82">
        <v>31.73</v>
      </c>
      <c r="J82">
        <v>28.29</v>
      </c>
      <c r="K82">
        <v>1496</v>
      </c>
      <c r="M82">
        <f t="shared" si="4"/>
        <v>28.656200000000002</v>
      </c>
      <c r="N82">
        <f t="shared" si="5"/>
        <v>0.93506535883731101</v>
      </c>
      <c r="P82">
        <v>81</v>
      </c>
      <c r="Q82">
        <f t="shared" si="6"/>
        <v>78.611120804572835</v>
      </c>
      <c r="R82">
        <f t="shared" si="7"/>
        <v>3.6753267941865548</v>
      </c>
      <c r="U82">
        <v>35.94</v>
      </c>
    </row>
    <row r="83" spans="1:21" x14ac:dyDescent="0.75">
      <c r="A83" s="7">
        <v>0.46625</v>
      </c>
      <c r="B83">
        <v>34.880000000000003</v>
      </c>
      <c r="C83">
        <v>39.6</v>
      </c>
      <c r="D83">
        <v>10</v>
      </c>
      <c r="E83">
        <v>32.96</v>
      </c>
      <c r="F83">
        <v>10</v>
      </c>
      <c r="G83">
        <v>34</v>
      </c>
      <c r="H83">
        <v>28.87</v>
      </c>
      <c r="I83">
        <v>31.88</v>
      </c>
      <c r="J83">
        <v>28.24</v>
      </c>
      <c r="K83">
        <v>1505.57</v>
      </c>
      <c r="M83">
        <f t="shared" si="4"/>
        <v>28.646200000000004</v>
      </c>
      <c r="N83">
        <f t="shared" si="5"/>
        <v>0.93473905410785041</v>
      </c>
      <c r="P83">
        <v>82</v>
      </c>
      <c r="Q83">
        <f t="shared" si="6"/>
        <v>78.603654236862141</v>
      </c>
      <c r="R83">
        <f t="shared" si="7"/>
        <v>3.6736952705392514</v>
      </c>
      <c r="U83">
        <v>35.56</v>
      </c>
    </row>
    <row r="84" spans="1:21" x14ac:dyDescent="0.75">
      <c r="A84" s="7">
        <v>0.46694444444444444</v>
      </c>
      <c r="B84">
        <v>34.869999999999997</v>
      </c>
      <c r="C84">
        <v>39.64</v>
      </c>
      <c r="D84">
        <v>10</v>
      </c>
      <c r="E84">
        <v>33.020000000000003</v>
      </c>
      <c r="F84">
        <v>10</v>
      </c>
      <c r="G84">
        <v>34.1</v>
      </c>
      <c r="H84">
        <v>29.16</v>
      </c>
      <c r="I84">
        <v>32.07</v>
      </c>
      <c r="J84">
        <v>27.6</v>
      </c>
      <c r="K84">
        <v>1519.24</v>
      </c>
      <c r="M84">
        <f t="shared" si="4"/>
        <v>28.636199999999999</v>
      </c>
      <c r="N84">
        <f t="shared" si="5"/>
        <v>0.93441274937838947</v>
      </c>
      <c r="P84">
        <v>83</v>
      </c>
      <c r="Q84">
        <f t="shared" si="6"/>
        <v>78.596182454375935</v>
      </c>
      <c r="R84">
        <f t="shared" si="7"/>
        <v>3.6720637468919466</v>
      </c>
      <c r="U84">
        <v>35.090000000000003</v>
      </c>
    </row>
    <row r="85" spans="1:21" x14ac:dyDescent="0.75">
      <c r="A85" s="7">
        <v>0.46763888888888888</v>
      </c>
      <c r="B85">
        <v>34.85</v>
      </c>
      <c r="C85">
        <v>39.630000000000003</v>
      </c>
      <c r="D85">
        <v>10</v>
      </c>
      <c r="E85">
        <v>33.07</v>
      </c>
      <c r="F85">
        <v>10</v>
      </c>
      <c r="G85">
        <v>34.17</v>
      </c>
      <c r="H85">
        <v>29.39</v>
      </c>
      <c r="I85">
        <v>32.229999999999997</v>
      </c>
      <c r="J85">
        <v>26.67</v>
      </c>
      <c r="K85">
        <v>1516.51</v>
      </c>
      <c r="M85">
        <f t="shared" si="4"/>
        <v>28.616200000000003</v>
      </c>
      <c r="N85">
        <f t="shared" si="5"/>
        <v>0.93376013991946805</v>
      </c>
      <c r="P85">
        <v>84</v>
      </c>
      <c r="Q85">
        <f t="shared" si="6"/>
        <v>78.581223223209236</v>
      </c>
      <c r="R85">
        <f t="shared" si="7"/>
        <v>3.6688006995973397</v>
      </c>
      <c r="U85">
        <v>35.25</v>
      </c>
    </row>
    <row r="86" spans="1:21" x14ac:dyDescent="0.75">
      <c r="A86" s="7">
        <v>0.46833333333333332</v>
      </c>
      <c r="B86">
        <v>34.82</v>
      </c>
      <c r="C86">
        <v>39.68</v>
      </c>
      <c r="D86">
        <v>10</v>
      </c>
      <c r="E86">
        <v>33.08</v>
      </c>
      <c r="F86">
        <v>10</v>
      </c>
      <c r="G86">
        <v>34.17</v>
      </c>
      <c r="H86">
        <v>29.64</v>
      </c>
      <c r="I86">
        <v>32.33</v>
      </c>
      <c r="J86">
        <v>29.02</v>
      </c>
      <c r="K86">
        <v>1521.98</v>
      </c>
      <c r="M86">
        <f t="shared" si="4"/>
        <v>28.586200000000002</v>
      </c>
      <c r="N86">
        <f t="shared" si="5"/>
        <v>0.93278122573108579</v>
      </c>
      <c r="P86">
        <v>85</v>
      </c>
      <c r="Q86">
        <f t="shared" si="6"/>
        <v>78.558745128768422</v>
      </c>
      <c r="R86">
        <f t="shared" si="7"/>
        <v>3.6639061286554284</v>
      </c>
      <c r="U86">
        <v>35.090000000000003</v>
      </c>
    </row>
    <row r="87" spans="1:21" x14ac:dyDescent="0.75">
      <c r="A87" s="7">
        <v>0.46902777777777777</v>
      </c>
      <c r="B87">
        <v>34.81</v>
      </c>
      <c r="C87">
        <v>39.67</v>
      </c>
      <c r="D87">
        <v>10</v>
      </c>
      <c r="E87">
        <v>33.11</v>
      </c>
      <c r="F87">
        <v>10</v>
      </c>
      <c r="G87">
        <v>34.159999999999997</v>
      </c>
      <c r="H87">
        <v>29.91</v>
      </c>
      <c r="I87">
        <v>32.51</v>
      </c>
      <c r="J87">
        <v>27.88</v>
      </c>
      <c r="K87">
        <v>1526.08</v>
      </c>
      <c r="M87">
        <f t="shared" si="4"/>
        <v>28.576200000000004</v>
      </c>
      <c r="N87">
        <f t="shared" si="5"/>
        <v>0.93245492100162508</v>
      </c>
      <c r="P87">
        <v>86</v>
      </c>
      <c r="Q87">
        <f t="shared" si="6"/>
        <v>78.551241942595595</v>
      </c>
      <c r="R87">
        <f t="shared" si="7"/>
        <v>3.662274605008125</v>
      </c>
      <c r="U87">
        <v>35.25</v>
      </c>
    </row>
    <row r="88" spans="1:21" x14ac:dyDescent="0.75">
      <c r="A88" s="7">
        <v>0.46972222222222221</v>
      </c>
      <c r="B88">
        <v>34.799999999999997</v>
      </c>
      <c r="C88">
        <v>39.69</v>
      </c>
      <c r="D88">
        <v>10</v>
      </c>
      <c r="E88">
        <v>33.11</v>
      </c>
      <c r="F88">
        <v>10</v>
      </c>
      <c r="G88">
        <v>34.17</v>
      </c>
      <c r="H88">
        <v>30.2</v>
      </c>
      <c r="I88">
        <v>32.65</v>
      </c>
      <c r="J88">
        <v>28.15</v>
      </c>
      <c r="K88">
        <v>1541.12</v>
      </c>
      <c r="M88">
        <f t="shared" si="4"/>
        <v>28.566199999999998</v>
      </c>
      <c r="N88">
        <f t="shared" si="5"/>
        <v>0.93212861627216415</v>
      </c>
      <c r="P88">
        <v>87</v>
      </c>
      <c r="Q88">
        <f t="shared" si="6"/>
        <v>78.543733503231095</v>
      </c>
      <c r="R88">
        <f t="shared" si="7"/>
        <v>3.6606430813608206</v>
      </c>
      <c r="U88">
        <v>35.340000000000003</v>
      </c>
    </row>
    <row r="89" spans="1:21" x14ac:dyDescent="0.75">
      <c r="A89" s="7">
        <v>0.47041666666666665</v>
      </c>
      <c r="B89">
        <v>34.74</v>
      </c>
      <c r="C89">
        <v>39.71</v>
      </c>
      <c r="D89">
        <v>10</v>
      </c>
      <c r="E89">
        <v>33.1</v>
      </c>
      <c r="F89">
        <v>10</v>
      </c>
      <c r="G89">
        <v>34.229999999999997</v>
      </c>
      <c r="H89">
        <v>30.43</v>
      </c>
      <c r="I89">
        <v>32.81</v>
      </c>
      <c r="J89">
        <v>27.59</v>
      </c>
      <c r="K89">
        <v>1531.55</v>
      </c>
      <c r="M89">
        <f t="shared" si="4"/>
        <v>28.506200000000003</v>
      </c>
      <c r="N89">
        <f t="shared" si="5"/>
        <v>0.93017078789539986</v>
      </c>
      <c r="P89">
        <v>88</v>
      </c>
      <c r="Q89">
        <f t="shared" si="6"/>
        <v>78.498572240424892</v>
      </c>
      <c r="R89">
        <f t="shared" si="7"/>
        <v>3.6508539394769985</v>
      </c>
      <c r="U89">
        <v>35.03</v>
      </c>
    </row>
    <row r="90" spans="1:21" x14ac:dyDescent="0.75">
      <c r="A90" s="7">
        <v>0.47111111111111109</v>
      </c>
      <c r="B90">
        <v>34.71</v>
      </c>
      <c r="C90">
        <v>39.75</v>
      </c>
      <c r="D90">
        <v>10</v>
      </c>
      <c r="E90">
        <v>33.119999999999997</v>
      </c>
      <c r="F90">
        <v>10</v>
      </c>
      <c r="G90">
        <v>34.26</v>
      </c>
      <c r="H90">
        <v>30.65</v>
      </c>
      <c r="I90">
        <v>32.909999999999997</v>
      </c>
      <c r="J90">
        <v>27.49</v>
      </c>
      <c r="K90">
        <v>1531.55</v>
      </c>
      <c r="M90">
        <f t="shared" si="4"/>
        <v>28.476200000000002</v>
      </c>
      <c r="N90">
        <f t="shared" si="5"/>
        <v>0.92919187370701761</v>
      </c>
      <c r="P90">
        <v>89</v>
      </c>
      <c r="Q90">
        <f t="shared" si="6"/>
        <v>78.475920242167149</v>
      </c>
      <c r="R90">
        <f t="shared" si="7"/>
        <v>3.6459593685350873</v>
      </c>
      <c r="U90">
        <v>35.03</v>
      </c>
    </row>
    <row r="91" spans="1:21" x14ac:dyDescent="0.75">
      <c r="A91" s="7">
        <v>0.47180555555555559</v>
      </c>
      <c r="B91">
        <v>34.700000000000003</v>
      </c>
      <c r="C91">
        <v>39.840000000000003</v>
      </c>
      <c r="D91">
        <v>10</v>
      </c>
      <c r="E91">
        <v>33.14</v>
      </c>
      <c r="F91">
        <v>10</v>
      </c>
      <c r="G91">
        <v>34.25</v>
      </c>
      <c r="H91">
        <v>30.92</v>
      </c>
      <c r="I91">
        <v>33.049999999999997</v>
      </c>
      <c r="J91">
        <v>29.72</v>
      </c>
      <c r="K91">
        <v>1532.91</v>
      </c>
      <c r="M91">
        <f t="shared" si="4"/>
        <v>28.466200000000004</v>
      </c>
      <c r="N91">
        <f t="shared" si="5"/>
        <v>0.9288655689775569</v>
      </c>
      <c r="P91">
        <v>90</v>
      </c>
      <c r="Q91">
        <f t="shared" si="6"/>
        <v>78.468358966072046</v>
      </c>
      <c r="R91">
        <f t="shared" si="7"/>
        <v>3.6443278448877838</v>
      </c>
      <c r="U91">
        <v>34.82</v>
      </c>
    </row>
    <row r="92" spans="1:21" x14ac:dyDescent="0.75">
      <c r="A92" s="7">
        <v>0.47249999999999998</v>
      </c>
      <c r="B92">
        <v>34.700000000000003</v>
      </c>
      <c r="C92">
        <v>39.93</v>
      </c>
      <c r="D92">
        <v>10</v>
      </c>
      <c r="E92">
        <v>33.19</v>
      </c>
      <c r="F92">
        <v>10</v>
      </c>
      <c r="G92">
        <v>34.340000000000003</v>
      </c>
      <c r="H92">
        <v>31.15</v>
      </c>
      <c r="I92">
        <v>33.159999999999997</v>
      </c>
      <c r="J92">
        <v>27.92</v>
      </c>
      <c r="K92">
        <v>1535.65</v>
      </c>
      <c r="M92">
        <f t="shared" si="4"/>
        <v>28.466200000000004</v>
      </c>
      <c r="N92">
        <f t="shared" si="5"/>
        <v>0.9288655689775569</v>
      </c>
      <c r="P92">
        <v>91</v>
      </c>
      <c r="Q92">
        <f t="shared" si="6"/>
        <v>78.468358966072046</v>
      </c>
      <c r="R92">
        <f t="shared" si="7"/>
        <v>3.6443278448877838</v>
      </c>
      <c r="U92">
        <v>34.97</v>
      </c>
    </row>
    <row r="93" spans="1:21" x14ac:dyDescent="0.75">
      <c r="A93" s="7">
        <v>0.47319444444444447</v>
      </c>
      <c r="B93">
        <v>34.659999999999997</v>
      </c>
      <c r="C93">
        <v>40</v>
      </c>
      <c r="D93">
        <v>10</v>
      </c>
      <c r="E93">
        <v>33.25</v>
      </c>
      <c r="F93">
        <v>10</v>
      </c>
      <c r="G93">
        <v>34.44</v>
      </c>
      <c r="H93">
        <v>31.38</v>
      </c>
      <c r="I93">
        <v>33.32</v>
      </c>
      <c r="J93">
        <v>29.31</v>
      </c>
      <c r="K93">
        <v>1538.38</v>
      </c>
      <c r="M93">
        <f t="shared" si="4"/>
        <v>28.426199999999998</v>
      </c>
      <c r="N93">
        <f t="shared" si="5"/>
        <v>0.92756035005971371</v>
      </c>
      <c r="P93">
        <v>92</v>
      </c>
      <c r="Q93">
        <f t="shared" si="6"/>
        <v>78.438060662346714</v>
      </c>
      <c r="R93">
        <f t="shared" si="7"/>
        <v>3.6378017502985678</v>
      </c>
      <c r="U93">
        <v>34.97</v>
      </c>
    </row>
    <row r="94" spans="1:21" x14ac:dyDescent="0.75">
      <c r="A94" s="7">
        <v>0.47388888888888886</v>
      </c>
      <c r="B94">
        <v>34.65</v>
      </c>
      <c r="C94">
        <v>40.01</v>
      </c>
      <c r="D94">
        <v>10</v>
      </c>
      <c r="E94">
        <v>33.299999999999997</v>
      </c>
      <c r="F94">
        <v>10</v>
      </c>
      <c r="G94">
        <v>34.5</v>
      </c>
      <c r="H94">
        <v>31.61</v>
      </c>
      <c r="I94">
        <v>33.46</v>
      </c>
      <c r="J94">
        <v>29.03</v>
      </c>
      <c r="K94">
        <v>1531.55</v>
      </c>
      <c r="M94">
        <f t="shared" si="4"/>
        <v>28.4162</v>
      </c>
      <c r="N94">
        <f t="shared" si="5"/>
        <v>0.927234045330253</v>
      </c>
      <c r="P94">
        <v>93</v>
      </c>
      <c r="Q94">
        <f t="shared" si="6"/>
        <v>78.430472758496919</v>
      </c>
      <c r="R94">
        <f t="shared" si="7"/>
        <v>3.6361702266512643</v>
      </c>
      <c r="U94">
        <v>35.01</v>
      </c>
    </row>
    <row r="95" spans="1:21" x14ac:dyDescent="0.75">
      <c r="A95" s="7">
        <v>0.47458333333333336</v>
      </c>
      <c r="B95">
        <v>34.619999999999997</v>
      </c>
      <c r="C95">
        <v>40.06</v>
      </c>
      <c r="D95">
        <v>10</v>
      </c>
      <c r="E95">
        <v>33.369999999999997</v>
      </c>
      <c r="F95">
        <v>10</v>
      </c>
      <c r="G95">
        <v>34.65</v>
      </c>
      <c r="H95">
        <v>31.87</v>
      </c>
      <c r="I95">
        <v>33.57</v>
      </c>
      <c r="J95">
        <v>30.9</v>
      </c>
      <c r="K95">
        <v>1532.91</v>
      </c>
      <c r="M95">
        <f t="shared" si="4"/>
        <v>28.386199999999999</v>
      </c>
      <c r="N95">
        <f t="shared" si="5"/>
        <v>0.92625513114187075</v>
      </c>
      <c r="P95">
        <v>94</v>
      </c>
      <c r="Q95">
        <f t="shared" si="6"/>
        <v>78.407676969795176</v>
      </c>
      <c r="R95">
        <f t="shared" si="7"/>
        <v>3.6312756557093531</v>
      </c>
      <c r="U95">
        <v>35</v>
      </c>
    </row>
    <row r="96" spans="1:21" x14ac:dyDescent="0.75">
      <c r="A96" s="7">
        <v>0.47527777777777774</v>
      </c>
      <c r="B96">
        <v>34.61</v>
      </c>
      <c r="C96">
        <v>40.119999999999997</v>
      </c>
      <c r="D96">
        <v>10</v>
      </c>
      <c r="E96">
        <v>33.49</v>
      </c>
      <c r="F96">
        <v>10</v>
      </c>
      <c r="G96">
        <v>34.72</v>
      </c>
      <c r="H96">
        <v>32.07</v>
      </c>
      <c r="I96">
        <v>33.729999999999997</v>
      </c>
      <c r="J96">
        <v>30.17</v>
      </c>
      <c r="K96">
        <v>1534.28</v>
      </c>
      <c r="M96">
        <f t="shared" si="4"/>
        <v>28.376200000000001</v>
      </c>
      <c r="N96">
        <f t="shared" si="5"/>
        <v>0.92592882641241003</v>
      </c>
      <c r="P96">
        <v>95</v>
      </c>
      <c r="Q96">
        <f t="shared" si="6"/>
        <v>78.400067662336753</v>
      </c>
      <c r="R96">
        <f t="shared" si="7"/>
        <v>3.6296441320620496</v>
      </c>
      <c r="U96">
        <v>34.94</v>
      </c>
    </row>
    <row r="97" spans="1:21" x14ac:dyDescent="0.75">
      <c r="A97" s="7">
        <v>0.47597222222222224</v>
      </c>
      <c r="B97">
        <v>34.51</v>
      </c>
      <c r="C97">
        <v>40.19</v>
      </c>
      <c r="D97">
        <v>10</v>
      </c>
      <c r="E97">
        <v>33.61</v>
      </c>
      <c r="F97">
        <v>10</v>
      </c>
      <c r="G97">
        <v>34.82</v>
      </c>
      <c r="H97">
        <v>32.299999999999997</v>
      </c>
      <c r="I97">
        <v>33.82</v>
      </c>
      <c r="J97">
        <v>28.34</v>
      </c>
      <c r="K97">
        <v>1530.18</v>
      </c>
      <c r="M97">
        <f t="shared" si="4"/>
        <v>28.276199999999999</v>
      </c>
      <c r="N97">
        <f t="shared" si="5"/>
        <v>0.92266577911780245</v>
      </c>
      <c r="P97">
        <v>96</v>
      </c>
      <c r="Q97">
        <f t="shared" si="6"/>
        <v>78.323678570670737</v>
      </c>
      <c r="R97">
        <f t="shared" si="7"/>
        <v>3.6133288955890119</v>
      </c>
      <c r="U97">
        <v>35.01</v>
      </c>
    </row>
    <row r="98" spans="1:21" x14ac:dyDescent="0.75">
      <c r="A98" s="7">
        <v>0.47666666666666663</v>
      </c>
      <c r="B98">
        <v>34.5</v>
      </c>
      <c r="C98">
        <v>40.29</v>
      </c>
      <c r="D98">
        <v>10</v>
      </c>
      <c r="E98">
        <v>33.68</v>
      </c>
      <c r="F98">
        <v>10</v>
      </c>
      <c r="G98">
        <v>34.72</v>
      </c>
      <c r="H98">
        <v>32.479999999999997</v>
      </c>
      <c r="I98">
        <v>33.97</v>
      </c>
      <c r="J98">
        <v>27.81</v>
      </c>
      <c r="K98">
        <v>1532.91</v>
      </c>
      <c r="M98">
        <f t="shared" si="4"/>
        <v>28.266200000000001</v>
      </c>
      <c r="N98">
        <f t="shared" si="5"/>
        <v>0.92233947438834185</v>
      </c>
      <c r="P98">
        <v>97</v>
      </c>
      <c r="Q98">
        <f t="shared" si="6"/>
        <v>78.316009934126271</v>
      </c>
      <c r="R98">
        <f t="shared" si="7"/>
        <v>3.6116973719417085</v>
      </c>
      <c r="U98">
        <v>35.03</v>
      </c>
    </row>
    <row r="99" spans="1:21" x14ac:dyDescent="0.75">
      <c r="A99" s="7">
        <v>0.47736111111111112</v>
      </c>
      <c r="B99">
        <v>34.47</v>
      </c>
      <c r="C99">
        <v>40.36</v>
      </c>
      <c r="D99">
        <v>10</v>
      </c>
      <c r="E99">
        <v>33.64</v>
      </c>
      <c r="F99">
        <v>10</v>
      </c>
      <c r="G99">
        <v>34.76</v>
      </c>
      <c r="H99">
        <v>32.65</v>
      </c>
      <c r="I99">
        <v>34.090000000000003</v>
      </c>
      <c r="J99">
        <v>28.87</v>
      </c>
      <c r="K99">
        <v>1524.71</v>
      </c>
      <c r="M99">
        <f t="shared" si="4"/>
        <v>28.2362</v>
      </c>
      <c r="N99">
        <f t="shared" si="5"/>
        <v>0.92136056019995949</v>
      </c>
      <c r="P99">
        <v>98</v>
      </c>
      <c r="Q99">
        <f t="shared" si="6"/>
        <v>78.292971433833173</v>
      </c>
      <c r="R99">
        <f t="shared" si="7"/>
        <v>3.6068028009997972</v>
      </c>
      <c r="U99">
        <v>35.08</v>
      </c>
    </row>
    <row r="100" spans="1:21" x14ac:dyDescent="0.75">
      <c r="A100" s="7">
        <v>0.47805555555555551</v>
      </c>
      <c r="B100">
        <v>34.46</v>
      </c>
      <c r="C100">
        <v>40.39</v>
      </c>
      <c r="D100">
        <v>10</v>
      </c>
      <c r="E100">
        <v>33.590000000000003</v>
      </c>
      <c r="F100">
        <v>10</v>
      </c>
      <c r="G100">
        <v>34.78</v>
      </c>
      <c r="H100">
        <v>32.86</v>
      </c>
      <c r="I100">
        <v>34.15</v>
      </c>
      <c r="J100">
        <v>29.81</v>
      </c>
      <c r="K100">
        <v>1524.71</v>
      </c>
      <c r="M100">
        <f t="shared" si="4"/>
        <v>28.226200000000002</v>
      </c>
      <c r="N100">
        <f t="shared" si="5"/>
        <v>0.92103425547049889</v>
      </c>
      <c r="P100">
        <v>99</v>
      </c>
      <c r="Q100">
        <f t="shared" si="6"/>
        <v>78.285281050938494</v>
      </c>
      <c r="R100">
        <f t="shared" si="7"/>
        <v>3.6051712773524938</v>
      </c>
      <c r="U100">
        <v>35.049999999999997</v>
      </c>
    </row>
    <row r="101" spans="1:21" x14ac:dyDescent="0.75">
      <c r="A101" s="7">
        <v>0.47875000000000001</v>
      </c>
      <c r="B101">
        <v>34.46</v>
      </c>
      <c r="C101">
        <v>40.42</v>
      </c>
      <c r="D101">
        <v>10</v>
      </c>
      <c r="E101">
        <v>33.619999999999997</v>
      </c>
      <c r="F101">
        <v>10</v>
      </c>
      <c r="G101">
        <v>34.869999999999997</v>
      </c>
      <c r="H101">
        <v>33.03</v>
      </c>
      <c r="I101">
        <v>34.28</v>
      </c>
      <c r="J101">
        <v>28.47</v>
      </c>
      <c r="K101">
        <v>1521.98</v>
      </c>
      <c r="M101">
        <f t="shared" si="4"/>
        <v>28.226200000000002</v>
      </c>
      <c r="N101">
        <f t="shared" si="5"/>
        <v>0.92103425547049889</v>
      </c>
      <c r="P101">
        <v>100</v>
      </c>
      <c r="Q101">
        <f t="shared" si="6"/>
        <v>78.285281050938494</v>
      </c>
      <c r="R101">
        <f t="shared" si="7"/>
        <v>3.6051712773524938</v>
      </c>
      <c r="U101">
        <v>34.979999999999997</v>
      </c>
    </row>
    <row r="102" spans="1:21" x14ac:dyDescent="0.75">
      <c r="A102" s="7">
        <v>0.4794444444444444</v>
      </c>
      <c r="B102">
        <v>34.46</v>
      </c>
      <c r="C102">
        <v>40.46</v>
      </c>
      <c r="D102">
        <v>10</v>
      </c>
      <c r="E102">
        <v>33.67</v>
      </c>
      <c r="F102">
        <v>10</v>
      </c>
      <c r="G102">
        <v>34.86</v>
      </c>
      <c r="H102">
        <v>33.159999999999997</v>
      </c>
      <c r="I102">
        <v>34.409999999999997</v>
      </c>
      <c r="J102">
        <v>27.85</v>
      </c>
      <c r="K102">
        <v>1523.34</v>
      </c>
      <c r="M102">
        <f t="shared" si="4"/>
        <v>28.226200000000002</v>
      </c>
      <c r="N102">
        <f t="shared" si="5"/>
        <v>0.92103425547049889</v>
      </c>
      <c r="P102">
        <v>101</v>
      </c>
      <c r="Q102">
        <f t="shared" si="6"/>
        <v>78.285281050938494</v>
      </c>
      <c r="R102">
        <f t="shared" si="7"/>
        <v>3.6051712773524938</v>
      </c>
      <c r="U102">
        <v>35.090000000000003</v>
      </c>
    </row>
    <row r="103" spans="1:21" x14ac:dyDescent="0.75">
      <c r="A103" s="7">
        <v>0.48013888888888889</v>
      </c>
      <c r="B103">
        <v>34.4</v>
      </c>
      <c r="C103">
        <v>40.46</v>
      </c>
      <c r="D103">
        <v>10</v>
      </c>
      <c r="E103">
        <v>33.67</v>
      </c>
      <c r="F103">
        <v>10</v>
      </c>
      <c r="G103">
        <v>34.950000000000003</v>
      </c>
      <c r="H103">
        <v>33.36</v>
      </c>
      <c r="I103">
        <v>34.5</v>
      </c>
      <c r="J103">
        <v>29.02</v>
      </c>
      <c r="K103">
        <v>1521.98</v>
      </c>
      <c r="M103">
        <f t="shared" si="4"/>
        <v>28.1662</v>
      </c>
      <c r="N103">
        <f t="shared" si="5"/>
        <v>0.91907642709373427</v>
      </c>
      <c r="P103">
        <v>102</v>
      </c>
      <c r="Q103">
        <f t="shared" si="6"/>
        <v>78.239024078505452</v>
      </c>
      <c r="R103">
        <f t="shared" si="7"/>
        <v>3.5953821354686708</v>
      </c>
      <c r="U103">
        <v>35.1</v>
      </c>
    </row>
    <row r="104" spans="1:21" x14ac:dyDescent="0.75">
      <c r="A104" s="7">
        <v>0.48083333333333328</v>
      </c>
      <c r="B104">
        <v>34.380000000000003</v>
      </c>
      <c r="C104">
        <v>40.49</v>
      </c>
      <c r="D104">
        <v>10</v>
      </c>
      <c r="E104">
        <v>33.659999999999997</v>
      </c>
      <c r="F104">
        <v>10</v>
      </c>
      <c r="G104">
        <v>34.72</v>
      </c>
      <c r="H104">
        <v>33.54</v>
      </c>
      <c r="I104">
        <v>34.619999999999997</v>
      </c>
      <c r="J104">
        <v>29.21</v>
      </c>
      <c r="K104">
        <v>1513.78</v>
      </c>
      <c r="M104">
        <f t="shared" si="4"/>
        <v>28.146200000000004</v>
      </c>
      <c r="N104">
        <f t="shared" si="5"/>
        <v>0.91842381763481296</v>
      </c>
      <c r="P104">
        <v>103</v>
      </c>
      <c r="Q104">
        <f t="shared" si="6"/>
        <v>78.223561262266315</v>
      </c>
      <c r="R104">
        <f t="shared" si="7"/>
        <v>3.5921190881740639</v>
      </c>
      <c r="U104">
        <v>34.97</v>
      </c>
    </row>
    <row r="105" spans="1:21" x14ac:dyDescent="0.75">
      <c r="A105" s="7">
        <v>0.48152777777777778</v>
      </c>
      <c r="B105">
        <v>34.340000000000003</v>
      </c>
      <c r="C105">
        <v>40.53</v>
      </c>
      <c r="D105">
        <v>10</v>
      </c>
      <c r="E105">
        <v>33.68</v>
      </c>
      <c r="F105">
        <v>10</v>
      </c>
      <c r="G105">
        <v>34.76</v>
      </c>
      <c r="H105">
        <v>33.67</v>
      </c>
      <c r="I105">
        <v>34.69</v>
      </c>
      <c r="J105">
        <v>28.51</v>
      </c>
      <c r="K105">
        <v>1519.24</v>
      </c>
      <c r="M105">
        <f t="shared" si="4"/>
        <v>28.106200000000005</v>
      </c>
      <c r="N105">
        <f t="shared" si="5"/>
        <v>0.91711859871696999</v>
      </c>
      <c r="P105">
        <v>104</v>
      </c>
      <c r="Q105">
        <f t="shared" si="6"/>
        <v>78.192569610975511</v>
      </c>
      <c r="R105">
        <f t="shared" si="7"/>
        <v>3.5855929935848492</v>
      </c>
      <c r="U105">
        <v>34.880000000000003</v>
      </c>
    </row>
    <row r="106" spans="1:21" x14ac:dyDescent="0.75">
      <c r="A106" s="7">
        <v>0.48222222222222227</v>
      </c>
      <c r="B106">
        <v>34.270000000000003</v>
      </c>
      <c r="C106">
        <v>40.58</v>
      </c>
      <c r="D106">
        <v>10</v>
      </c>
      <c r="E106">
        <v>33.74</v>
      </c>
      <c r="F106">
        <v>10</v>
      </c>
      <c r="G106">
        <v>34.9</v>
      </c>
      <c r="H106">
        <v>33.81</v>
      </c>
      <c r="I106">
        <v>34.79</v>
      </c>
      <c r="J106">
        <v>26.37</v>
      </c>
      <c r="K106">
        <v>1521.98</v>
      </c>
      <c r="M106">
        <f t="shared" si="4"/>
        <v>28.036200000000004</v>
      </c>
      <c r="N106">
        <f t="shared" si="5"/>
        <v>0.91483446561074466</v>
      </c>
      <c r="P106">
        <v>105</v>
      </c>
      <c r="Q106">
        <f t="shared" si="6"/>
        <v>78.13812142872429</v>
      </c>
      <c r="R106">
        <f t="shared" si="7"/>
        <v>3.5741723280537232</v>
      </c>
      <c r="U106">
        <v>34.71</v>
      </c>
    </row>
    <row r="107" spans="1:21" x14ac:dyDescent="0.75">
      <c r="A107" s="7">
        <v>0.48291666666666666</v>
      </c>
      <c r="B107">
        <v>34.24</v>
      </c>
      <c r="C107">
        <v>40.61</v>
      </c>
      <c r="D107">
        <v>10</v>
      </c>
      <c r="E107">
        <v>33.770000000000003</v>
      </c>
      <c r="F107">
        <v>10</v>
      </c>
      <c r="G107">
        <v>34.86</v>
      </c>
      <c r="H107">
        <v>33.94</v>
      </c>
      <c r="I107">
        <v>34.85</v>
      </c>
      <c r="J107">
        <v>27.25</v>
      </c>
      <c r="K107">
        <v>1505.57</v>
      </c>
      <c r="M107">
        <f t="shared" si="4"/>
        <v>28.006200000000003</v>
      </c>
      <c r="N107">
        <f t="shared" si="5"/>
        <v>0.91385555142236241</v>
      </c>
      <c r="P107">
        <v>106</v>
      </c>
      <c r="Q107">
        <f t="shared" si="6"/>
        <v>78.114703172868872</v>
      </c>
      <c r="R107">
        <f t="shared" si="7"/>
        <v>3.5692777571118115</v>
      </c>
      <c r="U107">
        <v>34.92</v>
      </c>
    </row>
    <row r="108" spans="1:21" x14ac:dyDescent="0.75">
      <c r="A108" s="7">
        <v>0.48361111111111116</v>
      </c>
      <c r="B108">
        <v>34.19</v>
      </c>
      <c r="C108">
        <v>40.65</v>
      </c>
      <c r="D108">
        <v>10</v>
      </c>
      <c r="E108">
        <v>33.76</v>
      </c>
      <c r="F108">
        <v>10</v>
      </c>
      <c r="G108">
        <v>34.92</v>
      </c>
      <c r="H108">
        <v>34.07</v>
      </c>
      <c r="I108">
        <v>34.97</v>
      </c>
      <c r="J108">
        <v>29.25</v>
      </c>
      <c r="K108">
        <v>1509.67</v>
      </c>
      <c r="M108">
        <f t="shared" si="4"/>
        <v>27.956199999999999</v>
      </c>
      <c r="N108">
        <f t="shared" si="5"/>
        <v>0.91222402777505851</v>
      </c>
      <c r="P108">
        <v>107</v>
      </c>
      <c r="Q108">
        <f t="shared" si="6"/>
        <v>78.075561056223663</v>
      </c>
      <c r="R108">
        <f t="shared" si="7"/>
        <v>3.561120138875292</v>
      </c>
      <c r="U108">
        <v>34.89</v>
      </c>
    </row>
    <row r="109" spans="1:21" x14ac:dyDescent="0.75">
      <c r="A109" s="7">
        <v>0.48430555555555554</v>
      </c>
      <c r="B109">
        <v>34.08</v>
      </c>
      <c r="C109">
        <v>40.659999999999997</v>
      </c>
      <c r="D109">
        <v>10</v>
      </c>
      <c r="E109">
        <v>33.729999999999997</v>
      </c>
      <c r="F109">
        <v>10</v>
      </c>
      <c r="G109">
        <v>34.76</v>
      </c>
      <c r="H109">
        <v>34.24</v>
      </c>
      <c r="I109">
        <v>35.049999999999997</v>
      </c>
      <c r="J109">
        <v>27.98</v>
      </c>
      <c r="K109">
        <v>1500.1</v>
      </c>
      <c r="M109">
        <f t="shared" si="4"/>
        <v>27.8462</v>
      </c>
      <c r="N109">
        <f t="shared" si="5"/>
        <v>0.90863467575099033</v>
      </c>
      <c r="P109">
        <v>108</v>
      </c>
      <c r="Q109">
        <f t="shared" si="6"/>
        <v>77.988953609469164</v>
      </c>
      <c r="R109">
        <f t="shared" si="7"/>
        <v>3.5431733787549509</v>
      </c>
      <c r="U109">
        <v>34.93</v>
      </c>
    </row>
    <row r="110" spans="1:21" x14ac:dyDescent="0.75">
      <c r="A110" s="7">
        <v>0.48500000000000004</v>
      </c>
      <c r="B110">
        <v>33.950000000000003</v>
      </c>
      <c r="C110">
        <v>40.61</v>
      </c>
      <c r="D110">
        <v>10</v>
      </c>
      <c r="E110">
        <v>33.65</v>
      </c>
      <c r="F110">
        <v>10</v>
      </c>
      <c r="G110">
        <v>34.82</v>
      </c>
      <c r="H110">
        <v>34.31</v>
      </c>
      <c r="I110">
        <v>35.11</v>
      </c>
      <c r="J110">
        <v>28.03</v>
      </c>
      <c r="K110">
        <v>1489.17</v>
      </c>
      <c r="M110">
        <f t="shared" si="4"/>
        <v>27.716200000000004</v>
      </c>
      <c r="N110">
        <f t="shared" si="5"/>
        <v>0.90439271426800072</v>
      </c>
      <c r="P110">
        <v>109</v>
      </c>
      <c r="Q110">
        <f t="shared" si="6"/>
        <v>77.885713048686327</v>
      </c>
      <c r="R110">
        <f t="shared" si="7"/>
        <v>3.5219635713400033</v>
      </c>
      <c r="U110">
        <v>34.909999999999997</v>
      </c>
    </row>
    <row r="111" spans="1:21" x14ac:dyDescent="0.75">
      <c r="A111" s="7">
        <v>0.48569444444444443</v>
      </c>
      <c r="B111">
        <v>33.950000000000003</v>
      </c>
      <c r="C111">
        <v>40.58</v>
      </c>
      <c r="D111">
        <v>10</v>
      </c>
      <c r="E111">
        <v>33.630000000000003</v>
      </c>
      <c r="F111">
        <v>10</v>
      </c>
      <c r="G111">
        <v>34.74</v>
      </c>
      <c r="H111">
        <v>34.450000000000003</v>
      </c>
      <c r="I111">
        <v>35.21</v>
      </c>
      <c r="J111">
        <v>27.23</v>
      </c>
      <c r="K111">
        <v>1487.8</v>
      </c>
      <c r="M111">
        <f t="shared" si="4"/>
        <v>27.716200000000004</v>
      </c>
      <c r="N111">
        <f t="shared" si="5"/>
        <v>0.90439271426800072</v>
      </c>
      <c r="P111">
        <v>110</v>
      </c>
      <c r="Q111">
        <f t="shared" si="6"/>
        <v>77.885713048686327</v>
      </c>
      <c r="R111">
        <f t="shared" si="7"/>
        <v>3.5219635713400033</v>
      </c>
      <c r="U111">
        <v>34.96</v>
      </c>
    </row>
    <row r="112" spans="1:21" x14ac:dyDescent="0.75">
      <c r="A112" s="7">
        <v>0.48638888888888893</v>
      </c>
      <c r="B112">
        <v>33.92</v>
      </c>
      <c r="C112">
        <v>40.56</v>
      </c>
      <c r="D112">
        <v>10</v>
      </c>
      <c r="E112">
        <v>33.590000000000003</v>
      </c>
      <c r="F112">
        <v>10</v>
      </c>
      <c r="G112">
        <v>34.92</v>
      </c>
      <c r="H112">
        <v>34.58</v>
      </c>
      <c r="I112">
        <v>35.270000000000003</v>
      </c>
      <c r="J112">
        <v>29.9</v>
      </c>
      <c r="K112">
        <v>1475.5</v>
      </c>
      <c r="M112">
        <f t="shared" si="4"/>
        <v>27.686200000000003</v>
      </c>
      <c r="N112">
        <f t="shared" si="5"/>
        <v>0.90341380007961847</v>
      </c>
      <c r="P112">
        <v>111</v>
      </c>
      <c r="Q112">
        <f t="shared" si="6"/>
        <v>77.861750619442176</v>
      </c>
      <c r="R112">
        <f t="shared" si="7"/>
        <v>3.5170690003980916</v>
      </c>
      <c r="U112">
        <v>34.799999999999997</v>
      </c>
    </row>
    <row r="113" spans="1:21" x14ac:dyDescent="0.75">
      <c r="A113" s="7">
        <v>0.48708333333333331</v>
      </c>
      <c r="B113">
        <v>33.840000000000003</v>
      </c>
      <c r="C113">
        <v>40.58</v>
      </c>
      <c r="D113">
        <v>10</v>
      </c>
      <c r="E113">
        <v>33.590000000000003</v>
      </c>
      <c r="F113">
        <v>10</v>
      </c>
      <c r="G113">
        <v>34.9</v>
      </c>
      <c r="H113">
        <v>34.65</v>
      </c>
      <c r="I113">
        <v>35.340000000000003</v>
      </c>
      <c r="J113">
        <v>30.86</v>
      </c>
      <c r="K113">
        <v>1475.5</v>
      </c>
      <c r="M113">
        <f t="shared" si="4"/>
        <v>27.606200000000005</v>
      </c>
      <c r="N113">
        <f t="shared" si="5"/>
        <v>0.90080336224393254</v>
      </c>
      <c r="P113">
        <v>112</v>
      </c>
      <c r="Q113">
        <f t="shared" si="6"/>
        <v>77.79759619215973</v>
      </c>
      <c r="R113">
        <f t="shared" si="7"/>
        <v>3.5040168112196621</v>
      </c>
      <c r="U113">
        <v>34.700000000000003</v>
      </c>
    </row>
    <row r="114" spans="1:21" x14ac:dyDescent="0.75">
      <c r="A114" s="7">
        <v>0.48777777777777781</v>
      </c>
      <c r="B114">
        <v>33.840000000000003</v>
      </c>
      <c r="C114">
        <v>40.61</v>
      </c>
      <c r="D114">
        <v>10</v>
      </c>
      <c r="E114">
        <v>33.630000000000003</v>
      </c>
      <c r="F114">
        <v>10</v>
      </c>
      <c r="G114">
        <v>34.78</v>
      </c>
      <c r="H114">
        <v>34.75</v>
      </c>
      <c r="I114">
        <v>35.380000000000003</v>
      </c>
      <c r="J114">
        <v>27.14</v>
      </c>
      <c r="K114">
        <v>1467.29</v>
      </c>
      <c r="M114">
        <f t="shared" si="4"/>
        <v>27.606200000000005</v>
      </c>
      <c r="N114">
        <f t="shared" si="5"/>
        <v>0.90080336224393254</v>
      </c>
      <c r="P114">
        <v>113</v>
      </c>
      <c r="Q114">
        <f t="shared" si="6"/>
        <v>77.79759619215973</v>
      </c>
      <c r="R114">
        <f t="shared" si="7"/>
        <v>3.5040168112196621</v>
      </c>
      <c r="U114">
        <v>34.85</v>
      </c>
    </row>
    <row r="115" spans="1:21" x14ac:dyDescent="0.75">
      <c r="A115" s="7">
        <v>0.4884722222222222</v>
      </c>
      <c r="B115">
        <v>33.81</v>
      </c>
      <c r="C115">
        <v>40.6</v>
      </c>
      <c r="D115">
        <v>10</v>
      </c>
      <c r="E115">
        <v>33.64</v>
      </c>
      <c r="F115">
        <v>10</v>
      </c>
      <c r="G115">
        <v>34.770000000000003</v>
      </c>
      <c r="H115">
        <v>34.85</v>
      </c>
      <c r="I115">
        <v>35.47</v>
      </c>
      <c r="J115">
        <v>26.22</v>
      </c>
      <c r="K115">
        <v>1461.82</v>
      </c>
      <c r="M115">
        <f t="shared" si="4"/>
        <v>27.576200000000004</v>
      </c>
      <c r="N115">
        <f t="shared" si="5"/>
        <v>0.89982444805555017</v>
      </c>
      <c r="P115">
        <v>114</v>
      </c>
      <c r="Q115">
        <f t="shared" si="6"/>
        <v>77.773442316200203</v>
      </c>
      <c r="R115">
        <f t="shared" si="7"/>
        <v>3.4991222402777504</v>
      </c>
      <c r="U115">
        <v>34.61</v>
      </c>
    </row>
    <row r="116" spans="1:21" x14ac:dyDescent="0.75">
      <c r="A116" s="7">
        <v>0.48916666666666669</v>
      </c>
      <c r="B116">
        <v>33.770000000000003</v>
      </c>
      <c r="C116">
        <v>40.53</v>
      </c>
      <c r="D116">
        <v>10</v>
      </c>
      <c r="E116">
        <v>33.6</v>
      </c>
      <c r="F116">
        <v>10</v>
      </c>
      <c r="G116">
        <v>34.75</v>
      </c>
      <c r="H116">
        <v>34.94</v>
      </c>
      <c r="I116">
        <v>35.54</v>
      </c>
      <c r="J116">
        <v>27.45</v>
      </c>
      <c r="K116">
        <v>1456.36</v>
      </c>
      <c r="M116">
        <f t="shared" si="4"/>
        <v>27.536200000000004</v>
      </c>
      <c r="N116">
        <f t="shared" si="5"/>
        <v>0.89851922913770721</v>
      </c>
      <c r="P116">
        <v>115</v>
      </c>
      <c r="Q116">
        <f t="shared" si="6"/>
        <v>77.74115527923243</v>
      </c>
      <c r="R116">
        <f t="shared" si="7"/>
        <v>3.4925961456885357</v>
      </c>
      <c r="U116">
        <v>34.700000000000003</v>
      </c>
    </row>
    <row r="117" spans="1:21" x14ac:dyDescent="0.75">
      <c r="A117" s="7">
        <v>0.48986111111111108</v>
      </c>
      <c r="B117">
        <v>33.74</v>
      </c>
      <c r="C117">
        <v>40.49</v>
      </c>
      <c r="D117">
        <v>10</v>
      </c>
      <c r="E117">
        <v>33.51</v>
      </c>
      <c r="F117">
        <v>10</v>
      </c>
      <c r="G117">
        <v>34.770000000000003</v>
      </c>
      <c r="H117">
        <v>35.03</v>
      </c>
      <c r="I117">
        <v>35.56</v>
      </c>
      <c r="J117">
        <v>30.33</v>
      </c>
      <c r="K117">
        <v>1450.89</v>
      </c>
      <c r="M117">
        <f t="shared" si="4"/>
        <v>27.506200000000003</v>
      </c>
      <c r="N117">
        <f t="shared" si="5"/>
        <v>0.89754031494932496</v>
      </c>
      <c r="P117">
        <v>116</v>
      </c>
      <c r="Q117">
        <f t="shared" si="6"/>
        <v>77.716878376511474</v>
      </c>
      <c r="R117">
        <f t="shared" si="7"/>
        <v>3.4877015747466245</v>
      </c>
      <c r="U117">
        <v>34.659999999999997</v>
      </c>
    </row>
    <row r="118" spans="1:21" x14ac:dyDescent="0.75">
      <c r="A118" s="7">
        <v>0.49055555555555558</v>
      </c>
      <c r="B118">
        <v>33.69</v>
      </c>
      <c r="C118">
        <v>40.35</v>
      </c>
      <c r="D118">
        <v>10</v>
      </c>
      <c r="E118">
        <v>33.51</v>
      </c>
      <c r="F118">
        <v>10</v>
      </c>
      <c r="G118">
        <v>34.79</v>
      </c>
      <c r="H118">
        <v>35.159999999999997</v>
      </c>
      <c r="I118">
        <v>35.630000000000003</v>
      </c>
      <c r="J118">
        <v>27.98</v>
      </c>
      <c r="K118">
        <v>1446.79</v>
      </c>
      <c r="M118">
        <f t="shared" si="4"/>
        <v>27.456199999999999</v>
      </c>
      <c r="N118">
        <f t="shared" si="5"/>
        <v>0.89590879130202106</v>
      </c>
      <c r="P118">
        <v>117</v>
      </c>
      <c r="Q118">
        <f t="shared" si="6"/>
        <v>77.676298978008603</v>
      </c>
      <c r="R118">
        <f t="shared" si="7"/>
        <v>3.479543956510105</v>
      </c>
      <c r="U118">
        <v>34.74</v>
      </c>
    </row>
    <row r="119" spans="1:21" x14ac:dyDescent="0.75">
      <c r="A119" s="7">
        <v>0.49124999999999996</v>
      </c>
      <c r="B119">
        <v>33.68</v>
      </c>
      <c r="C119">
        <v>40.25</v>
      </c>
      <c r="D119">
        <v>10</v>
      </c>
      <c r="E119">
        <v>33.5</v>
      </c>
      <c r="F119">
        <v>10</v>
      </c>
      <c r="G119">
        <v>34.75</v>
      </c>
      <c r="H119">
        <v>35.22</v>
      </c>
      <c r="I119">
        <v>35.67</v>
      </c>
      <c r="J119">
        <v>27.68</v>
      </c>
      <c r="K119">
        <v>1449.52</v>
      </c>
      <c r="M119">
        <f t="shared" si="4"/>
        <v>27.446200000000001</v>
      </c>
      <c r="N119">
        <f t="shared" si="5"/>
        <v>0.89558248657256045</v>
      </c>
      <c r="P119">
        <v>118</v>
      </c>
      <c r="Q119">
        <f t="shared" si="6"/>
        <v>77.668165356224179</v>
      </c>
      <c r="R119">
        <f t="shared" si="7"/>
        <v>3.4779124328628015</v>
      </c>
      <c r="U119">
        <v>34.619999999999997</v>
      </c>
    </row>
    <row r="120" spans="1:21" x14ac:dyDescent="0.75">
      <c r="A120" s="7">
        <v>0.49194444444444446</v>
      </c>
      <c r="B120">
        <v>33.6</v>
      </c>
      <c r="C120">
        <v>40.159999999999997</v>
      </c>
      <c r="D120">
        <v>10</v>
      </c>
      <c r="E120">
        <v>33.49</v>
      </c>
      <c r="F120">
        <v>10</v>
      </c>
      <c r="G120">
        <v>34.71</v>
      </c>
      <c r="H120">
        <v>35.340000000000003</v>
      </c>
      <c r="I120">
        <v>35.729999999999997</v>
      </c>
      <c r="J120">
        <v>28.27</v>
      </c>
      <c r="K120">
        <v>1439.95</v>
      </c>
      <c r="M120">
        <f t="shared" si="4"/>
        <v>27.366200000000003</v>
      </c>
      <c r="N120">
        <f t="shared" si="5"/>
        <v>0.89297204873687452</v>
      </c>
      <c r="P120">
        <v>119</v>
      </c>
      <c r="Q120">
        <f t="shared" si="6"/>
        <v>77.602882387763017</v>
      </c>
      <c r="R120">
        <f t="shared" si="7"/>
        <v>3.4648602436843721</v>
      </c>
      <c r="U120">
        <v>34.5</v>
      </c>
    </row>
    <row r="121" spans="1:21" x14ac:dyDescent="0.75">
      <c r="A121" s="7">
        <v>0.4926388888888889</v>
      </c>
      <c r="B121">
        <v>33.53</v>
      </c>
      <c r="C121">
        <v>40.07</v>
      </c>
      <c r="D121">
        <v>10</v>
      </c>
      <c r="E121">
        <v>33.43</v>
      </c>
      <c r="F121">
        <v>10</v>
      </c>
      <c r="G121">
        <v>34.700000000000003</v>
      </c>
      <c r="H121">
        <v>35.39</v>
      </c>
      <c r="I121">
        <v>35.770000000000003</v>
      </c>
      <c r="J121">
        <v>26.8</v>
      </c>
      <c r="K121">
        <v>1441.32</v>
      </c>
      <c r="M121">
        <f t="shared" si="4"/>
        <v>27.296200000000002</v>
      </c>
      <c r="N121">
        <f t="shared" si="5"/>
        <v>0.8906879156306492</v>
      </c>
      <c r="P121">
        <v>120</v>
      </c>
      <c r="Q121">
        <f t="shared" si="6"/>
        <v>77.545445886240586</v>
      </c>
      <c r="R121">
        <f t="shared" si="7"/>
        <v>3.4534395781532456</v>
      </c>
      <c r="U121">
        <v>34.46</v>
      </c>
    </row>
    <row r="122" spans="1:21" x14ac:dyDescent="0.75">
      <c r="A122" s="7">
        <v>0.49541666666666667</v>
      </c>
      <c r="B122">
        <v>33.200000000000003</v>
      </c>
      <c r="C122">
        <v>39.92</v>
      </c>
      <c r="D122">
        <v>10</v>
      </c>
      <c r="E122">
        <v>33.04</v>
      </c>
      <c r="F122">
        <v>10</v>
      </c>
      <c r="G122">
        <v>33.25</v>
      </c>
      <c r="H122">
        <v>34.85</v>
      </c>
      <c r="I122">
        <v>35.32</v>
      </c>
      <c r="J122">
        <v>27.22</v>
      </c>
      <c r="K122">
        <v>1363.39</v>
      </c>
      <c r="M122">
        <f t="shared" si="4"/>
        <v>26.966200000000004</v>
      </c>
      <c r="N122">
        <f t="shared" si="5"/>
        <v>0.87991985955844454</v>
      </c>
      <c r="P122">
        <v>121</v>
      </c>
      <c r="Q122">
        <f t="shared" si="6"/>
        <v>77.270657341412587</v>
      </c>
      <c r="R122">
        <f t="shared" si="7"/>
        <v>3.3995992977922223</v>
      </c>
      <c r="U122">
        <v>34.47</v>
      </c>
    </row>
    <row r="123" spans="1:21" x14ac:dyDescent="0.75">
      <c r="A123" s="7">
        <v>0.49611111111111111</v>
      </c>
      <c r="B123">
        <v>33.19</v>
      </c>
      <c r="C123">
        <v>39.92</v>
      </c>
      <c r="D123">
        <v>10</v>
      </c>
      <c r="E123">
        <v>32.950000000000003</v>
      </c>
      <c r="F123">
        <v>10</v>
      </c>
      <c r="G123">
        <v>33.19</v>
      </c>
      <c r="H123">
        <v>34.950000000000003</v>
      </c>
      <c r="I123">
        <v>35.04</v>
      </c>
      <c r="J123">
        <v>27.99</v>
      </c>
      <c r="K123">
        <v>1377.06</v>
      </c>
      <c r="M123">
        <f t="shared" si="4"/>
        <v>26.956199999999999</v>
      </c>
      <c r="N123">
        <f t="shared" si="5"/>
        <v>0.8795935548289836</v>
      </c>
      <c r="P123">
        <v>122</v>
      </c>
      <c r="Q123">
        <f t="shared" si="6"/>
        <v>77.262225387851402</v>
      </c>
      <c r="R123">
        <f t="shared" si="7"/>
        <v>3.3979677741449179</v>
      </c>
      <c r="U123">
        <v>34.46</v>
      </c>
    </row>
    <row r="124" spans="1:21" x14ac:dyDescent="0.75">
      <c r="A124" s="7">
        <v>0.49680555555555556</v>
      </c>
      <c r="B124">
        <v>33.119999999999997</v>
      </c>
      <c r="C124">
        <v>39.89</v>
      </c>
      <c r="D124">
        <v>10</v>
      </c>
      <c r="E124">
        <v>32.840000000000003</v>
      </c>
      <c r="F124">
        <v>10</v>
      </c>
      <c r="G124">
        <v>32.619999999999997</v>
      </c>
      <c r="H124">
        <v>33.840000000000003</v>
      </c>
      <c r="I124">
        <v>33.9</v>
      </c>
      <c r="J124">
        <v>25.84</v>
      </c>
      <c r="K124">
        <v>1372.96</v>
      </c>
      <c r="M124">
        <f t="shared" si="4"/>
        <v>26.886199999999999</v>
      </c>
      <c r="N124">
        <f t="shared" si="5"/>
        <v>0.87730942172275839</v>
      </c>
      <c r="P124">
        <v>123</v>
      </c>
      <c r="Q124">
        <f t="shared" si="6"/>
        <v>77.203026087732738</v>
      </c>
      <c r="R124">
        <f t="shared" si="7"/>
        <v>3.3865471086137915</v>
      </c>
      <c r="U124">
        <v>34.4</v>
      </c>
    </row>
    <row r="125" spans="1:21" x14ac:dyDescent="0.75">
      <c r="A125" s="7">
        <v>0.4975</v>
      </c>
      <c r="B125">
        <v>33.11</v>
      </c>
      <c r="C125">
        <v>39.83</v>
      </c>
      <c r="D125">
        <v>10</v>
      </c>
      <c r="E125">
        <v>32.74</v>
      </c>
      <c r="F125">
        <v>10</v>
      </c>
      <c r="G125">
        <v>33.89</v>
      </c>
      <c r="H125">
        <v>34.33</v>
      </c>
      <c r="I125">
        <v>34.11</v>
      </c>
      <c r="J125">
        <v>28.04</v>
      </c>
      <c r="K125">
        <v>1359.29</v>
      </c>
      <c r="M125">
        <f t="shared" si="4"/>
        <v>26.876200000000001</v>
      </c>
      <c r="N125">
        <f t="shared" si="5"/>
        <v>0.87698311699329767</v>
      </c>
      <c r="P125">
        <v>124</v>
      </c>
      <c r="Q125">
        <f t="shared" si="6"/>
        <v>77.194543871529461</v>
      </c>
      <c r="R125">
        <f t="shared" si="7"/>
        <v>3.384915584966488</v>
      </c>
      <c r="U125">
        <v>34.340000000000003</v>
      </c>
    </row>
    <row r="126" spans="1:21" x14ac:dyDescent="0.75">
      <c r="A126" s="7">
        <v>0.49819444444444444</v>
      </c>
      <c r="B126">
        <v>33.08</v>
      </c>
      <c r="C126">
        <v>39.619999999999997</v>
      </c>
      <c r="D126">
        <v>10</v>
      </c>
      <c r="E126">
        <v>32.76</v>
      </c>
      <c r="F126">
        <v>10</v>
      </c>
      <c r="G126">
        <v>34.270000000000003</v>
      </c>
      <c r="H126">
        <v>34.630000000000003</v>
      </c>
      <c r="I126">
        <v>34.57</v>
      </c>
      <c r="J126">
        <v>29.07</v>
      </c>
      <c r="K126">
        <v>1370.23</v>
      </c>
      <c r="M126">
        <f t="shared" si="4"/>
        <v>26.8462</v>
      </c>
      <c r="N126">
        <f t="shared" si="5"/>
        <v>0.87600420280491542</v>
      </c>
      <c r="P126">
        <v>125</v>
      </c>
      <c r="Q126">
        <f t="shared" si="6"/>
        <v>77.169059308207494</v>
      </c>
      <c r="R126">
        <f t="shared" si="7"/>
        <v>3.3800210140245768</v>
      </c>
      <c r="U126">
        <v>33.770000000000003</v>
      </c>
    </row>
    <row r="127" spans="1:21" x14ac:dyDescent="0.75">
      <c r="A127" s="7">
        <v>0.4993055555555555</v>
      </c>
      <c r="B127">
        <v>32.97</v>
      </c>
      <c r="C127">
        <v>39.659999999999997</v>
      </c>
      <c r="D127">
        <v>10</v>
      </c>
      <c r="E127">
        <v>32.94</v>
      </c>
      <c r="F127">
        <v>10</v>
      </c>
      <c r="G127">
        <v>34.56</v>
      </c>
      <c r="H127">
        <v>35</v>
      </c>
      <c r="I127">
        <v>35.03</v>
      </c>
      <c r="J127">
        <v>28.88</v>
      </c>
      <c r="K127">
        <v>1359.29</v>
      </c>
      <c r="M127">
        <f t="shared" si="4"/>
        <v>26.7362</v>
      </c>
      <c r="N127">
        <f t="shared" si="5"/>
        <v>0.87241485078084724</v>
      </c>
      <c r="P127">
        <v>126</v>
      </c>
      <c r="Q127">
        <f t="shared" si="6"/>
        <v>77.075126607371274</v>
      </c>
      <c r="R127">
        <f t="shared" si="7"/>
        <v>3.3620742539042356</v>
      </c>
      <c r="U127">
        <v>33.69</v>
      </c>
    </row>
    <row r="128" spans="1:21" x14ac:dyDescent="0.75">
      <c r="A128" s="7">
        <v>0.5</v>
      </c>
      <c r="B128">
        <v>32.96</v>
      </c>
      <c r="C128">
        <v>39.630000000000003</v>
      </c>
      <c r="D128">
        <v>10</v>
      </c>
      <c r="E128">
        <v>33.01</v>
      </c>
      <c r="F128">
        <v>10</v>
      </c>
      <c r="G128">
        <v>34.47</v>
      </c>
      <c r="H128">
        <v>35.130000000000003</v>
      </c>
      <c r="I128">
        <v>35.22</v>
      </c>
      <c r="J128">
        <v>26.24</v>
      </c>
      <c r="K128">
        <v>1356.56</v>
      </c>
      <c r="M128">
        <f t="shared" ref="M128:M191" si="8">B128-6.2338</f>
        <v>26.726200000000002</v>
      </c>
      <c r="N128">
        <f t="shared" ref="N128:N191" si="9">M128/30.6462</f>
        <v>0.87208854605138653</v>
      </c>
      <c r="P128">
        <v>127</v>
      </c>
      <c r="Q128">
        <f t="shared" si="6"/>
        <v>77.066548929514866</v>
      </c>
      <c r="R128">
        <f t="shared" si="7"/>
        <v>3.3604427302569322</v>
      </c>
      <c r="U128">
        <v>33.81</v>
      </c>
    </row>
    <row r="129" spans="1:21" x14ac:dyDescent="0.75">
      <c r="A129" s="7">
        <v>0.50069444444444444</v>
      </c>
      <c r="B129">
        <v>32.85</v>
      </c>
      <c r="C129">
        <v>39.58</v>
      </c>
      <c r="D129">
        <v>10</v>
      </c>
      <c r="E129">
        <v>33.01</v>
      </c>
      <c r="F129">
        <v>10</v>
      </c>
      <c r="G129">
        <v>34.39</v>
      </c>
      <c r="H129">
        <v>35.33</v>
      </c>
      <c r="I129">
        <v>35.39</v>
      </c>
      <c r="J129">
        <v>25.38</v>
      </c>
      <c r="K129">
        <v>1357.92</v>
      </c>
      <c r="M129">
        <f t="shared" si="8"/>
        <v>26.616200000000003</v>
      </c>
      <c r="N129">
        <f t="shared" si="9"/>
        <v>0.86849919402731834</v>
      </c>
      <c r="P129">
        <v>128</v>
      </c>
      <c r="Q129">
        <f t="shared" si="6"/>
        <v>76.971769072970602</v>
      </c>
      <c r="R129">
        <f t="shared" si="7"/>
        <v>3.3424959701365911</v>
      </c>
      <c r="U129">
        <v>33.53</v>
      </c>
    </row>
    <row r="130" spans="1:21" x14ac:dyDescent="0.75">
      <c r="A130" s="7">
        <v>0.50138888888888888</v>
      </c>
      <c r="B130">
        <v>31.99</v>
      </c>
      <c r="C130">
        <v>39.51</v>
      </c>
      <c r="D130">
        <v>10</v>
      </c>
      <c r="E130">
        <v>32.97</v>
      </c>
      <c r="F130">
        <v>10</v>
      </c>
      <c r="G130">
        <v>34.200000000000003</v>
      </c>
      <c r="H130">
        <v>35.47</v>
      </c>
      <c r="I130">
        <v>35.54</v>
      </c>
      <c r="J130">
        <v>28.52</v>
      </c>
      <c r="K130">
        <v>1360.66</v>
      </c>
      <c r="M130">
        <f t="shared" si="8"/>
        <v>25.7562</v>
      </c>
      <c r="N130">
        <f t="shared" si="9"/>
        <v>0.84043698729369387</v>
      </c>
      <c r="P130">
        <v>129</v>
      </c>
      <c r="Q130">
        <f t="shared" si="6"/>
        <v>76.202856011368127</v>
      </c>
      <c r="R130">
        <f t="shared" si="7"/>
        <v>3.202184936468468</v>
      </c>
      <c r="U130" t="s">
        <v>12</v>
      </c>
    </row>
    <row r="131" spans="1:21" x14ac:dyDescent="0.75">
      <c r="A131" s="7">
        <v>0.50208333333333333</v>
      </c>
      <c r="B131">
        <v>31.79</v>
      </c>
      <c r="C131">
        <v>39.49</v>
      </c>
      <c r="D131">
        <v>10</v>
      </c>
      <c r="E131">
        <v>33.020000000000003</v>
      </c>
      <c r="F131">
        <v>10</v>
      </c>
      <c r="G131">
        <v>34.42</v>
      </c>
      <c r="H131">
        <v>35.590000000000003</v>
      </c>
      <c r="I131">
        <v>35.69</v>
      </c>
      <c r="J131">
        <v>28.28</v>
      </c>
      <c r="K131">
        <v>1355.19</v>
      </c>
      <c r="M131">
        <f t="shared" si="8"/>
        <v>25.5562</v>
      </c>
      <c r="N131">
        <f t="shared" si="9"/>
        <v>0.83391089270447882</v>
      </c>
      <c r="P131">
        <v>130</v>
      </c>
      <c r="Q131">
        <f t="shared" ref="Q131:Q194" si="10">(M131-$S$12)/M131*100</f>
        <v>76.016622189527396</v>
      </c>
      <c r="R131">
        <f t="shared" ref="R131:R194" si="11">(M131-$S$12)/$S$12</f>
        <v>3.169554463522394</v>
      </c>
      <c r="U131" t="s">
        <v>12</v>
      </c>
    </row>
    <row r="132" spans="1:21" x14ac:dyDescent="0.75">
      <c r="A132" s="7">
        <v>0.50277777777777777</v>
      </c>
      <c r="B132">
        <v>31.51</v>
      </c>
      <c r="C132">
        <v>39.56</v>
      </c>
      <c r="D132">
        <v>10</v>
      </c>
      <c r="E132">
        <v>33.14</v>
      </c>
      <c r="F132">
        <v>10</v>
      </c>
      <c r="G132">
        <v>34.53</v>
      </c>
      <c r="H132">
        <v>35.72</v>
      </c>
      <c r="I132">
        <v>35.799999999999997</v>
      </c>
      <c r="J132">
        <v>29.53</v>
      </c>
      <c r="K132">
        <v>1344.25</v>
      </c>
      <c r="M132">
        <f t="shared" si="8"/>
        <v>25.276200000000003</v>
      </c>
      <c r="N132">
        <f t="shared" si="9"/>
        <v>0.82477436027957796</v>
      </c>
      <c r="P132">
        <v>131</v>
      </c>
      <c r="Q132">
        <f t="shared" si="10"/>
        <v>75.75094357537921</v>
      </c>
      <c r="R132">
        <f t="shared" si="11"/>
        <v>3.1238718013978888</v>
      </c>
      <c r="U132" t="s">
        <v>12</v>
      </c>
    </row>
    <row r="133" spans="1:21" x14ac:dyDescent="0.75">
      <c r="A133" s="7">
        <v>0.50347222222222221</v>
      </c>
      <c r="B133">
        <v>31.43</v>
      </c>
      <c r="C133">
        <v>39.56</v>
      </c>
      <c r="D133">
        <v>10</v>
      </c>
      <c r="E133">
        <v>33.270000000000003</v>
      </c>
      <c r="F133">
        <v>10</v>
      </c>
      <c r="G133">
        <v>34.71</v>
      </c>
      <c r="H133">
        <v>35.840000000000003</v>
      </c>
      <c r="I133">
        <v>35.94</v>
      </c>
      <c r="J133">
        <v>28.69</v>
      </c>
      <c r="K133">
        <v>1341.52</v>
      </c>
      <c r="M133">
        <f t="shared" si="8"/>
        <v>25.196200000000001</v>
      </c>
      <c r="N133">
        <f t="shared" si="9"/>
        <v>0.82216392244389191</v>
      </c>
      <c r="P133">
        <v>132</v>
      </c>
      <c r="Q133">
        <f t="shared" si="10"/>
        <v>75.673950833855912</v>
      </c>
      <c r="R133">
        <f t="shared" si="11"/>
        <v>3.1108196122194594</v>
      </c>
      <c r="U133">
        <v>33.47</v>
      </c>
    </row>
    <row r="134" spans="1:21" x14ac:dyDescent="0.75">
      <c r="A134" s="7">
        <v>0.50416666666666665</v>
      </c>
      <c r="B134">
        <v>31.3</v>
      </c>
      <c r="C134">
        <v>39.590000000000003</v>
      </c>
      <c r="D134">
        <v>10</v>
      </c>
      <c r="E134">
        <v>33.35</v>
      </c>
      <c r="F134">
        <v>10</v>
      </c>
      <c r="G134">
        <v>34.700000000000003</v>
      </c>
      <c r="H134">
        <v>35.96</v>
      </c>
      <c r="I134">
        <v>36.07</v>
      </c>
      <c r="J134">
        <v>26.94</v>
      </c>
      <c r="K134">
        <v>1342.89</v>
      </c>
      <c r="M134">
        <f t="shared" si="8"/>
        <v>25.066200000000002</v>
      </c>
      <c r="N134">
        <f t="shared" si="9"/>
        <v>0.81792196096090219</v>
      </c>
      <c r="P134">
        <v>133</v>
      </c>
      <c r="Q134">
        <f t="shared" si="10"/>
        <v>75.547789453527045</v>
      </c>
      <c r="R134">
        <f t="shared" si="11"/>
        <v>3.08960980480451</v>
      </c>
      <c r="U134">
        <v>33.6</v>
      </c>
    </row>
    <row r="135" spans="1:21" x14ac:dyDescent="0.75">
      <c r="A135" s="7">
        <v>0.50486111111111109</v>
      </c>
      <c r="B135">
        <v>31.26</v>
      </c>
      <c r="C135">
        <v>39.619999999999997</v>
      </c>
      <c r="D135">
        <v>10</v>
      </c>
      <c r="E135">
        <v>33.4</v>
      </c>
      <c r="F135">
        <v>10</v>
      </c>
      <c r="G135">
        <v>34.72</v>
      </c>
      <c r="H135">
        <v>36.04</v>
      </c>
      <c r="I135">
        <v>36.14</v>
      </c>
      <c r="J135">
        <v>27.08</v>
      </c>
      <c r="K135">
        <v>1336.05</v>
      </c>
      <c r="M135">
        <f t="shared" si="8"/>
        <v>25.026200000000003</v>
      </c>
      <c r="N135">
        <f t="shared" si="9"/>
        <v>0.81661674204305923</v>
      </c>
      <c r="P135">
        <v>134</v>
      </c>
      <c r="Q135">
        <f t="shared" si="10"/>
        <v>75.50870687519479</v>
      </c>
      <c r="R135">
        <f t="shared" si="11"/>
        <v>3.0830837102152953</v>
      </c>
      <c r="U135">
        <v>33.46</v>
      </c>
    </row>
    <row r="136" spans="1:21" x14ac:dyDescent="0.75">
      <c r="A136" s="7">
        <v>0.50555555555555554</v>
      </c>
      <c r="B136">
        <v>31.15</v>
      </c>
      <c r="C136">
        <v>39.590000000000003</v>
      </c>
      <c r="D136">
        <v>10</v>
      </c>
      <c r="E136">
        <v>33.39</v>
      </c>
      <c r="F136">
        <v>10</v>
      </c>
      <c r="G136">
        <v>34.51</v>
      </c>
      <c r="H136">
        <v>36.15</v>
      </c>
      <c r="I136">
        <v>36.26</v>
      </c>
      <c r="J136">
        <v>27.45</v>
      </c>
      <c r="K136">
        <v>1338.78</v>
      </c>
      <c r="M136">
        <f t="shared" si="8"/>
        <v>24.9162</v>
      </c>
      <c r="N136">
        <f t="shared" si="9"/>
        <v>0.81302739001899094</v>
      </c>
      <c r="P136">
        <v>135</v>
      </c>
      <c r="Q136">
        <f t="shared" si="10"/>
        <v>75.400582753389372</v>
      </c>
      <c r="R136">
        <f t="shared" si="11"/>
        <v>3.0651369500949541</v>
      </c>
      <c r="U136">
        <v>33.21</v>
      </c>
    </row>
    <row r="137" spans="1:21" x14ac:dyDescent="0.75">
      <c r="A137" s="7">
        <v>0.50624999999999998</v>
      </c>
      <c r="B137">
        <v>31.08</v>
      </c>
      <c r="C137">
        <v>39.56</v>
      </c>
      <c r="D137">
        <v>10</v>
      </c>
      <c r="E137">
        <v>33.32</v>
      </c>
      <c r="F137">
        <v>10</v>
      </c>
      <c r="G137">
        <v>34.450000000000003</v>
      </c>
      <c r="H137">
        <v>36.22</v>
      </c>
      <c r="I137">
        <v>36.32</v>
      </c>
      <c r="J137">
        <v>29.74</v>
      </c>
      <c r="K137">
        <v>1337.42</v>
      </c>
      <c r="M137">
        <f t="shared" si="8"/>
        <v>24.8462</v>
      </c>
      <c r="N137">
        <f t="shared" si="9"/>
        <v>0.81074325691276572</v>
      </c>
      <c r="P137">
        <v>136</v>
      </c>
      <c r="Q137">
        <f t="shared" si="10"/>
        <v>75.331278022393761</v>
      </c>
      <c r="R137">
        <f t="shared" si="11"/>
        <v>3.0537162845638282</v>
      </c>
      <c r="U137">
        <v>33.200000000000003</v>
      </c>
    </row>
    <row r="138" spans="1:21" x14ac:dyDescent="0.75">
      <c r="A138" s="7">
        <v>0.50694444444444442</v>
      </c>
      <c r="B138">
        <v>30.88</v>
      </c>
      <c r="C138">
        <v>39.630000000000003</v>
      </c>
      <c r="D138">
        <v>10</v>
      </c>
      <c r="E138">
        <v>33.29</v>
      </c>
      <c r="F138">
        <v>10</v>
      </c>
      <c r="G138">
        <v>34.43</v>
      </c>
      <c r="H138">
        <v>36.340000000000003</v>
      </c>
      <c r="I138">
        <v>36.36</v>
      </c>
      <c r="J138">
        <v>29.3</v>
      </c>
      <c r="K138">
        <v>1331.95</v>
      </c>
      <c r="M138">
        <f t="shared" si="8"/>
        <v>24.6462</v>
      </c>
      <c r="N138">
        <f t="shared" si="9"/>
        <v>0.80421716232355067</v>
      </c>
      <c r="P138">
        <v>137</v>
      </c>
      <c r="Q138">
        <f t="shared" si="10"/>
        <v>75.131095260121228</v>
      </c>
      <c r="R138">
        <f t="shared" si="11"/>
        <v>3.0210858116177528</v>
      </c>
      <c r="U138">
        <v>33.11</v>
      </c>
    </row>
    <row r="139" spans="1:21" x14ac:dyDescent="0.75">
      <c r="A139" s="7">
        <v>0.50763888888888886</v>
      </c>
      <c r="B139">
        <v>30.83</v>
      </c>
      <c r="C139">
        <v>39.68</v>
      </c>
      <c r="D139">
        <v>10</v>
      </c>
      <c r="E139">
        <v>33.39</v>
      </c>
      <c r="F139">
        <v>10</v>
      </c>
      <c r="G139">
        <v>34.65</v>
      </c>
      <c r="H139">
        <v>36.409999999999997</v>
      </c>
      <c r="I139">
        <v>36.450000000000003</v>
      </c>
      <c r="J139">
        <v>30.01</v>
      </c>
      <c r="K139">
        <v>1330.58</v>
      </c>
      <c r="M139">
        <f t="shared" si="8"/>
        <v>24.5962</v>
      </c>
      <c r="N139">
        <f t="shared" si="9"/>
        <v>0.80258563867624699</v>
      </c>
      <c r="P139">
        <v>138</v>
      </c>
      <c r="Q139">
        <f t="shared" si="10"/>
        <v>75.08054089656126</v>
      </c>
      <c r="R139">
        <f t="shared" si="11"/>
        <v>3.0129281933812342</v>
      </c>
      <c r="U139">
        <v>33.19</v>
      </c>
    </row>
    <row r="140" spans="1:21" x14ac:dyDescent="0.75">
      <c r="A140" s="7">
        <v>0.5083333333333333</v>
      </c>
      <c r="B140">
        <v>30.66</v>
      </c>
      <c r="C140">
        <v>39.700000000000003</v>
      </c>
      <c r="D140">
        <v>10</v>
      </c>
      <c r="E140">
        <v>33.51</v>
      </c>
      <c r="F140">
        <v>10</v>
      </c>
      <c r="G140">
        <v>34.71</v>
      </c>
      <c r="H140">
        <v>36.53</v>
      </c>
      <c r="I140">
        <v>36.53</v>
      </c>
      <c r="J140">
        <v>28.46</v>
      </c>
      <c r="K140">
        <v>1330.58</v>
      </c>
      <c r="M140">
        <f t="shared" si="8"/>
        <v>24.426200000000001</v>
      </c>
      <c r="N140">
        <f t="shared" si="9"/>
        <v>0.79703845827541431</v>
      </c>
      <c r="P140">
        <v>139</v>
      </c>
      <c r="Q140">
        <f t="shared" si="10"/>
        <v>74.907107941472674</v>
      </c>
      <c r="R140">
        <f t="shared" si="11"/>
        <v>2.9851922913770705</v>
      </c>
      <c r="U140">
        <v>33.119999999999997</v>
      </c>
    </row>
    <row r="141" spans="1:21" x14ac:dyDescent="0.75">
      <c r="A141" s="7">
        <v>0.50902777777777775</v>
      </c>
      <c r="B141">
        <v>30.47</v>
      </c>
      <c r="C141">
        <v>39.79</v>
      </c>
      <c r="D141">
        <v>10</v>
      </c>
      <c r="E141">
        <v>33.590000000000003</v>
      </c>
      <c r="F141">
        <v>10</v>
      </c>
      <c r="G141">
        <v>34.880000000000003</v>
      </c>
      <c r="H141">
        <v>36.61</v>
      </c>
      <c r="I141">
        <v>36.61</v>
      </c>
      <c r="J141">
        <v>27.5</v>
      </c>
      <c r="K141">
        <v>1322.38</v>
      </c>
      <c r="M141">
        <f t="shared" si="8"/>
        <v>24.2362</v>
      </c>
      <c r="N141">
        <f t="shared" si="9"/>
        <v>0.79083866841565997</v>
      </c>
      <c r="P141">
        <v>140</v>
      </c>
      <c r="Q141">
        <f t="shared" si="10"/>
        <v>74.710391893118569</v>
      </c>
      <c r="R141">
        <f t="shared" si="11"/>
        <v>2.9541933420782995</v>
      </c>
      <c r="U141">
        <v>32.96</v>
      </c>
    </row>
    <row r="142" spans="1:21" x14ac:dyDescent="0.75">
      <c r="A142" s="7">
        <v>0.50972222222222219</v>
      </c>
      <c r="B142">
        <v>30.44</v>
      </c>
      <c r="C142">
        <v>39.85</v>
      </c>
      <c r="D142">
        <v>10</v>
      </c>
      <c r="E142">
        <v>33.65</v>
      </c>
      <c r="F142">
        <v>10</v>
      </c>
      <c r="G142">
        <v>34.799999999999997</v>
      </c>
      <c r="H142">
        <v>36.67</v>
      </c>
      <c r="I142">
        <v>36.71</v>
      </c>
      <c r="J142">
        <v>28.13</v>
      </c>
      <c r="K142">
        <v>1322.38</v>
      </c>
      <c r="M142">
        <f t="shared" si="8"/>
        <v>24.206200000000003</v>
      </c>
      <c r="N142">
        <f t="shared" si="9"/>
        <v>0.78985975422727783</v>
      </c>
      <c r="P142">
        <v>141</v>
      </c>
      <c r="Q142">
        <f t="shared" si="10"/>
        <v>74.679049169221102</v>
      </c>
      <c r="R142">
        <f t="shared" si="11"/>
        <v>2.9492987711363883</v>
      </c>
      <c r="U142">
        <v>32.97</v>
      </c>
    </row>
    <row r="143" spans="1:21" x14ac:dyDescent="0.75">
      <c r="A143" s="7">
        <v>0.51041666666666663</v>
      </c>
      <c r="B143">
        <v>30.23</v>
      </c>
      <c r="C143">
        <v>39.880000000000003</v>
      </c>
      <c r="D143">
        <v>10</v>
      </c>
      <c r="E143">
        <v>33.700000000000003</v>
      </c>
      <c r="F143">
        <v>10</v>
      </c>
      <c r="G143">
        <v>34.75</v>
      </c>
      <c r="H143">
        <v>36.78</v>
      </c>
      <c r="I143">
        <v>36.770000000000003</v>
      </c>
      <c r="J143">
        <v>26.24</v>
      </c>
      <c r="K143">
        <v>1322.38</v>
      </c>
      <c r="M143">
        <f t="shared" si="8"/>
        <v>23.996200000000002</v>
      </c>
      <c r="N143">
        <f t="shared" si="9"/>
        <v>0.78300735490860207</v>
      </c>
      <c r="P143">
        <v>142</v>
      </c>
      <c r="Q143">
        <f t="shared" si="10"/>
        <v>74.457455763829259</v>
      </c>
      <c r="R143">
        <f t="shared" si="11"/>
        <v>2.9150367745430095</v>
      </c>
      <c r="U143">
        <v>32.85</v>
      </c>
    </row>
    <row r="144" spans="1:21" x14ac:dyDescent="0.75">
      <c r="A144" s="7">
        <v>0.51111111111111118</v>
      </c>
      <c r="B144">
        <v>30.11</v>
      </c>
      <c r="C144">
        <v>39.840000000000003</v>
      </c>
      <c r="D144">
        <v>10</v>
      </c>
      <c r="E144">
        <v>33.68</v>
      </c>
      <c r="F144">
        <v>10</v>
      </c>
      <c r="G144">
        <v>34.81</v>
      </c>
      <c r="H144">
        <v>36.82</v>
      </c>
      <c r="I144">
        <v>36.85</v>
      </c>
      <c r="J144">
        <v>29.92</v>
      </c>
      <c r="K144">
        <v>1316.91</v>
      </c>
      <c r="M144">
        <f t="shared" si="8"/>
        <v>23.876200000000001</v>
      </c>
      <c r="N144">
        <f t="shared" si="9"/>
        <v>0.77909169815507306</v>
      </c>
      <c r="P144">
        <v>143</v>
      </c>
      <c r="Q144">
        <f t="shared" si="10"/>
        <v>74.329080842010043</v>
      </c>
      <c r="R144">
        <f t="shared" si="11"/>
        <v>2.8954584907753649</v>
      </c>
      <c r="U144">
        <v>31.99</v>
      </c>
    </row>
    <row r="145" spans="1:21" x14ac:dyDescent="0.75">
      <c r="A145" s="7">
        <v>0.51180555555555551</v>
      </c>
      <c r="B145">
        <v>29.99</v>
      </c>
      <c r="C145">
        <v>39.89</v>
      </c>
      <c r="D145">
        <v>10</v>
      </c>
      <c r="E145">
        <v>33.619999999999997</v>
      </c>
      <c r="F145">
        <v>10</v>
      </c>
      <c r="G145">
        <v>34.590000000000003</v>
      </c>
      <c r="H145">
        <v>36.869999999999997</v>
      </c>
      <c r="I145">
        <v>36.89</v>
      </c>
      <c r="J145">
        <v>26.2</v>
      </c>
      <c r="K145">
        <v>1318.28</v>
      </c>
      <c r="M145">
        <f t="shared" si="8"/>
        <v>23.7562</v>
      </c>
      <c r="N145">
        <f t="shared" si="9"/>
        <v>0.77517604140154406</v>
      </c>
      <c r="P145">
        <v>144</v>
      </c>
      <c r="Q145">
        <f t="shared" si="10"/>
        <v>74.1994089963883</v>
      </c>
      <c r="R145">
        <f t="shared" si="11"/>
        <v>2.8758802070077194</v>
      </c>
      <c r="U145">
        <v>31.79</v>
      </c>
    </row>
    <row r="146" spans="1:21" x14ac:dyDescent="0.75">
      <c r="A146" s="7">
        <v>0.51250000000000007</v>
      </c>
      <c r="B146">
        <v>29.79</v>
      </c>
      <c r="C146">
        <v>39.81</v>
      </c>
      <c r="D146">
        <v>10</v>
      </c>
      <c r="E146">
        <v>33.520000000000003</v>
      </c>
      <c r="F146">
        <v>10</v>
      </c>
      <c r="G146">
        <v>34.64</v>
      </c>
      <c r="H146">
        <v>36.94</v>
      </c>
      <c r="I146">
        <v>36.950000000000003</v>
      </c>
      <c r="J146">
        <v>28.13</v>
      </c>
      <c r="K146">
        <v>1315.54</v>
      </c>
      <c r="M146">
        <f t="shared" si="8"/>
        <v>23.5562</v>
      </c>
      <c r="N146">
        <f t="shared" si="9"/>
        <v>0.76864994681232912</v>
      </c>
      <c r="P146">
        <v>145</v>
      </c>
      <c r="Q146">
        <f t="shared" si="10"/>
        <v>73.980353367690881</v>
      </c>
      <c r="R146">
        <f t="shared" si="11"/>
        <v>2.8432497340616449</v>
      </c>
      <c r="U146">
        <v>31.51</v>
      </c>
    </row>
    <row r="147" spans="1:21" x14ac:dyDescent="0.75">
      <c r="A147" s="7">
        <v>0.5131944444444444</v>
      </c>
      <c r="B147">
        <v>29.57</v>
      </c>
      <c r="C147">
        <v>39.71</v>
      </c>
      <c r="D147">
        <v>10</v>
      </c>
      <c r="E147">
        <v>33.4</v>
      </c>
      <c r="F147">
        <v>10</v>
      </c>
      <c r="G147">
        <v>34.53</v>
      </c>
      <c r="H147">
        <v>36.99</v>
      </c>
      <c r="I147">
        <v>37</v>
      </c>
      <c r="J147">
        <v>26.18</v>
      </c>
      <c r="K147">
        <v>1311.44</v>
      </c>
      <c r="M147">
        <f t="shared" si="8"/>
        <v>23.336200000000002</v>
      </c>
      <c r="N147">
        <f t="shared" si="9"/>
        <v>0.76147124276419265</v>
      </c>
      <c r="P147">
        <v>146</v>
      </c>
      <c r="Q147">
        <f t="shared" si="10"/>
        <v>73.735055407478512</v>
      </c>
      <c r="R147">
        <f t="shared" si="11"/>
        <v>2.8073562138209631</v>
      </c>
      <c r="U147">
        <v>31.43</v>
      </c>
    </row>
    <row r="148" spans="1:21" x14ac:dyDescent="0.75">
      <c r="A148" s="7">
        <v>0.51388888888888895</v>
      </c>
      <c r="B148">
        <v>29.44</v>
      </c>
      <c r="C148">
        <v>39.65</v>
      </c>
      <c r="D148">
        <v>10</v>
      </c>
      <c r="E148">
        <v>33.31</v>
      </c>
      <c r="F148">
        <v>10</v>
      </c>
      <c r="G148">
        <v>34.39</v>
      </c>
      <c r="H148">
        <v>37.04</v>
      </c>
      <c r="I148">
        <v>37.049999999999997</v>
      </c>
      <c r="J148">
        <v>28.05</v>
      </c>
      <c r="K148">
        <v>1300.5</v>
      </c>
      <c r="M148">
        <f t="shared" si="8"/>
        <v>23.206200000000003</v>
      </c>
      <c r="N148">
        <f t="shared" si="9"/>
        <v>0.75722928128120293</v>
      </c>
      <c r="P148">
        <v>147</v>
      </c>
      <c r="Q148">
        <f t="shared" si="10"/>
        <v>73.587920469529692</v>
      </c>
      <c r="R148">
        <f t="shared" si="11"/>
        <v>2.7861464064060137</v>
      </c>
      <c r="U148">
        <v>31.26</v>
      </c>
    </row>
    <row r="149" spans="1:21" x14ac:dyDescent="0.75">
      <c r="A149" s="7">
        <v>0.51458333333333328</v>
      </c>
      <c r="B149">
        <v>29.37</v>
      </c>
      <c r="C149">
        <v>39.64</v>
      </c>
      <c r="D149">
        <v>10</v>
      </c>
      <c r="E149">
        <v>33.21</v>
      </c>
      <c r="F149">
        <v>10</v>
      </c>
      <c r="G149">
        <v>34.380000000000003</v>
      </c>
      <c r="H149">
        <v>37.08</v>
      </c>
      <c r="I149">
        <v>37.07</v>
      </c>
      <c r="J149">
        <v>27.79</v>
      </c>
      <c r="K149">
        <v>1312.81</v>
      </c>
      <c r="M149">
        <f t="shared" si="8"/>
        <v>23.136200000000002</v>
      </c>
      <c r="N149">
        <f t="shared" si="9"/>
        <v>0.75494514817497771</v>
      </c>
      <c r="P149">
        <v>148</v>
      </c>
      <c r="Q149">
        <f t="shared" si="10"/>
        <v>73.508009093973939</v>
      </c>
      <c r="R149">
        <f t="shared" si="11"/>
        <v>2.7747257408748878</v>
      </c>
      <c r="U149">
        <v>31.3</v>
      </c>
    </row>
    <row r="150" spans="1:21" x14ac:dyDescent="0.75">
      <c r="A150" s="7">
        <v>0.51527777777777783</v>
      </c>
      <c r="B150">
        <v>29.24</v>
      </c>
      <c r="C150">
        <v>39.619999999999997</v>
      </c>
      <c r="D150">
        <v>10</v>
      </c>
      <c r="E150">
        <v>33.15</v>
      </c>
      <c r="F150">
        <v>10</v>
      </c>
      <c r="G150">
        <v>34.33</v>
      </c>
      <c r="H150">
        <v>37.090000000000003</v>
      </c>
      <c r="I150">
        <v>37.130000000000003</v>
      </c>
      <c r="J150">
        <v>26.48</v>
      </c>
      <c r="K150">
        <v>1310.07</v>
      </c>
      <c r="M150">
        <f t="shared" si="8"/>
        <v>23.0062</v>
      </c>
      <c r="N150">
        <f t="shared" si="9"/>
        <v>0.75070318669198788</v>
      </c>
      <c r="P150">
        <v>149</v>
      </c>
      <c r="Q150">
        <f t="shared" si="10"/>
        <v>73.358312107171102</v>
      </c>
      <c r="R150">
        <f t="shared" si="11"/>
        <v>2.7535159334599384</v>
      </c>
      <c r="U150">
        <v>31.15</v>
      </c>
    </row>
    <row r="151" spans="1:21" x14ac:dyDescent="0.75">
      <c r="A151" s="7">
        <v>0.51597222222222217</v>
      </c>
      <c r="B151">
        <v>29.17</v>
      </c>
      <c r="C151">
        <v>39.49</v>
      </c>
      <c r="D151">
        <v>10</v>
      </c>
      <c r="E151">
        <v>33.03</v>
      </c>
      <c r="F151">
        <v>10</v>
      </c>
      <c r="G151">
        <v>34.229999999999997</v>
      </c>
      <c r="H151">
        <v>37.1</v>
      </c>
      <c r="I151">
        <v>37.14</v>
      </c>
      <c r="J151">
        <v>29.73</v>
      </c>
      <c r="K151">
        <v>1308.71</v>
      </c>
      <c r="M151">
        <f t="shared" si="8"/>
        <v>22.936200000000003</v>
      </c>
      <c r="N151">
        <f t="shared" si="9"/>
        <v>0.74841905358576277</v>
      </c>
      <c r="P151">
        <v>150</v>
      </c>
      <c r="Q151">
        <f t="shared" si="10"/>
        <v>73.277003165302006</v>
      </c>
      <c r="R151">
        <f t="shared" si="11"/>
        <v>2.7420952679288133</v>
      </c>
      <c r="U151">
        <v>30.88</v>
      </c>
    </row>
    <row r="152" spans="1:21" x14ac:dyDescent="0.75">
      <c r="A152" s="7">
        <v>0.51666666666666672</v>
      </c>
      <c r="B152">
        <v>29.07</v>
      </c>
      <c r="C152">
        <v>39.46</v>
      </c>
      <c r="D152">
        <v>10</v>
      </c>
      <c r="E152">
        <v>32.909999999999997</v>
      </c>
      <c r="F152">
        <v>10</v>
      </c>
      <c r="G152">
        <v>34.119999999999997</v>
      </c>
      <c r="H152">
        <v>37.130000000000003</v>
      </c>
      <c r="I152">
        <v>37.130000000000003</v>
      </c>
      <c r="J152">
        <v>27.54</v>
      </c>
      <c r="K152">
        <v>1299.1400000000001</v>
      </c>
      <c r="M152">
        <f t="shared" si="8"/>
        <v>22.836200000000002</v>
      </c>
      <c r="N152">
        <f t="shared" si="9"/>
        <v>0.74515600629115519</v>
      </c>
      <c r="P152">
        <v>151</v>
      </c>
      <c r="Q152">
        <f t="shared" si="10"/>
        <v>73.159982834271915</v>
      </c>
      <c r="R152">
        <f t="shared" si="11"/>
        <v>2.7257800314557756</v>
      </c>
      <c r="U152">
        <v>31.08</v>
      </c>
    </row>
    <row r="153" spans="1:21" x14ac:dyDescent="0.75">
      <c r="A153" s="7">
        <v>0.51736111111111105</v>
      </c>
      <c r="B153">
        <v>28.93</v>
      </c>
      <c r="C153">
        <v>39.479999999999997</v>
      </c>
      <c r="D153">
        <v>10</v>
      </c>
      <c r="E153">
        <v>32.93</v>
      </c>
      <c r="F153">
        <v>10</v>
      </c>
      <c r="G153">
        <v>34.26</v>
      </c>
      <c r="H153">
        <v>37.11</v>
      </c>
      <c r="I153">
        <v>37.159999999999997</v>
      </c>
      <c r="J153">
        <v>30.29</v>
      </c>
      <c r="K153">
        <v>1299.1400000000001</v>
      </c>
      <c r="M153">
        <f t="shared" si="8"/>
        <v>22.696200000000001</v>
      </c>
      <c r="N153">
        <f t="shared" si="9"/>
        <v>0.74058774007870476</v>
      </c>
      <c r="P153">
        <v>152</v>
      </c>
      <c r="Q153">
        <f t="shared" si="10"/>
        <v>72.994421973722481</v>
      </c>
      <c r="R153">
        <f t="shared" si="11"/>
        <v>2.7029387003935232</v>
      </c>
      <c r="U153">
        <v>30.83</v>
      </c>
    </row>
    <row r="154" spans="1:21" x14ac:dyDescent="0.75">
      <c r="A154" s="7">
        <v>0.5180555555555556</v>
      </c>
      <c r="B154">
        <v>28.87</v>
      </c>
      <c r="C154">
        <v>39.47</v>
      </c>
      <c r="D154">
        <v>10</v>
      </c>
      <c r="E154">
        <v>33.020000000000003</v>
      </c>
      <c r="F154">
        <v>10</v>
      </c>
      <c r="G154">
        <v>34.380000000000003</v>
      </c>
      <c r="H154">
        <v>37.130000000000003</v>
      </c>
      <c r="I154">
        <v>37.159999999999997</v>
      </c>
      <c r="J154">
        <v>28.78</v>
      </c>
      <c r="K154">
        <v>1295.04</v>
      </c>
      <c r="M154">
        <f t="shared" si="8"/>
        <v>22.636200000000002</v>
      </c>
      <c r="N154">
        <f t="shared" si="9"/>
        <v>0.73862991170194026</v>
      </c>
      <c r="P154">
        <v>153</v>
      </c>
      <c r="Q154">
        <f t="shared" si="10"/>
        <v>72.922840406075224</v>
      </c>
      <c r="R154">
        <f t="shared" si="11"/>
        <v>2.6931495585097003</v>
      </c>
      <c r="U154">
        <v>30.66</v>
      </c>
    </row>
    <row r="155" spans="1:21" x14ac:dyDescent="0.75">
      <c r="A155" s="7">
        <v>0.51874999999999993</v>
      </c>
      <c r="B155">
        <v>28.84</v>
      </c>
      <c r="C155">
        <v>39.54</v>
      </c>
      <c r="D155">
        <v>10</v>
      </c>
      <c r="E155">
        <v>33.119999999999997</v>
      </c>
      <c r="F155">
        <v>10</v>
      </c>
      <c r="G155">
        <v>34.4</v>
      </c>
      <c r="H155">
        <v>37.159999999999997</v>
      </c>
      <c r="I155">
        <v>37.200000000000003</v>
      </c>
      <c r="J155">
        <v>28.84</v>
      </c>
      <c r="K155">
        <v>1292.3</v>
      </c>
      <c r="M155">
        <f t="shared" si="8"/>
        <v>22.606200000000001</v>
      </c>
      <c r="N155">
        <f t="shared" si="9"/>
        <v>0.737650997513558</v>
      </c>
      <c r="P155">
        <v>154</v>
      </c>
      <c r="Q155">
        <f t="shared" si="10"/>
        <v>72.886907131671833</v>
      </c>
      <c r="R155">
        <f t="shared" si="11"/>
        <v>2.688254987567789</v>
      </c>
      <c r="U155">
        <v>30.47</v>
      </c>
    </row>
    <row r="156" spans="1:21" x14ac:dyDescent="0.75">
      <c r="A156" s="7">
        <v>0.51944444444444449</v>
      </c>
      <c r="B156">
        <v>28.67</v>
      </c>
      <c r="C156">
        <v>39.57</v>
      </c>
      <c r="D156">
        <v>10</v>
      </c>
      <c r="E156">
        <v>33.21</v>
      </c>
      <c r="F156">
        <v>10</v>
      </c>
      <c r="G156">
        <v>34.44</v>
      </c>
      <c r="H156">
        <v>37.19</v>
      </c>
      <c r="I156">
        <v>37.22</v>
      </c>
      <c r="J156">
        <v>28.23</v>
      </c>
      <c r="K156">
        <v>1292.3</v>
      </c>
      <c r="M156">
        <f t="shared" si="8"/>
        <v>22.436200000000003</v>
      </c>
      <c r="N156">
        <f t="shared" si="9"/>
        <v>0.73210381711272532</v>
      </c>
      <c r="P156">
        <v>155</v>
      </c>
      <c r="Q156">
        <f t="shared" si="10"/>
        <v>72.681470124174325</v>
      </c>
      <c r="R156">
        <f t="shared" si="11"/>
        <v>2.6605190855636263</v>
      </c>
      <c r="U156">
        <v>30.44</v>
      </c>
    </row>
    <row r="157" spans="1:21" x14ac:dyDescent="0.75">
      <c r="A157" s="7">
        <v>0.52013888888888882</v>
      </c>
      <c r="B157">
        <v>28.63</v>
      </c>
      <c r="C157">
        <v>39.58</v>
      </c>
      <c r="D157">
        <v>10</v>
      </c>
      <c r="E157">
        <v>33.270000000000003</v>
      </c>
      <c r="F157">
        <v>10</v>
      </c>
      <c r="G157">
        <v>34.44</v>
      </c>
      <c r="H157">
        <v>37.21</v>
      </c>
      <c r="I157">
        <v>37.25</v>
      </c>
      <c r="J157">
        <v>29.15</v>
      </c>
      <c r="K157">
        <v>1285.47</v>
      </c>
      <c r="M157">
        <f t="shared" si="8"/>
        <v>22.3962</v>
      </c>
      <c r="N157">
        <f t="shared" si="9"/>
        <v>0.73079859819488224</v>
      </c>
      <c r="P157">
        <v>156</v>
      </c>
      <c r="Q157">
        <f t="shared" si="10"/>
        <v>72.632678758003578</v>
      </c>
      <c r="R157">
        <f t="shared" si="11"/>
        <v>2.6539929909744102</v>
      </c>
      <c r="U157">
        <v>30.23</v>
      </c>
    </row>
    <row r="158" spans="1:21" x14ac:dyDescent="0.75">
      <c r="A158" s="7">
        <v>0.52083333333333337</v>
      </c>
      <c r="B158">
        <v>28.5</v>
      </c>
      <c r="C158">
        <v>39.61</v>
      </c>
      <c r="D158">
        <v>10</v>
      </c>
      <c r="E158">
        <v>33.33</v>
      </c>
      <c r="F158">
        <v>10</v>
      </c>
      <c r="G158">
        <v>34.43</v>
      </c>
      <c r="H158">
        <v>37.22</v>
      </c>
      <c r="I158">
        <v>37.31</v>
      </c>
      <c r="J158">
        <v>27.21</v>
      </c>
      <c r="K158">
        <v>1285.47</v>
      </c>
      <c r="M158">
        <f t="shared" si="8"/>
        <v>22.266200000000001</v>
      </c>
      <c r="N158">
        <f t="shared" si="9"/>
        <v>0.72655663671189252</v>
      </c>
      <c r="P158">
        <v>157</v>
      </c>
      <c r="Q158">
        <f t="shared" si="10"/>
        <v>72.472896138541827</v>
      </c>
      <c r="R158">
        <f t="shared" si="11"/>
        <v>2.6327831835594622</v>
      </c>
      <c r="U158">
        <v>30.11</v>
      </c>
    </row>
    <row r="159" spans="1:21" x14ac:dyDescent="0.75">
      <c r="A159" s="7">
        <v>0.52152777777777781</v>
      </c>
      <c r="B159">
        <v>28.45</v>
      </c>
      <c r="C159">
        <v>39.56</v>
      </c>
      <c r="D159">
        <v>10</v>
      </c>
      <c r="E159">
        <v>33.33</v>
      </c>
      <c r="F159">
        <v>10</v>
      </c>
      <c r="G159">
        <v>34.54</v>
      </c>
      <c r="H159">
        <v>37.26</v>
      </c>
      <c r="I159">
        <v>37.340000000000003</v>
      </c>
      <c r="J159">
        <v>28.13</v>
      </c>
      <c r="K159">
        <v>1278.6300000000001</v>
      </c>
      <c r="M159">
        <f t="shared" si="8"/>
        <v>22.216200000000001</v>
      </c>
      <c r="N159">
        <f t="shared" si="9"/>
        <v>0.72492511306458873</v>
      </c>
      <c r="P159">
        <v>158</v>
      </c>
      <c r="Q159">
        <f t="shared" si="10"/>
        <v>72.410943365652088</v>
      </c>
      <c r="R159">
        <f t="shared" si="11"/>
        <v>2.6246255653229431</v>
      </c>
      <c r="U159">
        <v>29.99</v>
      </c>
    </row>
    <row r="160" spans="1:21" x14ac:dyDescent="0.75">
      <c r="A160" s="7">
        <v>0.52222222222222225</v>
      </c>
      <c r="B160">
        <v>28.35</v>
      </c>
      <c r="C160">
        <v>39.65</v>
      </c>
      <c r="D160">
        <v>10</v>
      </c>
      <c r="E160">
        <v>33.32</v>
      </c>
      <c r="F160">
        <v>10</v>
      </c>
      <c r="G160">
        <v>34.49</v>
      </c>
      <c r="H160">
        <v>37.32</v>
      </c>
      <c r="I160">
        <v>37.369999999999997</v>
      </c>
      <c r="J160">
        <v>28.6</v>
      </c>
      <c r="K160">
        <v>1277.26</v>
      </c>
      <c r="M160">
        <f t="shared" si="8"/>
        <v>22.116200000000003</v>
      </c>
      <c r="N160">
        <f t="shared" si="9"/>
        <v>0.72166206576998138</v>
      </c>
      <c r="P160">
        <v>159</v>
      </c>
      <c r="Q160">
        <f t="shared" si="10"/>
        <v>72.286197448024524</v>
      </c>
      <c r="R160">
        <f t="shared" si="11"/>
        <v>2.6083103288499063</v>
      </c>
      <c r="U160">
        <v>29.79</v>
      </c>
    </row>
    <row r="161" spans="1:21" x14ac:dyDescent="0.75">
      <c r="A161" s="7">
        <v>0.5229166666666667</v>
      </c>
      <c r="B161">
        <v>28.29</v>
      </c>
      <c r="C161">
        <v>39.700000000000003</v>
      </c>
      <c r="D161">
        <v>10</v>
      </c>
      <c r="E161">
        <v>33.4</v>
      </c>
      <c r="F161">
        <v>10</v>
      </c>
      <c r="G161">
        <v>34.64</v>
      </c>
      <c r="H161">
        <v>37.36</v>
      </c>
      <c r="I161">
        <v>37.369999999999997</v>
      </c>
      <c r="J161">
        <v>29.8</v>
      </c>
      <c r="K161">
        <v>1270.43</v>
      </c>
      <c r="M161">
        <f t="shared" si="8"/>
        <v>22.0562</v>
      </c>
      <c r="N161">
        <f t="shared" si="9"/>
        <v>0.71970423739321676</v>
      </c>
      <c r="P161">
        <v>160</v>
      </c>
      <c r="Q161">
        <f t="shared" si="10"/>
        <v>72.210806938638555</v>
      </c>
      <c r="R161">
        <f t="shared" si="11"/>
        <v>2.5985211869660834</v>
      </c>
      <c r="U161">
        <v>29.57</v>
      </c>
    </row>
    <row r="162" spans="1:21" x14ac:dyDescent="0.75">
      <c r="A162" s="7">
        <v>0.52361111111111114</v>
      </c>
      <c r="B162">
        <v>28.27</v>
      </c>
      <c r="C162">
        <v>39.76</v>
      </c>
      <c r="D162">
        <v>10</v>
      </c>
      <c r="E162">
        <v>33.49</v>
      </c>
      <c r="F162">
        <v>10</v>
      </c>
      <c r="G162">
        <v>34.68</v>
      </c>
      <c r="H162">
        <v>37.39</v>
      </c>
      <c r="I162">
        <v>37.409999999999997</v>
      </c>
      <c r="J162">
        <v>28.58</v>
      </c>
      <c r="K162">
        <v>1278.6300000000001</v>
      </c>
      <c r="M162">
        <f t="shared" si="8"/>
        <v>22.036200000000001</v>
      </c>
      <c r="N162">
        <f t="shared" si="9"/>
        <v>0.71905162793429533</v>
      </c>
      <c r="P162">
        <v>161</v>
      </c>
      <c r="Q162">
        <f t="shared" si="10"/>
        <v>72.185585536526247</v>
      </c>
      <c r="R162">
        <f t="shared" si="11"/>
        <v>2.595258139671476</v>
      </c>
      <c r="U162">
        <v>29.44</v>
      </c>
    </row>
    <row r="163" spans="1:21" x14ac:dyDescent="0.75">
      <c r="A163" s="7">
        <v>0.52430555555555558</v>
      </c>
      <c r="B163">
        <v>28.18</v>
      </c>
      <c r="C163">
        <v>39.82</v>
      </c>
      <c r="D163">
        <v>10</v>
      </c>
      <c r="E163">
        <v>33.54</v>
      </c>
      <c r="F163">
        <v>10</v>
      </c>
      <c r="G163">
        <v>34.590000000000003</v>
      </c>
      <c r="H163">
        <v>37.43</v>
      </c>
      <c r="I163">
        <v>37.46</v>
      </c>
      <c r="J163">
        <v>26.9</v>
      </c>
      <c r="K163">
        <v>1274.53</v>
      </c>
      <c r="M163">
        <f t="shared" si="8"/>
        <v>21.946200000000001</v>
      </c>
      <c r="N163">
        <f t="shared" si="9"/>
        <v>0.71611488536914858</v>
      </c>
      <c r="P163">
        <v>162</v>
      </c>
      <c r="Q163">
        <f t="shared" si="10"/>
        <v>72.071520354321024</v>
      </c>
      <c r="R163">
        <f t="shared" si="11"/>
        <v>2.5805744268457422</v>
      </c>
      <c r="U163">
        <v>29.24</v>
      </c>
    </row>
    <row r="164" spans="1:21" x14ac:dyDescent="0.75">
      <c r="A164" s="7">
        <v>0.52500000000000002</v>
      </c>
      <c r="B164">
        <v>28.09</v>
      </c>
      <c r="C164">
        <v>39.86</v>
      </c>
      <c r="D164">
        <v>10</v>
      </c>
      <c r="E164">
        <v>33.56</v>
      </c>
      <c r="F164">
        <v>10</v>
      </c>
      <c r="G164">
        <v>34.79</v>
      </c>
      <c r="H164">
        <v>37.479999999999997</v>
      </c>
      <c r="I164">
        <v>37.49</v>
      </c>
      <c r="J164">
        <v>29.35</v>
      </c>
      <c r="K164">
        <v>1271.8</v>
      </c>
      <c r="M164">
        <f t="shared" si="8"/>
        <v>21.856200000000001</v>
      </c>
      <c r="N164">
        <f t="shared" si="9"/>
        <v>0.71317814280400182</v>
      </c>
      <c r="P164">
        <v>163</v>
      </c>
      <c r="Q164">
        <f t="shared" si="10"/>
        <v>71.956515771268556</v>
      </c>
      <c r="R164">
        <f t="shared" si="11"/>
        <v>2.5658907140200085</v>
      </c>
      <c r="U164">
        <v>29.17</v>
      </c>
    </row>
    <row r="165" spans="1:21" x14ac:dyDescent="0.75">
      <c r="A165" s="7">
        <v>0.52569444444444446</v>
      </c>
      <c r="B165">
        <v>28.09</v>
      </c>
      <c r="C165">
        <v>39.94</v>
      </c>
      <c r="D165">
        <v>10</v>
      </c>
      <c r="E165">
        <v>33.58</v>
      </c>
      <c r="F165">
        <v>10</v>
      </c>
      <c r="G165">
        <v>34.6</v>
      </c>
      <c r="H165">
        <v>37.520000000000003</v>
      </c>
      <c r="I165">
        <v>37.53</v>
      </c>
      <c r="J165">
        <v>28.34</v>
      </c>
      <c r="K165">
        <v>1260.8599999999999</v>
      </c>
      <c r="M165">
        <f t="shared" si="8"/>
        <v>21.856200000000001</v>
      </c>
      <c r="N165">
        <f t="shared" si="9"/>
        <v>0.71317814280400182</v>
      </c>
      <c r="P165">
        <v>164</v>
      </c>
      <c r="Q165">
        <f t="shared" si="10"/>
        <v>71.956515771268556</v>
      </c>
      <c r="R165">
        <f t="shared" si="11"/>
        <v>2.5658907140200085</v>
      </c>
      <c r="U165">
        <v>28.93</v>
      </c>
    </row>
    <row r="166" spans="1:21" x14ac:dyDescent="0.75">
      <c r="A166" s="7">
        <v>0.52638888888888891</v>
      </c>
      <c r="B166">
        <v>28.07</v>
      </c>
      <c r="C166">
        <v>39.979999999999997</v>
      </c>
      <c r="D166">
        <v>10</v>
      </c>
      <c r="E166">
        <v>33.6</v>
      </c>
      <c r="F166">
        <v>10</v>
      </c>
      <c r="G166">
        <v>34.71</v>
      </c>
      <c r="H166">
        <v>37.54</v>
      </c>
      <c r="I166">
        <v>37.56</v>
      </c>
      <c r="J166">
        <v>28.43</v>
      </c>
      <c r="K166">
        <v>1260.8599999999999</v>
      </c>
      <c r="M166">
        <f t="shared" si="8"/>
        <v>21.836200000000002</v>
      </c>
      <c r="N166">
        <f t="shared" si="9"/>
        <v>0.7125255333450804</v>
      </c>
      <c r="P166">
        <v>165</v>
      </c>
      <c r="Q166">
        <f t="shared" si="10"/>
        <v>71.930830455848536</v>
      </c>
      <c r="R166">
        <f t="shared" si="11"/>
        <v>2.5626276667254011</v>
      </c>
      <c r="U166">
        <v>28.84</v>
      </c>
    </row>
    <row r="167" spans="1:21" x14ac:dyDescent="0.75">
      <c r="A167" s="7">
        <v>0.52708333333333335</v>
      </c>
      <c r="B167">
        <v>28.04</v>
      </c>
      <c r="C167">
        <v>40.049999999999997</v>
      </c>
      <c r="D167">
        <v>10</v>
      </c>
      <c r="E167">
        <v>33.64</v>
      </c>
      <c r="F167">
        <v>10</v>
      </c>
      <c r="G167">
        <v>34.71</v>
      </c>
      <c r="H167">
        <v>37.61</v>
      </c>
      <c r="I167">
        <v>37.61</v>
      </c>
      <c r="J167">
        <v>29.79</v>
      </c>
      <c r="K167">
        <v>1263.5899999999999</v>
      </c>
      <c r="M167">
        <f t="shared" si="8"/>
        <v>21.8062</v>
      </c>
      <c r="N167">
        <f t="shared" si="9"/>
        <v>0.71154661915669803</v>
      </c>
      <c r="P167">
        <v>166</v>
      </c>
      <c r="Q167">
        <f t="shared" si="10"/>
        <v>71.892214140932381</v>
      </c>
      <c r="R167">
        <f t="shared" si="11"/>
        <v>2.5577330957834898</v>
      </c>
      <c r="U167">
        <v>29.37</v>
      </c>
    </row>
    <row r="168" spans="1:21" x14ac:dyDescent="0.75">
      <c r="A168" s="7">
        <v>0.52777777777777779</v>
      </c>
      <c r="B168">
        <v>27.89</v>
      </c>
      <c r="C168">
        <v>40.11</v>
      </c>
      <c r="D168">
        <v>10</v>
      </c>
      <c r="E168">
        <v>33.69</v>
      </c>
      <c r="F168">
        <v>10</v>
      </c>
      <c r="G168">
        <v>34.79</v>
      </c>
      <c r="H168">
        <v>37.64</v>
      </c>
      <c r="I168">
        <v>37.64</v>
      </c>
      <c r="J168">
        <v>28.14</v>
      </c>
      <c r="K168">
        <v>1256.76</v>
      </c>
      <c r="M168">
        <f t="shared" si="8"/>
        <v>21.656200000000002</v>
      </c>
      <c r="N168">
        <f t="shared" si="9"/>
        <v>0.70665204821478689</v>
      </c>
      <c r="P168">
        <v>167</v>
      </c>
      <c r="Q168">
        <f t="shared" si="10"/>
        <v>71.697527728779747</v>
      </c>
      <c r="R168">
        <f t="shared" si="11"/>
        <v>2.533260241073934</v>
      </c>
      <c r="U168">
        <v>29.07</v>
      </c>
    </row>
    <row r="169" spans="1:21" x14ac:dyDescent="0.75">
      <c r="A169" s="7">
        <v>0.52847222222222223</v>
      </c>
      <c r="B169">
        <v>27.8</v>
      </c>
      <c r="C169">
        <v>40.130000000000003</v>
      </c>
      <c r="D169">
        <v>10</v>
      </c>
      <c r="E169">
        <v>33.69</v>
      </c>
      <c r="F169">
        <v>10</v>
      </c>
      <c r="G169">
        <v>34.64</v>
      </c>
      <c r="H169">
        <v>37.65</v>
      </c>
      <c r="I169">
        <v>37.630000000000003</v>
      </c>
      <c r="J169">
        <v>26.7</v>
      </c>
      <c r="K169">
        <v>1256.76</v>
      </c>
      <c r="M169">
        <f t="shared" si="8"/>
        <v>21.566200000000002</v>
      </c>
      <c r="N169">
        <f t="shared" si="9"/>
        <v>0.70371530564964013</v>
      </c>
      <c r="P169">
        <v>168</v>
      </c>
      <c r="Q169">
        <f t="shared" si="10"/>
        <v>71.579415937902823</v>
      </c>
      <c r="R169">
        <f t="shared" si="11"/>
        <v>2.5185765282482002</v>
      </c>
      <c r="U169">
        <v>28.87</v>
      </c>
    </row>
    <row r="170" spans="1:21" x14ac:dyDescent="0.75">
      <c r="A170" s="7">
        <v>0.52916666666666667</v>
      </c>
      <c r="B170">
        <v>27.76</v>
      </c>
      <c r="C170">
        <v>40.130000000000003</v>
      </c>
      <c r="D170">
        <v>10</v>
      </c>
      <c r="E170">
        <v>33.619999999999997</v>
      </c>
      <c r="F170">
        <v>10</v>
      </c>
      <c r="G170">
        <v>34.46</v>
      </c>
      <c r="H170">
        <v>37.67</v>
      </c>
      <c r="I170">
        <v>37.67</v>
      </c>
      <c r="J170">
        <v>28.9</v>
      </c>
      <c r="K170">
        <v>1255.3900000000001</v>
      </c>
      <c r="M170">
        <f t="shared" si="8"/>
        <v>21.526200000000003</v>
      </c>
      <c r="N170">
        <f t="shared" si="9"/>
        <v>0.70241008673179717</v>
      </c>
      <c r="P170">
        <v>169</v>
      </c>
      <c r="Q170">
        <f t="shared" si="10"/>
        <v>71.526604788583214</v>
      </c>
      <c r="R170">
        <f t="shared" si="11"/>
        <v>2.5120504336589851</v>
      </c>
      <c r="U170">
        <v>28.67</v>
      </c>
    </row>
    <row r="171" spans="1:21" x14ac:dyDescent="0.75">
      <c r="A171" s="7">
        <v>0.52986111111111112</v>
      </c>
      <c r="B171">
        <v>27.72</v>
      </c>
      <c r="C171">
        <v>40.119999999999997</v>
      </c>
      <c r="D171">
        <v>10</v>
      </c>
      <c r="E171">
        <v>33.549999999999997</v>
      </c>
      <c r="F171">
        <v>10</v>
      </c>
      <c r="G171">
        <v>34.46</v>
      </c>
      <c r="H171">
        <v>37.700000000000003</v>
      </c>
      <c r="I171">
        <v>37.68</v>
      </c>
      <c r="J171">
        <v>29.56</v>
      </c>
      <c r="K171">
        <v>1248.55</v>
      </c>
      <c r="M171">
        <f t="shared" si="8"/>
        <v>21.4862</v>
      </c>
      <c r="N171">
        <f t="shared" si="9"/>
        <v>0.70110486781395409</v>
      </c>
      <c r="P171">
        <v>170</v>
      </c>
      <c r="Q171">
        <f t="shared" si="10"/>
        <v>71.473597006450646</v>
      </c>
      <c r="R171">
        <f t="shared" si="11"/>
        <v>2.5055243390697699</v>
      </c>
      <c r="U171">
        <v>28.63</v>
      </c>
    </row>
    <row r="172" spans="1:21" x14ac:dyDescent="0.75">
      <c r="A172" s="7">
        <v>0.53055555555555556</v>
      </c>
      <c r="B172">
        <v>27.65</v>
      </c>
      <c r="C172">
        <v>40.119999999999997</v>
      </c>
      <c r="D172">
        <v>10</v>
      </c>
      <c r="E172">
        <v>33.56</v>
      </c>
      <c r="F172">
        <v>10</v>
      </c>
      <c r="G172">
        <v>34.67</v>
      </c>
      <c r="H172">
        <v>37.75</v>
      </c>
      <c r="I172">
        <v>37.69</v>
      </c>
      <c r="J172">
        <v>28.63</v>
      </c>
      <c r="K172">
        <v>1243.0899999999999</v>
      </c>
      <c r="M172">
        <f t="shared" si="8"/>
        <v>21.4162</v>
      </c>
      <c r="N172">
        <f t="shared" si="9"/>
        <v>0.69882073470772887</v>
      </c>
      <c r="P172">
        <v>171</v>
      </c>
      <c r="Q172">
        <f t="shared" si="10"/>
        <v>71.380356926065318</v>
      </c>
      <c r="R172">
        <f t="shared" si="11"/>
        <v>2.4941036735386435</v>
      </c>
      <c r="U172">
        <v>28.45</v>
      </c>
    </row>
    <row r="173" spans="1:21" x14ac:dyDescent="0.75">
      <c r="A173" s="7">
        <v>0.53125</v>
      </c>
      <c r="B173">
        <v>27.53</v>
      </c>
      <c r="C173">
        <v>40.200000000000003</v>
      </c>
      <c r="D173">
        <v>10</v>
      </c>
      <c r="E173">
        <v>33.61</v>
      </c>
      <c r="F173">
        <v>10</v>
      </c>
      <c r="G173">
        <v>34.58</v>
      </c>
      <c r="H173">
        <v>37.770000000000003</v>
      </c>
      <c r="I173">
        <v>37.700000000000003</v>
      </c>
      <c r="J173">
        <v>28.03</v>
      </c>
      <c r="K173">
        <v>1238.98</v>
      </c>
      <c r="M173">
        <f t="shared" si="8"/>
        <v>21.296200000000002</v>
      </c>
      <c r="N173">
        <f t="shared" si="9"/>
        <v>0.69490507795419998</v>
      </c>
      <c r="P173">
        <v>172</v>
      </c>
      <c r="Q173">
        <f t="shared" si="10"/>
        <v>71.219090729801565</v>
      </c>
      <c r="R173">
        <f t="shared" si="11"/>
        <v>2.4745253897709989</v>
      </c>
      <c r="U173">
        <v>28.5</v>
      </c>
    </row>
    <row r="174" spans="1:21" x14ac:dyDescent="0.75">
      <c r="A174" s="7">
        <v>0.53194444444444444</v>
      </c>
      <c r="B174">
        <v>27.46</v>
      </c>
      <c r="C174">
        <v>40.270000000000003</v>
      </c>
      <c r="D174">
        <v>10</v>
      </c>
      <c r="E174">
        <v>33.65</v>
      </c>
      <c r="F174">
        <v>10</v>
      </c>
      <c r="G174">
        <v>34.69</v>
      </c>
      <c r="H174">
        <v>37.81</v>
      </c>
      <c r="I174">
        <v>37.700000000000003</v>
      </c>
      <c r="J174">
        <v>27.56</v>
      </c>
      <c r="K174">
        <v>1234.8800000000001</v>
      </c>
      <c r="M174">
        <f t="shared" si="8"/>
        <v>21.226200000000002</v>
      </c>
      <c r="N174">
        <f t="shared" si="9"/>
        <v>0.69262094484797465</v>
      </c>
      <c r="P174">
        <v>173</v>
      </c>
      <c r="Q174">
        <f t="shared" si="10"/>
        <v>71.124176724990804</v>
      </c>
      <c r="R174">
        <f t="shared" si="11"/>
        <v>2.4631047242398729</v>
      </c>
      <c r="U174">
        <v>28.29</v>
      </c>
    </row>
    <row r="175" spans="1:21" x14ac:dyDescent="0.75">
      <c r="A175" s="7">
        <v>0.53263888888888888</v>
      </c>
      <c r="B175">
        <v>27.41</v>
      </c>
      <c r="C175">
        <v>40.31</v>
      </c>
      <c r="D175">
        <v>10</v>
      </c>
      <c r="E175">
        <v>33.67</v>
      </c>
      <c r="F175">
        <v>10</v>
      </c>
      <c r="G175">
        <v>34.71</v>
      </c>
      <c r="H175">
        <v>37.81</v>
      </c>
      <c r="I175">
        <v>37.74</v>
      </c>
      <c r="J175">
        <v>29.64</v>
      </c>
      <c r="K175">
        <v>1237.6199999999999</v>
      </c>
      <c r="M175">
        <f t="shared" si="8"/>
        <v>21.176200000000001</v>
      </c>
      <c r="N175">
        <f t="shared" si="9"/>
        <v>0.69098942120067097</v>
      </c>
      <c r="P175">
        <v>174</v>
      </c>
      <c r="Q175">
        <f t="shared" si="10"/>
        <v>71.055996826626114</v>
      </c>
      <c r="R175">
        <f t="shared" si="11"/>
        <v>2.4549471060033539</v>
      </c>
      <c r="U175">
        <v>28.27</v>
      </c>
    </row>
    <row r="176" spans="1:21" x14ac:dyDescent="0.75">
      <c r="A176" s="7">
        <v>0.53333333333333333</v>
      </c>
      <c r="B176">
        <v>27.4</v>
      </c>
      <c r="C176">
        <v>40.340000000000003</v>
      </c>
      <c r="D176">
        <v>10</v>
      </c>
      <c r="E176">
        <v>33.700000000000003</v>
      </c>
      <c r="F176">
        <v>10</v>
      </c>
      <c r="G176">
        <v>34.58</v>
      </c>
      <c r="H176">
        <v>37.85</v>
      </c>
      <c r="I176">
        <v>37.770000000000003</v>
      </c>
      <c r="J176">
        <v>28.43</v>
      </c>
      <c r="K176">
        <v>1245.82</v>
      </c>
      <c r="M176">
        <f t="shared" si="8"/>
        <v>21.1662</v>
      </c>
      <c r="N176">
        <f t="shared" si="9"/>
        <v>0.69066311647121015</v>
      </c>
      <c r="P176">
        <v>175</v>
      </c>
      <c r="Q176">
        <f t="shared" si="10"/>
        <v>71.042322192930229</v>
      </c>
      <c r="R176">
        <f t="shared" si="11"/>
        <v>2.45331558235605</v>
      </c>
      <c r="U176">
        <v>28.35</v>
      </c>
    </row>
    <row r="177" spans="1:21" x14ac:dyDescent="0.75">
      <c r="A177" s="7">
        <v>0.53402777777777777</v>
      </c>
      <c r="B177">
        <v>27.35</v>
      </c>
      <c r="C177">
        <v>40.35</v>
      </c>
      <c r="D177">
        <v>10</v>
      </c>
      <c r="E177">
        <v>33.74</v>
      </c>
      <c r="F177">
        <v>10</v>
      </c>
      <c r="G177">
        <v>34.590000000000003</v>
      </c>
      <c r="H177">
        <v>37.869999999999997</v>
      </c>
      <c r="I177">
        <v>37.76</v>
      </c>
      <c r="J177">
        <v>28.12</v>
      </c>
      <c r="K177">
        <v>1230.78</v>
      </c>
      <c r="M177">
        <f t="shared" si="8"/>
        <v>21.116200000000003</v>
      </c>
      <c r="N177">
        <f t="shared" si="9"/>
        <v>0.68903159282390647</v>
      </c>
      <c r="P177">
        <v>176</v>
      </c>
      <c r="Q177">
        <f t="shared" si="10"/>
        <v>70.9737547475398</v>
      </c>
      <c r="R177">
        <f t="shared" si="11"/>
        <v>2.4451579641195318</v>
      </c>
      <c r="U177">
        <v>28.18</v>
      </c>
    </row>
    <row r="178" spans="1:21" x14ac:dyDescent="0.75">
      <c r="A178" s="7">
        <v>0.53472222222222221</v>
      </c>
      <c r="B178">
        <v>27.25</v>
      </c>
      <c r="C178">
        <v>40.35</v>
      </c>
      <c r="D178">
        <v>10</v>
      </c>
      <c r="E178">
        <v>33.72</v>
      </c>
      <c r="F178">
        <v>10</v>
      </c>
      <c r="G178">
        <v>34.6</v>
      </c>
      <c r="H178">
        <v>37.880000000000003</v>
      </c>
      <c r="I178">
        <v>37.76</v>
      </c>
      <c r="J178">
        <v>27.92</v>
      </c>
      <c r="K178">
        <v>1229.4100000000001</v>
      </c>
      <c r="M178">
        <f t="shared" si="8"/>
        <v>21.016200000000001</v>
      </c>
      <c r="N178">
        <f t="shared" si="9"/>
        <v>0.68576854552929889</v>
      </c>
      <c r="P178">
        <v>177</v>
      </c>
      <c r="Q178">
        <f t="shared" si="10"/>
        <v>70.835641076883547</v>
      </c>
      <c r="R178">
        <f t="shared" si="11"/>
        <v>2.4288427276464941</v>
      </c>
      <c r="U178">
        <v>28.09</v>
      </c>
    </row>
    <row r="179" spans="1:21" x14ac:dyDescent="0.75">
      <c r="A179" s="7">
        <v>0.53541666666666665</v>
      </c>
      <c r="B179">
        <v>27.24</v>
      </c>
      <c r="C179">
        <v>40.369999999999997</v>
      </c>
      <c r="D179">
        <v>10</v>
      </c>
      <c r="E179">
        <v>33.71</v>
      </c>
      <c r="F179">
        <v>10</v>
      </c>
      <c r="G179">
        <v>34.659999999999997</v>
      </c>
      <c r="H179">
        <v>37.950000000000003</v>
      </c>
      <c r="I179">
        <v>37.79</v>
      </c>
      <c r="J179">
        <v>29.58</v>
      </c>
      <c r="K179">
        <v>1221.21</v>
      </c>
      <c r="M179">
        <f t="shared" si="8"/>
        <v>21.0062</v>
      </c>
      <c r="N179">
        <f t="shared" si="9"/>
        <v>0.68544224079983818</v>
      </c>
      <c r="P179">
        <v>178</v>
      </c>
      <c r="Q179">
        <f t="shared" si="10"/>
        <v>70.821757385914623</v>
      </c>
      <c r="R179">
        <f t="shared" si="11"/>
        <v>2.4272112039991902</v>
      </c>
      <c r="U179">
        <v>28.07</v>
      </c>
    </row>
    <row r="180" spans="1:21" x14ac:dyDescent="0.75">
      <c r="A180" s="7">
        <v>0.53611111111111109</v>
      </c>
      <c r="B180">
        <v>27.23</v>
      </c>
      <c r="C180">
        <v>40.36</v>
      </c>
      <c r="D180">
        <v>10</v>
      </c>
      <c r="E180">
        <v>33.74</v>
      </c>
      <c r="F180">
        <v>10</v>
      </c>
      <c r="G180">
        <v>34.67</v>
      </c>
      <c r="H180">
        <v>37.950000000000003</v>
      </c>
      <c r="I180">
        <v>37.79</v>
      </c>
      <c r="J180">
        <v>28.41</v>
      </c>
      <c r="K180">
        <v>1223.95</v>
      </c>
      <c r="M180">
        <f t="shared" si="8"/>
        <v>20.996200000000002</v>
      </c>
      <c r="N180">
        <f t="shared" si="9"/>
        <v>0.68511593607037746</v>
      </c>
      <c r="P180">
        <v>179</v>
      </c>
      <c r="Q180">
        <f t="shared" si="10"/>
        <v>70.807860469989805</v>
      </c>
      <c r="R180">
        <f t="shared" si="11"/>
        <v>2.4255796803518868</v>
      </c>
      <c r="U180">
        <v>28.04</v>
      </c>
    </row>
    <row r="181" spans="1:21" x14ac:dyDescent="0.75">
      <c r="A181" s="7">
        <v>0.53680555555555554</v>
      </c>
      <c r="B181">
        <v>27.17</v>
      </c>
      <c r="C181">
        <v>40.43</v>
      </c>
      <c r="D181">
        <v>10</v>
      </c>
      <c r="E181">
        <v>33.799999999999997</v>
      </c>
      <c r="F181">
        <v>10</v>
      </c>
      <c r="G181">
        <v>34.67</v>
      </c>
      <c r="H181">
        <v>37.97</v>
      </c>
      <c r="I181">
        <v>37.81</v>
      </c>
      <c r="J181">
        <v>28.75</v>
      </c>
      <c r="K181">
        <v>1223.95</v>
      </c>
      <c r="M181">
        <f t="shared" si="8"/>
        <v>20.936200000000003</v>
      </c>
      <c r="N181">
        <f t="shared" si="9"/>
        <v>0.68315810769361296</v>
      </c>
      <c r="P181">
        <v>180</v>
      </c>
      <c r="Q181">
        <f t="shared" si="10"/>
        <v>70.724200189146075</v>
      </c>
      <c r="R181">
        <f t="shared" si="11"/>
        <v>2.4157905384680642</v>
      </c>
      <c r="U181">
        <v>28.09</v>
      </c>
    </row>
    <row r="182" spans="1:21" x14ac:dyDescent="0.75">
      <c r="A182" s="7">
        <v>0.53749999999999998</v>
      </c>
      <c r="B182">
        <v>27.16</v>
      </c>
      <c r="C182">
        <v>40.51</v>
      </c>
      <c r="D182">
        <v>10</v>
      </c>
      <c r="E182">
        <v>33.85</v>
      </c>
      <c r="F182">
        <v>10</v>
      </c>
      <c r="G182">
        <v>34.65</v>
      </c>
      <c r="H182">
        <v>38.01</v>
      </c>
      <c r="I182">
        <v>37.770000000000003</v>
      </c>
      <c r="J182">
        <v>27.83</v>
      </c>
      <c r="K182">
        <v>1218.48</v>
      </c>
      <c r="M182">
        <f t="shared" si="8"/>
        <v>20.926200000000001</v>
      </c>
      <c r="N182">
        <f t="shared" si="9"/>
        <v>0.68283180296415225</v>
      </c>
      <c r="P182">
        <v>181</v>
      </c>
      <c r="Q182">
        <f t="shared" si="10"/>
        <v>70.710210167158877</v>
      </c>
      <c r="R182">
        <f t="shared" si="11"/>
        <v>2.4141590148207603</v>
      </c>
      <c r="U182">
        <v>27.89</v>
      </c>
    </row>
    <row r="183" spans="1:21" x14ac:dyDescent="0.75">
      <c r="A183" s="7">
        <v>0.53819444444444442</v>
      </c>
      <c r="B183">
        <v>27.13</v>
      </c>
      <c r="C183">
        <v>40.479999999999997</v>
      </c>
      <c r="D183">
        <v>10</v>
      </c>
      <c r="E183">
        <v>33.869999999999997</v>
      </c>
      <c r="F183">
        <v>10</v>
      </c>
      <c r="G183">
        <v>34.729999999999997</v>
      </c>
      <c r="H183">
        <v>38.01</v>
      </c>
      <c r="I183">
        <v>37.83</v>
      </c>
      <c r="J183">
        <v>28.58</v>
      </c>
      <c r="K183">
        <v>1219.8399999999999</v>
      </c>
      <c r="M183">
        <f t="shared" si="8"/>
        <v>20.8962</v>
      </c>
      <c r="N183">
        <f t="shared" si="9"/>
        <v>0.68185288877576988</v>
      </c>
      <c r="P183">
        <v>182</v>
      </c>
      <c r="Q183">
        <f t="shared" si="10"/>
        <v>70.668159761104889</v>
      </c>
      <c r="R183">
        <f t="shared" si="11"/>
        <v>2.4092644438788491</v>
      </c>
      <c r="U183">
        <v>27.8</v>
      </c>
    </row>
    <row r="184" spans="1:21" x14ac:dyDescent="0.75">
      <c r="A184" s="7">
        <v>0.53888888888888886</v>
      </c>
      <c r="B184">
        <v>27.1</v>
      </c>
      <c r="C184">
        <v>40.54</v>
      </c>
      <c r="D184">
        <v>10</v>
      </c>
      <c r="E184">
        <v>33.89</v>
      </c>
      <c r="F184">
        <v>10</v>
      </c>
      <c r="G184">
        <v>34.729999999999997</v>
      </c>
      <c r="H184">
        <v>38.04</v>
      </c>
      <c r="I184">
        <v>37.840000000000003</v>
      </c>
      <c r="J184">
        <v>28.76</v>
      </c>
      <c r="K184">
        <v>1215.74</v>
      </c>
      <c r="M184">
        <f t="shared" si="8"/>
        <v>20.866200000000003</v>
      </c>
      <c r="N184">
        <f t="shared" si="9"/>
        <v>0.68087397458738774</v>
      </c>
      <c r="P184">
        <v>183</v>
      </c>
      <c r="Q184">
        <f t="shared" si="10"/>
        <v>70.62598844063605</v>
      </c>
      <c r="R184">
        <f t="shared" si="11"/>
        <v>2.4043698729369383</v>
      </c>
      <c r="U184">
        <v>27.76</v>
      </c>
    </row>
    <row r="185" spans="1:21" x14ac:dyDescent="0.75">
      <c r="A185" s="7">
        <v>0.5395833333333333</v>
      </c>
      <c r="B185">
        <v>27.07</v>
      </c>
      <c r="C185">
        <v>40.520000000000003</v>
      </c>
      <c r="D185">
        <v>10</v>
      </c>
      <c r="E185">
        <v>33.9</v>
      </c>
      <c r="F185">
        <v>10</v>
      </c>
      <c r="G185">
        <v>34.659999999999997</v>
      </c>
      <c r="H185">
        <v>38.06</v>
      </c>
      <c r="I185">
        <v>37.869999999999997</v>
      </c>
      <c r="J185">
        <v>28.2</v>
      </c>
      <c r="K185">
        <v>1213.01</v>
      </c>
      <c r="M185">
        <f t="shared" si="8"/>
        <v>20.836200000000002</v>
      </c>
      <c r="N185">
        <f t="shared" si="9"/>
        <v>0.67989506039900549</v>
      </c>
      <c r="P185">
        <v>184</v>
      </c>
      <c r="Q185">
        <f t="shared" si="10"/>
        <v>70.583695683473948</v>
      </c>
      <c r="R185">
        <f t="shared" si="11"/>
        <v>2.3994753019950266</v>
      </c>
      <c r="U185">
        <v>27.53</v>
      </c>
    </row>
    <row r="186" spans="1:21" x14ac:dyDescent="0.75">
      <c r="A186" s="7">
        <v>0.54027777777777775</v>
      </c>
      <c r="B186">
        <v>27.02</v>
      </c>
      <c r="C186">
        <v>40.549999999999997</v>
      </c>
      <c r="D186">
        <v>10</v>
      </c>
      <c r="E186">
        <v>33.92</v>
      </c>
      <c r="F186">
        <v>10</v>
      </c>
      <c r="G186">
        <v>34.61</v>
      </c>
      <c r="H186">
        <v>38.1</v>
      </c>
      <c r="I186">
        <v>37.869999999999997</v>
      </c>
      <c r="J186">
        <v>29.14</v>
      </c>
      <c r="K186">
        <v>1213.01</v>
      </c>
      <c r="M186">
        <f t="shared" si="8"/>
        <v>20.786200000000001</v>
      </c>
      <c r="N186">
        <f t="shared" si="9"/>
        <v>0.6782635367517017</v>
      </c>
      <c r="P186">
        <v>185</v>
      </c>
      <c r="Q186">
        <f t="shared" si="10"/>
        <v>70.512936467463987</v>
      </c>
      <c r="R186">
        <f t="shared" si="11"/>
        <v>2.391317683758508</v>
      </c>
      <c r="U186">
        <v>27.72</v>
      </c>
    </row>
    <row r="187" spans="1:21" x14ac:dyDescent="0.75">
      <c r="A187" s="7">
        <v>0.54097222222222219</v>
      </c>
      <c r="B187">
        <v>26.98</v>
      </c>
      <c r="C187">
        <v>40.61</v>
      </c>
      <c r="D187">
        <v>10</v>
      </c>
      <c r="E187">
        <v>33.96</v>
      </c>
      <c r="F187">
        <v>10</v>
      </c>
      <c r="G187">
        <v>34.72</v>
      </c>
      <c r="H187">
        <v>38.08</v>
      </c>
      <c r="I187">
        <v>37.880000000000003</v>
      </c>
      <c r="J187">
        <v>28.46</v>
      </c>
      <c r="K187">
        <v>1208.9100000000001</v>
      </c>
      <c r="M187">
        <f t="shared" si="8"/>
        <v>20.746200000000002</v>
      </c>
      <c r="N187">
        <f t="shared" si="9"/>
        <v>0.67695831783385874</v>
      </c>
      <c r="P187">
        <v>186</v>
      </c>
      <c r="Q187">
        <f t="shared" si="10"/>
        <v>70.456083523729646</v>
      </c>
      <c r="R187">
        <f t="shared" si="11"/>
        <v>2.3847915891692932</v>
      </c>
      <c r="U187">
        <v>27.41</v>
      </c>
    </row>
    <row r="188" spans="1:21" x14ac:dyDescent="0.75">
      <c r="A188" s="7">
        <v>0.54166666666666663</v>
      </c>
      <c r="B188">
        <v>26.96</v>
      </c>
      <c r="C188">
        <v>40.65</v>
      </c>
      <c r="D188">
        <v>10</v>
      </c>
      <c r="E188">
        <v>33.979999999999997</v>
      </c>
      <c r="F188">
        <v>10</v>
      </c>
      <c r="G188">
        <v>34.659999999999997</v>
      </c>
      <c r="H188">
        <v>38.1</v>
      </c>
      <c r="I188">
        <v>37.9</v>
      </c>
      <c r="J188">
        <v>27.61</v>
      </c>
      <c r="K188">
        <v>1213.01</v>
      </c>
      <c r="M188">
        <f t="shared" si="8"/>
        <v>20.726200000000002</v>
      </c>
      <c r="N188">
        <f t="shared" si="9"/>
        <v>0.6763057083749372</v>
      </c>
      <c r="P188">
        <v>187</v>
      </c>
      <c r="Q188">
        <f t="shared" si="10"/>
        <v>70.427574760448124</v>
      </c>
      <c r="R188">
        <f t="shared" si="11"/>
        <v>2.3815285418746859</v>
      </c>
      <c r="U188">
        <v>27.65</v>
      </c>
    </row>
    <row r="189" spans="1:21" x14ac:dyDescent="0.75">
      <c r="A189" s="7">
        <v>0.54236111111111118</v>
      </c>
      <c r="B189">
        <v>26.92</v>
      </c>
      <c r="C189">
        <v>40.74</v>
      </c>
      <c r="D189">
        <v>10</v>
      </c>
      <c r="E189">
        <v>33.97</v>
      </c>
      <c r="F189">
        <v>10</v>
      </c>
      <c r="G189">
        <v>34.67</v>
      </c>
      <c r="H189">
        <v>38.119999999999997</v>
      </c>
      <c r="I189">
        <v>37.92</v>
      </c>
      <c r="J189">
        <v>27.35</v>
      </c>
      <c r="K189">
        <v>1204.81</v>
      </c>
      <c r="M189">
        <f t="shared" si="8"/>
        <v>20.686200000000003</v>
      </c>
      <c r="N189">
        <f t="shared" si="9"/>
        <v>0.67500048945709423</v>
      </c>
      <c r="P189">
        <v>188</v>
      </c>
      <c r="Q189">
        <f t="shared" si="10"/>
        <v>70.370391855439863</v>
      </c>
      <c r="R189">
        <f t="shared" si="11"/>
        <v>2.3750024472854707</v>
      </c>
      <c r="U189">
        <v>27.46</v>
      </c>
    </row>
    <row r="190" spans="1:21" x14ac:dyDescent="0.75">
      <c r="A190" s="7">
        <v>0.54305555555555551</v>
      </c>
      <c r="B190">
        <v>26.84</v>
      </c>
      <c r="C190">
        <v>40.79</v>
      </c>
      <c r="D190">
        <v>10</v>
      </c>
      <c r="E190">
        <v>33.97</v>
      </c>
      <c r="F190">
        <v>10</v>
      </c>
      <c r="G190">
        <v>34.61</v>
      </c>
      <c r="H190">
        <v>38.090000000000003</v>
      </c>
      <c r="I190">
        <v>37.96</v>
      </c>
      <c r="J190">
        <v>27.5</v>
      </c>
      <c r="K190">
        <v>1202.07</v>
      </c>
      <c r="M190">
        <f t="shared" si="8"/>
        <v>20.606200000000001</v>
      </c>
      <c r="N190">
        <f t="shared" si="9"/>
        <v>0.67239005162140819</v>
      </c>
      <c r="P190">
        <v>189</v>
      </c>
      <c r="Q190">
        <f t="shared" si="10"/>
        <v>70.255360037270336</v>
      </c>
      <c r="R190">
        <f t="shared" si="11"/>
        <v>2.3619502581070404</v>
      </c>
      <c r="U190">
        <v>27.35</v>
      </c>
    </row>
    <row r="191" spans="1:21" x14ac:dyDescent="0.75">
      <c r="A191" s="7">
        <v>0.54375000000000007</v>
      </c>
      <c r="B191">
        <v>26.84</v>
      </c>
      <c r="C191">
        <v>40.840000000000003</v>
      </c>
      <c r="D191">
        <v>10</v>
      </c>
      <c r="E191">
        <v>33.950000000000003</v>
      </c>
      <c r="F191">
        <v>10</v>
      </c>
      <c r="G191">
        <v>34.729999999999997</v>
      </c>
      <c r="H191">
        <v>38.1</v>
      </c>
      <c r="I191">
        <v>37.950000000000003</v>
      </c>
      <c r="J191">
        <v>28.15</v>
      </c>
      <c r="K191">
        <v>1200.71</v>
      </c>
      <c r="M191">
        <f t="shared" si="8"/>
        <v>20.606200000000001</v>
      </c>
      <c r="N191">
        <f t="shared" si="9"/>
        <v>0.67239005162140819</v>
      </c>
      <c r="P191">
        <v>190</v>
      </c>
      <c r="Q191">
        <f t="shared" si="10"/>
        <v>70.255360037270336</v>
      </c>
      <c r="R191">
        <f t="shared" si="11"/>
        <v>2.3619502581070404</v>
      </c>
      <c r="U191">
        <v>27.4</v>
      </c>
    </row>
    <row r="192" spans="1:21" x14ac:dyDescent="0.75">
      <c r="A192" s="7">
        <v>0.5444444444444444</v>
      </c>
      <c r="B192">
        <v>26.66</v>
      </c>
      <c r="C192">
        <v>40.83</v>
      </c>
      <c r="D192">
        <v>10</v>
      </c>
      <c r="E192">
        <v>33.909999999999997</v>
      </c>
      <c r="F192">
        <v>10</v>
      </c>
      <c r="G192">
        <v>34.53</v>
      </c>
      <c r="H192">
        <v>38.11</v>
      </c>
      <c r="I192">
        <v>37.99</v>
      </c>
      <c r="J192">
        <v>28.71</v>
      </c>
      <c r="K192">
        <v>1192.5</v>
      </c>
      <c r="M192">
        <f t="shared" ref="M192:M255" si="12">B192-6.2338</f>
        <v>20.426200000000001</v>
      </c>
      <c r="N192">
        <f t="shared" ref="N192:N255" si="13">M192/30.6462</f>
        <v>0.66651656649111479</v>
      </c>
      <c r="P192">
        <v>191</v>
      </c>
      <c r="Q192">
        <f t="shared" si="10"/>
        <v>69.99324397097844</v>
      </c>
      <c r="R192">
        <f t="shared" si="11"/>
        <v>2.3325828324555733</v>
      </c>
      <c r="U192">
        <v>27.24</v>
      </c>
    </row>
    <row r="193" spans="1:21" x14ac:dyDescent="0.75">
      <c r="A193" s="7">
        <v>0.54513888888888895</v>
      </c>
      <c r="B193">
        <v>26.6</v>
      </c>
      <c r="C193">
        <v>40.840000000000003</v>
      </c>
      <c r="D193">
        <v>10</v>
      </c>
      <c r="E193">
        <v>33.86</v>
      </c>
      <c r="F193">
        <v>10</v>
      </c>
      <c r="G193">
        <v>34.51</v>
      </c>
      <c r="H193">
        <v>38.1</v>
      </c>
      <c r="I193">
        <v>38.01</v>
      </c>
      <c r="J193">
        <v>28.55</v>
      </c>
      <c r="K193">
        <v>1191.1400000000001</v>
      </c>
      <c r="M193">
        <f t="shared" si="12"/>
        <v>20.366200000000003</v>
      </c>
      <c r="N193">
        <f t="shared" si="13"/>
        <v>0.66455873811435029</v>
      </c>
      <c r="P193">
        <v>192</v>
      </c>
      <c r="Q193">
        <f t="shared" si="10"/>
        <v>69.904842336812962</v>
      </c>
      <c r="R193">
        <f t="shared" si="11"/>
        <v>2.3227936905717508</v>
      </c>
      <c r="U193">
        <v>27.17</v>
      </c>
    </row>
    <row r="194" spans="1:21" x14ac:dyDescent="0.75">
      <c r="A194" s="7">
        <v>0.54583333333333328</v>
      </c>
      <c r="B194">
        <v>26.49</v>
      </c>
      <c r="C194">
        <v>40.85</v>
      </c>
      <c r="D194">
        <v>10</v>
      </c>
      <c r="E194">
        <v>33.83</v>
      </c>
      <c r="F194">
        <v>10</v>
      </c>
      <c r="G194">
        <v>34.57</v>
      </c>
      <c r="H194">
        <v>38.090000000000003</v>
      </c>
      <c r="I194">
        <v>38.03</v>
      </c>
      <c r="J194">
        <v>28.08</v>
      </c>
      <c r="K194">
        <v>1192.5</v>
      </c>
      <c r="M194">
        <f t="shared" si="12"/>
        <v>20.2562</v>
      </c>
      <c r="N194">
        <f t="shared" si="13"/>
        <v>0.660969386090282</v>
      </c>
      <c r="P194">
        <v>193</v>
      </c>
      <c r="Q194">
        <f t="shared" si="10"/>
        <v>69.741412505800682</v>
      </c>
      <c r="R194">
        <f t="shared" si="11"/>
        <v>2.3048469304514092</v>
      </c>
      <c r="U194">
        <v>27.13</v>
      </c>
    </row>
    <row r="195" spans="1:21" x14ac:dyDescent="0.75">
      <c r="A195" s="7">
        <v>0.54652777777777783</v>
      </c>
      <c r="B195">
        <v>26.44</v>
      </c>
      <c r="C195">
        <v>40.89</v>
      </c>
      <c r="D195">
        <v>10</v>
      </c>
      <c r="E195">
        <v>33.79</v>
      </c>
      <c r="F195">
        <v>10</v>
      </c>
      <c r="G195">
        <v>34.46</v>
      </c>
      <c r="H195">
        <v>38.06</v>
      </c>
      <c r="I195">
        <v>38.020000000000003</v>
      </c>
      <c r="J195">
        <v>27.97</v>
      </c>
      <c r="K195">
        <v>1189.77</v>
      </c>
      <c r="M195">
        <f t="shared" si="12"/>
        <v>20.206200000000003</v>
      </c>
      <c r="N195">
        <f t="shared" si="13"/>
        <v>0.65933786244297832</v>
      </c>
      <c r="P195">
        <v>194</v>
      </c>
      <c r="Q195">
        <f t="shared" ref="Q195:Q258" si="14">(M195-$S$12)/M195*100</f>
        <v>69.666537993289197</v>
      </c>
      <c r="R195">
        <f t="shared" ref="R195:R258" si="15">(M195-$S$12)/$S$12</f>
        <v>2.296689312214891</v>
      </c>
      <c r="U195">
        <v>27.16</v>
      </c>
    </row>
    <row r="196" spans="1:21" x14ac:dyDescent="0.75">
      <c r="A196" s="7">
        <v>0.54722222222222217</v>
      </c>
      <c r="B196">
        <v>26.4</v>
      </c>
      <c r="C196">
        <v>40.880000000000003</v>
      </c>
      <c r="D196">
        <v>10</v>
      </c>
      <c r="E196">
        <v>33.74</v>
      </c>
      <c r="F196">
        <v>10</v>
      </c>
      <c r="G196">
        <v>34.409999999999997</v>
      </c>
      <c r="H196">
        <v>38.06</v>
      </c>
      <c r="I196">
        <v>38.020000000000003</v>
      </c>
      <c r="J196">
        <v>27.35</v>
      </c>
      <c r="K196">
        <v>1188.4000000000001</v>
      </c>
      <c r="M196">
        <f t="shared" si="12"/>
        <v>20.1662</v>
      </c>
      <c r="N196">
        <f t="shared" si="13"/>
        <v>0.65803264352513524</v>
      </c>
      <c r="P196">
        <v>195</v>
      </c>
      <c r="Q196">
        <f t="shared" si="14"/>
        <v>69.606371056520317</v>
      </c>
      <c r="R196">
        <f t="shared" si="15"/>
        <v>2.2901632176256754</v>
      </c>
      <c r="U196">
        <v>27.25</v>
      </c>
    </row>
    <row r="197" spans="1:21" x14ac:dyDescent="0.75">
      <c r="A197" s="7">
        <v>0.54791666666666672</v>
      </c>
      <c r="B197">
        <v>26.35</v>
      </c>
      <c r="C197">
        <v>40.85</v>
      </c>
      <c r="D197">
        <v>10</v>
      </c>
      <c r="E197">
        <v>33.700000000000003</v>
      </c>
      <c r="F197">
        <v>10</v>
      </c>
      <c r="G197">
        <v>34.369999999999997</v>
      </c>
      <c r="H197">
        <v>38.049999999999997</v>
      </c>
      <c r="I197">
        <v>38.04</v>
      </c>
      <c r="J197">
        <v>29.12</v>
      </c>
      <c r="K197">
        <v>1188.4000000000001</v>
      </c>
      <c r="M197">
        <f t="shared" si="12"/>
        <v>20.116200000000003</v>
      </c>
      <c r="N197">
        <f t="shared" si="13"/>
        <v>0.65640111987783156</v>
      </c>
      <c r="P197">
        <v>196</v>
      </c>
      <c r="Q197">
        <f t="shared" si="14"/>
        <v>69.530825901512216</v>
      </c>
      <c r="R197">
        <f t="shared" si="15"/>
        <v>2.2820055993891573</v>
      </c>
      <c r="U197">
        <v>27.07</v>
      </c>
    </row>
    <row r="198" spans="1:21" x14ac:dyDescent="0.75">
      <c r="A198" s="7">
        <v>0.54861111111111105</v>
      </c>
      <c r="B198">
        <v>26.35</v>
      </c>
      <c r="C198">
        <v>40.81</v>
      </c>
      <c r="D198">
        <v>10</v>
      </c>
      <c r="E198">
        <v>33.68</v>
      </c>
      <c r="F198">
        <v>10</v>
      </c>
      <c r="G198">
        <v>34.450000000000003</v>
      </c>
      <c r="H198">
        <v>38.01</v>
      </c>
      <c r="I198">
        <v>38.08</v>
      </c>
      <c r="J198">
        <v>27.81</v>
      </c>
      <c r="K198">
        <v>1182.93</v>
      </c>
      <c r="M198">
        <f t="shared" si="12"/>
        <v>20.116200000000003</v>
      </c>
      <c r="N198">
        <f t="shared" si="13"/>
        <v>0.65640111987783156</v>
      </c>
      <c r="P198">
        <v>197</v>
      </c>
      <c r="Q198">
        <f t="shared" si="14"/>
        <v>69.530825901512216</v>
      </c>
      <c r="R198">
        <f t="shared" si="15"/>
        <v>2.2820055993891573</v>
      </c>
      <c r="U198">
        <v>27.02</v>
      </c>
    </row>
    <row r="199" spans="1:21" x14ac:dyDescent="0.75">
      <c r="A199" s="7">
        <v>0.5493055555555556</v>
      </c>
      <c r="B199">
        <v>26.34</v>
      </c>
      <c r="C199">
        <v>40.75</v>
      </c>
      <c r="D199">
        <v>10</v>
      </c>
      <c r="E199">
        <v>33.659999999999997</v>
      </c>
      <c r="F199">
        <v>10</v>
      </c>
      <c r="G199">
        <v>34.409999999999997</v>
      </c>
      <c r="H199">
        <v>37.99</v>
      </c>
      <c r="I199">
        <v>38.08</v>
      </c>
      <c r="J199">
        <v>29.56</v>
      </c>
      <c r="K199">
        <v>1181.57</v>
      </c>
      <c r="M199">
        <f t="shared" si="12"/>
        <v>20.106200000000001</v>
      </c>
      <c r="N199">
        <f t="shared" si="13"/>
        <v>0.65607481514837074</v>
      </c>
      <c r="P199">
        <v>198</v>
      </c>
      <c r="Q199">
        <f t="shared" si="14"/>
        <v>69.515671782833152</v>
      </c>
      <c r="R199">
        <f t="shared" si="15"/>
        <v>2.2803740757418534</v>
      </c>
      <c r="U199">
        <v>26.98</v>
      </c>
    </row>
    <row r="200" spans="1:21" x14ac:dyDescent="0.75">
      <c r="A200" s="7">
        <v>0.54999999999999993</v>
      </c>
      <c r="B200">
        <v>26.33</v>
      </c>
      <c r="C200">
        <v>40.69</v>
      </c>
      <c r="D200">
        <v>10</v>
      </c>
      <c r="E200">
        <v>33.58</v>
      </c>
      <c r="F200">
        <v>10</v>
      </c>
      <c r="G200">
        <v>34.130000000000003</v>
      </c>
      <c r="H200">
        <v>37.96</v>
      </c>
      <c r="I200">
        <v>38.11</v>
      </c>
      <c r="J200">
        <v>26.44</v>
      </c>
      <c r="K200">
        <v>1174.73</v>
      </c>
      <c r="M200">
        <f t="shared" si="12"/>
        <v>20.0962</v>
      </c>
      <c r="N200">
        <f t="shared" si="13"/>
        <v>0.65574851041891002</v>
      </c>
      <c r="P200">
        <v>199</v>
      </c>
      <c r="Q200">
        <f t="shared" si="14"/>
        <v>69.500502582577795</v>
      </c>
      <c r="R200">
        <f t="shared" si="15"/>
        <v>2.2787425520945495</v>
      </c>
      <c r="U200">
        <v>27.23</v>
      </c>
    </row>
    <row r="201" spans="1:21" x14ac:dyDescent="0.75">
      <c r="A201" s="7">
        <v>0.55069444444444449</v>
      </c>
      <c r="B201">
        <v>26.11</v>
      </c>
      <c r="C201">
        <v>40.619999999999997</v>
      </c>
      <c r="D201">
        <v>10</v>
      </c>
      <c r="E201">
        <v>33.479999999999997</v>
      </c>
      <c r="F201">
        <v>10</v>
      </c>
      <c r="G201">
        <v>34.19</v>
      </c>
      <c r="H201">
        <v>37.94</v>
      </c>
      <c r="I201">
        <v>38.090000000000003</v>
      </c>
      <c r="J201">
        <v>28.12</v>
      </c>
      <c r="K201">
        <v>1173.3599999999999</v>
      </c>
      <c r="M201">
        <f t="shared" si="12"/>
        <v>19.876200000000001</v>
      </c>
      <c r="N201">
        <f t="shared" si="13"/>
        <v>0.64856980637077355</v>
      </c>
      <c r="P201">
        <v>200</v>
      </c>
      <c r="Q201">
        <f t="shared" si="14"/>
        <v>69.162918465300208</v>
      </c>
      <c r="R201">
        <f t="shared" si="15"/>
        <v>2.2428490318538672</v>
      </c>
      <c r="U201">
        <v>26.96</v>
      </c>
    </row>
    <row r="202" spans="1:21" x14ac:dyDescent="0.75">
      <c r="A202" s="7">
        <v>0.55138888888888882</v>
      </c>
      <c r="B202">
        <v>26.1</v>
      </c>
      <c r="C202">
        <v>40.54</v>
      </c>
      <c r="D202">
        <v>10</v>
      </c>
      <c r="E202">
        <v>33.39</v>
      </c>
      <c r="F202">
        <v>10</v>
      </c>
      <c r="G202">
        <v>34.14</v>
      </c>
      <c r="H202">
        <v>37.94</v>
      </c>
      <c r="I202">
        <v>38.1</v>
      </c>
      <c r="J202">
        <v>27.83</v>
      </c>
      <c r="K202">
        <v>1173.3599999999999</v>
      </c>
      <c r="M202">
        <f t="shared" si="12"/>
        <v>19.866200000000003</v>
      </c>
      <c r="N202">
        <f t="shared" si="13"/>
        <v>0.64824350164131284</v>
      </c>
      <c r="P202">
        <v>201</v>
      </c>
      <c r="Q202">
        <f t="shared" si="14"/>
        <v>69.147396079773685</v>
      </c>
      <c r="R202">
        <f t="shared" si="15"/>
        <v>2.2412175082065637</v>
      </c>
      <c r="U202">
        <v>27.1</v>
      </c>
    </row>
    <row r="203" spans="1:21" x14ac:dyDescent="0.75">
      <c r="A203" s="7">
        <v>0.55208333333333337</v>
      </c>
      <c r="B203">
        <v>26.05</v>
      </c>
      <c r="C203">
        <v>40.5</v>
      </c>
      <c r="D203">
        <v>10</v>
      </c>
      <c r="E203">
        <v>33.35</v>
      </c>
      <c r="F203">
        <v>10</v>
      </c>
      <c r="G203">
        <v>34.15</v>
      </c>
      <c r="H203">
        <v>37.94</v>
      </c>
      <c r="I203">
        <v>38.04</v>
      </c>
      <c r="J203">
        <v>29.34</v>
      </c>
      <c r="K203">
        <v>1169.26</v>
      </c>
      <c r="M203">
        <f t="shared" si="12"/>
        <v>19.816200000000002</v>
      </c>
      <c r="N203">
        <f t="shared" si="13"/>
        <v>0.64661197799400916</v>
      </c>
      <c r="P203">
        <v>202</v>
      </c>
      <c r="Q203">
        <f t="shared" si="14"/>
        <v>69.069549156750526</v>
      </c>
      <c r="R203">
        <f t="shared" si="15"/>
        <v>2.2330598899700451</v>
      </c>
      <c r="U203">
        <v>26.84</v>
      </c>
    </row>
    <row r="204" spans="1:21" x14ac:dyDescent="0.75">
      <c r="A204" s="7">
        <v>0.55277777777777781</v>
      </c>
      <c r="B204">
        <v>25.96</v>
      </c>
      <c r="C204">
        <v>40.47</v>
      </c>
      <c r="D204">
        <v>10</v>
      </c>
      <c r="E204">
        <v>33.36</v>
      </c>
      <c r="F204">
        <v>10</v>
      </c>
      <c r="G204">
        <v>34.03</v>
      </c>
      <c r="H204">
        <v>37.880000000000003</v>
      </c>
      <c r="I204">
        <v>38.07</v>
      </c>
      <c r="J204">
        <v>27.13</v>
      </c>
      <c r="K204">
        <v>1165.1600000000001</v>
      </c>
      <c r="M204">
        <f t="shared" si="12"/>
        <v>19.726200000000002</v>
      </c>
      <c r="N204">
        <f t="shared" si="13"/>
        <v>0.6436752354288624</v>
      </c>
      <c r="P204">
        <v>203</v>
      </c>
      <c r="Q204">
        <f t="shared" si="14"/>
        <v>68.928430209569001</v>
      </c>
      <c r="R204">
        <f t="shared" si="15"/>
        <v>2.2183761771443113</v>
      </c>
      <c r="U204">
        <v>26.66</v>
      </c>
    </row>
    <row r="205" spans="1:21" x14ac:dyDescent="0.75">
      <c r="A205" s="7">
        <v>0.55347222222222225</v>
      </c>
      <c r="B205">
        <v>25.89</v>
      </c>
      <c r="C205">
        <v>40.520000000000003</v>
      </c>
      <c r="D205">
        <v>10</v>
      </c>
      <c r="E205">
        <v>33.340000000000003</v>
      </c>
      <c r="F205">
        <v>10</v>
      </c>
      <c r="G205">
        <v>33.979999999999997</v>
      </c>
      <c r="H205">
        <v>37.86</v>
      </c>
      <c r="I205">
        <v>38.020000000000003</v>
      </c>
      <c r="J205">
        <v>27.92</v>
      </c>
      <c r="K205">
        <v>1161.06</v>
      </c>
      <c r="M205">
        <f t="shared" si="12"/>
        <v>19.656200000000002</v>
      </c>
      <c r="N205">
        <f t="shared" si="13"/>
        <v>0.64139110232263707</v>
      </c>
      <c r="P205">
        <v>204</v>
      </c>
      <c r="Q205">
        <f t="shared" si="14"/>
        <v>68.817777596890551</v>
      </c>
      <c r="R205">
        <f t="shared" si="15"/>
        <v>2.2069555116131849</v>
      </c>
      <c r="U205">
        <v>26.92</v>
      </c>
    </row>
    <row r="206" spans="1:21" x14ac:dyDescent="0.75">
      <c r="A206" s="7">
        <v>0.5541666666666667</v>
      </c>
      <c r="B206">
        <v>25.8</v>
      </c>
      <c r="C206">
        <v>40.5</v>
      </c>
      <c r="D206">
        <v>10</v>
      </c>
      <c r="E206">
        <v>33.35</v>
      </c>
      <c r="F206">
        <v>10</v>
      </c>
      <c r="G206">
        <v>34.06</v>
      </c>
      <c r="H206">
        <v>37.86</v>
      </c>
      <c r="I206">
        <v>38.01</v>
      </c>
      <c r="J206">
        <v>29.19</v>
      </c>
      <c r="K206">
        <v>1161.06</v>
      </c>
      <c r="M206">
        <f t="shared" si="12"/>
        <v>19.566200000000002</v>
      </c>
      <c r="N206">
        <f t="shared" si="13"/>
        <v>0.63845435975749043</v>
      </c>
      <c r="P206">
        <v>205</v>
      </c>
      <c r="Q206">
        <f t="shared" si="14"/>
        <v>68.674346577260778</v>
      </c>
      <c r="R206">
        <f t="shared" si="15"/>
        <v>2.1922717987874512</v>
      </c>
      <c r="U206">
        <v>26.84</v>
      </c>
    </row>
    <row r="207" spans="1:21" x14ac:dyDescent="0.75">
      <c r="A207" s="7">
        <v>0.55486111111111114</v>
      </c>
      <c r="B207">
        <v>25.73</v>
      </c>
      <c r="C207">
        <v>40.520000000000003</v>
      </c>
      <c r="D207">
        <v>10</v>
      </c>
      <c r="E207">
        <v>33.39</v>
      </c>
      <c r="F207">
        <v>10</v>
      </c>
      <c r="G207">
        <v>34.130000000000003</v>
      </c>
      <c r="H207">
        <v>37.840000000000003</v>
      </c>
      <c r="I207">
        <v>37.99</v>
      </c>
      <c r="J207">
        <v>28.89</v>
      </c>
      <c r="K207">
        <v>1155.5899999999999</v>
      </c>
      <c r="M207">
        <f t="shared" si="12"/>
        <v>19.496200000000002</v>
      </c>
      <c r="N207">
        <f t="shared" si="13"/>
        <v>0.6361702266512651</v>
      </c>
      <c r="P207">
        <v>206</v>
      </c>
      <c r="Q207">
        <f t="shared" si="14"/>
        <v>68.561873595880215</v>
      </c>
      <c r="R207">
        <f t="shared" si="15"/>
        <v>2.1808511332563252</v>
      </c>
      <c r="U207">
        <v>26.6</v>
      </c>
    </row>
    <row r="208" spans="1:21" x14ac:dyDescent="0.75">
      <c r="A208" s="7">
        <v>0.55555555555555558</v>
      </c>
      <c r="B208">
        <v>25.72</v>
      </c>
      <c r="C208">
        <v>40.549999999999997</v>
      </c>
      <c r="D208">
        <v>10</v>
      </c>
      <c r="E208">
        <v>33.450000000000003</v>
      </c>
      <c r="F208">
        <v>10</v>
      </c>
      <c r="G208">
        <v>34.090000000000003</v>
      </c>
      <c r="H208">
        <v>37.840000000000003</v>
      </c>
      <c r="I208">
        <v>37.950000000000003</v>
      </c>
      <c r="J208">
        <v>28.65</v>
      </c>
      <c r="K208">
        <v>1155.5899999999999</v>
      </c>
      <c r="M208">
        <f t="shared" si="12"/>
        <v>19.4862</v>
      </c>
      <c r="N208">
        <f t="shared" si="13"/>
        <v>0.63584392192180439</v>
      </c>
      <c r="P208">
        <v>207</v>
      </c>
      <c r="Q208">
        <f t="shared" si="14"/>
        <v>68.545740062197851</v>
      </c>
      <c r="R208">
        <f t="shared" si="15"/>
        <v>2.1792196096090213</v>
      </c>
      <c r="U208">
        <v>26.49</v>
      </c>
    </row>
    <row r="209" spans="1:21" x14ac:dyDescent="0.75">
      <c r="A209" s="7">
        <v>0.55625000000000002</v>
      </c>
      <c r="B209">
        <v>25.59</v>
      </c>
      <c r="C209">
        <v>40.56</v>
      </c>
      <c r="D209">
        <v>10</v>
      </c>
      <c r="E209">
        <v>33.520000000000003</v>
      </c>
      <c r="F209">
        <v>10</v>
      </c>
      <c r="G209">
        <v>34.159999999999997</v>
      </c>
      <c r="H209">
        <v>37.840000000000003</v>
      </c>
      <c r="I209">
        <v>37.92</v>
      </c>
      <c r="J209">
        <v>28.24</v>
      </c>
      <c r="K209">
        <v>1148.75</v>
      </c>
      <c r="M209">
        <f t="shared" si="12"/>
        <v>19.356200000000001</v>
      </c>
      <c r="N209">
        <f t="shared" si="13"/>
        <v>0.63160196043881467</v>
      </c>
      <c r="P209">
        <v>208</v>
      </c>
      <c r="Q209">
        <f t="shared" si="14"/>
        <v>68.334487141071079</v>
      </c>
      <c r="R209">
        <f t="shared" si="15"/>
        <v>2.1580098021940728</v>
      </c>
      <c r="U209">
        <v>26.35</v>
      </c>
    </row>
    <row r="210" spans="1:21" x14ac:dyDescent="0.75">
      <c r="A210" s="7">
        <v>0.55694444444444446</v>
      </c>
      <c r="B210">
        <v>25.55</v>
      </c>
      <c r="C210">
        <v>40.549999999999997</v>
      </c>
      <c r="D210">
        <v>10</v>
      </c>
      <c r="E210">
        <v>33.54</v>
      </c>
      <c r="F210">
        <v>10</v>
      </c>
      <c r="G210">
        <v>34.1</v>
      </c>
      <c r="H210">
        <v>37.83</v>
      </c>
      <c r="I210">
        <v>37.909999999999997</v>
      </c>
      <c r="J210">
        <v>28.09</v>
      </c>
      <c r="K210">
        <v>1148.75</v>
      </c>
      <c r="M210">
        <f t="shared" si="12"/>
        <v>19.316200000000002</v>
      </c>
      <c r="N210">
        <f t="shared" si="13"/>
        <v>0.6302967415209717</v>
      </c>
      <c r="P210">
        <v>209</v>
      </c>
      <c r="Q210">
        <f t="shared" si="14"/>
        <v>68.268914175666012</v>
      </c>
      <c r="R210">
        <f t="shared" si="15"/>
        <v>2.1514837076048576</v>
      </c>
      <c r="U210">
        <v>26.33</v>
      </c>
    </row>
    <row r="211" spans="1:21" x14ac:dyDescent="0.75">
      <c r="A211" s="7">
        <v>0.55763888888888891</v>
      </c>
      <c r="B211">
        <v>25.5</v>
      </c>
      <c r="C211">
        <v>40.49</v>
      </c>
      <c r="D211">
        <v>10</v>
      </c>
      <c r="E211">
        <v>33.51</v>
      </c>
      <c r="F211">
        <v>10</v>
      </c>
      <c r="G211">
        <v>34.090000000000003</v>
      </c>
      <c r="H211">
        <v>37.85</v>
      </c>
      <c r="I211">
        <v>37.909999999999997</v>
      </c>
      <c r="J211">
        <v>28.1</v>
      </c>
      <c r="K211">
        <v>1151.49</v>
      </c>
      <c r="M211">
        <f t="shared" si="12"/>
        <v>19.266200000000001</v>
      </c>
      <c r="N211">
        <f t="shared" si="13"/>
        <v>0.62866521787366791</v>
      </c>
      <c r="P211">
        <v>210</v>
      </c>
      <c r="Q211">
        <f t="shared" si="14"/>
        <v>68.186565072510405</v>
      </c>
      <c r="R211">
        <f t="shared" si="15"/>
        <v>2.143326089368339</v>
      </c>
      <c r="U211">
        <v>26.4</v>
      </c>
    </row>
    <row r="212" spans="1:21" x14ac:dyDescent="0.75">
      <c r="A212" s="7">
        <v>0.55833333333333335</v>
      </c>
      <c r="B212">
        <v>25.29</v>
      </c>
      <c r="C212">
        <v>40.43</v>
      </c>
      <c r="D212">
        <v>10</v>
      </c>
      <c r="E212">
        <v>33.479999999999997</v>
      </c>
      <c r="F212">
        <v>10</v>
      </c>
      <c r="G212">
        <v>34</v>
      </c>
      <c r="H212">
        <v>37.840000000000003</v>
      </c>
      <c r="I212">
        <v>37.909999999999997</v>
      </c>
      <c r="J212">
        <v>29.13</v>
      </c>
      <c r="K212">
        <v>1144.6500000000001</v>
      </c>
      <c r="M212">
        <f t="shared" si="12"/>
        <v>19.0562</v>
      </c>
      <c r="N212">
        <f t="shared" si="13"/>
        <v>0.62181281855499215</v>
      </c>
      <c r="P212">
        <v>211</v>
      </c>
      <c r="Q212">
        <f t="shared" si="14"/>
        <v>67.835979891059068</v>
      </c>
      <c r="R212">
        <f t="shared" si="15"/>
        <v>2.1090640927749602</v>
      </c>
      <c r="U212">
        <v>26.44</v>
      </c>
    </row>
    <row r="213" spans="1:21" x14ac:dyDescent="0.75">
      <c r="A213" s="7">
        <v>0.55902777777777779</v>
      </c>
      <c r="B213">
        <v>25.26</v>
      </c>
      <c r="C213">
        <v>40.42</v>
      </c>
      <c r="D213">
        <v>10</v>
      </c>
      <c r="E213">
        <v>33.46</v>
      </c>
      <c r="F213">
        <v>10</v>
      </c>
      <c r="G213">
        <v>33.86</v>
      </c>
      <c r="H213">
        <v>37.81</v>
      </c>
      <c r="I213">
        <v>37.92</v>
      </c>
      <c r="J213">
        <v>27.32</v>
      </c>
      <c r="K213">
        <v>1137.82</v>
      </c>
      <c r="M213">
        <f t="shared" si="12"/>
        <v>19.026200000000003</v>
      </c>
      <c r="N213">
        <f t="shared" si="13"/>
        <v>0.62083390436661001</v>
      </c>
      <c r="P213">
        <v>212</v>
      </c>
      <c r="Q213">
        <f t="shared" si="14"/>
        <v>67.785264529963939</v>
      </c>
      <c r="R213">
        <f t="shared" si="15"/>
        <v>2.1041695218330494</v>
      </c>
      <c r="U213">
        <v>26.34</v>
      </c>
    </row>
    <row r="214" spans="1:21" x14ac:dyDescent="0.75">
      <c r="A214" s="7">
        <v>0.55972222222222223</v>
      </c>
      <c r="B214">
        <v>25.24</v>
      </c>
      <c r="C214">
        <v>40.36</v>
      </c>
      <c r="D214">
        <v>10</v>
      </c>
      <c r="E214">
        <v>33.39</v>
      </c>
      <c r="F214">
        <v>10</v>
      </c>
      <c r="G214">
        <v>33.82</v>
      </c>
      <c r="H214">
        <v>37.79</v>
      </c>
      <c r="I214">
        <v>37.9</v>
      </c>
      <c r="J214">
        <v>27.57</v>
      </c>
      <c r="K214">
        <v>1136.45</v>
      </c>
      <c r="M214">
        <f t="shared" si="12"/>
        <v>19.0062</v>
      </c>
      <c r="N214">
        <f t="shared" si="13"/>
        <v>0.62018129490768836</v>
      </c>
      <c r="P214">
        <v>213</v>
      </c>
      <c r="Q214">
        <f t="shared" si="14"/>
        <v>67.751365343940392</v>
      </c>
      <c r="R214">
        <f t="shared" si="15"/>
        <v>2.1009064745384411</v>
      </c>
      <c r="U214">
        <v>26.35</v>
      </c>
    </row>
    <row r="215" spans="1:21" x14ac:dyDescent="0.75">
      <c r="A215" s="7">
        <v>0.56041666666666667</v>
      </c>
      <c r="B215">
        <v>24.96</v>
      </c>
      <c r="C215">
        <v>40.36</v>
      </c>
      <c r="D215">
        <v>10</v>
      </c>
      <c r="E215">
        <v>33.299999999999997</v>
      </c>
      <c r="F215">
        <v>10</v>
      </c>
      <c r="G215">
        <v>33.799999999999997</v>
      </c>
      <c r="H215">
        <v>37.729999999999997</v>
      </c>
      <c r="I215">
        <v>37.869999999999997</v>
      </c>
      <c r="J215">
        <v>25.78</v>
      </c>
      <c r="K215">
        <v>1129.6199999999999</v>
      </c>
      <c r="M215">
        <f t="shared" si="12"/>
        <v>18.726200000000002</v>
      </c>
      <c r="N215">
        <f t="shared" si="13"/>
        <v>0.6110447624827875</v>
      </c>
      <c r="P215">
        <v>214</v>
      </c>
      <c r="Q215">
        <f t="shared" si="14"/>
        <v>67.269173671113208</v>
      </c>
      <c r="R215">
        <f t="shared" si="15"/>
        <v>2.0552238124139368</v>
      </c>
      <c r="U215">
        <v>26.11</v>
      </c>
    </row>
    <row r="216" spans="1:21" x14ac:dyDescent="0.75">
      <c r="A216" s="7">
        <v>0.56111111111111112</v>
      </c>
      <c r="B216">
        <v>24.92</v>
      </c>
      <c r="C216">
        <v>40.35</v>
      </c>
      <c r="D216">
        <v>10</v>
      </c>
      <c r="E216">
        <v>33.29</v>
      </c>
      <c r="F216">
        <v>10</v>
      </c>
      <c r="G216">
        <v>33.83</v>
      </c>
      <c r="H216">
        <v>37.76</v>
      </c>
      <c r="I216">
        <v>37.840000000000003</v>
      </c>
      <c r="J216">
        <v>29.08</v>
      </c>
      <c r="K216">
        <v>1130.98</v>
      </c>
      <c r="M216">
        <f t="shared" si="12"/>
        <v>18.686200000000003</v>
      </c>
      <c r="N216">
        <f t="shared" si="13"/>
        <v>0.60973954356494453</v>
      </c>
      <c r="P216">
        <v>215</v>
      </c>
      <c r="Q216">
        <f t="shared" si="14"/>
        <v>67.199109503269796</v>
      </c>
      <c r="R216">
        <f t="shared" si="15"/>
        <v>2.0486977178247221</v>
      </c>
      <c r="U216">
        <v>26.1</v>
      </c>
    </row>
    <row r="217" spans="1:21" x14ac:dyDescent="0.75">
      <c r="A217" s="7">
        <v>0.56180555555555556</v>
      </c>
      <c r="B217">
        <v>24.85</v>
      </c>
      <c r="C217">
        <v>40.409999999999997</v>
      </c>
      <c r="D217">
        <v>10</v>
      </c>
      <c r="E217">
        <v>33.340000000000003</v>
      </c>
      <c r="F217">
        <v>10</v>
      </c>
      <c r="G217">
        <v>33.93</v>
      </c>
      <c r="H217">
        <v>37.700000000000003</v>
      </c>
      <c r="I217">
        <v>37.81</v>
      </c>
      <c r="J217">
        <v>28.4</v>
      </c>
      <c r="K217">
        <v>1125.51</v>
      </c>
      <c r="M217">
        <f t="shared" si="12"/>
        <v>18.616200000000003</v>
      </c>
      <c r="N217">
        <f t="shared" si="13"/>
        <v>0.60745541045871931</v>
      </c>
      <c r="P217">
        <v>216</v>
      </c>
      <c r="Q217">
        <f t="shared" si="14"/>
        <v>67.075772714087734</v>
      </c>
      <c r="R217">
        <f t="shared" si="15"/>
        <v>2.0372770522935957</v>
      </c>
      <c r="U217">
        <v>25.96</v>
      </c>
    </row>
    <row r="218" spans="1:21" x14ac:dyDescent="0.75">
      <c r="A218" s="7">
        <v>0.5625</v>
      </c>
      <c r="B218">
        <v>24.79</v>
      </c>
      <c r="C218">
        <v>40.4</v>
      </c>
      <c r="D218">
        <v>10</v>
      </c>
      <c r="E218">
        <v>33.44</v>
      </c>
      <c r="F218">
        <v>10</v>
      </c>
      <c r="G218">
        <v>34.14</v>
      </c>
      <c r="H218">
        <v>37.68</v>
      </c>
      <c r="I218">
        <v>37.81</v>
      </c>
      <c r="J218">
        <v>29.56</v>
      </c>
      <c r="K218">
        <v>1125.51</v>
      </c>
      <c r="M218">
        <f t="shared" si="12"/>
        <v>18.5562</v>
      </c>
      <c r="N218">
        <f t="shared" si="13"/>
        <v>0.6054975820819547</v>
      </c>
      <c r="P218">
        <v>217</v>
      </c>
      <c r="Q218">
        <f t="shared" si="14"/>
        <v>66.969314838167293</v>
      </c>
      <c r="R218">
        <f t="shared" si="15"/>
        <v>2.0274879104097732</v>
      </c>
      <c r="U218">
        <v>26.05</v>
      </c>
    </row>
    <row r="219" spans="1:21" x14ac:dyDescent="0.75">
      <c r="A219" s="7">
        <v>0.56319444444444444</v>
      </c>
      <c r="B219">
        <v>24.76</v>
      </c>
      <c r="C219">
        <v>40.299999999999997</v>
      </c>
      <c r="D219">
        <v>10</v>
      </c>
      <c r="E219">
        <v>33.53</v>
      </c>
      <c r="F219">
        <v>10</v>
      </c>
      <c r="G219">
        <v>34.090000000000003</v>
      </c>
      <c r="H219">
        <v>37.68</v>
      </c>
      <c r="I219">
        <v>37.85</v>
      </c>
      <c r="J219">
        <v>28.72</v>
      </c>
      <c r="K219">
        <v>1129.6199999999999</v>
      </c>
      <c r="M219">
        <f t="shared" si="12"/>
        <v>18.526200000000003</v>
      </c>
      <c r="N219">
        <f t="shared" si="13"/>
        <v>0.60451866789357256</v>
      </c>
      <c r="P219">
        <v>218</v>
      </c>
      <c r="Q219">
        <f t="shared" si="14"/>
        <v>66.915827314829812</v>
      </c>
      <c r="R219">
        <f t="shared" si="15"/>
        <v>2.0225933394678624</v>
      </c>
      <c r="U219">
        <v>25.8</v>
      </c>
    </row>
    <row r="220" spans="1:21" x14ac:dyDescent="0.75">
      <c r="A220" s="7">
        <v>0.56388888888888888</v>
      </c>
      <c r="B220">
        <v>24.63</v>
      </c>
      <c r="C220">
        <v>40.32</v>
      </c>
      <c r="D220">
        <v>10</v>
      </c>
      <c r="E220">
        <v>33.57</v>
      </c>
      <c r="F220">
        <v>10</v>
      </c>
      <c r="G220">
        <v>34.020000000000003</v>
      </c>
      <c r="H220">
        <v>37.630000000000003</v>
      </c>
      <c r="I220">
        <v>37.840000000000003</v>
      </c>
      <c r="J220">
        <v>28.02</v>
      </c>
      <c r="K220">
        <v>1118.68</v>
      </c>
      <c r="M220">
        <f t="shared" si="12"/>
        <v>18.3962</v>
      </c>
      <c r="N220">
        <f t="shared" si="13"/>
        <v>0.60027670641058273</v>
      </c>
      <c r="P220">
        <v>219</v>
      </c>
      <c r="Q220">
        <f t="shared" si="14"/>
        <v>66.682032158815403</v>
      </c>
      <c r="R220">
        <f t="shared" si="15"/>
        <v>2.001383532052913</v>
      </c>
      <c r="U220">
        <v>25.72</v>
      </c>
    </row>
    <row r="221" spans="1:21" x14ac:dyDescent="0.75">
      <c r="A221" s="7">
        <v>0.56458333333333333</v>
      </c>
      <c r="B221">
        <v>24.57</v>
      </c>
      <c r="C221">
        <v>40.33</v>
      </c>
      <c r="D221">
        <v>10</v>
      </c>
      <c r="E221">
        <v>33.590000000000003</v>
      </c>
      <c r="F221">
        <v>10</v>
      </c>
      <c r="G221">
        <v>33.979999999999997</v>
      </c>
      <c r="H221">
        <v>37.619999999999997</v>
      </c>
      <c r="I221">
        <v>37.83</v>
      </c>
      <c r="J221">
        <v>29.15</v>
      </c>
      <c r="K221">
        <v>1117.31</v>
      </c>
      <c r="M221">
        <f t="shared" si="12"/>
        <v>18.336200000000002</v>
      </c>
      <c r="N221">
        <f t="shared" si="13"/>
        <v>0.59831887803381822</v>
      </c>
      <c r="P221">
        <v>220</v>
      </c>
      <c r="Q221">
        <f t="shared" si="14"/>
        <v>66.573008584112301</v>
      </c>
      <c r="R221">
        <f t="shared" si="15"/>
        <v>1.9915943901690909</v>
      </c>
      <c r="U221">
        <v>25.73</v>
      </c>
    </row>
    <row r="222" spans="1:21" x14ac:dyDescent="0.75">
      <c r="A222" s="7">
        <v>0.56527777777777777</v>
      </c>
      <c r="B222">
        <v>24.51</v>
      </c>
      <c r="C222">
        <v>40.36</v>
      </c>
      <c r="D222">
        <v>10</v>
      </c>
      <c r="E222">
        <v>33.590000000000003</v>
      </c>
      <c r="F222">
        <v>10</v>
      </c>
      <c r="G222">
        <v>33.97</v>
      </c>
      <c r="H222">
        <v>37.590000000000003</v>
      </c>
      <c r="I222">
        <v>37.83</v>
      </c>
      <c r="J222">
        <v>29.83</v>
      </c>
      <c r="K222">
        <v>1115.94</v>
      </c>
      <c r="M222">
        <f t="shared" si="12"/>
        <v>18.276200000000003</v>
      </c>
      <c r="N222">
        <f t="shared" si="13"/>
        <v>0.59636104965705383</v>
      </c>
      <c r="P222">
        <v>221</v>
      </c>
      <c r="Q222">
        <f t="shared" si="14"/>
        <v>66.463269169739874</v>
      </c>
      <c r="R222">
        <f t="shared" si="15"/>
        <v>1.9818052482852686</v>
      </c>
      <c r="U222">
        <v>25.89</v>
      </c>
    </row>
    <row r="223" spans="1:21" x14ac:dyDescent="0.75">
      <c r="A223" s="7">
        <v>0.56597222222222221</v>
      </c>
      <c r="B223">
        <v>24.47</v>
      </c>
      <c r="C223">
        <v>40.369999999999997</v>
      </c>
      <c r="D223">
        <v>10</v>
      </c>
      <c r="E223">
        <v>33.619999999999997</v>
      </c>
      <c r="F223">
        <v>10</v>
      </c>
      <c r="G223">
        <v>34.07</v>
      </c>
      <c r="H223">
        <v>37.58</v>
      </c>
      <c r="I223">
        <v>37.82</v>
      </c>
      <c r="J223">
        <v>29.01</v>
      </c>
      <c r="K223">
        <v>1110.48</v>
      </c>
      <c r="M223">
        <f t="shared" si="12"/>
        <v>18.2362</v>
      </c>
      <c r="N223">
        <f t="shared" si="13"/>
        <v>0.59505583073921076</v>
      </c>
      <c r="P223">
        <v>222</v>
      </c>
      <c r="Q223">
        <f t="shared" si="14"/>
        <v>66.389708382228747</v>
      </c>
      <c r="R223">
        <f t="shared" si="15"/>
        <v>1.9752791536960532</v>
      </c>
      <c r="U223">
        <v>25.55</v>
      </c>
    </row>
    <row r="224" spans="1:21" x14ac:dyDescent="0.75">
      <c r="A224" s="7">
        <v>0.56666666666666665</v>
      </c>
      <c r="B224">
        <v>24.45</v>
      </c>
      <c r="C224">
        <v>40.43</v>
      </c>
      <c r="D224">
        <v>10</v>
      </c>
      <c r="E224">
        <v>33.67</v>
      </c>
      <c r="F224">
        <v>10</v>
      </c>
      <c r="G224">
        <v>34.159999999999997</v>
      </c>
      <c r="H224">
        <v>37.56</v>
      </c>
      <c r="I224">
        <v>37.799999999999997</v>
      </c>
      <c r="J224">
        <v>28.35</v>
      </c>
      <c r="K224">
        <v>1107.74</v>
      </c>
      <c r="M224">
        <f t="shared" si="12"/>
        <v>18.216200000000001</v>
      </c>
      <c r="N224">
        <f t="shared" si="13"/>
        <v>0.59440322128028922</v>
      </c>
      <c r="P224">
        <v>223</v>
      </c>
      <c r="Q224">
        <f t="shared" si="14"/>
        <v>66.352806842261288</v>
      </c>
      <c r="R224">
        <f t="shared" si="15"/>
        <v>1.9720161064014456</v>
      </c>
      <c r="U224">
        <v>25.59</v>
      </c>
    </row>
    <row r="225" spans="1:21" x14ac:dyDescent="0.75">
      <c r="A225" s="7">
        <v>0.56736111111111109</v>
      </c>
      <c r="B225">
        <v>24.39</v>
      </c>
      <c r="C225">
        <v>40.479999999999997</v>
      </c>
      <c r="D225">
        <v>10</v>
      </c>
      <c r="E225">
        <v>33.71</v>
      </c>
      <c r="F225">
        <v>10</v>
      </c>
      <c r="G225">
        <v>34.04</v>
      </c>
      <c r="H225">
        <v>37.53</v>
      </c>
      <c r="I225">
        <v>37.799999999999997</v>
      </c>
      <c r="J225">
        <v>26.77</v>
      </c>
      <c r="K225">
        <v>1103.6400000000001</v>
      </c>
      <c r="M225">
        <f t="shared" si="12"/>
        <v>18.156200000000002</v>
      </c>
      <c r="N225">
        <f t="shared" si="13"/>
        <v>0.59244539290352483</v>
      </c>
      <c r="P225">
        <v>224</v>
      </c>
      <c r="Q225">
        <f t="shared" si="14"/>
        <v>66.241614434738551</v>
      </c>
      <c r="R225">
        <f t="shared" si="15"/>
        <v>1.9622269645176236</v>
      </c>
      <c r="U225">
        <v>25.5</v>
      </c>
    </row>
    <row r="226" spans="1:21" x14ac:dyDescent="0.75">
      <c r="A226" s="7">
        <v>0.56805555555555554</v>
      </c>
      <c r="B226">
        <v>24.35</v>
      </c>
      <c r="C226">
        <v>40.53</v>
      </c>
      <c r="D226">
        <v>10</v>
      </c>
      <c r="E226">
        <v>33.729999999999997</v>
      </c>
      <c r="F226">
        <v>10</v>
      </c>
      <c r="G226">
        <v>34.06</v>
      </c>
      <c r="H226">
        <v>37.54</v>
      </c>
      <c r="I226">
        <v>37.770000000000003</v>
      </c>
      <c r="J226">
        <v>28.8</v>
      </c>
      <c r="K226">
        <v>1098.17</v>
      </c>
      <c r="M226">
        <f t="shared" si="12"/>
        <v>18.116200000000003</v>
      </c>
      <c r="N226">
        <f t="shared" si="13"/>
        <v>0.59114017398568186</v>
      </c>
      <c r="P226">
        <v>225</v>
      </c>
      <c r="Q226">
        <f t="shared" si="14"/>
        <v>66.167076980823794</v>
      </c>
      <c r="R226">
        <f t="shared" si="15"/>
        <v>1.9557008699284086</v>
      </c>
      <c r="U226">
        <v>25.26</v>
      </c>
    </row>
    <row r="227" spans="1:21" x14ac:dyDescent="0.75">
      <c r="A227" s="7">
        <v>0.56874999999999998</v>
      </c>
      <c r="B227">
        <v>24.18</v>
      </c>
      <c r="C227">
        <v>40.5</v>
      </c>
      <c r="D227">
        <v>10</v>
      </c>
      <c r="E227">
        <v>33.72</v>
      </c>
      <c r="F227">
        <v>10</v>
      </c>
      <c r="G227">
        <v>33.97</v>
      </c>
      <c r="H227">
        <v>37.520000000000003</v>
      </c>
      <c r="I227">
        <v>37.76</v>
      </c>
      <c r="J227">
        <v>27.5</v>
      </c>
      <c r="K227">
        <v>1102.27</v>
      </c>
      <c r="M227">
        <f t="shared" si="12"/>
        <v>17.946200000000001</v>
      </c>
      <c r="N227">
        <f t="shared" si="13"/>
        <v>0.58559299358484906</v>
      </c>
      <c r="P227">
        <v>226</v>
      </c>
      <c r="Q227">
        <f t="shared" si="14"/>
        <v>65.846585906765782</v>
      </c>
      <c r="R227">
        <f t="shared" si="15"/>
        <v>1.9279649679242448</v>
      </c>
      <c r="U227">
        <v>25.24</v>
      </c>
    </row>
    <row r="228" spans="1:21" x14ac:dyDescent="0.75">
      <c r="A228" s="7">
        <v>0.56944444444444442</v>
      </c>
      <c r="B228">
        <v>24.11</v>
      </c>
      <c r="C228">
        <v>40.49</v>
      </c>
      <c r="D228">
        <v>10</v>
      </c>
      <c r="E228">
        <v>33.64</v>
      </c>
      <c r="F228">
        <v>10</v>
      </c>
      <c r="G228">
        <v>33.93</v>
      </c>
      <c r="H228">
        <v>37.51</v>
      </c>
      <c r="I228">
        <v>37.78</v>
      </c>
      <c r="J228">
        <v>28.8</v>
      </c>
      <c r="K228">
        <v>1095.44</v>
      </c>
      <c r="M228">
        <f t="shared" si="12"/>
        <v>17.876200000000001</v>
      </c>
      <c r="N228">
        <f t="shared" si="13"/>
        <v>0.58330886047862385</v>
      </c>
      <c r="P228">
        <v>227</v>
      </c>
      <c r="Q228">
        <f t="shared" si="14"/>
        <v>65.712847249415418</v>
      </c>
      <c r="R228">
        <f t="shared" si="15"/>
        <v>1.9165443023931186</v>
      </c>
      <c r="U228">
        <v>25.29</v>
      </c>
    </row>
    <row r="229" spans="1:21" x14ac:dyDescent="0.75">
      <c r="A229" s="7">
        <v>0.57013888888888886</v>
      </c>
      <c r="B229">
        <v>23.97</v>
      </c>
      <c r="C229">
        <v>40.520000000000003</v>
      </c>
      <c r="D229">
        <v>10</v>
      </c>
      <c r="E229">
        <v>33.58</v>
      </c>
      <c r="F229">
        <v>10</v>
      </c>
      <c r="G229">
        <v>33.78</v>
      </c>
      <c r="H229">
        <v>37.47</v>
      </c>
      <c r="I229">
        <v>37.729999999999997</v>
      </c>
      <c r="J229">
        <v>27.54</v>
      </c>
      <c r="K229">
        <v>1091.3399999999999</v>
      </c>
      <c r="M229">
        <f t="shared" si="12"/>
        <v>17.7362</v>
      </c>
      <c r="N229">
        <f t="shared" si="13"/>
        <v>0.5787405942661733</v>
      </c>
      <c r="P229">
        <v>228</v>
      </c>
      <c r="Q229">
        <f t="shared" si="14"/>
        <v>65.442202952154346</v>
      </c>
      <c r="R229">
        <f t="shared" si="15"/>
        <v>1.893702971330866</v>
      </c>
      <c r="U229">
        <v>24.96</v>
      </c>
    </row>
    <row r="230" spans="1:21" x14ac:dyDescent="0.75">
      <c r="A230" s="7">
        <v>0.5708333333333333</v>
      </c>
      <c r="B230">
        <v>23.92</v>
      </c>
      <c r="C230">
        <v>40.53</v>
      </c>
      <c r="D230">
        <v>10</v>
      </c>
      <c r="E230">
        <v>33.520000000000003</v>
      </c>
      <c r="F230">
        <v>10</v>
      </c>
      <c r="G230">
        <v>33.770000000000003</v>
      </c>
      <c r="H230">
        <v>37.43</v>
      </c>
      <c r="I230">
        <v>37.71</v>
      </c>
      <c r="J230">
        <v>28.33</v>
      </c>
      <c r="K230">
        <v>1091.3399999999999</v>
      </c>
      <c r="M230">
        <f t="shared" si="12"/>
        <v>17.686200000000003</v>
      </c>
      <c r="N230">
        <f t="shared" si="13"/>
        <v>0.57710907061886962</v>
      </c>
      <c r="P230">
        <v>229</v>
      </c>
      <c r="Q230">
        <f t="shared" si="14"/>
        <v>65.344505885944969</v>
      </c>
      <c r="R230">
        <f t="shared" si="15"/>
        <v>1.8855453530943478</v>
      </c>
      <c r="U230">
        <v>24.92</v>
      </c>
    </row>
    <row r="231" spans="1:21" x14ac:dyDescent="0.75">
      <c r="A231" s="7">
        <v>0.57152777777777775</v>
      </c>
      <c r="B231">
        <v>23.84</v>
      </c>
      <c r="C231">
        <v>40.44</v>
      </c>
      <c r="D231">
        <v>10</v>
      </c>
      <c r="E231">
        <v>33.450000000000003</v>
      </c>
      <c r="F231">
        <v>10</v>
      </c>
      <c r="G231">
        <v>33.72</v>
      </c>
      <c r="H231">
        <v>37.39</v>
      </c>
      <c r="I231">
        <v>37.67</v>
      </c>
      <c r="J231">
        <v>28.78</v>
      </c>
      <c r="K231">
        <v>1083.1300000000001</v>
      </c>
      <c r="M231">
        <f t="shared" si="12"/>
        <v>17.606200000000001</v>
      </c>
      <c r="N231">
        <f t="shared" si="13"/>
        <v>0.57449863278318358</v>
      </c>
      <c r="P231">
        <v>230</v>
      </c>
      <c r="Q231">
        <f t="shared" si="14"/>
        <v>65.18703638490986</v>
      </c>
      <c r="R231">
        <f t="shared" si="15"/>
        <v>1.8724931639159175</v>
      </c>
      <c r="U231">
        <v>24.79</v>
      </c>
    </row>
    <row r="232" spans="1:21" x14ac:dyDescent="0.75">
      <c r="A232" s="7">
        <v>0.57222222222222219</v>
      </c>
      <c r="B232">
        <v>23.75</v>
      </c>
      <c r="C232">
        <v>40.4</v>
      </c>
      <c r="D232">
        <v>10</v>
      </c>
      <c r="E232">
        <v>33.409999999999997</v>
      </c>
      <c r="F232">
        <v>10</v>
      </c>
      <c r="G232">
        <v>33.75</v>
      </c>
      <c r="H232">
        <v>37.380000000000003</v>
      </c>
      <c r="I232">
        <v>37.68</v>
      </c>
      <c r="J232">
        <v>26.69</v>
      </c>
      <c r="K232">
        <v>1076.3</v>
      </c>
      <c r="M232">
        <f t="shared" si="12"/>
        <v>17.516200000000001</v>
      </c>
      <c r="N232">
        <f t="shared" si="13"/>
        <v>0.57156189021803683</v>
      </c>
      <c r="P232">
        <v>231</v>
      </c>
      <c r="Q232">
        <f t="shared" si="14"/>
        <v>65.008163871159269</v>
      </c>
      <c r="R232">
        <f t="shared" si="15"/>
        <v>1.8578094510901837</v>
      </c>
      <c r="U232">
        <v>24.85</v>
      </c>
    </row>
    <row r="233" spans="1:21" x14ac:dyDescent="0.75">
      <c r="A233" s="7">
        <v>0.57291666666666663</v>
      </c>
      <c r="B233">
        <v>23.6</v>
      </c>
      <c r="C233">
        <v>40.33</v>
      </c>
      <c r="D233">
        <v>10</v>
      </c>
      <c r="E233">
        <v>33.39</v>
      </c>
      <c r="F233">
        <v>10</v>
      </c>
      <c r="G233">
        <v>33.71</v>
      </c>
      <c r="H233">
        <v>37.35</v>
      </c>
      <c r="I233">
        <v>37.64</v>
      </c>
      <c r="J233">
        <v>25.8</v>
      </c>
      <c r="K233">
        <v>1073.56</v>
      </c>
      <c r="M233">
        <f t="shared" si="12"/>
        <v>17.366200000000003</v>
      </c>
      <c r="N233">
        <f t="shared" si="13"/>
        <v>0.56666731927612568</v>
      </c>
      <c r="P233">
        <v>232</v>
      </c>
      <c r="Q233">
        <f t="shared" si="14"/>
        <v>64.705922999850287</v>
      </c>
      <c r="R233">
        <f t="shared" si="15"/>
        <v>1.8333365963806278</v>
      </c>
      <c r="U233">
        <v>24.76</v>
      </c>
    </row>
    <row r="234" spans="1:21" x14ac:dyDescent="0.75">
      <c r="A234" s="7">
        <v>0.57361111111111118</v>
      </c>
      <c r="B234">
        <v>23.59</v>
      </c>
      <c r="C234">
        <v>40.229999999999997</v>
      </c>
      <c r="D234">
        <v>10</v>
      </c>
      <c r="E234">
        <v>33.32</v>
      </c>
      <c r="F234">
        <v>10</v>
      </c>
      <c r="G234">
        <v>33.590000000000003</v>
      </c>
      <c r="H234">
        <v>37.31</v>
      </c>
      <c r="I234">
        <v>37.58</v>
      </c>
      <c r="J234">
        <v>26.77</v>
      </c>
      <c r="K234">
        <v>1062.6300000000001</v>
      </c>
      <c r="M234">
        <f t="shared" si="12"/>
        <v>17.356200000000001</v>
      </c>
      <c r="N234">
        <f t="shared" si="13"/>
        <v>0.56634101454666486</v>
      </c>
      <c r="P234">
        <v>233</v>
      </c>
      <c r="Q234">
        <f t="shared" si="14"/>
        <v>64.685587859093573</v>
      </c>
      <c r="R234">
        <f t="shared" si="15"/>
        <v>1.8317050727333239</v>
      </c>
      <c r="U234">
        <v>24.51</v>
      </c>
    </row>
    <row r="235" spans="1:21" x14ac:dyDescent="0.75">
      <c r="A235" s="7">
        <v>0.57430555555555551</v>
      </c>
      <c r="B235">
        <v>23.54</v>
      </c>
      <c r="C235">
        <v>40.17</v>
      </c>
      <c r="D235">
        <v>10</v>
      </c>
      <c r="E235">
        <v>33.229999999999997</v>
      </c>
      <c r="F235">
        <v>10</v>
      </c>
      <c r="G235">
        <v>33.590000000000003</v>
      </c>
      <c r="H235">
        <v>37.33</v>
      </c>
      <c r="I235">
        <v>37.58</v>
      </c>
      <c r="J235">
        <v>30.43</v>
      </c>
      <c r="K235">
        <v>1051.69</v>
      </c>
      <c r="M235">
        <f t="shared" si="12"/>
        <v>17.3062</v>
      </c>
      <c r="N235">
        <f t="shared" si="13"/>
        <v>0.56470949089936107</v>
      </c>
      <c r="P235">
        <v>234</v>
      </c>
      <c r="Q235">
        <f t="shared" si="14"/>
        <v>64.583559649143069</v>
      </c>
      <c r="R235">
        <f t="shared" si="15"/>
        <v>1.8235474544968051</v>
      </c>
      <c r="U235">
        <v>24.57</v>
      </c>
    </row>
    <row r="236" spans="1:21" x14ac:dyDescent="0.75">
      <c r="A236" s="7">
        <v>0.57500000000000007</v>
      </c>
      <c r="B236">
        <v>23.44</v>
      </c>
      <c r="C236">
        <v>40.1</v>
      </c>
      <c r="D236">
        <v>10</v>
      </c>
      <c r="E236">
        <v>33.21</v>
      </c>
      <c r="F236">
        <v>10</v>
      </c>
      <c r="G236">
        <v>33.58</v>
      </c>
      <c r="H236">
        <v>37.299999999999997</v>
      </c>
      <c r="I236">
        <v>37.53</v>
      </c>
      <c r="J236">
        <v>26.58</v>
      </c>
      <c r="K236">
        <v>1061.26</v>
      </c>
      <c r="M236">
        <f t="shared" si="12"/>
        <v>17.206200000000003</v>
      </c>
      <c r="N236">
        <f t="shared" si="13"/>
        <v>0.56144644360475371</v>
      </c>
      <c r="P236">
        <v>235</v>
      </c>
      <c r="Q236">
        <f t="shared" si="14"/>
        <v>64.377724308679433</v>
      </c>
      <c r="R236">
        <f t="shared" si="15"/>
        <v>1.8072322180237679</v>
      </c>
      <c r="U236">
        <v>24.47</v>
      </c>
    </row>
    <row r="237" spans="1:21" x14ac:dyDescent="0.75">
      <c r="A237" s="7">
        <v>0.5756944444444444</v>
      </c>
      <c r="B237">
        <v>23.41</v>
      </c>
      <c r="C237">
        <v>40.06</v>
      </c>
      <c r="D237">
        <v>10</v>
      </c>
      <c r="E237">
        <v>33.18</v>
      </c>
      <c r="F237">
        <v>10</v>
      </c>
      <c r="G237">
        <v>33.549999999999997</v>
      </c>
      <c r="H237">
        <v>37.28</v>
      </c>
      <c r="I237">
        <v>37.51</v>
      </c>
      <c r="J237">
        <v>28.45</v>
      </c>
      <c r="K237">
        <v>1055.79</v>
      </c>
      <c r="M237">
        <f t="shared" si="12"/>
        <v>17.176200000000001</v>
      </c>
      <c r="N237">
        <f t="shared" si="13"/>
        <v>0.56046752941637146</v>
      </c>
      <c r="P237">
        <v>236</v>
      </c>
      <c r="Q237">
        <f t="shared" si="14"/>
        <v>64.315506340168369</v>
      </c>
      <c r="R237">
        <f t="shared" si="15"/>
        <v>1.8023376470818566</v>
      </c>
      <c r="U237">
        <v>24.63</v>
      </c>
    </row>
    <row r="238" spans="1:21" x14ac:dyDescent="0.75">
      <c r="A238" s="7">
        <v>0.57638888888888895</v>
      </c>
      <c r="B238">
        <v>23.39</v>
      </c>
      <c r="C238">
        <v>40.04</v>
      </c>
      <c r="D238">
        <v>10</v>
      </c>
      <c r="E238">
        <v>33.17</v>
      </c>
      <c r="F238">
        <v>10</v>
      </c>
      <c r="G238">
        <v>33.630000000000003</v>
      </c>
      <c r="H238">
        <v>37.25</v>
      </c>
      <c r="I238">
        <v>37.450000000000003</v>
      </c>
      <c r="J238">
        <v>27.4</v>
      </c>
      <c r="K238">
        <v>1063.99</v>
      </c>
      <c r="M238">
        <f t="shared" si="12"/>
        <v>17.156200000000002</v>
      </c>
      <c r="N238">
        <f t="shared" si="13"/>
        <v>0.55981491995744992</v>
      </c>
      <c r="P238">
        <v>237</v>
      </c>
      <c r="Q238">
        <f t="shared" si="14"/>
        <v>64.27390680920017</v>
      </c>
      <c r="R238">
        <f t="shared" si="15"/>
        <v>1.799074599787249</v>
      </c>
      <c r="U238">
        <v>24.45</v>
      </c>
    </row>
    <row r="239" spans="1:21" x14ac:dyDescent="0.75">
      <c r="A239" s="7">
        <v>0.57708333333333328</v>
      </c>
      <c r="B239">
        <v>23.35</v>
      </c>
      <c r="C239">
        <v>39.979999999999997</v>
      </c>
      <c r="D239">
        <v>10</v>
      </c>
      <c r="E239">
        <v>33.14</v>
      </c>
      <c r="F239">
        <v>10</v>
      </c>
      <c r="G239">
        <v>33.5</v>
      </c>
      <c r="H239">
        <v>37.229999999999997</v>
      </c>
      <c r="I239">
        <v>37.44</v>
      </c>
      <c r="J239">
        <v>27.55</v>
      </c>
      <c r="K239">
        <v>1054.42</v>
      </c>
      <c r="M239">
        <f t="shared" si="12"/>
        <v>17.116200000000003</v>
      </c>
      <c r="N239">
        <f t="shared" si="13"/>
        <v>0.55850970103960695</v>
      </c>
      <c r="P239">
        <v>238</v>
      </c>
      <c r="Q239">
        <f t="shared" si="14"/>
        <v>64.190416097030877</v>
      </c>
      <c r="R239">
        <f t="shared" si="15"/>
        <v>1.7925485051980343</v>
      </c>
      <c r="U239">
        <v>24.39</v>
      </c>
    </row>
    <row r="240" spans="1:21" x14ac:dyDescent="0.75">
      <c r="A240" s="7">
        <v>0.57777777777777783</v>
      </c>
      <c r="B240">
        <v>23.32</v>
      </c>
      <c r="C240">
        <v>39.94</v>
      </c>
      <c r="D240">
        <v>10</v>
      </c>
      <c r="E240">
        <v>33.11</v>
      </c>
      <c r="F240">
        <v>10</v>
      </c>
      <c r="G240">
        <v>33.5</v>
      </c>
      <c r="H240">
        <v>37.22</v>
      </c>
      <c r="I240">
        <v>37.39</v>
      </c>
      <c r="J240">
        <v>29.2</v>
      </c>
      <c r="K240">
        <v>1053.06</v>
      </c>
      <c r="M240">
        <f t="shared" si="12"/>
        <v>17.086200000000002</v>
      </c>
      <c r="N240">
        <f t="shared" si="13"/>
        <v>0.5575307868512247</v>
      </c>
      <c r="P240">
        <v>239</v>
      </c>
      <c r="Q240">
        <f t="shared" si="14"/>
        <v>64.127541524739257</v>
      </c>
      <c r="R240">
        <f t="shared" si="15"/>
        <v>1.7876539342561228</v>
      </c>
      <c r="U240">
        <v>24.35</v>
      </c>
    </row>
    <row r="241" spans="1:21" x14ac:dyDescent="0.75">
      <c r="A241" s="7">
        <v>0.57847222222222217</v>
      </c>
      <c r="B241">
        <v>23.3</v>
      </c>
      <c r="C241">
        <v>39.96</v>
      </c>
      <c r="D241">
        <v>10</v>
      </c>
      <c r="E241">
        <v>33.130000000000003</v>
      </c>
      <c r="F241">
        <v>10</v>
      </c>
      <c r="G241">
        <v>33.56</v>
      </c>
      <c r="H241">
        <v>37.19</v>
      </c>
      <c r="I241">
        <v>37.33</v>
      </c>
      <c r="J241">
        <v>29.1</v>
      </c>
      <c r="K241">
        <v>1033.92</v>
      </c>
      <c r="M241">
        <f t="shared" si="12"/>
        <v>17.066200000000002</v>
      </c>
      <c r="N241">
        <f t="shared" si="13"/>
        <v>0.55687817739230316</v>
      </c>
      <c r="P241">
        <v>240</v>
      </c>
      <c r="Q241">
        <f t="shared" si="14"/>
        <v>64.085502337954551</v>
      </c>
      <c r="R241">
        <f t="shared" si="15"/>
        <v>1.7843908869615155</v>
      </c>
      <c r="U241">
        <v>24.18</v>
      </c>
    </row>
    <row r="242" spans="1:21" x14ac:dyDescent="0.75">
      <c r="A242" s="7">
        <v>0.57916666666666672</v>
      </c>
      <c r="B242">
        <v>23.29</v>
      </c>
      <c r="C242">
        <v>40.01</v>
      </c>
      <c r="D242">
        <v>10</v>
      </c>
      <c r="E242">
        <v>33.19</v>
      </c>
      <c r="F242">
        <v>10</v>
      </c>
      <c r="G242">
        <v>33.659999999999997</v>
      </c>
      <c r="H242">
        <v>37.18</v>
      </c>
      <c r="I242">
        <v>37.33</v>
      </c>
      <c r="J242">
        <v>28.74</v>
      </c>
      <c r="K242">
        <v>1040.75</v>
      </c>
      <c r="M242">
        <f t="shared" si="12"/>
        <v>17.0562</v>
      </c>
      <c r="N242">
        <f t="shared" si="13"/>
        <v>0.55655187266284234</v>
      </c>
      <c r="P242">
        <v>241</v>
      </c>
      <c r="Q242">
        <f t="shared" si="14"/>
        <v>64.064445773384449</v>
      </c>
      <c r="R242">
        <f t="shared" si="15"/>
        <v>1.7827593633142114</v>
      </c>
      <c r="U242">
        <v>24.11</v>
      </c>
    </row>
    <row r="243" spans="1:21" x14ac:dyDescent="0.75">
      <c r="A243" s="7">
        <v>0.57986111111111105</v>
      </c>
      <c r="B243">
        <v>23.28</v>
      </c>
      <c r="C243">
        <v>40.07</v>
      </c>
      <c r="D243">
        <v>10</v>
      </c>
      <c r="E243">
        <v>33.26</v>
      </c>
      <c r="F243">
        <v>10</v>
      </c>
      <c r="G243">
        <v>33.619999999999997</v>
      </c>
      <c r="H243">
        <v>37.15</v>
      </c>
      <c r="I243">
        <v>37.32</v>
      </c>
      <c r="J243">
        <v>30.05</v>
      </c>
      <c r="K243">
        <v>1036.6500000000001</v>
      </c>
      <c r="M243">
        <f t="shared" si="12"/>
        <v>17.046200000000002</v>
      </c>
      <c r="N243">
        <f t="shared" si="13"/>
        <v>0.55622556793338174</v>
      </c>
      <c r="P243">
        <v>242</v>
      </c>
      <c r="Q243">
        <f t="shared" si="14"/>
        <v>64.043364503525709</v>
      </c>
      <c r="R243">
        <f t="shared" si="15"/>
        <v>1.7811278396669081</v>
      </c>
      <c r="U243">
        <v>23.92</v>
      </c>
    </row>
    <row r="244" spans="1:21" x14ac:dyDescent="0.75">
      <c r="A244" s="7">
        <v>0.5805555555555556</v>
      </c>
      <c r="B244">
        <v>23.25</v>
      </c>
      <c r="C244">
        <v>40.130000000000003</v>
      </c>
      <c r="D244">
        <v>10</v>
      </c>
      <c r="E244">
        <v>33.31</v>
      </c>
      <c r="F244">
        <v>10</v>
      </c>
      <c r="G244">
        <v>33.67</v>
      </c>
      <c r="H244">
        <v>37.15</v>
      </c>
      <c r="I244">
        <v>37.31</v>
      </c>
      <c r="J244">
        <v>28.32</v>
      </c>
      <c r="K244">
        <v>1042.1199999999999</v>
      </c>
      <c r="M244">
        <f t="shared" si="12"/>
        <v>17.016200000000001</v>
      </c>
      <c r="N244">
        <f t="shared" si="13"/>
        <v>0.55524665374499937</v>
      </c>
      <c r="P244">
        <v>243</v>
      </c>
      <c r="Q244">
        <f t="shared" si="14"/>
        <v>63.979972026656952</v>
      </c>
      <c r="R244">
        <f t="shared" si="15"/>
        <v>1.7762332687249967</v>
      </c>
      <c r="U244">
        <v>23.97</v>
      </c>
    </row>
    <row r="245" spans="1:21" x14ac:dyDescent="0.75">
      <c r="A245" s="7">
        <v>0.58124999999999993</v>
      </c>
      <c r="B245">
        <v>23.24</v>
      </c>
      <c r="C245">
        <v>40.159999999999997</v>
      </c>
      <c r="D245">
        <v>10</v>
      </c>
      <c r="E245">
        <v>33.36</v>
      </c>
      <c r="F245">
        <v>10</v>
      </c>
      <c r="G245">
        <v>33.65</v>
      </c>
      <c r="H245">
        <v>37.130000000000003</v>
      </c>
      <c r="I245">
        <v>37.28</v>
      </c>
      <c r="J245">
        <v>27.14</v>
      </c>
      <c r="K245">
        <v>1031.18</v>
      </c>
      <c r="M245">
        <f t="shared" si="12"/>
        <v>17.0062</v>
      </c>
      <c r="N245">
        <f t="shared" si="13"/>
        <v>0.55492034901553866</v>
      </c>
      <c r="P245">
        <v>244</v>
      </c>
      <c r="Q245">
        <f t="shared" si="14"/>
        <v>63.958791499570737</v>
      </c>
      <c r="R245">
        <f t="shared" si="15"/>
        <v>1.7746017450776925</v>
      </c>
      <c r="U245">
        <v>23.84</v>
      </c>
    </row>
    <row r="246" spans="1:21" x14ac:dyDescent="0.75">
      <c r="A246" s="7">
        <v>0.58194444444444449</v>
      </c>
      <c r="B246">
        <v>23.22</v>
      </c>
      <c r="C246">
        <v>40.18</v>
      </c>
      <c r="D246">
        <v>10</v>
      </c>
      <c r="E246">
        <v>33.369999999999997</v>
      </c>
      <c r="F246">
        <v>10</v>
      </c>
      <c r="G246">
        <v>33.630000000000003</v>
      </c>
      <c r="H246">
        <v>37.11</v>
      </c>
      <c r="I246">
        <v>37.299999999999997</v>
      </c>
      <c r="J246">
        <v>30.6</v>
      </c>
      <c r="K246">
        <v>1035.28</v>
      </c>
      <c r="M246">
        <f t="shared" si="12"/>
        <v>16.9862</v>
      </c>
      <c r="N246">
        <f t="shared" si="13"/>
        <v>0.55426773955661712</v>
      </c>
      <c r="P246">
        <v>245</v>
      </c>
      <c r="Q246">
        <f t="shared" si="14"/>
        <v>63.916355629864242</v>
      </c>
      <c r="R246">
        <f t="shared" si="15"/>
        <v>1.7713386977830852</v>
      </c>
      <c r="U246">
        <v>23.75</v>
      </c>
    </row>
    <row r="247" spans="1:21" x14ac:dyDescent="0.75">
      <c r="A247" s="7">
        <v>0.58263888888888882</v>
      </c>
      <c r="B247">
        <v>23.18</v>
      </c>
      <c r="C247">
        <v>40.18</v>
      </c>
      <c r="D247">
        <v>10</v>
      </c>
      <c r="E247">
        <v>33.4</v>
      </c>
      <c r="F247">
        <v>10</v>
      </c>
      <c r="G247">
        <v>33.64</v>
      </c>
      <c r="H247">
        <v>37.08</v>
      </c>
      <c r="I247">
        <v>37.29</v>
      </c>
      <c r="J247">
        <v>25.95</v>
      </c>
      <c r="K247">
        <v>1027.08</v>
      </c>
      <c r="M247">
        <f t="shared" si="12"/>
        <v>16.946200000000001</v>
      </c>
      <c r="N247">
        <f t="shared" si="13"/>
        <v>0.55296252063877416</v>
      </c>
      <c r="P247">
        <v>246</v>
      </c>
      <c r="Q247">
        <f t="shared" si="14"/>
        <v>63.831183392146905</v>
      </c>
      <c r="R247">
        <f t="shared" si="15"/>
        <v>1.7648126031938705</v>
      </c>
      <c r="U247">
        <v>23.6</v>
      </c>
    </row>
    <row r="248" spans="1:21" x14ac:dyDescent="0.75">
      <c r="A248" s="7">
        <v>0.58333333333333337</v>
      </c>
      <c r="B248">
        <v>23.13</v>
      </c>
      <c r="C248">
        <v>40.18</v>
      </c>
      <c r="D248">
        <v>10</v>
      </c>
      <c r="E248">
        <v>33.42</v>
      </c>
      <c r="F248">
        <v>10</v>
      </c>
      <c r="G248">
        <v>33.659999999999997</v>
      </c>
      <c r="H248">
        <v>37.07</v>
      </c>
      <c r="I248">
        <v>37.32</v>
      </c>
      <c r="J248">
        <v>29.88</v>
      </c>
      <c r="K248">
        <v>1024.3499999999999</v>
      </c>
      <c r="M248">
        <f t="shared" si="12"/>
        <v>16.8962</v>
      </c>
      <c r="N248">
        <f t="shared" si="13"/>
        <v>0.55133099699147037</v>
      </c>
      <c r="P248">
        <v>247</v>
      </c>
      <c r="Q248">
        <f t="shared" si="14"/>
        <v>63.724150992530859</v>
      </c>
      <c r="R248">
        <f t="shared" si="15"/>
        <v>1.7566549849573516</v>
      </c>
      <c r="U248">
        <v>23.59</v>
      </c>
    </row>
    <row r="249" spans="1:21" x14ac:dyDescent="0.75">
      <c r="A249" s="7">
        <v>0.58402777777777781</v>
      </c>
      <c r="B249">
        <v>23.05</v>
      </c>
      <c r="C249">
        <v>40.21</v>
      </c>
      <c r="D249">
        <v>10</v>
      </c>
      <c r="E249">
        <v>33.47</v>
      </c>
      <c r="F249">
        <v>10</v>
      </c>
      <c r="G249">
        <v>33.700000000000003</v>
      </c>
      <c r="H249">
        <v>37.03</v>
      </c>
      <c r="I249">
        <v>37.29</v>
      </c>
      <c r="J249">
        <v>29.04</v>
      </c>
      <c r="K249">
        <v>1012.04</v>
      </c>
      <c r="M249">
        <f t="shared" si="12"/>
        <v>16.816200000000002</v>
      </c>
      <c r="N249">
        <f t="shared" si="13"/>
        <v>0.54872055915578444</v>
      </c>
      <c r="P249">
        <v>248</v>
      </c>
      <c r="Q249">
        <f t="shared" si="14"/>
        <v>63.551575266707104</v>
      </c>
      <c r="R249">
        <f t="shared" si="15"/>
        <v>1.7436027957789217</v>
      </c>
      <c r="U249">
        <v>23.54</v>
      </c>
    </row>
    <row r="250" spans="1:21" x14ac:dyDescent="0.75">
      <c r="A250" s="7">
        <v>0.58472222222222225</v>
      </c>
      <c r="B250">
        <v>23.01</v>
      </c>
      <c r="C250">
        <v>40.200000000000003</v>
      </c>
      <c r="D250">
        <v>10</v>
      </c>
      <c r="E250">
        <v>33.54</v>
      </c>
      <c r="F250">
        <v>10</v>
      </c>
      <c r="G250">
        <v>33.71</v>
      </c>
      <c r="H250">
        <v>37.020000000000003</v>
      </c>
      <c r="I250">
        <v>37.299999999999997</v>
      </c>
      <c r="J250">
        <v>30.68</v>
      </c>
      <c r="K250">
        <v>1005.21</v>
      </c>
      <c r="M250">
        <f t="shared" si="12"/>
        <v>16.776200000000003</v>
      </c>
      <c r="N250">
        <f t="shared" si="13"/>
        <v>0.54741534023794147</v>
      </c>
      <c r="P250">
        <v>249</v>
      </c>
      <c r="Q250">
        <f t="shared" si="14"/>
        <v>63.464670187527574</v>
      </c>
      <c r="R250">
        <f t="shared" si="15"/>
        <v>1.737076701189707</v>
      </c>
      <c r="U250">
        <v>23.18</v>
      </c>
    </row>
    <row r="251" spans="1:21" x14ac:dyDescent="0.75">
      <c r="A251" s="7">
        <v>0.5854166666666667</v>
      </c>
      <c r="B251">
        <v>22.98</v>
      </c>
      <c r="C251">
        <v>40.229999999999997</v>
      </c>
      <c r="D251">
        <v>10</v>
      </c>
      <c r="E251">
        <v>33.61</v>
      </c>
      <c r="F251">
        <v>10</v>
      </c>
      <c r="G251">
        <v>33.840000000000003</v>
      </c>
      <c r="H251">
        <v>36.99</v>
      </c>
      <c r="I251">
        <v>37.340000000000003</v>
      </c>
      <c r="J251">
        <v>27.49</v>
      </c>
      <c r="K251">
        <v>1002.47</v>
      </c>
      <c r="M251">
        <f t="shared" si="12"/>
        <v>16.746200000000002</v>
      </c>
      <c r="N251">
        <f t="shared" si="13"/>
        <v>0.54643642604955922</v>
      </c>
      <c r="P251">
        <v>250</v>
      </c>
      <c r="Q251">
        <f t="shared" si="14"/>
        <v>63.399218927279023</v>
      </c>
      <c r="R251">
        <f t="shared" si="15"/>
        <v>1.7321821302477955</v>
      </c>
      <c r="U251">
        <v>23.39</v>
      </c>
    </row>
    <row r="252" spans="1:21" x14ac:dyDescent="0.75">
      <c r="A252" s="7">
        <v>0.58611111111111114</v>
      </c>
      <c r="B252">
        <v>22.84</v>
      </c>
      <c r="C252">
        <v>40.299999999999997</v>
      </c>
      <c r="D252">
        <v>10</v>
      </c>
      <c r="E252">
        <v>33.65</v>
      </c>
      <c r="F252">
        <v>10</v>
      </c>
      <c r="G252">
        <v>33.71</v>
      </c>
      <c r="H252">
        <v>36.99</v>
      </c>
      <c r="I252">
        <v>37.340000000000003</v>
      </c>
      <c r="J252">
        <v>27.96</v>
      </c>
      <c r="K252">
        <v>1005.21</v>
      </c>
      <c r="M252">
        <f t="shared" si="12"/>
        <v>16.606200000000001</v>
      </c>
      <c r="N252">
        <f t="shared" si="13"/>
        <v>0.54186815983710868</v>
      </c>
      <c r="P252">
        <v>251</v>
      </c>
      <c r="Q252">
        <f t="shared" si="14"/>
        <v>63.090652888680133</v>
      </c>
      <c r="R252">
        <f t="shared" si="15"/>
        <v>1.7093407991855432</v>
      </c>
      <c r="U252">
        <v>23.44</v>
      </c>
    </row>
    <row r="253" spans="1:21" x14ac:dyDescent="0.75">
      <c r="A253" s="7">
        <v>0.58680555555555558</v>
      </c>
      <c r="B253">
        <v>22.76</v>
      </c>
      <c r="C253">
        <v>40.31</v>
      </c>
      <c r="D253">
        <v>10</v>
      </c>
      <c r="E253">
        <v>33.64</v>
      </c>
      <c r="F253">
        <v>10</v>
      </c>
      <c r="G253">
        <v>33.72</v>
      </c>
      <c r="H253">
        <v>36.950000000000003</v>
      </c>
      <c r="I253">
        <v>37.380000000000003</v>
      </c>
      <c r="J253">
        <v>28.49</v>
      </c>
      <c r="K253">
        <v>1009.31</v>
      </c>
      <c r="M253">
        <f t="shared" si="12"/>
        <v>16.526200000000003</v>
      </c>
      <c r="N253">
        <f t="shared" si="13"/>
        <v>0.53925772200142275</v>
      </c>
      <c r="P253">
        <v>252</v>
      </c>
      <c r="Q253">
        <f t="shared" si="14"/>
        <v>62.911982185862449</v>
      </c>
      <c r="R253">
        <f t="shared" si="15"/>
        <v>1.6962886100071135</v>
      </c>
      <c r="U253">
        <v>23.41</v>
      </c>
    </row>
    <row r="254" spans="1:21" x14ac:dyDescent="0.75">
      <c r="A254" s="7">
        <v>0.58750000000000002</v>
      </c>
      <c r="B254">
        <v>22.74</v>
      </c>
      <c r="C254">
        <v>40.299999999999997</v>
      </c>
      <c r="D254">
        <v>10</v>
      </c>
      <c r="E254">
        <v>33.58</v>
      </c>
      <c r="F254">
        <v>10</v>
      </c>
      <c r="G254">
        <v>33.6</v>
      </c>
      <c r="H254">
        <v>36.92</v>
      </c>
      <c r="I254">
        <v>37.39</v>
      </c>
      <c r="J254">
        <v>29.03</v>
      </c>
      <c r="K254">
        <v>1001.11</v>
      </c>
      <c r="M254">
        <f t="shared" si="12"/>
        <v>16.5062</v>
      </c>
      <c r="N254">
        <f t="shared" si="13"/>
        <v>0.53860511254250121</v>
      </c>
      <c r="P254">
        <v>253</v>
      </c>
      <c r="Q254">
        <f t="shared" si="14"/>
        <v>62.867043898656249</v>
      </c>
      <c r="R254">
        <f t="shared" si="15"/>
        <v>1.6930255627125055</v>
      </c>
      <c r="U254">
        <v>23.3</v>
      </c>
    </row>
    <row r="255" spans="1:21" x14ac:dyDescent="0.75">
      <c r="A255" s="7">
        <v>0.58819444444444446</v>
      </c>
      <c r="B255">
        <v>22.74</v>
      </c>
      <c r="C255">
        <v>40.24</v>
      </c>
      <c r="D255">
        <v>10</v>
      </c>
      <c r="E255">
        <v>33.51</v>
      </c>
      <c r="F255">
        <v>10</v>
      </c>
      <c r="G255">
        <v>33.56</v>
      </c>
      <c r="H255">
        <v>36.86</v>
      </c>
      <c r="I255">
        <v>37.380000000000003</v>
      </c>
      <c r="J255">
        <v>26.71</v>
      </c>
      <c r="K255">
        <v>998.37</v>
      </c>
      <c r="M255">
        <f t="shared" si="12"/>
        <v>16.5062</v>
      </c>
      <c r="N255">
        <f t="shared" si="13"/>
        <v>0.53860511254250121</v>
      </c>
      <c r="P255">
        <v>254</v>
      </c>
      <c r="Q255">
        <f t="shared" si="14"/>
        <v>62.867043898656249</v>
      </c>
      <c r="R255">
        <f t="shared" si="15"/>
        <v>1.6930255627125055</v>
      </c>
      <c r="U255">
        <v>23.35</v>
      </c>
    </row>
    <row r="256" spans="1:21" x14ac:dyDescent="0.75">
      <c r="A256" s="7">
        <v>0.58888888888888891</v>
      </c>
      <c r="B256">
        <v>22.6</v>
      </c>
      <c r="C256">
        <v>40.200000000000003</v>
      </c>
      <c r="D256">
        <v>10</v>
      </c>
      <c r="E256">
        <v>33.450000000000003</v>
      </c>
      <c r="F256">
        <v>10</v>
      </c>
      <c r="G256">
        <v>33.44</v>
      </c>
      <c r="H256">
        <v>36.82</v>
      </c>
      <c r="I256">
        <v>37.340000000000003</v>
      </c>
      <c r="J256">
        <v>28.94</v>
      </c>
      <c r="K256">
        <v>990.17</v>
      </c>
      <c r="M256">
        <f t="shared" ref="M256:M319" si="16">B256-6.2338</f>
        <v>16.366200000000003</v>
      </c>
      <c r="N256">
        <f t="shared" ref="N256:N319" si="17">M256/30.6462</f>
        <v>0.53403684633005077</v>
      </c>
      <c r="P256">
        <v>255</v>
      </c>
      <c r="Q256">
        <f t="shared" si="14"/>
        <v>62.54940059390696</v>
      </c>
      <c r="R256">
        <f t="shared" si="15"/>
        <v>1.6701842316502535</v>
      </c>
      <c r="U256">
        <v>23.32</v>
      </c>
    </row>
    <row r="257" spans="1:21" x14ac:dyDescent="0.75">
      <c r="A257" s="7">
        <v>0.58958333333333335</v>
      </c>
      <c r="B257">
        <v>22.5</v>
      </c>
      <c r="C257">
        <v>40.090000000000003</v>
      </c>
      <c r="D257">
        <v>10</v>
      </c>
      <c r="E257">
        <v>33.380000000000003</v>
      </c>
      <c r="F257">
        <v>10</v>
      </c>
      <c r="G257">
        <v>33.369999999999997</v>
      </c>
      <c r="H257">
        <v>36.78</v>
      </c>
      <c r="I257">
        <v>37.369999999999997</v>
      </c>
      <c r="J257">
        <v>24.97</v>
      </c>
      <c r="K257">
        <v>988.8</v>
      </c>
      <c r="M257">
        <f t="shared" si="16"/>
        <v>16.266200000000001</v>
      </c>
      <c r="N257">
        <f t="shared" si="17"/>
        <v>0.53077379903544331</v>
      </c>
      <c r="P257">
        <v>256</v>
      </c>
      <c r="Q257">
        <f t="shared" si="14"/>
        <v>62.319164894074831</v>
      </c>
      <c r="R257">
        <f t="shared" si="15"/>
        <v>1.6538689951772159</v>
      </c>
      <c r="U257">
        <v>23.29</v>
      </c>
    </row>
    <row r="258" spans="1:21" x14ac:dyDescent="0.75">
      <c r="A258" s="7">
        <v>0.59027777777777779</v>
      </c>
      <c r="B258">
        <v>22.49</v>
      </c>
      <c r="C258">
        <v>40.03</v>
      </c>
      <c r="D258">
        <v>10</v>
      </c>
      <c r="E258">
        <v>33.31</v>
      </c>
      <c r="F258">
        <v>10</v>
      </c>
      <c r="G258">
        <v>33.29</v>
      </c>
      <c r="H258">
        <v>36.74</v>
      </c>
      <c r="I258">
        <v>37.35</v>
      </c>
      <c r="J258">
        <v>29.44</v>
      </c>
      <c r="K258">
        <v>981.97</v>
      </c>
      <c r="M258">
        <f t="shared" si="16"/>
        <v>16.2562</v>
      </c>
      <c r="N258">
        <f t="shared" si="17"/>
        <v>0.53044749430598248</v>
      </c>
      <c r="P258">
        <v>257</v>
      </c>
      <c r="Q258">
        <f t="shared" si="14"/>
        <v>62.295985531674056</v>
      </c>
      <c r="R258">
        <f t="shared" si="15"/>
        <v>1.6522374715299117</v>
      </c>
      <c r="U258">
        <v>23.24</v>
      </c>
    </row>
    <row r="259" spans="1:21" x14ac:dyDescent="0.75">
      <c r="A259" s="7">
        <v>0.59097222222222223</v>
      </c>
      <c r="B259">
        <v>22.28</v>
      </c>
      <c r="C259">
        <v>40.04</v>
      </c>
      <c r="D259">
        <v>10</v>
      </c>
      <c r="E259">
        <v>33.25</v>
      </c>
      <c r="F259">
        <v>10</v>
      </c>
      <c r="G259">
        <v>33.270000000000003</v>
      </c>
      <c r="H259">
        <v>36.69</v>
      </c>
      <c r="I259">
        <v>37.36</v>
      </c>
      <c r="J259">
        <v>27.93</v>
      </c>
      <c r="K259">
        <v>987.43</v>
      </c>
      <c r="M259">
        <f t="shared" si="16"/>
        <v>16.046200000000002</v>
      </c>
      <c r="N259">
        <f t="shared" si="17"/>
        <v>0.52359509498730683</v>
      </c>
      <c r="P259">
        <v>258</v>
      </c>
      <c r="Q259">
        <f t="shared" ref="Q259:Q322" si="18">(M259-$S$12)/M259*100</f>
        <v>61.802545150876838</v>
      </c>
      <c r="R259">
        <f t="shared" ref="R259:R322" si="19">(M259-$S$12)/$S$12</f>
        <v>1.6179754749365336</v>
      </c>
      <c r="U259">
        <v>23.22</v>
      </c>
    </row>
    <row r="260" spans="1:21" x14ac:dyDescent="0.75">
      <c r="A260" s="7">
        <v>0.59166666666666667</v>
      </c>
      <c r="B260">
        <v>22.28</v>
      </c>
      <c r="C260">
        <v>40.07</v>
      </c>
      <c r="D260">
        <v>10</v>
      </c>
      <c r="E260">
        <v>33.200000000000003</v>
      </c>
      <c r="F260">
        <v>10</v>
      </c>
      <c r="G260">
        <v>33.159999999999997</v>
      </c>
      <c r="H260">
        <v>36.630000000000003</v>
      </c>
      <c r="I260">
        <v>37.31</v>
      </c>
      <c r="J260">
        <v>26.34</v>
      </c>
      <c r="K260">
        <v>979.23</v>
      </c>
      <c r="M260">
        <f t="shared" si="16"/>
        <v>16.046200000000002</v>
      </c>
      <c r="N260">
        <f t="shared" si="17"/>
        <v>0.52359509498730683</v>
      </c>
      <c r="P260">
        <v>259</v>
      </c>
      <c r="Q260">
        <f t="shared" si="18"/>
        <v>61.802545150876838</v>
      </c>
      <c r="R260">
        <f t="shared" si="19"/>
        <v>1.6179754749365336</v>
      </c>
      <c r="U260">
        <v>23.28</v>
      </c>
    </row>
    <row r="261" spans="1:21" x14ac:dyDescent="0.75">
      <c r="A261" s="7">
        <v>0.59236111111111112</v>
      </c>
      <c r="B261">
        <v>22.27</v>
      </c>
      <c r="C261">
        <v>40.049999999999997</v>
      </c>
      <c r="D261">
        <v>10</v>
      </c>
      <c r="E261">
        <v>33.11</v>
      </c>
      <c r="F261">
        <v>10</v>
      </c>
      <c r="G261">
        <v>33.119999999999997</v>
      </c>
      <c r="H261">
        <v>36.58</v>
      </c>
      <c r="I261">
        <v>37.270000000000003</v>
      </c>
      <c r="J261">
        <v>27.69</v>
      </c>
      <c r="K261">
        <v>976.5</v>
      </c>
      <c r="M261">
        <f t="shared" si="16"/>
        <v>16.036200000000001</v>
      </c>
      <c r="N261">
        <f t="shared" si="17"/>
        <v>0.52326879025784601</v>
      </c>
      <c r="P261">
        <v>260</v>
      </c>
      <c r="Q261">
        <f t="shared" si="18"/>
        <v>61.778725633254759</v>
      </c>
      <c r="R261">
        <f t="shared" si="19"/>
        <v>1.6163439512892297</v>
      </c>
      <c r="U261">
        <v>23.25</v>
      </c>
    </row>
    <row r="262" spans="1:21" x14ac:dyDescent="0.75">
      <c r="A262" s="7">
        <v>0.59305555555555556</v>
      </c>
      <c r="B262">
        <v>22.22</v>
      </c>
      <c r="C262">
        <v>40.049999999999997</v>
      </c>
      <c r="D262">
        <v>10</v>
      </c>
      <c r="E262">
        <v>33.020000000000003</v>
      </c>
      <c r="F262">
        <v>10</v>
      </c>
      <c r="G262">
        <v>33</v>
      </c>
      <c r="H262">
        <v>36.53</v>
      </c>
      <c r="I262">
        <v>37.229999999999997</v>
      </c>
      <c r="J262">
        <v>26.64</v>
      </c>
      <c r="K262">
        <v>973.76</v>
      </c>
      <c r="M262">
        <f t="shared" si="16"/>
        <v>15.9862</v>
      </c>
      <c r="N262">
        <f t="shared" si="17"/>
        <v>0.52163726661054222</v>
      </c>
      <c r="P262">
        <v>261</v>
      </c>
      <c r="Q262">
        <f t="shared" si="18"/>
        <v>61.659181043650143</v>
      </c>
      <c r="R262">
        <f t="shared" si="19"/>
        <v>1.6081863330527109</v>
      </c>
      <c r="U262">
        <v>23.05</v>
      </c>
    </row>
    <row r="263" spans="1:21" x14ac:dyDescent="0.75">
      <c r="A263" s="7">
        <v>0.59375</v>
      </c>
      <c r="B263">
        <v>22.17</v>
      </c>
      <c r="C263">
        <v>39.979999999999997</v>
      </c>
      <c r="D263">
        <v>10</v>
      </c>
      <c r="E263">
        <v>32.97</v>
      </c>
      <c r="F263">
        <v>10</v>
      </c>
      <c r="G263">
        <v>32.93</v>
      </c>
      <c r="H263">
        <v>36.46</v>
      </c>
      <c r="I263">
        <v>37.159999999999997</v>
      </c>
      <c r="J263">
        <v>26.63</v>
      </c>
      <c r="K263">
        <v>972.4</v>
      </c>
      <c r="M263">
        <f t="shared" si="16"/>
        <v>15.936200000000003</v>
      </c>
      <c r="N263">
        <f t="shared" si="17"/>
        <v>0.52000574296323865</v>
      </c>
      <c r="P263">
        <v>262</v>
      </c>
      <c r="Q263">
        <f t="shared" si="18"/>
        <v>61.538886309157768</v>
      </c>
      <c r="R263">
        <f t="shared" si="19"/>
        <v>1.6000287148161925</v>
      </c>
      <c r="U263">
        <v>23.13</v>
      </c>
    </row>
    <row r="264" spans="1:21" x14ac:dyDescent="0.75">
      <c r="A264" s="7">
        <v>0.59444444444444444</v>
      </c>
      <c r="B264">
        <v>22.16</v>
      </c>
      <c r="C264">
        <v>39.92</v>
      </c>
      <c r="D264">
        <v>10</v>
      </c>
      <c r="E264">
        <v>32.89</v>
      </c>
      <c r="F264">
        <v>10</v>
      </c>
      <c r="G264">
        <v>32.909999999999997</v>
      </c>
      <c r="H264">
        <v>36.4</v>
      </c>
      <c r="I264">
        <v>37.119999999999997</v>
      </c>
      <c r="J264">
        <v>27.22</v>
      </c>
      <c r="K264">
        <v>968.3</v>
      </c>
      <c r="M264">
        <f t="shared" si="16"/>
        <v>15.926200000000001</v>
      </c>
      <c r="N264">
        <f t="shared" si="17"/>
        <v>0.51967943823377782</v>
      </c>
      <c r="P264">
        <v>263</v>
      </c>
      <c r="Q264">
        <f t="shared" si="18"/>
        <v>61.514736723135456</v>
      </c>
      <c r="R264">
        <f t="shared" si="19"/>
        <v>1.5983971911688886</v>
      </c>
      <c r="U264">
        <v>22.98</v>
      </c>
    </row>
    <row r="265" spans="1:21" x14ac:dyDescent="0.75">
      <c r="A265" s="7">
        <v>0.59513888888888888</v>
      </c>
      <c r="B265">
        <v>22.08</v>
      </c>
      <c r="C265">
        <v>39.86</v>
      </c>
      <c r="D265">
        <v>10</v>
      </c>
      <c r="E265">
        <v>32.76</v>
      </c>
      <c r="F265">
        <v>10</v>
      </c>
      <c r="G265">
        <v>32.82</v>
      </c>
      <c r="H265">
        <v>36.35</v>
      </c>
      <c r="I265">
        <v>37.04</v>
      </c>
      <c r="J265">
        <v>27.24</v>
      </c>
      <c r="K265">
        <v>964.19</v>
      </c>
      <c r="M265">
        <f t="shared" si="16"/>
        <v>15.8462</v>
      </c>
      <c r="N265">
        <f t="shared" si="17"/>
        <v>0.51706900039809178</v>
      </c>
      <c r="P265">
        <v>264</v>
      </c>
      <c r="Q265">
        <f t="shared" si="18"/>
        <v>61.320442755991969</v>
      </c>
      <c r="R265">
        <f t="shared" si="19"/>
        <v>1.5853450019904582</v>
      </c>
      <c r="U265">
        <v>23.01</v>
      </c>
    </row>
    <row r="266" spans="1:21" x14ac:dyDescent="0.75">
      <c r="A266" s="7">
        <v>0.59583333333333333</v>
      </c>
      <c r="B266">
        <v>22.07</v>
      </c>
      <c r="C266">
        <v>39.82</v>
      </c>
      <c r="D266">
        <v>10</v>
      </c>
      <c r="E266">
        <v>32.76</v>
      </c>
      <c r="F266">
        <v>10</v>
      </c>
      <c r="G266">
        <v>32.76</v>
      </c>
      <c r="H266">
        <v>36.31</v>
      </c>
      <c r="I266">
        <v>36.979999999999997</v>
      </c>
      <c r="J266">
        <v>27.83</v>
      </c>
      <c r="K266">
        <v>966.93</v>
      </c>
      <c r="M266">
        <f t="shared" si="16"/>
        <v>15.836200000000002</v>
      </c>
      <c r="N266">
        <f t="shared" si="17"/>
        <v>0.51674269566863107</v>
      </c>
      <c r="P266">
        <v>265</v>
      </c>
      <c r="Q266">
        <f t="shared" si="18"/>
        <v>61.296017984112353</v>
      </c>
      <c r="R266">
        <f t="shared" si="19"/>
        <v>1.5837134783431548</v>
      </c>
      <c r="U266">
        <v>22.76</v>
      </c>
    </row>
    <row r="267" spans="1:21" x14ac:dyDescent="0.75">
      <c r="A267" s="7">
        <v>0.59652777777777777</v>
      </c>
      <c r="B267">
        <v>22.01</v>
      </c>
      <c r="C267">
        <v>39.82</v>
      </c>
      <c r="D267">
        <v>10</v>
      </c>
      <c r="E267">
        <v>32.74</v>
      </c>
      <c r="F267">
        <v>10</v>
      </c>
      <c r="G267">
        <v>32.81</v>
      </c>
      <c r="H267">
        <v>36.25</v>
      </c>
      <c r="I267">
        <v>36.950000000000003</v>
      </c>
      <c r="J267">
        <v>27.46</v>
      </c>
      <c r="K267">
        <v>953.26</v>
      </c>
      <c r="M267">
        <f t="shared" si="16"/>
        <v>15.776200000000003</v>
      </c>
      <c r="N267">
        <f t="shared" si="17"/>
        <v>0.51478486729186657</v>
      </c>
      <c r="P267">
        <v>266</v>
      </c>
      <c r="Q267">
        <f t="shared" si="18"/>
        <v>61.148819107262838</v>
      </c>
      <c r="R267">
        <f t="shared" si="19"/>
        <v>1.5739243364593327</v>
      </c>
      <c r="U267">
        <v>22.84</v>
      </c>
    </row>
    <row r="268" spans="1:21" x14ac:dyDescent="0.75">
      <c r="A268" s="7">
        <v>0.59722222222222221</v>
      </c>
      <c r="B268">
        <v>21.95</v>
      </c>
      <c r="C268">
        <v>39.86</v>
      </c>
      <c r="D268">
        <v>10</v>
      </c>
      <c r="E268">
        <v>32.76</v>
      </c>
      <c r="F268">
        <v>10</v>
      </c>
      <c r="G268">
        <v>32.880000000000003</v>
      </c>
      <c r="H268">
        <v>36.22</v>
      </c>
      <c r="I268">
        <v>36.869999999999997</v>
      </c>
      <c r="J268">
        <v>28.25</v>
      </c>
      <c r="K268">
        <v>951.89</v>
      </c>
      <c r="M268">
        <f t="shared" si="16"/>
        <v>15.716200000000001</v>
      </c>
      <c r="N268">
        <f t="shared" si="17"/>
        <v>0.51282703891510206</v>
      </c>
      <c r="P268">
        <v>267</v>
      </c>
      <c r="Q268">
        <f t="shared" si="18"/>
        <v>61.000496303177613</v>
      </c>
      <c r="R268">
        <f t="shared" si="19"/>
        <v>1.5641351945755098</v>
      </c>
      <c r="U268">
        <v>22.74</v>
      </c>
    </row>
    <row r="269" spans="1:21" x14ac:dyDescent="0.75">
      <c r="A269" s="7">
        <v>0.59791666666666665</v>
      </c>
      <c r="B269">
        <v>21.9</v>
      </c>
      <c r="C269">
        <v>39.94</v>
      </c>
      <c r="D269">
        <v>10</v>
      </c>
      <c r="E269">
        <v>32.799999999999997</v>
      </c>
      <c r="F269">
        <v>10</v>
      </c>
      <c r="G269">
        <v>33.01</v>
      </c>
      <c r="H269">
        <v>36.14</v>
      </c>
      <c r="I269">
        <v>36.79</v>
      </c>
      <c r="J269">
        <v>28.99</v>
      </c>
      <c r="K269">
        <v>947.79</v>
      </c>
      <c r="M269">
        <f t="shared" si="16"/>
        <v>15.6662</v>
      </c>
      <c r="N269">
        <f t="shared" si="17"/>
        <v>0.51119551526779827</v>
      </c>
      <c r="P269">
        <v>268</v>
      </c>
      <c r="Q269">
        <f t="shared" si="18"/>
        <v>60.876026094394298</v>
      </c>
      <c r="R269">
        <f t="shared" si="19"/>
        <v>1.5559775763389909</v>
      </c>
      <c r="U269">
        <v>22.74</v>
      </c>
    </row>
    <row r="270" spans="1:21" x14ac:dyDescent="0.75">
      <c r="A270" s="7">
        <v>0.59861111111111109</v>
      </c>
      <c r="B270">
        <v>21.84</v>
      </c>
      <c r="C270">
        <v>40.01</v>
      </c>
      <c r="D270">
        <v>10</v>
      </c>
      <c r="E270">
        <v>32.89</v>
      </c>
      <c r="F270">
        <v>10</v>
      </c>
      <c r="G270">
        <v>33.03</v>
      </c>
      <c r="H270">
        <v>36.11</v>
      </c>
      <c r="I270">
        <v>36.75</v>
      </c>
      <c r="J270">
        <v>29.33</v>
      </c>
      <c r="K270">
        <v>945.05</v>
      </c>
      <c r="M270">
        <f t="shared" si="16"/>
        <v>15.606200000000001</v>
      </c>
      <c r="N270">
        <f t="shared" si="17"/>
        <v>0.50923768689103388</v>
      </c>
      <c r="P270">
        <v>269</v>
      </c>
      <c r="Q270">
        <f t="shared" si="18"/>
        <v>60.725609052812338</v>
      </c>
      <c r="R270">
        <f t="shared" si="19"/>
        <v>1.5461884344551686</v>
      </c>
      <c r="U270">
        <v>22.6</v>
      </c>
    </row>
    <row r="271" spans="1:21" x14ac:dyDescent="0.75">
      <c r="A271" s="7">
        <v>0.59930555555555554</v>
      </c>
      <c r="B271">
        <v>21.8</v>
      </c>
      <c r="C271">
        <v>40.020000000000003</v>
      </c>
      <c r="D271">
        <v>10</v>
      </c>
      <c r="E271">
        <v>32.99</v>
      </c>
      <c r="F271">
        <v>10</v>
      </c>
      <c r="G271">
        <v>33.119999999999997</v>
      </c>
      <c r="H271">
        <v>36.1</v>
      </c>
      <c r="I271">
        <v>36.71</v>
      </c>
      <c r="J271">
        <v>25.72</v>
      </c>
      <c r="K271">
        <v>943.69</v>
      </c>
      <c r="M271">
        <f t="shared" si="16"/>
        <v>15.566200000000002</v>
      </c>
      <c r="N271">
        <f t="shared" si="17"/>
        <v>0.50793246797319092</v>
      </c>
      <c r="P271">
        <v>270</v>
      </c>
      <c r="Q271">
        <f t="shared" si="18"/>
        <v>60.62468682144646</v>
      </c>
      <c r="R271">
        <f t="shared" si="19"/>
        <v>1.5396623398659539</v>
      </c>
      <c r="U271">
        <v>22.5</v>
      </c>
    </row>
    <row r="272" spans="1:21" x14ac:dyDescent="0.75">
      <c r="A272" s="7">
        <v>0.6</v>
      </c>
      <c r="B272">
        <v>21.76</v>
      </c>
      <c r="C272">
        <v>40.049999999999997</v>
      </c>
      <c r="D272">
        <v>10</v>
      </c>
      <c r="E272">
        <v>33</v>
      </c>
      <c r="F272">
        <v>10</v>
      </c>
      <c r="G272">
        <v>33.020000000000003</v>
      </c>
      <c r="H272">
        <v>36.07</v>
      </c>
      <c r="I272">
        <v>36.69</v>
      </c>
      <c r="J272">
        <v>28.67</v>
      </c>
      <c r="K272">
        <v>939.59</v>
      </c>
      <c r="M272">
        <f t="shared" si="16"/>
        <v>15.526200000000003</v>
      </c>
      <c r="N272">
        <f t="shared" si="17"/>
        <v>0.50662724905534795</v>
      </c>
      <c r="P272">
        <v>271</v>
      </c>
      <c r="Q272">
        <f t="shared" si="18"/>
        <v>60.523244580129074</v>
      </c>
      <c r="R272">
        <f t="shared" si="19"/>
        <v>1.533136245276739</v>
      </c>
      <c r="U272">
        <v>22.49</v>
      </c>
    </row>
    <row r="273" spans="1:21" x14ac:dyDescent="0.75">
      <c r="A273" s="7">
        <v>0.60069444444444442</v>
      </c>
      <c r="B273">
        <v>21.71</v>
      </c>
      <c r="C273">
        <v>40.04</v>
      </c>
      <c r="D273">
        <v>10</v>
      </c>
      <c r="E273">
        <v>32.96</v>
      </c>
      <c r="F273">
        <v>10</v>
      </c>
      <c r="G273">
        <v>32.96</v>
      </c>
      <c r="H273">
        <v>36.01</v>
      </c>
      <c r="I273">
        <v>36.659999999999997</v>
      </c>
      <c r="J273">
        <v>25.52</v>
      </c>
      <c r="K273">
        <v>934.12</v>
      </c>
      <c r="M273">
        <f t="shared" si="16"/>
        <v>15.476200000000002</v>
      </c>
      <c r="N273">
        <f t="shared" si="17"/>
        <v>0.50499572540804416</v>
      </c>
      <c r="P273">
        <v>272</v>
      </c>
      <c r="Q273">
        <f t="shared" si="18"/>
        <v>60.395704371874224</v>
      </c>
      <c r="R273">
        <f t="shared" si="19"/>
        <v>1.5249786270402201</v>
      </c>
      <c r="U273">
        <v>22.28</v>
      </c>
    </row>
    <row r="274" spans="1:21" x14ac:dyDescent="0.75">
      <c r="A274" s="7">
        <v>0.60138888888888886</v>
      </c>
      <c r="B274">
        <v>21.65</v>
      </c>
      <c r="C274">
        <v>40.01</v>
      </c>
      <c r="D274">
        <v>10</v>
      </c>
      <c r="E274">
        <v>32.89</v>
      </c>
      <c r="F274">
        <v>10</v>
      </c>
      <c r="G274">
        <v>32.81</v>
      </c>
      <c r="H274">
        <v>36.01</v>
      </c>
      <c r="I274">
        <v>36.65</v>
      </c>
      <c r="J274">
        <v>28.15</v>
      </c>
      <c r="K274">
        <v>930.02</v>
      </c>
      <c r="M274">
        <f t="shared" si="16"/>
        <v>15.4162</v>
      </c>
      <c r="N274">
        <f t="shared" si="17"/>
        <v>0.50303789703127955</v>
      </c>
      <c r="P274">
        <v>273</v>
      </c>
      <c r="Q274">
        <f t="shared" si="18"/>
        <v>60.241564068966404</v>
      </c>
      <c r="R274">
        <f t="shared" si="19"/>
        <v>1.5151894851563974</v>
      </c>
      <c r="U274">
        <v>22.28</v>
      </c>
    </row>
    <row r="275" spans="1:21" x14ac:dyDescent="0.75">
      <c r="A275" s="7">
        <v>0.6020833333333333</v>
      </c>
      <c r="B275">
        <v>21.6</v>
      </c>
      <c r="C275">
        <v>39.96</v>
      </c>
      <c r="D275">
        <v>10</v>
      </c>
      <c r="E275">
        <v>32.86</v>
      </c>
      <c r="F275">
        <v>10</v>
      </c>
      <c r="G275">
        <v>32.869999999999997</v>
      </c>
      <c r="H275">
        <v>35.97</v>
      </c>
      <c r="I275">
        <v>36.590000000000003</v>
      </c>
      <c r="J275">
        <v>27.45</v>
      </c>
      <c r="K275">
        <v>921.81</v>
      </c>
      <c r="M275">
        <f t="shared" si="16"/>
        <v>15.366200000000003</v>
      </c>
      <c r="N275">
        <f t="shared" si="17"/>
        <v>0.50140637338397587</v>
      </c>
      <c r="P275">
        <v>274</v>
      </c>
      <c r="Q275">
        <f t="shared" si="18"/>
        <v>60.112194296572994</v>
      </c>
      <c r="R275">
        <f t="shared" si="19"/>
        <v>1.5070318669198792</v>
      </c>
      <c r="U275">
        <v>22.17</v>
      </c>
    </row>
    <row r="276" spans="1:21" x14ac:dyDescent="0.75">
      <c r="A276" s="7">
        <v>0.60277777777777775</v>
      </c>
      <c r="B276">
        <v>21.58</v>
      </c>
      <c r="C276">
        <v>39.96</v>
      </c>
      <c r="D276">
        <v>10</v>
      </c>
      <c r="E276">
        <v>32.880000000000003</v>
      </c>
      <c r="F276">
        <v>10</v>
      </c>
      <c r="G276">
        <v>32.99</v>
      </c>
      <c r="H276">
        <v>35.93</v>
      </c>
      <c r="I276">
        <v>36.56</v>
      </c>
      <c r="J276">
        <v>28.33</v>
      </c>
      <c r="K276">
        <v>920.45</v>
      </c>
      <c r="M276">
        <f t="shared" si="16"/>
        <v>15.3462</v>
      </c>
      <c r="N276">
        <f t="shared" si="17"/>
        <v>0.50075376392505433</v>
      </c>
      <c r="P276">
        <v>275</v>
      </c>
      <c r="Q276">
        <f t="shared" si="18"/>
        <v>60.060210345232036</v>
      </c>
      <c r="R276">
        <f t="shared" si="19"/>
        <v>1.5037688196252712</v>
      </c>
      <c r="U276">
        <v>22.27</v>
      </c>
    </row>
    <row r="277" spans="1:21" x14ac:dyDescent="0.75">
      <c r="A277" s="7">
        <v>0.60347222222222219</v>
      </c>
      <c r="B277">
        <v>21.56</v>
      </c>
      <c r="C277">
        <v>39.99</v>
      </c>
      <c r="D277">
        <v>10</v>
      </c>
      <c r="E277">
        <v>32.94</v>
      </c>
      <c r="F277">
        <v>10</v>
      </c>
      <c r="G277">
        <v>33.08</v>
      </c>
      <c r="H277">
        <v>35.880000000000003</v>
      </c>
      <c r="I277">
        <v>36.54</v>
      </c>
      <c r="J277">
        <v>26.01</v>
      </c>
      <c r="K277">
        <v>916.34</v>
      </c>
      <c r="M277">
        <f t="shared" si="16"/>
        <v>15.3262</v>
      </c>
      <c r="N277">
        <f t="shared" si="17"/>
        <v>0.50010115446613279</v>
      </c>
      <c r="P277">
        <v>276</v>
      </c>
      <c r="Q277">
        <f t="shared" si="18"/>
        <v>60.008090720465603</v>
      </c>
      <c r="R277">
        <f t="shared" si="19"/>
        <v>1.5005057723306636</v>
      </c>
      <c r="U277">
        <v>22.01</v>
      </c>
    </row>
    <row r="278" spans="1:21" x14ac:dyDescent="0.75">
      <c r="A278" s="7">
        <v>0.60416666666666663</v>
      </c>
      <c r="B278">
        <v>21.53</v>
      </c>
      <c r="C278">
        <v>39.979999999999997</v>
      </c>
      <c r="D278">
        <v>10</v>
      </c>
      <c r="E278">
        <v>32.979999999999997</v>
      </c>
      <c r="F278">
        <v>10</v>
      </c>
      <c r="G278">
        <v>33.020000000000003</v>
      </c>
      <c r="H278">
        <v>35.869999999999997</v>
      </c>
      <c r="I278">
        <v>36.520000000000003</v>
      </c>
      <c r="J278">
        <v>29.95</v>
      </c>
      <c r="K278">
        <v>906.77</v>
      </c>
      <c r="M278">
        <f t="shared" si="16"/>
        <v>15.296200000000002</v>
      </c>
      <c r="N278">
        <f t="shared" si="17"/>
        <v>0.49912224027775065</v>
      </c>
      <c r="P278">
        <v>277</v>
      </c>
      <c r="Q278">
        <f t="shared" si="18"/>
        <v>59.929655731488864</v>
      </c>
      <c r="R278">
        <f t="shared" si="19"/>
        <v>1.4956112013887528</v>
      </c>
      <c r="U278">
        <v>22.16</v>
      </c>
    </row>
    <row r="279" spans="1:21" x14ac:dyDescent="0.75">
      <c r="A279" s="7">
        <v>0.60486111111111118</v>
      </c>
      <c r="B279">
        <v>21.45</v>
      </c>
      <c r="C279">
        <v>39.99</v>
      </c>
      <c r="D279">
        <v>10</v>
      </c>
      <c r="E279">
        <v>33.03</v>
      </c>
      <c r="F279">
        <v>10</v>
      </c>
      <c r="G279">
        <v>33.049999999999997</v>
      </c>
      <c r="H279">
        <v>35.85</v>
      </c>
      <c r="I279">
        <v>36.520000000000003</v>
      </c>
      <c r="J279">
        <v>28.42</v>
      </c>
      <c r="K279">
        <v>906.77</v>
      </c>
      <c r="M279">
        <f t="shared" si="16"/>
        <v>15.216200000000001</v>
      </c>
      <c r="N279">
        <f t="shared" si="17"/>
        <v>0.49651180244206461</v>
      </c>
      <c r="P279">
        <v>278</v>
      </c>
      <c r="Q279">
        <f t="shared" si="18"/>
        <v>59.718983714725091</v>
      </c>
      <c r="R279">
        <f t="shared" si="19"/>
        <v>1.4825590122103227</v>
      </c>
      <c r="U279">
        <v>22.07</v>
      </c>
    </row>
    <row r="280" spans="1:21" x14ac:dyDescent="0.75">
      <c r="A280" s="7">
        <v>0.60555555555555551</v>
      </c>
      <c r="B280">
        <v>21.32</v>
      </c>
      <c r="C280">
        <v>40.03</v>
      </c>
      <c r="D280">
        <v>10</v>
      </c>
      <c r="E280">
        <v>33.090000000000003</v>
      </c>
      <c r="F280">
        <v>10</v>
      </c>
      <c r="G280">
        <v>33.119999999999997</v>
      </c>
      <c r="H280">
        <v>35.799999999999997</v>
      </c>
      <c r="I280">
        <v>36.51</v>
      </c>
      <c r="J280">
        <v>28.53</v>
      </c>
      <c r="K280">
        <v>901.31</v>
      </c>
      <c r="M280">
        <f t="shared" si="16"/>
        <v>15.086200000000002</v>
      </c>
      <c r="N280">
        <f t="shared" si="17"/>
        <v>0.49226984095907489</v>
      </c>
      <c r="P280">
        <v>279</v>
      </c>
      <c r="Q280">
        <f t="shared" si="18"/>
        <v>59.371876284286294</v>
      </c>
      <c r="R280">
        <f t="shared" si="19"/>
        <v>1.461349204795374</v>
      </c>
      <c r="U280">
        <v>21.95</v>
      </c>
    </row>
    <row r="281" spans="1:21" x14ac:dyDescent="0.75">
      <c r="A281" s="7">
        <v>0.60625000000000007</v>
      </c>
      <c r="B281">
        <v>21.25</v>
      </c>
      <c r="C281">
        <v>40.07</v>
      </c>
      <c r="D281">
        <v>10</v>
      </c>
      <c r="E281">
        <v>33.15</v>
      </c>
      <c r="F281">
        <v>10</v>
      </c>
      <c r="G281">
        <v>33.07</v>
      </c>
      <c r="H281">
        <v>35.74</v>
      </c>
      <c r="I281">
        <v>36.5</v>
      </c>
      <c r="J281">
        <v>26.52</v>
      </c>
      <c r="K281">
        <v>897.21</v>
      </c>
      <c r="M281">
        <f t="shared" si="16"/>
        <v>15.016200000000001</v>
      </c>
      <c r="N281">
        <f t="shared" si="17"/>
        <v>0.48998570785284967</v>
      </c>
      <c r="P281">
        <v>280</v>
      </c>
      <c r="Q281">
        <f t="shared" si="18"/>
        <v>59.182482918448073</v>
      </c>
      <c r="R281">
        <f t="shared" si="19"/>
        <v>1.4499285392642478</v>
      </c>
      <c r="U281">
        <v>21.9</v>
      </c>
    </row>
    <row r="282" spans="1:21" x14ac:dyDescent="0.75">
      <c r="A282" s="7">
        <v>0.6069444444444444</v>
      </c>
      <c r="B282">
        <v>21.22</v>
      </c>
      <c r="C282">
        <v>40.049999999999997</v>
      </c>
      <c r="D282">
        <v>10</v>
      </c>
      <c r="E282">
        <v>33.14</v>
      </c>
      <c r="F282">
        <v>10</v>
      </c>
      <c r="G282">
        <v>32.979999999999997</v>
      </c>
      <c r="H282">
        <v>35.729999999999997</v>
      </c>
      <c r="I282">
        <v>36.479999999999997</v>
      </c>
      <c r="J282">
        <v>28.39</v>
      </c>
      <c r="K282">
        <v>889</v>
      </c>
      <c r="M282">
        <f t="shared" si="16"/>
        <v>14.9862</v>
      </c>
      <c r="N282">
        <f t="shared" si="17"/>
        <v>0.48900679366446737</v>
      </c>
      <c r="P282">
        <v>281</v>
      </c>
      <c r="Q282">
        <f t="shared" si="18"/>
        <v>59.100772710894013</v>
      </c>
      <c r="R282">
        <f t="shared" si="19"/>
        <v>1.4450339683223365</v>
      </c>
      <c r="U282">
        <v>21.76</v>
      </c>
    </row>
    <row r="283" spans="1:21" x14ac:dyDescent="0.75">
      <c r="A283" s="7">
        <v>0.60763888888888895</v>
      </c>
      <c r="B283">
        <v>21.21</v>
      </c>
      <c r="C283">
        <v>40.020000000000003</v>
      </c>
      <c r="D283">
        <v>10</v>
      </c>
      <c r="E283">
        <v>33.11</v>
      </c>
      <c r="F283">
        <v>10</v>
      </c>
      <c r="G283">
        <v>32.950000000000003</v>
      </c>
      <c r="H283">
        <v>35.68</v>
      </c>
      <c r="I283">
        <v>36.479999999999997</v>
      </c>
      <c r="J283">
        <v>25.85</v>
      </c>
      <c r="K283">
        <v>879.43</v>
      </c>
      <c r="M283">
        <f t="shared" si="16"/>
        <v>14.976200000000002</v>
      </c>
      <c r="N283">
        <f t="shared" si="17"/>
        <v>0.48868048893500671</v>
      </c>
      <c r="P283">
        <v>282</v>
      </c>
      <c r="Q283">
        <f t="shared" si="18"/>
        <v>59.073463228322268</v>
      </c>
      <c r="R283">
        <f t="shared" si="19"/>
        <v>1.4434024446750331</v>
      </c>
      <c r="U283">
        <v>21.8</v>
      </c>
    </row>
    <row r="284" spans="1:21" x14ac:dyDescent="0.75">
      <c r="A284" s="7">
        <v>0.60833333333333328</v>
      </c>
      <c r="B284">
        <v>21.19</v>
      </c>
      <c r="C284">
        <v>39.92</v>
      </c>
      <c r="D284">
        <v>10</v>
      </c>
      <c r="E284">
        <v>33.049999999999997</v>
      </c>
      <c r="F284">
        <v>10</v>
      </c>
      <c r="G284">
        <v>32.840000000000003</v>
      </c>
      <c r="H284">
        <v>35.67</v>
      </c>
      <c r="I284">
        <v>36.450000000000003</v>
      </c>
      <c r="J284">
        <v>26.61</v>
      </c>
      <c r="K284">
        <v>890.37</v>
      </c>
      <c r="M284">
        <f t="shared" si="16"/>
        <v>14.956200000000003</v>
      </c>
      <c r="N284">
        <f t="shared" si="17"/>
        <v>0.48802787947608522</v>
      </c>
      <c r="P284">
        <v>283</v>
      </c>
      <c r="Q284">
        <f t="shared" si="18"/>
        <v>59.01873470533959</v>
      </c>
      <c r="R284">
        <f t="shared" si="19"/>
        <v>1.4401393973804255</v>
      </c>
      <c r="U284">
        <v>21.71</v>
      </c>
    </row>
    <row r="285" spans="1:21" x14ac:dyDescent="0.75">
      <c r="A285" s="7">
        <v>0.60902777777777783</v>
      </c>
      <c r="B285">
        <v>21.12</v>
      </c>
      <c r="C285">
        <v>39.86</v>
      </c>
      <c r="D285">
        <v>10</v>
      </c>
      <c r="E285">
        <v>32.99</v>
      </c>
      <c r="F285">
        <v>10</v>
      </c>
      <c r="G285">
        <v>32.799999999999997</v>
      </c>
      <c r="H285">
        <v>35.61</v>
      </c>
      <c r="I285">
        <v>36.43</v>
      </c>
      <c r="J285">
        <v>27.61</v>
      </c>
      <c r="K285">
        <v>880.8</v>
      </c>
      <c r="M285">
        <f t="shared" si="16"/>
        <v>14.886200000000002</v>
      </c>
      <c r="N285">
        <f t="shared" si="17"/>
        <v>0.48574374636985995</v>
      </c>
      <c r="P285">
        <v>284</v>
      </c>
      <c r="Q285">
        <f t="shared" si="18"/>
        <v>58.826026789912802</v>
      </c>
      <c r="R285">
        <f t="shared" si="19"/>
        <v>1.4287187318492993</v>
      </c>
      <c r="U285">
        <v>21.65</v>
      </c>
    </row>
    <row r="286" spans="1:21" x14ac:dyDescent="0.75">
      <c r="A286" s="7">
        <v>0.60972222222222217</v>
      </c>
      <c r="B286">
        <v>21.12</v>
      </c>
      <c r="C286">
        <v>39.82</v>
      </c>
      <c r="D286">
        <v>10</v>
      </c>
      <c r="E286">
        <v>32.950000000000003</v>
      </c>
      <c r="F286">
        <v>10</v>
      </c>
      <c r="G286">
        <v>32.729999999999997</v>
      </c>
      <c r="H286">
        <v>35.56</v>
      </c>
      <c r="I286">
        <v>36.4</v>
      </c>
      <c r="J286">
        <v>26.39</v>
      </c>
      <c r="K286">
        <v>875.33</v>
      </c>
      <c r="M286">
        <f t="shared" si="16"/>
        <v>14.886200000000002</v>
      </c>
      <c r="N286">
        <f t="shared" si="17"/>
        <v>0.48574374636985995</v>
      </c>
      <c r="P286">
        <v>285</v>
      </c>
      <c r="Q286">
        <f t="shared" si="18"/>
        <v>58.826026789912802</v>
      </c>
      <c r="R286">
        <f t="shared" si="19"/>
        <v>1.4287187318492993</v>
      </c>
      <c r="U286">
        <v>21.56</v>
      </c>
    </row>
    <row r="287" spans="1:21" x14ac:dyDescent="0.75">
      <c r="A287" s="7">
        <v>0.61041666666666672</v>
      </c>
      <c r="B287">
        <v>21</v>
      </c>
      <c r="C287">
        <v>39.78</v>
      </c>
      <c r="D287">
        <v>10</v>
      </c>
      <c r="E287">
        <v>32.869999999999997</v>
      </c>
      <c r="F287">
        <v>10</v>
      </c>
      <c r="G287">
        <v>32.61</v>
      </c>
      <c r="H287">
        <v>35.520000000000003</v>
      </c>
      <c r="I287">
        <v>36.35</v>
      </c>
      <c r="J287">
        <v>28.88</v>
      </c>
      <c r="K287">
        <v>871.23</v>
      </c>
      <c r="M287">
        <f t="shared" si="16"/>
        <v>14.766200000000001</v>
      </c>
      <c r="N287">
        <f t="shared" si="17"/>
        <v>0.48182808961633095</v>
      </c>
      <c r="P287">
        <v>286</v>
      </c>
      <c r="Q287">
        <f t="shared" si="18"/>
        <v>58.491419593395719</v>
      </c>
      <c r="R287">
        <f t="shared" si="19"/>
        <v>1.4091404480816543</v>
      </c>
      <c r="U287">
        <v>21.6</v>
      </c>
    </row>
    <row r="288" spans="1:21" x14ac:dyDescent="0.75">
      <c r="A288" s="7">
        <v>0.61111111111111105</v>
      </c>
      <c r="B288">
        <v>20.96</v>
      </c>
      <c r="C288">
        <v>39.81</v>
      </c>
      <c r="D288">
        <v>10</v>
      </c>
      <c r="E288">
        <v>32.82</v>
      </c>
      <c r="F288">
        <v>10</v>
      </c>
      <c r="G288">
        <v>32.549999999999997</v>
      </c>
      <c r="H288">
        <v>35.47</v>
      </c>
      <c r="I288">
        <v>36.340000000000003</v>
      </c>
      <c r="J288">
        <v>27.97</v>
      </c>
      <c r="K288">
        <v>861.66</v>
      </c>
      <c r="M288">
        <f t="shared" si="16"/>
        <v>14.726200000000002</v>
      </c>
      <c r="N288">
        <f t="shared" si="17"/>
        <v>0.48052287069848798</v>
      </c>
      <c r="P288">
        <v>287</v>
      </c>
      <c r="Q288">
        <f t="shared" si="18"/>
        <v>58.378672026727877</v>
      </c>
      <c r="R288">
        <f t="shared" si="19"/>
        <v>1.4026143534924393</v>
      </c>
      <c r="U288">
        <v>21.53</v>
      </c>
    </row>
    <row r="289" spans="1:21" x14ac:dyDescent="0.75">
      <c r="A289" s="7">
        <v>0.6118055555555556</v>
      </c>
      <c r="B289">
        <v>20.93</v>
      </c>
      <c r="C289">
        <v>39.83</v>
      </c>
      <c r="D289">
        <v>10</v>
      </c>
      <c r="E289">
        <v>32.81</v>
      </c>
      <c r="F289">
        <v>10</v>
      </c>
      <c r="G289">
        <v>32.72</v>
      </c>
      <c r="H289">
        <v>35.43</v>
      </c>
      <c r="I289">
        <v>36.299999999999997</v>
      </c>
      <c r="J289">
        <v>28.86</v>
      </c>
      <c r="K289">
        <v>860.29</v>
      </c>
      <c r="M289">
        <f t="shared" si="16"/>
        <v>14.696200000000001</v>
      </c>
      <c r="N289">
        <f t="shared" si="17"/>
        <v>0.47954395651010567</v>
      </c>
      <c r="P289">
        <v>288</v>
      </c>
      <c r="Q289">
        <f t="shared" si="18"/>
        <v>58.293708577727578</v>
      </c>
      <c r="R289">
        <f t="shared" si="19"/>
        <v>1.3977197825505281</v>
      </c>
      <c r="U289">
        <v>21.45</v>
      </c>
    </row>
    <row r="290" spans="1:21" x14ac:dyDescent="0.75">
      <c r="A290" s="7">
        <v>0.61249999999999993</v>
      </c>
      <c r="B290">
        <v>20.85</v>
      </c>
      <c r="C290">
        <v>39.83</v>
      </c>
      <c r="D290">
        <v>10</v>
      </c>
      <c r="E290">
        <v>32.840000000000003</v>
      </c>
      <c r="F290">
        <v>10</v>
      </c>
      <c r="G290">
        <v>32.78</v>
      </c>
      <c r="H290">
        <v>35.4</v>
      </c>
      <c r="I290">
        <v>36.33</v>
      </c>
      <c r="J290">
        <v>26.87</v>
      </c>
      <c r="K290">
        <v>847.99</v>
      </c>
      <c r="M290">
        <f t="shared" si="16"/>
        <v>14.616200000000003</v>
      </c>
      <c r="N290">
        <f t="shared" si="17"/>
        <v>0.47693351867441974</v>
      </c>
      <c r="P290">
        <v>289</v>
      </c>
      <c r="Q290">
        <f t="shared" si="18"/>
        <v>58.065434244194805</v>
      </c>
      <c r="R290">
        <f t="shared" si="19"/>
        <v>1.3846675933720984</v>
      </c>
      <c r="U290">
        <v>21.25</v>
      </c>
    </row>
    <row r="291" spans="1:21" x14ac:dyDescent="0.75">
      <c r="A291" s="7">
        <v>0.61319444444444449</v>
      </c>
      <c r="B291">
        <v>20.81</v>
      </c>
      <c r="C291">
        <v>39.81</v>
      </c>
      <c r="D291">
        <v>10</v>
      </c>
      <c r="E291">
        <v>32.83</v>
      </c>
      <c r="F291">
        <v>10</v>
      </c>
      <c r="G291">
        <v>32.69</v>
      </c>
      <c r="H291">
        <v>35.35</v>
      </c>
      <c r="I291">
        <v>36.29</v>
      </c>
      <c r="J291">
        <v>26.64</v>
      </c>
      <c r="K291">
        <v>861.66</v>
      </c>
      <c r="M291">
        <f t="shared" si="16"/>
        <v>14.5762</v>
      </c>
      <c r="N291">
        <f t="shared" si="17"/>
        <v>0.47562829975657667</v>
      </c>
      <c r="P291">
        <v>290</v>
      </c>
      <c r="Q291">
        <f t="shared" si="18"/>
        <v>57.950357431978148</v>
      </c>
      <c r="R291">
        <f t="shared" si="19"/>
        <v>1.3781414987828828</v>
      </c>
      <c r="U291">
        <v>21.32</v>
      </c>
    </row>
    <row r="292" spans="1:21" x14ac:dyDescent="0.75">
      <c r="A292" s="7">
        <v>0.61388888888888882</v>
      </c>
      <c r="B292">
        <v>20.78</v>
      </c>
      <c r="C292">
        <v>39.770000000000003</v>
      </c>
      <c r="D292">
        <v>10</v>
      </c>
      <c r="E292">
        <v>32.79</v>
      </c>
      <c r="F292">
        <v>10</v>
      </c>
      <c r="G292">
        <v>32.590000000000003</v>
      </c>
      <c r="H292">
        <v>35.35</v>
      </c>
      <c r="I292">
        <v>36.26</v>
      </c>
      <c r="J292">
        <v>27.34</v>
      </c>
      <c r="K292">
        <v>858.93</v>
      </c>
      <c r="M292">
        <f t="shared" si="16"/>
        <v>14.546200000000002</v>
      </c>
      <c r="N292">
        <f t="shared" si="17"/>
        <v>0.47464938556819453</v>
      </c>
      <c r="P292">
        <v>291</v>
      </c>
      <c r="Q292">
        <f t="shared" si="18"/>
        <v>57.863634488732451</v>
      </c>
      <c r="R292">
        <f t="shared" si="19"/>
        <v>1.373246927840972</v>
      </c>
      <c r="U292">
        <v>21.21</v>
      </c>
    </row>
    <row r="293" spans="1:21" x14ac:dyDescent="0.75">
      <c r="A293" s="7">
        <v>0.61458333333333337</v>
      </c>
      <c r="B293">
        <v>20.73</v>
      </c>
      <c r="C293">
        <v>39.71</v>
      </c>
      <c r="D293">
        <v>10</v>
      </c>
      <c r="E293">
        <v>32.72</v>
      </c>
      <c r="F293">
        <v>10</v>
      </c>
      <c r="G293">
        <v>32.520000000000003</v>
      </c>
      <c r="H293">
        <v>35.299999999999997</v>
      </c>
      <c r="I293">
        <v>36.229999999999997</v>
      </c>
      <c r="J293">
        <v>28.13</v>
      </c>
      <c r="K293">
        <v>838.42</v>
      </c>
      <c r="M293">
        <f t="shared" si="16"/>
        <v>14.496200000000002</v>
      </c>
      <c r="N293">
        <f t="shared" si="17"/>
        <v>0.47301786192089074</v>
      </c>
      <c r="P293">
        <v>292</v>
      </c>
      <c r="Q293">
        <f t="shared" si="18"/>
        <v>57.71829858859563</v>
      </c>
      <c r="R293">
        <f t="shared" si="19"/>
        <v>1.3650893096044532</v>
      </c>
      <c r="U293">
        <v>21.12</v>
      </c>
    </row>
    <row r="294" spans="1:21" x14ac:dyDescent="0.75">
      <c r="A294" s="7">
        <v>0.61527777777777781</v>
      </c>
      <c r="B294">
        <v>20.59</v>
      </c>
      <c r="C294">
        <v>39.72</v>
      </c>
      <c r="D294">
        <v>10</v>
      </c>
      <c r="E294">
        <v>32.69</v>
      </c>
      <c r="F294">
        <v>10</v>
      </c>
      <c r="G294">
        <v>32.549999999999997</v>
      </c>
      <c r="H294">
        <v>35.270000000000003</v>
      </c>
      <c r="I294">
        <v>36.229999999999997</v>
      </c>
      <c r="J294">
        <v>28.91</v>
      </c>
      <c r="K294">
        <v>831.58</v>
      </c>
      <c r="M294">
        <f t="shared" si="16"/>
        <v>14.356200000000001</v>
      </c>
      <c r="N294">
        <f t="shared" si="17"/>
        <v>0.46844959570844025</v>
      </c>
      <c r="P294">
        <v>293</v>
      </c>
      <c r="Q294">
        <f t="shared" si="18"/>
        <v>57.305972332511381</v>
      </c>
      <c r="R294">
        <f t="shared" si="19"/>
        <v>1.3422479785422008</v>
      </c>
      <c r="U294">
        <v>21</v>
      </c>
    </row>
    <row r="295" spans="1:21" x14ac:dyDescent="0.75">
      <c r="A295" s="7">
        <v>0.61597222222222225</v>
      </c>
      <c r="B295">
        <v>20.47</v>
      </c>
      <c r="C295">
        <v>39.68</v>
      </c>
      <c r="D295">
        <v>10</v>
      </c>
      <c r="E295">
        <v>32.729999999999997</v>
      </c>
      <c r="F295">
        <v>10</v>
      </c>
      <c r="G295">
        <v>32.6</v>
      </c>
      <c r="H295">
        <v>35.229999999999997</v>
      </c>
      <c r="I295">
        <v>36.22</v>
      </c>
      <c r="J295">
        <v>28.52</v>
      </c>
      <c r="K295">
        <v>830.22</v>
      </c>
      <c r="M295">
        <f t="shared" si="16"/>
        <v>14.2362</v>
      </c>
      <c r="N295">
        <f t="shared" si="17"/>
        <v>0.46453393895491124</v>
      </c>
      <c r="P295">
        <v>294</v>
      </c>
      <c r="Q295">
        <f t="shared" si="18"/>
        <v>56.94609516584481</v>
      </c>
      <c r="R295">
        <f t="shared" si="19"/>
        <v>1.3226696947745558</v>
      </c>
      <c r="U295">
        <v>20.96</v>
      </c>
    </row>
    <row r="296" spans="1:21" x14ac:dyDescent="0.75">
      <c r="A296" s="7">
        <v>0.6166666666666667</v>
      </c>
      <c r="B296">
        <v>20.38</v>
      </c>
      <c r="C296">
        <v>39.67</v>
      </c>
      <c r="D296">
        <v>10</v>
      </c>
      <c r="E296">
        <v>32.81</v>
      </c>
      <c r="F296">
        <v>10</v>
      </c>
      <c r="G296">
        <v>32.74</v>
      </c>
      <c r="H296">
        <v>35.18</v>
      </c>
      <c r="I296">
        <v>36.24</v>
      </c>
      <c r="J296">
        <v>29.04</v>
      </c>
      <c r="K296">
        <v>822.01</v>
      </c>
      <c r="M296">
        <f t="shared" si="16"/>
        <v>14.1462</v>
      </c>
      <c r="N296">
        <f t="shared" si="17"/>
        <v>0.46159719638976449</v>
      </c>
      <c r="P296">
        <v>295</v>
      </c>
      <c r="Q296">
        <f t="shared" si="18"/>
        <v>56.67218051490859</v>
      </c>
      <c r="R296">
        <f t="shared" si="19"/>
        <v>1.307985981948822</v>
      </c>
      <c r="U296">
        <v>20.93</v>
      </c>
    </row>
    <row r="297" spans="1:21" x14ac:dyDescent="0.75">
      <c r="A297" s="7">
        <v>0.61736111111111114</v>
      </c>
      <c r="B297">
        <v>20.3</v>
      </c>
      <c r="C297">
        <v>39.71</v>
      </c>
      <c r="D297">
        <v>10</v>
      </c>
      <c r="E297">
        <v>32.9</v>
      </c>
      <c r="F297">
        <v>10</v>
      </c>
      <c r="G297">
        <v>32.74</v>
      </c>
      <c r="H297">
        <v>35.119999999999997</v>
      </c>
      <c r="I297">
        <v>36.200000000000003</v>
      </c>
      <c r="J297">
        <v>30.01</v>
      </c>
      <c r="K297">
        <v>815.18</v>
      </c>
      <c r="M297">
        <f t="shared" si="16"/>
        <v>14.066200000000002</v>
      </c>
      <c r="N297">
        <f t="shared" si="17"/>
        <v>0.45898675855407856</v>
      </c>
      <c r="P297">
        <v>296</v>
      </c>
      <c r="Q297">
        <f t="shared" si="18"/>
        <v>56.425758200509023</v>
      </c>
      <c r="R297">
        <f t="shared" si="19"/>
        <v>1.2949337927703923</v>
      </c>
      <c r="U297">
        <v>20.85</v>
      </c>
    </row>
    <row r="298" spans="1:21" x14ac:dyDescent="0.75">
      <c r="A298" s="7">
        <v>0.61805555555555558</v>
      </c>
      <c r="B298">
        <v>20.190000000000001</v>
      </c>
      <c r="C298">
        <v>39.69</v>
      </c>
      <c r="D298">
        <v>10</v>
      </c>
      <c r="E298">
        <v>32.979999999999997</v>
      </c>
      <c r="F298">
        <v>10</v>
      </c>
      <c r="G298">
        <v>32.71</v>
      </c>
      <c r="H298">
        <v>35.090000000000003</v>
      </c>
      <c r="I298">
        <v>36.159999999999997</v>
      </c>
      <c r="J298">
        <v>27.09</v>
      </c>
      <c r="K298">
        <v>813.81</v>
      </c>
      <c r="M298">
        <f t="shared" si="16"/>
        <v>13.956200000000003</v>
      </c>
      <c r="N298">
        <f t="shared" si="17"/>
        <v>0.45539740653001032</v>
      </c>
      <c r="P298">
        <v>297</v>
      </c>
      <c r="Q298">
        <f t="shared" si="18"/>
        <v>56.082314670182434</v>
      </c>
      <c r="R298">
        <f t="shared" si="19"/>
        <v>1.2769870326500512</v>
      </c>
      <c r="U298">
        <v>22.22</v>
      </c>
    </row>
    <row r="299" spans="1:21" x14ac:dyDescent="0.75">
      <c r="A299" s="7">
        <v>0.61875000000000002</v>
      </c>
      <c r="B299">
        <v>20.170000000000002</v>
      </c>
      <c r="C299">
        <v>39.78</v>
      </c>
      <c r="D299">
        <v>10</v>
      </c>
      <c r="E299">
        <v>33.049999999999997</v>
      </c>
      <c r="F299">
        <v>10</v>
      </c>
      <c r="G299">
        <v>32.78</v>
      </c>
      <c r="H299">
        <v>35.020000000000003</v>
      </c>
      <c r="I299">
        <v>36.15</v>
      </c>
      <c r="J299">
        <v>26.66</v>
      </c>
      <c r="K299">
        <v>808.34</v>
      </c>
      <c r="M299">
        <f t="shared" si="16"/>
        <v>13.936200000000003</v>
      </c>
      <c r="N299">
        <f t="shared" si="17"/>
        <v>0.45474479707108884</v>
      </c>
      <c r="P299">
        <v>298</v>
      </c>
      <c r="Q299">
        <f t="shared" si="18"/>
        <v>56.019287897705262</v>
      </c>
      <c r="R299">
        <f t="shared" si="19"/>
        <v>1.2737239853554438</v>
      </c>
      <c r="U299">
        <v>22.08</v>
      </c>
    </row>
    <row r="300" spans="1:21" x14ac:dyDescent="0.75">
      <c r="A300" s="7">
        <v>0.61944444444444446</v>
      </c>
      <c r="B300">
        <v>20.100000000000001</v>
      </c>
      <c r="C300">
        <v>39.83</v>
      </c>
      <c r="D300">
        <v>10</v>
      </c>
      <c r="E300">
        <v>33.1</v>
      </c>
      <c r="F300">
        <v>10</v>
      </c>
      <c r="G300">
        <v>32.83</v>
      </c>
      <c r="H300">
        <v>34.99</v>
      </c>
      <c r="I300">
        <v>36.11</v>
      </c>
      <c r="J300">
        <v>28.82</v>
      </c>
      <c r="K300">
        <v>791.94</v>
      </c>
      <c r="M300">
        <f t="shared" si="16"/>
        <v>13.866200000000003</v>
      </c>
      <c r="N300">
        <f t="shared" si="17"/>
        <v>0.45246066396486362</v>
      </c>
      <c r="P300">
        <v>299</v>
      </c>
      <c r="Q300">
        <f t="shared" si="18"/>
        <v>55.797262407869496</v>
      </c>
      <c r="R300">
        <f t="shared" si="19"/>
        <v>1.2623033198243176</v>
      </c>
      <c r="U300">
        <v>21.84</v>
      </c>
    </row>
    <row r="301" spans="1:21" x14ac:dyDescent="0.75">
      <c r="A301" s="7">
        <v>0.62013888888888891</v>
      </c>
      <c r="B301">
        <v>20.059999999999999</v>
      </c>
      <c r="C301">
        <v>39.89</v>
      </c>
      <c r="D301">
        <v>10</v>
      </c>
      <c r="E301">
        <v>33.130000000000003</v>
      </c>
      <c r="F301">
        <v>10</v>
      </c>
      <c r="G301">
        <v>32.81</v>
      </c>
      <c r="H301">
        <v>34.92</v>
      </c>
      <c r="I301">
        <v>36.06</v>
      </c>
      <c r="J301">
        <v>28.66</v>
      </c>
      <c r="K301">
        <v>756.39</v>
      </c>
      <c r="M301">
        <f t="shared" si="16"/>
        <v>13.8262</v>
      </c>
      <c r="N301">
        <f t="shared" si="17"/>
        <v>0.45115544504702049</v>
      </c>
      <c r="P301">
        <v>300</v>
      </c>
      <c r="Q301">
        <f t="shared" si="18"/>
        <v>55.669381319523794</v>
      </c>
      <c r="R301">
        <f t="shared" si="19"/>
        <v>1.255777225235102</v>
      </c>
      <c r="U301">
        <v>21.58</v>
      </c>
    </row>
    <row r="302" spans="1:21" x14ac:dyDescent="0.75">
      <c r="A302" s="7">
        <v>0.62083333333333335</v>
      </c>
      <c r="B302">
        <v>19.96</v>
      </c>
      <c r="C302">
        <v>39.9</v>
      </c>
      <c r="D302">
        <v>10</v>
      </c>
      <c r="E302">
        <v>33.119999999999997</v>
      </c>
      <c r="F302">
        <v>10</v>
      </c>
      <c r="G302">
        <v>32.75</v>
      </c>
      <c r="H302">
        <v>34.85</v>
      </c>
      <c r="I302">
        <v>36.03</v>
      </c>
      <c r="J302">
        <v>27.89</v>
      </c>
      <c r="K302">
        <v>716.75</v>
      </c>
      <c r="M302">
        <f t="shared" si="16"/>
        <v>13.726200000000002</v>
      </c>
      <c r="N302">
        <f t="shared" si="17"/>
        <v>0.44789239775241307</v>
      </c>
      <c r="P302">
        <v>301</v>
      </c>
      <c r="Q302">
        <f t="shared" si="18"/>
        <v>55.346417799536653</v>
      </c>
      <c r="R302">
        <f t="shared" si="19"/>
        <v>1.239461988762065</v>
      </c>
      <c r="U302">
        <v>21.19</v>
      </c>
    </row>
    <row r="303" spans="1:21" x14ac:dyDescent="0.75">
      <c r="A303" s="7">
        <v>0.62152777777777779</v>
      </c>
      <c r="B303">
        <v>19.95</v>
      </c>
      <c r="C303">
        <v>39.950000000000003</v>
      </c>
      <c r="D303">
        <v>10</v>
      </c>
      <c r="E303">
        <v>33.08</v>
      </c>
      <c r="F303">
        <v>10</v>
      </c>
      <c r="G303">
        <v>32.64</v>
      </c>
      <c r="H303">
        <v>34.78</v>
      </c>
      <c r="I303">
        <v>35.979999999999997</v>
      </c>
      <c r="J303">
        <v>28.33</v>
      </c>
      <c r="K303">
        <v>667.53</v>
      </c>
      <c r="M303">
        <f t="shared" si="16"/>
        <v>13.716200000000001</v>
      </c>
      <c r="N303">
        <f t="shared" si="17"/>
        <v>0.4475660930229523</v>
      </c>
      <c r="P303">
        <v>302</v>
      </c>
      <c r="Q303">
        <f t="shared" si="18"/>
        <v>55.313862440034399</v>
      </c>
      <c r="R303">
        <f t="shared" si="19"/>
        <v>1.2378304651147611</v>
      </c>
      <c r="U303">
        <v>21.22</v>
      </c>
    </row>
    <row r="304" spans="1:21" x14ac:dyDescent="0.75">
      <c r="A304" s="7">
        <v>0.62222222222222223</v>
      </c>
      <c r="B304">
        <v>19.940000000000001</v>
      </c>
      <c r="C304">
        <v>39.97</v>
      </c>
      <c r="D304">
        <v>10</v>
      </c>
      <c r="E304">
        <v>33.08</v>
      </c>
      <c r="F304">
        <v>10</v>
      </c>
      <c r="G304">
        <v>32.65</v>
      </c>
      <c r="H304">
        <v>34.71</v>
      </c>
      <c r="I304">
        <v>35.92</v>
      </c>
      <c r="J304">
        <v>28.19</v>
      </c>
      <c r="K304">
        <v>608.74</v>
      </c>
      <c r="M304">
        <f t="shared" si="16"/>
        <v>13.706200000000003</v>
      </c>
      <c r="N304">
        <f t="shared" si="17"/>
        <v>0.44723978829349159</v>
      </c>
      <c r="P304">
        <v>303</v>
      </c>
      <c r="Q304">
        <f t="shared" si="18"/>
        <v>55.28125957595833</v>
      </c>
      <c r="R304">
        <f t="shared" si="19"/>
        <v>1.2361989414674577</v>
      </c>
      <c r="U304">
        <v>21.12</v>
      </c>
    </row>
    <row r="305" spans="1:21" x14ac:dyDescent="0.75">
      <c r="A305" s="7">
        <v>0.62291666666666667</v>
      </c>
      <c r="B305">
        <v>19.920000000000002</v>
      </c>
      <c r="C305">
        <v>40.04</v>
      </c>
      <c r="D305">
        <v>10</v>
      </c>
      <c r="E305">
        <v>33.11</v>
      </c>
      <c r="F305">
        <v>10</v>
      </c>
      <c r="G305">
        <v>32.72</v>
      </c>
      <c r="H305">
        <v>34.69</v>
      </c>
      <c r="I305">
        <v>35.9</v>
      </c>
      <c r="J305">
        <v>29.72</v>
      </c>
      <c r="K305">
        <v>539.02</v>
      </c>
      <c r="M305">
        <f t="shared" si="16"/>
        <v>13.686200000000003</v>
      </c>
      <c r="N305">
        <f t="shared" si="17"/>
        <v>0.44658717883457011</v>
      </c>
      <c r="P305">
        <v>304</v>
      </c>
      <c r="Q305">
        <f t="shared" si="18"/>
        <v>55.215910917566603</v>
      </c>
      <c r="R305">
        <f t="shared" si="19"/>
        <v>1.2329358941728503</v>
      </c>
      <c r="U305">
        <v>20.81</v>
      </c>
    </row>
    <row r="306" spans="1:21" x14ac:dyDescent="0.75">
      <c r="A306" s="7">
        <v>0.62361111111111112</v>
      </c>
      <c r="B306">
        <v>19.88</v>
      </c>
      <c r="C306">
        <v>40.08</v>
      </c>
      <c r="D306">
        <v>10</v>
      </c>
      <c r="E306">
        <v>33.200000000000003</v>
      </c>
      <c r="F306">
        <v>10</v>
      </c>
      <c r="G306">
        <v>32.880000000000003</v>
      </c>
      <c r="H306">
        <v>34.65</v>
      </c>
      <c r="I306">
        <v>35.869999999999997</v>
      </c>
      <c r="J306">
        <v>28</v>
      </c>
      <c r="K306">
        <v>467.93</v>
      </c>
      <c r="M306">
        <f t="shared" si="16"/>
        <v>13.6462</v>
      </c>
      <c r="N306">
        <f t="shared" si="17"/>
        <v>0.44528195991672703</v>
      </c>
      <c r="P306">
        <v>305</v>
      </c>
      <c r="Q306">
        <f t="shared" si="18"/>
        <v>55.084638947106143</v>
      </c>
      <c r="R306">
        <f t="shared" si="19"/>
        <v>1.2264097995836347</v>
      </c>
      <c r="U306">
        <v>20.78</v>
      </c>
    </row>
    <row r="307" spans="1:21" x14ac:dyDescent="0.75">
      <c r="A307" s="7">
        <v>0.62430555555555556</v>
      </c>
      <c r="B307">
        <v>19.8</v>
      </c>
      <c r="C307">
        <v>40.159999999999997</v>
      </c>
      <c r="D307">
        <v>10</v>
      </c>
      <c r="E307">
        <v>33.29</v>
      </c>
      <c r="F307">
        <v>10</v>
      </c>
      <c r="G307">
        <v>32.92</v>
      </c>
      <c r="H307">
        <v>34.619999999999997</v>
      </c>
      <c r="I307">
        <v>35.82</v>
      </c>
      <c r="J307">
        <v>29.81</v>
      </c>
      <c r="K307">
        <v>398.21</v>
      </c>
      <c r="M307">
        <f t="shared" si="16"/>
        <v>13.566200000000002</v>
      </c>
      <c r="N307">
        <f t="shared" si="17"/>
        <v>0.4426715220810411</v>
      </c>
      <c r="P307">
        <v>306</v>
      </c>
      <c r="Q307">
        <f t="shared" si="18"/>
        <v>54.819772670312986</v>
      </c>
      <c r="R307">
        <f t="shared" si="19"/>
        <v>1.2133576104052051</v>
      </c>
      <c r="U307">
        <v>20.73</v>
      </c>
    </row>
    <row r="308" spans="1:21" x14ac:dyDescent="0.75">
      <c r="A308" s="7">
        <v>0.625</v>
      </c>
      <c r="B308">
        <v>19.8</v>
      </c>
      <c r="C308">
        <v>40.270000000000003</v>
      </c>
      <c r="D308">
        <v>10</v>
      </c>
      <c r="E308">
        <v>33.409999999999997</v>
      </c>
      <c r="F308">
        <v>10</v>
      </c>
      <c r="G308">
        <v>32.94</v>
      </c>
      <c r="H308">
        <v>34.590000000000003</v>
      </c>
      <c r="I308">
        <v>35.75</v>
      </c>
      <c r="J308">
        <v>30.67</v>
      </c>
      <c r="K308">
        <v>333.95</v>
      </c>
      <c r="M308">
        <f t="shared" si="16"/>
        <v>13.566200000000002</v>
      </c>
      <c r="N308">
        <f t="shared" si="17"/>
        <v>0.4426715220810411</v>
      </c>
      <c r="P308">
        <v>307</v>
      </c>
      <c r="Q308">
        <f t="shared" si="18"/>
        <v>54.819772670312986</v>
      </c>
      <c r="R308">
        <f t="shared" si="19"/>
        <v>1.2133576104052051</v>
      </c>
      <c r="U308">
        <v>20.59</v>
      </c>
    </row>
    <row r="309" spans="1:21" x14ac:dyDescent="0.75">
      <c r="A309" s="7">
        <v>0.62569444444444444</v>
      </c>
      <c r="B309">
        <v>19.690000000000001</v>
      </c>
      <c r="C309">
        <v>40.270000000000003</v>
      </c>
      <c r="D309">
        <v>10</v>
      </c>
      <c r="E309">
        <v>33.53</v>
      </c>
      <c r="F309">
        <v>10</v>
      </c>
      <c r="G309">
        <v>33</v>
      </c>
      <c r="H309">
        <v>34.54</v>
      </c>
      <c r="I309">
        <v>35.75</v>
      </c>
      <c r="J309">
        <v>27.44</v>
      </c>
      <c r="K309">
        <v>271.07</v>
      </c>
      <c r="M309">
        <f t="shared" si="16"/>
        <v>13.456200000000003</v>
      </c>
      <c r="N309">
        <f t="shared" si="17"/>
        <v>0.43908217005697286</v>
      </c>
      <c r="P309">
        <v>308</v>
      </c>
      <c r="Q309">
        <f t="shared" si="18"/>
        <v>54.450439202746693</v>
      </c>
      <c r="R309">
        <f t="shared" si="19"/>
        <v>1.1954108502848642</v>
      </c>
      <c r="U309">
        <v>20.47</v>
      </c>
    </row>
    <row r="310" spans="1:21" x14ac:dyDescent="0.75">
      <c r="A310" s="7">
        <v>0.62638888888888888</v>
      </c>
      <c r="B310">
        <v>19.690000000000001</v>
      </c>
      <c r="C310">
        <v>40.270000000000003</v>
      </c>
      <c r="D310">
        <v>10</v>
      </c>
      <c r="E310">
        <v>33.53</v>
      </c>
      <c r="F310">
        <v>10</v>
      </c>
      <c r="G310">
        <v>32.9</v>
      </c>
      <c r="H310">
        <v>34.53</v>
      </c>
      <c r="I310">
        <v>35.700000000000003</v>
      </c>
      <c r="J310">
        <v>27.51</v>
      </c>
      <c r="K310">
        <v>220.48</v>
      </c>
      <c r="M310">
        <f t="shared" si="16"/>
        <v>13.456200000000003</v>
      </c>
      <c r="N310">
        <f t="shared" si="17"/>
        <v>0.43908217005697286</v>
      </c>
      <c r="P310">
        <v>309</v>
      </c>
      <c r="Q310">
        <f t="shared" si="18"/>
        <v>54.450439202746693</v>
      </c>
      <c r="R310">
        <f t="shared" si="19"/>
        <v>1.1954108502848642</v>
      </c>
      <c r="U310">
        <v>20.38</v>
      </c>
    </row>
    <row r="311" spans="1:21" x14ac:dyDescent="0.75">
      <c r="A311" s="7">
        <v>0.62708333333333333</v>
      </c>
      <c r="B311">
        <v>19.649999999999999</v>
      </c>
      <c r="C311">
        <v>40.19</v>
      </c>
      <c r="D311">
        <v>10</v>
      </c>
      <c r="E311">
        <v>33.43</v>
      </c>
      <c r="F311">
        <v>10</v>
      </c>
      <c r="G311">
        <v>32.67</v>
      </c>
      <c r="H311">
        <v>34.51</v>
      </c>
      <c r="I311">
        <v>35.659999999999997</v>
      </c>
      <c r="J311">
        <v>28.05</v>
      </c>
      <c r="K311">
        <v>175.37</v>
      </c>
      <c r="M311">
        <f t="shared" si="16"/>
        <v>13.4162</v>
      </c>
      <c r="N311">
        <f t="shared" si="17"/>
        <v>0.43777695113912979</v>
      </c>
      <c r="P311">
        <v>310</v>
      </c>
      <c r="Q311">
        <f t="shared" si="18"/>
        <v>54.314634546294769</v>
      </c>
      <c r="R311">
        <f t="shared" si="19"/>
        <v>1.1888847556956486</v>
      </c>
      <c r="U311">
        <v>20.170000000000002</v>
      </c>
    </row>
    <row r="312" spans="1:21" x14ac:dyDescent="0.75">
      <c r="A312" s="7">
        <v>0.62777777777777777</v>
      </c>
      <c r="B312">
        <v>19.649999999999999</v>
      </c>
      <c r="C312">
        <v>40.1</v>
      </c>
      <c r="D312">
        <v>10</v>
      </c>
      <c r="E312">
        <v>33.369999999999997</v>
      </c>
      <c r="F312">
        <v>10</v>
      </c>
      <c r="G312">
        <v>32.69</v>
      </c>
      <c r="H312">
        <v>34.450000000000003</v>
      </c>
      <c r="I312">
        <v>35.630000000000003</v>
      </c>
      <c r="J312">
        <v>28.21</v>
      </c>
      <c r="K312">
        <v>141.19</v>
      </c>
      <c r="M312">
        <f t="shared" si="16"/>
        <v>13.4162</v>
      </c>
      <c r="N312">
        <f t="shared" si="17"/>
        <v>0.43777695113912979</v>
      </c>
      <c r="P312">
        <v>311</v>
      </c>
      <c r="Q312">
        <f t="shared" si="18"/>
        <v>54.314634546294769</v>
      </c>
      <c r="R312">
        <f t="shared" si="19"/>
        <v>1.1888847556956486</v>
      </c>
      <c r="U312">
        <v>20.3</v>
      </c>
    </row>
    <row r="313" spans="1:21" x14ac:dyDescent="0.75">
      <c r="A313" s="7">
        <v>0.62847222222222221</v>
      </c>
      <c r="B313">
        <v>19.62</v>
      </c>
      <c r="C313">
        <v>40.03</v>
      </c>
      <c r="D313">
        <v>10</v>
      </c>
      <c r="E313">
        <v>33.299999999999997</v>
      </c>
      <c r="F313">
        <v>10</v>
      </c>
      <c r="G313">
        <v>32.65</v>
      </c>
      <c r="H313">
        <v>34.409999999999997</v>
      </c>
      <c r="I313">
        <v>35.56</v>
      </c>
      <c r="J313">
        <v>28.63</v>
      </c>
      <c r="K313">
        <v>119.32</v>
      </c>
      <c r="M313">
        <f t="shared" si="16"/>
        <v>13.386200000000002</v>
      </c>
      <c r="N313">
        <f t="shared" si="17"/>
        <v>0.43679803695074765</v>
      </c>
      <c r="P313">
        <v>312</v>
      </c>
      <c r="Q313">
        <f t="shared" si="18"/>
        <v>54.212248434955399</v>
      </c>
      <c r="R313">
        <f t="shared" si="19"/>
        <v>1.1839901847537377</v>
      </c>
      <c r="U313">
        <v>20.100000000000001</v>
      </c>
    </row>
    <row r="314" spans="1:21" x14ac:dyDescent="0.75">
      <c r="A314" s="7">
        <v>0.62916666666666665</v>
      </c>
      <c r="B314">
        <v>19.579999999999998</v>
      </c>
      <c r="C314">
        <v>39.99</v>
      </c>
      <c r="D314">
        <v>10</v>
      </c>
      <c r="E314">
        <v>33.22</v>
      </c>
      <c r="F314">
        <v>10</v>
      </c>
      <c r="G314">
        <v>32.479999999999997</v>
      </c>
      <c r="H314">
        <v>34.32</v>
      </c>
      <c r="I314">
        <v>35.51</v>
      </c>
      <c r="J314">
        <v>28.24</v>
      </c>
      <c r="K314">
        <v>104.28</v>
      </c>
      <c r="M314">
        <f t="shared" si="16"/>
        <v>13.3462</v>
      </c>
      <c r="N314">
        <f t="shared" si="17"/>
        <v>0.43549281803290457</v>
      </c>
      <c r="P314">
        <v>313</v>
      </c>
      <c r="Q314">
        <f t="shared" si="18"/>
        <v>54.07501760800826</v>
      </c>
      <c r="R314">
        <f t="shared" si="19"/>
        <v>1.1774640901645224</v>
      </c>
      <c r="U314">
        <v>20.190000000000001</v>
      </c>
    </row>
    <row r="315" spans="1:21" x14ac:dyDescent="0.75">
      <c r="A315" s="7">
        <v>0.62986111111111109</v>
      </c>
      <c r="B315">
        <v>19.579999999999998</v>
      </c>
      <c r="C315">
        <v>39.950000000000003</v>
      </c>
      <c r="D315">
        <v>10</v>
      </c>
      <c r="E315">
        <v>33.15</v>
      </c>
      <c r="F315">
        <v>10</v>
      </c>
      <c r="G315">
        <v>32.47</v>
      </c>
      <c r="H315">
        <v>34.25</v>
      </c>
      <c r="I315">
        <v>35.450000000000003</v>
      </c>
      <c r="J315">
        <v>27.65</v>
      </c>
      <c r="K315">
        <v>94.71</v>
      </c>
      <c r="M315">
        <f t="shared" si="16"/>
        <v>13.3462</v>
      </c>
      <c r="N315">
        <f t="shared" si="17"/>
        <v>0.43549281803290457</v>
      </c>
      <c r="P315">
        <v>314</v>
      </c>
      <c r="Q315">
        <f t="shared" si="18"/>
        <v>54.07501760800826</v>
      </c>
      <c r="R315">
        <f t="shared" si="19"/>
        <v>1.1774640901645224</v>
      </c>
      <c r="U315">
        <v>20.059999999999999</v>
      </c>
    </row>
    <row r="316" spans="1:21" x14ac:dyDescent="0.75">
      <c r="A316" s="7">
        <v>0.63055555555555554</v>
      </c>
      <c r="B316">
        <v>19.57</v>
      </c>
      <c r="C316">
        <v>39.880000000000003</v>
      </c>
      <c r="D316">
        <v>10</v>
      </c>
      <c r="E316">
        <v>33.090000000000003</v>
      </c>
      <c r="F316">
        <v>10</v>
      </c>
      <c r="G316">
        <v>32.36</v>
      </c>
      <c r="H316">
        <v>34.17</v>
      </c>
      <c r="I316">
        <v>35.42</v>
      </c>
      <c r="J316">
        <v>26.36</v>
      </c>
      <c r="K316">
        <v>94.71</v>
      </c>
      <c r="M316">
        <f t="shared" si="16"/>
        <v>13.336200000000002</v>
      </c>
      <c r="N316">
        <f t="shared" si="17"/>
        <v>0.43516651330344386</v>
      </c>
      <c r="P316">
        <v>315</v>
      </c>
      <c r="Q316">
        <f t="shared" si="18"/>
        <v>54.040581275025865</v>
      </c>
      <c r="R316">
        <f t="shared" si="19"/>
        <v>1.1758325665172189</v>
      </c>
      <c r="U316">
        <v>19.95</v>
      </c>
    </row>
    <row r="317" spans="1:21" x14ac:dyDescent="0.75">
      <c r="A317" s="7">
        <v>0.63124999999999998</v>
      </c>
      <c r="B317">
        <v>19.489999999999998</v>
      </c>
      <c r="C317">
        <v>39.86</v>
      </c>
      <c r="D317">
        <v>10</v>
      </c>
      <c r="E317">
        <v>33.03</v>
      </c>
      <c r="F317">
        <v>10</v>
      </c>
      <c r="G317">
        <v>32.479999999999997</v>
      </c>
      <c r="H317">
        <v>34.090000000000003</v>
      </c>
      <c r="I317">
        <v>35.380000000000003</v>
      </c>
      <c r="J317">
        <v>30.26</v>
      </c>
      <c r="K317">
        <v>94.71</v>
      </c>
      <c r="M317">
        <f t="shared" si="16"/>
        <v>13.2562</v>
      </c>
      <c r="N317">
        <f t="shared" si="17"/>
        <v>0.43255607546775782</v>
      </c>
      <c r="P317">
        <v>316</v>
      </c>
      <c r="Q317">
        <f t="shared" si="18"/>
        <v>53.763220229024903</v>
      </c>
      <c r="R317">
        <f t="shared" si="19"/>
        <v>1.1627803773387888</v>
      </c>
      <c r="U317">
        <v>19.96</v>
      </c>
    </row>
    <row r="318" spans="1:21" x14ac:dyDescent="0.75">
      <c r="A318" s="7">
        <v>0.63194444444444442</v>
      </c>
      <c r="B318">
        <v>19.48</v>
      </c>
      <c r="C318">
        <v>39.81</v>
      </c>
      <c r="D318">
        <v>10</v>
      </c>
      <c r="E318">
        <v>33.01</v>
      </c>
      <c r="F318">
        <v>10</v>
      </c>
      <c r="G318">
        <v>32.409999999999997</v>
      </c>
      <c r="H318">
        <v>33.99</v>
      </c>
      <c r="I318">
        <v>35.32</v>
      </c>
      <c r="J318">
        <v>25.18</v>
      </c>
      <c r="K318">
        <v>96.07</v>
      </c>
      <c r="M318">
        <f t="shared" si="16"/>
        <v>13.246200000000002</v>
      </c>
      <c r="N318">
        <f t="shared" si="17"/>
        <v>0.43222977073829716</v>
      </c>
      <c r="P318">
        <v>317</v>
      </c>
      <c r="Q318">
        <f t="shared" si="18"/>
        <v>53.728314535489417</v>
      </c>
      <c r="R318">
        <f t="shared" si="19"/>
        <v>1.1611488536914853</v>
      </c>
      <c r="U318">
        <v>19.940000000000001</v>
      </c>
    </row>
    <row r="319" spans="1:21" x14ac:dyDescent="0.75">
      <c r="A319" s="7">
        <v>0.63263888888888886</v>
      </c>
      <c r="B319">
        <v>19.48</v>
      </c>
      <c r="C319">
        <v>39.75</v>
      </c>
      <c r="D319">
        <v>10</v>
      </c>
      <c r="E319">
        <v>32.909999999999997</v>
      </c>
      <c r="F319">
        <v>10</v>
      </c>
      <c r="G319">
        <v>32.22</v>
      </c>
      <c r="H319">
        <v>33.93</v>
      </c>
      <c r="I319">
        <v>35.24</v>
      </c>
      <c r="J319">
        <v>25.37</v>
      </c>
      <c r="K319">
        <v>94.71</v>
      </c>
      <c r="M319">
        <f t="shared" si="16"/>
        <v>13.246200000000002</v>
      </c>
      <c r="N319">
        <f t="shared" si="17"/>
        <v>0.43222977073829716</v>
      </c>
      <c r="P319">
        <v>318</v>
      </c>
      <c r="Q319">
        <f t="shared" si="18"/>
        <v>53.728314535489417</v>
      </c>
      <c r="R319">
        <f t="shared" si="19"/>
        <v>1.1611488536914853</v>
      </c>
      <c r="U319">
        <v>19.88</v>
      </c>
    </row>
    <row r="320" spans="1:21" x14ac:dyDescent="0.75">
      <c r="A320" s="7">
        <v>0.6333333333333333</v>
      </c>
      <c r="B320">
        <v>19.32</v>
      </c>
      <c r="C320">
        <v>39.68</v>
      </c>
      <c r="D320">
        <v>10</v>
      </c>
      <c r="E320">
        <v>32.78</v>
      </c>
      <c r="F320">
        <v>10</v>
      </c>
      <c r="G320">
        <v>32.11</v>
      </c>
      <c r="H320">
        <v>33.83</v>
      </c>
      <c r="I320">
        <v>35.17</v>
      </c>
      <c r="J320">
        <v>28.25</v>
      </c>
      <c r="K320">
        <v>93.34</v>
      </c>
      <c r="M320">
        <f t="shared" ref="M320:M378" si="20">B320-6.2338</f>
        <v>13.086200000000002</v>
      </c>
      <c r="N320">
        <f t="shared" ref="N320:N378" si="21">M320/30.6462</f>
        <v>0.42700889506692513</v>
      </c>
      <c r="P320">
        <v>319</v>
      </c>
      <c r="Q320">
        <f t="shared" si="18"/>
        <v>53.162568201616963</v>
      </c>
      <c r="R320">
        <f t="shared" si="19"/>
        <v>1.1350444753346254</v>
      </c>
      <c r="U320">
        <v>19.920000000000002</v>
      </c>
    </row>
    <row r="321" spans="1:21" x14ac:dyDescent="0.75">
      <c r="A321" s="7">
        <v>0.63402777777777775</v>
      </c>
      <c r="B321">
        <v>19.21</v>
      </c>
      <c r="C321">
        <v>39.61</v>
      </c>
      <c r="D321">
        <v>10</v>
      </c>
      <c r="E321">
        <v>32.69</v>
      </c>
      <c r="F321">
        <v>10</v>
      </c>
      <c r="G321">
        <v>32.090000000000003</v>
      </c>
      <c r="H321">
        <v>33.729999999999997</v>
      </c>
      <c r="I321">
        <v>35.090000000000003</v>
      </c>
      <c r="J321">
        <v>29</v>
      </c>
      <c r="K321">
        <v>90.61</v>
      </c>
      <c r="M321">
        <f t="shared" si="20"/>
        <v>12.976200000000002</v>
      </c>
      <c r="N321">
        <f t="shared" si="21"/>
        <v>0.42341954304285695</v>
      </c>
      <c r="P321">
        <v>320</v>
      </c>
      <c r="Q321">
        <f t="shared" si="18"/>
        <v>52.765524575761781</v>
      </c>
      <c r="R321">
        <f t="shared" si="19"/>
        <v>1.1170977152142842</v>
      </c>
      <c r="U321">
        <v>19.8</v>
      </c>
    </row>
    <row r="322" spans="1:21" x14ac:dyDescent="0.75">
      <c r="A322" s="7">
        <v>0.63472222222222219</v>
      </c>
      <c r="B322">
        <v>19.2</v>
      </c>
      <c r="C322">
        <v>39.49</v>
      </c>
      <c r="D322">
        <v>10</v>
      </c>
      <c r="E322">
        <v>32.67</v>
      </c>
      <c r="F322">
        <v>10</v>
      </c>
      <c r="G322">
        <v>32.049999999999997</v>
      </c>
      <c r="H322">
        <v>33.68</v>
      </c>
      <c r="I322">
        <v>35.03</v>
      </c>
      <c r="J322">
        <v>27.94</v>
      </c>
      <c r="K322">
        <v>93.34</v>
      </c>
      <c r="M322">
        <f t="shared" si="20"/>
        <v>12.966200000000001</v>
      </c>
      <c r="N322">
        <f t="shared" si="21"/>
        <v>0.42309323831339612</v>
      </c>
      <c r="P322">
        <v>321</v>
      </c>
      <c r="Q322">
        <f t="shared" si="18"/>
        <v>52.729095648686574</v>
      </c>
      <c r="R322">
        <f t="shared" si="19"/>
        <v>1.1154661915669803</v>
      </c>
      <c r="U322">
        <v>19.690000000000001</v>
      </c>
    </row>
    <row r="323" spans="1:21" x14ac:dyDescent="0.75">
      <c r="A323" s="7">
        <v>0.63541666666666663</v>
      </c>
      <c r="B323">
        <v>19.170000000000002</v>
      </c>
      <c r="C323">
        <v>39.43</v>
      </c>
      <c r="D323">
        <v>10</v>
      </c>
      <c r="E323">
        <v>32.68</v>
      </c>
      <c r="F323">
        <v>10</v>
      </c>
      <c r="G323">
        <v>32.090000000000003</v>
      </c>
      <c r="H323">
        <v>33.56</v>
      </c>
      <c r="I323">
        <v>34.979999999999997</v>
      </c>
      <c r="J323">
        <v>27.39</v>
      </c>
      <c r="K323">
        <v>93.34</v>
      </c>
      <c r="M323">
        <f t="shared" si="20"/>
        <v>12.936200000000003</v>
      </c>
      <c r="N323">
        <f t="shared" si="21"/>
        <v>0.42211432412501398</v>
      </c>
      <c r="P323">
        <v>322</v>
      </c>
      <c r="Q323">
        <f t="shared" ref="Q323:Q378" si="22">(M323-$S$12)/M323*100</f>
        <v>52.619470942007709</v>
      </c>
      <c r="R323">
        <f t="shared" ref="R323:R378" si="23">(M323-$S$12)/$S$12</f>
        <v>1.1105716206250695</v>
      </c>
      <c r="U323">
        <v>19.649999999999999</v>
      </c>
    </row>
    <row r="324" spans="1:21" x14ac:dyDescent="0.75">
      <c r="A324" s="7">
        <v>0.63611111111111118</v>
      </c>
      <c r="B324">
        <v>19.149999999999999</v>
      </c>
      <c r="C324">
        <v>39.39</v>
      </c>
      <c r="D324">
        <v>10</v>
      </c>
      <c r="E324">
        <v>32.68</v>
      </c>
      <c r="F324">
        <v>10</v>
      </c>
      <c r="G324">
        <v>32.18</v>
      </c>
      <c r="H324">
        <v>33.520000000000003</v>
      </c>
      <c r="I324">
        <v>34.93</v>
      </c>
      <c r="J324">
        <v>28.85</v>
      </c>
      <c r="K324">
        <v>91.97</v>
      </c>
      <c r="M324">
        <f t="shared" si="20"/>
        <v>12.9162</v>
      </c>
      <c r="N324">
        <f t="shared" si="21"/>
        <v>0.42146171466609234</v>
      </c>
      <c r="P324">
        <v>323</v>
      </c>
      <c r="Q324">
        <f t="shared" si="22"/>
        <v>52.546104891531556</v>
      </c>
      <c r="R324">
        <f t="shared" si="23"/>
        <v>1.1073085733304615</v>
      </c>
      <c r="U324">
        <v>19.62</v>
      </c>
    </row>
    <row r="325" spans="1:21" x14ac:dyDescent="0.75">
      <c r="A325" s="7">
        <v>0.63680555555555551</v>
      </c>
      <c r="B325">
        <v>19.14</v>
      </c>
      <c r="C325">
        <v>39.42</v>
      </c>
      <c r="D325">
        <v>10</v>
      </c>
      <c r="E325">
        <v>32.71</v>
      </c>
      <c r="F325">
        <v>10</v>
      </c>
      <c r="G325">
        <v>32.159999999999997</v>
      </c>
      <c r="H325">
        <v>33.43</v>
      </c>
      <c r="I325">
        <v>34.89</v>
      </c>
      <c r="J325">
        <v>27.03</v>
      </c>
      <c r="K325">
        <v>91.97</v>
      </c>
      <c r="M325">
        <f t="shared" si="20"/>
        <v>12.906200000000002</v>
      </c>
      <c r="N325">
        <f t="shared" si="21"/>
        <v>0.42113540993663168</v>
      </c>
      <c r="P325">
        <v>324</v>
      </c>
      <c r="Q325">
        <f t="shared" si="22"/>
        <v>52.509336597914178</v>
      </c>
      <c r="R325">
        <f t="shared" si="23"/>
        <v>1.1056770496831581</v>
      </c>
      <c r="U325">
        <v>19.579999999999998</v>
      </c>
    </row>
    <row r="326" spans="1:21" x14ac:dyDescent="0.75">
      <c r="A326" s="7">
        <v>0.63750000000000007</v>
      </c>
      <c r="B326">
        <v>19.13</v>
      </c>
      <c r="C326">
        <v>39.479999999999997</v>
      </c>
      <c r="D326">
        <v>10</v>
      </c>
      <c r="E326">
        <v>32.770000000000003</v>
      </c>
      <c r="F326">
        <v>10</v>
      </c>
      <c r="G326">
        <v>32.130000000000003</v>
      </c>
      <c r="H326">
        <v>33.36</v>
      </c>
      <c r="I326">
        <v>34.85</v>
      </c>
      <c r="J326">
        <v>27.66</v>
      </c>
      <c r="K326">
        <v>90.61</v>
      </c>
      <c r="M326">
        <f t="shared" si="20"/>
        <v>12.8962</v>
      </c>
      <c r="N326">
        <f t="shared" si="21"/>
        <v>0.42080910520717085</v>
      </c>
      <c r="P326">
        <v>325</v>
      </c>
      <c r="Q326">
        <f t="shared" si="22"/>
        <v>52.472511282393256</v>
      </c>
      <c r="R326">
        <f t="shared" si="23"/>
        <v>1.1040455260358539</v>
      </c>
      <c r="U326">
        <v>19.649999999999999</v>
      </c>
    </row>
    <row r="327" spans="1:21" x14ac:dyDescent="0.75">
      <c r="A327" s="7">
        <v>0.6381944444444444</v>
      </c>
      <c r="B327">
        <v>19.13</v>
      </c>
      <c r="C327">
        <v>39.51</v>
      </c>
      <c r="D327">
        <v>10</v>
      </c>
      <c r="E327">
        <v>32.81</v>
      </c>
      <c r="F327">
        <v>10</v>
      </c>
      <c r="G327">
        <v>32.119999999999997</v>
      </c>
      <c r="H327">
        <v>33.299999999999997</v>
      </c>
      <c r="I327">
        <v>34.82</v>
      </c>
      <c r="J327">
        <v>27.81</v>
      </c>
      <c r="K327">
        <v>90.61</v>
      </c>
      <c r="M327">
        <f t="shared" si="20"/>
        <v>12.8962</v>
      </c>
      <c r="N327">
        <f t="shared" si="21"/>
        <v>0.42080910520717085</v>
      </c>
      <c r="P327">
        <v>326</v>
      </c>
      <c r="Q327">
        <f t="shared" si="22"/>
        <v>52.472511282393256</v>
      </c>
      <c r="R327">
        <f t="shared" si="23"/>
        <v>1.1040455260358539</v>
      </c>
      <c r="U327">
        <v>19.57</v>
      </c>
    </row>
    <row r="328" spans="1:21" x14ac:dyDescent="0.75">
      <c r="A328" s="7">
        <v>0.63888888888888895</v>
      </c>
      <c r="B328">
        <v>19.12</v>
      </c>
      <c r="C328">
        <v>39.51</v>
      </c>
      <c r="D328">
        <v>10</v>
      </c>
      <c r="E328">
        <v>32.83</v>
      </c>
      <c r="F328">
        <v>10</v>
      </c>
      <c r="G328">
        <v>31.99</v>
      </c>
      <c r="H328">
        <v>33.25</v>
      </c>
      <c r="I328">
        <v>34.81</v>
      </c>
      <c r="J328">
        <v>27.93</v>
      </c>
      <c r="K328">
        <v>87.87</v>
      </c>
      <c r="M328">
        <f t="shared" si="20"/>
        <v>12.886200000000002</v>
      </c>
      <c r="N328">
        <f t="shared" si="21"/>
        <v>0.42048280047771019</v>
      </c>
      <c r="P328">
        <v>327</v>
      </c>
      <c r="Q328">
        <f t="shared" si="22"/>
        <v>52.435628812217715</v>
      </c>
      <c r="R328">
        <f t="shared" si="23"/>
        <v>1.1024140023885507</v>
      </c>
      <c r="U328">
        <v>19.690000000000001</v>
      </c>
    </row>
    <row r="329" spans="1:21" x14ac:dyDescent="0.75">
      <c r="A329" s="7">
        <v>0.63958333333333328</v>
      </c>
      <c r="B329">
        <v>18.95</v>
      </c>
      <c r="C329">
        <v>39.54</v>
      </c>
      <c r="D329">
        <v>10</v>
      </c>
      <c r="E329">
        <v>32.79</v>
      </c>
      <c r="F329">
        <v>10</v>
      </c>
      <c r="G329">
        <v>31.94</v>
      </c>
      <c r="H329">
        <v>33.22</v>
      </c>
      <c r="I329">
        <v>34.79</v>
      </c>
      <c r="J329">
        <v>27.94</v>
      </c>
      <c r="K329">
        <v>98.81</v>
      </c>
      <c r="M329">
        <f t="shared" si="20"/>
        <v>12.716200000000001</v>
      </c>
      <c r="N329">
        <f t="shared" si="21"/>
        <v>0.4149356200768774</v>
      </c>
      <c r="P329">
        <v>328</v>
      </c>
      <c r="Q329">
        <f t="shared" si="22"/>
        <v>51.799751498089044</v>
      </c>
      <c r="R329">
        <f t="shared" si="23"/>
        <v>1.0746781003843866</v>
      </c>
      <c r="U329">
        <v>19.579999999999998</v>
      </c>
    </row>
    <row r="330" spans="1:21" x14ac:dyDescent="0.75">
      <c r="A330" s="7">
        <v>0.64027777777777783</v>
      </c>
      <c r="B330">
        <v>18.93</v>
      </c>
      <c r="C330">
        <v>39.61</v>
      </c>
      <c r="D330">
        <v>10</v>
      </c>
      <c r="E330">
        <v>32.770000000000003</v>
      </c>
      <c r="F330">
        <v>10</v>
      </c>
      <c r="G330">
        <v>31.98</v>
      </c>
      <c r="H330">
        <v>33.17</v>
      </c>
      <c r="I330">
        <v>34.76</v>
      </c>
      <c r="J330">
        <v>27.14</v>
      </c>
      <c r="K330">
        <v>87.87</v>
      </c>
      <c r="M330">
        <f t="shared" si="20"/>
        <v>12.696200000000001</v>
      </c>
      <c r="N330">
        <f t="shared" si="21"/>
        <v>0.41428301061795592</v>
      </c>
      <c r="P330">
        <v>329</v>
      </c>
      <c r="Q330">
        <f t="shared" si="22"/>
        <v>51.723822876136161</v>
      </c>
      <c r="R330">
        <f t="shared" si="23"/>
        <v>1.0714150530897792</v>
      </c>
      <c r="U330">
        <v>19.48</v>
      </c>
    </row>
    <row r="331" spans="1:21" x14ac:dyDescent="0.75">
      <c r="A331" s="7">
        <v>0.64097222222222217</v>
      </c>
      <c r="B331">
        <v>18.91</v>
      </c>
      <c r="C331">
        <v>39.619999999999997</v>
      </c>
      <c r="D331">
        <v>10</v>
      </c>
      <c r="E331">
        <v>32.83</v>
      </c>
      <c r="F331">
        <v>10</v>
      </c>
      <c r="G331">
        <v>32.07</v>
      </c>
      <c r="H331">
        <v>33.130000000000003</v>
      </c>
      <c r="I331">
        <v>34.78</v>
      </c>
      <c r="J331">
        <v>29.96</v>
      </c>
      <c r="K331">
        <v>87.87</v>
      </c>
      <c r="M331">
        <f t="shared" si="20"/>
        <v>12.676200000000001</v>
      </c>
      <c r="N331">
        <f t="shared" si="21"/>
        <v>0.41363040115903443</v>
      </c>
      <c r="P331">
        <v>330</v>
      </c>
      <c r="Q331">
        <f t="shared" si="22"/>
        <v>51.647654659913854</v>
      </c>
      <c r="R331">
        <f t="shared" si="23"/>
        <v>1.0681520057951719</v>
      </c>
      <c r="U331">
        <v>19.489999999999998</v>
      </c>
    </row>
    <row r="332" spans="1:21" x14ac:dyDescent="0.75">
      <c r="A332" s="7">
        <v>0.64166666666666672</v>
      </c>
      <c r="B332">
        <v>18.89</v>
      </c>
      <c r="C332">
        <v>39.69</v>
      </c>
      <c r="D332">
        <v>10</v>
      </c>
      <c r="E332">
        <v>32.89</v>
      </c>
      <c r="F332">
        <v>10</v>
      </c>
      <c r="G332">
        <v>32.049999999999997</v>
      </c>
      <c r="H332">
        <v>33.08</v>
      </c>
      <c r="I332">
        <v>34.75</v>
      </c>
      <c r="J332">
        <v>27.39</v>
      </c>
      <c r="K332">
        <v>86.5</v>
      </c>
      <c r="M332">
        <f t="shared" si="20"/>
        <v>12.656200000000002</v>
      </c>
      <c r="N332">
        <f t="shared" si="21"/>
        <v>0.41297779170011295</v>
      </c>
      <c r="P332">
        <v>331</v>
      </c>
      <c r="Q332">
        <f t="shared" si="22"/>
        <v>51.571245713563307</v>
      </c>
      <c r="R332">
        <f t="shared" si="23"/>
        <v>1.0648889585005645</v>
      </c>
      <c r="U332">
        <v>19.48</v>
      </c>
    </row>
    <row r="333" spans="1:21" x14ac:dyDescent="0.75">
      <c r="A333" s="7">
        <v>0.64236111111111105</v>
      </c>
      <c r="B333">
        <v>18.89</v>
      </c>
      <c r="C333">
        <v>39.700000000000003</v>
      </c>
      <c r="D333">
        <v>10</v>
      </c>
      <c r="E333">
        <v>32.840000000000003</v>
      </c>
      <c r="F333">
        <v>10</v>
      </c>
      <c r="G333">
        <v>31.65</v>
      </c>
      <c r="H333">
        <v>32.770000000000003</v>
      </c>
      <c r="I333">
        <v>34.29</v>
      </c>
      <c r="J333">
        <v>26.94</v>
      </c>
      <c r="K333">
        <v>90.61</v>
      </c>
      <c r="M333">
        <f t="shared" si="20"/>
        <v>12.656200000000002</v>
      </c>
      <c r="N333">
        <f t="shared" si="21"/>
        <v>0.41297779170011295</v>
      </c>
      <c r="P333">
        <v>332</v>
      </c>
      <c r="Q333">
        <f t="shared" si="22"/>
        <v>51.571245713563307</v>
      </c>
      <c r="R333">
        <f t="shared" si="23"/>
        <v>1.0648889585005645</v>
      </c>
      <c r="U333">
        <v>19.32</v>
      </c>
    </row>
    <row r="334" spans="1:21" x14ac:dyDescent="0.75">
      <c r="A334" s="7">
        <v>0.6430555555555556</v>
      </c>
      <c r="B334">
        <v>18.89</v>
      </c>
      <c r="C334">
        <v>39.65</v>
      </c>
      <c r="D334">
        <v>10</v>
      </c>
      <c r="E334">
        <v>32.71</v>
      </c>
      <c r="F334">
        <v>10</v>
      </c>
      <c r="G334">
        <v>31.91</v>
      </c>
      <c r="H334">
        <v>32.619999999999997</v>
      </c>
      <c r="I334">
        <v>34.119999999999997</v>
      </c>
      <c r="J334">
        <v>24.17</v>
      </c>
      <c r="K334">
        <v>85.14</v>
      </c>
      <c r="M334">
        <f t="shared" si="20"/>
        <v>12.656200000000002</v>
      </c>
      <c r="N334">
        <f t="shared" si="21"/>
        <v>0.41297779170011295</v>
      </c>
      <c r="P334">
        <v>333</v>
      </c>
      <c r="Q334">
        <f t="shared" si="22"/>
        <v>51.571245713563307</v>
      </c>
      <c r="R334">
        <f t="shared" si="23"/>
        <v>1.0648889585005645</v>
      </c>
      <c r="U334">
        <v>19.2</v>
      </c>
    </row>
    <row r="335" spans="1:21" x14ac:dyDescent="0.75">
      <c r="A335" s="7">
        <v>0.64374999999999993</v>
      </c>
      <c r="B335">
        <v>18.87</v>
      </c>
      <c r="C335">
        <v>39.49</v>
      </c>
      <c r="D335">
        <v>10</v>
      </c>
      <c r="E335">
        <v>32.72</v>
      </c>
      <c r="F335">
        <v>10</v>
      </c>
      <c r="G335">
        <v>31.84</v>
      </c>
      <c r="H335">
        <v>32.64</v>
      </c>
      <c r="I335">
        <v>34.29</v>
      </c>
      <c r="J335">
        <v>29.14</v>
      </c>
      <c r="K335">
        <v>82.4</v>
      </c>
      <c r="M335">
        <f t="shared" si="20"/>
        <v>12.636200000000002</v>
      </c>
      <c r="N335">
        <f t="shared" si="21"/>
        <v>0.41232518224119147</v>
      </c>
      <c r="P335">
        <v>334</v>
      </c>
      <c r="Q335">
        <f t="shared" si="22"/>
        <v>51.494594894034599</v>
      </c>
      <c r="R335">
        <f t="shared" si="23"/>
        <v>1.061625911205957</v>
      </c>
      <c r="U335">
        <v>19.149999999999999</v>
      </c>
    </row>
    <row r="336" spans="1:21" x14ac:dyDescent="0.75">
      <c r="A336" s="7">
        <v>0.64444444444444449</v>
      </c>
      <c r="B336">
        <v>18.84</v>
      </c>
      <c r="C336">
        <v>39.42</v>
      </c>
      <c r="D336">
        <v>10</v>
      </c>
      <c r="E336">
        <v>32.71</v>
      </c>
      <c r="F336">
        <v>10</v>
      </c>
      <c r="G336">
        <v>31.89</v>
      </c>
      <c r="H336">
        <v>32.659999999999997</v>
      </c>
      <c r="I336">
        <v>34.31</v>
      </c>
      <c r="J336">
        <v>29.26</v>
      </c>
      <c r="K336">
        <v>85.14</v>
      </c>
      <c r="M336">
        <f t="shared" si="20"/>
        <v>12.606200000000001</v>
      </c>
      <c r="N336">
        <f t="shared" si="21"/>
        <v>0.41134626805280922</v>
      </c>
      <c r="P336">
        <v>335</v>
      </c>
      <c r="Q336">
        <f t="shared" si="22"/>
        <v>51.379162634259323</v>
      </c>
      <c r="R336">
        <f t="shared" si="23"/>
        <v>1.0567313402640457</v>
      </c>
      <c r="U336">
        <v>19.21</v>
      </c>
    </row>
    <row r="337" spans="1:21" x14ac:dyDescent="0.75">
      <c r="A337" s="7">
        <v>0.64513888888888882</v>
      </c>
      <c r="B337">
        <v>18.829999999999998</v>
      </c>
      <c r="C337">
        <v>39.35</v>
      </c>
      <c r="D337">
        <v>10</v>
      </c>
      <c r="E337">
        <v>32.72</v>
      </c>
      <c r="F337">
        <v>10</v>
      </c>
      <c r="G337">
        <v>31.82</v>
      </c>
      <c r="H337">
        <v>32.65</v>
      </c>
      <c r="I337">
        <v>34.32</v>
      </c>
      <c r="J337">
        <v>26.12</v>
      </c>
      <c r="K337">
        <v>83.77</v>
      </c>
      <c r="M337">
        <f t="shared" si="20"/>
        <v>12.5962</v>
      </c>
      <c r="N337">
        <f t="shared" si="21"/>
        <v>0.41101996332334839</v>
      </c>
      <c r="P337">
        <v>336</v>
      </c>
      <c r="Q337">
        <f t="shared" si="22"/>
        <v>51.340563026944622</v>
      </c>
      <c r="R337">
        <f t="shared" si="23"/>
        <v>1.0550998166167416</v>
      </c>
      <c r="U337">
        <v>19.13</v>
      </c>
    </row>
    <row r="338" spans="1:21" x14ac:dyDescent="0.75">
      <c r="A338" s="7">
        <v>0.64583333333333337</v>
      </c>
      <c r="B338">
        <v>18.79</v>
      </c>
      <c r="C338">
        <v>39.28</v>
      </c>
      <c r="D338">
        <v>10</v>
      </c>
      <c r="E338">
        <v>32.69</v>
      </c>
      <c r="F338">
        <v>10</v>
      </c>
      <c r="G338">
        <v>31.74</v>
      </c>
      <c r="H338">
        <v>32.67</v>
      </c>
      <c r="I338">
        <v>34.299999999999997</v>
      </c>
      <c r="J338">
        <v>27.08</v>
      </c>
      <c r="K338">
        <v>85.14</v>
      </c>
      <c r="M338">
        <f t="shared" si="20"/>
        <v>12.5562</v>
      </c>
      <c r="N338">
        <f t="shared" si="21"/>
        <v>0.40971474440550543</v>
      </c>
      <c r="P338">
        <v>337</v>
      </c>
      <c r="Q338">
        <f t="shared" si="22"/>
        <v>51.185549768241977</v>
      </c>
      <c r="R338">
        <f t="shared" si="23"/>
        <v>1.0485737220275269</v>
      </c>
      <c r="U338">
        <v>19.170000000000002</v>
      </c>
    </row>
    <row r="339" spans="1:21" x14ac:dyDescent="0.75">
      <c r="A339" s="7">
        <v>0.64652777777777781</v>
      </c>
      <c r="B339">
        <v>18.78</v>
      </c>
      <c r="C339">
        <v>39.200000000000003</v>
      </c>
      <c r="D339">
        <v>10</v>
      </c>
      <c r="E339">
        <v>32.6</v>
      </c>
      <c r="F339">
        <v>10</v>
      </c>
      <c r="G339">
        <v>31.6</v>
      </c>
      <c r="H339">
        <v>32.630000000000003</v>
      </c>
      <c r="I339">
        <v>34.26</v>
      </c>
      <c r="J339">
        <v>27.12</v>
      </c>
      <c r="K339">
        <v>89.24</v>
      </c>
      <c r="M339">
        <f t="shared" si="20"/>
        <v>12.546200000000002</v>
      </c>
      <c r="N339">
        <f t="shared" si="21"/>
        <v>0.40938843967604471</v>
      </c>
      <c r="P339">
        <v>338</v>
      </c>
      <c r="Q339">
        <f t="shared" si="22"/>
        <v>51.146642011126872</v>
      </c>
      <c r="R339">
        <f t="shared" si="23"/>
        <v>1.0469421983802234</v>
      </c>
      <c r="U339">
        <v>19.13</v>
      </c>
    </row>
    <row r="340" spans="1:21" x14ac:dyDescent="0.75">
      <c r="A340" s="7">
        <v>0.64722222222222225</v>
      </c>
      <c r="B340">
        <v>18.77</v>
      </c>
      <c r="C340">
        <v>39.1</v>
      </c>
      <c r="D340">
        <v>10</v>
      </c>
      <c r="E340">
        <v>32.520000000000003</v>
      </c>
      <c r="F340">
        <v>10</v>
      </c>
      <c r="G340">
        <v>31.65</v>
      </c>
      <c r="H340">
        <v>32.630000000000003</v>
      </c>
      <c r="I340">
        <v>34.19</v>
      </c>
      <c r="J340">
        <v>26.81</v>
      </c>
      <c r="K340">
        <v>83.77</v>
      </c>
      <c r="M340">
        <f t="shared" si="20"/>
        <v>12.536200000000001</v>
      </c>
      <c r="N340">
        <f t="shared" si="21"/>
        <v>0.40906213494658394</v>
      </c>
      <c r="P340">
        <v>339</v>
      </c>
      <c r="Q340">
        <f t="shared" si="22"/>
        <v>51.107672181362773</v>
      </c>
      <c r="R340">
        <f t="shared" si="23"/>
        <v>1.0453106747329193</v>
      </c>
      <c r="U340">
        <v>19.14</v>
      </c>
    </row>
    <row r="341" spans="1:21" x14ac:dyDescent="0.75">
      <c r="A341" s="7">
        <v>0.6479166666666667</v>
      </c>
      <c r="B341">
        <v>18.73</v>
      </c>
      <c r="C341">
        <v>39.03</v>
      </c>
      <c r="D341">
        <v>10</v>
      </c>
      <c r="E341">
        <v>32.46</v>
      </c>
      <c r="F341">
        <v>10</v>
      </c>
      <c r="G341">
        <v>31.56</v>
      </c>
      <c r="H341">
        <v>32.619999999999997</v>
      </c>
      <c r="I341">
        <v>34.130000000000003</v>
      </c>
      <c r="J341">
        <v>28.02</v>
      </c>
      <c r="K341">
        <v>82.4</v>
      </c>
      <c r="M341">
        <f t="shared" si="20"/>
        <v>12.496200000000002</v>
      </c>
      <c r="N341">
        <f t="shared" si="21"/>
        <v>0.40775691602874098</v>
      </c>
      <c r="P341">
        <v>340</v>
      </c>
      <c r="Q341">
        <f t="shared" si="22"/>
        <v>50.951169155423251</v>
      </c>
      <c r="R341">
        <f t="shared" si="23"/>
        <v>1.0387845801437046</v>
      </c>
      <c r="U341">
        <v>18.93</v>
      </c>
    </row>
    <row r="342" spans="1:21" x14ac:dyDescent="0.75">
      <c r="A342" s="7">
        <v>0.64861111111111114</v>
      </c>
      <c r="B342">
        <v>18.7</v>
      </c>
      <c r="C342">
        <v>39.01</v>
      </c>
      <c r="D342">
        <v>10</v>
      </c>
      <c r="E342">
        <v>32.409999999999997</v>
      </c>
      <c r="F342">
        <v>10</v>
      </c>
      <c r="G342">
        <v>31.54</v>
      </c>
      <c r="H342">
        <v>32.58</v>
      </c>
      <c r="I342">
        <v>33.99</v>
      </c>
      <c r="J342">
        <v>28.12</v>
      </c>
      <c r="K342">
        <v>83.77</v>
      </c>
      <c r="M342">
        <f t="shared" si="20"/>
        <v>12.466200000000001</v>
      </c>
      <c r="N342">
        <f t="shared" si="21"/>
        <v>0.40677800184035867</v>
      </c>
      <c r="P342">
        <v>341</v>
      </c>
      <c r="Q342">
        <f t="shared" si="22"/>
        <v>50.833132791067037</v>
      </c>
      <c r="R342">
        <f t="shared" si="23"/>
        <v>1.0338900092017931</v>
      </c>
      <c r="U342">
        <v>18.91</v>
      </c>
    </row>
    <row r="343" spans="1:21" x14ac:dyDescent="0.75">
      <c r="A343" s="7">
        <v>0.64930555555555558</v>
      </c>
      <c r="B343">
        <v>18.7</v>
      </c>
      <c r="C343">
        <v>39.03</v>
      </c>
      <c r="D343">
        <v>10</v>
      </c>
      <c r="E343">
        <v>32.4</v>
      </c>
      <c r="F343">
        <v>10</v>
      </c>
      <c r="G343">
        <v>31.6</v>
      </c>
      <c r="H343">
        <v>32.549999999999997</v>
      </c>
      <c r="I343">
        <v>33.85</v>
      </c>
      <c r="J343">
        <v>28.38</v>
      </c>
      <c r="K343">
        <v>83.77</v>
      </c>
      <c r="M343">
        <f t="shared" si="20"/>
        <v>12.466200000000001</v>
      </c>
      <c r="N343">
        <f t="shared" si="21"/>
        <v>0.40677800184035867</v>
      </c>
      <c r="P343">
        <v>342</v>
      </c>
      <c r="Q343">
        <f t="shared" si="22"/>
        <v>50.833132791067037</v>
      </c>
      <c r="R343">
        <f t="shared" si="23"/>
        <v>1.0338900092017931</v>
      </c>
      <c r="U343">
        <v>18.84</v>
      </c>
    </row>
    <row r="344" spans="1:21" x14ac:dyDescent="0.75">
      <c r="A344" s="7">
        <v>0.65</v>
      </c>
      <c r="B344">
        <v>18.690000000000001</v>
      </c>
      <c r="C344">
        <v>39.01</v>
      </c>
      <c r="D344">
        <v>10</v>
      </c>
      <c r="E344">
        <v>32.44</v>
      </c>
      <c r="F344">
        <v>10</v>
      </c>
      <c r="G344">
        <v>31.61</v>
      </c>
      <c r="H344">
        <v>32.479999999999997</v>
      </c>
      <c r="I344">
        <v>33.76</v>
      </c>
      <c r="J344">
        <v>26.22</v>
      </c>
      <c r="K344">
        <v>86.5</v>
      </c>
      <c r="M344">
        <f t="shared" si="20"/>
        <v>12.456200000000003</v>
      </c>
      <c r="N344">
        <f t="shared" si="21"/>
        <v>0.40645169711089801</v>
      </c>
      <c r="P344">
        <v>343</v>
      </c>
      <c r="Q344">
        <f t="shared" si="22"/>
        <v>50.79366098810231</v>
      </c>
      <c r="R344">
        <f t="shared" si="23"/>
        <v>1.0322584855544896</v>
      </c>
      <c r="U344">
        <v>18.89</v>
      </c>
    </row>
    <row r="345" spans="1:21" x14ac:dyDescent="0.75">
      <c r="A345" s="7">
        <v>0.65069444444444446</v>
      </c>
      <c r="B345">
        <v>18.66</v>
      </c>
      <c r="C345">
        <v>38.96</v>
      </c>
      <c r="D345">
        <v>10</v>
      </c>
      <c r="E345">
        <v>32.42</v>
      </c>
      <c r="F345">
        <v>10</v>
      </c>
      <c r="G345">
        <v>31.62</v>
      </c>
      <c r="H345">
        <v>32.4</v>
      </c>
      <c r="I345">
        <v>33.619999999999997</v>
      </c>
      <c r="J345">
        <v>27.11</v>
      </c>
      <c r="K345">
        <v>81.040000000000006</v>
      </c>
      <c r="M345">
        <f t="shared" si="20"/>
        <v>12.426200000000001</v>
      </c>
      <c r="N345">
        <f t="shared" si="21"/>
        <v>0.40547278292251571</v>
      </c>
      <c r="P345">
        <v>344</v>
      </c>
      <c r="Q345">
        <f t="shared" si="22"/>
        <v>50.674864399414133</v>
      </c>
      <c r="R345">
        <f t="shared" si="23"/>
        <v>1.0273639146125784</v>
      </c>
      <c r="U345">
        <v>18.78</v>
      </c>
    </row>
    <row r="346" spans="1:21" x14ac:dyDescent="0.75">
      <c r="A346" s="7">
        <v>0.65138888888888891</v>
      </c>
      <c r="B346">
        <v>18.63</v>
      </c>
      <c r="C346">
        <v>38.93</v>
      </c>
      <c r="D346">
        <v>10</v>
      </c>
      <c r="E346">
        <v>32.39</v>
      </c>
      <c r="F346">
        <v>10</v>
      </c>
      <c r="G346">
        <v>31.43</v>
      </c>
      <c r="H346">
        <v>32.380000000000003</v>
      </c>
      <c r="I346">
        <v>33.49</v>
      </c>
      <c r="J346">
        <v>26.18</v>
      </c>
      <c r="K346">
        <v>87.87</v>
      </c>
      <c r="M346">
        <f t="shared" si="20"/>
        <v>12.3962</v>
      </c>
      <c r="N346">
        <f t="shared" si="21"/>
        <v>0.40449386873413345</v>
      </c>
      <c r="P346">
        <v>345</v>
      </c>
      <c r="Q346">
        <f t="shared" si="22"/>
        <v>50.555492812313439</v>
      </c>
      <c r="R346">
        <f t="shared" si="23"/>
        <v>1.0224693436706669</v>
      </c>
      <c r="U346">
        <v>18.829999999999998</v>
      </c>
    </row>
    <row r="347" spans="1:21" x14ac:dyDescent="0.75">
      <c r="A347" s="7">
        <v>0.65208333333333335</v>
      </c>
      <c r="B347">
        <v>18.62</v>
      </c>
      <c r="C347">
        <v>38.93</v>
      </c>
      <c r="D347">
        <v>10</v>
      </c>
      <c r="E347">
        <v>32.340000000000003</v>
      </c>
      <c r="F347">
        <v>10</v>
      </c>
      <c r="G347">
        <v>31.5</v>
      </c>
      <c r="H347">
        <v>32.31</v>
      </c>
      <c r="I347">
        <v>33.33</v>
      </c>
      <c r="J347">
        <v>26.95</v>
      </c>
      <c r="K347">
        <v>82.4</v>
      </c>
      <c r="M347">
        <f t="shared" si="20"/>
        <v>12.386200000000002</v>
      </c>
      <c r="N347">
        <f t="shared" si="21"/>
        <v>0.40416756400467274</v>
      </c>
      <c r="P347">
        <v>346</v>
      </c>
      <c r="Q347">
        <f t="shared" si="22"/>
        <v>50.515573783727049</v>
      </c>
      <c r="R347">
        <f t="shared" si="23"/>
        <v>1.0208378200233634</v>
      </c>
      <c r="U347">
        <v>18.77</v>
      </c>
    </row>
    <row r="348" spans="1:21" x14ac:dyDescent="0.75">
      <c r="A348" s="7">
        <v>0.65277777777777779</v>
      </c>
      <c r="B348">
        <v>18.600000000000001</v>
      </c>
      <c r="C348">
        <v>38.9</v>
      </c>
      <c r="D348">
        <v>10</v>
      </c>
      <c r="E348">
        <v>32.28</v>
      </c>
      <c r="F348">
        <v>10</v>
      </c>
      <c r="G348">
        <v>31.3</v>
      </c>
      <c r="H348">
        <v>32.25</v>
      </c>
      <c r="I348">
        <v>33.21</v>
      </c>
      <c r="J348">
        <v>26.91</v>
      </c>
      <c r="K348">
        <v>83.77</v>
      </c>
      <c r="M348">
        <f t="shared" si="20"/>
        <v>12.366200000000003</v>
      </c>
      <c r="N348">
        <f t="shared" si="21"/>
        <v>0.40351495454575126</v>
      </c>
      <c r="P348">
        <v>347</v>
      </c>
      <c r="Q348">
        <f t="shared" si="22"/>
        <v>50.435542042017758</v>
      </c>
      <c r="R348">
        <f t="shared" si="23"/>
        <v>1.0175747727287561</v>
      </c>
      <c r="U348">
        <v>18.7</v>
      </c>
    </row>
    <row r="349" spans="1:21" x14ac:dyDescent="0.75">
      <c r="A349" s="7">
        <v>0.65347222222222223</v>
      </c>
      <c r="B349">
        <v>18.559999999999999</v>
      </c>
      <c r="C349">
        <v>38.85</v>
      </c>
      <c r="D349">
        <v>10</v>
      </c>
      <c r="E349">
        <v>32.200000000000003</v>
      </c>
      <c r="F349">
        <v>10</v>
      </c>
      <c r="G349">
        <v>31.19</v>
      </c>
      <c r="H349">
        <v>32.17</v>
      </c>
      <c r="I349">
        <v>33.07</v>
      </c>
      <c r="J349">
        <v>26.92</v>
      </c>
      <c r="K349">
        <v>82.4</v>
      </c>
      <c r="M349">
        <f t="shared" si="20"/>
        <v>12.3262</v>
      </c>
      <c r="N349">
        <f t="shared" si="21"/>
        <v>0.40220973562790818</v>
      </c>
      <c r="P349">
        <v>348</v>
      </c>
      <c r="Q349">
        <f t="shared" si="22"/>
        <v>50.274699420746046</v>
      </c>
      <c r="R349">
        <f t="shared" si="23"/>
        <v>1.0110486781395407</v>
      </c>
      <c r="U349">
        <v>18.66</v>
      </c>
    </row>
    <row r="350" spans="1:21" x14ac:dyDescent="0.75">
      <c r="A350" s="7">
        <v>0.65416666666666667</v>
      </c>
      <c r="B350">
        <v>18.54</v>
      </c>
      <c r="C350">
        <v>38.770000000000003</v>
      </c>
      <c r="D350">
        <v>10</v>
      </c>
      <c r="E350">
        <v>32.119999999999997</v>
      </c>
      <c r="F350">
        <v>10</v>
      </c>
      <c r="G350">
        <v>31</v>
      </c>
      <c r="H350">
        <v>32.11</v>
      </c>
      <c r="I350">
        <v>32.93</v>
      </c>
      <c r="J350">
        <v>28.27</v>
      </c>
      <c r="K350">
        <v>89.24</v>
      </c>
      <c r="M350">
        <f t="shared" si="20"/>
        <v>12.3062</v>
      </c>
      <c r="N350">
        <f t="shared" si="21"/>
        <v>0.4015571261689867</v>
      </c>
      <c r="P350">
        <v>349</v>
      </c>
      <c r="Q350">
        <f t="shared" si="22"/>
        <v>50.193886008678547</v>
      </c>
      <c r="R350">
        <f t="shared" si="23"/>
        <v>1.0077856308449331</v>
      </c>
      <c r="U350">
        <v>18.7</v>
      </c>
    </row>
    <row r="351" spans="1:21" x14ac:dyDescent="0.75">
      <c r="A351" s="7">
        <v>0.65486111111111112</v>
      </c>
      <c r="B351">
        <v>18.52</v>
      </c>
      <c r="C351">
        <v>38.76</v>
      </c>
      <c r="D351">
        <v>10</v>
      </c>
      <c r="E351">
        <v>32.049999999999997</v>
      </c>
      <c r="F351">
        <v>10</v>
      </c>
      <c r="G351">
        <v>30.96</v>
      </c>
      <c r="H351">
        <v>32.049999999999997</v>
      </c>
      <c r="I351">
        <v>32.770000000000003</v>
      </c>
      <c r="J351">
        <v>28.4</v>
      </c>
      <c r="K351">
        <v>82.4</v>
      </c>
      <c r="M351">
        <f t="shared" si="20"/>
        <v>12.286200000000001</v>
      </c>
      <c r="N351">
        <f t="shared" si="21"/>
        <v>0.40090451671006522</v>
      </c>
      <c r="P351">
        <v>350</v>
      </c>
      <c r="Q351">
        <f t="shared" si="22"/>
        <v>50.112809493578162</v>
      </c>
      <c r="R351">
        <f t="shared" si="23"/>
        <v>1.0045225835503258</v>
      </c>
      <c r="U351">
        <v>18.73</v>
      </c>
    </row>
    <row r="352" spans="1:21" x14ac:dyDescent="0.75">
      <c r="A352" s="7">
        <v>0.65555555555555556</v>
      </c>
      <c r="B352">
        <v>18.350000000000001</v>
      </c>
      <c r="C352">
        <v>38.74</v>
      </c>
      <c r="D352">
        <v>10</v>
      </c>
      <c r="E352">
        <v>32</v>
      </c>
      <c r="F352">
        <v>10</v>
      </c>
      <c r="G352">
        <v>30.83</v>
      </c>
      <c r="H352">
        <v>31.99</v>
      </c>
      <c r="I352">
        <v>32.61</v>
      </c>
      <c r="J352">
        <v>26.4</v>
      </c>
      <c r="K352">
        <v>81.040000000000006</v>
      </c>
      <c r="M352">
        <f t="shared" si="20"/>
        <v>12.116200000000003</v>
      </c>
      <c r="N352">
        <f t="shared" si="21"/>
        <v>0.39535733630923253</v>
      </c>
      <c r="P352">
        <v>351</v>
      </c>
      <c r="Q352">
        <f t="shared" si="22"/>
        <v>49.412852214390654</v>
      </c>
      <c r="R352">
        <f t="shared" si="23"/>
        <v>0.97678668154616244</v>
      </c>
      <c r="U352">
        <v>18.62</v>
      </c>
    </row>
    <row r="353" spans="1:21" x14ac:dyDescent="0.75">
      <c r="A353" s="7">
        <v>0.65625</v>
      </c>
      <c r="B353">
        <v>18.29</v>
      </c>
      <c r="C353">
        <v>38.69</v>
      </c>
      <c r="D353">
        <v>10</v>
      </c>
      <c r="E353">
        <v>31.92</v>
      </c>
      <c r="F353">
        <v>10</v>
      </c>
      <c r="G353">
        <v>30.75</v>
      </c>
      <c r="H353">
        <v>31.89</v>
      </c>
      <c r="I353">
        <v>32.42</v>
      </c>
      <c r="J353">
        <v>26.74</v>
      </c>
      <c r="K353">
        <v>82.4</v>
      </c>
      <c r="M353">
        <f t="shared" si="20"/>
        <v>12.0562</v>
      </c>
      <c r="N353">
        <f t="shared" si="21"/>
        <v>0.39339950793246797</v>
      </c>
      <c r="P353">
        <v>352</v>
      </c>
      <c r="Q353">
        <f t="shared" si="22"/>
        <v>49.161095535906831</v>
      </c>
      <c r="R353">
        <f t="shared" si="23"/>
        <v>0.96699753966233959</v>
      </c>
      <c r="U353">
        <v>18.54</v>
      </c>
    </row>
    <row r="354" spans="1:21" x14ac:dyDescent="0.75">
      <c r="A354" s="7">
        <v>0.65694444444444444</v>
      </c>
      <c r="B354">
        <v>18.23</v>
      </c>
      <c r="C354">
        <v>38.61</v>
      </c>
      <c r="D354">
        <v>10</v>
      </c>
      <c r="E354">
        <v>31.85</v>
      </c>
      <c r="F354">
        <v>10</v>
      </c>
      <c r="G354">
        <v>30.66</v>
      </c>
      <c r="H354">
        <v>31.79</v>
      </c>
      <c r="I354">
        <v>32.29</v>
      </c>
      <c r="J354">
        <v>28.6</v>
      </c>
      <c r="K354">
        <v>82.4</v>
      </c>
      <c r="M354">
        <f t="shared" si="20"/>
        <v>11.996200000000002</v>
      </c>
      <c r="N354">
        <f t="shared" si="21"/>
        <v>0.39144167955570353</v>
      </c>
      <c r="P354">
        <v>353</v>
      </c>
      <c r="Q354">
        <f t="shared" si="22"/>
        <v>48.906820493156168</v>
      </c>
      <c r="R354">
        <f t="shared" si="23"/>
        <v>0.95720839777851729</v>
      </c>
      <c r="U354">
        <v>18.600000000000001</v>
      </c>
    </row>
    <row r="355" spans="1:21" x14ac:dyDescent="0.75">
      <c r="A355" s="7">
        <v>0.65763888888888888</v>
      </c>
      <c r="B355">
        <v>18.22</v>
      </c>
      <c r="C355">
        <v>38.619999999999997</v>
      </c>
      <c r="D355">
        <v>10</v>
      </c>
      <c r="E355">
        <v>31.84</v>
      </c>
      <c r="F355">
        <v>10</v>
      </c>
      <c r="G355">
        <v>30.6</v>
      </c>
      <c r="H355">
        <v>31.71</v>
      </c>
      <c r="I355">
        <v>32.14</v>
      </c>
      <c r="J355">
        <v>24.62</v>
      </c>
      <c r="K355">
        <v>81.040000000000006</v>
      </c>
      <c r="M355">
        <f t="shared" si="20"/>
        <v>11.9862</v>
      </c>
      <c r="N355">
        <f t="shared" si="21"/>
        <v>0.39111537482624276</v>
      </c>
      <c r="P355">
        <v>354</v>
      </c>
      <c r="Q355">
        <f t="shared" si="22"/>
        <v>48.864193822896326</v>
      </c>
      <c r="R355">
        <f t="shared" si="23"/>
        <v>0.95557687413121328</v>
      </c>
      <c r="U355">
        <v>18.63</v>
      </c>
    </row>
    <row r="356" spans="1:21" x14ac:dyDescent="0.75">
      <c r="A356" s="7">
        <v>0.65833333333333333</v>
      </c>
      <c r="B356">
        <v>18.18</v>
      </c>
      <c r="C356">
        <v>38.549999999999997</v>
      </c>
      <c r="D356">
        <v>10</v>
      </c>
      <c r="E356">
        <v>31.78</v>
      </c>
      <c r="F356">
        <v>10</v>
      </c>
      <c r="G356">
        <v>30.53</v>
      </c>
      <c r="H356">
        <v>31.63</v>
      </c>
      <c r="I356">
        <v>31.95</v>
      </c>
      <c r="J356">
        <v>28.3</v>
      </c>
      <c r="K356">
        <v>83.77</v>
      </c>
      <c r="M356">
        <f t="shared" si="20"/>
        <v>11.946200000000001</v>
      </c>
      <c r="N356">
        <f t="shared" si="21"/>
        <v>0.38981015590839979</v>
      </c>
      <c r="P356">
        <v>355</v>
      </c>
      <c r="Q356">
        <f t="shared" si="22"/>
        <v>48.692973497848683</v>
      </c>
      <c r="R356">
        <f t="shared" si="23"/>
        <v>0.94905077954199846</v>
      </c>
      <c r="U356">
        <v>19.12</v>
      </c>
    </row>
    <row r="357" spans="1:21" x14ac:dyDescent="0.75">
      <c r="A357" s="7">
        <v>0.65902777777777777</v>
      </c>
      <c r="B357">
        <v>18.14</v>
      </c>
      <c r="C357">
        <v>38.54</v>
      </c>
      <c r="D357">
        <v>10</v>
      </c>
      <c r="E357">
        <v>31.71</v>
      </c>
      <c r="F357">
        <v>10</v>
      </c>
      <c r="G357">
        <v>30.54</v>
      </c>
      <c r="H357">
        <v>31.52</v>
      </c>
      <c r="I357">
        <v>31.82</v>
      </c>
      <c r="J357">
        <v>27.81</v>
      </c>
      <c r="K357">
        <v>81.040000000000006</v>
      </c>
      <c r="M357">
        <f t="shared" si="20"/>
        <v>11.906200000000002</v>
      </c>
      <c r="N357">
        <f t="shared" si="21"/>
        <v>0.38850493699055683</v>
      </c>
      <c r="P357">
        <v>356</v>
      </c>
      <c r="Q357">
        <f t="shared" si="22"/>
        <v>48.520602711192481</v>
      </c>
      <c r="R357">
        <f t="shared" si="23"/>
        <v>0.94252468495278363</v>
      </c>
      <c r="U357">
        <v>18.95</v>
      </c>
    </row>
    <row r="358" spans="1:21" x14ac:dyDescent="0.75">
      <c r="A358" s="7">
        <v>0.65972222222222221</v>
      </c>
      <c r="B358">
        <v>18.13</v>
      </c>
      <c r="C358">
        <v>38.49</v>
      </c>
      <c r="D358">
        <v>10</v>
      </c>
      <c r="E358">
        <v>31.66</v>
      </c>
      <c r="F358">
        <v>10</v>
      </c>
      <c r="G358">
        <v>30.44</v>
      </c>
      <c r="H358">
        <v>31.44</v>
      </c>
      <c r="I358">
        <v>31.62</v>
      </c>
      <c r="J358">
        <v>26.52</v>
      </c>
      <c r="K358">
        <v>78.3</v>
      </c>
      <c r="M358">
        <f t="shared" si="20"/>
        <v>11.8962</v>
      </c>
      <c r="N358">
        <f t="shared" si="21"/>
        <v>0.388178632261096</v>
      </c>
      <c r="P358">
        <v>357</v>
      </c>
      <c r="Q358">
        <f t="shared" si="22"/>
        <v>48.477328894941238</v>
      </c>
      <c r="R358">
        <f t="shared" si="23"/>
        <v>0.94089316130547962</v>
      </c>
      <c r="U358">
        <v>18.87</v>
      </c>
    </row>
    <row r="359" spans="1:21" x14ac:dyDescent="0.75">
      <c r="A359" s="7">
        <v>0.66041666666666665</v>
      </c>
      <c r="B359">
        <v>18.13</v>
      </c>
      <c r="C359">
        <v>38.479999999999997</v>
      </c>
      <c r="D359">
        <v>10</v>
      </c>
      <c r="E359">
        <v>31.64</v>
      </c>
      <c r="F359">
        <v>10</v>
      </c>
      <c r="G359">
        <v>30.37</v>
      </c>
      <c r="H359">
        <v>31.34</v>
      </c>
      <c r="I359">
        <v>31.5</v>
      </c>
      <c r="J359">
        <v>28.13</v>
      </c>
      <c r="K359">
        <v>74.2</v>
      </c>
      <c r="M359">
        <f t="shared" si="20"/>
        <v>11.8962</v>
      </c>
      <c r="N359">
        <f t="shared" si="21"/>
        <v>0.388178632261096</v>
      </c>
      <c r="P359">
        <v>358</v>
      </c>
      <c r="Q359">
        <f t="shared" si="22"/>
        <v>48.477328894941238</v>
      </c>
      <c r="R359">
        <f t="shared" si="23"/>
        <v>0.94089316130547962</v>
      </c>
      <c r="U359">
        <v>18.89</v>
      </c>
    </row>
    <row r="360" spans="1:21" x14ac:dyDescent="0.75">
      <c r="A360" s="7">
        <v>0.66111111111111109</v>
      </c>
      <c r="B360">
        <v>18.12</v>
      </c>
      <c r="C360">
        <v>38.42</v>
      </c>
      <c r="D360">
        <v>10</v>
      </c>
      <c r="E360">
        <v>31.69</v>
      </c>
      <c r="F360">
        <v>10</v>
      </c>
      <c r="G360">
        <v>30.45</v>
      </c>
      <c r="H360">
        <v>31.26</v>
      </c>
      <c r="I360">
        <v>31.39</v>
      </c>
      <c r="J360">
        <v>26.17</v>
      </c>
      <c r="K360">
        <v>78.3</v>
      </c>
      <c r="M360">
        <f t="shared" si="20"/>
        <v>11.886200000000002</v>
      </c>
      <c r="N360">
        <f t="shared" si="21"/>
        <v>0.38785232753163529</v>
      </c>
      <c r="P360">
        <v>359</v>
      </c>
      <c r="Q360">
        <f t="shared" si="22"/>
        <v>48.433982265147819</v>
      </c>
      <c r="R360">
        <f t="shared" si="23"/>
        <v>0.93926163765817627</v>
      </c>
      <c r="U360">
        <v>18.89</v>
      </c>
    </row>
    <row r="361" spans="1:21" x14ac:dyDescent="0.75">
      <c r="A361" s="7">
        <v>0.66180555555555554</v>
      </c>
      <c r="B361">
        <v>18.11</v>
      </c>
      <c r="C361">
        <v>38.4</v>
      </c>
      <c r="D361">
        <v>10</v>
      </c>
      <c r="E361">
        <v>31.69</v>
      </c>
      <c r="F361">
        <v>10</v>
      </c>
      <c r="G361">
        <v>30.44</v>
      </c>
      <c r="H361">
        <v>31.2</v>
      </c>
      <c r="I361">
        <v>31.29</v>
      </c>
      <c r="J361">
        <v>26.51</v>
      </c>
      <c r="K361">
        <v>76.930000000000007</v>
      </c>
      <c r="M361">
        <f t="shared" si="20"/>
        <v>11.876200000000001</v>
      </c>
      <c r="N361">
        <f t="shared" si="21"/>
        <v>0.38752602280217452</v>
      </c>
      <c r="P361">
        <v>360</v>
      </c>
      <c r="Q361">
        <f t="shared" si="22"/>
        <v>48.390562637880798</v>
      </c>
      <c r="R361">
        <f t="shared" si="23"/>
        <v>0.93763011401087226</v>
      </c>
      <c r="U361">
        <v>18.79</v>
      </c>
    </row>
    <row r="362" spans="1:21" x14ac:dyDescent="0.75">
      <c r="A362" s="7">
        <v>0.66249999999999998</v>
      </c>
      <c r="B362">
        <v>18.11</v>
      </c>
      <c r="C362">
        <v>38.36</v>
      </c>
      <c r="D362">
        <v>10</v>
      </c>
      <c r="E362">
        <v>31.65</v>
      </c>
      <c r="F362">
        <v>10</v>
      </c>
      <c r="G362">
        <v>30.3</v>
      </c>
      <c r="H362">
        <v>31.1</v>
      </c>
      <c r="I362">
        <v>31.17</v>
      </c>
      <c r="J362">
        <v>27.08</v>
      </c>
      <c r="K362">
        <v>75.569999999999993</v>
      </c>
      <c r="M362">
        <f t="shared" si="20"/>
        <v>11.876200000000001</v>
      </c>
      <c r="N362">
        <f t="shared" si="21"/>
        <v>0.38752602280217452</v>
      </c>
      <c r="P362">
        <v>361</v>
      </c>
      <c r="Q362">
        <f t="shared" si="22"/>
        <v>48.390562637880798</v>
      </c>
      <c r="R362">
        <f t="shared" si="23"/>
        <v>0.93763011401087226</v>
      </c>
      <c r="U362">
        <v>18.690000000000001</v>
      </c>
    </row>
    <row r="363" spans="1:21" x14ac:dyDescent="0.75">
      <c r="A363" s="7">
        <v>0.66319444444444442</v>
      </c>
      <c r="B363">
        <v>18.11</v>
      </c>
      <c r="C363">
        <v>38.35</v>
      </c>
      <c r="D363">
        <v>10</v>
      </c>
      <c r="E363">
        <v>31.58</v>
      </c>
      <c r="F363">
        <v>10</v>
      </c>
      <c r="G363">
        <v>30.24</v>
      </c>
      <c r="H363">
        <v>31.01</v>
      </c>
      <c r="I363">
        <v>31.08</v>
      </c>
      <c r="J363">
        <v>27.18</v>
      </c>
      <c r="K363">
        <v>76.930000000000007</v>
      </c>
      <c r="M363">
        <f t="shared" si="20"/>
        <v>11.876200000000001</v>
      </c>
      <c r="N363">
        <f t="shared" si="21"/>
        <v>0.38752602280217452</v>
      </c>
      <c r="P363">
        <v>362</v>
      </c>
      <c r="Q363">
        <f t="shared" si="22"/>
        <v>48.390562637880798</v>
      </c>
      <c r="R363">
        <f t="shared" si="23"/>
        <v>0.93763011401087226</v>
      </c>
      <c r="U363">
        <v>18.559999999999999</v>
      </c>
    </row>
    <row r="364" spans="1:21" x14ac:dyDescent="0.75">
      <c r="A364" s="7">
        <v>0.66388888888888886</v>
      </c>
      <c r="B364">
        <v>18.11</v>
      </c>
      <c r="C364">
        <v>38.33</v>
      </c>
      <c r="D364">
        <v>10</v>
      </c>
      <c r="E364">
        <v>31.48</v>
      </c>
      <c r="F364">
        <v>10</v>
      </c>
      <c r="G364">
        <v>30.13</v>
      </c>
      <c r="H364">
        <v>30.93</v>
      </c>
      <c r="I364">
        <v>30.94</v>
      </c>
      <c r="J364">
        <v>26.71</v>
      </c>
      <c r="K364">
        <v>76.930000000000007</v>
      </c>
      <c r="M364">
        <f t="shared" si="20"/>
        <v>11.876200000000001</v>
      </c>
      <c r="N364">
        <f t="shared" si="21"/>
        <v>0.38752602280217452</v>
      </c>
      <c r="P364">
        <v>363</v>
      </c>
      <c r="Q364">
        <f t="shared" si="22"/>
        <v>48.390562637880798</v>
      </c>
      <c r="R364">
        <f t="shared" si="23"/>
        <v>0.93763011401087226</v>
      </c>
      <c r="U364">
        <v>18.52</v>
      </c>
    </row>
    <row r="365" spans="1:21" x14ac:dyDescent="0.75">
      <c r="A365" s="7">
        <v>0.6645833333333333</v>
      </c>
      <c r="B365">
        <v>18.11</v>
      </c>
      <c r="C365">
        <v>38.29</v>
      </c>
      <c r="D365">
        <v>10</v>
      </c>
      <c r="E365">
        <v>31.12</v>
      </c>
      <c r="F365">
        <v>22.72</v>
      </c>
      <c r="G365">
        <v>29.63</v>
      </c>
      <c r="H365">
        <v>30.69</v>
      </c>
      <c r="I365">
        <v>30.78</v>
      </c>
      <c r="J365">
        <v>26.94</v>
      </c>
      <c r="K365">
        <v>76.930000000000007</v>
      </c>
      <c r="M365">
        <f t="shared" si="20"/>
        <v>11.876200000000001</v>
      </c>
      <c r="N365">
        <f t="shared" si="21"/>
        <v>0.38752602280217452</v>
      </c>
      <c r="P365">
        <v>364</v>
      </c>
      <c r="Q365">
        <f t="shared" si="22"/>
        <v>48.390562637880798</v>
      </c>
      <c r="R365">
        <f t="shared" si="23"/>
        <v>0.93763011401087226</v>
      </c>
      <c r="U365">
        <v>18.350000000000001</v>
      </c>
    </row>
    <row r="366" spans="1:21" x14ac:dyDescent="0.75">
      <c r="A366" s="7">
        <v>0.66527777777777775</v>
      </c>
      <c r="B366">
        <v>18.100000000000001</v>
      </c>
      <c r="C366">
        <v>38.26</v>
      </c>
      <c r="D366">
        <v>10</v>
      </c>
      <c r="E366">
        <v>29.61</v>
      </c>
      <c r="F366">
        <v>26.31</v>
      </c>
      <c r="G366">
        <v>26.97</v>
      </c>
      <c r="H366">
        <v>28.18</v>
      </c>
      <c r="I366">
        <v>19.05</v>
      </c>
      <c r="J366">
        <v>26.11</v>
      </c>
      <c r="K366">
        <v>79.67</v>
      </c>
      <c r="M366">
        <f t="shared" si="20"/>
        <v>11.866200000000003</v>
      </c>
      <c r="N366">
        <f t="shared" si="21"/>
        <v>0.38719971807271381</v>
      </c>
      <c r="P366">
        <v>365</v>
      </c>
      <c r="Q366">
        <f t="shared" si="22"/>
        <v>48.347069828588765</v>
      </c>
      <c r="R366">
        <f t="shared" si="23"/>
        <v>0.93599859036356881</v>
      </c>
      <c r="U366">
        <v>18.22</v>
      </c>
    </row>
    <row r="367" spans="1:21" x14ac:dyDescent="0.75">
      <c r="A367" s="7">
        <v>0.66597222222222219</v>
      </c>
      <c r="B367">
        <v>18.100000000000001</v>
      </c>
      <c r="C367">
        <v>38.19</v>
      </c>
      <c r="D367">
        <v>10</v>
      </c>
      <c r="E367">
        <v>28.82</v>
      </c>
      <c r="F367">
        <v>27.78</v>
      </c>
      <c r="G367">
        <v>29.73</v>
      </c>
      <c r="H367">
        <v>22.84</v>
      </c>
      <c r="I367">
        <v>23.19</v>
      </c>
      <c r="J367">
        <v>28.35</v>
      </c>
      <c r="K367">
        <v>75.569999999999993</v>
      </c>
      <c r="M367">
        <f t="shared" si="20"/>
        <v>11.866200000000003</v>
      </c>
      <c r="N367">
        <f t="shared" si="21"/>
        <v>0.38719971807271381</v>
      </c>
      <c r="P367">
        <v>366</v>
      </c>
      <c r="Q367">
        <f t="shared" si="22"/>
        <v>48.347069828588765</v>
      </c>
      <c r="R367">
        <f t="shared" si="23"/>
        <v>0.93599859036356881</v>
      </c>
      <c r="U367">
        <v>18.23</v>
      </c>
    </row>
    <row r="368" spans="1:21" x14ac:dyDescent="0.75">
      <c r="A368" s="7">
        <v>0.66666666666666663</v>
      </c>
      <c r="B368">
        <v>18.100000000000001</v>
      </c>
      <c r="C368">
        <v>38.11</v>
      </c>
      <c r="D368">
        <v>10</v>
      </c>
      <c r="E368">
        <v>27.91</v>
      </c>
      <c r="F368">
        <v>28.7</v>
      </c>
      <c r="G368">
        <v>28.91</v>
      </c>
      <c r="H368">
        <v>22.2</v>
      </c>
      <c r="I368">
        <v>27.01</v>
      </c>
      <c r="J368">
        <v>27.14</v>
      </c>
      <c r="K368">
        <v>72.83</v>
      </c>
      <c r="M368">
        <f t="shared" si="20"/>
        <v>11.866200000000003</v>
      </c>
      <c r="N368">
        <f t="shared" si="21"/>
        <v>0.38719971807271381</v>
      </c>
      <c r="P368">
        <v>367</v>
      </c>
      <c r="Q368">
        <f t="shared" si="22"/>
        <v>48.347069828588765</v>
      </c>
      <c r="R368">
        <f t="shared" si="23"/>
        <v>0.93599859036356881</v>
      </c>
      <c r="U368">
        <v>18.29</v>
      </c>
    </row>
    <row r="369" spans="1:21" x14ac:dyDescent="0.75">
      <c r="A369" s="7">
        <v>0.66736111111111107</v>
      </c>
      <c r="B369">
        <v>18.09</v>
      </c>
      <c r="C369">
        <v>38.08</v>
      </c>
      <c r="D369">
        <v>10</v>
      </c>
      <c r="E369">
        <v>27.5</v>
      </c>
      <c r="F369">
        <v>29.43</v>
      </c>
      <c r="G369">
        <v>27.83</v>
      </c>
      <c r="H369">
        <v>22.3</v>
      </c>
      <c r="I369">
        <v>28.33</v>
      </c>
      <c r="J369">
        <v>26.25</v>
      </c>
      <c r="K369">
        <v>75.569999999999993</v>
      </c>
      <c r="M369">
        <f t="shared" si="20"/>
        <v>11.856200000000001</v>
      </c>
      <c r="N369">
        <f t="shared" si="21"/>
        <v>0.38687341334325304</v>
      </c>
      <c r="P369">
        <v>368</v>
      </c>
      <c r="Q369">
        <f t="shared" si="22"/>
        <v>48.303503652097632</v>
      </c>
      <c r="R369">
        <f t="shared" si="23"/>
        <v>0.93436706671626479</v>
      </c>
      <c r="U369">
        <v>18.11</v>
      </c>
    </row>
    <row r="370" spans="1:21" x14ac:dyDescent="0.75">
      <c r="A370" s="7">
        <v>0.66805555555555562</v>
      </c>
      <c r="B370">
        <v>18.09</v>
      </c>
      <c r="C370">
        <v>38.049999999999997</v>
      </c>
      <c r="D370">
        <v>10</v>
      </c>
      <c r="E370">
        <v>27.31</v>
      </c>
      <c r="F370">
        <v>30.36</v>
      </c>
      <c r="G370">
        <v>29.04</v>
      </c>
      <c r="H370">
        <v>22.52</v>
      </c>
      <c r="I370">
        <v>29.02</v>
      </c>
      <c r="J370">
        <v>26.77</v>
      </c>
      <c r="K370">
        <v>76.930000000000007</v>
      </c>
      <c r="M370">
        <f t="shared" si="20"/>
        <v>11.856200000000001</v>
      </c>
      <c r="N370">
        <f t="shared" si="21"/>
        <v>0.38687341334325304</v>
      </c>
      <c r="P370">
        <v>369</v>
      </c>
      <c r="Q370">
        <f t="shared" si="22"/>
        <v>48.303503652097632</v>
      </c>
      <c r="R370">
        <f t="shared" si="23"/>
        <v>0.93436706671626479</v>
      </c>
      <c r="U370">
        <v>18.18</v>
      </c>
    </row>
    <row r="371" spans="1:21" x14ac:dyDescent="0.75">
      <c r="A371" s="7">
        <v>0.66875000000000007</v>
      </c>
      <c r="B371">
        <v>18.09</v>
      </c>
      <c r="C371">
        <v>38.020000000000003</v>
      </c>
      <c r="D371">
        <v>10</v>
      </c>
      <c r="E371">
        <v>26.96</v>
      </c>
      <c r="F371">
        <v>30.93</v>
      </c>
      <c r="G371">
        <v>27.15</v>
      </c>
      <c r="H371">
        <v>22.65</v>
      </c>
      <c r="I371">
        <v>29.45</v>
      </c>
      <c r="J371">
        <v>26.43</v>
      </c>
      <c r="K371">
        <v>71.47</v>
      </c>
      <c r="M371">
        <f t="shared" si="20"/>
        <v>11.856200000000001</v>
      </c>
      <c r="N371">
        <f t="shared" si="21"/>
        <v>0.38687341334325304</v>
      </c>
      <c r="P371">
        <v>370</v>
      </c>
      <c r="Q371">
        <f t="shared" si="22"/>
        <v>48.303503652097632</v>
      </c>
      <c r="R371">
        <f t="shared" si="23"/>
        <v>0.93436706671626479</v>
      </c>
      <c r="U371">
        <v>19.8</v>
      </c>
    </row>
    <row r="372" spans="1:21" x14ac:dyDescent="0.75">
      <c r="A372" s="7">
        <v>0.6694444444444444</v>
      </c>
      <c r="B372">
        <v>18.079999999999998</v>
      </c>
      <c r="C372">
        <v>37.96</v>
      </c>
      <c r="D372">
        <v>10</v>
      </c>
      <c r="E372">
        <v>26.82</v>
      </c>
      <c r="F372">
        <v>31.12</v>
      </c>
      <c r="G372">
        <v>29.95</v>
      </c>
      <c r="H372">
        <v>22.72</v>
      </c>
      <c r="I372">
        <v>29.71</v>
      </c>
      <c r="J372">
        <v>28.88</v>
      </c>
      <c r="K372">
        <v>70.099999999999994</v>
      </c>
      <c r="M372">
        <f t="shared" si="20"/>
        <v>11.8462</v>
      </c>
      <c r="N372">
        <f t="shared" si="21"/>
        <v>0.38654710861379221</v>
      </c>
      <c r="P372">
        <v>371</v>
      </c>
      <c r="Q372">
        <f t="shared" si="22"/>
        <v>48.259863922608083</v>
      </c>
      <c r="R372">
        <f t="shared" si="23"/>
        <v>0.93273554306896078</v>
      </c>
      <c r="U372">
        <v>577.79</v>
      </c>
    </row>
    <row r="373" spans="1:21" x14ac:dyDescent="0.75">
      <c r="A373" s="7">
        <v>0.67013888888888884</v>
      </c>
      <c r="B373">
        <v>18.079999999999998</v>
      </c>
      <c r="C373">
        <v>37.96</v>
      </c>
      <c r="D373">
        <v>10</v>
      </c>
      <c r="E373">
        <v>26.3</v>
      </c>
      <c r="F373">
        <v>32.46</v>
      </c>
      <c r="G373">
        <v>25.78</v>
      </c>
      <c r="H373">
        <v>22.81</v>
      </c>
      <c r="I373">
        <v>29.56</v>
      </c>
      <c r="J373">
        <v>24.78</v>
      </c>
      <c r="K373">
        <v>50.96</v>
      </c>
      <c r="M373">
        <f t="shared" si="20"/>
        <v>11.8462</v>
      </c>
      <c r="N373">
        <f t="shared" si="21"/>
        <v>0.38654710861379221</v>
      </c>
      <c r="P373">
        <v>372</v>
      </c>
      <c r="Q373">
        <f t="shared" si="22"/>
        <v>48.259863922608083</v>
      </c>
      <c r="R373">
        <f t="shared" si="23"/>
        <v>0.93273554306896078</v>
      </c>
      <c r="U373">
        <v>2</v>
      </c>
    </row>
    <row r="374" spans="1:21" x14ac:dyDescent="0.75">
      <c r="A374" s="7">
        <v>0.67083333333333339</v>
      </c>
      <c r="B374">
        <v>18.07</v>
      </c>
      <c r="C374">
        <v>37.92</v>
      </c>
      <c r="D374">
        <v>10</v>
      </c>
      <c r="E374">
        <v>26.12</v>
      </c>
      <c r="F374">
        <v>32.840000000000003</v>
      </c>
      <c r="G374">
        <v>26.21</v>
      </c>
      <c r="H374">
        <v>23.01</v>
      </c>
      <c r="I374">
        <v>29.6</v>
      </c>
      <c r="J374">
        <v>25.72</v>
      </c>
      <c r="M374">
        <f t="shared" si="20"/>
        <v>11.836200000000002</v>
      </c>
      <c r="N374">
        <f t="shared" si="21"/>
        <v>0.38622080388433155</v>
      </c>
      <c r="P374">
        <v>373</v>
      </c>
      <c r="Q374">
        <f t="shared" si="22"/>
        <v>48.216150453692904</v>
      </c>
      <c r="R374">
        <f t="shared" si="23"/>
        <v>0.93110401942165744</v>
      </c>
      <c r="U374">
        <v>1.9</v>
      </c>
    </row>
    <row r="375" spans="1:21" x14ac:dyDescent="0.75">
      <c r="A375" s="7">
        <v>0.67152777777777783</v>
      </c>
      <c r="B375">
        <v>18.079999999999998</v>
      </c>
      <c r="C375">
        <v>37.93</v>
      </c>
      <c r="D375">
        <v>10</v>
      </c>
      <c r="E375">
        <v>26.17</v>
      </c>
      <c r="F375">
        <v>33.03</v>
      </c>
      <c r="G375">
        <v>30.78</v>
      </c>
      <c r="H375">
        <v>20.07</v>
      </c>
      <c r="I375">
        <v>21.77</v>
      </c>
      <c r="J375">
        <v>27.41</v>
      </c>
      <c r="M375">
        <f t="shared" si="20"/>
        <v>11.8462</v>
      </c>
      <c r="N375">
        <f t="shared" si="21"/>
        <v>0.38654710861379221</v>
      </c>
      <c r="P375">
        <v>374</v>
      </c>
      <c r="Q375">
        <f t="shared" si="22"/>
        <v>48.259863922608083</v>
      </c>
      <c r="R375">
        <f t="shared" si="23"/>
        <v>0.93273554306896078</v>
      </c>
      <c r="U375">
        <v>2.0099999999999998</v>
      </c>
    </row>
    <row r="376" spans="1:21" x14ac:dyDescent="0.75">
      <c r="A376" s="7">
        <v>0.67222222222222217</v>
      </c>
      <c r="B376">
        <v>18.07</v>
      </c>
      <c r="C376">
        <v>37.950000000000003</v>
      </c>
      <c r="D376">
        <v>10</v>
      </c>
      <c r="E376">
        <v>26.2</v>
      </c>
      <c r="F376">
        <v>33.979999999999997</v>
      </c>
      <c r="G376">
        <v>36.299999999999997</v>
      </c>
      <c r="H376">
        <v>23.87</v>
      </c>
      <c r="I376">
        <v>30.35</v>
      </c>
      <c r="J376">
        <v>29.51</v>
      </c>
      <c r="M376">
        <f t="shared" si="20"/>
        <v>11.836200000000002</v>
      </c>
      <c r="N376">
        <f t="shared" si="21"/>
        <v>0.38622080388433155</v>
      </c>
      <c r="P376">
        <v>375</v>
      </c>
      <c r="Q376">
        <f t="shared" si="22"/>
        <v>48.216150453692904</v>
      </c>
      <c r="R376">
        <f t="shared" si="23"/>
        <v>0.93110401942165744</v>
      </c>
      <c r="U376">
        <v>2.0099999999999998</v>
      </c>
    </row>
    <row r="377" spans="1:21" x14ac:dyDescent="0.75">
      <c r="A377" s="7">
        <v>0.67291666666666661</v>
      </c>
      <c r="B377">
        <v>18.079999999999998</v>
      </c>
      <c r="C377">
        <v>37.89</v>
      </c>
      <c r="D377">
        <v>10</v>
      </c>
      <c r="E377">
        <v>25.8</v>
      </c>
      <c r="F377">
        <v>34.549999999999997</v>
      </c>
      <c r="G377">
        <v>35.590000000000003</v>
      </c>
      <c r="H377">
        <v>26.05</v>
      </c>
      <c r="I377">
        <v>31.88</v>
      </c>
      <c r="J377">
        <v>28.34</v>
      </c>
      <c r="M377">
        <f t="shared" si="20"/>
        <v>11.8462</v>
      </c>
      <c r="N377">
        <f t="shared" si="21"/>
        <v>0.38654710861379221</v>
      </c>
      <c r="P377">
        <v>376</v>
      </c>
      <c r="Q377">
        <f t="shared" si="22"/>
        <v>48.259863922608083</v>
      </c>
      <c r="R377">
        <f t="shared" si="23"/>
        <v>0.93273554306896078</v>
      </c>
      <c r="U377">
        <v>2.06</v>
      </c>
    </row>
    <row r="378" spans="1:21" x14ac:dyDescent="0.75">
      <c r="A378" s="7">
        <v>0.67361111111111116</v>
      </c>
      <c r="B378">
        <v>18.059999999999999</v>
      </c>
      <c r="C378">
        <v>37.86</v>
      </c>
      <c r="D378">
        <v>10</v>
      </c>
      <c r="E378">
        <v>25.72</v>
      </c>
      <c r="F378">
        <v>35.130000000000003</v>
      </c>
      <c r="G378">
        <v>35.72</v>
      </c>
      <c r="H378">
        <v>27.11</v>
      </c>
      <c r="I378">
        <v>32.89</v>
      </c>
      <c r="J378">
        <v>27.97</v>
      </c>
      <c r="M378">
        <f t="shared" si="20"/>
        <v>11.8262</v>
      </c>
      <c r="N378">
        <f t="shared" si="21"/>
        <v>0.38589449915487073</v>
      </c>
      <c r="P378">
        <v>377</v>
      </c>
      <c r="Q378">
        <f t="shared" si="22"/>
        <v>48.172363058294287</v>
      </c>
      <c r="R378">
        <f t="shared" si="23"/>
        <v>0.92947249577435342</v>
      </c>
      <c r="U378">
        <v>2.17</v>
      </c>
    </row>
    <row r="379" spans="1:21" x14ac:dyDescent="0.75">
      <c r="U379">
        <v>2.23</v>
      </c>
    </row>
    <row r="380" spans="1:21" x14ac:dyDescent="0.75">
      <c r="U380">
        <v>2.2000000000000002</v>
      </c>
    </row>
    <row r="381" spans="1:21" x14ac:dyDescent="0.75">
      <c r="U381">
        <v>0.24</v>
      </c>
    </row>
    <row r="382" spans="1:21" x14ac:dyDescent="0.75">
      <c r="U382">
        <v>0.22</v>
      </c>
    </row>
    <row r="383" spans="1:21" x14ac:dyDescent="0.75">
      <c r="U383">
        <v>0.36</v>
      </c>
    </row>
    <row r="384" spans="1:21" x14ac:dyDescent="0.75">
      <c r="U384">
        <v>0.4</v>
      </c>
    </row>
  </sheetData>
  <mergeCells count="1">
    <mergeCell ref="S1:T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5"/>
  <sheetViews>
    <sheetView topLeftCell="F2" zoomScale="85" zoomScaleNormal="85" workbookViewId="0">
      <selection activeCell="F285" sqref="F285"/>
    </sheetView>
  </sheetViews>
  <sheetFormatPr defaultRowHeight="14.75" x14ac:dyDescent="0.75"/>
  <cols>
    <col min="4" max="4" width="10.26953125" customWidth="1"/>
    <col min="5" max="5" width="9.7265625" customWidth="1"/>
    <col min="6" max="6" width="13.7265625" customWidth="1"/>
    <col min="7" max="7" width="11.54296875" customWidth="1"/>
    <col min="11" max="11" width="14.1328125" customWidth="1"/>
    <col min="13" max="13" width="11.40625" customWidth="1"/>
    <col min="14" max="14" width="11" bestFit="1" customWidth="1"/>
    <col min="15" max="15" width="13.1328125" bestFit="1" customWidth="1"/>
    <col min="16" max="16" width="16.26953125" style="22" bestFit="1" customWidth="1"/>
    <col min="17" max="17" width="15.7265625" bestFit="1" customWidth="1"/>
    <col min="19" max="19" width="44.40625" bestFit="1" customWidth="1"/>
    <col min="20" max="20" width="12" bestFit="1" customWidth="1"/>
  </cols>
  <sheetData>
    <row r="1" spans="1:20" s="24" customFormat="1" ht="44.25" x14ac:dyDescent="0.75">
      <c r="A1" s="24" t="s">
        <v>11</v>
      </c>
      <c r="B1" s="24" t="s">
        <v>12</v>
      </c>
      <c r="C1" s="24" t="s">
        <v>20</v>
      </c>
      <c r="D1" s="24" t="s">
        <v>21</v>
      </c>
      <c r="E1" s="24" t="s">
        <v>13</v>
      </c>
      <c r="F1" s="24" t="s">
        <v>14</v>
      </c>
      <c r="G1" s="24" t="s">
        <v>15</v>
      </c>
      <c r="H1" s="24" t="s">
        <v>22</v>
      </c>
      <c r="I1" s="24" t="s">
        <v>23</v>
      </c>
      <c r="J1" s="24" t="s">
        <v>24</v>
      </c>
      <c r="K1" s="24" t="s">
        <v>19</v>
      </c>
      <c r="M1" s="24" t="s">
        <v>60</v>
      </c>
      <c r="N1" s="24" t="s">
        <v>65</v>
      </c>
      <c r="O1" t="s">
        <v>108</v>
      </c>
      <c r="P1" t="s">
        <v>106</v>
      </c>
      <c r="Q1" t="s">
        <v>107</v>
      </c>
    </row>
    <row r="2" spans="1:20" x14ac:dyDescent="0.75">
      <c r="A2" s="7">
        <v>0.45451388888888888</v>
      </c>
      <c r="B2">
        <v>29.9</v>
      </c>
      <c r="C2">
        <v>31.12</v>
      </c>
      <c r="D2">
        <v>10</v>
      </c>
      <c r="E2">
        <v>29.82</v>
      </c>
      <c r="F2">
        <v>25.21</v>
      </c>
      <c r="G2">
        <v>30.6</v>
      </c>
      <c r="H2">
        <v>30.18</v>
      </c>
      <c r="I2">
        <v>29.5</v>
      </c>
      <c r="J2">
        <v>33.51</v>
      </c>
      <c r="K2">
        <v>1267.69</v>
      </c>
      <c r="M2">
        <f>B2-6.2865</f>
        <v>23.613499999999998</v>
      </c>
      <c r="N2">
        <f>M2/23.6135</f>
        <v>1</v>
      </c>
      <c r="O2">
        <v>1</v>
      </c>
      <c r="P2" s="22">
        <f>(M2-$S$12)/M2*100</f>
        <v>80</v>
      </c>
      <c r="Q2">
        <f>(M2-$S$12)/$S$12</f>
        <v>4</v>
      </c>
      <c r="S2" s="78" t="s">
        <v>67</v>
      </c>
      <c r="T2" s="78"/>
    </row>
    <row r="3" spans="1:20" x14ac:dyDescent="0.75">
      <c r="A3" s="7">
        <v>0.45520833333333338</v>
      </c>
      <c r="B3">
        <v>29.836409</v>
      </c>
      <c r="C3">
        <v>31.44</v>
      </c>
      <c r="D3">
        <v>10</v>
      </c>
      <c r="E3">
        <v>30.03</v>
      </c>
      <c r="F3">
        <v>25.76</v>
      </c>
      <c r="G3">
        <v>30.4</v>
      </c>
      <c r="H3">
        <v>29.18</v>
      </c>
      <c r="I3">
        <v>29.72</v>
      </c>
      <c r="J3">
        <v>32.520000000000003</v>
      </c>
      <c r="K3">
        <v>1270.43</v>
      </c>
      <c r="M3">
        <f t="shared" ref="M3:M66" si="0">B3-6.2865</f>
        <v>23.549909</v>
      </c>
      <c r="N3">
        <f t="shared" ref="N3:N66" si="1">M3/23.6135</f>
        <v>0.99730700658521609</v>
      </c>
      <c r="O3">
        <v>2</v>
      </c>
      <c r="P3" s="22">
        <f t="shared" ref="P3:P66" si="2">(M3-$S$12)/M3*100</f>
        <v>79.945994695775681</v>
      </c>
      <c r="Q3">
        <f t="shared" ref="Q3:Q66" si="3">(M3-$S$12)/$S$12</f>
        <v>3.9865350329260805</v>
      </c>
      <c r="S3" t="s">
        <v>68</v>
      </c>
      <c r="T3">
        <v>1043.557</v>
      </c>
    </row>
    <row r="4" spans="1:20" x14ac:dyDescent="0.75">
      <c r="A4" s="7">
        <v>0.45590277777777777</v>
      </c>
      <c r="B4">
        <v>29.802818000000002</v>
      </c>
      <c r="C4">
        <v>31.77</v>
      </c>
      <c r="D4">
        <v>10</v>
      </c>
      <c r="E4">
        <v>30.16</v>
      </c>
      <c r="F4">
        <v>25.58</v>
      </c>
      <c r="G4">
        <v>29.48</v>
      </c>
      <c r="H4">
        <v>28.46</v>
      </c>
      <c r="I4">
        <v>27.85</v>
      </c>
      <c r="J4">
        <v>32.549999999999997</v>
      </c>
      <c r="K4">
        <v>1266.33</v>
      </c>
      <c r="M4">
        <f t="shared" si="0"/>
        <v>23.516318000000002</v>
      </c>
      <c r="N4">
        <f t="shared" si="1"/>
        <v>0.99588447286509851</v>
      </c>
      <c r="O4">
        <v>3</v>
      </c>
      <c r="P4" s="22">
        <f t="shared" si="2"/>
        <v>79.917349306128628</v>
      </c>
      <c r="Q4">
        <f t="shared" si="3"/>
        <v>3.9794223643254925</v>
      </c>
      <c r="S4" t="s">
        <v>75</v>
      </c>
      <c r="T4">
        <f>3.1416*0.035*0.035</f>
        <v>3.8484600000000006E-3</v>
      </c>
    </row>
    <row r="5" spans="1:20" x14ac:dyDescent="0.75">
      <c r="A5" s="7">
        <v>0.45659722222222227</v>
      </c>
      <c r="B5">
        <v>29.729227000000002</v>
      </c>
      <c r="C5">
        <v>32.08</v>
      </c>
      <c r="D5">
        <v>10</v>
      </c>
      <c r="E5">
        <v>30.55</v>
      </c>
      <c r="F5">
        <v>25.58</v>
      </c>
      <c r="G5">
        <v>27.45</v>
      </c>
      <c r="H5">
        <v>28.01</v>
      </c>
      <c r="I5">
        <v>27.42</v>
      </c>
      <c r="J5">
        <v>27.77</v>
      </c>
      <c r="K5">
        <v>1266.33</v>
      </c>
      <c r="M5">
        <f t="shared" si="0"/>
        <v>23.442727000000001</v>
      </c>
      <c r="N5">
        <f t="shared" si="1"/>
        <v>0.99276799288542583</v>
      </c>
      <c r="O5">
        <v>4</v>
      </c>
      <c r="P5" s="22">
        <f t="shared" si="2"/>
        <v>79.854306199103888</v>
      </c>
      <c r="Q5">
        <f t="shared" si="3"/>
        <v>3.9638399644271294</v>
      </c>
      <c r="S5" t="s">
        <v>69</v>
      </c>
      <c r="T5">
        <v>5</v>
      </c>
    </row>
    <row r="6" spans="1:20" x14ac:dyDescent="0.75">
      <c r="A6" s="7">
        <v>0.45729166666666665</v>
      </c>
      <c r="B6">
        <v>29.685636000000002</v>
      </c>
      <c r="C6">
        <v>32.409999999999997</v>
      </c>
      <c r="D6">
        <v>10</v>
      </c>
      <c r="E6">
        <v>30.77</v>
      </c>
      <c r="F6">
        <v>29.25</v>
      </c>
      <c r="G6">
        <v>29.81</v>
      </c>
      <c r="H6">
        <v>30.63</v>
      </c>
      <c r="I6">
        <v>29.26</v>
      </c>
      <c r="J6">
        <v>27.69</v>
      </c>
      <c r="K6">
        <v>1263.5899999999999</v>
      </c>
      <c r="M6">
        <f t="shared" si="0"/>
        <v>23.399136000000002</v>
      </c>
      <c r="N6">
        <f t="shared" si="1"/>
        <v>0.99092197260041937</v>
      </c>
      <c r="O6">
        <v>5</v>
      </c>
      <c r="P6" s="22">
        <f t="shared" si="2"/>
        <v>79.816776140794261</v>
      </c>
      <c r="Q6">
        <f t="shared" si="3"/>
        <v>3.9546098630020969</v>
      </c>
      <c r="S6" t="s">
        <v>71</v>
      </c>
      <c r="T6">
        <f>60*5</f>
        <v>300</v>
      </c>
    </row>
    <row r="7" spans="1:20" x14ac:dyDescent="0.75">
      <c r="A7" s="7">
        <v>0.45798611111111115</v>
      </c>
      <c r="B7">
        <v>29.662045000000003</v>
      </c>
      <c r="C7">
        <v>32.74</v>
      </c>
      <c r="D7">
        <v>10</v>
      </c>
      <c r="E7">
        <v>30.87</v>
      </c>
      <c r="F7">
        <v>33.409999999999997</v>
      </c>
      <c r="G7">
        <v>32.85</v>
      </c>
      <c r="H7">
        <v>30.19</v>
      </c>
      <c r="I7">
        <v>31.9</v>
      </c>
      <c r="J7">
        <v>28.68</v>
      </c>
      <c r="K7">
        <v>1269.06</v>
      </c>
      <c r="M7">
        <f t="shared" si="0"/>
        <v>23.375545000000002</v>
      </c>
      <c r="N7">
        <f t="shared" si="1"/>
        <v>0.98992292544519045</v>
      </c>
      <c r="O7">
        <v>6</v>
      </c>
      <c r="P7" s="22">
        <f t="shared" si="2"/>
        <v>79.796406885914323</v>
      </c>
      <c r="Q7">
        <f t="shared" si="3"/>
        <v>3.949614627225952</v>
      </c>
      <c r="S7" t="s">
        <v>72</v>
      </c>
      <c r="T7">
        <f>T3*T5*T6*T4</f>
        <v>6024.131058330001</v>
      </c>
    </row>
    <row r="8" spans="1:20" x14ac:dyDescent="0.75">
      <c r="A8" s="7">
        <v>0.45868055555555554</v>
      </c>
      <c r="B8">
        <v>29.628453999999998</v>
      </c>
      <c r="C8">
        <v>33.07</v>
      </c>
      <c r="D8">
        <v>10</v>
      </c>
      <c r="E8">
        <v>31.98</v>
      </c>
      <c r="F8">
        <v>36.119999999999997</v>
      </c>
      <c r="G8">
        <v>37.31</v>
      </c>
      <c r="H8">
        <v>36.81</v>
      </c>
      <c r="I8">
        <v>33.47</v>
      </c>
      <c r="J8">
        <v>27.37</v>
      </c>
      <c r="K8">
        <v>1266.33</v>
      </c>
      <c r="M8">
        <f t="shared" si="0"/>
        <v>23.341953999999998</v>
      </c>
      <c r="N8">
        <f t="shared" si="1"/>
        <v>0.98850039172507254</v>
      </c>
      <c r="O8">
        <v>7</v>
      </c>
      <c r="P8" s="22">
        <f t="shared" si="2"/>
        <v>79.767332246477736</v>
      </c>
      <c r="Q8">
        <f t="shared" si="3"/>
        <v>3.9425019586253622</v>
      </c>
      <c r="S8" t="s">
        <v>73</v>
      </c>
    </row>
    <row r="9" spans="1:20" x14ac:dyDescent="0.75">
      <c r="A9" s="7">
        <v>0.45937500000000003</v>
      </c>
      <c r="B9">
        <v>29.604862999999998</v>
      </c>
      <c r="C9">
        <v>33.39</v>
      </c>
      <c r="D9">
        <v>10</v>
      </c>
      <c r="E9">
        <v>32.51</v>
      </c>
      <c r="F9">
        <v>38.49</v>
      </c>
      <c r="G9">
        <v>39.86</v>
      </c>
      <c r="H9">
        <v>37.770000000000003</v>
      </c>
      <c r="I9">
        <v>35.409999999999997</v>
      </c>
      <c r="J9">
        <v>27.51</v>
      </c>
      <c r="K9">
        <v>1270.43</v>
      </c>
      <c r="M9">
        <f t="shared" si="0"/>
        <v>23.318362999999998</v>
      </c>
      <c r="N9">
        <f t="shared" si="1"/>
        <v>0.98750134456984351</v>
      </c>
      <c r="O9">
        <v>8</v>
      </c>
      <c r="P9" s="22">
        <f t="shared" si="2"/>
        <v>79.746863019500978</v>
      </c>
      <c r="Q9">
        <f t="shared" si="3"/>
        <v>3.9375067228492173</v>
      </c>
      <c r="S9" t="s">
        <v>74</v>
      </c>
    </row>
    <row r="10" spans="1:20" x14ac:dyDescent="0.75">
      <c r="A10" s="7">
        <v>0.46006944444444442</v>
      </c>
      <c r="B10">
        <v>29.581271999999998</v>
      </c>
      <c r="C10">
        <v>33.700000000000003</v>
      </c>
      <c r="D10">
        <v>10</v>
      </c>
      <c r="E10">
        <v>33.020000000000003</v>
      </c>
      <c r="F10">
        <v>38.29</v>
      </c>
      <c r="G10">
        <v>41.36</v>
      </c>
      <c r="H10">
        <v>38.5</v>
      </c>
      <c r="I10">
        <v>37.08</v>
      </c>
      <c r="J10">
        <v>28.47</v>
      </c>
      <c r="K10">
        <v>1260.8599999999999</v>
      </c>
      <c r="M10">
        <f t="shared" si="0"/>
        <v>23.294771999999998</v>
      </c>
      <c r="N10">
        <f t="shared" si="1"/>
        <v>0.98650229741461448</v>
      </c>
      <c r="O10">
        <v>9</v>
      </c>
      <c r="P10" s="22">
        <f t="shared" si="2"/>
        <v>79.72635233347637</v>
      </c>
      <c r="Q10">
        <f t="shared" si="3"/>
        <v>3.9325114870730724</v>
      </c>
      <c r="S10" t="s">
        <v>76</v>
      </c>
    </row>
    <row r="11" spans="1:20" x14ac:dyDescent="0.75">
      <c r="A11" s="7">
        <v>0.46076388888888892</v>
      </c>
      <c r="B11">
        <v>29.547681000000001</v>
      </c>
      <c r="C11">
        <v>34</v>
      </c>
      <c r="D11">
        <v>10</v>
      </c>
      <c r="E11">
        <v>33.64</v>
      </c>
      <c r="F11">
        <v>40.86</v>
      </c>
      <c r="G11">
        <v>41.08</v>
      </c>
      <c r="H11">
        <v>39.1</v>
      </c>
      <c r="I11">
        <v>37.409999999999997</v>
      </c>
      <c r="J11">
        <v>27.23</v>
      </c>
      <c r="K11">
        <v>1270.43</v>
      </c>
      <c r="M11">
        <f t="shared" si="0"/>
        <v>23.261181000000001</v>
      </c>
      <c r="N11">
        <f t="shared" si="1"/>
        <v>0.9850797636944969</v>
      </c>
      <c r="O11">
        <v>10</v>
      </c>
      <c r="P11" s="22">
        <f t="shared" si="2"/>
        <v>79.697075569808774</v>
      </c>
      <c r="Q11">
        <f t="shared" si="3"/>
        <v>3.9253988184724844</v>
      </c>
    </row>
    <row r="12" spans="1:20" x14ac:dyDescent="0.75">
      <c r="A12" s="7">
        <v>0.4614583333333333</v>
      </c>
      <c r="B12">
        <v>29.524090000000001</v>
      </c>
      <c r="C12">
        <v>34.32</v>
      </c>
      <c r="D12">
        <v>10</v>
      </c>
      <c r="E12">
        <v>34.36</v>
      </c>
      <c r="F12">
        <v>35.130000000000003</v>
      </c>
      <c r="G12">
        <v>41.76</v>
      </c>
      <c r="H12">
        <v>39.549999999999997</v>
      </c>
      <c r="I12">
        <v>38.04</v>
      </c>
      <c r="J12">
        <v>27.52</v>
      </c>
      <c r="K12">
        <v>1266.33</v>
      </c>
      <c r="M12">
        <f t="shared" si="0"/>
        <v>23.237590000000001</v>
      </c>
      <c r="N12">
        <f t="shared" si="1"/>
        <v>0.98408071653926787</v>
      </c>
      <c r="O12">
        <v>11</v>
      </c>
      <c r="P12" s="22">
        <f t="shared" si="2"/>
        <v>79.676463867380392</v>
      </c>
      <c r="Q12">
        <f t="shared" si="3"/>
        <v>3.9204035826963395</v>
      </c>
      <c r="S12">
        <f>0.2*M2</f>
        <v>4.7226999999999997</v>
      </c>
    </row>
    <row r="13" spans="1:20" x14ac:dyDescent="0.75">
      <c r="A13" s="7">
        <v>0.4621527777777778</v>
      </c>
      <c r="B13">
        <v>29.490499</v>
      </c>
      <c r="C13">
        <v>34.65</v>
      </c>
      <c r="D13">
        <v>10</v>
      </c>
      <c r="E13">
        <v>34.86</v>
      </c>
      <c r="F13">
        <v>35.72</v>
      </c>
      <c r="G13">
        <v>42.43</v>
      </c>
      <c r="H13">
        <v>39.96</v>
      </c>
      <c r="I13">
        <v>40.53</v>
      </c>
      <c r="J13">
        <v>32.19</v>
      </c>
      <c r="K13">
        <v>1266.33</v>
      </c>
      <c r="M13">
        <f t="shared" si="0"/>
        <v>23.203999</v>
      </c>
      <c r="N13">
        <f t="shared" si="1"/>
        <v>0.98265818281915007</v>
      </c>
      <c r="O13">
        <v>12</v>
      </c>
      <c r="P13" s="22">
        <f t="shared" si="2"/>
        <v>79.647042736038728</v>
      </c>
      <c r="Q13">
        <f t="shared" si="3"/>
        <v>3.9132909140957506</v>
      </c>
    </row>
    <row r="14" spans="1:20" x14ac:dyDescent="0.75">
      <c r="A14" s="7">
        <v>0.46284722222222219</v>
      </c>
      <c r="B14">
        <v>29.466908</v>
      </c>
      <c r="C14">
        <v>35</v>
      </c>
      <c r="D14">
        <v>10</v>
      </c>
      <c r="E14">
        <v>35.06</v>
      </c>
      <c r="F14">
        <v>39.67</v>
      </c>
      <c r="G14">
        <v>43.01</v>
      </c>
      <c r="H14">
        <v>40.44</v>
      </c>
      <c r="I14">
        <v>41.6</v>
      </c>
      <c r="J14">
        <v>30.57</v>
      </c>
      <c r="K14">
        <v>1260.8599999999999</v>
      </c>
      <c r="M14">
        <f t="shared" si="0"/>
        <v>23.180408</v>
      </c>
      <c r="N14">
        <f t="shared" si="1"/>
        <v>0.98165913566392116</v>
      </c>
      <c r="O14">
        <v>13</v>
      </c>
      <c r="P14" s="22">
        <f t="shared" si="2"/>
        <v>79.626329269096559</v>
      </c>
      <c r="Q14">
        <f t="shared" si="3"/>
        <v>3.9082956783196057</v>
      </c>
    </row>
    <row r="15" spans="1:20" x14ac:dyDescent="0.75">
      <c r="A15" s="7">
        <v>0.46354166666666669</v>
      </c>
      <c r="B15">
        <v>29.443317</v>
      </c>
      <c r="C15">
        <v>35.369999999999997</v>
      </c>
      <c r="D15">
        <v>10</v>
      </c>
      <c r="E15">
        <v>35.479999999999997</v>
      </c>
      <c r="F15">
        <v>41.65</v>
      </c>
      <c r="G15">
        <v>41.66</v>
      </c>
      <c r="H15">
        <v>40.869999999999997</v>
      </c>
      <c r="I15">
        <v>41.13</v>
      </c>
      <c r="J15">
        <v>28.16</v>
      </c>
      <c r="K15">
        <v>1263.5899999999999</v>
      </c>
      <c r="M15">
        <f t="shared" si="0"/>
        <v>23.156817</v>
      </c>
      <c r="N15">
        <f t="shared" si="1"/>
        <v>0.98066008850869213</v>
      </c>
      <c r="O15">
        <v>14</v>
      </c>
      <c r="P15" s="22">
        <f t="shared" si="2"/>
        <v>79.605573598478585</v>
      </c>
      <c r="Q15">
        <f t="shared" si="3"/>
        <v>3.9033004425434608</v>
      </c>
    </row>
    <row r="16" spans="1:20" x14ac:dyDescent="0.75">
      <c r="A16" s="7">
        <v>0.46423611111111113</v>
      </c>
      <c r="B16">
        <v>29.409725999999999</v>
      </c>
      <c r="C16">
        <v>35.71</v>
      </c>
      <c r="D16">
        <v>10</v>
      </c>
      <c r="E16">
        <v>35.590000000000003</v>
      </c>
      <c r="F16">
        <v>30.17</v>
      </c>
      <c r="G16">
        <v>42.49</v>
      </c>
      <c r="H16">
        <v>41.24</v>
      </c>
      <c r="I16">
        <v>42</v>
      </c>
      <c r="J16">
        <v>28.82</v>
      </c>
      <c r="K16">
        <v>1264.96</v>
      </c>
      <c r="M16">
        <f t="shared" si="0"/>
        <v>23.123225999999999</v>
      </c>
      <c r="N16">
        <f t="shared" si="1"/>
        <v>0.97923755478857433</v>
      </c>
      <c r="O16">
        <v>15</v>
      </c>
      <c r="P16" s="22">
        <f t="shared" si="2"/>
        <v>79.575946712625651</v>
      </c>
      <c r="Q16">
        <f t="shared" si="3"/>
        <v>3.8961877739428719</v>
      </c>
    </row>
    <row r="17" spans="1:17" x14ac:dyDescent="0.75">
      <c r="A17" s="7">
        <v>0.46493055555555557</v>
      </c>
      <c r="B17">
        <v>29.386134999999999</v>
      </c>
      <c r="C17">
        <v>36.020000000000003</v>
      </c>
      <c r="D17">
        <v>10</v>
      </c>
      <c r="E17">
        <v>35.090000000000003</v>
      </c>
      <c r="F17">
        <v>37.5</v>
      </c>
      <c r="G17">
        <v>42.2</v>
      </c>
      <c r="H17">
        <v>41.58</v>
      </c>
      <c r="I17">
        <v>41.74</v>
      </c>
      <c r="J17">
        <v>28.9</v>
      </c>
      <c r="K17">
        <v>1271.8</v>
      </c>
      <c r="M17">
        <f t="shared" si="0"/>
        <v>23.099634999999999</v>
      </c>
      <c r="N17">
        <f t="shared" si="1"/>
        <v>0.97823850763334541</v>
      </c>
      <c r="O17">
        <v>16</v>
      </c>
      <c r="P17" s="22">
        <f t="shared" si="2"/>
        <v>79.555088208103726</v>
      </c>
      <c r="Q17">
        <f t="shared" si="3"/>
        <v>3.8911925381667269</v>
      </c>
    </row>
    <row r="18" spans="1:17" x14ac:dyDescent="0.75">
      <c r="A18" s="7">
        <v>0.46562500000000001</v>
      </c>
      <c r="B18">
        <v>29.352544000000002</v>
      </c>
      <c r="C18">
        <v>36.299999999999997</v>
      </c>
      <c r="D18">
        <v>10</v>
      </c>
      <c r="E18">
        <v>34.950000000000003</v>
      </c>
      <c r="F18">
        <v>35.520000000000003</v>
      </c>
      <c r="G18">
        <v>42.46</v>
      </c>
      <c r="H18">
        <v>41.85</v>
      </c>
      <c r="I18">
        <v>42.29</v>
      </c>
      <c r="J18">
        <v>30.74</v>
      </c>
      <c r="K18">
        <v>1258.1199999999999</v>
      </c>
      <c r="M18">
        <f t="shared" si="0"/>
        <v>23.066044000000002</v>
      </c>
      <c r="N18">
        <f t="shared" si="1"/>
        <v>0.97681597391322772</v>
      </c>
      <c r="O18">
        <v>17</v>
      </c>
      <c r="P18" s="22">
        <f t="shared" si="2"/>
        <v>79.525314353861461</v>
      </c>
      <c r="Q18">
        <f t="shared" si="3"/>
        <v>3.8840798695661385</v>
      </c>
    </row>
    <row r="19" spans="1:17" x14ac:dyDescent="0.75">
      <c r="A19" s="7">
        <v>0.46631944444444445</v>
      </c>
      <c r="B19">
        <v>29.328952999999998</v>
      </c>
      <c r="C19">
        <v>36.590000000000003</v>
      </c>
      <c r="D19">
        <v>10</v>
      </c>
      <c r="E19">
        <v>35.51</v>
      </c>
      <c r="F19">
        <v>34.93</v>
      </c>
      <c r="G19">
        <v>43.23</v>
      </c>
      <c r="H19">
        <v>42.04</v>
      </c>
      <c r="I19">
        <v>42.66</v>
      </c>
      <c r="J19">
        <v>29.38</v>
      </c>
      <c r="K19">
        <v>1260.8599999999999</v>
      </c>
      <c r="M19">
        <f t="shared" si="0"/>
        <v>23.042452999999998</v>
      </c>
      <c r="N19">
        <f t="shared" si="1"/>
        <v>0.97581692675799858</v>
      </c>
      <c r="O19">
        <v>18</v>
      </c>
      <c r="P19" s="22">
        <f t="shared" si="2"/>
        <v>79.504352249302627</v>
      </c>
      <c r="Q19">
        <f t="shared" si="3"/>
        <v>3.8790846337899931</v>
      </c>
    </row>
    <row r="20" spans="1:17" x14ac:dyDescent="0.75">
      <c r="A20" s="7">
        <v>0.4670138888888889</v>
      </c>
      <c r="B20">
        <v>29.305361999999999</v>
      </c>
      <c r="C20">
        <v>36.85</v>
      </c>
      <c r="D20">
        <v>10</v>
      </c>
      <c r="E20">
        <v>35.29</v>
      </c>
      <c r="F20">
        <v>37.299999999999997</v>
      </c>
      <c r="G20">
        <v>43.48</v>
      </c>
      <c r="H20">
        <v>42.25</v>
      </c>
      <c r="I20">
        <v>43.69</v>
      </c>
      <c r="J20">
        <v>29.96</v>
      </c>
      <c r="K20">
        <v>1264.96</v>
      </c>
      <c r="M20">
        <f t="shared" si="0"/>
        <v>23.018861999999999</v>
      </c>
      <c r="N20">
        <f t="shared" si="1"/>
        <v>0.97481787960276955</v>
      </c>
      <c r="O20">
        <v>19</v>
      </c>
      <c r="P20" s="22">
        <f t="shared" si="2"/>
        <v>79.483347178500836</v>
      </c>
      <c r="Q20">
        <f t="shared" si="3"/>
        <v>3.8740893980138482</v>
      </c>
    </row>
    <row r="21" spans="1:17" x14ac:dyDescent="0.75">
      <c r="A21" s="7">
        <v>0.46770833333333334</v>
      </c>
      <c r="B21">
        <v>29.261771</v>
      </c>
      <c r="C21">
        <v>37.1</v>
      </c>
      <c r="D21">
        <v>10</v>
      </c>
      <c r="E21">
        <v>35.380000000000003</v>
      </c>
      <c r="F21">
        <v>38.090000000000003</v>
      </c>
      <c r="G21">
        <v>42.11</v>
      </c>
      <c r="H21">
        <v>42.47</v>
      </c>
      <c r="I21">
        <v>41.98</v>
      </c>
      <c r="J21">
        <v>27.85</v>
      </c>
      <c r="K21">
        <v>1258.1199999999999</v>
      </c>
      <c r="M21">
        <f t="shared" si="0"/>
        <v>22.975270999999999</v>
      </c>
      <c r="N21">
        <f t="shared" si="1"/>
        <v>0.9729718593177632</v>
      </c>
      <c r="O21">
        <v>20</v>
      </c>
      <c r="P21" s="22">
        <f t="shared" si="2"/>
        <v>79.444420916732611</v>
      </c>
      <c r="Q21">
        <f t="shared" si="3"/>
        <v>3.8648592965888158</v>
      </c>
    </row>
    <row r="22" spans="1:17" x14ac:dyDescent="0.75">
      <c r="A22" s="7">
        <v>0.46840277777777778</v>
      </c>
      <c r="B22">
        <v>29.228179999999998</v>
      </c>
      <c r="C22">
        <v>37.32</v>
      </c>
      <c r="D22">
        <v>10</v>
      </c>
      <c r="E22">
        <v>35.67</v>
      </c>
      <c r="F22">
        <v>40.86</v>
      </c>
      <c r="G22">
        <v>43.53</v>
      </c>
      <c r="H22">
        <v>42.58</v>
      </c>
      <c r="I22">
        <v>43.5</v>
      </c>
      <c r="J22">
        <v>29.61</v>
      </c>
      <c r="K22">
        <v>1258.1199999999999</v>
      </c>
      <c r="M22">
        <f t="shared" si="0"/>
        <v>22.941679999999998</v>
      </c>
      <c r="N22">
        <f t="shared" si="1"/>
        <v>0.9715493255976454</v>
      </c>
      <c r="O22">
        <v>21</v>
      </c>
      <c r="P22" s="22">
        <f t="shared" si="2"/>
        <v>79.41432362407636</v>
      </c>
      <c r="Q22">
        <f t="shared" si="3"/>
        <v>3.8577466279882269</v>
      </c>
    </row>
    <row r="23" spans="1:17" x14ac:dyDescent="0.75">
      <c r="A23" s="7">
        <v>0.46909722222222222</v>
      </c>
      <c r="B23">
        <v>29.204588999999999</v>
      </c>
      <c r="C23">
        <v>37.56</v>
      </c>
      <c r="D23">
        <v>10</v>
      </c>
      <c r="E23">
        <v>36.270000000000003</v>
      </c>
      <c r="F23">
        <v>37.5</v>
      </c>
      <c r="G23">
        <v>43.7</v>
      </c>
      <c r="H23">
        <v>42.79</v>
      </c>
      <c r="I23">
        <v>43.74</v>
      </c>
      <c r="J23">
        <v>27.98</v>
      </c>
      <c r="K23">
        <v>1255.3900000000001</v>
      </c>
      <c r="M23">
        <f t="shared" si="0"/>
        <v>22.918088999999998</v>
      </c>
      <c r="N23">
        <f t="shared" si="1"/>
        <v>0.97055027844241637</v>
      </c>
      <c r="O23">
        <v>22</v>
      </c>
      <c r="P23" s="22">
        <f t="shared" si="2"/>
        <v>79.393133519989391</v>
      </c>
      <c r="Q23">
        <f t="shared" si="3"/>
        <v>3.852751392212082</v>
      </c>
    </row>
    <row r="24" spans="1:17" x14ac:dyDescent="0.75">
      <c r="A24" s="7">
        <v>0.46979166666666666</v>
      </c>
      <c r="B24">
        <v>29.180997999999999</v>
      </c>
      <c r="C24">
        <v>37.76</v>
      </c>
      <c r="D24">
        <v>10</v>
      </c>
      <c r="E24">
        <v>36.08</v>
      </c>
      <c r="F24">
        <v>32.840000000000003</v>
      </c>
      <c r="G24">
        <v>43.64</v>
      </c>
      <c r="H24">
        <v>42.93</v>
      </c>
      <c r="I24">
        <v>43.72</v>
      </c>
      <c r="J24">
        <v>28.75</v>
      </c>
      <c r="K24">
        <v>1259.49</v>
      </c>
      <c r="M24">
        <f t="shared" si="0"/>
        <v>22.894497999999999</v>
      </c>
      <c r="N24">
        <f t="shared" si="1"/>
        <v>0.96955123128718745</v>
      </c>
      <c r="O24">
        <v>23</v>
      </c>
      <c r="P24" s="22">
        <f t="shared" si="2"/>
        <v>79.371899746393211</v>
      </c>
      <c r="Q24">
        <f t="shared" si="3"/>
        <v>3.847756156435937</v>
      </c>
    </row>
    <row r="25" spans="1:17" x14ac:dyDescent="0.75">
      <c r="A25" s="7">
        <v>0.4704861111111111</v>
      </c>
      <c r="B25">
        <v>29.147407000000001</v>
      </c>
      <c r="C25">
        <v>37.979999999999997</v>
      </c>
      <c r="D25">
        <v>10</v>
      </c>
      <c r="E25">
        <v>35.9</v>
      </c>
      <c r="F25">
        <v>33.79</v>
      </c>
      <c r="G25">
        <v>43.18</v>
      </c>
      <c r="H25">
        <v>43.06</v>
      </c>
      <c r="I25">
        <v>43.97</v>
      </c>
      <c r="J25">
        <v>30.51</v>
      </c>
      <c r="K25">
        <v>1260.8599999999999</v>
      </c>
      <c r="M25">
        <f t="shared" si="0"/>
        <v>22.860907000000001</v>
      </c>
      <c r="N25">
        <f t="shared" si="1"/>
        <v>0.96812869756706976</v>
      </c>
      <c r="O25">
        <v>24</v>
      </c>
      <c r="P25" s="22">
        <f t="shared" si="2"/>
        <v>79.341589552855453</v>
      </c>
      <c r="Q25">
        <f t="shared" si="3"/>
        <v>3.840643487835349</v>
      </c>
    </row>
    <row r="26" spans="1:17" x14ac:dyDescent="0.75">
      <c r="A26" s="7">
        <v>0.47118055555555555</v>
      </c>
      <c r="B26">
        <v>29.123816000000001</v>
      </c>
      <c r="C26">
        <v>38.19</v>
      </c>
      <c r="D26">
        <v>10</v>
      </c>
      <c r="E26">
        <v>36.29</v>
      </c>
      <c r="F26">
        <v>38.49</v>
      </c>
      <c r="G26">
        <v>43.73</v>
      </c>
      <c r="H26">
        <v>43.22</v>
      </c>
      <c r="I26">
        <v>43.65</v>
      </c>
      <c r="J26">
        <v>29.19</v>
      </c>
      <c r="K26">
        <v>1259.49</v>
      </c>
      <c r="M26">
        <f t="shared" si="0"/>
        <v>22.837316000000001</v>
      </c>
      <c r="N26">
        <f t="shared" si="1"/>
        <v>0.96712965041184085</v>
      </c>
      <c r="O26">
        <v>25</v>
      </c>
      <c r="P26" s="22">
        <f t="shared" si="2"/>
        <v>79.32024936730744</v>
      </c>
      <c r="Q26">
        <f t="shared" si="3"/>
        <v>3.8356482520592041</v>
      </c>
    </row>
    <row r="27" spans="1:17" x14ac:dyDescent="0.75">
      <c r="A27" s="7">
        <v>0.47187499999999999</v>
      </c>
      <c r="B27">
        <v>29.100225000000002</v>
      </c>
      <c r="C27">
        <v>38.39</v>
      </c>
      <c r="D27">
        <v>10</v>
      </c>
      <c r="E27">
        <v>36.299999999999997</v>
      </c>
      <c r="F27">
        <v>35.520000000000003</v>
      </c>
      <c r="G27">
        <v>43.61</v>
      </c>
      <c r="H27">
        <v>43.33</v>
      </c>
      <c r="I27">
        <v>43.76</v>
      </c>
      <c r="J27">
        <v>29.75</v>
      </c>
      <c r="K27">
        <v>1255.3900000000001</v>
      </c>
      <c r="M27">
        <f t="shared" si="0"/>
        <v>22.813725000000002</v>
      </c>
      <c r="N27">
        <f t="shared" si="1"/>
        <v>0.96613060325661182</v>
      </c>
      <c r="O27">
        <v>26</v>
      </c>
      <c r="P27" s="22">
        <f t="shared" si="2"/>
        <v>79.298865047246778</v>
      </c>
      <c r="Q27">
        <f t="shared" si="3"/>
        <v>3.8306530162830592</v>
      </c>
    </row>
    <row r="28" spans="1:17" x14ac:dyDescent="0.75">
      <c r="A28" s="7">
        <v>0.47256944444444443</v>
      </c>
      <c r="B28">
        <v>29.046634000000001</v>
      </c>
      <c r="C28">
        <v>38.56</v>
      </c>
      <c r="D28">
        <v>10</v>
      </c>
      <c r="E28">
        <v>36.64</v>
      </c>
      <c r="F28">
        <v>39.479999999999997</v>
      </c>
      <c r="G28">
        <v>43.34</v>
      </c>
      <c r="H28">
        <v>43.4</v>
      </c>
      <c r="I28">
        <v>42.84</v>
      </c>
      <c r="J28">
        <v>27.9</v>
      </c>
      <c r="K28">
        <v>1270.43</v>
      </c>
      <c r="M28">
        <f t="shared" si="0"/>
        <v>22.760134000000001</v>
      </c>
      <c r="N28">
        <f t="shared" si="1"/>
        <v>0.96386109640671658</v>
      </c>
      <c r="O28">
        <v>27</v>
      </c>
      <c r="P28" s="22">
        <f t="shared" si="2"/>
        <v>79.250122165361589</v>
      </c>
      <c r="Q28">
        <f t="shared" si="3"/>
        <v>3.8193054820335828</v>
      </c>
    </row>
    <row r="29" spans="1:17" x14ac:dyDescent="0.75">
      <c r="A29" s="7">
        <v>0.47326388888888887</v>
      </c>
      <c r="B29">
        <v>29.013043</v>
      </c>
      <c r="C29">
        <v>38.74</v>
      </c>
      <c r="D29">
        <v>10</v>
      </c>
      <c r="E29">
        <v>36.9</v>
      </c>
      <c r="F29">
        <v>42.64</v>
      </c>
      <c r="G29">
        <v>43.76</v>
      </c>
      <c r="H29">
        <v>43.42</v>
      </c>
      <c r="I29">
        <v>43.16</v>
      </c>
      <c r="J29">
        <v>28.4</v>
      </c>
      <c r="K29">
        <v>1259.49</v>
      </c>
      <c r="M29">
        <f t="shared" si="0"/>
        <v>22.726542999999999</v>
      </c>
      <c r="N29">
        <f t="shared" si="1"/>
        <v>0.96243856268659878</v>
      </c>
      <c r="O29">
        <v>28</v>
      </c>
      <c r="P29" s="22">
        <f t="shared" si="2"/>
        <v>79.219452778189805</v>
      </c>
      <c r="Q29">
        <f t="shared" si="3"/>
        <v>3.8121928134329939</v>
      </c>
    </row>
    <row r="30" spans="1:17" x14ac:dyDescent="0.75">
      <c r="A30" s="7">
        <v>0.47395833333333331</v>
      </c>
      <c r="B30">
        <v>28.989451999999996</v>
      </c>
      <c r="C30">
        <v>38.94</v>
      </c>
      <c r="D30">
        <v>10</v>
      </c>
      <c r="E30">
        <v>37.03</v>
      </c>
      <c r="F30">
        <v>37.5</v>
      </c>
      <c r="G30">
        <v>44.29</v>
      </c>
      <c r="H30">
        <v>43.52</v>
      </c>
      <c r="I30">
        <v>44.25</v>
      </c>
      <c r="J30">
        <v>30.64</v>
      </c>
      <c r="K30">
        <v>1256.76</v>
      </c>
      <c r="M30">
        <f t="shared" si="0"/>
        <v>22.702951999999996</v>
      </c>
      <c r="N30">
        <f t="shared" si="1"/>
        <v>0.96143951553136964</v>
      </c>
      <c r="O30">
        <v>29</v>
      </c>
      <c r="P30" s="22">
        <f t="shared" si="2"/>
        <v>79.197859379696524</v>
      </c>
      <c r="Q30">
        <f t="shared" si="3"/>
        <v>3.8071975776568485</v>
      </c>
    </row>
    <row r="31" spans="1:17" x14ac:dyDescent="0.75">
      <c r="A31" s="7">
        <v>0.47465277777777781</v>
      </c>
      <c r="B31">
        <v>28.955860999999999</v>
      </c>
      <c r="C31">
        <v>39.130000000000003</v>
      </c>
      <c r="D31">
        <v>10</v>
      </c>
      <c r="E31">
        <v>37.200000000000003</v>
      </c>
      <c r="F31">
        <v>35.520000000000003</v>
      </c>
      <c r="G31">
        <v>44.92</v>
      </c>
      <c r="H31">
        <v>43.64</v>
      </c>
      <c r="I31">
        <v>44.72</v>
      </c>
      <c r="J31">
        <v>29.94</v>
      </c>
      <c r="K31">
        <v>1254.02</v>
      </c>
      <c r="M31">
        <f t="shared" si="0"/>
        <v>22.669360999999999</v>
      </c>
      <c r="N31">
        <f t="shared" si="1"/>
        <v>0.96001698181125206</v>
      </c>
      <c r="O31">
        <v>30</v>
      </c>
      <c r="P31" s="22">
        <f t="shared" si="2"/>
        <v>79.167035189037748</v>
      </c>
      <c r="Q31">
        <f t="shared" si="3"/>
        <v>3.8000849090562601</v>
      </c>
    </row>
    <row r="32" spans="1:17" x14ac:dyDescent="0.75">
      <c r="A32" s="7">
        <v>0.4753472222222222</v>
      </c>
      <c r="B32">
        <v>28.922269999999997</v>
      </c>
      <c r="C32">
        <v>39.31</v>
      </c>
      <c r="D32">
        <v>10</v>
      </c>
      <c r="E32">
        <v>36.47</v>
      </c>
      <c r="F32">
        <v>31.89</v>
      </c>
      <c r="G32">
        <v>43.51</v>
      </c>
      <c r="H32">
        <v>43.76</v>
      </c>
      <c r="I32">
        <v>43.98</v>
      </c>
      <c r="J32">
        <v>27.44</v>
      </c>
      <c r="K32">
        <v>1259.49</v>
      </c>
      <c r="M32">
        <f t="shared" si="0"/>
        <v>22.635769999999997</v>
      </c>
      <c r="N32">
        <f t="shared" si="1"/>
        <v>0.95859444809113425</v>
      </c>
      <c r="O32">
        <v>31</v>
      </c>
      <c r="P32" s="22">
        <f t="shared" si="2"/>
        <v>79.136119513495672</v>
      </c>
      <c r="Q32">
        <f t="shared" si="3"/>
        <v>3.7929722404556712</v>
      </c>
    </row>
    <row r="33" spans="1:17" x14ac:dyDescent="0.75">
      <c r="A33" s="7">
        <v>0.4760416666666667</v>
      </c>
      <c r="B33">
        <v>28.888679</v>
      </c>
      <c r="C33">
        <v>39.450000000000003</v>
      </c>
      <c r="D33">
        <v>10</v>
      </c>
      <c r="E33">
        <v>36.520000000000003</v>
      </c>
      <c r="F33">
        <v>36.31</v>
      </c>
      <c r="G33">
        <v>44.76</v>
      </c>
      <c r="H33">
        <v>43.82</v>
      </c>
      <c r="I33">
        <v>44.65</v>
      </c>
      <c r="J33">
        <v>29.76</v>
      </c>
      <c r="K33">
        <v>1256.76</v>
      </c>
      <c r="M33">
        <f t="shared" si="0"/>
        <v>22.602179</v>
      </c>
      <c r="N33">
        <f t="shared" si="1"/>
        <v>0.95717191437101667</v>
      </c>
      <c r="O33">
        <v>32</v>
      </c>
      <c r="P33" s="22">
        <f t="shared" si="2"/>
        <v>79.105111945180155</v>
      </c>
      <c r="Q33">
        <f t="shared" si="3"/>
        <v>3.7858595718550831</v>
      </c>
    </row>
    <row r="34" spans="1:17" x14ac:dyDescent="0.75">
      <c r="A34" s="7">
        <v>0.47673611111111108</v>
      </c>
      <c r="B34">
        <v>28.845088000000001</v>
      </c>
      <c r="C34">
        <v>39.57</v>
      </c>
      <c r="D34">
        <v>10</v>
      </c>
      <c r="E34">
        <v>36.86</v>
      </c>
      <c r="F34">
        <v>39.869999999999997</v>
      </c>
      <c r="G34">
        <v>44.08</v>
      </c>
      <c r="H34">
        <v>43.81</v>
      </c>
      <c r="I34">
        <v>43.6</v>
      </c>
      <c r="J34">
        <v>29.58</v>
      </c>
      <c r="K34">
        <v>1258.1199999999999</v>
      </c>
      <c r="M34">
        <f t="shared" si="0"/>
        <v>22.558588</v>
      </c>
      <c r="N34">
        <f t="shared" si="1"/>
        <v>0.95532589408601021</v>
      </c>
      <c r="O34">
        <v>33</v>
      </c>
      <c r="P34" s="22">
        <f t="shared" si="2"/>
        <v>79.064735789314483</v>
      </c>
      <c r="Q34">
        <f t="shared" si="3"/>
        <v>3.7766294704300511</v>
      </c>
    </row>
    <row r="35" spans="1:17" x14ac:dyDescent="0.75">
      <c r="A35" s="7">
        <v>0.47743055555555558</v>
      </c>
      <c r="B35">
        <v>28.821497000000001</v>
      </c>
      <c r="C35">
        <v>39.71</v>
      </c>
      <c r="D35">
        <v>10</v>
      </c>
      <c r="E35">
        <v>37.11</v>
      </c>
      <c r="F35">
        <v>34.36</v>
      </c>
      <c r="G35">
        <v>44.87</v>
      </c>
      <c r="H35">
        <v>43.86</v>
      </c>
      <c r="I35">
        <v>44.87</v>
      </c>
      <c r="J35">
        <v>31.44</v>
      </c>
      <c r="K35">
        <v>1256.76</v>
      </c>
      <c r="M35">
        <f t="shared" si="0"/>
        <v>22.534997000000001</v>
      </c>
      <c r="N35">
        <f t="shared" si="1"/>
        <v>0.95432684693078118</v>
      </c>
      <c r="O35">
        <v>34</v>
      </c>
      <c r="P35" s="22">
        <f t="shared" si="2"/>
        <v>79.042819486508037</v>
      </c>
      <c r="Q35">
        <f t="shared" si="3"/>
        <v>3.7716342346539062</v>
      </c>
    </row>
    <row r="36" spans="1:17" x14ac:dyDescent="0.75">
      <c r="A36" s="7">
        <v>0.47812499999999997</v>
      </c>
      <c r="B36">
        <v>28.757905999999998</v>
      </c>
      <c r="C36">
        <v>39.89</v>
      </c>
      <c r="D36">
        <v>10</v>
      </c>
      <c r="E36">
        <v>37.270000000000003</v>
      </c>
      <c r="F36">
        <v>38.49</v>
      </c>
      <c r="G36">
        <v>45.36</v>
      </c>
      <c r="H36">
        <v>43.98</v>
      </c>
      <c r="I36">
        <v>45</v>
      </c>
      <c r="J36">
        <v>28.58</v>
      </c>
      <c r="K36">
        <v>1256.76</v>
      </c>
      <c r="M36">
        <f t="shared" si="0"/>
        <v>22.471405999999998</v>
      </c>
      <c r="N36">
        <f t="shared" si="1"/>
        <v>0.95163385351599716</v>
      </c>
      <c r="O36">
        <v>35</v>
      </c>
      <c r="P36" s="22">
        <f t="shared" si="2"/>
        <v>78.983513537159183</v>
      </c>
      <c r="Q36">
        <f t="shared" si="3"/>
        <v>3.7581692675799858</v>
      </c>
    </row>
    <row r="37" spans="1:17" x14ac:dyDescent="0.75">
      <c r="A37" s="7">
        <v>0.47881944444444446</v>
      </c>
      <c r="B37">
        <v>28.734314999999999</v>
      </c>
      <c r="C37">
        <v>40.03</v>
      </c>
      <c r="D37">
        <v>10</v>
      </c>
      <c r="E37">
        <v>37.31</v>
      </c>
      <c r="F37">
        <v>33.979999999999997</v>
      </c>
      <c r="G37">
        <v>44.92</v>
      </c>
      <c r="H37">
        <v>44.08</v>
      </c>
      <c r="I37">
        <v>44.7</v>
      </c>
      <c r="J37">
        <v>28.5</v>
      </c>
      <c r="K37">
        <v>1259.49</v>
      </c>
      <c r="M37">
        <f t="shared" si="0"/>
        <v>22.447814999999999</v>
      </c>
      <c r="N37">
        <f t="shared" si="1"/>
        <v>0.95063480636076825</v>
      </c>
      <c r="O37">
        <v>36</v>
      </c>
      <c r="P37" s="22">
        <f t="shared" si="2"/>
        <v>78.961426758016316</v>
      </c>
      <c r="Q37">
        <f t="shared" si="3"/>
        <v>3.7531740318038409</v>
      </c>
    </row>
    <row r="38" spans="1:17" x14ac:dyDescent="0.75">
      <c r="A38" s="7">
        <v>0.47951388888888885</v>
      </c>
      <c r="B38">
        <v>28.710723999999999</v>
      </c>
      <c r="C38">
        <v>40.130000000000003</v>
      </c>
      <c r="D38">
        <v>10</v>
      </c>
      <c r="E38">
        <v>37.32</v>
      </c>
      <c r="F38">
        <v>34.17</v>
      </c>
      <c r="G38">
        <v>44.55</v>
      </c>
      <c r="H38">
        <v>44.12</v>
      </c>
      <c r="I38">
        <v>43.49</v>
      </c>
      <c r="J38">
        <v>27.95</v>
      </c>
      <c r="K38">
        <v>1259.49</v>
      </c>
      <c r="M38">
        <f t="shared" si="0"/>
        <v>22.424223999999999</v>
      </c>
      <c r="N38">
        <f t="shared" si="1"/>
        <v>0.94963575920553922</v>
      </c>
      <c r="O38">
        <v>37</v>
      </c>
      <c r="P38" s="22">
        <f t="shared" si="2"/>
        <v>78.939293506878997</v>
      </c>
      <c r="Q38">
        <f t="shared" si="3"/>
        <v>3.748178796027696</v>
      </c>
    </row>
    <row r="39" spans="1:17" x14ac:dyDescent="0.75">
      <c r="A39" s="7">
        <v>0.48020833333333335</v>
      </c>
      <c r="B39">
        <v>28.687132999999999</v>
      </c>
      <c r="C39">
        <v>40.22</v>
      </c>
      <c r="D39">
        <v>10</v>
      </c>
      <c r="E39">
        <v>37.270000000000003</v>
      </c>
      <c r="F39">
        <v>40.270000000000003</v>
      </c>
      <c r="G39">
        <v>44.54</v>
      </c>
      <c r="H39">
        <v>44.12</v>
      </c>
      <c r="I39">
        <v>44.01</v>
      </c>
      <c r="J39">
        <v>28.99</v>
      </c>
      <c r="K39">
        <v>1255.3900000000001</v>
      </c>
      <c r="M39">
        <f t="shared" si="0"/>
        <v>22.400632999999999</v>
      </c>
      <c r="N39">
        <f t="shared" si="1"/>
        <v>0.94863671205031019</v>
      </c>
      <c r="O39">
        <v>38</v>
      </c>
      <c r="P39" s="22">
        <f t="shared" si="2"/>
        <v>78.917113636922679</v>
      </c>
      <c r="Q39">
        <f t="shared" si="3"/>
        <v>3.7431835602515511</v>
      </c>
    </row>
    <row r="40" spans="1:17" x14ac:dyDescent="0.75">
      <c r="A40" s="7">
        <v>0.48090277777777773</v>
      </c>
      <c r="B40">
        <v>28.643542</v>
      </c>
      <c r="C40">
        <v>40.29</v>
      </c>
      <c r="D40">
        <v>10</v>
      </c>
      <c r="E40">
        <v>37.32</v>
      </c>
      <c r="F40">
        <v>29.98</v>
      </c>
      <c r="G40">
        <v>44.47</v>
      </c>
      <c r="H40">
        <v>44.11</v>
      </c>
      <c r="I40">
        <v>44.09</v>
      </c>
      <c r="J40">
        <v>29.37</v>
      </c>
      <c r="K40">
        <v>1259.49</v>
      </c>
      <c r="M40">
        <f t="shared" si="0"/>
        <v>22.357042</v>
      </c>
      <c r="N40">
        <f t="shared" si="1"/>
        <v>0.94679069176530384</v>
      </c>
      <c r="O40">
        <v>39</v>
      </c>
      <c r="P40" s="22">
        <f t="shared" si="2"/>
        <v>78.876006942242185</v>
      </c>
      <c r="Q40">
        <f t="shared" si="3"/>
        <v>3.7339534588265191</v>
      </c>
    </row>
    <row r="41" spans="1:17" x14ac:dyDescent="0.75">
      <c r="A41" s="7">
        <v>0.48159722222222223</v>
      </c>
      <c r="B41">
        <v>28.619950999999997</v>
      </c>
      <c r="C41">
        <v>40.36</v>
      </c>
      <c r="D41">
        <v>10</v>
      </c>
      <c r="E41">
        <v>37.14</v>
      </c>
      <c r="F41">
        <v>30.74</v>
      </c>
      <c r="G41">
        <v>45.31</v>
      </c>
      <c r="H41">
        <v>44.06</v>
      </c>
      <c r="I41">
        <v>44.37</v>
      </c>
      <c r="J41">
        <v>29.95</v>
      </c>
      <c r="K41">
        <v>1263.5899999999999</v>
      </c>
      <c r="M41">
        <f t="shared" si="0"/>
        <v>22.333450999999997</v>
      </c>
      <c r="N41">
        <f t="shared" si="1"/>
        <v>0.9457916446100747</v>
      </c>
      <c r="O41">
        <v>40</v>
      </c>
      <c r="P41" s="22">
        <f t="shared" si="2"/>
        <v>78.853693502181997</v>
      </c>
      <c r="Q41">
        <f t="shared" si="3"/>
        <v>3.7289582230503733</v>
      </c>
    </row>
    <row r="42" spans="1:17" x14ac:dyDescent="0.75">
      <c r="A42" s="7">
        <v>0.48229166666666662</v>
      </c>
      <c r="B42">
        <v>28.56636</v>
      </c>
      <c r="C42">
        <v>40.450000000000003</v>
      </c>
      <c r="D42">
        <v>10</v>
      </c>
      <c r="E42">
        <v>36.75</v>
      </c>
      <c r="F42">
        <v>34.17</v>
      </c>
      <c r="G42">
        <v>44.17</v>
      </c>
      <c r="H42">
        <v>44.19</v>
      </c>
      <c r="I42">
        <v>43.63</v>
      </c>
      <c r="J42">
        <v>28.04</v>
      </c>
      <c r="K42">
        <v>1259.49</v>
      </c>
      <c r="M42">
        <f t="shared" si="0"/>
        <v>22.279859999999999</v>
      </c>
      <c r="N42">
        <f t="shared" si="1"/>
        <v>0.94352213776017957</v>
      </c>
      <c r="O42">
        <v>41</v>
      </c>
      <c r="P42" s="22">
        <f t="shared" si="2"/>
        <v>78.80282910215773</v>
      </c>
      <c r="Q42">
        <f t="shared" si="3"/>
        <v>3.7176106888008982</v>
      </c>
    </row>
    <row r="43" spans="1:17" x14ac:dyDescent="0.75">
      <c r="A43" s="7">
        <v>0.48298611111111112</v>
      </c>
      <c r="B43">
        <v>28.532768999999998</v>
      </c>
      <c r="C43">
        <v>40.53</v>
      </c>
      <c r="D43">
        <v>10</v>
      </c>
      <c r="E43">
        <v>36.96</v>
      </c>
      <c r="F43">
        <v>32.65</v>
      </c>
      <c r="G43">
        <v>43.96</v>
      </c>
      <c r="H43">
        <v>44.25</v>
      </c>
      <c r="I43">
        <v>43.14</v>
      </c>
      <c r="J43">
        <v>27.38</v>
      </c>
      <c r="K43">
        <v>1259.49</v>
      </c>
      <c r="M43">
        <f t="shared" si="0"/>
        <v>22.246268999999998</v>
      </c>
      <c r="N43">
        <f t="shared" si="1"/>
        <v>0.94209960404006177</v>
      </c>
      <c r="O43">
        <v>42</v>
      </c>
      <c r="P43" s="22">
        <f t="shared" si="2"/>
        <v>78.77082219944387</v>
      </c>
      <c r="Q43">
        <f t="shared" si="3"/>
        <v>3.7104980202003093</v>
      </c>
    </row>
    <row r="44" spans="1:17" x14ac:dyDescent="0.75">
      <c r="A44" s="7">
        <v>0.4836805555555555</v>
      </c>
      <c r="B44">
        <v>28.489177999999999</v>
      </c>
      <c r="C44">
        <v>40.6</v>
      </c>
      <c r="D44">
        <v>10</v>
      </c>
      <c r="E44">
        <v>36.86</v>
      </c>
      <c r="F44">
        <v>37.299999999999997</v>
      </c>
      <c r="G44">
        <v>44.69</v>
      </c>
      <c r="H44">
        <v>44.26</v>
      </c>
      <c r="I44">
        <v>43.91</v>
      </c>
      <c r="J44">
        <v>30.35</v>
      </c>
      <c r="K44">
        <v>1263.5899999999999</v>
      </c>
      <c r="M44">
        <f t="shared" si="0"/>
        <v>22.202677999999999</v>
      </c>
      <c r="N44">
        <f t="shared" si="1"/>
        <v>0.94025358375505541</v>
      </c>
      <c r="O44">
        <v>43</v>
      </c>
      <c r="P44" s="22">
        <f t="shared" si="2"/>
        <v>78.72914249353164</v>
      </c>
      <c r="Q44">
        <f t="shared" si="3"/>
        <v>3.7012679187752768</v>
      </c>
    </row>
    <row r="45" spans="1:17" x14ac:dyDescent="0.75">
      <c r="A45" s="7">
        <v>0.484375</v>
      </c>
      <c r="B45">
        <v>28.425587</v>
      </c>
      <c r="C45">
        <v>40.68</v>
      </c>
      <c r="D45">
        <v>10</v>
      </c>
      <c r="E45">
        <v>36.61</v>
      </c>
      <c r="F45">
        <v>31.32</v>
      </c>
      <c r="G45">
        <v>45.93</v>
      </c>
      <c r="H45">
        <v>44.28</v>
      </c>
      <c r="I45">
        <v>45.11</v>
      </c>
      <c r="J45">
        <v>29.05</v>
      </c>
      <c r="K45">
        <v>1264.96</v>
      </c>
      <c r="M45">
        <f t="shared" si="0"/>
        <v>22.139087</v>
      </c>
      <c r="N45">
        <f t="shared" si="1"/>
        <v>0.9375605903402715</v>
      </c>
      <c r="O45">
        <v>44</v>
      </c>
      <c r="P45" s="22">
        <f t="shared" si="2"/>
        <v>78.668045344417322</v>
      </c>
      <c r="Q45">
        <f t="shared" si="3"/>
        <v>3.6878029517013577</v>
      </c>
    </row>
    <row r="46" spans="1:17" x14ac:dyDescent="0.75">
      <c r="A46" s="7">
        <v>0.4850694444444445</v>
      </c>
      <c r="B46">
        <v>28.401996</v>
      </c>
      <c r="C46">
        <v>40.770000000000003</v>
      </c>
      <c r="D46">
        <v>10</v>
      </c>
      <c r="E46">
        <v>36.53</v>
      </c>
      <c r="F46">
        <v>35.130000000000003</v>
      </c>
      <c r="G46">
        <v>45.27</v>
      </c>
      <c r="H46">
        <v>44.39</v>
      </c>
      <c r="I46">
        <v>45.32</v>
      </c>
      <c r="J46">
        <v>28.29</v>
      </c>
      <c r="K46">
        <v>1252.6600000000001</v>
      </c>
      <c r="M46">
        <f t="shared" si="0"/>
        <v>22.115496</v>
      </c>
      <c r="N46">
        <f t="shared" si="1"/>
        <v>0.93656154318504248</v>
      </c>
      <c r="O46">
        <v>45</v>
      </c>
      <c r="P46" s="22">
        <f t="shared" si="2"/>
        <v>78.645290162155987</v>
      </c>
      <c r="Q46">
        <f t="shared" si="3"/>
        <v>3.6828077159252128</v>
      </c>
    </row>
    <row r="47" spans="1:17" x14ac:dyDescent="0.75">
      <c r="A47" s="7">
        <v>0.48576388888888888</v>
      </c>
      <c r="B47">
        <v>28.358405000000001</v>
      </c>
      <c r="C47">
        <v>40.89</v>
      </c>
      <c r="D47">
        <v>10</v>
      </c>
      <c r="E47">
        <v>36.97</v>
      </c>
      <c r="F47">
        <v>39.67</v>
      </c>
      <c r="G47">
        <v>45.69</v>
      </c>
      <c r="H47">
        <v>44.48</v>
      </c>
      <c r="I47">
        <v>45.12</v>
      </c>
      <c r="J47">
        <v>29.55</v>
      </c>
      <c r="K47">
        <v>1260.8599999999999</v>
      </c>
      <c r="M47">
        <f t="shared" si="0"/>
        <v>22.071905000000001</v>
      </c>
      <c r="N47">
        <f t="shared" si="1"/>
        <v>0.93471552290003612</v>
      </c>
      <c r="O47">
        <v>46</v>
      </c>
      <c r="P47" s="22">
        <f t="shared" si="2"/>
        <v>78.603115589705567</v>
      </c>
      <c r="Q47">
        <f t="shared" si="3"/>
        <v>3.6735776145001804</v>
      </c>
    </row>
    <row r="48" spans="1:17" x14ac:dyDescent="0.75">
      <c r="A48" s="7">
        <v>0.48645833333333338</v>
      </c>
      <c r="B48">
        <v>28.324814</v>
      </c>
      <c r="C48">
        <v>41.04</v>
      </c>
      <c r="D48">
        <v>10</v>
      </c>
      <c r="E48">
        <v>37.130000000000003</v>
      </c>
      <c r="F48">
        <v>41.65</v>
      </c>
      <c r="G48">
        <v>45.71</v>
      </c>
      <c r="H48">
        <v>44.58</v>
      </c>
      <c r="I48">
        <v>45.23</v>
      </c>
      <c r="J48">
        <v>30.09</v>
      </c>
      <c r="K48">
        <v>1269.06</v>
      </c>
      <c r="M48">
        <f t="shared" si="0"/>
        <v>22.038314</v>
      </c>
      <c r="N48">
        <f t="shared" si="1"/>
        <v>0.93329298917991832</v>
      </c>
      <c r="O48">
        <v>47</v>
      </c>
      <c r="P48" s="22">
        <f t="shared" si="2"/>
        <v>78.570502262559643</v>
      </c>
      <c r="Q48">
        <f t="shared" si="3"/>
        <v>3.6664649458995915</v>
      </c>
    </row>
    <row r="49" spans="1:17" x14ac:dyDescent="0.75">
      <c r="A49" s="7">
        <v>0.48715277777777777</v>
      </c>
      <c r="B49">
        <v>28.301223</v>
      </c>
      <c r="C49">
        <v>41.13</v>
      </c>
      <c r="D49">
        <v>10</v>
      </c>
      <c r="E49">
        <v>37.11</v>
      </c>
      <c r="F49">
        <v>34.17</v>
      </c>
      <c r="G49">
        <v>44.39</v>
      </c>
      <c r="H49">
        <v>44.61</v>
      </c>
      <c r="I49">
        <v>44.31</v>
      </c>
      <c r="J49">
        <v>29.38</v>
      </c>
      <c r="K49">
        <v>1286.83</v>
      </c>
      <c r="M49">
        <f t="shared" si="0"/>
        <v>22.014723</v>
      </c>
      <c r="N49">
        <f t="shared" si="1"/>
        <v>0.93229394202468929</v>
      </c>
      <c r="O49">
        <v>48</v>
      </c>
      <c r="P49" s="22">
        <f t="shared" si="2"/>
        <v>78.547538390557989</v>
      </c>
      <c r="Q49">
        <f t="shared" si="3"/>
        <v>3.6614697101234466</v>
      </c>
    </row>
    <row r="50" spans="1:17" x14ac:dyDescent="0.75">
      <c r="A50" s="7">
        <v>0.48784722222222227</v>
      </c>
      <c r="B50">
        <v>28.237632000000001</v>
      </c>
      <c r="C50">
        <v>41.24</v>
      </c>
      <c r="D50">
        <v>10</v>
      </c>
      <c r="E50">
        <v>37.14</v>
      </c>
      <c r="F50">
        <v>31.7</v>
      </c>
      <c r="G50">
        <v>45.05</v>
      </c>
      <c r="H50">
        <v>44.67</v>
      </c>
      <c r="I50">
        <v>44.42</v>
      </c>
      <c r="J50">
        <v>29.37</v>
      </c>
      <c r="K50">
        <v>1282.73</v>
      </c>
      <c r="M50">
        <f t="shared" si="0"/>
        <v>21.951132000000001</v>
      </c>
      <c r="N50">
        <f t="shared" si="1"/>
        <v>0.9296009486099055</v>
      </c>
      <c r="O50">
        <v>49</v>
      </c>
      <c r="P50" s="22">
        <f t="shared" si="2"/>
        <v>78.485392006207249</v>
      </c>
      <c r="Q50">
        <f t="shared" si="3"/>
        <v>3.6480047430495275</v>
      </c>
    </row>
    <row r="51" spans="1:17" x14ac:dyDescent="0.75">
      <c r="A51" s="7">
        <v>0.48854166666666665</v>
      </c>
      <c r="B51">
        <v>28.214041000000002</v>
      </c>
      <c r="C51">
        <v>41.29</v>
      </c>
      <c r="D51">
        <v>10</v>
      </c>
      <c r="E51">
        <v>37.22</v>
      </c>
      <c r="F51">
        <v>36.71</v>
      </c>
      <c r="G51">
        <v>44.69</v>
      </c>
      <c r="H51">
        <v>44.69</v>
      </c>
      <c r="I51">
        <v>44.04</v>
      </c>
      <c r="J51">
        <v>30.82</v>
      </c>
      <c r="K51">
        <v>1289.57</v>
      </c>
      <c r="M51">
        <f t="shared" si="0"/>
        <v>21.927541000000002</v>
      </c>
      <c r="N51">
        <f t="shared" si="1"/>
        <v>0.92860190145467647</v>
      </c>
      <c r="O51">
        <v>50</v>
      </c>
      <c r="P51" s="22">
        <f t="shared" si="2"/>
        <v>78.462245264984347</v>
      </c>
      <c r="Q51">
        <f t="shared" si="3"/>
        <v>3.6430095072733826</v>
      </c>
    </row>
    <row r="52" spans="1:17" x14ac:dyDescent="0.75">
      <c r="A52" s="7">
        <v>0.48923611111111115</v>
      </c>
      <c r="B52">
        <v>28.190450000000002</v>
      </c>
      <c r="C52">
        <v>41.31</v>
      </c>
      <c r="D52">
        <v>10</v>
      </c>
      <c r="E52">
        <v>36.83</v>
      </c>
      <c r="F52">
        <v>36.51</v>
      </c>
      <c r="G52">
        <v>44.84</v>
      </c>
      <c r="H52">
        <v>44.6</v>
      </c>
      <c r="I52">
        <v>44.48</v>
      </c>
      <c r="J52">
        <v>29.92</v>
      </c>
      <c r="K52">
        <v>1290.93</v>
      </c>
      <c r="M52">
        <f t="shared" si="0"/>
        <v>21.903950000000002</v>
      </c>
      <c r="N52">
        <f t="shared" si="1"/>
        <v>0.92760285429944744</v>
      </c>
      <c r="O52">
        <v>51</v>
      </c>
      <c r="P52" s="22">
        <f t="shared" si="2"/>
        <v>78.43904866473855</v>
      </c>
      <c r="Q52">
        <f t="shared" si="3"/>
        <v>3.6380142714972377</v>
      </c>
    </row>
    <row r="53" spans="1:17" x14ac:dyDescent="0.75">
      <c r="A53" s="7">
        <v>0.48993055555555554</v>
      </c>
      <c r="B53">
        <v>28.136859000000001</v>
      </c>
      <c r="C53">
        <v>41.37</v>
      </c>
      <c r="D53">
        <v>10</v>
      </c>
      <c r="E53">
        <v>37.21</v>
      </c>
      <c r="F53">
        <v>39.08</v>
      </c>
      <c r="G53">
        <v>45.69</v>
      </c>
      <c r="H53">
        <v>44.61</v>
      </c>
      <c r="I53">
        <v>44.32</v>
      </c>
      <c r="J53">
        <v>29.54</v>
      </c>
      <c r="K53">
        <v>1284.0999999999999</v>
      </c>
      <c r="M53">
        <f t="shared" si="0"/>
        <v>21.850359000000001</v>
      </c>
      <c r="N53">
        <f t="shared" si="1"/>
        <v>0.92533334744955231</v>
      </c>
      <c r="O53">
        <v>52</v>
      </c>
      <c r="P53" s="22">
        <f t="shared" si="2"/>
        <v>78.386167476699129</v>
      </c>
      <c r="Q53">
        <f t="shared" si="3"/>
        <v>3.6266667372477612</v>
      </c>
    </row>
    <row r="54" spans="1:17" x14ac:dyDescent="0.75">
      <c r="A54" s="7">
        <v>0.49062500000000003</v>
      </c>
      <c r="B54">
        <v>28.113267999999998</v>
      </c>
      <c r="C54">
        <v>41.44</v>
      </c>
      <c r="D54">
        <v>10</v>
      </c>
      <c r="E54">
        <v>37.380000000000003</v>
      </c>
      <c r="F54">
        <v>34.93</v>
      </c>
      <c r="G54">
        <v>45.58</v>
      </c>
      <c r="H54">
        <v>44.53</v>
      </c>
      <c r="I54">
        <v>44.35</v>
      </c>
      <c r="J54">
        <v>28.09</v>
      </c>
      <c r="K54">
        <v>1300.5</v>
      </c>
      <c r="M54">
        <f t="shared" si="0"/>
        <v>21.826767999999998</v>
      </c>
      <c r="N54">
        <f t="shared" si="1"/>
        <v>0.92433430029432317</v>
      </c>
      <c r="O54">
        <v>53</v>
      </c>
      <c r="P54" s="22">
        <f t="shared" si="2"/>
        <v>78.362806623500106</v>
      </c>
      <c r="Q54">
        <f t="shared" si="3"/>
        <v>3.6216715014716154</v>
      </c>
    </row>
    <row r="55" spans="1:17" x14ac:dyDescent="0.75">
      <c r="A55" s="7">
        <v>0.49131944444444442</v>
      </c>
      <c r="B55">
        <v>28.039676999999998</v>
      </c>
      <c r="C55">
        <v>41.49</v>
      </c>
      <c r="D55">
        <v>10</v>
      </c>
      <c r="E55">
        <v>37.21</v>
      </c>
      <c r="F55">
        <v>30.36</v>
      </c>
      <c r="G55">
        <v>46.04</v>
      </c>
      <c r="H55">
        <v>44.53</v>
      </c>
      <c r="I55">
        <v>45.07</v>
      </c>
      <c r="J55">
        <v>29.3</v>
      </c>
      <c r="K55">
        <v>1293.67</v>
      </c>
      <c r="M55">
        <f t="shared" si="0"/>
        <v>21.753176999999997</v>
      </c>
      <c r="N55">
        <f t="shared" si="1"/>
        <v>0.92121782031465049</v>
      </c>
      <c r="O55">
        <v>54</v>
      </c>
      <c r="P55" s="22">
        <f t="shared" si="2"/>
        <v>78.289607996110178</v>
      </c>
      <c r="Q55">
        <f t="shared" si="3"/>
        <v>3.6060891015732524</v>
      </c>
    </row>
    <row r="56" spans="1:17" x14ac:dyDescent="0.75">
      <c r="A56" s="7">
        <v>0.49201388888888892</v>
      </c>
      <c r="B56">
        <v>27.986086</v>
      </c>
      <c r="C56">
        <v>41.58</v>
      </c>
      <c r="D56">
        <v>10</v>
      </c>
      <c r="E56">
        <v>37.520000000000003</v>
      </c>
      <c r="F56">
        <v>38.090000000000003</v>
      </c>
      <c r="G56">
        <v>45.92</v>
      </c>
      <c r="H56">
        <v>44.56</v>
      </c>
      <c r="I56">
        <v>45.63</v>
      </c>
      <c r="J56">
        <v>30.5</v>
      </c>
      <c r="K56">
        <v>1293.67</v>
      </c>
      <c r="M56">
        <f t="shared" si="0"/>
        <v>21.699586</v>
      </c>
      <c r="N56">
        <f t="shared" si="1"/>
        <v>0.91894831346475536</v>
      </c>
      <c r="O56">
        <v>55</v>
      </c>
      <c r="P56" s="22">
        <f t="shared" si="2"/>
        <v>78.235990308755206</v>
      </c>
      <c r="Q56">
        <f t="shared" si="3"/>
        <v>3.5947415673237768</v>
      </c>
    </row>
    <row r="57" spans="1:17" x14ac:dyDescent="0.75">
      <c r="A57" s="7">
        <v>0.4927083333333333</v>
      </c>
      <c r="B57">
        <v>27.932494999999999</v>
      </c>
      <c r="C57">
        <v>41.68</v>
      </c>
      <c r="D57">
        <v>10</v>
      </c>
      <c r="E57">
        <v>37.42</v>
      </c>
      <c r="F57">
        <v>31.7</v>
      </c>
      <c r="G57">
        <v>45.21</v>
      </c>
      <c r="H57">
        <v>44.66</v>
      </c>
      <c r="I57">
        <v>44.64</v>
      </c>
      <c r="J57">
        <v>28.5</v>
      </c>
      <c r="K57">
        <v>1304.6099999999999</v>
      </c>
      <c r="M57">
        <f t="shared" si="0"/>
        <v>21.645994999999999</v>
      </c>
      <c r="N57">
        <f t="shared" si="1"/>
        <v>0.91667880661486012</v>
      </c>
      <c r="O57">
        <v>56</v>
      </c>
      <c r="P57" s="22">
        <f t="shared" si="2"/>
        <v>78.182107128824526</v>
      </c>
      <c r="Q57">
        <f t="shared" si="3"/>
        <v>3.5833940330743008</v>
      </c>
    </row>
    <row r="58" spans="1:17" x14ac:dyDescent="0.75">
      <c r="A58" s="7">
        <v>0.4934027777777778</v>
      </c>
      <c r="B58">
        <v>27.878903999999999</v>
      </c>
      <c r="C58">
        <v>41.8</v>
      </c>
      <c r="D58">
        <v>10</v>
      </c>
      <c r="E58">
        <v>37.520000000000003</v>
      </c>
      <c r="F58">
        <v>31.51</v>
      </c>
      <c r="G58">
        <v>46.26</v>
      </c>
      <c r="H58">
        <v>44.73</v>
      </c>
      <c r="I58">
        <v>45.46</v>
      </c>
      <c r="J58">
        <v>30.88</v>
      </c>
      <c r="K58">
        <v>1293.67</v>
      </c>
      <c r="M58">
        <f t="shared" si="0"/>
        <v>21.592403999999998</v>
      </c>
      <c r="N58">
        <f t="shared" si="1"/>
        <v>0.91440929976496499</v>
      </c>
      <c r="O58">
        <v>57</v>
      </c>
      <c r="P58" s="22">
        <f t="shared" si="2"/>
        <v>78.127956479510104</v>
      </c>
      <c r="Q58">
        <f t="shared" si="3"/>
        <v>3.5720464988248248</v>
      </c>
    </row>
    <row r="59" spans="1:17" x14ac:dyDescent="0.75">
      <c r="A59" s="7">
        <v>0.49409722222222219</v>
      </c>
      <c r="B59">
        <v>27.835312999999999</v>
      </c>
      <c r="C59">
        <v>41.94</v>
      </c>
      <c r="D59">
        <v>10</v>
      </c>
      <c r="E59">
        <v>37.119999999999997</v>
      </c>
      <c r="F59">
        <v>30.17</v>
      </c>
      <c r="G59">
        <v>45.28</v>
      </c>
      <c r="H59">
        <v>44.94</v>
      </c>
      <c r="I59">
        <v>45.72</v>
      </c>
      <c r="J59">
        <v>30.14</v>
      </c>
      <c r="K59">
        <v>1295.04</v>
      </c>
      <c r="M59">
        <f t="shared" si="0"/>
        <v>21.548812999999999</v>
      </c>
      <c r="N59">
        <f t="shared" si="1"/>
        <v>0.91256327947995852</v>
      </c>
      <c r="O59">
        <v>58</v>
      </c>
      <c r="P59" s="22">
        <f t="shared" si="2"/>
        <v>78.083711617897464</v>
      </c>
      <c r="Q59">
        <f t="shared" si="3"/>
        <v>3.5628163973997928</v>
      </c>
    </row>
    <row r="60" spans="1:17" x14ac:dyDescent="0.75">
      <c r="A60" s="7">
        <v>0.49479166666666669</v>
      </c>
      <c r="B60">
        <v>27.781721999999998</v>
      </c>
      <c r="C60">
        <v>42.04</v>
      </c>
      <c r="D60">
        <v>10</v>
      </c>
      <c r="E60">
        <v>36.85</v>
      </c>
      <c r="F60">
        <v>32.840000000000003</v>
      </c>
      <c r="G60">
        <v>45.72</v>
      </c>
      <c r="H60">
        <v>45.14</v>
      </c>
      <c r="I60">
        <v>46.17</v>
      </c>
      <c r="J60">
        <v>29.67</v>
      </c>
      <c r="K60">
        <v>1293.67</v>
      </c>
      <c r="M60">
        <f t="shared" si="0"/>
        <v>21.495221999999998</v>
      </c>
      <c r="N60">
        <f t="shared" si="1"/>
        <v>0.91029377263006328</v>
      </c>
      <c r="O60">
        <v>59</v>
      </c>
      <c r="P60" s="22">
        <f t="shared" si="2"/>
        <v>78.029070832578512</v>
      </c>
      <c r="Q60">
        <f t="shared" si="3"/>
        <v>3.5514688631503164</v>
      </c>
    </row>
    <row r="61" spans="1:17" x14ac:dyDescent="0.75">
      <c r="A61" s="7">
        <v>0.49548611111111113</v>
      </c>
      <c r="B61">
        <v>27.708131000000002</v>
      </c>
      <c r="C61">
        <v>42.15</v>
      </c>
      <c r="D61">
        <v>10</v>
      </c>
      <c r="E61">
        <v>36.6</v>
      </c>
      <c r="F61">
        <v>40.659999999999997</v>
      </c>
      <c r="G61">
        <v>46</v>
      </c>
      <c r="H61">
        <v>45.27</v>
      </c>
      <c r="I61">
        <v>45.76</v>
      </c>
      <c r="J61">
        <v>31.75</v>
      </c>
      <c r="K61">
        <v>1290.93</v>
      </c>
      <c r="M61">
        <f t="shared" si="0"/>
        <v>21.421631000000001</v>
      </c>
      <c r="N61">
        <f t="shared" si="1"/>
        <v>0.90717729265039082</v>
      </c>
      <c r="O61">
        <v>60</v>
      </c>
      <c r="P61" s="22">
        <f t="shared" si="2"/>
        <v>77.953592795992051</v>
      </c>
      <c r="Q61">
        <f t="shared" si="3"/>
        <v>3.5358864632519538</v>
      </c>
    </row>
    <row r="62" spans="1:17" x14ac:dyDescent="0.75">
      <c r="A62" s="7">
        <v>0.49618055555555557</v>
      </c>
      <c r="B62">
        <v>27.654540000000001</v>
      </c>
      <c r="C62">
        <v>42.24</v>
      </c>
      <c r="D62">
        <v>10</v>
      </c>
      <c r="E62">
        <v>36.25</v>
      </c>
      <c r="F62">
        <v>35.72</v>
      </c>
      <c r="G62">
        <v>45.23</v>
      </c>
      <c r="H62">
        <v>45.31</v>
      </c>
      <c r="I62">
        <v>45.73</v>
      </c>
      <c r="J62">
        <v>29.5</v>
      </c>
      <c r="K62">
        <v>1303.24</v>
      </c>
      <c r="M62">
        <f t="shared" si="0"/>
        <v>21.368040000000001</v>
      </c>
      <c r="N62">
        <f t="shared" si="1"/>
        <v>0.90490778580049558</v>
      </c>
      <c r="O62">
        <v>61</v>
      </c>
      <c r="P62" s="22">
        <f t="shared" si="2"/>
        <v>77.898300452451423</v>
      </c>
      <c r="Q62">
        <f t="shared" si="3"/>
        <v>3.5245389290024778</v>
      </c>
    </row>
    <row r="63" spans="1:17" x14ac:dyDescent="0.75">
      <c r="A63" s="7">
        <v>0.49687500000000001</v>
      </c>
      <c r="B63">
        <v>27.630949000000001</v>
      </c>
      <c r="C63">
        <v>42.36</v>
      </c>
      <c r="D63">
        <v>10</v>
      </c>
      <c r="E63">
        <v>36.520000000000003</v>
      </c>
      <c r="F63">
        <v>33.409999999999997</v>
      </c>
      <c r="G63">
        <v>45.37</v>
      </c>
      <c r="H63">
        <v>45.34</v>
      </c>
      <c r="I63">
        <v>45.94</v>
      </c>
      <c r="J63">
        <v>29.13</v>
      </c>
      <c r="K63">
        <v>1307.3399999999999</v>
      </c>
      <c r="M63">
        <f t="shared" si="0"/>
        <v>21.344449000000001</v>
      </c>
      <c r="N63">
        <f t="shared" si="1"/>
        <v>0.90390873864526655</v>
      </c>
      <c r="O63">
        <v>62</v>
      </c>
      <c r="P63" s="22">
        <f t="shared" si="2"/>
        <v>77.87387249958995</v>
      </c>
      <c r="Q63">
        <f t="shared" si="3"/>
        <v>3.5195436932263329</v>
      </c>
    </row>
    <row r="64" spans="1:17" x14ac:dyDescent="0.75">
      <c r="A64" s="7">
        <v>0.49756944444444445</v>
      </c>
      <c r="B64">
        <v>27.587358000000002</v>
      </c>
      <c r="C64">
        <v>42.46</v>
      </c>
      <c r="D64">
        <v>10</v>
      </c>
      <c r="E64">
        <v>37.01</v>
      </c>
      <c r="F64">
        <v>44.02</v>
      </c>
      <c r="G64">
        <v>45.77</v>
      </c>
      <c r="H64">
        <v>45.34</v>
      </c>
      <c r="I64">
        <v>45.02</v>
      </c>
      <c r="J64">
        <v>30.84</v>
      </c>
      <c r="K64">
        <v>1308.71</v>
      </c>
      <c r="M64">
        <f t="shared" si="0"/>
        <v>21.300858000000002</v>
      </c>
      <c r="N64">
        <f t="shared" si="1"/>
        <v>0.9020627183602602</v>
      </c>
      <c r="O64">
        <v>63</v>
      </c>
      <c r="P64" s="22">
        <f t="shared" si="2"/>
        <v>77.828592632278003</v>
      </c>
      <c r="Q64">
        <f t="shared" si="3"/>
        <v>3.5103135918013009</v>
      </c>
    </row>
    <row r="65" spans="1:17" x14ac:dyDescent="0.75">
      <c r="A65" s="7">
        <v>0.4982638888888889</v>
      </c>
      <c r="B65">
        <v>27.523767000000003</v>
      </c>
      <c r="C65">
        <v>42.57</v>
      </c>
      <c r="D65">
        <v>10</v>
      </c>
      <c r="E65">
        <v>37.590000000000003</v>
      </c>
      <c r="F65">
        <v>43.43</v>
      </c>
      <c r="G65">
        <v>46.34</v>
      </c>
      <c r="H65">
        <v>45.28</v>
      </c>
      <c r="I65">
        <v>45.55</v>
      </c>
      <c r="J65">
        <v>32.39</v>
      </c>
      <c r="K65">
        <v>1308.71</v>
      </c>
      <c r="M65">
        <f t="shared" si="0"/>
        <v>21.237267000000003</v>
      </c>
      <c r="N65">
        <f t="shared" si="1"/>
        <v>0.89936972494547629</v>
      </c>
      <c r="O65">
        <v>64</v>
      </c>
      <c r="P65" s="22">
        <f t="shared" si="2"/>
        <v>77.762204524715912</v>
      </c>
      <c r="Q65">
        <f t="shared" si="3"/>
        <v>3.4968486247273813</v>
      </c>
    </row>
    <row r="66" spans="1:17" x14ac:dyDescent="0.75">
      <c r="A66" s="7">
        <v>0.49895833333333334</v>
      </c>
      <c r="B66">
        <v>27.480176</v>
      </c>
      <c r="C66">
        <v>42.72</v>
      </c>
      <c r="D66">
        <v>10</v>
      </c>
      <c r="E66">
        <v>37.96</v>
      </c>
      <c r="F66">
        <v>43.43</v>
      </c>
      <c r="G66">
        <v>46.35</v>
      </c>
      <c r="H66">
        <v>45.37</v>
      </c>
      <c r="I66">
        <v>45.81</v>
      </c>
      <c r="J66">
        <v>31.19</v>
      </c>
      <c r="K66">
        <v>1301.8699999999999</v>
      </c>
      <c r="M66">
        <f t="shared" si="0"/>
        <v>21.193676</v>
      </c>
      <c r="N66">
        <f t="shared" si="1"/>
        <v>0.89752370466046971</v>
      </c>
      <c r="O66">
        <v>65</v>
      </c>
      <c r="P66" s="22">
        <f t="shared" si="2"/>
        <v>77.716465987306776</v>
      </c>
      <c r="Q66">
        <f t="shared" si="3"/>
        <v>3.4876185233023484</v>
      </c>
    </row>
    <row r="67" spans="1:17" x14ac:dyDescent="0.75">
      <c r="A67" s="7">
        <v>0.49965277777777778</v>
      </c>
      <c r="B67">
        <v>27.426585000000003</v>
      </c>
      <c r="C67">
        <v>42.8</v>
      </c>
      <c r="D67">
        <v>10</v>
      </c>
      <c r="E67">
        <v>37.340000000000003</v>
      </c>
      <c r="F67">
        <v>36.909999999999997</v>
      </c>
      <c r="G67">
        <v>45.33</v>
      </c>
      <c r="H67">
        <v>45.38</v>
      </c>
      <c r="I67">
        <v>45.2</v>
      </c>
      <c r="J67">
        <v>28.27</v>
      </c>
      <c r="K67">
        <v>1323.75</v>
      </c>
      <c r="M67">
        <f t="shared" ref="M67:M130" si="4">B67-6.2865</f>
        <v>21.140085000000003</v>
      </c>
      <c r="N67">
        <f t="shared" ref="N67:N130" si="5">M67/23.6135</f>
        <v>0.89525419781057458</v>
      </c>
      <c r="O67">
        <v>66</v>
      </c>
      <c r="P67" s="22">
        <f t="shared" ref="P67:P130" si="6">(M67-$S$12)/M67*100</f>
        <v>77.659976296216414</v>
      </c>
      <c r="Q67">
        <f t="shared" ref="Q67:Q130" si="7">(M67-$S$12)/$S$12</f>
        <v>3.4762709890528734</v>
      </c>
    </row>
    <row r="68" spans="1:17" x14ac:dyDescent="0.75">
      <c r="A68" s="7">
        <v>0.50034722222222217</v>
      </c>
      <c r="B68">
        <v>27.392994000000002</v>
      </c>
      <c r="C68">
        <v>42.82</v>
      </c>
      <c r="D68">
        <v>10</v>
      </c>
      <c r="E68">
        <v>37.700000000000003</v>
      </c>
      <c r="F68">
        <v>37.89</v>
      </c>
      <c r="G68">
        <v>45.66</v>
      </c>
      <c r="H68">
        <v>45.35</v>
      </c>
      <c r="I68">
        <v>44.76</v>
      </c>
      <c r="J68">
        <v>29.08</v>
      </c>
      <c r="K68">
        <v>1322.38</v>
      </c>
      <c r="M68">
        <f t="shared" si="4"/>
        <v>21.106494000000001</v>
      </c>
      <c r="N68">
        <f t="shared" si="5"/>
        <v>0.89383166409045689</v>
      </c>
      <c r="O68">
        <v>67</v>
      </c>
      <c r="P68" s="22">
        <f t="shared" si="6"/>
        <v>77.624422132827945</v>
      </c>
      <c r="Q68">
        <f t="shared" si="7"/>
        <v>3.4691583204522844</v>
      </c>
    </row>
    <row r="69" spans="1:17" x14ac:dyDescent="0.75">
      <c r="A69" s="7">
        <v>0.50104166666666672</v>
      </c>
      <c r="B69">
        <v>27.359403000000004</v>
      </c>
      <c r="C69">
        <v>42.86</v>
      </c>
      <c r="D69">
        <v>10</v>
      </c>
      <c r="E69">
        <v>37.92</v>
      </c>
      <c r="F69">
        <v>36.909999999999997</v>
      </c>
      <c r="G69">
        <v>45.08</v>
      </c>
      <c r="H69">
        <v>45.22</v>
      </c>
      <c r="I69">
        <v>44.48</v>
      </c>
      <c r="J69">
        <v>29.39</v>
      </c>
      <c r="K69">
        <v>1325.11</v>
      </c>
      <c r="M69">
        <f t="shared" si="4"/>
        <v>21.072903000000004</v>
      </c>
      <c r="N69">
        <f t="shared" si="5"/>
        <v>0.8924091303703392</v>
      </c>
      <c r="O69">
        <v>68</v>
      </c>
      <c r="P69" s="22">
        <f t="shared" si="6"/>
        <v>77.588754620091976</v>
      </c>
      <c r="Q69">
        <f t="shared" si="7"/>
        <v>3.462045651851696</v>
      </c>
    </row>
    <row r="70" spans="1:17" x14ac:dyDescent="0.75">
      <c r="A70" s="7">
        <v>0.50173611111111105</v>
      </c>
      <c r="B70">
        <v>27.285812</v>
      </c>
      <c r="C70">
        <v>42.91</v>
      </c>
      <c r="D70">
        <v>10</v>
      </c>
      <c r="E70">
        <v>37.68</v>
      </c>
      <c r="F70">
        <v>32.46</v>
      </c>
      <c r="G70">
        <v>43.9</v>
      </c>
      <c r="H70">
        <v>45.2</v>
      </c>
      <c r="I70">
        <v>43.99</v>
      </c>
      <c r="J70">
        <v>27.59</v>
      </c>
      <c r="K70">
        <v>1337.42</v>
      </c>
      <c r="M70">
        <f t="shared" si="4"/>
        <v>20.999312</v>
      </c>
      <c r="N70">
        <f t="shared" si="5"/>
        <v>0.88929265039066641</v>
      </c>
      <c r="O70">
        <v>69</v>
      </c>
      <c r="P70" s="22">
        <f t="shared" si="6"/>
        <v>77.510215572776858</v>
      </c>
      <c r="Q70">
        <f t="shared" si="7"/>
        <v>3.446463251953332</v>
      </c>
    </row>
    <row r="71" spans="1:17" x14ac:dyDescent="0.75">
      <c r="A71" s="7">
        <v>0.5024305555555556</v>
      </c>
      <c r="B71">
        <v>27.222221000000001</v>
      </c>
      <c r="C71">
        <v>42.87</v>
      </c>
      <c r="D71">
        <v>10</v>
      </c>
      <c r="E71">
        <v>38.020000000000003</v>
      </c>
      <c r="F71">
        <v>34.549999999999997</v>
      </c>
      <c r="G71">
        <v>45.42</v>
      </c>
      <c r="H71">
        <v>45</v>
      </c>
      <c r="I71">
        <v>43.96</v>
      </c>
      <c r="J71">
        <v>28.74</v>
      </c>
      <c r="K71">
        <v>1326.48</v>
      </c>
      <c r="M71">
        <f t="shared" si="4"/>
        <v>20.935721000000001</v>
      </c>
      <c r="N71">
        <f t="shared" si="5"/>
        <v>0.8865996569758825</v>
      </c>
      <c r="O71">
        <v>70</v>
      </c>
      <c r="P71" s="22">
        <f t="shared" si="6"/>
        <v>77.441904198092828</v>
      </c>
      <c r="Q71">
        <f t="shared" si="7"/>
        <v>3.4329982848794125</v>
      </c>
    </row>
    <row r="72" spans="1:17" x14ac:dyDescent="0.75">
      <c r="A72" s="7">
        <v>0.50312499999999993</v>
      </c>
      <c r="B72">
        <v>27.178629999999998</v>
      </c>
      <c r="C72">
        <v>42.84</v>
      </c>
      <c r="D72">
        <v>10</v>
      </c>
      <c r="E72">
        <v>38.1</v>
      </c>
      <c r="F72">
        <v>37.700000000000003</v>
      </c>
      <c r="G72">
        <v>45.05</v>
      </c>
      <c r="H72">
        <v>44.93</v>
      </c>
      <c r="I72">
        <v>43.37</v>
      </c>
      <c r="J72">
        <v>29.78</v>
      </c>
      <c r="K72">
        <v>1334.68</v>
      </c>
      <c r="M72">
        <f t="shared" si="4"/>
        <v>20.892129999999998</v>
      </c>
      <c r="N72">
        <f t="shared" si="5"/>
        <v>0.88475363669087592</v>
      </c>
      <c r="O72">
        <v>71</v>
      </c>
      <c r="P72" s="22">
        <f t="shared" si="6"/>
        <v>77.394837194675702</v>
      </c>
      <c r="Q72">
        <f t="shared" si="7"/>
        <v>3.4237681834543796</v>
      </c>
    </row>
    <row r="73" spans="1:17" x14ac:dyDescent="0.75">
      <c r="A73" s="7">
        <v>0.50381944444444449</v>
      </c>
      <c r="B73">
        <v>27.105039000000001</v>
      </c>
      <c r="C73">
        <v>42.88</v>
      </c>
      <c r="D73">
        <v>10</v>
      </c>
      <c r="E73">
        <v>38.229999999999997</v>
      </c>
      <c r="F73">
        <v>33.6</v>
      </c>
      <c r="G73">
        <v>46.98</v>
      </c>
      <c r="H73">
        <v>44.96</v>
      </c>
      <c r="I73">
        <v>45.27</v>
      </c>
      <c r="J73">
        <v>31.12</v>
      </c>
      <c r="K73">
        <v>1315.54</v>
      </c>
      <c r="M73">
        <f t="shared" si="4"/>
        <v>20.818539000000001</v>
      </c>
      <c r="N73">
        <f t="shared" si="5"/>
        <v>0.88163715671120346</v>
      </c>
      <c r="O73">
        <v>72</v>
      </c>
      <c r="P73" s="22">
        <f t="shared" si="6"/>
        <v>77.314930697106078</v>
      </c>
      <c r="Q73">
        <f t="shared" si="7"/>
        <v>3.4081857835560174</v>
      </c>
    </row>
    <row r="74" spans="1:17" x14ac:dyDescent="0.75">
      <c r="A74" s="7">
        <v>0.50451388888888882</v>
      </c>
      <c r="B74">
        <v>27.001448</v>
      </c>
      <c r="C74">
        <v>42.91</v>
      </c>
      <c r="D74">
        <v>10</v>
      </c>
      <c r="E74">
        <v>37.89</v>
      </c>
      <c r="F74">
        <v>33.79</v>
      </c>
      <c r="G74">
        <v>45.3</v>
      </c>
      <c r="H74">
        <v>45.02</v>
      </c>
      <c r="I74">
        <v>44.21</v>
      </c>
      <c r="J74">
        <v>30.04</v>
      </c>
      <c r="K74">
        <v>1304.6099999999999</v>
      </c>
      <c r="M74">
        <f t="shared" si="4"/>
        <v>20.714948</v>
      </c>
      <c r="N74">
        <f t="shared" si="5"/>
        <v>0.87725021703686457</v>
      </c>
      <c r="O74">
        <v>73</v>
      </c>
      <c r="P74" s="22">
        <f t="shared" si="6"/>
        <v>77.201487544163754</v>
      </c>
      <c r="Q74">
        <f t="shared" si="7"/>
        <v>3.3862510851843228</v>
      </c>
    </row>
    <row r="75" spans="1:17" x14ac:dyDescent="0.75">
      <c r="A75" s="7">
        <v>0.50520833333333337</v>
      </c>
      <c r="B75">
        <v>26.957857000000001</v>
      </c>
      <c r="C75">
        <v>42.92</v>
      </c>
      <c r="D75">
        <v>10</v>
      </c>
      <c r="E75">
        <v>37.630000000000003</v>
      </c>
      <c r="F75">
        <v>34.549999999999997</v>
      </c>
      <c r="G75">
        <v>46.04</v>
      </c>
      <c r="H75">
        <v>44.95</v>
      </c>
      <c r="I75">
        <v>44.88</v>
      </c>
      <c r="J75">
        <v>30.01</v>
      </c>
      <c r="K75">
        <v>1300.5</v>
      </c>
      <c r="M75">
        <f t="shared" si="4"/>
        <v>20.671357</v>
      </c>
      <c r="N75">
        <f t="shared" si="5"/>
        <v>0.8754041967518581</v>
      </c>
      <c r="O75">
        <v>74</v>
      </c>
      <c r="P75" s="22">
        <f t="shared" si="6"/>
        <v>77.153410876702495</v>
      </c>
      <c r="Q75">
        <f t="shared" si="7"/>
        <v>3.3770209837592908</v>
      </c>
    </row>
    <row r="76" spans="1:17" x14ac:dyDescent="0.75">
      <c r="A76" s="7">
        <v>0.50590277777777781</v>
      </c>
      <c r="B76">
        <v>26.894266000000002</v>
      </c>
      <c r="C76">
        <v>42.92</v>
      </c>
      <c r="D76">
        <v>10</v>
      </c>
      <c r="E76">
        <v>37.44</v>
      </c>
      <c r="F76">
        <v>35.130000000000003</v>
      </c>
      <c r="G76">
        <v>45.59</v>
      </c>
      <c r="H76">
        <v>44.97</v>
      </c>
      <c r="I76">
        <v>44.59</v>
      </c>
      <c r="J76">
        <v>30.47</v>
      </c>
      <c r="K76">
        <v>1296.4000000000001</v>
      </c>
      <c r="M76">
        <f t="shared" si="4"/>
        <v>20.607766000000002</v>
      </c>
      <c r="N76">
        <f t="shared" si="5"/>
        <v>0.8727112033370743</v>
      </c>
      <c r="O76">
        <v>75</v>
      </c>
      <c r="P76" s="22">
        <f t="shared" si="6"/>
        <v>77.082911364579743</v>
      </c>
      <c r="Q76">
        <f t="shared" si="7"/>
        <v>3.3635560166853713</v>
      </c>
    </row>
    <row r="77" spans="1:17" x14ac:dyDescent="0.75">
      <c r="A77" s="7">
        <v>0.50659722222222225</v>
      </c>
      <c r="B77">
        <v>26.870675000000002</v>
      </c>
      <c r="C77">
        <v>42.92</v>
      </c>
      <c r="D77">
        <v>10</v>
      </c>
      <c r="E77">
        <v>37.33</v>
      </c>
      <c r="F77">
        <v>36.71</v>
      </c>
      <c r="G77">
        <v>45.83</v>
      </c>
      <c r="H77">
        <v>44.96</v>
      </c>
      <c r="I77">
        <v>44.98</v>
      </c>
      <c r="J77">
        <v>30.88</v>
      </c>
      <c r="K77">
        <v>1299.1400000000001</v>
      </c>
      <c r="M77">
        <f t="shared" si="4"/>
        <v>20.584175000000002</v>
      </c>
      <c r="N77">
        <f t="shared" si="5"/>
        <v>0.87171215618184528</v>
      </c>
      <c r="O77">
        <v>76</v>
      </c>
      <c r="P77" s="22">
        <f t="shared" si="6"/>
        <v>77.056646671532874</v>
      </c>
      <c r="Q77">
        <f t="shared" si="7"/>
        <v>3.3585607809092264</v>
      </c>
    </row>
    <row r="78" spans="1:17" x14ac:dyDescent="0.75">
      <c r="A78" s="7">
        <v>0.5072916666666667</v>
      </c>
      <c r="B78">
        <v>26.727084000000001</v>
      </c>
      <c r="C78">
        <v>42.9</v>
      </c>
      <c r="D78">
        <v>10</v>
      </c>
      <c r="E78">
        <v>36.950000000000003</v>
      </c>
      <c r="F78">
        <v>33.03</v>
      </c>
      <c r="G78">
        <v>45.48</v>
      </c>
      <c r="H78">
        <v>45.01</v>
      </c>
      <c r="I78">
        <v>45.42</v>
      </c>
      <c r="J78">
        <v>30.9</v>
      </c>
      <c r="K78">
        <v>1297.77</v>
      </c>
      <c r="M78">
        <f t="shared" si="4"/>
        <v>20.440584000000001</v>
      </c>
      <c r="N78">
        <f t="shared" si="5"/>
        <v>0.8656312702479515</v>
      </c>
      <c r="O78">
        <v>77</v>
      </c>
      <c r="P78" s="22">
        <f t="shared" si="6"/>
        <v>76.895474219327582</v>
      </c>
      <c r="Q78">
        <f t="shared" si="7"/>
        <v>3.3281563512397576</v>
      </c>
    </row>
    <row r="79" spans="1:17" x14ac:dyDescent="0.75">
      <c r="A79" s="7">
        <v>0.50798611111111114</v>
      </c>
      <c r="B79">
        <v>26.693493000000004</v>
      </c>
      <c r="C79">
        <v>42.91</v>
      </c>
      <c r="D79">
        <v>10</v>
      </c>
      <c r="E79">
        <v>36.99</v>
      </c>
      <c r="F79">
        <v>32.270000000000003</v>
      </c>
      <c r="G79">
        <v>45.17</v>
      </c>
      <c r="H79">
        <v>45.13</v>
      </c>
      <c r="I79">
        <v>44.78</v>
      </c>
      <c r="J79">
        <v>30.33</v>
      </c>
      <c r="K79">
        <v>1282.73</v>
      </c>
      <c r="M79">
        <f t="shared" si="4"/>
        <v>20.406993000000003</v>
      </c>
      <c r="N79">
        <f t="shared" si="5"/>
        <v>0.86420873652783381</v>
      </c>
      <c r="O79">
        <v>78</v>
      </c>
      <c r="P79" s="22">
        <f t="shared" si="6"/>
        <v>76.85744293635031</v>
      </c>
      <c r="Q79">
        <f t="shared" si="7"/>
        <v>3.3210436826391692</v>
      </c>
    </row>
    <row r="80" spans="1:17" x14ac:dyDescent="0.75">
      <c r="A80" s="7">
        <v>0.50868055555555558</v>
      </c>
      <c r="B80">
        <v>26.649902000000001</v>
      </c>
      <c r="C80">
        <v>42.9</v>
      </c>
      <c r="D80">
        <v>10</v>
      </c>
      <c r="E80">
        <v>37.22</v>
      </c>
      <c r="F80">
        <v>35.32</v>
      </c>
      <c r="G80">
        <v>45.15</v>
      </c>
      <c r="H80">
        <v>44.98</v>
      </c>
      <c r="I80">
        <v>44.57</v>
      </c>
      <c r="J80">
        <v>30.52</v>
      </c>
      <c r="K80">
        <v>1290.93</v>
      </c>
      <c r="M80">
        <f t="shared" si="4"/>
        <v>20.363402000000001</v>
      </c>
      <c r="N80">
        <f t="shared" si="5"/>
        <v>0.86236271624282723</v>
      </c>
      <c r="O80">
        <v>79</v>
      </c>
      <c r="P80" s="22">
        <f t="shared" si="6"/>
        <v>76.8079027266662</v>
      </c>
      <c r="Q80">
        <f t="shared" si="7"/>
        <v>3.3118135812141363</v>
      </c>
    </row>
    <row r="81" spans="1:17" x14ac:dyDescent="0.75">
      <c r="A81" s="7">
        <v>0.50937500000000002</v>
      </c>
      <c r="B81">
        <v>26.586311000000002</v>
      </c>
      <c r="C81">
        <v>42.88</v>
      </c>
      <c r="D81">
        <v>10</v>
      </c>
      <c r="E81">
        <v>37.270000000000003</v>
      </c>
      <c r="F81">
        <v>34.17</v>
      </c>
      <c r="G81">
        <v>44.96</v>
      </c>
      <c r="H81">
        <v>44.87</v>
      </c>
      <c r="I81">
        <v>44.36</v>
      </c>
      <c r="J81">
        <v>29.96</v>
      </c>
      <c r="K81">
        <v>1295.04</v>
      </c>
      <c r="M81">
        <f t="shared" si="4"/>
        <v>20.299811000000002</v>
      </c>
      <c r="N81">
        <f t="shared" si="5"/>
        <v>0.85966972282804344</v>
      </c>
      <c r="O81">
        <v>80</v>
      </c>
      <c r="P81" s="22">
        <f t="shared" si="6"/>
        <v>76.73525137746357</v>
      </c>
      <c r="Q81">
        <f t="shared" si="7"/>
        <v>3.2983486141402172</v>
      </c>
    </row>
    <row r="82" spans="1:17" x14ac:dyDescent="0.75">
      <c r="A82" s="7">
        <v>0.51006944444444446</v>
      </c>
      <c r="B82">
        <v>26.502720000000004</v>
      </c>
      <c r="C82">
        <v>42.88</v>
      </c>
      <c r="D82">
        <v>10</v>
      </c>
      <c r="E82">
        <v>37.35</v>
      </c>
      <c r="F82">
        <v>33.03</v>
      </c>
      <c r="G82">
        <v>44.65</v>
      </c>
      <c r="H82">
        <v>44.88</v>
      </c>
      <c r="I82">
        <v>44.23</v>
      </c>
      <c r="J82">
        <v>29.09</v>
      </c>
      <c r="K82">
        <v>1282.73</v>
      </c>
      <c r="M82">
        <f t="shared" si="4"/>
        <v>20.216220000000003</v>
      </c>
      <c r="N82">
        <f t="shared" si="5"/>
        <v>0.85612975628348209</v>
      </c>
      <c r="O82">
        <v>81</v>
      </c>
      <c r="P82" s="22">
        <f t="shared" si="6"/>
        <v>76.6390551745084</v>
      </c>
      <c r="Q82">
        <f t="shared" si="7"/>
        <v>3.2806487814174106</v>
      </c>
    </row>
    <row r="83" spans="1:17" x14ac:dyDescent="0.75">
      <c r="A83" s="7">
        <v>0.51076388888888891</v>
      </c>
      <c r="B83">
        <v>26.469129000000002</v>
      </c>
      <c r="C83">
        <v>42.9</v>
      </c>
      <c r="D83">
        <v>10</v>
      </c>
      <c r="E83">
        <v>37.61</v>
      </c>
      <c r="F83">
        <v>38.29</v>
      </c>
      <c r="G83">
        <v>45.32</v>
      </c>
      <c r="H83">
        <v>44.78</v>
      </c>
      <c r="I83">
        <v>44.37</v>
      </c>
      <c r="J83">
        <v>30.37</v>
      </c>
      <c r="K83">
        <v>1277.26</v>
      </c>
      <c r="M83">
        <f t="shared" si="4"/>
        <v>20.182629000000002</v>
      </c>
      <c r="N83">
        <f t="shared" si="5"/>
        <v>0.85470722256336429</v>
      </c>
      <c r="O83">
        <v>82</v>
      </c>
      <c r="P83" s="22">
        <f t="shared" si="6"/>
        <v>76.600174338040901</v>
      </c>
      <c r="Q83">
        <f t="shared" si="7"/>
        <v>3.2735361128168217</v>
      </c>
    </row>
    <row r="84" spans="1:17" x14ac:dyDescent="0.75">
      <c r="A84" s="7">
        <v>0.51145833333333335</v>
      </c>
      <c r="B84">
        <v>26.405538000000004</v>
      </c>
      <c r="C84">
        <v>42.92</v>
      </c>
      <c r="D84">
        <v>10</v>
      </c>
      <c r="E84">
        <v>37.880000000000003</v>
      </c>
      <c r="F84">
        <v>33.409999999999997</v>
      </c>
      <c r="G84">
        <v>45.28</v>
      </c>
      <c r="H84">
        <v>44.69</v>
      </c>
      <c r="I84">
        <v>44.4</v>
      </c>
      <c r="J84">
        <v>28.55</v>
      </c>
      <c r="K84">
        <v>1274.53</v>
      </c>
      <c r="M84">
        <f t="shared" si="4"/>
        <v>20.119038000000003</v>
      </c>
      <c r="N84">
        <f t="shared" si="5"/>
        <v>0.85201422914858049</v>
      </c>
      <c r="O84">
        <v>83</v>
      </c>
      <c r="P84" s="22">
        <f t="shared" si="6"/>
        <v>76.526213629100965</v>
      </c>
      <c r="Q84">
        <f t="shared" si="7"/>
        <v>3.2600711457429021</v>
      </c>
    </row>
    <row r="85" spans="1:17" x14ac:dyDescent="0.75">
      <c r="A85" s="7">
        <v>0.51215277777777779</v>
      </c>
      <c r="B85">
        <v>26.381947000000004</v>
      </c>
      <c r="C85">
        <v>42.94</v>
      </c>
      <c r="D85">
        <v>10</v>
      </c>
      <c r="E85">
        <v>37.81</v>
      </c>
      <c r="F85">
        <v>34.17</v>
      </c>
      <c r="G85">
        <v>46.03</v>
      </c>
      <c r="H85">
        <v>44.74</v>
      </c>
      <c r="I85">
        <v>45.04</v>
      </c>
      <c r="J85">
        <v>29.91</v>
      </c>
      <c r="K85">
        <v>1266.33</v>
      </c>
      <c r="M85">
        <f t="shared" si="4"/>
        <v>20.095447000000004</v>
      </c>
      <c r="N85">
        <f t="shared" si="5"/>
        <v>0.85101518199335147</v>
      </c>
      <c r="O85">
        <v>84</v>
      </c>
      <c r="P85" s="22">
        <f t="shared" si="6"/>
        <v>76.498656636003176</v>
      </c>
      <c r="Q85">
        <f t="shared" si="7"/>
        <v>3.2550759099667572</v>
      </c>
    </row>
    <row r="86" spans="1:17" x14ac:dyDescent="0.75">
      <c r="A86" s="7">
        <v>0.51284722222222223</v>
      </c>
      <c r="B86">
        <v>26.298356000000005</v>
      </c>
      <c r="C86">
        <v>42.98</v>
      </c>
      <c r="D86">
        <v>10</v>
      </c>
      <c r="E86">
        <v>37.9</v>
      </c>
      <c r="F86">
        <v>38.49</v>
      </c>
      <c r="G86">
        <v>46.34</v>
      </c>
      <c r="H86">
        <v>44.78</v>
      </c>
      <c r="I86">
        <v>44.89</v>
      </c>
      <c r="J86">
        <v>29.88</v>
      </c>
      <c r="K86">
        <v>1254.02</v>
      </c>
      <c r="M86">
        <f t="shared" si="4"/>
        <v>20.011856000000005</v>
      </c>
      <c r="N86">
        <f t="shared" si="5"/>
        <v>0.84747521544879012</v>
      </c>
      <c r="O86">
        <v>85</v>
      </c>
      <c r="P86" s="22">
        <f t="shared" si="6"/>
        <v>76.40048978965271</v>
      </c>
      <c r="Q86">
        <f t="shared" si="7"/>
        <v>3.237376077243951</v>
      </c>
    </row>
    <row r="87" spans="1:17" x14ac:dyDescent="0.75">
      <c r="A87" s="7">
        <v>0.51354166666666667</v>
      </c>
      <c r="B87">
        <v>26.264765000000001</v>
      </c>
      <c r="C87">
        <v>43.02</v>
      </c>
      <c r="D87">
        <v>10</v>
      </c>
      <c r="E87">
        <v>37.5</v>
      </c>
      <c r="F87">
        <v>29.07</v>
      </c>
      <c r="G87">
        <v>47.14</v>
      </c>
      <c r="H87">
        <v>44.9</v>
      </c>
      <c r="I87">
        <v>46.11</v>
      </c>
      <c r="J87">
        <v>29.76</v>
      </c>
      <c r="K87">
        <v>1251.29</v>
      </c>
      <c r="M87">
        <f t="shared" si="4"/>
        <v>19.978265</v>
      </c>
      <c r="N87">
        <f t="shared" si="5"/>
        <v>0.84605268172867221</v>
      </c>
      <c r="O87">
        <v>86</v>
      </c>
      <c r="P87" s="22">
        <f t="shared" si="6"/>
        <v>76.360810110387462</v>
      </c>
      <c r="Q87">
        <f t="shared" si="7"/>
        <v>3.2302634086433613</v>
      </c>
    </row>
    <row r="88" spans="1:17" x14ac:dyDescent="0.75">
      <c r="A88" s="7">
        <v>0.51423611111111112</v>
      </c>
      <c r="B88">
        <v>26.231174000000003</v>
      </c>
      <c r="C88">
        <v>43.07</v>
      </c>
      <c r="D88">
        <v>10</v>
      </c>
      <c r="E88">
        <v>37.130000000000003</v>
      </c>
      <c r="F88">
        <v>29.8</v>
      </c>
      <c r="G88">
        <v>46.12</v>
      </c>
      <c r="H88">
        <v>45.03</v>
      </c>
      <c r="I88">
        <v>46.03</v>
      </c>
      <c r="J88">
        <v>31.54</v>
      </c>
      <c r="K88">
        <v>1251.29</v>
      </c>
      <c r="M88">
        <f t="shared" si="4"/>
        <v>19.944674000000003</v>
      </c>
      <c r="N88">
        <f t="shared" si="5"/>
        <v>0.84463014800855463</v>
      </c>
      <c r="O88">
        <v>87</v>
      </c>
      <c r="P88" s="22">
        <f t="shared" si="6"/>
        <v>76.320996773374191</v>
      </c>
      <c r="Q88">
        <f t="shared" si="7"/>
        <v>3.2231507400427728</v>
      </c>
    </row>
    <row r="89" spans="1:17" x14ac:dyDescent="0.75">
      <c r="A89" s="7">
        <v>0.51493055555555556</v>
      </c>
      <c r="B89">
        <v>26.207583000000003</v>
      </c>
      <c r="C89">
        <v>43.11</v>
      </c>
      <c r="D89">
        <v>10</v>
      </c>
      <c r="E89">
        <v>37.51</v>
      </c>
      <c r="F89">
        <v>33.03</v>
      </c>
      <c r="G89">
        <v>46.21</v>
      </c>
      <c r="H89">
        <v>44.98</v>
      </c>
      <c r="I89">
        <v>45.26</v>
      </c>
      <c r="J89">
        <v>30.68</v>
      </c>
      <c r="K89">
        <v>1255.3900000000001</v>
      </c>
      <c r="M89">
        <f t="shared" si="4"/>
        <v>19.921083000000003</v>
      </c>
      <c r="N89">
        <f t="shared" si="5"/>
        <v>0.8436311008533256</v>
      </c>
      <c r="O89">
        <v>88</v>
      </c>
      <c r="P89" s="22">
        <f t="shared" si="6"/>
        <v>76.292955558691261</v>
      </c>
      <c r="Q89">
        <f t="shared" si="7"/>
        <v>3.2181555042666279</v>
      </c>
    </row>
    <row r="90" spans="1:17" x14ac:dyDescent="0.75">
      <c r="A90" s="7">
        <v>0.515625</v>
      </c>
      <c r="B90">
        <v>26.153992000000002</v>
      </c>
      <c r="C90">
        <v>43.18</v>
      </c>
      <c r="D90">
        <v>10</v>
      </c>
      <c r="E90">
        <v>37.68</v>
      </c>
      <c r="F90">
        <v>29.8</v>
      </c>
      <c r="G90">
        <v>44.38</v>
      </c>
      <c r="H90">
        <v>44.91</v>
      </c>
      <c r="I90">
        <v>44.53</v>
      </c>
      <c r="J90">
        <v>28.7</v>
      </c>
      <c r="K90">
        <v>1245.82</v>
      </c>
      <c r="M90">
        <f t="shared" si="4"/>
        <v>19.867492000000002</v>
      </c>
      <c r="N90">
        <f t="shared" si="5"/>
        <v>0.84136159400343036</v>
      </c>
      <c r="O90">
        <v>89</v>
      </c>
      <c r="P90" s="22">
        <f t="shared" si="6"/>
        <v>76.2290076673996</v>
      </c>
      <c r="Q90">
        <f t="shared" si="7"/>
        <v>3.2068079700171519</v>
      </c>
    </row>
    <row r="91" spans="1:17" x14ac:dyDescent="0.75">
      <c r="A91" s="7">
        <v>0.51631944444444444</v>
      </c>
      <c r="B91">
        <v>26.120401000000001</v>
      </c>
      <c r="C91">
        <v>43.22</v>
      </c>
      <c r="D91">
        <v>10</v>
      </c>
      <c r="E91">
        <v>37.770000000000003</v>
      </c>
      <c r="F91">
        <v>37.700000000000003</v>
      </c>
      <c r="G91">
        <v>46.5</v>
      </c>
      <c r="H91">
        <v>44.93</v>
      </c>
      <c r="I91">
        <v>45.98</v>
      </c>
      <c r="J91">
        <v>30.69</v>
      </c>
      <c r="K91">
        <v>1241.72</v>
      </c>
      <c r="M91">
        <f t="shared" si="4"/>
        <v>19.833901000000001</v>
      </c>
      <c r="N91">
        <f t="shared" si="5"/>
        <v>0.83993906028331256</v>
      </c>
      <c r="O91">
        <v>90</v>
      </c>
      <c r="P91" s="22">
        <f t="shared" si="6"/>
        <v>76.188748748922364</v>
      </c>
      <c r="Q91">
        <f t="shared" si="7"/>
        <v>3.199695301416563</v>
      </c>
    </row>
    <row r="92" spans="1:17" x14ac:dyDescent="0.75">
      <c r="A92" s="7">
        <v>0.51701388888888888</v>
      </c>
      <c r="B92">
        <v>26.086810000000003</v>
      </c>
      <c r="C92">
        <v>43.27</v>
      </c>
      <c r="D92">
        <v>10</v>
      </c>
      <c r="E92">
        <v>38.04</v>
      </c>
      <c r="F92">
        <v>35.92</v>
      </c>
      <c r="G92">
        <v>46.33</v>
      </c>
      <c r="H92">
        <v>44.95</v>
      </c>
      <c r="I92">
        <v>45.76</v>
      </c>
      <c r="J92">
        <v>29.75</v>
      </c>
      <c r="K92">
        <v>1240.3499999999999</v>
      </c>
      <c r="M92">
        <f t="shared" si="4"/>
        <v>19.800310000000003</v>
      </c>
      <c r="N92">
        <f t="shared" si="5"/>
        <v>0.83851652656319497</v>
      </c>
      <c r="O92">
        <v>91</v>
      </c>
      <c r="P92" s="22">
        <f t="shared" si="6"/>
        <v>76.148353232853424</v>
      </c>
      <c r="Q92">
        <f t="shared" si="7"/>
        <v>3.192582632815975</v>
      </c>
    </row>
    <row r="93" spans="1:17" x14ac:dyDescent="0.75">
      <c r="A93" s="7">
        <v>0.51770833333333333</v>
      </c>
      <c r="B93">
        <v>26.013219000000003</v>
      </c>
      <c r="C93">
        <v>43.31</v>
      </c>
      <c r="D93">
        <v>10</v>
      </c>
      <c r="E93">
        <v>38.04</v>
      </c>
      <c r="F93">
        <v>33.6</v>
      </c>
      <c r="G93">
        <v>45.34</v>
      </c>
      <c r="H93">
        <v>44.9</v>
      </c>
      <c r="I93">
        <v>45.14</v>
      </c>
      <c r="J93">
        <v>30.84</v>
      </c>
      <c r="K93">
        <v>1243.0899999999999</v>
      </c>
      <c r="M93">
        <f t="shared" si="4"/>
        <v>19.726719000000003</v>
      </c>
      <c r="N93">
        <f t="shared" si="5"/>
        <v>0.83540004658352229</v>
      </c>
      <c r="O93">
        <v>92</v>
      </c>
      <c r="P93" s="22">
        <f t="shared" si="6"/>
        <v>76.05937409054188</v>
      </c>
      <c r="Q93">
        <f t="shared" si="7"/>
        <v>3.1770002329176115</v>
      </c>
    </row>
    <row r="94" spans="1:17" x14ac:dyDescent="0.75">
      <c r="A94" s="7">
        <v>0.51840277777777777</v>
      </c>
      <c r="B94">
        <v>25.979627999999998</v>
      </c>
      <c r="C94">
        <v>43.34</v>
      </c>
      <c r="D94">
        <v>10</v>
      </c>
      <c r="E94">
        <v>37.950000000000003</v>
      </c>
      <c r="F94">
        <v>35.520000000000003</v>
      </c>
      <c r="G94">
        <v>45.9</v>
      </c>
      <c r="H94">
        <v>44.84</v>
      </c>
      <c r="I94">
        <v>45.28</v>
      </c>
      <c r="J94">
        <v>30.36</v>
      </c>
      <c r="K94">
        <v>1241.72</v>
      </c>
      <c r="M94">
        <f t="shared" si="4"/>
        <v>19.693127999999998</v>
      </c>
      <c r="N94">
        <f t="shared" si="5"/>
        <v>0.83397751286340438</v>
      </c>
      <c r="O94">
        <v>93</v>
      </c>
      <c r="P94" s="22">
        <f t="shared" si="6"/>
        <v>76.018538040274763</v>
      </c>
      <c r="Q94">
        <f t="shared" si="7"/>
        <v>3.1698875643170217</v>
      </c>
    </row>
    <row r="95" spans="1:17" x14ac:dyDescent="0.75">
      <c r="A95" s="7">
        <v>0.51909722222222221</v>
      </c>
      <c r="B95">
        <v>25.936036999999999</v>
      </c>
      <c r="C95">
        <v>43.36</v>
      </c>
      <c r="D95">
        <v>10</v>
      </c>
      <c r="E95">
        <v>37.74</v>
      </c>
      <c r="F95">
        <v>32.840000000000003</v>
      </c>
      <c r="G95">
        <v>45.36</v>
      </c>
      <c r="H95">
        <v>44.84</v>
      </c>
      <c r="I95">
        <v>45.05</v>
      </c>
      <c r="J95">
        <v>30.62</v>
      </c>
      <c r="K95">
        <v>1241.72</v>
      </c>
      <c r="M95">
        <f t="shared" si="4"/>
        <v>19.649536999999999</v>
      </c>
      <c r="N95">
        <f t="shared" si="5"/>
        <v>0.83213149257839791</v>
      </c>
      <c r="O95">
        <v>94</v>
      </c>
      <c r="P95" s="22">
        <f t="shared" si="6"/>
        <v>75.965336994963295</v>
      </c>
      <c r="Q95">
        <f t="shared" si="7"/>
        <v>3.1606574628919897</v>
      </c>
    </row>
    <row r="96" spans="1:17" x14ac:dyDescent="0.75">
      <c r="A96" s="7">
        <v>0.51979166666666665</v>
      </c>
      <c r="B96">
        <v>25.912445999999999</v>
      </c>
      <c r="C96">
        <v>43.36</v>
      </c>
      <c r="D96">
        <v>10</v>
      </c>
      <c r="E96">
        <v>37.840000000000003</v>
      </c>
      <c r="F96">
        <v>32.270000000000003</v>
      </c>
      <c r="G96">
        <v>45.63</v>
      </c>
      <c r="H96">
        <v>44.77</v>
      </c>
      <c r="I96">
        <v>45.19</v>
      </c>
      <c r="J96">
        <v>29.94</v>
      </c>
      <c r="K96">
        <v>1238.98</v>
      </c>
      <c r="M96">
        <f t="shared" si="4"/>
        <v>19.625945999999999</v>
      </c>
      <c r="N96">
        <f t="shared" si="5"/>
        <v>0.831132445423169</v>
      </c>
      <c r="O96">
        <v>95</v>
      </c>
      <c r="P96" s="22">
        <f t="shared" si="6"/>
        <v>75.936446579441323</v>
      </c>
      <c r="Q96">
        <f t="shared" si="7"/>
        <v>3.1556622271158448</v>
      </c>
    </row>
    <row r="97" spans="1:17" x14ac:dyDescent="0.75">
      <c r="A97" s="7">
        <v>0.52048611111111109</v>
      </c>
      <c r="B97">
        <v>25.838854999999999</v>
      </c>
      <c r="C97">
        <v>43.36</v>
      </c>
      <c r="D97">
        <v>10</v>
      </c>
      <c r="E97">
        <v>37.92</v>
      </c>
      <c r="F97">
        <v>31.51</v>
      </c>
      <c r="G97">
        <v>45.99</v>
      </c>
      <c r="H97">
        <v>44.7</v>
      </c>
      <c r="I97">
        <v>45.22</v>
      </c>
      <c r="J97">
        <v>29.1</v>
      </c>
      <c r="K97">
        <v>1233.52</v>
      </c>
      <c r="M97">
        <f t="shared" si="4"/>
        <v>19.552354999999999</v>
      </c>
      <c r="N97">
        <f t="shared" si="5"/>
        <v>0.82801596544349632</v>
      </c>
      <c r="O97">
        <v>96</v>
      </c>
      <c r="P97" s="22">
        <f t="shared" si="6"/>
        <v>75.84587636629962</v>
      </c>
      <c r="Q97">
        <f t="shared" si="7"/>
        <v>3.1400798272174817</v>
      </c>
    </row>
    <row r="98" spans="1:17" x14ac:dyDescent="0.75">
      <c r="A98" s="7">
        <v>0.52118055555555554</v>
      </c>
      <c r="B98">
        <v>25.765264000000002</v>
      </c>
      <c r="C98">
        <v>43.38</v>
      </c>
      <c r="D98">
        <v>10</v>
      </c>
      <c r="E98">
        <v>38.26</v>
      </c>
      <c r="F98">
        <v>33.409999999999997</v>
      </c>
      <c r="G98">
        <v>44.51</v>
      </c>
      <c r="H98">
        <v>44.64</v>
      </c>
      <c r="I98">
        <v>44.57</v>
      </c>
      <c r="J98">
        <v>29.38</v>
      </c>
      <c r="K98">
        <v>1228.05</v>
      </c>
      <c r="M98">
        <f t="shared" si="4"/>
        <v>19.478764000000002</v>
      </c>
      <c r="N98">
        <f t="shared" si="5"/>
        <v>0.82489948546382375</v>
      </c>
      <c r="O98">
        <v>97</v>
      </c>
      <c r="P98" s="22">
        <f t="shared" si="6"/>
        <v>75.754621802492196</v>
      </c>
      <c r="Q98">
        <f t="shared" si="7"/>
        <v>3.1244974273191191</v>
      </c>
    </row>
    <row r="99" spans="1:17" x14ac:dyDescent="0.75">
      <c r="A99" s="7">
        <v>0.52187499999999998</v>
      </c>
      <c r="B99">
        <v>25.701673</v>
      </c>
      <c r="C99">
        <v>43.4</v>
      </c>
      <c r="D99">
        <v>10</v>
      </c>
      <c r="E99">
        <v>38.32</v>
      </c>
      <c r="F99">
        <v>33.979999999999997</v>
      </c>
      <c r="G99">
        <v>44.88</v>
      </c>
      <c r="H99">
        <v>44.61</v>
      </c>
      <c r="I99">
        <v>44.35</v>
      </c>
      <c r="J99">
        <v>29.59</v>
      </c>
      <c r="K99">
        <v>1223.95</v>
      </c>
      <c r="M99">
        <f t="shared" si="4"/>
        <v>19.415172999999999</v>
      </c>
      <c r="N99">
        <f t="shared" si="5"/>
        <v>0.82220649204903973</v>
      </c>
      <c r="O99">
        <v>98</v>
      </c>
      <c r="P99" s="22">
        <f t="shared" si="6"/>
        <v>75.675210311028394</v>
      </c>
      <c r="Q99">
        <f t="shared" si="7"/>
        <v>3.1110324602451991</v>
      </c>
    </row>
    <row r="100" spans="1:17" x14ac:dyDescent="0.75">
      <c r="A100" s="7">
        <v>0.52256944444444442</v>
      </c>
      <c r="B100">
        <v>25.648082000000002</v>
      </c>
      <c r="C100">
        <v>43.44</v>
      </c>
      <c r="D100">
        <v>10</v>
      </c>
      <c r="E100">
        <v>38.44</v>
      </c>
      <c r="F100">
        <v>30.17</v>
      </c>
      <c r="G100">
        <v>46.4</v>
      </c>
      <c r="H100">
        <v>44.67</v>
      </c>
      <c r="I100">
        <v>45.5</v>
      </c>
      <c r="J100">
        <v>32.39</v>
      </c>
      <c r="K100">
        <v>1217.1099999999999</v>
      </c>
      <c r="M100">
        <f t="shared" si="4"/>
        <v>19.361582000000002</v>
      </c>
      <c r="N100">
        <f t="shared" si="5"/>
        <v>0.81993698519914471</v>
      </c>
      <c r="O100">
        <v>99</v>
      </c>
      <c r="P100" s="22">
        <f t="shared" si="6"/>
        <v>75.607881628680957</v>
      </c>
      <c r="Q100">
        <f t="shared" si="7"/>
        <v>3.0996849259957235</v>
      </c>
    </row>
    <row r="101" spans="1:17" x14ac:dyDescent="0.75">
      <c r="A101" s="7">
        <v>0.52326388888888886</v>
      </c>
      <c r="B101">
        <v>25.564491</v>
      </c>
      <c r="C101">
        <v>43.5</v>
      </c>
      <c r="D101">
        <v>10</v>
      </c>
      <c r="E101">
        <v>38.299999999999997</v>
      </c>
      <c r="F101">
        <v>30.17</v>
      </c>
      <c r="G101">
        <v>46.51</v>
      </c>
      <c r="H101">
        <v>44.76</v>
      </c>
      <c r="I101">
        <v>45.66</v>
      </c>
      <c r="J101">
        <v>33.590000000000003</v>
      </c>
      <c r="K101">
        <v>1217.1099999999999</v>
      </c>
      <c r="M101">
        <f t="shared" si="4"/>
        <v>19.277991</v>
      </c>
      <c r="N101">
        <f t="shared" si="5"/>
        <v>0.81639701865458325</v>
      </c>
      <c r="O101">
        <v>100</v>
      </c>
      <c r="P101" s="22">
        <f t="shared" si="6"/>
        <v>75.50211533971563</v>
      </c>
      <c r="Q101">
        <f t="shared" si="7"/>
        <v>3.081985093272916</v>
      </c>
    </row>
    <row r="102" spans="1:17" x14ac:dyDescent="0.75">
      <c r="A102" s="7">
        <v>0.5239583333333333</v>
      </c>
      <c r="B102">
        <v>25.510899999999999</v>
      </c>
      <c r="C102">
        <v>43.56</v>
      </c>
      <c r="D102">
        <v>10</v>
      </c>
      <c r="E102">
        <v>37.71</v>
      </c>
      <c r="F102">
        <v>30.36</v>
      </c>
      <c r="G102">
        <v>46.6</v>
      </c>
      <c r="H102">
        <v>44.93</v>
      </c>
      <c r="I102">
        <v>46.25</v>
      </c>
      <c r="J102">
        <v>31.86</v>
      </c>
      <c r="K102">
        <v>1211.6400000000001</v>
      </c>
      <c r="M102">
        <f t="shared" si="4"/>
        <v>19.224399999999999</v>
      </c>
      <c r="N102">
        <f t="shared" si="5"/>
        <v>0.81412751180468801</v>
      </c>
      <c r="O102">
        <v>101</v>
      </c>
      <c r="P102" s="22">
        <f t="shared" si="6"/>
        <v>75.433823682403613</v>
      </c>
      <c r="Q102">
        <f t="shared" si="7"/>
        <v>3.07063755902344</v>
      </c>
    </row>
    <row r="103" spans="1:17" x14ac:dyDescent="0.75">
      <c r="A103" s="7">
        <v>0.52465277777777775</v>
      </c>
      <c r="B103">
        <v>25.477308999999998</v>
      </c>
      <c r="C103">
        <v>43.6</v>
      </c>
      <c r="D103">
        <v>10</v>
      </c>
      <c r="E103">
        <v>37.450000000000003</v>
      </c>
      <c r="F103">
        <v>32.46</v>
      </c>
      <c r="G103">
        <v>46.35</v>
      </c>
      <c r="H103">
        <v>45.23</v>
      </c>
      <c r="I103">
        <v>46.15</v>
      </c>
      <c r="J103">
        <v>31.61</v>
      </c>
      <c r="K103">
        <v>1215.74</v>
      </c>
      <c r="M103">
        <f t="shared" si="4"/>
        <v>19.190808999999998</v>
      </c>
      <c r="N103">
        <f t="shared" si="5"/>
        <v>0.81270497808457021</v>
      </c>
      <c r="O103">
        <v>102</v>
      </c>
      <c r="P103" s="22">
        <f t="shared" si="6"/>
        <v>75.390823805291376</v>
      </c>
      <c r="Q103">
        <f t="shared" si="7"/>
        <v>3.0635248904228511</v>
      </c>
    </row>
    <row r="104" spans="1:17" x14ac:dyDescent="0.75">
      <c r="A104" s="7">
        <v>0.52534722222222219</v>
      </c>
      <c r="B104">
        <v>25.443718000000001</v>
      </c>
      <c r="C104">
        <v>43.67</v>
      </c>
      <c r="D104">
        <v>10</v>
      </c>
      <c r="E104">
        <v>37.56</v>
      </c>
      <c r="F104">
        <v>31.32</v>
      </c>
      <c r="G104">
        <v>46.29</v>
      </c>
      <c r="H104">
        <v>45.29</v>
      </c>
      <c r="I104">
        <v>46.15</v>
      </c>
      <c r="J104">
        <v>31.14</v>
      </c>
      <c r="K104">
        <v>1210.28</v>
      </c>
      <c r="M104">
        <f t="shared" si="4"/>
        <v>19.157218</v>
      </c>
      <c r="N104">
        <f t="shared" si="5"/>
        <v>0.81128244436445263</v>
      </c>
      <c r="O104">
        <v>103</v>
      </c>
      <c r="P104" s="22">
        <f t="shared" si="6"/>
        <v>75.347673132915233</v>
      </c>
      <c r="Q104">
        <f t="shared" si="7"/>
        <v>3.0564122218222631</v>
      </c>
    </row>
    <row r="105" spans="1:17" x14ac:dyDescent="0.75">
      <c r="A105" s="7">
        <v>0.52604166666666663</v>
      </c>
      <c r="B105">
        <v>25.360126999999999</v>
      </c>
      <c r="C105">
        <v>43.74</v>
      </c>
      <c r="D105">
        <v>10</v>
      </c>
      <c r="E105">
        <v>37.5</v>
      </c>
      <c r="F105">
        <v>39.479999999999997</v>
      </c>
      <c r="G105">
        <v>46.8</v>
      </c>
      <c r="H105">
        <v>45.41</v>
      </c>
      <c r="I105">
        <v>46.45</v>
      </c>
      <c r="J105">
        <v>30.99</v>
      </c>
      <c r="K105">
        <v>1197.97</v>
      </c>
      <c r="M105">
        <f t="shared" si="4"/>
        <v>19.073626999999998</v>
      </c>
      <c r="N105">
        <f t="shared" si="5"/>
        <v>0.80774247781989117</v>
      </c>
      <c r="O105">
        <v>104</v>
      </c>
      <c r="P105" s="22">
        <f t="shared" si="6"/>
        <v>75.239633238083144</v>
      </c>
      <c r="Q105">
        <f t="shared" si="7"/>
        <v>3.0387123890994556</v>
      </c>
    </row>
    <row r="106" spans="1:17" x14ac:dyDescent="0.75">
      <c r="A106" s="7">
        <v>0.52673611111111118</v>
      </c>
      <c r="B106">
        <v>25.306536000000001</v>
      </c>
      <c r="C106">
        <v>43.79</v>
      </c>
      <c r="D106">
        <v>10</v>
      </c>
      <c r="E106">
        <v>37.85</v>
      </c>
      <c r="F106">
        <v>33.979999999999997</v>
      </c>
      <c r="G106">
        <v>46.57</v>
      </c>
      <c r="H106">
        <v>45.35</v>
      </c>
      <c r="I106">
        <v>45.92</v>
      </c>
      <c r="J106">
        <v>31.98</v>
      </c>
      <c r="K106">
        <v>1202.07</v>
      </c>
      <c r="M106">
        <f t="shared" si="4"/>
        <v>19.020036000000001</v>
      </c>
      <c r="N106">
        <f t="shared" si="5"/>
        <v>0.80547297096999604</v>
      </c>
      <c r="O106">
        <v>105</v>
      </c>
      <c r="P106" s="22">
        <f t="shared" si="6"/>
        <v>75.169868237893979</v>
      </c>
      <c r="Q106">
        <f t="shared" si="7"/>
        <v>3.0273648548499805</v>
      </c>
    </row>
    <row r="107" spans="1:17" x14ac:dyDescent="0.75">
      <c r="A107" s="7">
        <v>0.52743055555555551</v>
      </c>
      <c r="B107">
        <v>25.242944999999999</v>
      </c>
      <c r="C107">
        <v>43.86</v>
      </c>
      <c r="D107">
        <v>10</v>
      </c>
      <c r="E107">
        <v>37.94</v>
      </c>
      <c r="F107">
        <v>31.7</v>
      </c>
      <c r="G107">
        <v>46.17</v>
      </c>
      <c r="H107">
        <v>45.35</v>
      </c>
      <c r="I107">
        <v>46.18</v>
      </c>
      <c r="J107">
        <v>30.85</v>
      </c>
      <c r="K107">
        <v>1197.97</v>
      </c>
      <c r="M107">
        <f t="shared" si="4"/>
        <v>18.956444999999999</v>
      </c>
      <c r="N107">
        <f t="shared" si="5"/>
        <v>0.80277997755521202</v>
      </c>
      <c r="O107">
        <v>106</v>
      </c>
      <c r="P107" s="22">
        <f t="shared" si="6"/>
        <v>75.086573458261824</v>
      </c>
      <c r="Q107">
        <f t="shared" si="7"/>
        <v>3.0138998877760601</v>
      </c>
    </row>
    <row r="108" spans="1:17" x14ac:dyDescent="0.75">
      <c r="A108" s="7">
        <v>0.52812500000000007</v>
      </c>
      <c r="B108">
        <v>25.199354</v>
      </c>
      <c r="C108">
        <v>43.89</v>
      </c>
      <c r="D108">
        <v>10</v>
      </c>
      <c r="E108">
        <v>38.29</v>
      </c>
      <c r="F108">
        <v>33.22</v>
      </c>
      <c r="G108">
        <v>45.9</v>
      </c>
      <c r="H108">
        <v>45.27</v>
      </c>
      <c r="I108">
        <v>45.87</v>
      </c>
      <c r="J108">
        <v>28.92</v>
      </c>
      <c r="K108">
        <v>1204.81</v>
      </c>
      <c r="M108">
        <f t="shared" si="4"/>
        <v>18.912853999999999</v>
      </c>
      <c r="N108">
        <f t="shared" si="5"/>
        <v>0.80093395727020567</v>
      </c>
      <c r="O108">
        <v>107</v>
      </c>
      <c r="P108" s="22">
        <f t="shared" si="6"/>
        <v>75.029152131137906</v>
      </c>
      <c r="Q108">
        <f t="shared" si="7"/>
        <v>3.0046697863510281</v>
      </c>
    </row>
    <row r="109" spans="1:17" x14ac:dyDescent="0.75">
      <c r="A109" s="7">
        <v>0.5288194444444444</v>
      </c>
      <c r="B109">
        <v>25.155763</v>
      </c>
      <c r="C109">
        <v>43.88</v>
      </c>
      <c r="D109">
        <v>10</v>
      </c>
      <c r="E109">
        <v>38.21</v>
      </c>
      <c r="F109">
        <v>32.65</v>
      </c>
      <c r="G109">
        <v>46.52</v>
      </c>
      <c r="H109">
        <v>45.24</v>
      </c>
      <c r="I109">
        <v>46.06</v>
      </c>
      <c r="J109">
        <v>29.23</v>
      </c>
      <c r="K109">
        <v>1200.71</v>
      </c>
      <c r="M109">
        <f t="shared" si="4"/>
        <v>18.869263</v>
      </c>
      <c r="N109">
        <f t="shared" si="5"/>
        <v>0.7990879369851992</v>
      </c>
      <c r="O109">
        <v>108</v>
      </c>
      <c r="P109" s="22">
        <f t="shared" si="6"/>
        <v>74.971465499208961</v>
      </c>
      <c r="Q109">
        <f t="shared" si="7"/>
        <v>2.9954396849259961</v>
      </c>
    </row>
    <row r="110" spans="1:17" x14ac:dyDescent="0.75">
      <c r="A110" s="7">
        <v>0.52951388888888895</v>
      </c>
      <c r="B110">
        <v>25.112172000000001</v>
      </c>
      <c r="C110">
        <v>43.89</v>
      </c>
      <c r="D110">
        <v>10</v>
      </c>
      <c r="E110">
        <v>37.93</v>
      </c>
      <c r="F110">
        <v>32.08</v>
      </c>
      <c r="G110">
        <v>45.16</v>
      </c>
      <c r="H110">
        <v>45.4</v>
      </c>
      <c r="I110">
        <v>45.31</v>
      </c>
      <c r="J110">
        <v>30.93</v>
      </c>
      <c r="K110">
        <v>1189.77</v>
      </c>
      <c r="M110">
        <f t="shared" si="4"/>
        <v>18.825672000000001</v>
      </c>
      <c r="N110">
        <f t="shared" si="5"/>
        <v>0.79724191670019273</v>
      </c>
      <c r="O110">
        <v>109</v>
      </c>
      <c r="P110" s="22">
        <f t="shared" si="6"/>
        <v>74.913511719528529</v>
      </c>
      <c r="Q110">
        <f t="shared" si="7"/>
        <v>2.9862095835009641</v>
      </c>
    </row>
    <row r="111" spans="1:17" x14ac:dyDescent="0.75">
      <c r="A111" s="7">
        <v>0.53020833333333328</v>
      </c>
      <c r="B111">
        <v>25.048580999999999</v>
      </c>
      <c r="C111">
        <v>43.88</v>
      </c>
      <c r="D111">
        <v>10</v>
      </c>
      <c r="E111">
        <v>37.57</v>
      </c>
      <c r="F111">
        <v>32.65</v>
      </c>
      <c r="G111">
        <v>46.1</v>
      </c>
      <c r="H111">
        <v>45.4</v>
      </c>
      <c r="I111">
        <v>46.16</v>
      </c>
      <c r="J111">
        <v>32.299999999999997</v>
      </c>
      <c r="K111">
        <v>1197.97</v>
      </c>
      <c r="M111">
        <f t="shared" si="4"/>
        <v>18.762080999999998</v>
      </c>
      <c r="N111">
        <f t="shared" si="5"/>
        <v>0.79454892328540871</v>
      </c>
      <c r="O111">
        <v>110</v>
      </c>
      <c r="P111" s="22">
        <f t="shared" si="6"/>
        <v>74.828485177097363</v>
      </c>
      <c r="Q111">
        <f t="shared" si="7"/>
        <v>2.9727446164270437</v>
      </c>
    </row>
    <row r="112" spans="1:17" x14ac:dyDescent="0.75">
      <c r="A112" s="7">
        <v>0.53090277777777783</v>
      </c>
      <c r="B112">
        <v>24.994989999999998</v>
      </c>
      <c r="C112">
        <v>43.86</v>
      </c>
      <c r="D112">
        <v>10</v>
      </c>
      <c r="E112">
        <v>37.630000000000003</v>
      </c>
      <c r="F112">
        <v>34.549999999999997</v>
      </c>
      <c r="G112">
        <v>44.75</v>
      </c>
      <c r="H112">
        <v>45.43</v>
      </c>
      <c r="I112">
        <v>45.25</v>
      </c>
      <c r="J112">
        <v>29.33</v>
      </c>
      <c r="K112">
        <v>1195.24</v>
      </c>
      <c r="M112">
        <f t="shared" si="4"/>
        <v>18.708489999999998</v>
      </c>
      <c r="N112">
        <f t="shared" si="5"/>
        <v>0.79227941643551358</v>
      </c>
      <c r="O112">
        <v>111</v>
      </c>
      <c r="P112" s="22">
        <f t="shared" si="6"/>
        <v>74.756380659262177</v>
      </c>
      <c r="Q112">
        <f t="shared" si="7"/>
        <v>2.9613970821775677</v>
      </c>
    </row>
    <row r="113" spans="1:17" x14ac:dyDescent="0.75">
      <c r="A113" s="7">
        <v>0.53159722222222217</v>
      </c>
      <c r="B113">
        <v>24.901398999999998</v>
      </c>
      <c r="C113">
        <v>43.84</v>
      </c>
      <c r="D113">
        <v>10</v>
      </c>
      <c r="E113">
        <v>38.020000000000003</v>
      </c>
      <c r="F113">
        <v>31.51</v>
      </c>
      <c r="G113">
        <v>46.28</v>
      </c>
      <c r="H113">
        <v>45.28</v>
      </c>
      <c r="I113">
        <v>45.78</v>
      </c>
      <c r="J113">
        <v>31.64</v>
      </c>
      <c r="K113">
        <v>1188.4000000000001</v>
      </c>
      <c r="M113">
        <f t="shared" si="4"/>
        <v>18.614898999999998</v>
      </c>
      <c r="N113">
        <f t="shared" si="5"/>
        <v>0.78831596332606346</v>
      </c>
      <c r="O113">
        <v>112</v>
      </c>
      <c r="P113" s="22">
        <f t="shared" si="6"/>
        <v>74.629462131381956</v>
      </c>
      <c r="Q113">
        <f t="shared" si="7"/>
        <v>2.9415798166303171</v>
      </c>
    </row>
    <row r="114" spans="1:17" x14ac:dyDescent="0.75">
      <c r="A114" s="7">
        <v>0.53229166666666672</v>
      </c>
      <c r="B114">
        <v>24.837807999999999</v>
      </c>
      <c r="C114">
        <v>43.88</v>
      </c>
      <c r="D114">
        <v>10</v>
      </c>
      <c r="E114">
        <v>37.909999999999997</v>
      </c>
      <c r="F114">
        <v>27.6</v>
      </c>
      <c r="G114">
        <v>47.41</v>
      </c>
      <c r="H114">
        <v>45.4</v>
      </c>
      <c r="I114">
        <v>46.45</v>
      </c>
      <c r="J114">
        <v>31.7</v>
      </c>
      <c r="K114">
        <v>1185.67</v>
      </c>
      <c r="M114">
        <f t="shared" si="4"/>
        <v>18.551307999999999</v>
      </c>
      <c r="N114">
        <f t="shared" si="5"/>
        <v>0.78562296991127956</v>
      </c>
      <c r="O114">
        <v>113</v>
      </c>
      <c r="P114" s="22">
        <f t="shared" si="6"/>
        <v>74.542495871450143</v>
      </c>
      <c r="Q114">
        <f t="shared" si="7"/>
        <v>2.928114849556398</v>
      </c>
    </row>
    <row r="115" spans="1:17" x14ac:dyDescent="0.75">
      <c r="A115" s="7">
        <v>0.53298611111111105</v>
      </c>
      <c r="B115">
        <v>24.764216999999999</v>
      </c>
      <c r="C115">
        <v>43.95</v>
      </c>
      <c r="D115">
        <v>10</v>
      </c>
      <c r="E115">
        <v>38.06</v>
      </c>
      <c r="F115">
        <v>29.25</v>
      </c>
      <c r="G115">
        <v>47.57</v>
      </c>
      <c r="H115">
        <v>45.46</v>
      </c>
      <c r="I115">
        <v>46.27</v>
      </c>
      <c r="J115">
        <v>31.6</v>
      </c>
      <c r="K115">
        <v>1187.03</v>
      </c>
      <c r="M115">
        <f t="shared" si="4"/>
        <v>18.477716999999998</v>
      </c>
      <c r="N115">
        <f t="shared" si="5"/>
        <v>0.78250648993160687</v>
      </c>
      <c r="O115">
        <v>114</v>
      </c>
      <c r="P115" s="22">
        <f t="shared" si="6"/>
        <v>74.441106550121958</v>
      </c>
      <c r="Q115">
        <f t="shared" si="7"/>
        <v>2.9125324496580345</v>
      </c>
    </row>
    <row r="116" spans="1:17" x14ac:dyDescent="0.75">
      <c r="A116" s="7">
        <v>0.5336805555555556</v>
      </c>
      <c r="B116">
        <v>24.730626000000001</v>
      </c>
      <c r="C116">
        <v>44.03</v>
      </c>
      <c r="D116">
        <v>10</v>
      </c>
      <c r="E116">
        <v>38.090000000000003</v>
      </c>
      <c r="F116">
        <v>28.15</v>
      </c>
      <c r="G116">
        <v>46.87</v>
      </c>
      <c r="H116">
        <v>45.51</v>
      </c>
      <c r="I116">
        <v>46.25</v>
      </c>
      <c r="J116">
        <v>30.27</v>
      </c>
      <c r="K116">
        <v>1184.3</v>
      </c>
      <c r="M116">
        <f t="shared" si="4"/>
        <v>18.444126000000001</v>
      </c>
      <c r="N116">
        <f t="shared" si="5"/>
        <v>0.78108395621148929</v>
      </c>
      <c r="O116">
        <v>115</v>
      </c>
      <c r="P116" s="22">
        <f t="shared" si="6"/>
        <v>74.394557920500006</v>
      </c>
      <c r="Q116">
        <f t="shared" si="7"/>
        <v>2.9054197810574465</v>
      </c>
    </row>
    <row r="117" spans="1:17" x14ac:dyDescent="0.75">
      <c r="A117" s="7">
        <v>0.53437499999999993</v>
      </c>
      <c r="B117">
        <v>24.707035000000001</v>
      </c>
      <c r="C117">
        <v>44.11</v>
      </c>
      <c r="D117">
        <v>10</v>
      </c>
      <c r="E117">
        <v>38.06</v>
      </c>
      <c r="F117">
        <v>34.36</v>
      </c>
      <c r="G117">
        <v>46.02</v>
      </c>
      <c r="H117">
        <v>45.61</v>
      </c>
      <c r="I117">
        <v>46.43</v>
      </c>
      <c r="J117">
        <v>29.85</v>
      </c>
      <c r="K117">
        <v>1184.3</v>
      </c>
      <c r="M117">
        <f t="shared" si="4"/>
        <v>18.420535000000001</v>
      </c>
      <c r="N117">
        <f t="shared" si="5"/>
        <v>0.78008490905626027</v>
      </c>
      <c r="O117">
        <v>116</v>
      </c>
      <c r="P117" s="22">
        <f t="shared" si="6"/>
        <v>74.361765279890079</v>
      </c>
      <c r="Q117">
        <f t="shared" si="7"/>
        <v>2.9004245452813016</v>
      </c>
    </row>
    <row r="118" spans="1:17" x14ac:dyDescent="0.75">
      <c r="A118" s="7">
        <v>0.53506944444444449</v>
      </c>
      <c r="B118">
        <v>24.563443999999997</v>
      </c>
      <c r="C118">
        <v>44.19</v>
      </c>
      <c r="D118">
        <v>10</v>
      </c>
      <c r="E118">
        <v>38.200000000000003</v>
      </c>
      <c r="F118">
        <v>29.98</v>
      </c>
      <c r="G118">
        <v>47.16</v>
      </c>
      <c r="H118">
        <v>45.65</v>
      </c>
      <c r="I118">
        <v>46.31</v>
      </c>
      <c r="J118">
        <v>29.99</v>
      </c>
      <c r="K118">
        <v>1181.57</v>
      </c>
      <c r="M118">
        <f t="shared" si="4"/>
        <v>18.276943999999997</v>
      </c>
      <c r="N118">
        <f t="shared" si="5"/>
        <v>0.77400402312236638</v>
      </c>
      <c r="O118">
        <v>117</v>
      </c>
      <c r="P118" s="22">
        <f t="shared" si="6"/>
        <v>74.160341028565824</v>
      </c>
      <c r="Q118">
        <f t="shared" si="7"/>
        <v>2.8700201156118319</v>
      </c>
    </row>
    <row r="119" spans="1:17" x14ac:dyDescent="0.75">
      <c r="A119" s="7">
        <v>0.53576388888888882</v>
      </c>
      <c r="B119">
        <v>24.499852999999998</v>
      </c>
      <c r="C119">
        <v>44.27</v>
      </c>
      <c r="D119">
        <v>10</v>
      </c>
      <c r="E119">
        <v>37.67</v>
      </c>
      <c r="F119">
        <v>28.51</v>
      </c>
      <c r="G119">
        <v>46.31</v>
      </c>
      <c r="H119">
        <v>45.78</v>
      </c>
      <c r="I119">
        <v>46.75</v>
      </c>
      <c r="J119">
        <v>29.01</v>
      </c>
      <c r="K119">
        <v>1178.83</v>
      </c>
      <c r="M119">
        <f t="shared" si="4"/>
        <v>18.213352999999998</v>
      </c>
      <c r="N119">
        <f t="shared" si="5"/>
        <v>0.77131102970758247</v>
      </c>
      <c r="O119">
        <v>118</v>
      </c>
      <c r="P119" s="22">
        <f t="shared" si="6"/>
        <v>74.070123167326742</v>
      </c>
      <c r="Q119">
        <f t="shared" si="7"/>
        <v>2.8565551485379124</v>
      </c>
    </row>
    <row r="120" spans="1:17" x14ac:dyDescent="0.75">
      <c r="A120" s="7">
        <v>0.53645833333333337</v>
      </c>
      <c r="B120">
        <v>24.476261999999998</v>
      </c>
      <c r="C120">
        <v>44.34</v>
      </c>
      <c r="D120">
        <v>10</v>
      </c>
      <c r="E120">
        <v>38.020000000000003</v>
      </c>
      <c r="F120">
        <v>32.08</v>
      </c>
      <c r="G120">
        <v>47.28</v>
      </c>
      <c r="H120">
        <v>45.85</v>
      </c>
      <c r="I120">
        <v>46.39</v>
      </c>
      <c r="J120">
        <v>33.85</v>
      </c>
      <c r="K120">
        <v>1165.1600000000001</v>
      </c>
      <c r="M120">
        <f t="shared" si="4"/>
        <v>18.189761999999998</v>
      </c>
      <c r="N120">
        <f t="shared" si="5"/>
        <v>0.77031198255235356</v>
      </c>
      <c r="O120">
        <v>119</v>
      </c>
      <c r="P120" s="22">
        <f t="shared" si="6"/>
        <v>74.036493715530753</v>
      </c>
      <c r="Q120">
        <f t="shared" si="7"/>
        <v>2.8515599127617675</v>
      </c>
    </row>
    <row r="121" spans="1:17" x14ac:dyDescent="0.75">
      <c r="A121" s="7">
        <v>0.53715277777777781</v>
      </c>
      <c r="B121">
        <v>24.392670999999996</v>
      </c>
      <c r="C121">
        <v>44.45</v>
      </c>
      <c r="D121">
        <v>10</v>
      </c>
      <c r="E121">
        <v>37.840000000000003</v>
      </c>
      <c r="F121">
        <v>31.51</v>
      </c>
      <c r="G121">
        <v>46.64</v>
      </c>
      <c r="H121">
        <v>46.03</v>
      </c>
      <c r="I121">
        <v>47.17</v>
      </c>
      <c r="J121">
        <v>31.64</v>
      </c>
      <c r="K121">
        <v>1173.3599999999999</v>
      </c>
      <c r="M121">
        <f t="shared" si="4"/>
        <v>18.106170999999996</v>
      </c>
      <c r="N121">
        <f t="shared" si="5"/>
        <v>0.7667720160077921</v>
      </c>
      <c r="O121">
        <v>120</v>
      </c>
      <c r="P121" s="22">
        <f t="shared" si="6"/>
        <v>73.916627651423369</v>
      </c>
      <c r="Q121">
        <f t="shared" si="7"/>
        <v>2.8338600800389604</v>
      </c>
    </row>
    <row r="122" spans="1:17" x14ac:dyDescent="0.75">
      <c r="A122" s="7">
        <v>0.53784722222222225</v>
      </c>
      <c r="B122">
        <v>24.349079999999997</v>
      </c>
      <c r="C122">
        <v>44.57</v>
      </c>
      <c r="D122">
        <v>10</v>
      </c>
      <c r="E122">
        <v>38.21</v>
      </c>
      <c r="F122">
        <v>29.25</v>
      </c>
      <c r="G122">
        <v>46.8</v>
      </c>
      <c r="H122">
        <v>46.05</v>
      </c>
      <c r="I122">
        <v>47.16</v>
      </c>
      <c r="J122">
        <v>30.72</v>
      </c>
      <c r="K122">
        <v>1170.6300000000001</v>
      </c>
      <c r="M122">
        <f t="shared" si="4"/>
        <v>18.062579999999997</v>
      </c>
      <c r="N122">
        <f t="shared" si="5"/>
        <v>0.76492599572278563</v>
      </c>
      <c r="O122">
        <v>121</v>
      </c>
      <c r="P122" s="22">
        <f t="shared" si="6"/>
        <v>73.853679817611877</v>
      </c>
      <c r="Q122">
        <f t="shared" si="7"/>
        <v>2.8246299786139279</v>
      </c>
    </row>
    <row r="123" spans="1:17" x14ac:dyDescent="0.75">
      <c r="A123" s="7">
        <v>0.5385416666666667</v>
      </c>
      <c r="B123">
        <v>24.285488999999998</v>
      </c>
      <c r="C123">
        <v>44.67</v>
      </c>
      <c r="D123">
        <v>10</v>
      </c>
      <c r="E123">
        <v>38.64</v>
      </c>
      <c r="F123">
        <v>36.909999999999997</v>
      </c>
      <c r="G123">
        <v>46.87</v>
      </c>
      <c r="H123">
        <v>46.08</v>
      </c>
      <c r="I123">
        <v>46.92</v>
      </c>
      <c r="J123">
        <v>30.1</v>
      </c>
      <c r="K123">
        <v>1172</v>
      </c>
      <c r="M123">
        <f t="shared" si="4"/>
        <v>17.998988999999998</v>
      </c>
      <c r="N123">
        <f t="shared" si="5"/>
        <v>0.76223300230800173</v>
      </c>
      <c r="O123">
        <v>122</v>
      </c>
      <c r="P123" s="22">
        <f t="shared" si="6"/>
        <v>73.761304037687893</v>
      </c>
      <c r="Q123">
        <f t="shared" si="7"/>
        <v>2.8111650115400089</v>
      </c>
    </row>
    <row r="124" spans="1:17" x14ac:dyDescent="0.75">
      <c r="A124" s="7">
        <v>0.53923611111111114</v>
      </c>
      <c r="B124">
        <v>24.261897999999999</v>
      </c>
      <c r="C124">
        <v>44.73</v>
      </c>
      <c r="D124">
        <v>10</v>
      </c>
      <c r="E124">
        <v>38.44</v>
      </c>
      <c r="F124">
        <v>31.32</v>
      </c>
      <c r="G124">
        <v>45.25</v>
      </c>
      <c r="H124">
        <v>46.05</v>
      </c>
      <c r="I124">
        <v>46.48</v>
      </c>
      <c r="J124">
        <v>30.87</v>
      </c>
      <c r="K124">
        <v>1169.26</v>
      </c>
      <c r="M124">
        <f t="shared" si="4"/>
        <v>17.975397999999998</v>
      </c>
      <c r="N124">
        <f t="shared" si="5"/>
        <v>0.76123395515277281</v>
      </c>
      <c r="O124">
        <v>123</v>
      </c>
      <c r="P124" s="22">
        <f t="shared" si="6"/>
        <v>73.726868245142612</v>
      </c>
      <c r="Q124">
        <f t="shared" si="7"/>
        <v>2.8061697757638639</v>
      </c>
    </row>
    <row r="125" spans="1:17" x14ac:dyDescent="0.75">
      <c r="A125" s="7">
        <v>0.53993055555555558</v>
      </c>
      <c r="B125">
        <v>24.208306999999998</v>
      </c>
      <c r="C125">
        <v>44.75</v>
      </c>
      <c r="D125">
        <v>10</v>
      </c>
      <c r="E125">
        <v>38.28</v>
      </c>
      <c r="F125">
        <v>35.130000000000003</v>
      </c>
      <c r="G125">
        <v>46.66</v>
      </c>
      <c r="H125">
        <v>46.02</v>
      </c>
      <c r="I125">
        <v>47.28</v>
      </c>
      <c r="J125">
        <v>31.67</v>
      </c>
      <c r="K125">
        <v>1165.1600000000001</v>
      </c>
      <c r="M125">
        <f t="shared" si="4"/>
        <v>17.921806999999998</v>
      </c>
      <c r="N125">
        <f t="shared" si="5"/>
        <v>0.75896444830287757</v>
      </c>
      <c r="O125">
        <v>124</v>
      </c>
      <c r="P125" s="22">
        <f t="shared" si="6"/>
        <v>73.648304548754481</v>
      </c>
      <c r="Q125">
        <f t="shared" si="7"/>
        <v>2.7948222415143875</v>
      </c>
    </row>
    <row r="126" spans="1:17" x14ac:dyDescent="0.75">
      <c r="A126" s="7">
        <v>0.54062500000000002</v>
      </c>
      <c r="B126">
        <v>24.174715999999997</v>
      </c>
      <c r="C126">
        <v>44.76</v>
      </c>
      <c r="D126">
        <v>10</v>
      </c>
      <c r="E126">
        <v>38.46</v>
      </c>
      <c r="F126">
        <v>31.32</v>
      </c>
      <c r="G126">
        <v>46.52</v>
      </c>
      <c r="H126">
        <v>45.9</v>
      </c>
      <c r="I126">
        <v>46.18</v>
      </c>
      <c r="J126">
        <v>28.87</v>
      </c>
      <c r="K126">
        <v>1162.43</v>
      </c>
      <c r="M126">
        <f t="shared" si="4"/>
        <v>17.888215999999996</v>
      </c>
      <c r="N126">
        <f t="shared" si="5"/>
        <v>0.75754191458275977</v>
      </c>
      <c r="O126">
        <v>125</v>
      </c>
      <c r="P126" s="22">
        <f t="shared" si="6"/>
        <v>73.598820586692369</v>
      </c>
      <c r="Q126">
        <f t="shared" si="7"/>
        <v>2.7877095729137986</v>
      </c>
    </row>
    <row r="127" spans="1:17" x14ac:dyDescent="0.75">
      <c r="A127" s="7">
        <v>0.54131944444444446</v>
      </c>
      <c r="B127">
        <v>24.071124999999995</v>
      </c>
      <c r="C127">
        <v>44.76</v>
      </c>
      <c r="D127">
        <v>10</v>
      </c>
      <c r="E127">
        <v>38.479999999999997</v>
      </c>
      <c r="F127">
        <v>32.65</v>
      </c>
      <c r="G127">
        <v>46.12</v>
      </c>
      <c r="H127">
        <v>45.81</v>
      </c>
      <c r="I127">
        <v>46.06</v>
      </c>
      <c r="J127">
        <v>30.95</v>
      </c>
      <c r="K127">
        <v>1161.06</v>
      </c>
      <c r="M127">
        <f t="shared" si="4"/>
        <v>17.784624999999995</v>
      </c>
      <c r="N127">
        <f t="shared" si="5"/>
        <v>0.75315497490842087</v>
      </c>
      <c r="O127">
        <v>126</v>
      </c>
      <c r="P127" s="22">
        <f t="shared" si="6"/>
        <v>73.445040308693592</v>
      </c>
      <c r="Q127">
        <f t="shared" si="7"/>
        <v>2.7657748745421045</v>
      </c>
    </row>
    <row r="128" spans="1:17" x14ac:dyDescent="0.75">
      <c r="A128" s="7">
        <v>0.54201388888888891</v>
      </c>
      <c r="B128">
        <v>23.987533999999997</v>
      </c>
      <c r="C128">
        <v>44.74</v>
      </c>
      <c r="D128">
        <v>10</v>
      </c>
      <c r="E128">
        <v>37.96</v>
      </c>
      <c r="F128">
        <v>28.51</v>
      </c>
      <c r="G128">
        <v>45.79</v>
      </c>
      <c r="H128">
        <v>45.89</v>
      </c>
      <c r="I128">
        <v>46.33</v>
      </c>
      <c r="J128">
        <v>30.48</v>
      </c>
      <c r="K128">
        <v>1162.43</v>
      </c>
      <c r="M128">
        <f t="shared" si="4"/>
        <v>17.701033999999996</v>
      </c>
      <c r="N128">
        <f t="shared" si="5"/>
        <v>0.74961500836385953</v>
      </c>
      <c r="O128">
        <v>127</v>
      </c>
      <c r="P128" s="22">
        <f t="shared" si="6"/>
        <v>73.319637711559665</v>
      </c>
      <c r="Q128">
        <f t="shared" si="7"/>
        <v>2.7480750418192978</v>
      </c>
    </row>
    <row r="129" spans="1:17" x14ac:dyDescent="0.75">
      <c r="A129" s="7">
        <v>0.54270833333333335</v>
      </c>
      <c r="B129">
        <v>23.883942999999995</v>
      </c>
      <c r="C129">
        <v>44.72</v>
      </c>
      <c r="D129">
        <v>10</v>
      </c>
      <c r="E129">
        <v>38.15</v>
      </c>
      <c r="F129">
        <v>31.12</v>
      </c>
      <c r="G129">
        <v>46.91</v>
      </c>
      <c r="H129">
        <v>46</v>
      </c>
      <c r="I129">
        <v>46.52</v>
      </c>
      <c r="J129">
        <v>29.9</v>
      </c>
      <c r="K129">
        <v>1151.49</v>
      </c>
      <c r="M129">
        <f t="shared" si="4"/>
        <v>17.597442999999995</v>
      </c>
      <c r="N129">
        <f t="shared" si="5"/>
        <v>0.74522806868952063</v>
      </c>
      <c r="O129">
        <v>128</v>
      </c>
      <c r="P129" s="22">
        <f t="shared" si="6"/>
        <v>73.16257822230196</v>
      </c>
      <c r="Q129">
        <f t="shared" si="7"/>
        <v>2.7261403434476033</v>
      </c>
    </row>
    <row r="130" spans="1:17" x14ac:dyDescent="0.75">
      <c r="A130" s="7">
        <v>0.54340277777777779</v>
      </c>
      <c r="B130">
        <v>23.840351999999996</v>
      </c>
      <c r="C130">
        <v>44.69</v>
      </c>
      <c r="D130">
        <v>10</v>
      </c>
      <c r="E130">
        <v>37.69</v>
      </c>
      <c r="F130">
        <v>27.78</v>
      </c>
      <c r="G130">
        <v>46.21</v>
      </c>
      <c r="H130">
        <v>45.92</v>
      </c>
      <c r="I130">
        <v>46.35</v>
      </c>
      <c r="J130">
        <v>31.14</v>
      </c>
      <c r="K130">
        <v>1155.5899999999999</v>
      </c>
      <c r="M130">
        <f t="shared" si="4"/>
        <v>17.553851999999996</v>
      </c>
      <c r="N130">
        <f t="shared" si="5"/>
        <v>0.74338204840451427</v>
      </c>
      <c r="O130">
        <v>129</v>
      </c>
      <c r="P130" s="22">
        <f t="shared" si="6"/>
        <v>73.095933587682055</v>
      </c>
      <c r="Q130">
        <f t="shared" si="7"/>
        <v>2.7169102420225713</v>
      </c>
    </row>
    <row r="131" spans="1:17" x14ac:dyDescent="0.75">
      <c r="A131" s="7">
        <v>0.54409722222222223</v>
      </c>
      <c r="B131">
        <v>23.716760999999998</v>
      </c>
      <c r="C131">
        <v>44.67</v>
      </c>
      <c r="D131">
        <v>10</v>
      </c>
      <c r="E131">
        <v>37.340000000000003</v>
      </c>
      <c r="F131">
        <v>29.62</v>
      </c>
      <c r="G131">
        <v>46.24</v>
      </c>
      <c r="H131">
        <v>46.01</v>
      </c>
      <c r="I131">
        <v>46.76</v>
      </c>
      <c r="J131">
        <v>31.85</v>
      </c>
      <c r="K131">
        <v>1151.49</v>
      </c>
      <c r="M131">
        <f t="shared" ref="M131:M194" si="8">B131-6.2865</f>
        <v>17.430260999999998</v>
      </c>
      <c r="N131">
        <f t="shared" ref="N131:N194" si="9">M131/23.6135</f>
        <v>0.73814813560039805</v>
      </c>
      <c r="O131">
        <v>130</v>
      </c>
      <c r="P131" s="22">
        <f t="shared" ref="P131:P194" si="10">(M131-$S$12)/M131*100</f>
        <v>72.905167627725149</v>
      </c>
      <c r="Q131">
        <f t="shared" ref="Q131:Q194" si="11">(M131-$S$12)/$S$12</f>
        <v>2.69074067800199</v>
      </c>
    </row>
    <row r="132" spans="1:17" x14ac:dyDescent="0.75">
      <c r="A132" s="7">
        <v>0.54479166666666667</v>
      </c>
      <c r="B132">
        <v>23.653169999999996</v>
      </c>
      <c r="C132">
        <v>44.66</v>
      </c>
      <c r="D132">
        <v>10</v>
      </c>
      <c r="E132">
        <v>37.14</v>
      </c>
      <c r="F132">
        <v>31.12</v>
      </c>
      <c r="G132">
        <v>46.01</v>
      </c>
      <c r="H132">
        <v>46.15</v>
      </c>
      <c r="I132">
        <v>46.44</v>
      </c>
      <c r="J132">
        <v>29.37</v>
      </c>
      <c r="K132">
        <v>1150.1199999999999</v>
      </c>
      <c r="M132">
        <f t="shared" si="8"/>
        <v>17.366669999999996</v>
      </c>
      <c r="N132">
        <f t="shared" si="9"/>
        <v>0.73545514218561403</v>
      </c>
      <c r="O132">
        <v>131</v>
      </c>
      <c r="P132" s="22">
        <f t="shared" si="10"/>
        <v>72.805955315555593</v>
      </c>
      <c r="Q132">
        <f t="shared" si="11"/>
        <v>2.67727571092807</v>
      </c>
    </row>
    <row r="133" spans="1:17" x14ac:dyDescent="0.75">
      <c r="A133" s="7">
        <v>0.54548611111111112</v>
      </c>
      <c r="B133">
        <v>23.579578999999999</v>
      </c>
      <c r="C133">
        <v>44.67</v>
      </c>
      <c r="D133">
        <v>10</v>
      </c>
      <c r="E133">
        <v>37.119999999999997</v>
      </c>
      <c r="F133">
        <v>33.22</v>
      </c>
      <c r="G133">
        <v>47.66</v>
      </c>
      <c r="H133">
        <v>46.25</v>
      </c>
      <c r="I133">
        <v>46.38</v>
      </c>
      <c r="J133">
        <v>32.57</v>
      </c>
      <c r="K133">
        <v>1148.75</v>
      </c>
      <c r="M133">
        <f t="shared" si="8"/>
        <v>17.293078999999999</v>
      </c>
      <c r="N133">
        <f t="shared" si="9"/>
        <v>0.73233866220594146</v>
      </c>
      <c r="O133">
        <v>132</v>
      </c>
      <c r="P133" s="22">
        <f t="shared" si="10"/>
        <v>72.69023058299797</v>
      </c>
      <c r="Q133">
        <f t="shared" si="11"/>
        <v>2.6616933110297074</v>
      </c>
    </row>
    <row r="134" spans="1:17" x14ac:dyDescent="0.75">
      <c r="A134" s="7">
        <v>0.54618055555555556</v>
      </c>
      <c r="B134">
        <v>23.535987999999996</v>
      </c>
      <c r="C134">
        <v>44.7</v>
      </c>
      <c r="D134">
        <v>10</v>
      </c>
      <c r="E134">
        <v>37.340000000000003</v>
      </c>
      <c r="F134">
        <v>32.08</v>
      </c>
      <c r="G134">
        <v>45.82</v>
      </c>
      <c r="H134">
        <v>46.2</v>
      </c>
      <c r="I134">
        <v>46.07</v>
      </c>
      <c r="J134">
        <v>32.130000000000003</v>
      </c>
      <c r="K134">
        <v>1148.75</v>
      </c>
      <c r="M134">
        <f t="shared" si="8"/>
        <v>17.249487999999996</v>
      </c>
      <c r="N134">
        <f t="shared" si="9"/>
        <v>0.73049264192093488</v>
      </c>
      <c r="O134">
        <v>133</v>
      </c>
      <c r="P134" s="22">
        <f t="shared" si="10"/>
        <v>72.621216351465037</v>
      </c>
      <c r="Q134">
        <f t="shared" si="11"/>
        <v>2.6524632096046745</v>
      </c>
    </row>
    <row r="135" spans="1:17" x14ac:dyDescent="0.75">
      <c r="A135" s="7">
        <v>0.546875</v>
      </c>
      <c r="B135">
        <v>23.462396999999996</v>
      </c>
      <c r="C135">
        <v>44.72</v>
      </c>
      <c r="D135">
        <v>10</v>
      </c>
      <c r="E135">
        <v>37.450000000000003</v>
      </c>
      <c r="F135">
        <v>37.700000000000003</v>
      </c>
      <c r="G135">
        <v>46.46</v>
      </c>
      <c r="H135">
        <v>46.16</v>
      </c>
      <c r="I135">
        <v>46.25</v>
      </c>
      <c r="J135">
        <v>32.65</v>
      </c>
      <c r="K135">
        <v>1144.6500000000001</v>
      </c>
      <c r="M135">
        <f t="shared" si="8"/>
        <v>17.175896999999996</v>
      </c>
      <c r="N135">
        <f t="shared" si="9"/>
        <v>0.72737616194126231</v>
      </c>
      <c r="O135">
        <v>134</v>
      </c>
      <c r="P135" s="22">
        <f t="shared" si="10"/>
        <v>72.503910567232666</v>
      </c>
      <c r="Q135">
        <f t="shared" si="11"/>
        <v>2.6368808097063114</v>
      </c>
    </row>
    <row r="136" spans="1:17" x14ac:dyDescent="0.75">
      <c r="A136" s="7">
        <v>0.54756944444444444</v>
      </c>
      <c r="B136">
        <v>23.388805999999995</v>
      </c>
      <c r="C136">
        <v>44.74</v>
      </c>
      <c r="D136">
        <v>10</v>
      </c>
      <c r="E136">
        <v>37.72</v>
      </c>
      <c r="F136">
        <v>35.130000000000003</v>
      </c>
      <c r="G136">
        <v>46.33</v>
      </c>
      <c r="H136">
        <v>46.22</v>
      </c>
      <c r="I136">
        <v>46.14</v>
      </c>
      <c r="J136">
        <v>29.41</v>
      </c>
      <c r="K136">
        <v>1146.02</v>
      </c>
      <c r="M136">
        <f t="shared" si="8"/>
        <v>17.102305999999995</v>
      </c>
      <c r="N136">
        <f t="shared" si="9"/>
        <v>0.72425968196158963</v>
      </c>
      <c r="O136">
        <v>135</v>
      </c>
      <c r="P136" s="22">
        <f t="shared" si="10"/>
        <v>72.385595252476477</v>
      </c>
      <c r="Q136">
        <f t="shared" si="11"/>
        <v>2.6212984098079479</v>
      </c>
    </row>
    <row r="137" spans="1:17" x14ac:dyDescent="0.75">
      <c r="A137" s="7">
        <v>0.54826388888888888</v>
      </c>
      <c r="B137">
        <v>23.315214999999995</v>
      </c>
      <c r="C137">
        <v>44.76</v>
      </c>
      <c r="D137">
        <v>10</v>
      </c>
      <c r="E137">
        <v>37.64</v>
      </c>
      <c r="F137">
        <v>27.41</v>
      </c>
      <c r="G137">
        <v>45.84</v>
      </c>
      <c r="H137">
        <v>46.19</v>
      </c>
      <c r="I137">
        <v>46.04</v>
      </c>
      <c r="J137">
        <v>29.84</v>
      </c>
      <c r="K137">
        <v>1140.55</v>
      </c>
      <c r="M137">
        <f t="shared" si="8"/>
        <v>17.028714999999995</v>
      </c>
      <c r="N137">
        <f t="shared" si="9"/>
        <v>0.72114320198191695</v>
      </c>
      <c r="O137">
        <v>136</v>
      </c>
      <c r="P137" s="22">
        <f t="shared" si="10"/>
        <v>72.266257318887526</v>
      </c>
      <c r="Q137">
        <f t="shared" si="11"/>
        <v>2.6057160099095849</v>
      </c>
    </row>
    <row r="138" spans="1:17" x14ac:dyDescent="0.75">
      <c r="A138" s="7">
        <v>0.54895833333333333</v>
      </c>
      <c r="B138">
        <v>23.231623999999996</v>
      </c>
      <c r="C138">
        <v>44.78</v>
      </c>
      <c r="D138">
        <v>10</v>
      </c>
      <c r="E138">
        <v>37.799999999999997</v>
      </c>
      <c r="F138">
        <v>29.43</v>
      </c>
      <c r="G138">
        <v>46.41</v>
      </c>
      <c r="H138">
        <v>46.36</v>
      </c>
      <c r="I138">
        <v>46.27</v>
      </c>
      <c r="J138">
        <v>30.38</v>
      </c>
      <c r="K138">
        <v>1137.82</v>
      </c>
      <c r="M138">
        <f t="shared" si="8"/>
        <v>16.945123999999996</v>
      </c>
      <c r="N138">
        <f t="shared" si="9"/>
        <v>0.7176032354373556</v>
      </c>
      <c r="O138">
        <v>137</v>
      </c>
      <c r="P138" s="22">
        <f t="shared" si="10"/>
        <v>72.129445615151582</v>
      </c>
      <c r="Q138">
        <f t="shared" si="11"/>
        <v>2.5880161771867782</v>
      </c>
    </row>
    <row r="139" spans="1:17" x14ac:dyDescent="0.75">
      <c r="A139" s="7">
        <v>0.54965277777777777</v>
      </c>
      <c r="B139">
        <v>23.198032999999995</v>
      </c>
      <c r="C139">
        <v>44.81</v>
      </c>
      <c r="D139">
        <v>10</v>
      </c>
      <c r="E139">
        <v>38.21</v>
      </c>
      <c r="F139">
        <v>35.520000000000003</v>
      </c>
      <c r="G139">
        <v>47.71</v>
      </c>
      <c r="H139">
        <v>46.36</v>
      </c>
      <c r="I139">
        <v>47.15</v>
      </c>
      <c r="J139">
        <v>32.159999999999997</v>
      </c>
      <c r="K139">
        <v>1133.72</v>
      </c>
      <c r="M139">
        <f t="shared" si="8"/>
        <v>16.911532999999995</v>
      </c>
      <c r="N139">
        <f t="shared" si="9"/>
        <v>0.71618070171723791</v>
      </c>
      <c r="O139">
        <v>138</v>
      </c>
      <c r="P139" s="22">
        <f t="shared" si="10"/>
        <v>72.074086955925281</v>
      </c>
      <c r="Q139">
        <f t="shared" si="11"/>
        <v>2.5809035085861893</v>
      </c>
    </row>
    <row r="140" spans="1:17" x14ac:dyDescent="0.75">
      <c r="A140" s="7">
        <v>0.55034722222222221</v>
      </c>
      <c r="B140">
        <v>23.124441999999995</v>
      </c>
      <c r="C140">
        <v>44.89</v>
      </c>
      <c r="D140">
        <v>10</v>
      </c>
      <c r="E140">
        <v>38.14</v>
      </c>
      <c r="F140">
        <v>30.74</v>
      </c>
      <c r="G140">
        <v>46.86</v>
      </c>
      <c r="H140">
        <v>46.4</v>
      </c>
      <c r="I140">
        <v>46.55</v>
      </c>
      <c r="J140">
        <v>32.51</v>
      </c>
      <c r="K140">
        <v>1141.92</v>
      </c>
      <c r="M140">
        <f t="shared" si="8"/>
        <v>16.837941999999995</v>
      </c>
      <c r="N140">
        <f t="shared" si="9"/>
        <v>0.71306422173756523</v>
      </c>
      <c r="O140">
        <v>139</v>
      </c>
      <c r="P140" s="22">
        <f t="shared" si="10"/>
        <v>71.952035468467585</v>
      </c>
      <c r="Q140">
        <f t="shared" si="11"/>
        <v>2.5653211086878258</v>
      </c>
    </row>
    <row r="141" spans="1:17" x14ac:dyDescent="0.75">
      <c r="A141" s="7">
        <v>0.55104166666666665</v>
      </c>
      <c r="B141">
        <v>23.050850999999994</v>
      </c>
      <c r="C141">
        <v>44.94</v>
      </c>
      <c r="D141">
        <v>10</v>
      </c>
      <c r="E141">
        <v>37.83</v>
      </c>
      <c r="F141">
        <v>30.74</v>
      </c>
      <c r="G141">
        <v>46.46</v>
      </c>
      <c r="H141">
        <v>46.42</v>
      </c>
      <c r="I141">
        <v>46.5</v>
      </c>
      <c r="J141">
        <v>31.33</v>
      </c>
      <c r="K141">
        <v>1132.3499999999999</v>
      </c>
      <c r="M141">
        <f t="shared" si="8"/>
        <v>16.764350999999994</v>
      </c>
      <c r="N141">
        <f t="shared" si="9"/>
        <v>0.70994774175789255</v>
      </c>
      <c r="O141">
        <v>140</v>
      </c>
      <c r="P141" s="22">
        <f t="shared" si="10"/>
        <v>71.828912434486725</v>
      </c>
      <c r="Q141">
        <f t="shared" si="11"/>
        <v>2.5497387087894627</v>
      </c>
    </row>
    <row r="142" spans="1:17" x14ac:dyDescent="0.75">
      <c r="A142" s="7">
        <v>0.55173611111111109</v>
      </c>
      <c r="B142">
        <v>22.957259999999998</v>
      </c>
      <c r="C142">
        <v>44.94</v>
      </c>
      <c r="D142">
        <v>10</v>
      </c>
      <c r="E142">
        <v>36.979999999999997</v>
      </c>
      <c r="F142">
        <v>29.25</v>
      </c>
      <c r="G142">
        <v>44.05</v>
      </c>
      <c r="H142">
        <v>46.24</v>
      </c>
      <c r="I142">
        <v>45.96</v>
      </c>
      <c r="J142">
        <v>30.62</v>
      </c>
      <c r="K142">
        <v>1126.8800000000001</v>
      </c>
      <c r="M142">
        <f t="shared" si="8"/>
        <v>16.670759999999998</v>
      </c>
      <c r="N142">
        <f t="shared" si="9"/>
        <v>0.70598428864844254</v>
      </c>
      <c r="O142">
        <v>141</v>
      </c>
      <c r="P142" s="22">
        <f t="shared" si="10"/>
        <v>71.67075766191823</v>
      </c>
      <c r="Q142">
        <f t="shared" si="11"/>
        <v>2.529921443242213</v>
      </c>
    </row>
    <row r="143" spans="1:17" x14ac:dyDescent="0.75">
      <c r="A143" s="7">
        <v>0.55243055555555554</v>
      </c>
      <c r="B143">
        <v>22.863668999999994</v>
      </c>
      <c r="C143">
        <v>44.87</v>
      </c>
      <c r="D143">
        <v>10</v>
      </c>
      <c r="E143">
        <v>36.51</v>
      </c>
      <c r="F143">
        <v>34.549999999999997</v>
      </c>
      <c r="G143">
        <v>45.71</v>
      </c>
      <c r="H143">
        <v>45.99</v>
      </c>
      <c r="I143">
        <v>46.12</v>
      </c>
      <c r="J143">
        <v>29.59</v>
      </c>
      <c r="K143">
        <v>1125.51</v>
      </c>
      <c r="M143">
        <f t="shared" si="8"/>
        <v>16.577168999999994</v>
      </c>
      <c r="N143">
        <f t="shared" si="9"/>
        <v>0.7020208355389923</v>
      </c>
      <c r="O143">
        <v>142</v>
      </c>
      <c r="P143" s="22">
        <f t="shared" si="10"/>
        <v>71.510817076184722</v>
      </c>
      <c r="Q143">
        <f t="shared" si="11"/>
        <v>2.5101041776949615</v>
      </c>
    </row>
    <row r="144" spans="1:17" x14ac:dyDescent="0.75">
      <c r="A144" s="7">
        <v>0.55312499999999998</v>
      </c>
      <c r="B144">
        <v>22.800077999999992</v>
      </c>
      <c r="C144">
        <v>44.83</v>
      </c>
      <c r="D144">
        <v>10</v>
      </c>
      <c r="E144">
        <v>36.57</v>
      </c>
      <c r="F144">
        <v>33.79</v>
      </c>
      <c r="G144">
        <v>45.19</v>
      </c>
      <c r="H144">
        <v>45.91</v>
      </c>
      <c r="I144">
        <v>45.37</v>
      </c>
      <c r="J144">
        <v>30.58</v>
      </c>
      <c r="K144">
        <v>1124.1500000000001</v>
      </c>
      <c r="M144">
        <f t="shared" si="8"/>
        <v>16.513577999999992</v>
      </c>
      <c r="N144">
        <f t="shared" si="9"/>
        <v>0.69932784212420829</v>
      </c>
      <c r="O144">
        <v>143</v>
      </c>
      <c r="P144" s="22">
        <f t="shared" si="10"/>
        <v>71.401110044110368</v>
      </c>
      <c r="Q144">
        <f t="shared" si="11"/>
        <v>2.4966392106210415</v>
      </c>
    </row>
    <row r="145" spans="1:17" x14ac:dyDescent="0.75">
      <c r="A145" s="7">
        <v>0.55381944444444442</v>
      </c>
      <c r="B145">
        <v>22.776486999999992</v>
      </c>
      <c r="C145">
        <v>44.78</v>
      </c>
      <c r="D145">
        <v>10</v>
      </c>
      <c r="E145">
        <v>36.340000000000003</v>
      </c>
      <c r="F145">
        <v>32.270000000000003</v>
      </c>
      <c r="G145">
        <v>47.11</v>
      </c>
      <c r="H145">
        <v>45.95</v>
      </c>
      <c r="I145">
        <v>46.08</v>
      </c>
      <c r="J145">
        <v>32.450000000000003</v>
      </c>
      <c r="K145">
        <v>1120.05</v>
      </c>
      <c r="M145">
        <f t="shared" si="8"/>
        <v>16.489986999999992</v>
      </c>
      <c r="N145">
        <f t="shared" si="9"/>
        <v>0.69832879496897937</v>
      </c>
      <c r="O145">
        <v>144</v>
      </c>
      <c r="P145" s="22">
        <f t="shared" si="10"/>
        <v>71.360195735751631</v>
      </c>
      <c r="Q145">
        <f t="shared" si="11"/>
        <v>2.4916439748448966</v>
      </c>
    </row>
    <row r="146" spans="1:17" x14ac:dyDescent="0.75">
      <c r="A146" s="7">
        <v>0.55451388888888886</v>
      </c>
      <c r="B146">
        <v>22.612895999999996</v>
      </c>
      <c r="C146">
        <v>44.75</v>
      </c>
      <c r="D146">
        <v>10</v>
      </c>
      <c r="E146">
        <v>36.53</v>
      </c>
      <c r="F146">
        <v>37.299999999999997</v>
      </c>
      <c r="G146">
        <v>45.98</v>
      </c>
      <c r="H146">
        <v>46.16</v>
      </c>
      <c r="I146">
        <v>45.9</v>
      </c>
      <c r="J146">
        <v>32.01</v>
      </c>
      <c r="K146">
        <v>1118.68</v>
      </c>
      <c r="M146">
        <f t="shared" si="8"/>
        <v>16.326395999999995</v>
      </c>
      <c r="N146">
        <f t="shared" si="9"/>
        <v>0.69140093590530827</v>
      </c>
      <c r="O146">
        <v>145</v>
      </c>
      <c r="P146" s="22">
        <f t="shared" si="10"/>
        <v>71.073223998731862</v>
      </c>
      <c r="Q146">
        <f t="shared" si="11"/>
        <v>2.4570046795265412</v>
      </c>
    </row>
    <row r="147" spans="1:17" x14ac:dyDescent="0.75">
      <c r="A147" s="7">
        <v>0.5552083333333333</v>
      </c>
      <c r="B147">
        <v>22.579304999999994</v>
      </c>
      <c r="C147">
        <v>44.78</v>
      </c>
      <c r="D147">
        <v>10</v>
      </c>
      <c r="E147">
        <v>36.82</v>
      </c>
      <c r="F147">
        <v>29.8</v>
      </c>
      <c r="G147">
        <v>46.36</v>
      </c>
      <c r="H147">
        <v>46.25</v>
      </c>
      <c r="I147">
        <v>46.46</v>
      </c>
      <c r="J147">
        <v>29.83</v>
      </c>
      <c r="K147">
        <v>1106.3699999999999</v>
      </c>
      <c r="M147">
        <f t="shared" si="8"/>
        <v>16.292804999999994</v>
      </c>
      <c r="N147">
        <f t="shared" si="9"/>
        <v>0.68997840218519046</v>
      </c>
      <c r="O147">
        <v>146</v>
      </c>
      <c r="P147" s="22">
        <f t="shared" si="10"/>
        <v>71.01358544461803</v>
      </c>
      <c r="Q147">
        <f t="shared" si="11"/>
        <v>2.4498920109259523</v>
      </c>
    </row>
    <row r="148" spans="1:17" x14ac:dyDescent="0.75">
      <c r="A148" s="7">
        <v>0.55590277777777775</v>
      </c>
      <c r="B148">
        <v>22.455713999999993</v>
      </c>
      <c r="C148">
        <v>44.81</v>
      </c>
      <c r="D148">
        <v>10</v>
      </c>
      <c r="E148">
        <v>36.74</v>
      </c>
      <c r="F148">
        <v>33.409999999999997</v>
      </c>
      <c r="G148">
        <v>46.33</v>
      </c>
      <c r="H148">
        <v>46.42</v>
      </c>
      <c r="I148">
        <v>46.18</v>
      </c>
      <c r="J148">
        <v>30.61</v>
      </c>
      <c r="K148">
        <v>1113.21</v>
      </c>
      <c r="M148">
        <f t="shared" si="8"/>
        <v>16.169213999999993</v>
      </c>
      <c r="N148">
        <f t="shared" si="9"/>
        <v>0.68474448938107413</v>
      </c>
      <c r="O148">
        <v>147</v>
      </c>
      <c r="P148" s="22">
        <f t="shared" si="10"/>
        <v>70.792024893727046</v>
      </c>
      <c r="Q148">
        <f t="shared" si="11"/>
        <v>2.4237224469053706</v>
      </c>
    </row>
    <row r="149" spans="1:17" x14ac:dyDescent="0.75">
      <c r="A149" s="7">
        <v>0.55659722222222219</v>
      </c>
      <c r="B149">
        <v>22.412122999999994</v>
      </c>
      <c r="C149">
        <v>44.82</v>
      </c>
      <c r="D149">
        <v>10</v>
      </c>
      <c r="E149">
        <v>36.770000000000003</v>
      </c>
      <c r="F149">
        <v>30.74</v>
      </c>
      <c r="G149">
        <v>46.01</v>
      </c>
      <c r="H149">
        <v>46.5</v>
      </c>
      <c r="I149">
        <v>46.44</v>
      </c>
      <c r="J149">
        <v>29.82</v>
      </c>
      <c r="K149">
        <v>1111.8399999999999</v>
      </c>
      <c r="M149">
        <f t="shared" si="8"/>
        <v>16.125622999999994</v>
      </c>
      <c r="N149">
        <f t="shared" si="9"/>
        <v>0.68289846909606766</v>
      </c>
      <c r="O149">
        <v>148</v>
      </c>
      <c r="P149" s="22">
        <f t="shared" si="10"/>
        <v>70.713069504353399</v>
      </c>
      <c r="Q149">
        <f t="shared" si="11"/>
        <v>2.4144923454803386</v>
      </c>
    </row>
    <row r="150" spans="1:17" x14ac:dyDescent="0.75">
      <c r="A150" s="7">
        <v>0.55729166666666663</v>
      </c>
      <c r="B150">
        <v>22.388531999999991</v>
      </c>
      <c r="C150">
        <v>44.81</v>
      </c>
      <c r="D150">
        <v>10</v>
      </c>
      <c r="E150">
        <v>36.479999999999997</v>
      </c>
      <c r="F150">
        <v>35.130000000000003</v>
      </c>
      <c r="G150">
        <v>44.75</v>
      </c>
      <c r="H150">
        <v>46.55</v>
      </c>
      <c r="I150">
        <v>45.82</v>
      </c>
      <c r="J150">
        <v>29.19</v>
      </c>
      <c r="K150">
        <v>1107.74</v>
      </c>
      <c r="M150">
        <f t="shared" si="8"/>
        <v>16.102031999999991</v>
      </c>
      <c r="N150">
        <f t="shared" si="9"/>
        <v>0.68189942194083852</v>
      </c>
      <c r="O150">
        <v>149</v>
      </c>
      <c r="P150" s="22">
        <f t="shared" si="10"/>
        <v>70.670161380874148</v>
      </c>
      <c r="Q150">
        <f t="shared" si="11"/>
        <v>2.4094971097041928</v>
      </c>
    </row>
    <row r="151" spans="1:17" x14ac:dyDescent="0.75">
      <c r="A151" s="7">
        <v>0.55798611111111118</v>
      </c>
      <c r="B151">
        <v>22.244940999999994</v>
      </c>
      <c r="C151">
        <v>44.77</v>
      </c>
      <c r="D151">
        <v>10</v>
      </c>
      <c r="E151">
        <v>37.22</v>
      </c>
      <c r="F151">
        <v>35.130000000000003</v>
      </c>
      <c r="G151">
        <v>46.29</v>
      </c>
      <c r="H151">
        <v>46.36</v>
      </c>
      <c r="I151">
        <v>46.2</v>
      </c>
      <c r="J151">
        <v>29.86</v>
      </c>
      <c r="K151">
        <v>1103.6400000000001</v>
      </c>
      <c r="M151">
        <f t="shared" si="8"/>
        <v>15.958440999999993</v>
      </c>
      <c r="N151">
        <f t="shared" si="9"/>
        <v>0.67581853600694497</v>
      </c>
      <c r="O151">
        <v>150</v>
      </c>
      <c r="P151" s="22">
        <f t="shared" si="10"/>
        <v>70.406257102432491</v>
      </c>
      <c r="Q151">
        <f t="shared" si="11"/>
        <v>2.379092680034725</v>
      </c>
    </row>
    <row r="152" spans="1:17" x14ac:dyDescent="0.75">
      <c r="A152" s="7">
        <v>0.55868055555555551</v>
      </c>
      <c r="B152">
        <v>22.211349999999992</v>
      </c>
      <c r="C152">
        <v>44.74</v>
      </c>
      <c r="D152">
        <v>10</v>
      </c>
      <c r="E152">
        <v>37.79</v>
      </c>
      <c r="F152">
        <v>34.549999999999997</v>
      </c>
      <c r="G152">
        <v>47.19</v>
      </c>
      <c r="H152">
        <v>46.22</v>
      </c>
      <c r="I152">
        <v>46.71</v>
      </c>
      <c r="J152">
        <v>30.54</v>
      </c>
      <c r="K152">
        <v>1103.6400000000001</v>
      </c>
      <c r="M152">
        <f t="shared" si="8"/>
        <v>15.924849999999992</v>
      </c>
      <c r="N152">
        <f t="shared" si="9"/>
        <v>0.67439600228682717</v>
      </c>
      <c r="O152">
        <v>151</v>
      </c>
      <c r="P152" s="22">
        <f t="shared" si="10"/>
        <v>70.343833693880924</v>
      </c>
      <c r="Q152">
        <f t="shared" si="11"/>
        <v>2.3719800114341356</v>
      </c>
    </row>
    <row r="153" spans="1:17" x14ac:dyDescent="0.75">
      <c r="A153" s="7">
        <v>0.55937500000000007</v>
      </c>
      <c r="B153">
        <v>22.137758999999992</v>
      </c>
      <c r="C153">
        <v>44.71</v>
      </c>
      <c r="D153">
        <v>10</v>
      </c>
      <c r="E153">
        <v>36.869999999999997</v>
      </c>
      <c r="F153">
        <v>33.03</v>
      </c>
      <c r="G153">
        <v>46.04</v>
      </c>
      <c r="H153">
        <v>46.26</v>
      </c>
      <c r="I153">
        <v>46.6</v>
      </c>
      <c r="J153">
        <v>31.62</v>
      </c>
      <c r="K153">
        <v>1100.9100000000001</v>
      </c>
      <c r="M153">
        <f t="shared" si="8"/>
        <v>15.851258999999992</v>
      </c>
      <c r="N153">
        <f t="shared" si="9"/>
        <v>0.67127952230715449</v>
      </c>
      <c r="O153">
        <v>152</v>
      </c>
      <c r="P153" s="22">
        <f t="shared" si="10"/>
        <v>70.2061520791503</v>
      </c>
      <c r="Q153">
        <f t="shared" si="11"/>
        <v>2.3563976115357725</v>
      </c>
    </row>
    <row r="154" spans="1:17" x14ac:dyDescent="0.75">
      <c r="A154" s="7">
        <v>0.5600694444444444</v>
      </c>
      <c r="B154">
        <v>22.004167999999993</v>
      </c>
      <c r="C154">
        <v>44.74</v>
      </c>
      <c r="D154">
        <v>10</v>
      </c>
      <c r="E154">
        <v>37.54</v>
      </c>
      <c r="F154">
        <v>32.65</v>
      </c>
      <c r="G154">
        <v>47.71</v>
      </c>
      <c r="H154">
        <v>46.15</v>
      </c>
      <c r="I154">
        <v>46.26</v>
      </c>
      <c r="J154">
        <v>32.450000000000003</v>
      </c>
      <c r="K154">
        <v>1099.54</v>
      </c>
      <c r="M154">
        <f t="shared" si="8"/>
        <v>15.717667999999993</v>
      </c>
      <c r="N154">
        <f t="shared" si="9"/>
        <v>0.66562212293814949</v>
      </c>
      <c r="O154">
        <v>153</v>
      </c>
      <c r="P154" s="22">
        <f t="shared" si="10"/>
        <v>69.952921769310805</v>
      </c>
      <c r="Q154">
        <f t="shared" si="11"/>
        <v>2.3281106146907478</v>
      </c>
    </row>
    <row r="155" spans="1:17" x14ac:dyDescent="0.75">
      <c r="A155" s="7">
        <v>0.56076388888888895</v>
      </c>
      <c r="B155">
        <v>21.910576999999993</v>
      </c>
      <c r="C155">
        <v>44.78</v>
      </c>
      <c r="D155">
        <v>10</v>
      </c>
      <c r="E155">
        <v>37.74</v>
      </c>
      <c r="F155">
        <v>34.549999999999997</v>
      </c>
      <c r="G155">
        <v>46.66</v>
      </c>
      <c r="H155">
        <v>46.14</v>
      </c>
      <c r="I155">
        <v>46.63</v>
      </c>
      <c r="J155">
        <v>29.74</v>
      </c>
      <c r="K155">
        <v>1096.8</v>
      </c>
      <c r="M155">
        <f t="shared" si="8"/>
        <v>15.624076999999993</v>
      </c>
      <c r="N155">
        <f t="shared" si="9"/>
        <v>0.66165866982869936</v>
      </c>
      <c r="O155">
        <v>154</v>
      </c>
      <c r="P155" s="22">
        <f t="shared" si="10"/>
        <v>69.772934426782456</v>
      </c>
      <c r="Q155">
        <f t="shared" si="11"/>
        <v>2.3082933491434972</v>
      </c>
    </row>
    <row r="156" spans="1:17" x14ac:dyDescent="0.75">
      <c r="A156" s="7">
        <v>0.56145833333333328</v>
      </c>
      <c r="B156">
        <v>21.866985999999994</v>
      </c>
      <c r="C156">
        <v>44.77</v>
      </c>
      <c r="D156">
        <v>10</v>
      </c>
      <c r="E156">
        <v>37.56</v>
      </c>
      <c r="F156">
        <v>29.07</v>
      </c>
      <c r="G156">
        <v>46.6</v>
      </c>
      <c r="H156">
        <v>46.1</v>
      </c>
      <c r="I156">
        <v>46.36</v>
      </c>
      <c r="J156">
        <v>32.020000000000003</v>
      </c>
      <c r="K156">
        <v>1091.3399999999999</v>
      </c>
      <c r="M156">
        <f t="shared" si="8"/>
        <v>15.580485999999993</v>
      </c>
      <c r="N156">
        <f t="shared" si="9"/>
        <v>0.65981264954369301</v>
      </c>
      <c r="O156">
        <v>155</v>
      </c>
      <c r="P156" s="22">
        <f t="shared" si="10"/>
        <v>69.68836530516441</v>
      </c>
      <c r="Q156">
        <f t="shared" si="11"/>
        <v>2.2990632477184652</v>
      </c>
    </row>
    <row r="157" spans="1:17" x14ac:dyDescent="0.75">
      <c r="A157" s="7">
        <v>0.56215277777777783</v>
      </c>
      <c r="B157">
        <v>21.753394999999994</v>
      </c>
      <c r="C157">
        <v>44.79</v>
      </c>
      <c r="D157">
        <v>10</v>
      </c>
      <c r="E157">
        <v>37.64</v>
      </c>
      <c r="F157">
        <v>28.15</v>
      </c>
      <c r="G157">
        <v>47.48</v>
      </c>
      <c r="H157">
        <v>46.14</v>
      </c>
      <c r="I157">
        <v>46.64</v>
      </c>
      <c r="J157">
        <v>31.73</v>
      </c>
      <c r="K157">
        <v>1089.97</v>
      </c>
      <c r="M157">
        <f t="shared" si="8"/>
        <v>15.466894999999994</v>
      </c>
      <c r="N157">
        <f t="shared" si="9"/>
        <v>0.65500222330446545</v>
      </c>
      <c r="O157">
        <v>156</v>
      </c>
      <c r="P157" s="22">
        <f t="shared" si="10"/>
        <v>69.465752499127959</v>
      </c>
      <c r="Q157">
        <f t="shared" si="11"/>
        <v>2.2750111165223275</v>
      </c>
    </row>
    <row r="158" spans="1:17" x14ac:dyDescent="0.75">
      <c r="A158" s="7">
        <v>0.56284722222222217</v>
      </c>
      <c r="B158">
        <v>21.669803999999992</v>
      </c>
      <c r="C158">
        <v>44.81</v>
      </c>
      <c r="D158">
        <v>10</v>
      </c>
      <c r="E158">
        <v>37.44</v>
      </c>
      <c r="F158">
        <v>32.08</v>
      </c>
      <c r="G158">
        <v>47.7</v>
      </c>
      <c r="H158">
        <v>46.2</v>
      </c>
      <c r="I158">
        <v>46.5</v>
      </c>
      <c r="J158">
        <v>31.9</v>
      </c>
      <c r="K158">
        <v>1084.5</v>
      </c>
      <c r="M158">
        <f t="shared" si="8"/>
        <v>15.383303999999992</v>
      </c>
      <c r="N158">
        <f t="shared" si="9"/>
        <v>0.65146225675990399</v>
      </c>
      <c r="O158">
        <v>157</v>
      </c>
      <c r="P158" s="22">
        <f t="shared" si="10"/>
        <v>69.299833117774938</v>
      </c>
      <c r="Q158">
        <f t="shared" si="11"/>
        <v>2.25731128379952</v>
      </c>
    </row>
    <row r="159" spans="1:17" x14ac:dyDescent="0.75">
      <c r="A159" s="7">
        <v>0.56354166666666672</v>
      </c>
      <c r="B159">
        <v>21.596212999999992</v>
      </c>
      <c r="C159">
        <v>44.85</v>
      </c>
      <c r="D159">
        <v>10</v>
      </c>
      <c r="E159">
        <v>37.15</v>
      </c>
      <c r="F159">
        <v>30.55</v>
      </c>
      <c r="G159">
        <v>46.93</v>
      </c>
      <c r="H159">
        <v>46.41</v>
      </c>
      <c r="I159">
        <v>46.16</v>
      </c>
      <c r="J159">
        <v>30.7</v>
      </c>
      <c r="K159">
        <v>1084.5</v>
      </c>
      <c r="M159">
        <f t="shared" si="8"/>
        <v>15.309712999999991</v>
      </c>
      <c r="N159">
        <f t="shared" si="9"/>
        <v>0.64834577678023131</v>
      </c>
      <c r="O159">
        <v>158</v>
      </c>
      <c r="P159" s="22">
        <f t="shared" si="10"/>
        <v>69.152263011070147</v>
      </c>
      <c r="Q159">
        <f t="shared" si="11"/>
        <v>2.2417288839011564</v>
      </c>
    </row>
    <row r="160" spans="1:17" x14ac:dyDescent="0.75">
      <c r="A160" s="7">
        <v>0.56423611111111105</v>
      </c>
      <c r="B160">
        <v>21.532621999999993</v>
      </c>
      <c r="C160">
        <v>44.92</v>
      </c>
      <c r="D160">
        <v>10</v>
      </c>
      <c r="E160">
        <v>37.549999999999997</v>
      </c>
      <c r="F160">
        <v>32.270000000000003</v>
      </c>
      <c r="G160">
        <v>47.61</v>
      </c>
      <c r="H160">
        <v>46.55</v>
      </c>
      <c r="I160">
        <v>46.53</v>
      </c>
      <c r="J160">
        <v>30.63</v>
      </c>
      <c r="K160">
        <v>1083.1300000000001</v>
      </c>
      <c r="M160">
        <f t="shared" si="8"/>
        <v>15.246121999999993</v>
      </c>
      <c r="N160">
        <f t="shared" si="9"/>
        <v>0.64565278336544751</v>
      </c>
      <c r="O160">
        <v>159</v>
      </c>
      <c r="P160" s="22">
        <f t="shared" si="10"/>
        <v>69.023598263217352</v>
      </c>
      <c r="Q160">
        <f t="shared" si="11"/>
        <v>2.2282639168272373</v>
      </c>
    </row>
    <row r="161" spans="1:17" x14ac:dyDescent="0.75">
      <c r="A161" s="7">
        <v>0.5649305555555556</v>
      </c>
      <c r="B161">
        <v>21.439030999999993</v>
      </c>
      <c r="C161">
        <v>44.96</v>
      </c>
      <c r="D161">
        <v>10</v>
      </c>
      <c r="E161">
        <v>37.18</v>
      </c>
      <c r="F161">
        <v>29.62</v>
      </c>
      <c r="G161">
        <v>46.61</v>
      </c>
      <c r="H161">
        <v>46.51</v>
      </c>
      <c r="I161">
        <v>46.38</v>
      </c>
      <c r="J161">
        <v>31.78</v>
      </c>
      <c r="K161">
        <v>1079.03</v>
      </c>
      <c r="M161">
        <f t="shared" si="8"/>
        <v>15.152530999999993</v>
      </c>
      <c r="N161">
        <f t="shared" si="9"/>
        <v>0.64168933025599739</v>
      </c>
      <c r="O161">
        <v>160</v>
      </c>
      <c r="P161" s="22">
        <f t="shared" si="10"/>
        <v>68.83226967164758</v>
      </c>
      <c r="Q161">
        <f t="shared" si="11"/>
        <v>2.2084466512799867</v>
      </c>
    </row>
    <row r="162" spans="1:17" x14ac:dyDescent="0.75">
      <c r="A162" s="7">
        <v>0.56562499999999993</v>
      </c>
      <c r="B162">
        <v>21.37543999999999</v>
      </c>
      <c r="C162">
        <v>44.96</v>
      </c>
      <c r="D162">
        <v>10</v>
      </c>
      <c r="E162">
        <v>36.75</v>
      </c>
      <c r="F162">
        <v>30.17</v>
      </c>
      <c r="G162">
        <v>44.7</v>
      </c>
      <c r="H162">
        <v>46.49</v>
      </c>
      <c r="I162">
        <v>46.06</v>
      </c>
      <c r="J162">
        <v>29.68</v>
      </c>
      <c r="K162">
        <v>1088.5999999999999</v>
      </c>
      <c r="M162">
        <f t="shared" si="8"/>
        <v>15.08893999999999</v>
      </c>
      <c r="N162">
        <f t="shared" si="9"/>
        <v>0.63899633684121337</v>
      </c>
      <c r="O162">
        <v>161</v>
      </c>
      <c r="P162" s="22">
        <f t="shared" si="10"/>
        <v>68.700916035188669</v>
      </c>
      <c r="Q162">
        <f t="shared" si="11"/>
        <v>2.1949816842060668</v>
      </c>
    </row>
    <row r="163" spans="1:17" x14ac:dyDescent="0.75">
      <c r="A163" s="7">
        <v>0.56631944444444449</v>
      </c>
      <c r="B163">
        <v>21.28184899999999</v>
      </c>
      <c r="C163">
        <v>44.92</v>
      </c>
      <c r="D163">
        <v>10</v>
      </c>
      <c r="E163">
        <v>36.89</v>
      </c>
      <c r="F163">
        <v>31.7</v>
      </c>
      <c r="G163">
        <v>46.31</v>
      </c>
      <c r="H163">
        <v>46.31</v>
      </c>
      <c r="I163">
        <v>46.14</v>
      </c>
      <c r="J163">
        <v>29.42</v>
      </c>
      <c r="K163">
        <v>1074.93</v>
      </c>
      <c r="M163">
        <f t="shared" si="8"/>
        <v>14.99534899999999</v>
      </c>
      <c r="N163">
        <f t="shared" si="9"/>
        <v>0.63503288373176325</v>
      </c>
      <c r="O163">
        <v>162</v>
      </c>
      <c r="P163" s="22">
        <f t="shared" si="10"/>
        <v>68.505567959772037</v>
      </c>
      <c r="Q163">
        <f t="shared" si="11"/>
        <v>2.1751644186588162</v>
      </c>
    </row>
    <row r="164" spans="1:17" x14ac:dyDescent="0.75">
      <c r="A164" s="7">
        <v>0.56701388888888882</v>
      </c>
      <c r="B164">
        <v>21.218257999999992</v>
      </c>
      <c r="C164">
        <v>44.95</v>
      </c>
      <c r="D164">
        <v>10</v>
      </c>
      <c r="E164">
        <v>37.130000000000003</v>
      </c>
      <c r="F164">
        <v>30.55</v>
      </c>
      <c r="G164">
        <v>47.35</v>
      </c>
      <c r="H164">
        <v>46.5</v>
      </c>
      <c r="I164">
        <v>46.9</v>
      </c>
      <c r="J164">
        <v>31.4</v>
      </c>
      <c r="K164">
        <v>1076.3</v>
      </c>
      <c r="M164">
        <f t="shared" si="8"/>
        <v>14.931757999999991</v>
      </c>
      <c r="N164">
        <f t="shared" si="9"/>
        <v>0.63233989031697935</v>
      </c>
      <c r="O164">
        <v>163</v>
      </c>
      <c r="P164" s="22">
        <f t="shared" si="10"/>
        <v>68.371440255059042</v>
      </c>
      <c r="Q164">
        <f t="shared" si="11"/>
        <v>2.1616994515848971</v>
      </c>
    </row>
    <row r="165" spans="1:17" x14ac:dyDescent="0.75">
      <c r="A165" s="7">
        <v>0.56770833333333337</v>
      </c>
      <c r="B165">
        <v>21.144666999999991</v>
      </c>
      <c r="C165">
        <v>45.01</v>
      </c>
      <c r="D165">
        <v>10</v>
      </c>
      <c r="E165">
        <v>37.32</v>
      </c>
      <c r="F165">
        <v>34.549999999999997</v>
      </c>
      <c r="G165">
        <v>46.75</v>
      </c>
      <c r="H165">
        <v>46.68</v>
      </c>
      <c r="I165">
        <v>46.91</v>
      </c>
      <c r="J165">
        <v>31.29</v>
      </c>
      <c r="K165">
        <v>1081.77</v>
      </c>
      <c r="M165">
        <f t="shared" si="8"/>
        <v>14.858166999999991</v>
      </c>
      <c r="N165">
        <f t="shared" si="9"/>
        <v>0.62922341033730667</v>
      </c>
      <c r="O165">
        <v>164</v>
      </c>
      <c r="P165" s="22">
        <f t="shared" si="10"/>
        <v>68.214787194140413</v>
      </c>
      <c r="Q165">
        <f t="shared" si="11"/>
        <v>2.1461170516865336</v>
      </c>
    </row>
    <row r="166" spans="1:17" x14ac:dyDescent="0.75">
      <c r="A166" s="7">
        <v>0.56840277777777781</v>
      </c>
      <c r="B166">
        <v>21.04107599999999</v>
      </c>
      <c r="C166">
        <v>45.02</v>
      </c>
      <c r="D166">
        <v>10</v>
      </c>
      <c r="E166">
        <v>37.4</v>
      </c>
      <c r="F166">
        <v>33.979999999999997</v>
      </c>
      <c r="G166">
        <v>46.84</v>
      </c>
      <c r="H166">
        <v>46.64</v>
      </c>
      <c r="I166">
        <v>46.74</v>
      </c>
      <c r="J166">
        <v>31.66</v>
      </c>
      <c r="K166">
        <v>1069.46</v>
      </c>
      <c r="M166">
        <f t="shared" si="8"/>
        <v>14.754575999999989</v>
      </c>
      <c r="N166">
        <f t="shared" si="9"/>
        <v>0.62483647066296777</v>
      </c>
      <c r="O166">
        <v>165</v>
      </c>
      <c r="P166" s="22">
        <f t="shared" si="10"/>
        <v>67.99162510667874</v>
      </c>
      <c r="Q166">
        <f t="shared" si="11"/>
        <v>2.124182353314839</v>
      </c>
    </row>
    <row r="167" spans="1:17" x14ac:dyDescent="0.75">
      <c r="A167" s="7">
        <v>0.56909722222222225</v>
      </c>
      <c r="B167">
        <v>21.007484999999988</v>
      </c>
      <c r="C167">
        <v>45.04</v>
      </c>
      <c r="D167">
        <v>10</v>
      </c>
      <c r="E167">
        <v>37.36</v>
      </c>
      <c r="F167">
        <v>31.12</v>
      </c>
      <c r="G167">
        <v>46.28</v>
      </c>
      <c r="H167">
        <v>46.72</v>
      </c>
      <c r="I167">
        <v>46.48</v>
      </c>
      <c r="J167">
        <v>30.54</v>
      </c>
      <c r="K167">
        <v>1066.73</v>
      </c>
      <c r="M167">
        <f t="shared" si="8"/>
        <v>14.720984999999988</v>
      </c>
      <c r="N167">
        <f t="shared" si="9"/>
        <v>0.62341393694285008</v>
      </c>
      <c r="O167">
        <v>166</v>
      </c>
      <c r="P167" s="22">
        <f t="shared" si="10"/>
        <v>67.918586969553985</v>
      </c>
      <c r="Q167">
        <f t="shared" si="11"/>
        <v>2.1170696847142501</v>
      </c>
    </row>
    <row r="168" spans="1:17" x14ac:dyDescent="0.75">
      <c r="A168" s="7">
        <v>0.5697916666666667</v>
      </c>
      <c r="B168">
        <v>20.973893999999991</v>
      </c>
      <c r="C168">
        <v>45.08</v>
      </c>
      <c r="D168">
        <v>10</v>
      </c>
      <c r="E168">
        <v>37.74</v>
      </c>
      <c r="F168">
        <v>39.08</v>
      </c>
      <c r="G168">
        <v>47.38</v>
      </c>
      <c r="H168">
        <v>46.68</v>
      </c>
      <c r="I168">
        <v>46.3</v>
      </c>
      <c r="J168">
        <v>31.11</v>
      </c>
      <c r="K168">
        <v>1065.3599999999999</v>
      </c>
      <c r="M168">
        <f t="shared" si="8"/>
        <v>14.687393999999991</v>
      </c>
      <c r="N168">
        <f t="shared" si="9"/>
        <v>0.62199140322273239</v>
      </c>
      <c r="O168">
        <v>167</v>
      </c>
      <c r="P168" s="22">
        <f t="shared" si="10"/>
        <v>67.845214746741306</v>
      </c>
      <c r="Q168">
        <f t="shared" si="11"/>
        <v>2.109957016113662</v>
      </c>
    </row>
    <row r="169" spans="1:17" x14ac:dyDescent="0.75">
      <c r="A169" s="7">
        <v>0.57048611111111114</v>
      </c>
      <c r="B169">
        <v>20.790302999999991</v>
      </c>
      <c r="C169">
        <v>45.13</v>
      </c>
      <c r="D169">
        <v>10</v>
      </c>
      <c r="E169">
        <v>37.79</v>
      </c>
      <c r="F169">
        <v>28.33</v>
      </c>
      <c r="G169">
        <v>46</v>
      </c>
      <c r="H169">
        <v>46.7</v>
      </c>
      <c r="I169">
        <v>46.37</v>
      </c>
      <c r="J169">
        <v>29.22</v>
      </c>
      <c r="K169">
        <v>1055.79</v>
      </c>
      <c r="M169">
        <f t="shared" si="8"/>
        <v>14.503802999999991</v>
      </c>
      <c r="N169">
        <f t="shared" si="9"/>
        <v>0.61421657102928373</v>
      </c>
      <c r="O169">
        <v>168</v>
      </c>
      <c r="P169" s="22">
        <f t="shared" si="10"/>
        <v>67.43819534779945</v>
      </c>
      <c r="Q169">
        <f t="shared" si="11"/>
        <v>2.0710828551464187</v>
      </c>
    </row>
    <row r="170" spans="1:17" x14ac:dyDescent="0.75">
      <c r="A170" s="7">
        <v>0.57118055555555558</v>
      </c>
      <c r="B170">
        <v>20.726711999999992</v>
      </c>
      <c r="C170">
        <v>45.1</v>
      </c>
      <c r="D170">
        <v>10</v>
      </c>
      <c r="E170">
        <v>37.799999999999997</v>
      </c>
      <c r="F170">
        <v>36.51</v>
      </c>
      <c r="G170">
        <v>46.73</v>
      </c>
      <c r="H170">
        <v>46.49</v>
      </c>
      <c r="I170">
        <v>46.28</v>
      </c>
      <c r="J170">
        <v>31.69</v>
      </c>
      <c r="K170">
        <v>1055.79</v>
      </c>
      <c r="M170">
        <f t="shared" si="8"/>
        <v>14.440211999999992</v>
      </c>
      <c r="N170">
        <f t="shared" si="9"/>
        <v>0.61152357761449982</v>
      </c>
      <c r="O170">
        <v>169</v>
      </c>
      <c r="P170" s="22">
        <f t="shared" si="10"/>
        <v>67.294801489064</v>
      </c>
      <c r="Q170">
        <f t="shared" si="11"/>
        <v>2.0576178880724996</v>
      </c>
    </row>
    <row r="171" spans="1:17" x14ac:dyDescent="0.75">
      <c r="A171" s="7">
        <v>0.57187500000000002</v>
      </c>
      <c r="B171">
        <v>20.633120999999992</v>
      </c>
      <c r="C171">
        <v>45.08</v>
      </c>
      <c r="D171">
        <v>10</v>
      </c>
      <c r="E171">
        <v>38.17</v>
      </c>
      <c r="F171">
        <v>33.22</v>
      </c>
      <c r="G171">
        <v>46.86</v>
      </c>
      <c r="H171">
        <v>46.34</v>
      </c>
      <c r="I171">
        <v>46.73</v>
      </c>
      <c r="J171">
        <v>31.09</v>
      </c>
      <c r="K171">
        <v>1057.1600000000001</v>
      </c>
      <c r="M171">
        <f t="shared" si="8"/>
        <v>14.346620999999992</v>
      </c>
      <c r="N171">
        <f t="shared" si="9"/>
        <v>0.60756012450504981</v>
      </c>
      <c r="O171">
        <v>170</v>
      </c>
      <c r="P171" s="22">
        <f t="shared" si="10"/>
        <v>67.081447262041678</v>
      </c>
      <c r="Q171">
        <f t="shared" si="11"/>
        <v>2.037800622525249</v>
      </c>
    </row>
    <row r="172" spans="1:17" x14ac:dyDescent="0.75">
      <c r="A172" s="7">
        <v>0.57256944444444446</v>
      </c>
      <c r="B172">
        <v>20.589529999999993</v>
      </c>
      <c r="C172">
        <v>45.12</v>
      </c>
      <c r="D172">
        <v>10</v>
      </c>
      <c r="E172">
        <v>38.229999999999997</v>
      </c>
      <c r="F172">
        <v>31.51</v>
      </c>
      <c r="G172">
        <v>45.58</v>
      </c>
      <c r="H172">
        <v>46.42</v>
      </c>
      <c r="I172">
        <v>46.19</v>
      </c>
      <c r="J172">
        <v>29.93</v>
      </c>
      <c r="K172">
        <v>1054.42</v>
      </c>
      <c r="M172">
        <f t="shared" si="8"/>
        <v>14.303029999999993</v>
      </c>
      <c r="N172">
        <f t="shared" si="9"/>
        <v>0.60571410422004335</v>
      </c>
      <c r="O172">
        <v>171</v>
      </c>
      <c r="P172" s="22">
        <f t="shared" si="10"/>
        <v>66.981122181803414</v>
      </c>
      <c r="Q172">
        <f t="shared" si="11"/>
        <v>2.0285705211002165</v>
      </c>
    </row>
    <row r="173" spans="1:17" x14ac:dyDescent="0.75">
      <c r="A173" s="7">
        <v>0.57326388888888891</v>
      </c>
      <c r="B173">
        <v>20.555938999999992</v>
      </c>
      <c r="C173">
        <v>45.14</v>
      </c>
      <c r="D173">
        <v>10</v>
      </c>
      <c r="E173">
        <v>38.49</v>
      </c>
      <c r="F173">
        <v>30.93</v>
      </c>
      <c r="G173">
        <v>47.12</v>
      </c>
      <c r="H173">
        <v>46.4</v>
      </c>
      <c r="I173">
        <v>47.02</v>
      </c>
      <c r="J173">
        <v>30.84</v>
      </c>
      <c r="K173">
        <v>1048.96</v>
      </c>
      <c r="M173">
        <f t="shared" si="8"/>
        <v>14.269438999999991</v>
      </c>
      <c r="N173">
        <f t="shared" si="9"/>
        <v>0.60429157049992555</v>
      </c>
      <c r="O173">
        <v>172</v>
      </c>
      <c r="P173" s="22">
        <f t="shared" si="10"/>
        <v>66.90339402971621</v>
      </c>
      <c r="Q173">
        <f t="shared" si="11"/>
        <v>2.0214578524996276</v>
      </c>
    </row>
    <row r="174" spans="1:17" x14ac:dyDescent="0.75">
      <c r="A174" s="7">
        <v>0.57395833333333335</v>
      </c>
      <c r="B174">
        <v>20.332347999999993</v>
      </c>
      <c r="C174">
        <v>45.13</v>
      </c>
      <c r="D174">
        <v>10</v>
      </c>
      <c r="E174">
        <v>38.130000000000003</v>
      </c>
      <c r="F174">
        <v>29.98</v>
      </c>
      <c r="G174">
        <v>44.45</v>
      </c>
      <c r="H174">
        <v>46.32</v>
      </c>
      <c r="I174">
        <v>45.94</v>
      </c>
      <c r="J174">
        <v>29.82</v>
      </c>
      <c r="K174">
        <v>1047.5899999999999</v>
      </c>
      <c r="M174">
        <f t="shared" si="8"/>
        <v>14.045847999999992</v>
      </c>
      <c r="N174">
        <f t="shared" si="9"/>
        <v>0.59482279204692201</v>
      </c>
      <c r="O174">
        <v>173</v>
      </c>
      <c r="P174" s="22">
        <f t="shared" si="10"/>
        <v>66.376540597620007</v>
      </c>
      <c r="Q174">
        <f t="shared" si="11"/>
        <v>1.9741139602346101</v>
      </c>
    </row>
    <row r="175" spans="1:17" x14ac:dyDescent="0.75">
      <c r="A175" s="7">
        <v>0.57465277777777779</v>
      </c>
      <c r="B175">
        <v>20.268756999999994</v>
      </c>
      <c r="C175">
        <v>45.07</v>
      </c>
      <c r="D175">
        <v>10</v>
      </c>
      <c r="E175">
        <v>38.29</v>
      </c>
      <c r="F175">
        <v>32.46</v>
      </c>
      <c r="G175">
        <v>46.17</v>
      </c>
      <c r="H175">
        <v>46.17</v>
      </c>
      <c r="I175">
        <v>46.58</v>
      </c>
      <c r="J175">
        <v>30.51</v>
      </c>
      <c r="K175">
        <v>1042.1199999999999</v>
      </c>
      <c r="M175">
        <f t="shared" si="8"/>
        <v>13.982256999999993</v>
      </c>
      <c r="N175">
        <f t="shared" si="9"/>
        <v>0.59212979863213822</v>
      </c>
      <c r="O175">
        <v>174</v>
      </c>
      <c r="P175" s="22">
        <f t="shared" si="10"/>
        <v>66.223621837304222</v>
      </c>
      <c r="Q175">
        <f t="shared" si="11"/>
        <v>1.9606489931606907</v>
      </c>
    </row>
    <row r="176" spans="1:17" x14ac:dyDescent="0.75">
      <c r="A176" s="7">
        <v>0.57534722222222223</v>
      </c>
      <c r="B176">
        <v>20.215165999999993</v>
      </c>
      <c r="C176">
        <v>45.04</v>
      </c>
      <c r="D176">
        <v>10</v>
      </c>
      <c r="E176">
        <v>38.659999999999997</v>
      </c>
      <c r="F176">
        <v>32.08</v>
      </c>
      <c r="G176">
        <v>47.26</v>
      </c>
      <c r="H176">
        <v>46.12</v>
      </c>
      <c r="I176">
        <v>46.41</v>
      </c>
      <c r="J176">
        <v>31.7</v>
      </c>
      <c r="K176">
        <v>1043.49</v>
      </c>
      <c r="M176">
        <f t="shared" si="8"/>
        <v>13.928665999999993</v>
      </c>
      <c r="N176">
        <f t="shared" si="9"/>
        <v>0.58986029178224297</v>
      </c>
      <c r="O176">
        <v>175</v>
      </c>
      <c r="P176" s="22">
        <f t="shared" si="10"/>
        <v>66.093666112749048</v>
      </c>
      <c r="Q176">
        <f t="shared" si="11"/>
        <v>1.9493014589112148</v>
      </c>
    </row>
    <row r="177" spans="1:17" x14ac:dyDescent="0.75">
      <c r="A177" s="7">
        <v>0.57604166666666667</v>
      </c>
      <c r="B177">
        <v>20.141574999999992</v>
      </c>
      <c r="C177">
        <v>45.06</v>
      </c>
      <c r="D177">
        <v>10</v>
      </c>
      <c r="E177">
        <v>38.44</v>
      </c>
      <c r="F177">
        <v>29.8</v>
      </c>
      <c r="G177">
        <v>46.57</v>
      </c>
      <c r="H177">
        <v>46.16</v>
      </c>
      <c r="I177">
        <v>46.71</v>
      </c>
      <c r="J177">
        <v>31.13</v>
      </c>
      <c r="K177">
        <v>1039.3900000000001</v>
      </c>
      <c r="M177">
        <f t="shared" si="8"/>
        <v>13.855074999999992</v>
      </c>
      <c r="N177">
        <f t="shared" si="9"/>
        <v>0.58674381180257029</v>
      </c>
      <c r="O177">
        <v>176</v>
      </c>
      <c r="P177" s="22">
        <f t="shared" si="10"/>
        <v>65.91357318527686</v>
      </c>
      <c r="Q177">
        <f t="shared" si="11"/>
        <v>1.9337190590128515</v>
      </c>
    </row>
    <row r="178" spans="1:17" x14ac:dyDescent="0.75">
      <c r="A178" s="7">
        <v>0.57673611111111112</v>
      </c>
      <c r="B178">
        <v>20.017983999999995</v>
      </c>
      <c r="C178">
        <v>45.08</v>
      </c>
      <c r="D178">
        <v>10</v>
      </c>
      <c r="E178">
        <v>38.479999999999997</v>
      </c>
      <c r="F178">
        <v>34.549999999999997</v>
      </c>
      <c r="G178">
        <v>46.47</v>
      </c>
      <c r="H178">
        <v>46.27</v>
      </c>
      <c r="I178">
        <v>46.65</v>
      </c>
      <c r="J178">
        <v>30.18</v>
      </c>
      <c r="K178">
        <v>1036.6500000000001</v>
      </c>
      <c r="M178">
        <f t="shared" si="8"/>
        <v>13.731483999999995</v>
      </c>
      <c r="N178">
        <f t="shared" si="9"/>
        <v>0.58150989899845407</v>
      </c>
      <c r="O178">
        <v>177</v>
      </c>
      <c r="P178" s="22">
        <f t="shared" si="10"/>
        <v>65.606776368817805</v>
      </c>
      <c r="Q178">
        <f t="shared" si="11"/>
        <v>1.9075494949922704</v>
      </c>
    </row>
    <row r="179" spans="1:17" x14ac:dyDescent="0.75">
      <c r="A179" s="7">
        <v>0.57743055555555556</v>
      </c>
      <c r="B179">
        <v>19.964392999999994</v>
      </c>
      <c r="C179">
        <v>45.06</v>
      </c>
      <c r="D179">
        <v>10</v>
      </c>
      <c r="E179">
        <v>38.549999999999997</v>
      </c>
      <c r="F179">
        <v>29.8</v>
      </c>
      <c r="G179">
        <v>46.26</v>
      </c>
      <c r="H179">
        <v>46.17</v>
      </c>
      <c r="I179">
        <v>46.77</v>
      </c>
      <c r="J179">
        <v>31.28</v>
      </c>
      <c r="K179">
        <v>1039.3900000000001</v>
      </c>
      <c r="M179">
        <f t="shared" si="8"/>
        <v>13.677892999999994</v>
      </c>
      <c r="N179">
        <f t="shared" si="9"/>
        <v>0.57924039214855882</v>
      </c>
      <c r="O179">
        <v>178</v>
      </c>
      <c r="P179" s="22">
        <f t="shared" si="10"/>
        <v>65.472021165833056</v>
      </c>
      <c r="Q179">
        <f t="shared" si="11"/>
        <v>1.8962019607427942</v>
      </c>
    </row>
    <row r="180" spans="1:17" x14ac:dyDescent="0.75">
      <c r="A180" s="7">
        <v>0.578125</v>
      </c>
      <c r="B180">
        <v>19.870801999999994</v>
      </c>
      <c r="C180">
        <v>45.04</v>
      </c>
      <c r="D180">
        <v>10</v>
      </c>
      <c r="E180">
        <v>38.56</v>
      </c>
      <c r="F180">
        <v>33.03</v>
      </c>
      <c r="G180">
        <v>45.73</v>
      </c>
      <c r="H180">
        <v>46.27</v>
      </c>
      <c r="I180">
        <v>46.04</v>
      </c>
      <c r="J180">
        <v>29.77</v>
      </c>
      <c r="K180">
        <v>1033.92</v>
      </c>
      <c r="M180">
        <f t="shared" si="8"/>
        <v>13.584301999999994</v>
      </c>
      <c r="N180">
        <f t="shared" si="9"/>
        <v>0.57527693903910881</v>
      </c>
      <c r="O180">
        <v>179</v>
      </c>
      <c r="P180" s="22">
        <f t="shared" si="10"/>
        <v>65.234135695746446</v>
      </c>
      <c r="Q180">
        <f t="shared" si="11"/>
        <v>1.8763846951955439</v>
      </c>
    </row>
    <row r="181" spans="1:17" x14ac:dyDescent="0.75">
      <c r="A181" s="7">
        <v>0.57881944444444444</v>
      </c>
      <c r="B181">
        <v>19.767210999999993</v>
      </c>
      <c r="C181">
        <v>44.99</v>
      </c>
      <c r="D181">
        <v>10</v>
      </c>
      <c r="E181">
        <v>38.369999999999997</v>
      </c>
      <c r="F181">
        <v>29.07</v>
      </c>
      <c r="G181">
        <v>44.73</v>
      </c>
      <c r="H181">
        <v>46.18</v>
      </c>
      <c r="I181">
        <v>45.57</v>
      </c>
      <c r="J181">
        <v>28.68</v>
      </c>
      <c r="K181">
        <v>1029.82</v>
      </c>
      <c r="M181">
        <f t="shared" si="8"/>
        <v>13.480710999999992</v>
      </c>
      <c r="N181">
        <f t="shared" si="9"/>
        <v>0.57088999936476992</v>
      </c>
      <c r="O181">
        <v>180</v>
      </c>
      <c r="P181" s="22">
        <f t="shared" si="10"/>
        <v>64.966981340969312</v>
      </c>
      <c r="Q181">
        <f t="shared" si="11"/>
        <v>1.8544499968238493</v>
      </c>
    </row>
    <row r="182" spans="1:17" x14ac:dyDescent="0.75">
      <c r="A182" s="7">
        <v>0.57951388888888888</v>
      </c>
      <c r="B182">
        <v>19.693619999999996</v>
      </c>
      <c r="C182">
        <v>44.96</v>
      </c>
      <c r="D182">
        <v>10</v>
      </c>
      <c r="E182">
        <v>38.22</v>
      </c>
      <c r="F182">
        <v>31.51</v>
      </c>
      <c r="G182">
        <v>47</v>
      </c>
      <c r="H182">
        <v>46.2</v>
      </c>
      <c r="I182">
        <v>46.77</v>
      </c>
      <c r="J182">
        <v>30.62</v>
      </c>
      <c r="K182">
        <v>1027.08</v>
      </c>
      <c r="M182">
        <f t="shared" si="8"/>
        <v>13.407119999999995</v>
      </c>
      <c r="N182">
        <f t="shared" si="9"/>
        <v>0.56777351938509735</v>
      </c>
      <c r="O182">
        <v>181</v>
      </c>
      <c r="P182" s="22">
        <f t="shared" si="10"/>
        <v>64.774686882790618</v>
      </c>
      <c r="Q182">
        <f t="shared" si="11"/>
        <v>1.8388675969254868</v>
      </c>
    </row>
    <row r="183" spans="1:17" x14ac:dyDescent="0.75">
      <c r="A183" s="7">
        <v>0.58020833333333333</v>
      </c>
      <c r="B183">
        <v>19.670028999999996</v>
      </c>
      <c r="C183">
        <v>44.92</v>
      </c>
      <c r="D183">
        <v>10</v>
      </c>
      <c r="E183">
        <v>38.14</v>
      </c>
      <c r="F183">
        <v>31.7</v>
      </c>
      <c r="G183">
        <v>44.91</v>
      </c>
      <c r="H183">
        <v>46.26</v>
      </c>
      <c r="I183">
        <v>45.88</v>
      </c>
      <c r="J183">
        <v>30.25</v>
      </c>
      <c r="K183">
        <v>1024.3499999999999</v>
      </c>
      <c r="M183">
        <f t="shared" si="8"/>
        <v>13.383528999999996</v>
      </c>
      <c r="N183">
        <f t="shared" si="9"/>
        <v>0.56677447222986832</v>
      </c>
      <c r="O183">
        <v>182</v>
      </c>
      <c r="P183" s="22">
        <f t="shared" si="10"/>
        <v>64.712595609125216</v>
      </c>
      <c r="Q183">
        <f t="shared" si="11"/>
        <v>1.8338723611493419</v>
      </c>
    </row>
    <row r="184" spans="1:17" x14ac:dyDescent="0.75">
      <c r="A184" s="7">
        <v>0.58090277777777777</v>
      </c>
      <c r="B184">
        <v>19.576437999999996</v>
      </c>
      <c r="C184">
        <v>44.86</v>
      </c>
      <c r="D184">
        <v>10</v>
      </c>
      <c r="E184">
        <v>37.89</v>
      </c>
      <c r="F184">
        <v>34.17</v>
      </c>
      <c r="G184">
        <v>47.2</v>
      </c>
      <c r="H184">
        <v>46.16</v>
      </c>
      <c r="I184">
        <v>46.87</v>
      </c>
      <c r="J184">
        <v>30.71</v>
      </c>
      <c r="K184">
        <v>1018.88</v>
      </c>
      <c r="M184">
        <f t="shared" si="8"/>
        <v>13.289937999999996</v>
      </c>
      <c r="N184">
        <f t="shared" si="9"/>
        <v>0.56281101912041831</v>
      </c>
      <c r="O184">
        <v>183</v>
      </c>
      <c r="P184" s="22">
        <f t="shared" si="10"/>
        <v>64.464093060479271</v>
      </c>
      <c r="Q184">
        <f t="shared" si="11"/>
        <v>1.8140550956020913</v>
      </c>
    </row>
    <row r="185" spans="1:17" x14ac:dyDescent="0.75">
      <c r="A185" s="7">
        <v>0.58159722222222221</v>
      </c>
      <c r="B185">
        <v>19.482846999999996</v>
      </c>
      <c r="C185">
        <v>44.81</v>
      </c>
      <c r="D185">
        <v>10</v>
      </c>
      <c r="E185">
        <v>37.9</v>
      </c>
      <c r="F185">
        <v>30.36</v>
      </c>
      <c r="G185">
        <v>45.89</v>
      </c>
      <c r="H185">
        <v>46.2</v>
      </c>
      <c r="I185">
        <v>46.37</v>
      </c>
      <c r="J185">
        <v>30.73</v>
      </c>
      <c r="K185">
        <v>1016.14</v>
      </c>
      <c r="M185">
        <f t="shared" si="8"/>
        <v>13.196346999999996</v>
      </c>
      <c r="N185">
        <f t="shared" si="9"/>
        <v>0.55884756601096819</v>
      </c>
      <c r="O185">
        <v>184</v>
      </c>
      <c r="P185" s="22">
        <f t="shared" si="10"/>
        <v>64.21206565726105</v>
      </c>
      <c r="Q185">
        <f t="shared" si="11"/>
        <v>1.7942378300548407</v>
      </c>
    </row>
    <row r="186" spans="1:17" x14ac:dyDescent="0.75">
      <c r="A186" s="7">
        <v>0.58229166666666665</v>
      </c>
      <c r="B186">
        <v>19.409255999999996</v>
      </c>
      <c r="C186">
        <v>44.76</v>
      </c>
      <c r="D186">
        <v>10</v>
      </c>
      <c r="E186">
        <v>38.25</v>
      </c>
      <c r="F186">
        <v>30.36</v>
      </c>
      <c r="G186">
        <v>45.74</v>
      </c>
      <c r="H186">
        <v>46.05</v>
      </c>
      <c r="I186">
        <v>46.16</v>
      </c>
      <c r="J186">
        <v>29.79</v>
      </c>
      <c r="K186">
        <v>1020.25</v>
      </c>
      <c r="M186">
        <f t="shared" si="8"/>
        <v>13.122755999999995</v>
      </c>
      <c r="N186">
        <f t="shared" si="9"/>
        <v>0.55573108603129551</v>
      </c>
      <c r="O186">
        <v>185</v>
      </c>
      <c r="P186" s="22">
        <f t="shared" si="10"/>
        <v>64.011370782174097</v>
      </c>
      <c r="Q186">
        <f t="shared" si="11"/>
        <v>1.7786554301564774</v>
      </c>
    </row>
    <row r="187" spans="1:17" x14ac:dyDescent="0.75">
      <c r="A187" s="7">
        <v>0.58298611111111109</v>
      </c>
      <c r="B187">
        <v>19.265664999999995</v>
      </c>
      <c r="C187">
        <v>44.69</v>
      </c>
      <c r="D187">
        <v>10</v>
      </c>
      <c r="E187">
        <v>37.869999999999997</v>
      </c>
      <c r="F187">
        <v>29.8</v>
      </c>
      <c r="G187">
        <v>46.22</v>
      </c>
      <c r="H187">
        <v>45.88</v>
      </c>
      <c r="I187">
        <v>46.31</v>
      </c>
      <c r="J187">
        <v>31.15</v>
      </c>
      <c r="K187">
        <v>1009.31</v>
      </c>
      <c r="M187">
        <f t="shared" si="8"/>
        <v>12.979164999999995</v>
      </c>
      <c r="N187">
        <f t="shared" si="9"/>
        <v>0.54965020009740173</v>
      </c>
      <c r="O187">
        <v>186</v>
      </c>
      <c r="P187" s="22">
        <f t="shared" si="10"/>
        <v>63.613221651778048</v>
      </c>
      <c r="Q187">
        <f t="shared" si="11"/>
        <v>1.7482510004870087</v>
      </c>
    </row>
    <row r="188" spans="1:17" x14ac:dyDescent="0.75">
      <c r="A188" s="7">
        <v>0.58368055555555554</v>
      </c>
      <c r="B188">
        <v>19.202073999999996</v>
      </c>
      <c r="C188">
        <v>44.66</v>
      </c>
      <c r="D188">
        <v>10</v>
      </c>
      <c r="E188">
        <v>37.89</v>
      </c>
      <c r="F188">
        <v>29.8</v>
      </c>
      <c r="G188">
        <v>44.39</v>
      </c>
      <c r="H188">
        <v>45.85</v>
      </c>
      <c r="I188">
        <v>45.34</v>
      </c>
      <c r="J188">
        <v>29.35</v>
      </c>
      <c r="K188">
        <v>1012.04</v>
      </c>
      <c r="M188">
        <f t="shared" si="8"/>
        <v>12.915573999999996</v>
      </c>
      <c r="N188">
        <f t="shared" si="9"/>
        <v>0.54695720668261782</v>
      </c>
      <c r="O188">
        <v>187</v>
      </c>
      <c r="P188" s="22">
        <f t="shared" si="10"/>
        <v>63.434068048388703</v>
      </c>
      <c r="Q188">
        <f t="shared" si="11"/>
        <v>1.7347860334130893</v>
      </c>
    </row>
    <row r="189" spans="1:17" x14ac:dyDescent="0.75">
      <c r="A189" s="7">
        <v>0.58437499999999998</v>
      </c>
      <c r="B189">
        <v>19.098482999999998</v>
      </c>
      <c r="C189">
        <v>44.58</v>
      </c>
      <c r="D189">
        <v>10</v>
      </c>
      <c r="E189">
        <v>37.65</v>
      </c>
      <c r="F189">
        <v>32.840000000000003</v>
      </c>
      <c r="G189">
        <v>45.05</v>
      </c>
      <c r="H189">
        <v>45.65</v>
      </c>
      <c r="I189">
        <v>45.48</v>
      </c>
      <c r="J189">
        <v>30.56</v>
      </c>
      <c r="K189">
        <v>1002.47</v>
      </c>
      <c r="M189">
        <f t="shared" si="8"/>
        <v>12.811982999999998</v>
      </c>
      <c r="N189">
        <f t="shared" si="9"/>
        <v>0.54257026700827915</v>
      </c>
      <c r="O189">
        <v>188</v>
      </c>
      <c r="P189" s="22">
        <f t="shared" si="10"/>
        <v>63.138415029117652</v>
      </c>
      <c r="Q189">
        <f t="shared" si="11"/>
        <v>1.7128513350413956</v>
      </c>
    </row>
    <row r="190" spans="1:17" x14ac:dyDescent="0.75">
      <c r="A190" s="7">
        <v>0.58506944444444442</v>
      </c>
      <c r="B190">
        <v>19.064891999999997</v>
      </c>
      <c r="C190">
        <v>44.56</v>
      </c>
      <c r="D190">
        <v>10</v>
      </c>
      <c r="E190">
        <v>37.770000000000003</v>
      </c>
      <c r="F190">
        <v>29.62</v>
      </c>
      <c r="G190">
        <v>46.94</v>
      </c>
      <c r="H190">
        <v>45.77</v>
      </c>
      <c r="I190">
        <v>46.04</v>
      </c>
      <c r="J190">
        <v>32.19</v>
      </c>
      <c r="K190">
        <v>1001.11</v>
      </c>
      <c r="M190">
        <f t="shared" si="8"/>
        <v>12.778391999999997</v>
      </c>
      <c r="N190">
        <f t="shared" si="9"/>
        <v>0.54114773328816135</v>
      </c>
      <c r="O190">
        <v>189</v>
      </c>
      <c r="P190" s="22">
        <f t="shared" si="10"/>
        <v>63.041515708705752</v>
      </c>
      <c r="Q190">
        <f t="shared" si="11"/>
        <v>1.7057386664408067</v>
      </c>
    </row>
    <row r="191" spans="1:17" x14ac:dyDescent="0.75">
      <c r="A191" s="7">
        <v>0.58576388888888886</v>
      </c>
      <c r="B191">
        <v>18.931300999999998</v>
      </c>
      <c r="C191">
        <v>44.53</v>
      </c>
      <c r="D191">
        <v>10</v>
      </c>
      <c r="E191">
        <v>37.479999999999997</v>
      </c>
      <c r="F191">
        <v>33.22</v>
      </c>
      <c r="G191">
        <v>44.55</v>
      </c>
      <c r="H191">
        <v>45.94</v>
      </c>
      <c r="I191">
        <v>45.62</v>
      </c>
      <c r="J191">
        <v>31.04</v>
      </c>
      <c r="K191">
        <v>1001.11</v>
      </c>
      <c r="M191">
        <f t="shared" si="8"/>
        <v>12.644800999999998</v>
      </c>
      <c r="N191">
        <f t="shared" si="9"/>
        <v>0.53549033391915635</v>
      </c>
      <c r="O191">
        <v>190</v>
      </c>
      <c r="P191" s="22">
        <f t="shared" si="10"/>
        <v>62.651053187788399</v>
      </c>
      <c r="Q191">
        <f t="shared" si="11"/>
        <v>1.6774516695957817</v>
      </c>
    </row>
    <row r="192" spans="1:17" x14ac:dyDescent="0.75">
      <c r="A192" s="7">
        <v>0.5864583333333333</v>
      </c>
      <c r="B192">
        <v>18.907709999999998</v>
      </c>
      <c r="C192">
        <v>44.53</v>
      </c>
      <c r="D192">
        <v>10</v>
      </c>
      <c r="E192">
        <v>37.96</v>
      </c>
      <c r="F192">
        <v>31.12</v>
      </c>
      <c r="G192">
        <v>47.37</v>
      </c>
      <c r="H192">
        <v>45.91</v>
      </c>
      <c r="I192">
        <v>46.59</v>
      </c>
      <c r="J192">
        <v>32.979999999999997</v>
      </c>
      <c r="K192">
        <v>997</v>
      </c>
      <c r="M192">
        <f t="shared" si="8"/>
        <v>12.621209999999998</v>
      </c>
      <c r="N192">
        <f t="shared" si="9"/>
        <v>0.53449128676392732</v>
      </c>
      <c r="O192">
        <v>191</v>
      </c>
      <c r="P192" s="22">
        <f t="shared" si="10"/>
        <v>62.581242210532906</v>
      </c>
      <c r="Q192">
        <f t="shared" si="11"/>
        <v>1.6724564338196368</v>
      </c>
    </row>
    <row r="193" spans="1:17" x14ac:dyDescent="0.75">
      <c r="A193" s="7">
        <v>0.58715277777777775</v>
      </c>
      <c r="B193">
        <v>18.814118999999998</v>
      </c>
      <c r="C193">
        <v>44.53</v>
      </c>
      <c r="D193">
        <v>10</v>
      </c>
      <c r="E193">
        <v>37.65</v>
      </c>
      <c r="F193">
        <v>33.6</v>
      </c>
      <c r="G193">
        <v>46.02</v>
      </c>
      <c r="H193">
        <v>46.08</v>
      </c>
      <c r="I193">
        <v>46.34</v>
      </c>
      <c r="J193">
        <v>29.86</v>
      </c>
      <c r="K193">
        <v>999.74</v>
      </c>
      <c r="M193">
        <f t="shared" si="8"/>
        <v>12.527618999999998</v>
      </c>
      <c r="N193">
        <f t="shared" si="9"/>
        <v>0.53052783365447731</v>
      </c>
      <c r="O193">
        <v>192</v>
      </c>
      <c r="P193" s="22">
        <f t="shared" si="10"/>
        <v>62.301695158513361</v>
      </c>
      <c r="Q193">
        <f t="shared" si="11"/>
        <v>1.6526391682723862</v>
      </c>
    </row>
    <row r="194" spans="1:17" x14ac:dyDescent="0.75">
      <c r="A194" s="7">
        <v>0.58784722222222219</v>
      </c>
      <c r="B194">
        <v>18.700527999999998</v>
      </c>
      <c r="C194">
        <v>44.55</v>
      </c>
      <c r="D194">
        <v>10</v>
      </c>
      <c r="E194">
        <v>38.299999999999997</v>
      </c>
      <c r="F194">
        <v>29.98</v>
      </c>
      <c r="G194">
        <v>45.79</v>
      </c>
      <c r="H194">
        <v>46.01</v>
      </c>
      <c r="I194">
        <v>46.3</v>
      </c>
      <c r="J194">
        <v>29.28</v>
      </c>
      <c r="K194">
        <v>995.64</v>
      </c>
      <c r="M194">
        <f t="shared" si="8"/>
        <v>12.414027999999998</v>
      </c>
      <c r="N194">
        <f t="shared" si="9"/>
        <v>0.52571740741524975</v>
      </c>
      <c r="O194">
        <v>193</v>
      </c>
      <c r="P194" s="22">
        <f t="shared" si="10"/>
        <v>61.956747640652978</v>
      </c>
      <c r="Q194">
        <f t="shared" si="11"/>
        <v>1.6285870370762485</v>
      </c>
    </row>
    <row r="195" spans="1:17" x14ac:dyDescent="0.75">
      <c r="A195" s="7">
        <v>0.58854166666666663</v>
      </c>
      <c r="B195">
        <v>18.536936999999998</v>
      </c>
      <c r="C195">
        <v>44.56</v>
      </c>
      <c r="D195">
        <v>10</v>
      </c>
      <c r="E195">
        <v>37.72</v>
      </c>
      <c r="F195">
        <v>30.17</v>
      </c>
      <c r="G195">
        <v>43.44</v>
      </c>
      <c r="H195">
        <v>45.92</v>
      </c>
      <c r="I195">
        <v>45.22</v>
      </c>
      <c r="J195">
        <v>28.71</v>
      </c>
      <c r="K195">
        <v>991.54</v>
      </c>
      <c r="M195">
        <f t="shared" ref="M195:M258" si="12">B195-6.2865</f>
        <v>12.250436999999998</v>
      </c>
      <c r="N195">
        <f t="shared" ref="N195:N258" si="13">M195/23.6135</f>
        <v>0.51878954835157853</v>
      </c>
      <c r="O195">
        <v>194</v>
      </c>
      <c r="P195" s="22">
        <f t="shared" ref="P195:P258" si="14">(M195-$S$12)/M195*100</f>
        <v>61.448722196604088</v>
      </c>
      <c r="Q195">
        <f t="shared" ref="Q195:Q258" si="15">(M195-$S$12)/$S$12</f>
        <v>1.5939477417578924</v>
      </c>
    </row>
    <row r="196" spans="1:17" x14ac:dyDescent="0.75">
      <c r="A196" s="7">
        <v>0.58923611111111118</v>
      </c>
      <c r="B196">
        <v>18.483345999999997</v>
      </c>
      <c r="C196">
        <v>44.5</v>
      </c>
      <c r="D196">
        <v>10</v>
      </c>
      <c r="E196">
        <v>37.6</v>
      </c>
      <c r="F196">
        <v>32.270000000000003</v>
      </c>
      <c r="G196">
        <v>44.99</v>
      </c>
      <c r="H196">
        <v>45.66</v>
      </c>
      <c r="I196">
        <v>45.67</v>
      </c>
      <c r="J196">
        <v>31.27</v>
      </c>
      <c r="K196">
        <v>983.33</v>
      </c>
      <c r="M196">
        <f t="shared" si="12"/>
        <v>12.196845999999997</v>
      </c>
      <c r="N196">
        <f t="shared" si="13"/>
        <v>0.51652004150168329</v>
      </c>
      <c r="O196">
        <v>195</v>
      </c>
      <c r="P196" s="22">
        <f t="shared" si="14"/>
        <v>61.279334017991204</v>
      </c>
      <c r="Q196">
        <f t="shared" si="15"/>
        <v>1.5826002075084165</v>
      </c>
    </row>
    <row r="197" spans="1:17" x14ac:dyDescent="0.75">
      <c r="A197" s="7">
        <v>0.58993055555555551</v>
      </c>
      <c r="B197">
        <v>18.399754999999999</v>
      </c>
      <c r="C197">
        <v>44.46</v>
      </c>
      <c r="D197">
        <v>10</v>
      </c>
      <c r="E197">
        <v>37.93</v>
      </c>
      <c r="F197">
        <v>30.17</v>
      </c>
      <c r="G197">
        <v>45.54</v>
      </c>
      <c r="H197">
        <v>45.74</v>
      </c>
      <c r="I197">
        <v>45.85</v>
      </c>
      <c r="J197">
        <v>30.46</v>
      </c>
      <c r="K197">
        <v>980.6</v>
      </c>
      <c r="M197">
        <f t="shared" si="12"/>
        <v>12.113254999999999</v>
      </c>
      <c r="N197">
        <f t="shared" si="13"/>
        <v>0.51298007495712195</v>
      </c>
      <c r="O197">
        <v>196</v>
      </c>
      <c r="P197" s="22">
        <f t="shared" si="14"/>
        <v>61.012130925998008</v>
      </c>
      <c r="Q197">
        <f t="shared" si="15"/>
        <v>1.5649003747856098</v>
      </c>
    </row>
    <row r="198" spans="1:17" x14ac:dyDescent="0.75">
      <c r="A198" s="7">
        <v>0.59062500000000007</v>
      </c>
      <c r="B198">
        <v>18.286163999999999</v>
      </c>
      <c r="C198">
        <v>44.39</v>
      </c>
      <c r="D198">
        <v>10</v>
      </c>
      <c r="E198">
        <v>37.909999999999997</v>
      </c>
      <c r="F198">
        <v>31.12</v>
      </c>
      <c r="G198">
        <v>45.39</v>
      </c>
      <c r="H198">
        <v>45.61</v>
      </c>
      <c r="I198">
        <v>45.61</v>
      </c>
      <c r="J198">
        <v>31.39</v>
      </c>
      <c r="K198">
        <v>976.5</v>
      </c>
      <c r="M198">
        <f t="shared" si="12"/>
        <v>11.999663999999999</v>
      </c>
      <c r="N198">
        <f t="shared" si="13"/>
        <v>0.50816964871789438</v>
      </c>
      <c r="O198">
        <v>197</v>
      </c>
      <c r="P198" s="22">
        <f t="shared" si="14"/>
        <v>60.6430646724775</v>
      </c>
      <c r="Q198">
        <f t="shared" si="15"/>
        <v>1.5408482435894721</v>
      </c>
    </row>
    <row r="199" spans="1:17" x14ac:dyDescent="0.75">
      <c r="A199" s="7">
        <v>0.5913194444444444</v>
      </c>
      <c r="B199">
        <v>18.202573000000001</v>
      </c>
      <c r="C199">
        <v>44.33</v>
      </c>
      <c r="D199">
        <v>10</v>
      </c>
      <c r="E199">
        <v>37.99</v>
      </c>
      <c r="F199">
        <v>34.93</v>
      </c>
      <c r="G199">
        <v>45.42</v>
      </c>
      <c r="H199">
        <v>45.59</v>
      </c>
      <c r="I199">
        <v>45.56</v>
      </c>
      <c r="J199">
        <v>29.49</v>
      </c>
      <c r="K199">
        <v>980.6</v>
      </c>
      <c r="M199">
        <f t="shared" si="12"/>
        <v>11.916073000000001</v>
      </c>
      <c r="N199">
        <f t="shared" si="13"/>
        <v>0.50462968217333315</v>
      </c>
      <c r="O199">
        <v>198</v>
      </c>
      <c r="P199" s="22">
        <f t="shared" si="14"/>
        <v>60.366976603785496</v>
      </c>
      <c r="Q199">
        <f t="shared" si="15"/>
        <v>1.5231484108666655</v>
      </c>
    </row>
    <row r="200" spans="1:17" x14ac:dyDescent="0.75">
      <c r="A200" s="7">
        <v>0.59201388888888895</v>
      </c>
      <c r="B200">
        <v>18.168982</v>
      </c>
      <c r="C200">
        <v>44.31</v>
      </c>
      <c r="D200">
        <v>10</v>
      </c>
      <c r="E200">
        <v>38.46</v>
      </c>
      <c r="F200">
        <v>30.36</v>
      </c>
      <c r="G200">
        <v>46.59</v>
      </c>
      <c r="H200">
        <v>45.56</v>
      </c>
      <c r="I200">
        <v>46.17</v>
      </c>
      <c r="J200">
        <v>30.67</v>
      </c>
      <c r="K200">
        <v>975.13</v>
      </c>
      <c r="M200">
        <f t="shared" si="12"/>
        <v>11.882482</v>
      </c>
      <c r="N200">
        <f t="shared" si="13"/>
        <v>0.50320714845321535</v>
      </c>
      <c r="O200">
        <v>199</v>
      </c>
      <c r="P200" s="22">
        <f t="shared" si="14"/>
        <v>60.254936636975344</v>
      </c>
      <c r="Q200">
        <f t="shared" si="15"/>
        <v>1.5160357422660766</v>
      </c>
    </row>
    <row r="201" spans="1:17" x14ac:dyDescent="0.75">
      <c r="A201" s="7">
        <v>0.59270833333333328</v>
      </c>
      <c r="B201">
        <v>18.115390999999999</v>
      </c>
      <c r="C201">
        <v>44.28</v>
      </c>
      <c r="D201">
        <v>10</v>
      </c>
      <c r="E201">
        <v>37.840000000000003</v>
      </c>
      <c r="F201">
        <v>30.55</v>
      </c>
      <c r="G201">
        <v>43.85</v>
      </c>
      <c r="H201">
        <v>45.73</v>
      </c>
      <c r="I201">
        <v>45.7</v>
      </c>
      <c r="J201">
        <v>28.07</v>
      </c>
      <c r="K201">
        <v>969.66</v>
      </c>
      <c r="M201">
        <f t="shared" si="12"/>
        <v>11.828890999999999</v>
      </c>
      <c r="N201">
        <f t="shared" si="13"/>
        <v>0.50093764160332011</v>
      </c>
      <c r="O201">
        <v>200</v>
      </c>
      <c r="P201" s="22">
        <f t="shared" si="14"/>
        <v>60.074870924079015</v>
      </c>
      <c r="Q201">
        <f t="shared" si="15"/>
        <v>1.5046882080166006</v>
      </c>
    </row>
    <row r="202" spans="1:17" x14ac:dyDescent="0.75">
      <c r="A202" s="7">
        <v>0.59340277777777783</v>
      </c>
      <c r="B202">
        <v>18.011800000000001</v>
      </c>
      <c r="C202">
        <v>44.21</v>
      </c>
      <c r="D202">
        <v>10</v>
      </c>
      <c r="E202">
        <v>37.76</v>
      </c>
      <c r="F202">
        <v>33.6</v>
      </c>
      <c r="G202">
        <v>45.06</v>
      </c>
      <c r="H202">
        <v>45.63</v>
      </c>
      <c r="I202">
        <v>45.81</v>
      </c>
      <c r="J202">
        <v>29.37</v>
      </c>
      <c r="K202">
        <v>969.66</v>
      </c>
      <c r="M202">
        <f t="shared" si="12"/>
        <v>11.725300000000001</v>
      </c>
      <c r="N202">
        <f t="shared" si="13"/>
        <v>0.49655070192898138</v>
      </c>
      <c r="O202">
        <v>201</v>
      </c>
      <c r="P202" s="22">
        <f t="shared" si="14"/>
        <v>59.722139305604131</v>
      </c>
      <c r="Q202">
        <f t="shared" si="15"/>
        <v>1.4827535096449069</v>
      </c>
    </row>
    <row r="203" spans="1:17" x14ac:dyDescent="0.75">
      <c r="A203" s="7">
        <v>0.59409722222222217</v>
      </c>
      <c r="B203">
        <v>17.858209000000002</v>
      </c>
      <c r="C203">
        <v>44.14</v>
      </c>
      <c r="D203">
        <v>10</v>
      </c>
      <c r="E203">
        <v>37.729999999999997</v>
      </c>
      <c r="F203">
        <v>31.7</v>
      </c>
      <c r="G203">
        <v>43.77</v>
      </c>
      <c r="H203">
        <v>45.52</v>
      </c>
      <c r="I203">
        <v>45.6</v>
      </c>
      <c r="J203">
        <v>28.69</v>
      </c>
      <c r="K203">
        <v>965.56</v>
      </c>
      <c r="M203">
        <f t="shared" si="12"/>
        <v>11.571709000000002</v>
      </c>
      <c r="N203">
        <f t="shared" si="13"/>
        <v>0.49004632943019893</v>
      </c>
      <c r="O203">
        <v>202</v>
      </c>
      <c r="P203" s="22">
        <f t="shared" si="14"/>
        <v>59.187532282396674</v>
      </c>
      <c r="Q203">
        <f t="shared" si="15"/>
        <v>1.4502316471509948</v>
      </c>
    </row>
    <row r="204" spans="1:17" x14ac:dyDescent="0.75">
      <c r="A204" s="7">
        <v>0.59479166666666672</v>
      </c>
      <c r="B204">
        <v>17.804618000000001</v>
      </c>
      <c r="C204">
        <v>44.06</v>
      </c>
      <c r="D204">
        <v>10</v>
      </c>
      <c r="E204">
        <v>37.17</v>
      </c>
      <c r="F204">
        <v>36.119999999999997</v>
      </c>
      <c r="G204">
        <v>44.33</v>
      </c>
      <c r="H204">
        <v>45.41</v>
      </c>
      <c r="I204">
        <v>45.55</v>
      </c>
      <c r="J204">
        <v>29.16</v>
      </c>
      <c r="K204">
        <v>951.89</v>
      </c>
      <c r="M204">
        <f t="shared" si="12"/>
        <v>11.518118000000001</v>
      </c>
      <c r="N204">
        <f t="shared" si="13"/>
        <v>0.48777682258030375</v>
      </c>
      <c r="O204">
        <v>203</v>
      </c>
      <c r="P204" s="22">
        <f t="shared" si="14"/>
        <v>58.997641802245823</v>
      </c>
      <c r="Q204">
        <f t="shared" si="15"/>
        <v>1.4388841129015186</v>
      </c>
    </row>
    <row r="205" spans="1:17" x14ac:dyDescent="0.75">
      <c r="A205" s="7">
        <v>0.59548611111111105</v>
      </c>
      <c r="B205">
        <v>17.651027000000003</v>
      </c>
      <c r="C205">
        <v>43.92</v>
      </c>
      <c r="D205">
        <v>10</v>
      </c>
      <c r="E205">
        <v>36.770000000000003</v>
      </c>
      <c r="F205">
        <v>33.03</v>
      </c>
      <c r="G205">
        <v>44.18</v>
      </c>
      <c r="H205">
        <v>45.23</v>
      </c>
      <c r="I205">
        <v>45.16</v>
      </c>
      <c r="J205">
        <v>30.35</v>
      </c>
      <c r="K205">
        <v>916.34</v>
      </c>
      <c r="M205">
        <f t="shared" si="12"/>
        <v>11.364527000000002</v>
      </c>
      <c r="N205">
        <f t="shared" si="13"/>
        <v>0.48127245008152131</v>
      </c>
      <c r="O205">
        <v>204</v>
      </c>
      <c r="P205" s="22">
        <f t="shared" si="14"/>
        <v>58.4434970324766</v>
      </c>
      <c r="Q205">
        <f t="shared" si="15"/>
        <v>1.4063622504076065</v>
      </c>
    </row>
    <row r="206" spans="1:17" x14ac:dyDescent="0.75">
      <c r="A206" s="7">
        <v>0.5961805555555556</v>
      </c>
      <c r="B206">
        <v>17.617436000000001</v>
      </c>
      <c r="C206">
        <v>43.84</v>
      </c>
      <c r="D206">
        <v>10</v>
      </c>
      <c r="E206">
        <v>36.94</v>
      </c>
      <c r="F206">
        <v>32.840000000000003</v>
      </c>
      <c r="G206">
        <v>45.02</v>
      </c>
      <c r="H206">
        <v>45.24</v>
      </c>
      <c r="I206">
        <v>45.55</v>
      </c>
      <c r="J206">
        <v>29.78</v>
      </c>
      <c r="K206">
        <v>903.03</v>
      </c>
      <c r="M206">
        <f t="shared" si="12"/>
        <v>11.330936000000001</v>
      </c>
      <c r="N206">
        <f t="shared" si="13"/>
        <v>0.47984991636140351</v>
      </c>
      <c r="O206">
        <v>205</v>
      </c>
      <c r="P206" s="22">
        <f t="shared" si="14"/>
        <v>58.320301164881705</v>
      </c>
      <c r="Q206">
        <f t="shared" si="15"/>
        <v>1.3992495818070176</v>
      </c>
    </row>
    <row r="207" spans="1:17" x14ac:dyDescent="0.75">
      <c r="A207" s="7">
        <v>0.59687499999999993</v>
      </c>
      <c r="B207">
        <v>17.543845000000001</v>
      </c>
      <c r="C207">
        <v>43.84</v>
      </c>
      <c r="D207">
        <v>10</v>
      </c>
      <c r="E207">
        <v>37.340000000000003</v>
      </c>
      <c r="F207">
        <v>37.5</v>
      </c>
      <c r="G207">
        <v>46.26</v>
      </c>
      <c r="H207">
        <v>45.32</v>
      </c>
      <c r="I207">
        <v>46.3</v>
      </c>
      <c r="J207">
        <v>31.09</v>
      </c>
      <c r="K207">
        <v>887.84</v>
      </c>
      <c r="M207">
        <f t="shared" si="12"/>
        <v>11.257345000000001</v>
      </c>
      <c r="N207">
        <f t="shared" si="13"/>
        <v>0.47673343638173088</v>
      </c>
      <c r="O207">
        <v>206</v>
      </c>
      <c r="P207" s="22">
        <f t="shared" si="14"/>
        <v>58.047834547133462</v>
      </c>
      <c r="Q207">
        <f t="shared" si="15"/>
        <v>1.3836671819086543</v>
      </c>
    </row>
    <row r="208" spans="1:17" x14ac:dyDescent="0.75">
      <c r="A208" s="7">
        <v>0.59756944444444449</v>
      </c>
      <c r="B208">
        <v>17.510254000000003</v>
      </c>
      <c r="C208">
        <v>43.83</v>
      </c>
      <c r="D208">
        <v>10</v>
      </c>
      <c r="E208">
        <v>37.909999999999997</v>
      </c>
      <c r="F208">
        <v>34.17</v>
      </c>
      <c r="G208">
        <v>45.66</v>
      </c>
      <c r="H208">
        <v>45.43</v>
      </c>
      <c r="I208">
        <v>46.25</v>
      </c>
      <c r="J208">
        <v>28.39</v>
      </c>
      <c r="K208">
        <v>820.34</v>
      </c>
      <c r="M208">
        <f t="shared" si="12"/>
        <v>11.223754000000003</v>
      </c>
      <c r="N208">
        <f t="shared" si="13"/>
        <v>0.47531090266161324</v>
      </c>
      <c r="O208">
        <v>207</v>
      </c>
      <c r="P208" s="22">
        <f t="shared" si="14"/>
        <v>57.922278054205414</v>
      </c>
      <c r="Q208">
        <f t="shared" si="15"/>
        <v>1.3765545133080661</v>
      </c>
    </row>
    <row r="209" spans="1:17" x14ac:dyDescent="0.75">
      <c r="A209" s="7">
        <v>0.59826388888888882</v>
      </c>
      <c r="B209">
        <v>17.436663000000003</v>
      </c>
      <c r="C209">
        <v>43.78</v>
      </c>
      <c r="D209">
        <v>10</v>
      </c>
      <c r="E209">
        <v>37.590000000000003</v>
      </c>
      <c r="F209">
        <v>34.549999999999997</v>
      </c>
      <c r="G209">
        <v>43.3</v>
      </c>
      <c r="H209">
        <v>45.14</v>
      </c>
      <c r="I209">
        <v>45.24</v>
      </c>
      <c r="J209">
        <v>30.07</v>
      </c>
      <c r="K209">
        <v>855.07</v>
      </c>
      <c r="M209">
        <f t="shared" si="12"/>
        <v>11.150163000000003</v>
      </c>
      <c r="N209">
        <f t="shared" si="13"/>
        <v>0.47219442268194056</v>
      </c>
      <c r="O209">
        <v>208</v>
      </c>
      <c r="P209" s="22">
        <f t="shared" si="14"/>
        <v>57.644565375412014</v>
      </c>
      <c r="Q209">
        <f t="shared" si="15"/>
        <v>1.3609721134097028</v>
      </c>
    </row>
    <row r="210" spans="1:17" x14ac:dyDescent="0.75">
      <c r="A210" s="7">
        <v>0.59895833333333337</v>
      </c>
      <c r="B210">
        <v>17.253072000000003</v>
      </c>
      <c r="C210">
        <v>43.75</v>
      </c>
      <c r="D210">
        <v>10</v>
      </c>
      <c r="E210">
        <v>38.049999999999997</v>
      </c>
      <c r="F210">
        <v>32.08</v>
      </c>
      <c r="G210">
        <v>45.68</v>
      </c>
      <c r="H210">
        <v>45.02</v>
      </c>
      <c r="I210">
        <v>46.11</v>
      </c>
      <c r="J210">
        <v>29.66</v>
      </c>
      <c r="K210">
        <v>804.34</v>
      </c>
      <c r="M210">
        <f t="shared" si="12"/>
        <v>10.966572000000003</v>
      </c>
      <c r="N210">
        <f t="shared" si="13"/>
        <v>0.46441959048849191</v>
      </c>
      <c r="O210">
        <v>209</v>
      </c>
      <c r="P210" s="22">
        <f t="shared" si="14"/>
        <v>56.935494519162432</v>
      </c>
      <c r="Q210">
        <f t="shared" si="15"/>
        <v>1.3220979524424594</v>
      </c>
    </row>
    <row r="211" spans="1:17" x14ac:dyDescent="0.75">
      <c r="A211" s="7">
        <v>0.59965277777777781</v>
      </c>
      <c r="B211">
        <v>17.219481000000002</v>
      </c>
      <c r="C211">
        <v>43.72</v>
      </c>
      <c r="D211">
        <v>10</v>
      </c>
      <c r="E211">
        <v>37.79</v>
      </c>
      <c r="F211">
        <v>34.17</v>
      </c>
      <c r="G211">
        <v>45.99</v>
      </c>
      <c r="H211">
        <v>45.05</v>
      </c>
      <c r="I211">
        <v>46.19</v>
      </c>
      <c r="J211">
        <v>30.36</v>
      </c>
      <c r="K211">
        <v>976.32999999999993</v>
      </c>
      <c r="M211">
        <f t="shared" si="12"/>
        <v>10.932981000000002</v>
      </c>
      <c r="N211">
        <f t="shared" si="13"/>
        <v>0.4629970567683741</v>
      </c>
      <c r="O211">
        <v>210</v>
      </c>
      <c r="P211" s="22">
        <f t="shared" si="14"/>
        <v>56.803181126904015</v>
      </c>
      <c r="Q211">
        <f t="shared" si="15"/>
        <v>1.3149852838418705</v>
      </c>
    </row>
    <row r="212" spans="1:17" x14ac:dyDescent="0.75">
      <c r="A212" s="7">
        <v>0.60034722222222225</v>
      </c>
      <c r="B212">
        <v>17.125890000000002</v>
      </c>
      <c r="C212">
        <v>43.71</v>
      </c>
      <c r="D212">
        <v>10</v>
      </c>
      <c r="E212">
        <v>37.58</v>
      </c>
      <c r="F212">
        <v>31.32</v>
      </c>
      <c r="G212">
        <v>44.96</v>
      </c>
      <c r="H212">
        <v>45.16</v>
      </c>
      <c r="I212">
        <v>46.34</v>
      </c>
      <c r="J212">
        <v>29.59</v>
      </c>
      <c r="K212">
        <v>880.64</v>
      </c>
      <c r="M212">
        <f t="shared" si="12"/>
        <v>10.839390000000002</v>
      </c>
      <c r="N212">
        <f t="shared" si="13"/>
        <v>0.45903360365892404</v>
      </c>
      <c r="O212">
        <v>211</v>
      </c>
      <c r="P212" s="22">
        <f t="shared" si="14"/>
        <v>56.430205020762244</v>
      </c>
      <c r="Q212">
        <f t="shared" si="15"/>
        <v>1.2951680182946201</v>
      </c>
    </row>
    <row r="213" spans="1:17" x14ac:dyDescent="0.75">
      <c r="A213" s="7">
        <v>0.6010416666666667</v>
      </c>
      <c r="B213">
        <v>17.072299000000005</v>
      </c>
      <c r="C213">
        <v>43.72</v>
      </c>
      <c r="D213">
        <v>10</v>
      </c>
      <c r="E213">
        <v>37.94</v>
      </c>
      <c r="F213">
        <v>31.51</v>
      </c>
      <c r="G213">
        <v>46.18</v>
      </c>
      <c r="H213">
        <v>45.32</v>
      </c>
      <c r="I213">
        <v>46.64</v>
      </c>
      <c r="J213">
        <v>31.83</v>
      </c>
      <c r="K213">
        <v>802.71</v>
      </c>
      <c r="M213">
        <f t="shared" si="12"/>
        <v>10.785799000000004</v>
      </c>
      <c r="N213">
        <f t="shared" si="13"/>
        <v>0.45676409680902896</v>
      </c>
      <c r="O213">
        <v>212</v>
      </c>
      <c r="P213" s="22">
        <f t="shared" si="14"/>
        <v>56.213721394214765</v>
      </c>
      <c r="Q213">
        <f t="shared" si="15"/>
        <v>1.2838204840451448</v>
      </c>
    </row>
    <row r="214" spans="1:17" x14ac:dyDescent="0.75">
      <c r="A214" s="7">
        <v>0.60173611111111114</v>
      </c>
      <c r="B214">
        <v>16.998708000000004</v>
      </c>
      <c r="C214">
        <v>43.69</v>
      </c>
      <c r="D214">
        <v>10</v>
      </c>
      <c r="E214">
        <v>38.15</v>
      </c>
      <c r="F214">
        <v>32.08</v>
      </c>
      <c r="G214">
        <v>46.17</v>
      </c>
      <c r="H214">
        <v>45.28</v>
      </c>
      <c r="I214">
        <v>46.63</v>
      </c>
      <c r="J214">
        <v>29.74</v>
      </c>
      <c r="K214">
        <v>743.92</v>
      </c>
      <c r="M214">
        <f t="shared" si="12"/>
        <v>10.712208000000004</v>
      </c>
      <c r="N214">
        <f t="shared" si="13"/>
        <v>0.45364761682935628</v>
      </c>
      <c r="O214">
        <v>213</v>
      </c>
      <c r="P214" s="22">
        <f t="shared" si="14"/>
        <v>55.912917299589424</v>
      </c>
      <c r="Q214">
        <f t="shared" si="15"/>
        <v>1.2682380841467815</v>
      </c>
    </row>
    <row r="215" spans="1:17" x14ac:dyDescent="0.75">
      <c r="A215" s="7">
        <v>0.60243055555555558</v>
      </c>
      <c r="B215">
        <v>16.955117000000005</v>
      </c>
      <c r="C215">
        <v>43.63</v>
      </c>
      <c r="D215">
        <v>10</v>
      </c>
      <c r="E215">
        <v>37.880000000000003</v>
      </c>
      <c r="F215">
        <v>34.17</v>
      </c>
      <c r="G215">
        <v>44.03</v>
      </c>
      <c r="H215">
        <v>45.31</v>
      </c>
      <c r="I215">
        <v>45.89</v>
      </c>
      <c r="J215">
        <v>30.89</v>
      </c>
      <c r="K215">
        <v>709.75</v>
      </c>
      <c r="M215">
        <f t="shared" si="12"/>
        <v>10.668617000000005</v>
      </c>
      <c r="N215">
        <f t="shared" si="13"/>
        <v>0.45180159654434987</v>
      </c>
      <c r="O215">
        <v>214</v>
      </c>
      <c r="P215" s="22">
        <f t="shared" si="14"/>
        <v>55.732781484235517</v>
      </c>
      <c r="Q215">
        <f t="shared" si="15"/>
        <v>1.2590079827217493</v>
      </c>
    </row>
    <row r="216" spans="1:17" x14ac:dyDescent="0.75">
      <c r="A216" s="7">
        <v>0.60312500000000002</v>
      </c>
      <c r="B216">
        <v>16.861526000000005</v>
      </c>
      <c r="C216">
        <v>43.63</v>
      </c>
      <c r="D216">
        <v>10</v>
      </c>
      <c r="E216">
        <v>38.5</v>
      </c>
      <c r="F216">
        <v>33.6</v>
      </c>
      <c r="G216">
        <v>47.31</v>
      </c>
      <c r="H216">
        <v>45.35</v>
      </c>
      <c r="I216">
        <v>47.06</v>
      </c>
      <c r="J216">
        <v>33.68</v>
      </c>
      <c r="K216">
        <v>966.55000000000007</v>
      </c>
      <c r="M216">
        <f t="shared" si="12"/>
        <v>10.575026000000005</v>
      </c>
      <c r="N216">
        <f t="shared" si="13"/>
        <v>0.44783814343489975</v>
      </c>
      <c r="O216">
        <v>215</v>
      </c>
      <c r="P216" s="22">
        <f t="shared" si="14"/>
        <v>55.341008145039098</v>
      </c>
      <c r="Q216">
        <f t="shared" si="15"/>
        <v>1.2391907171744987</v>
      </c>
    </row>
    <row r="217" spans="1:17" x14ac:dyDescent="0.75">
      <c r="A217" s="7">
        <v>0.60381944444444446</v>
      </c>
      <c r="B217">
        <v>16.817935000000006</v>
      </c>
      <c r="C217">
        <v>43.7</v>
      </c>
      <c r="D217">
        <v>10</v>
      </c>
      <c r="E217">
        <v>39.18</v>
      </c>
      <c r="F217">
        <v>30.55</v>
      </c>
      <c r="G217">
        <v>47.73</v>
      </c>
      <c r="H217">
        <v>45.61</v>
      </c>
      <c r="I217">
        <v>47.56</v>
      </c>
      <c r="J217">
        <v>33.130000000000003</v>
      </c>
      <c r="K217">
        <v>957.49</v>
      </c>
      <c r="M217">
        <f t="shared" si="12"/>
        <v>10.531435000000005</v>
      </c>
      <c r="N217">
        <f t="shared" si="13"/>
        <v>0.44599212314989334</v>
      </c>
      <c r="O217">
        <v>216</v>
      </c>
      <c r="P217" s="22">
        <f t="shared" si="14"/>
        <v>55.156158681129433</v>
      </c>
      <c r="Q217">
        <f t="shared" si="15"/>
        <v>1.2299606157494667</v>
      </c>
    </row>
    <row r="218" spans="1:17" x14ac:dyDescent="0.75">
      <c r="A218" s="7">
        <v>0.60451388888888891</v>
      </c>
      <c r="B218">
        <v>16.754344000000007</v>
      </c>
      <c r="C218">
        <v>43.79</v>
      </c>
      <c r="D218">
        <v>10</v>
      </c>
      <c r="E218">
        <v>38.979999999999997</v>
      </c>
      <c r="F218">
        <v>32.65</v>
      </c>
      <c r="G218">
        <v>46.33</v>
      </c>
      <c r="H218">
        <v>45.8</v>
      </c>
      <c r="I218">
        <v>47.2</v>
      </c>
      <c r="J218">
        <v>30.73</v>
      </c>
      <c r="K218">
        <v>955.18</v>
      </c>
      <c r="M218">
        <f t="shared" si="12"/>
        <v>10.467844000000007</v>
      </c>
      <c r="N218">
        <f t="shared" si="13"/>
        <v>0.44329912973510949</v>
      </c>
      <c r="O218">
        <v>217</v>
      </c>
      <c r="P218" s="22">
        <f t="shared" si="14"/>
        <v>54.883737281526201</v>
      </c>
      <c r="Q218">
        <f t="shared" si="15"/>
        <v>1.2164956486755474</v>
      </c>
    </row>
    <row r="219" spans="1:17" x14ac:dyDescent="0.75">
      <c r="A219" s="7">
        <v>0.60520833333333335</v>
      </c>
      <c r="B219">
        <v>16.640753000000007</v>
      </c>
      <c r="C219">
        <v>43.85</v>
      </c>
      <c r="D219">
        <v>10</v>
      </c>
      <c r="E219">
        <v>39.43</v>
      </c>
      <c r="F219">
        <v>30.93</v>
      </c>
      <c r="G219">
        <v>45.85</v>
      </c>
      <c r="H219">
        <v>45.49</v>
      </c>
      <c r="I219">
        <v>46.98</v>
      </c>
      <c r="J219">
        <v>31.65</v>
      </c>
      <c r="K219">
        <v>950.23</v>
      </c>
      <c r="M219">
        <f t="shared" si="12"/>
        <v>10.354253000000007</v>
      </c>
      <c r="N219">
        <f t="shared" si="13"/>
        <v>0.43848870349588193</v>
      </c>
      <c r="O219">
        <v>218</v>
      </c>
      <c r="P219" s="22">
        <f t="shared" si="14"/>
        <v>54.388790770324071</v>
      </c>
      <c r="Q219">
        <f t="shared" si="15"/>
        <v>1.1924435174794097</v>
      </c>
    </row>
    <row r="220" spans="1:17" x14ac:dyDescent="0.75">
      <c r="A220" s="7">
        <v>0.60590277777777779</v>
      </c>
      <c r="B220">
        <v>16.567162000000007</v>
      </c>
      <c r="C220">
        <v>43.92</v>
      </c>
      <c r="D220">
        <v>10</v>
      </c>
      <c r="E220">
        <v>39.56</v>
      </c>
      <c r="F220">
        <v>33.79</v>
      </c>
      <c r="G220">
        <v>46.57</v>
      </c>
      <c r="H220">
        <v>45.6</v>
      </c>
      <c r="I220">
        <v>47.41</v>
      </c>
      <c r="J220">
        <v>30.46</v>
      </c>
      <c r="K220">
        <v>948.44</v>
      </c>
      <c r="M220">
        <f t="shared" si="12"/>
        <v>10.280662000000007</v>
      </c>
      <c r="N220">
        <f t="shared" si="13"/>
        <v>0.43537222351620924</v>
      </c>
      <c r="O220">
        <v>219</v>
      </c>
      <c r="P220" s="22">
        <f t="shared" si="14"/>
        <v>54.06229676649231</v>
      </c>
      <c r="Q220">
        <f t="shared" si="15"/>
        <v>1.1768611175810464</v>
      </c>
    </row>
    <row r="221" spans="1:17" x14ac:dyDescent="0.75">
      <c r="A221" s="7">
        <v>0.60659722222222223</v>
      </c>
      <c r="B221">
        <v>16.493571000000006</v>
      </c>
      <c r="C221">
        <v>44</v>
      </c>
      <c r="D221">
        <v>10</v>
      </c>
      <c r="E221">
        <v>39.54</v>
      </c>
      <c r="F221">
        <v>29.25</v>
      </c>
      <c r="G221">
        <v>45.35</v>
      </c>
      <c r="H221">
        <v>45.42</v>
      </c>
      <c r="I221">
        <v>46.84</v>
      </c>
      <c r="J221">
        <v>29.68</v>
      </c>
      <c r="K221">
        <v>949.38</v>
      </c>
      <c r="M221">
        <f t="shared" si="12"/>
        <v>10.207071000000006</v>
      </c>
      <c r="N221">
        <f t="shared" si="13"/>
        <v>0.43225574353653662</v>
      </c>
      <c r="O221">
        <v>220</v>
      </c>
      <c r="P221" s="22">
        <f t="shared" si="14"/>
        <v>53.731094845916161</v>
      </c>
      <c r="Q221">
        <f t="shared" si="15"/>
        <v>1.1612787176826831</v>
      </c>
    </row>
    <row r="222" spans="1:17" x14ac:dyDescent="0.75">
      <c r="A222" s="7">
        <v>0.60729166666666667</v>
      </c>
      <c r="B222">
        <v>16.389980000000005</v>
      </c>
      <c r="C222">
        <v>44.04</v>
      </c>
      <c r="D222">
        <v>10</v>
      </c>
      <c r="E222">
        <v>39.51</v>
      </c>
      <c r="F222">
        <v>29.43</v>
      </c>
      <c r="G222">
        <v>45.7</v>
      </c>
      <c r="H222">
        <v>45.54</v>
      </c>
      <c r="I222">
        <v>47.48</v>
      </c>
      <c r="J222">
        <v>31.72</v>
      </c>
      <c r="K222">
        <v>940.75</v>
      </c>
      <c r="M222">
        <f t="shared" si="12"/>
        <v>10.103480000000005</v>
      </c>
      <c r="N222">
        <f t="shared" si="13"/>
        <v>0.42786880386219772</v>
      </c>
      <c r="O222">
        <v>221</v>
      </c>
      <c r="P222" s="22">
        <f t="shared" si="14"/>
        <v>53.256699671796284</v>
      </c>
      <c r="Q222">
        <f t="shared" si="15"/>
        <v>1.1393440193109885</v>
      </c>
    </row>
    <row r="223" spans="1:17" x14ac:dyDescent="0.75">
      <c r="A223" s="7">
        <v>0.60798611111111112</v>
      </c>
      <c r="B223">
        <v>16.316389000000008</v>
      </c>
      <c r="C223">
        <v>44.08</v>
      </c>
      <c r="D223">
        <v>10</v>
      </c>
      <c r="E223">
        <v>39.17</v>
      </c>
      <c r="F223">
        <v>29.25</v>
      </c>
      <c r="G223">
        <v>45.09</v>
      </c>
      <c r="H223">
        <v>45.59</v>
      </c>
      <c r="I223">
        <v>47.18</v>
      </c>
      <c r="J223">
        <v>29.53</v>
      </c>
      <c r="K223">
        <v>934.01</v>
      </c>
      <c r="M223">
        <f t="shared" si="12"/>
        <v>10.029889000000008</v>
      </c>
      <c r="N223">
        <f t="shared" si="13"/>
        <v>0.42475232388252521</v>
      </c>
      <c r="O223">
        <v>222</v>
      </c>
      <c r="P223" s="22">
        <f t="shared" si="14"/>
        <v>52.91373613406892</v>
      </c>
      <c r="Q223">
        <f t="shared" si="15"/>
        <v>1.1237616194126259</v>
      </c>
    </row>
    <row r="224" spans="1:17" x14ac:dyDescent="0.75">
      <c r="A224" s="7">
        <v>0.60868055555555556</v>
      </c>
      <c r="B224">
        <v>16.242798000000008</v>
      </c>
      <c r="C224">
        <v>44.11</v>
      </c>
      <c r="D224">
        <v>10</v>
      </c>
      <c r="E224">
        <v>39.049999999999997</v>
      </c>
      <c r="F224">
        <v>30.36</v>
      </c>
      <c r="G224">
        <v>44.27</v>
      </c>
      <c r="H224">
        <v>45.38</v>
      </c>
      <c r="I224">
        <v>46.68</v>
      </c>
      <c r="J224">
        <v>28.79</v>
      </c>
      <c r="K224">
        <v>938.96</v>
      </c>
      <c r="M224">
        <f t="shared" si="12"/>
        <v>9.9562980000000074</v>
      </c>
      <c r="N224">
        <f t="shared" si="13"/>
        <v>0.42163584390285253</v>
      </c>
      <c r="O224">
        <v>223</v>
      </c>
      <c r="P224" s="22">
        <f t="shared" si="14"/>
        <v>52.565702633649614</v>
      </c>
      <c r="Q224">
        <f t="shared" si="15"/>
        <v>1.1081792195142626</v>
      </c>
    </row>
    <row r="225" spans="1:17" x14ac:dyDescent="0.75">
      <c r="A225" s="7">
        <v>0.609375</v>
      </c>
      <c r="B225">
        <v>16.219207000000008</v>
      </c>
      <c r="C225">
        <v>44.14</v>
      </c>
      <c r="D225">
        <v>10</v>
      </c>
      <c r="E225">
        <v>39.49</v>
      </c>
      <c r="F225">
        <v>29.62</v>
      </c>
      <c r="G225">
        <v>45.9</v>
      </c>
      <c r="H225">
        <v>45.22</v>
      </c>
      <c r="I225">
        <v>47.23</v>
      </c>
      <c r="J225">
        <v>29.56</v>
      </c>
      <c r="K225">
        <v>933.06</v>
      </c>
      <c r="M225">
        <f t="shared" si="12"/>
        <v>9.9327070000000077</v>
      </c>
      <c r="N225">
        <f t="shared" si="13"/>
        <v>0.42063679674762355</v>
      </c>
      <c r="O225">
        <v>224</v>
      </c>
      <c r="P225" s="22">
        <f t="shared" si="14"/>
        <v>52.453042257261828</v>
      </c>
      <c r="Q225">
        <f t="shared" si="15"/>
        <v>1.1031839837381177</v>
      </c>
    </row>
    <row r="226" spans="1:17" x14ac:dyDescent="0.75">
      <c r="A226" s="7">
        <v>0.61006944444444444</v>
      </c>
      <c r="B226">
        <v>16.115616000000006</v>
      </c>
      <c r="C226">
        <v>44.11</v>
      </c>
      <c r="D226">
        <v>10</v>
      </c>
      <c r="E226">
        <v>39.57</v>
      </c>
      <c r="F226">
        <v>32.65</v>
      </c>
      <c r="G226">
        <v>45.33</v>
      </c>
      <c r="H226">
        <v>45.16</v>
      </c>
      <c r="I226">
        <v>46.95</v>
      </c>
      <c r="J226">
        <v>28.93</v>
      </c>
      <c r="K226">
        <v>926.74</v>
      </c>
      <c r="M226">
        <f t="shared" si="12"/>
        <v>9.8291160000000062</v>
      </c>
      <c r="N226">
        <f t="shared" si="13"/>
        <v>0.41624985707328466</v>
      </c>
      <c r="O226">
        <v>225</v>
      </c>
      <c r="P226" s="22">
        <f t="shared" si="14"/>
        <v>51.951935453808908</v>
      </c>
      <c r="Q226">
        <f t="shared" si="15"/>
        <v>1.0812492853664233</v>
      </c>
    </row>
    <row r="227" spans="1:17" x14ac:dyDescent="0.75">
      <c r="A227" s="7">
        <v>0.61076388888888888</v>
      </c>
      <c r="B227">
        <v>16.082025000000009</v>
      </c>
      <c r="C227">
        <v>44.11</v>
      </c>
      <c r="D227">
        <v>10</v>
      </c>
      <c r="E227">
        <v>39.74</v>
      </c>
      <c r="F227">
        <v>29.62</v>
      </c>
      <c r="G227">
        <v>45.29</v>
      </c>
      <c r="H227">
        <v>45.08</v>
      </c>
      <c r="I227">
        <v>47.5</v>
      </c>
      <c r="J227">
        <v>30.96</v>
      </c>
      <c r="K227">
        <v>915.9</v>
      </c>
      <c r="M227">
        <f t="shared" si="12"/>
        <v>9.7955250000000085</v>
      </c>
      <c r="N227">
        <f t="shared" si="13"/>
        <v>0.41482732335316702</v>
      </c>
      <c r="O227">
        <v>226</v>
      </c>
      <c r="P227" s="22">
        <f t="shared" si="14"/>
        <v>51.787168120136542</v>
      </c>
      <c r="Q227">
        <f t="shared" si="15"/>
        <v>1.0741366167658351</v>
      </c>
    </row>
    <row r="228" spans="1:17" x14ac:dyDescent="0.75">
      <c r="A228" s="7">
        <v>0.61145833333333333</v>
      </c>
      <c r="B228">
        <v>16.038434000000009</v>
      </c>
      <c r="C228">
        <v>44.1</v>
      </c>
      <c r="D228">
        <v>10</v>
      </c>
      <c r="E228">
        <v>40.14</v>
      </c>
      <c r="F228">
        <v>28.51</v>
      </c>
      <c r="G228">
        <v>46.05</v>
      </c>
      <c r="H228">
        <v>44.96</v>
      </c>
      <c r="I228">
        <v>47.66</v>
      </c>
      <c r="J228">
        <v>31.65</v>
      </c>
      <c r="K228">
        <v>912.21999999999991</v>
      </c>
      <c r="M228">
        <f t="shared" si="12"/>
        <v>9.7519340000000092</v>
      </c>
      <c r="N228">
        <f t="shared" si="13"/>
        <v>0.41298130306816055</v>
      </c>
      <c r="O228">
        <v>227</v>
      </c>
      <c r="P228" s="22">
        <f t="shared" si="14"/>
        <v>51.571657478403822</v>
      </c>
      <c r="Q228">
        <f t="shared" si="15"/>
        <v>1.0649065153408028</v>
      </c>
    </row>
    <row r="229" spans="1:17" x14ac:dyDescent="0.75">
      <c r="A229" s="7">
        <v>0.61215277777777777</v>
      </c>
      <c r="B229">
        <v>15.99484300000001</v>
      </c>
      <c r="C229">
        <v>44.12</v>
      </c>
      <c r="D229">
        <v>10</v>
      </c>
      <c r="E229">
        <v>39.380000000000003</v>
      </c>
      <c r="F229">
        <v>31.51</v>
      </c>
      <c r="G229">
        <v>45.61</v>
      </c>
      <c r="H229">
        <v>45.08</v>
      </c>
      <c r="I229">
        <v>47.6</v>
      </c>
      <c r="J229">
        <v>30.79</v>
      </c>
      <c r="K229">
        <v>919.48</v>
      </c>
      <c r="M229">
        <f t="shared" si="12"/>
        <v>9.7083430000000099</v>
      </c>
      <c r="N229">
        <f t="shared" si="13"/>
        <v>0.41113528278315414</v>
      </c>
      <c r="O229">
        <v>228</v>
      </c>
      <c r="P229" s="22">
        <f t="shared" si="14"/>
        <v>51.354211527137075</v>
      </c>
      <c r="Q229">
        <f t="shared" si="15"/>
        <v>1.0556764139157708</v>
      </c>
    </row>
    <row r="230" spans="1:17" x14ac:dyDescent="0.75">
      <c r="A230" s="7">
        <v>0.61284722222222221</v>
      </c>
      <c r="B230">
        <v>15.92125200000001</v>
      </c>
      <c r="C230">
        <v>44.14</v>
      </c>
      <c r="D230">
        <v>10</v>
      </c>
      <c r="E230">
        <v>39.47</v>
      </c>
      <c r="F230">
        <v>30.55</v>
      </c>
      <c r="G230">
        <v>47.06</v>
      </c>
      <c r="H230">
        <v>45.22</v>
      </c>
      <c r="I230">
        <v>48.04</v>
      </c>
      <c r="J230">
        <v>31.42</v>
      </c>
      <c r="K230">
        <v>914.1</v>
      </c>
      <c r="M230">
        <f t="shared" si="12"/>
        <v>9.6347520000000095</v>
      </c>
      <c r="N230">
        <f t="shared" si="13"/>
        <v>0.40801880280348152</v>
      </c>
      <c r="O230">
        <v>229</v>
      </c>
      <c r="P230" s="22">
        <f t="shared" si="14"/>
        <v>50.982651136220269</v>
      </c>
      <c r="Q230">
        <f t="shared" si="15"/>
        <v>1.0400940140174075</v>
      </c>
    </row>
    <row r="231" spans="1:17" x14ac:dyDescent="0.75">
      <c r="A231" s="7">
        <v>0.61354166666666665</v>
      </c>
      <c r="B231">
        <v>15.887661000000008</v>
      </c>
      <c r="C231">
        <v>44.14</v>
      </c>
      <c r="D231">
        <v>10</v>
      </c>
      <c r="E231">
        <v>39.299999999999997</v>
      </c>
      <c r="F231">
        <v>30.17</v>
      </c>
      <c r="G231">
        <v>44.61</v>
      </c>
      <c r="H231">
        <v>45.17</v>
      </c>
      <c r="I231">
        <v>47.81</v>
      </c>
      <c r="J231">
        <v>31.05</v>
      </c>
      <c r="K231">
        <v>910.94</v>
      </c>
      <c r="M231">
        <f t="shared" si="12"/>
        <v>9.6011610000000083</v>
      </c>
      <c r="N231">
        <f t="shared" si="13"/>
        <v>0.40659626908336371</v>
      </c>
      <c r="O231">
        <v>230</v>
      </c>
      <c r="P231" s="22">
        <f t="shared" si="14"/>
        <v>50.811157109020513</v>
      </c>
      <c r="Q231">
        <f t="shared" si="15"/>
        <v>1.0329813454168186</v>
      </c>
    </row>
    <row r="232" spans="1:17" x14ac:dyDescent="0.75">
      <c r="A232" s="7">
        <v>0.61423611111111109</v>
      </c>
      <c r="B232">
        <v>15.854070000000011</v>
      </c>
      <c r="C232">
        <v>44.11</v>
      </c>
      <c r="D232">
        <v>10</v>
      </c>
      <c r="E232">
        <v>38.99</v>
      </c>
      <c r="F232">
        <v>29.8</v>
      </c>
      <c r="G232">
        <v>45.29</v>
      </c>
      <c r="H232">
        <v>45.1</v>
      </c>
      <c r="I232">
        <v>47.87</v>
      </c>
      <c r="J232">
        <v>29.46</v>
      </c>
      <c r="K232">
        <v>907.36</v>
      </c>
      <c r="M232">
        <f t="shared" si="12"/>
        <v>9.5675700000000106</v>
      </c>
      <c r="N232">
        <f t="shared" si="13"/>
        <v>0.40517373536324608</v>
      </c>
      <c r="O232">
        <v>231</v>
      </c>
      <c r="P232" s="22">
        <f t="shared" si="14"/>
        <v>50.638458877228032</v>
      </c>
      <c r="Q232">
        <f t="shared" si="15"/>
        <v>1.0258686768162304</v>
      </c>
    </row>
    <row r="233" spans="1:17" x14ac:dyDescent="0.75">
      <c r="A233" s="7">
        <v>0.61493055555555554</v>
      </c>
      <c r="B233">
        <v>15.790479000000008</v>
      </c>
      <c r="C233">
        <v>44.05</v>
      </c>
      <c r="D233">
        <v>10</v>
      </c>
      <c r="E233">
        <v>39.130000000000003</v>
      </c>
      <c r="F233">
        <v>29.98</v>
      </c>
      <c r="G233">
        <v>44.76</v>
      </c>
      <c r="H233">
        <v>44.91</v>
      </c>
      <c r="I233">
        <v>47.87</v>
      </c>
      <c r="J233">
        <v>28.78</v>
      </c>
      <c r="K233">
        <v>892.41</v>
      </c>
      <c r="M233">
        <f t="shared" si="12"/>
        <v>9.5039790000000082</v>
      </c>
      <c r="N233">
        <f t="shared" si="13"/>
        <v>0.40248074194846206</v>
      </c>
      <c r="O233">
        <v>232</v>
      </c>
      <c r="P233" s="22">
        <f t="shared" si="14"/>
        <v>50.308181446949796</v>
      </c>
      <c r="Q233">
        <f t="shared" si="15"/>
        <v>1.0124037097423102</v>
      </c>
    </row>
    <row r="234" spans="1:17" x14ac:dyDescent="0.75">
      <c r="A234" s="7">
        <v>0.61562499999999998</v>
      </c>
      <c r="B234">
        <v>15.766888000000009</v>
      </c>
      <c r="C234">
        <v>43.96</v>
      </c>
      <c r="D234">
        <v>10</v>
      </c>
      <c r="E234">
        <v>38.229999999999997</v>
      </c>
      <c r="F234">
        <v>32.46</v>
      </c>
      <c r="G234">
        <v>43.95</v>
      </c>
      <c r="H234">
        <v>44.62</v>
      </c>
      <c r="I234">
        <v>47.64</v>
      </c>
      <c r="J234">
        <v>29.6</v>
      </c>
      <c r="K234">
        <v>897.36</v>
      </c>
      <c r="M234">
        <f t="shared" si="12"/>
        <v>9.4803880000000085</v>
      </c>
      <c r="N234">
        <f t="shared" si="13"/>
        <v>0.40148169479323309</v>
      </c>
      <c r="O234">
        <v>233</v>
      </c>
      <c r="P234" s="22">
        <f t="shared" si="14"/>
        <v>50.184528312554342</v>
      </c>
      <c r="Q234">
        <f t="shared" si="15"/>
        <v>1.0074084739661653</v>
      </c>
    </row>
    <row r="235" spans="1:17" x14ac:dyDescent="0.75">
      <c r="A235" s="7">
        <v>0.61631944444444442</v>
      </c>
      <c r="B235">
        <v>15.733297000000011</v>
      </c>
      <c r="C235">
        <v>43.86</v>
      </c>
      <c r="D235">
        <v>10</v>
      </c>
      <c r="E235">
        <v>38.090000000000003</v>
      </c>
      <c r="F235">
        <v>35.32</v>
      </c>
      <c r="G235">
        <v>44.1</v>
      </c>
      <c r="H235">
        <v>44.53</v>
      </c>
      <c r="I235">
        <v>47.76</v>
      </c>
      <c r="J235">
        <v>30.12</v>
      </c>
      <c r="K235">
        <v>883.36</v>
      </c>
      <c r="M235">
        <f t="shared" si="12"/>
        <v>9.4467970000000108</v>
      </c>
      <c r="N235">
        <f t="shared" si="13"/>
        <v>0.40005916107311545</v>
      </c>
      <c r="O235">
        <v>234</v>
      </c>
      <c r="P235" s="22">
        <f t="shared" si="14"/>
        <v>50.007394040541001</v>
      </c>
      <c r="Q235">
        <f t="shared" si="15"/>
        <v>1.0002958053655773</v>
      </c>
    </row>
    <row r="236" spans="1:17" x14ac:dyDescent="0.75">
      <c r="A236" s="7">
        <v>0.61701388888888886</v>
      </c>
      <c r="B236">
        <v>15.69970600000001</v>
      </c>
      <c r="C236">
        <v>43.74</v>
      </c>
      <c r="D236">
        <v>10</v>
      </c>
      <c r="E236">
        <v>38.03</v>
      </c>
      <c r="F236">
        <v>34.36</v>
      </c>
      <c r="G236">
        <v>44.18</v>
      </c>
      <c r="H236">
        <v>44.48</v>
      </c>
      <c r="I236">
        <v>48</v>
      </c>
      <c r="J236">
        <v>29.26</v>
      </c>
      <c r="K236">
        <v>876.61</v>
      </c>
      <c r="M236">
        <f t="shared" si="12"/>
        <v>9.4132060000000095</v>
      </c>
      <c r="N236">
        <f t="shared" si="13"/>
        <v>0.39863662735299765</v>
      </c>
      <c r="O236">
        <v>235</v>
      </c>
      <c r="P236" s="22">
        <f t="shared" si="14"/>
        <v>49.828995562192148</v>
      </c>
      <c r="Q236">
        <f t="shared" si="15"/>
        <v>0.99318313676498826</v>
      </c>
    </row>
    <row r="237" spans="1:17" x14ac:dyDescent="0.75">
      <c r="A237" s="7">
        <v>0.6177083333333333</v>
      </c>
      <c r="B237">
        <v>15.636115000000011</v>
      </c>
      <c r="C237">
        <v>43.62</v>
      </c>
      <c r="D237">
        <v>10</v>
      </c>
      <c r="E237">
        <v>37.909999999999997</v>
      </c>
      <c r="F237">
        <v>33.22</v>
      </c>
      <c r="G237">
        <v>44.46</v>
      </c>
      <c r="H237">
        <v>44.26</v>
      </c>
      <c r="I237">
        <v>47.91</v>
      </c>
      <c r="J237">
        <v>30.46</v>
      </c>
      <c r="K237">
        <v>878.4</v>
      </c>
      <c r="M237">
        <f t="shared" si="12"/>
        <v>9.3496150000000107</v>
      </c>
      <c r="N237">
        <f t="shared" si="13"/>
        <v>0.3959436339382138</v>
      </c>
      <c r="O237">
        <v>236</v>
      </c>
      <c r="P237" s="22">
        <f t="shared" si="14"/>
        <v>49.487759656413722</v>
      </c>
      <c r="Q237">
        <f t="shared" si="15"/>
        <v>0.97971816969106895</v>
      </c>
    </row>
    <row r="238" spans="1:17" x14ac:dyDescent="0.75">
      <c r="A238" s="7">
        <v>0.61840277777777775</v>
      </c>
      <c r="B238">
        <v>15.58252400000001</v>
      </c>
      <c r="C238">
        <v>43.54</v>
      </c>
      <c r="D238">
        <v>10</v>
      </c>
      <c r="E238">
        <v>38.33</v>
      </c>
      <c r="F238">
        <v>34.36</v>
      </c>
      <c r="G238">
        <v>45.05</v>
      </c>
      <c r="H238">
        <v>44.45</v>
      </c>
      <c r="I238">
        <v>48.43</v>
      </c>
      <c r="J238">
        <v>30.05</v>
      </c>
      <c r="K238">
        <v>867.56000000000006</v>
      </c>
      <c r="M238">
        <f t="shared" si="12"/>
        <v>9.2960240000000098</v>
      </c>
      <c r="N238">
        <f t="shared" si="13"/>
        <v>0.39367412708831856</v>
      </c>
      <c r="O238">
        <v>237</v>
      </c>
      <c r="P238" s="22">
        <f t="shared" si="14"/>
        <v>49.196559733494723</v>
      </c>
      <c r="Q238">
        <f t="shared" si="15"/>
        <v>0.96837063544159285</v>
      </c>
    </row>
    <row r="239" spans="1:17" x14ac:dyDescent="0.75">
      <c r="A239" s="7">
        <v>0.61909722222222219</v>
      </c>
      <c r="B239">
        <v>15.538933000000011</v>
      </c>
      <c r="C239">
        <v>43.52</v>
      </c>
      <c r="D239">
        <v>10</v>
      </c>
      <c r="E239">
        <v>38.700000000000003</v>
      </c>
      <c r="F239">
        <v>31.32</v>
      </c>
      <c r="G239">
        <v>46.41</v>
      </c>
      <c r="H239">
        <v>44.62</v>
      </c>
      <c r="I239">
        <v>49.38</v>
      </c>
      <c r="J239">
        <v>32.47</v>
      </c>
      <c r="K239">
        <v>846.80000000000007</v>
      </c>
      <c r="M239">
        <f t="shared" si="12"/>
        <v>9.2524330000000106</v>
      </c>
      <c r="N239">
        <f t="shared" si="13"/>
        <v>0.39182810680331215</v>
      </c>
      <c r="O239">
        <v>238</v>
      </c>
      <c r="P239" s="22">
        <f t="shared" si="14"/>
        <v>48.957209417241991</v>
      </c>
      <c r="Q239">
        <f t="shared" si="15"/>
        <v>0.95914053401656074</v>
      </c>
    </row>
    <row r="240" spans="1:17" x14ac:dyDescent="0.75">
      <c r="A240" s="7">
        <v>0.61979166666666663</v>
      </c>
      <c r="B240">
        <v>15.505342000000013</v>
      </c>
      <c r="C240">
        <v>43.52</v>
      </c>
      <c r="D240">
        <v>10</v>
      </c>
      <c r="E240">
        <v>38.630000000000003</v>
      </c>
      <c r="F240">
        <v>30.17</v>
      </c>
      <c r="G240">
        <v>45.05</v>
      </c>
      <c r="H240">
        <v>44.72</v>
      </c>
      <c r="I240">
        <v>49</v>
      </c>
      <c r="J240">
        <v>31.29</v>
      </c>
      <c r="K240">
        <v>869.86</v>
      </c>
      <c r="M240">
        <f t="shared" si="12"/>
        <v>9.2188420000000129</v>
      </c>
      <c r="N240">
        <f t="shared" si="13"/>
        <v>0.39040557308319451</v>
      </c>
      <c r="O240">
        <v>239</v>
      </c>
      <c r="P240" s="22">
        <f t="shared" si="14"/>
        <v>48.77122311023453</v>
      </c>
      <c r="Q240">
        <f t="shared" si="15"/>
        <v>0.95202786541597251</v>
      </c>
    </row>
    <row r="241" spans="1:17" x14ac:dyDescent="0.75">
      <c r="A241" s="7">
        <v>0.62048611111111118</v>
      </c>
      <c r="B241">
        <v>15.481751000000013</v>
      </c>
      <c r="C241">
        <v>43.44</v>
      </c>
      <c r="D241">
        <v>10</v>
      </c>
      <c r="E241">
        <v>38.65</v>
      </c>
      <c r="F241">
        <v>31.32</v>
      </c>
      <c r="G241">
        <v>45.57</v>
      </c>
      <c r="H241">
        <v>44.65</v>
      </c>
      <c r="I241">
        <v>49.58</v>
      </c>
      <c r="J241">
        <v>30.45</v>
      </c>
      <c r="K241">
        <v>859.44</v>
      </c>
      <c r="M241">
        <f t="shared" si="12"/>
        <v>9.1952510000000132</v>
      </c>
      <c r="N241">
        <f t="shared" si="13"/>
        <v>0.38940652592796554</v>
      </c>
      <c r="O241">
        <v>240</v>
      </c>
      <c r="P241" s="22">
        <f t="shared" si="14"/>
        <v>48.639792431984809</v>
      </c>
      <c r="Q241">
        <f t="shared" si="15"/>
        <v>0.94703262963982759</v>
      </c>
    </row>
    <row r="242" spans="1:17" x14ac:dyDescent="0.75">
      <c r="A242" s="7">
        <v>0.62118055555555551</v>
      </c>
      <c r="B242">
        <v>15.418160000000011</v>
      </c>
      <c r="C242">
        <v>43.44</v>
      </c>
      <c r="D242">
        <v>10</v>
      </c>
      <c r="E242">
        <v>39.1</v>
      </c>
      <c r="F242">
        <v>32.270000000000003</v>
      </c>
      <c r="G242">
        <v>44.93</v>
      </c>
      <c r="H242">
        <v>44.73</v>
      </c>
      <c r="I242">
        <v>48.57</v>
      </c>
      <c r="J242">
        <v>28.73</v>
      </c>
      <c r="K242">
        <v>868.07</v>
      </c>
      <c r="M242">
        <f t="shared" si="12"/>
        <v>9.1316600000000108</v>
      </c>
      <c r="N242">
        <f t="shared" si="13"/>
        <v>0.38671353251318152</v>
      </c>
      <c r="O242">
        <v>241</v>
      </c>
      <c r="P242" s="22">
        <f t="shared" si="14"/>
        <v>48.282130521723388</v>
      </c>
      <c r="Q242">
        <f t="shared" si="15"/>
        <v>0.93356766256590751</v>
      </c>
    </row>
    <row r="243" spans="1:17" x14ac:dyDescent="0.75">
      <c r="A243" s="7">
        <v>0.62187500000000007</v>
      </c>
      <c r="B243">
        <v>15.394569000000011</v>
      </c>
      <c r="C243">
        <v>43.46</v>
      </c>
      <c r="D243">
        <v>10</v>
      </c>
      <c r="E243">
        <v>39.119999999999997</v>
      </c>
      <c r="F243">
        <v>29.25</v>
      </c>
      <c r="G243">
        <v>44.45</v>
      </c>
      <c r="H243">
        <v>44.53</v>
      </c>
      <c r="I243">
        <v>49.27</v>
      </c>
      <c r="J243">
        <v>29.99</v>
      </c>
      <c r="K243">
        <v>892.84</v>
      </c>
      <c r="M243">
        <f t="shared" si="12"/>
        <v>9.1080690000000111</v>
      </c>
      <c r="N243">
        <f t="shared" si="13"/>
        <v>0.3857144853579525</v>
      </c>
      <c r="O243">
        <v>242</v>
      </c>
      <c r="P243" s="22">
        <f t="shared" si="14"/>
        <v>48.148174986377526</v>
      </c>
      <c r="Q243">
        <f t="shared" si="15"/>
        <v>0.92857242678976259</v>
      </c>
    </row>
    <row r="244" spans="1:17" x14ac:dyDescent="0.75">
      <c r="A244" s="7">
        <v>0.6225694444444444</v>
      </c>
      <c r="B244">
        <v>15.370978000000012</v>
      </c>
      <c r="C244">
        <v>43.45</v>
      </c>
      <c r="D244">
        <v>10</v>
      </c>
      <c r="E244">
        <v>39.19</v>
      </c>
      <c r="F244">
        <v>30.74</v>
      </c>
      <c r="G244">
        <v>45.04</v>
      </c>
      <c r="H244">
        <v>44.5</v>
      </c>
      <c r="I244">
        <v>49.43</v>
      </c>
      <c r="J244">
        <v>29.2</v>
      </c>
      <c r="K244">
        <v>905.05</v>
      </c>
      <c r="M244">
        <f t="shared" si="12"/>
        <v>9.0844780000000114</v>
      </c>
      <c r="N244">
        <f t="shared" si="13"/>
        <v>0.38471543820272353</v>
      </c>
      <c r="O244">
        <v>243</v>
      </c>
      <c r="P244" s="22">
        <f t="shared" si="14"/>
        <v>48.013523726954993</v>
      </c>
      <c r="Q244">
        <f t="shared" si="15"/>
        <v>0.92357719101361768</v>
      </c>
    </row>
    <row r="245" spans="1:17" x14ac:dyDescent="0.75">
      <c r="A245" s="7">
        <v>0.62326388888888895</v>
      </c>
      <c r="B245">
        <v>15.297387000000015</v>
      </c>
      <c r="C245">
        <v>43.42</v>
      </c>
      <c r="D245">
        <v>10</v>
      </c>
      <c r="E245">
        <v>38.65</v>
      </c>
      <c r="F245">
        <v>33.03</v>
      </c>
      <c r="G245">
        <v>44.86</v>
      </c>
      <c r="H245">
        <v>44.42</v>
      </c>
      <c r="I245">
        <v>49.49</v>
      </c>
      <c r="J245">
        <v>30.92</v>
      </c>
      <c r="K245">
        <v>880.2</v>
      </c>
      <c r="M245">
        <f t="shared" si="12"/>
        <v>9.0108870000000145</v>
      </c>
      <c r="N245">
        <f t="shared" si="13"/>
        <v>0.38159895822305101</v>
      </c>
      <c r="O245">
        <v>244</v>
      </c>
      <c r="P245" s="22">
        <f t="shared" si="14"/>
        <v>47.588955449114032</v>
      </c>
      <c r="Q245">
        <f t="shared" si="15"/>
        <v>0.90799479111525505</v>
      </c>
    </row>
    <row r="246" spans="1:17" x14ac:dyDescent="0.75">
      <c r="A246" s="7">
        <v>0.62395833333333328</v>
      </c>
      <c r="B246">
        <v>15.053796000000013</v>
      </c>
      <c r="C246">
        <v>43.41</v>
      </c>
      <c r="D246">
        <v>10</v>
      </c>
      <c r="E246">
        <v>38.93</v>
      </c>
      <c r="F246">
        <v>31.7</v>
      </c>
      <c r="G246">
        <v>45.84</v>
      </c>
      <c r="H246">
        <v>44.56</v>
      </c>
      <c r="I246">
        <v>49.72</v>
      </c>
      <c r="J246">
        <v>29.29</v>
      </c>
      <c r="K246">
        <v>886.52</v>
      </c>
      <c r="M246">
        <f t="shared" si="12"/>
        <v>8.7672960000000124</v>
      </c>
      <c r="N246">
        <f t="shared" si="13"/>
        <v>0.37128320664026987</v>
      </c>
      <c r="O246">
        <v>245</v>
      </c>
      <c r="P246" s="22">
        <f t="shared" si="14"/>
        <v>46.132764309543184</v>
      </c>
      <c r="Q246">
        <f t="shared" si="15"/>
        <v>0.8564160332013494</v>
      </c>
    </row>
    <row r="247" spans="1:17" x14ac:dyDescent="0.75">
      <c r="A247" s="7">
        <v>0.62465277777777783</v>
      </c>
      <c r="B247">
        <v>15.020205000000015</v>
      </c>
      <c r="C247">
        <v>43.45</v>
      </c>
      <c r="D247">
        <v>10</v>
      </c>
      <c r="E247">
        <v>39.17</v>
      </c>
      <c r="F247">
        <v>29.98</v>
      </c>
      <c r="G247">
        <v>46.8</v>
      </c>
      <c r="H247">
        <v>44.66</v>
      </c>
      <c r="I247">
        <v>50.11</v>
      </c>
      <c r="J247">
        <v>30.55</v>
      </c>
      <c r="K247">
        <v>870.72</v>
      </c>
      <c r="M247">
        <f t="shared" si="12"/>
        <v>8.7337050000000147</v>
      </c>
      <c r="N247">
        <f t="shared" si="13"/>
        <v>0.36986067292015223</v>
      </c>
      <c r="O247">
        <v>246</v>
      </c>
      <c r="P247" s="22">
        <f t="shared" si="14"/>
        <v>45.925583701304411</v>
      </c>
      <c r="Q247">
        <f t="shared" si="15"/>
        <v>0.84930336460076128</v>
      </c>
    </row>
    <row r="248" spans="1:17" x14ac:dyDescent="0.75">
      <c r="A248" s="7">
        <v>0.62534722222222217</v>
      </c>
      <c r="B248">
        <v>14.996614000000015</v>
      </c>
      <c r="C248">
        <v>43.47</v>
      </c>
      <c r="D248">
        <v>10</v>
      </c>
      <c r="E248">
        <v>39.700000000000003</v>
      </c>
      <c r="F248">
        <v>33.22</v>
      </c>
      <c r="G248">
        <v>45.78</v>
      </c>
      <c r="H248">
        <v>44.44</v>
      </c>
      <c r="I248">
        <v>50.02</v>
      </c>
      <c r="J248">
        <v>30.22</v>
      </c>
      <c r="K248">
        <v>834.59</v>
      </c>
      <c r="M248">
        <f t="shared" si="12"/>
        <v>8.710114000000015</v>
      </c>
      <c r="N248">
        <f t="shared" si="13"/>
        <v>0.36886162576492326</v>
      </c>
      <c r="O248">
        <v>247</v>
      </c>
      <c r="P248" s="22">
        <f t="shared" si="14"/>
        <v>45.779125278957409</v>
      </c>
      <c r="Q248">
        <f t="shared" si="15"/>
        <v>0.84430812882461637</v>
      </c>
    </row>
    <row r="249" spans="1:17" x14ac:dyDescent="0.75">
      <c r="A249" s="7">
        <v>0.62604166666666672</v>
      </c>
      <c r="B249">
        <v>14.953023000000016</v>
      </c>
      <c r="C249">
        <v>43.52</v>
      </c>
      <c r="D249">
        <v>10</v>
      </c>
      <c r="E249">
        <v>39.61</v>
      </c>
      <c r="F249">
        <v>29.07</v>
      </c>
      <c r="G249">
        <v>45.1</v>
      </c>
      <c r="H249">
        <v>44.4</v>
      </c>
      <c r="I249">
        <v>49.58</v>
      </c>
      <c r="J249">
        <v>29.23</v>
      </c>
      <c r="K249">
        <v>861.75000000000011</v>
      </c>
      <c r="M249">
        <f t="shared" si="12"/>
        <v>8.6665230000000157</v>
      </c>
      <c r="N249">
        <f t="shared" si="13"/>
        <v>0.36701560547991685</v>
      </c>
      <c r="O249">
        <v>248</v>
      </c>
      <c r="P249" s="22">
        <f t="shared" si="14"/>
        <v>45.506404356164623</v>
      </c>
      <c r="Q249">
        <f t="shared" si="15"/>
        <v>0.83507802739958426</v>
      </c>
    </row>
    <row r="250" spans="1:17" x14ac:dyDescent="0.75">
      <c r="A250" s="7">
        <v>0.62673611111111105</v>
      </c>
      <c r="B250">
        <v>14.849432000000014</v>
      </c>
      <c r="C250">
        <v>43.46</v>
      </c>
      <c r="D250">
        <v>10</v>
      </c>
      <c r="E250">
        <v>39.15</v>
      </c>
      <c r="F250">
        <v>32.840000000000003</v>
      </c>
      <c r="G250">
        <v>45.66</v>
      </c>
      <c r="H250">
        <v>44.26</v>
      </c>
      <c r="I250">
        <v>49.96</v>
      </c>
      <c r="J250">
        <v>31.28</v>
      </c>
      <c r="K250">
        <v>850.39</v>
      </c>
      <c r="M250">
        <f t="shared" si="12"/>
        <v>8.5629320000000142</v>
      </c>
      <c r="N250">
        <f t="shared" si="13"/>
        <v>0.36262866580557795</v>
      </c>
      <c r="O250">
        <v>249</v>
      </c>
      <c r="P250" s="22">
        <f t="shared" si="14"/>
        <v>44.847162163614144</v>
      </c>
      <c r="Q250">
        <f t="shared" si="15"/>
        <v>0.81314332902788977</v>
      </c>
    </row>
    <row r="251" spans="1:17" x14ac:dyDescent="0.75">
      <c r="A251" s="7">
        <v>0.6274305555555556</v>
      </c>
      <c r="B251">
        <v>14.755841000000014</v>
      </c>
      <c r="C251">
        <v>43.46</v>
      </c>
      <c r="D251">
        <v>10</v>
      </c>
      <c r="E251">
        <v>39.32</v>
      </c>
      <c r="F251">
        <v>31.32</v>
      </c>
      <c r="G251">
        <v>45.62</v>
      </c>
      <c r="H251">
        <v>44.39</v>
      </c>
      <c r="I251">
        <v>50.18</v>
      </c>
      <c r="J251">
        <v>30.49</v>
      </c>
      <c r="K251">
        <v>843.13</v>
      </c>
      <c r="M251">
        <f t="shared" si="12"/>
        <v>8.4693410000000142</v>
      </c>
      <c r="N251">
        <f t="shared" si="13"/>
        <v>0.35866521269612783</v>
      </c>
      <c r="O251">
        <v>250</v>
      </c>
      <c r="P251" s="22">
        <f t="shared" si="14"/>
        <v>44.237692165187447</v>
      </c>
      <c r="Q251">
        <f t="shared" si="15"/>
        <v>0.79332606348063917</v>
      </c>
    </row>
    <row r="252" spans="1:17" x14ac:dyDescent="0.75">
      <c r="A252" s="7">
        <v>0.62812499999999993</v>
      </c>
      <c r="B252">
        <v>14.712250000000015</v>
      </c>
      <c r="C252">
        <v>43.43</v>
      </c>
      <c r="D252">
        <v>10</v>
      </c>
      <c r="E252">
        <v>38.909999999999997</v>
      </c>
      <c r="F252">
        <v>31.7</v>
      </c>
      <c r="G252">
        <v>44.82</v>
      </c>
      <c r="H252">
        <v>44.36</v>
      </c>
      <c r="I252">
        <v>49.94</v>
      </c>
      <c r="J252">
        <v>29.66</v>
      </c>
      <c r="K252">
        <v>842.28000000000009</v>
      </c>
      <c r="M252">
        <f t="shared" si="12"/>
        <v>8.4257500000000149</v>
      </c>
      <c r="N252">
        <f t="shared" si="13"/>
        <v>0.35681919241112142</v>
      </c>
      <c r="O252">
        <v>251</v>
      </c>
      <c r="P252" s="22">
        <f t="shared" si="14"/>
        <v>43.949203335014793</v>
      </c>
      <c r="Q252">
        <f t="shared" si="15"/>
        <v>0.78409596205560705</v>
      </c>
    </row>
    <row r="253" spans="1:17" x14ac:dyDescent="0.75">
      <c r="A253" s="7">
        <v>0.62881944444444449</v>
      </c>
      <c r="B253">
        <v>14.658659000000014</v>
      </c>
      <c r="C253">
        <v>43.37</v>
      </c>
      <c r="D253">
        <v>10</v>
      </c>
      <c r="E253">
        <v>38.28</v>
      </c>
      <c r="F253">
        <v>35.32</v>
      </c>
      <c r="G253">
        <v>43.83</v>
      </c>
      <c r="H253">
        <v>44.08</v>
      </c>
      <c r="I253">
        <v>49.54</v>
      </c>
      <c r="J253">
        <v>30.4</v>
      </c>
      <c r="K253">
        <v>839.12</v>
      </c>
      <c r="M253">
        <f t="shared" si="12"/>
        <v>8.3721590000000141</v>
      </c>
      <c r="N253">
        <f t="shared" si="13"/>
        <v>0.35454968556122618</v>
      </c>
      <c r="O253">
        <v>252</v>
      </c>
      <c r="P253" s="22">
        <f t="shared" si="14"/>
        <v>43.590416761076902</v>
      </c>
      <c r="Q253">
        <f t="shared" si="15"/>
        <v>0.77274842780613096</v>
      </c>
    </row>
    <row r="254" spans="1:17" x14ac:dyDescent="0.75">
      <c r="A254" s="7">
        <v>0.62951388888888882</v>
      </c>
      <c r="B254">
        <v>14.575068000000016</v>
      </c>
      <c r="C254">
        <v>43.36</v>
      </c>
      <c r="D254">
        <v>10</v>
      </c>
      <c r="E254">
        <v>39.020000000000003</v>
      </c>
      <c r="F254">
        <v>32.270000000000003</v>
      </c>
      <c r="G254">
        <v>45.62</v>
      </c>
      <c r="H254">
        <v>44.16</v>
      </c>
      <c r="I254">
        <v>49.98</v>
      </c>
      <c r="J254">
        <v>30.61</v>
      </c>
      <c r="K254">
        <v>832.80000000000007</v>
      </c>
      <c r="M254">
        <f t="shared" si="12"/>
        <v>8.2885680000000157</v>
      </c>
      <c r="N254">
        <f t="shared" si="13"/>
        <v>0.35100971901666489</v>
      </c>
      <c r="O254">
        <v>253</v>
      </c>
      <c r="P254" s="22">
        <f t="shared" si="14"/>
        <v>43.021520725896309</v>
      </c>
      <c r="Q254">
        <f t="shared" si="15"/>
        <v>0.75504859508332445</v>
      </c>
    </row>
    <row r="255" spans="1:17" x14ac:dyDescent="0.75">
      <c r="A255" s="7">
        <v>0.63020833333333337</v>
      </c>
      <c r="B255">
        <v>14.501477000000015</v>
      </c>
      <c r="C255">
        <v>43.35</v>
      </c>
      <c r="D255">
        <v>10</v>
      </c>
      <c r="E255">
        <v>39.090000000000003</v>
      </c>
      <c r="F255">
        <v>31.51</v>
      </c>
      <c r="G255">
        <v>45.02</v>
      </c>
      <c r="H255">
        <v>44.14</v>
      </c>
      <c r="I255">
        <v>50.13</v>
      </c>
      <c r="J255">
        <v>29.56</v>
      </c>
      <c r="K255">
        <v>826.90000000000009</v>
      </c>
      <c r="M255">
        <f t="shared" si="12"/>
        <v>8.2149770000000153</v>
      </c>
      <c r="N255">
        <f t="shared" si="13"/>
        <v>0.34789323903699221</v>
      </c>
      <c r="O255">
        <v>254</v>
      </c>
      <c r="P255" s="22">
        <f t="shared" si="14"/>
        <v>42.511098935517524</v>
      </c>
      <c r="Q255">
        <f t="shared" si="15"/>
        <v>0.73946619518496115</v>
      </c>
    </row>
    <row r="256" spans="1:17" x14ac:dyDescent="0.75">
      <c r="A256" s="7">
        <v>0.63090277777777781</v>
      </c>
      <c r="B256">
        <v>14.437886000000017</v>
      </c>
      <c r="C256">
        <v>43.33</v>
      </c>
      <c r="D256">
        <v>10</v>
      </c>
      <c r="E256">
        <v>39.020000000000003</v>
      </c>
      <c r="F256">
        <v>35.130000000000003</v>
      </c>
      <c r="G256">
        <v>46.22</v>
      </c>
      <c r="H256">
        <v>44.06</v>
      </c>
      <c r="I256">
        <v>50.32</v>
      </c>
      <c r="J256">
        <v>31.43</v>
      </c>
      <c r="K256">
        <v>826.48</v>
      </c>
      <c r="M256">
        <f t="shared" si="12"/>
        <v>8.1513860000000165</v>
      </c>
      <c r="N256">
        <f t="shared" si="13"/>
        <v>0.34520024562220836</v>
      </c>
      <c r="O256">
        <v>255</v>
      </c>
      <c r="P256" s="22">
        <f t="shared" si="14"/>
        <v>42.062613646317445</v>
      </c>
      <c r="Q256">
        <f t="shared" si="15"/>
        <v>0.72600122811104173</v>
      </c>
    </row>
    <row r="257" spans="1:17" x14ac:dyDescent="0.75">
      <c r="A257" s="7">
        <v>0.63159722222222225</v>
      </c>
      <c r="B257">
        <v>14.414295000000017</v>
      </c>
      <c r="C257">
        <v>43.32</v>
      </c>
      <c r="D257">
        <v>10</v>
      </c>
      <c r="E257">
        <v>38.909999999999997</v>
      </c>
      <c r="F257">
        <v>33.22</v>
      </c>
      <c r="G257">
        <v>45</v>
      </c>
      <c r="H257">
        <v>44.09</v>
      </c>
      <c r="I257">
        <v>50.47</v>
      </c>
      <c r="J257">
        <v>31.43</v>
      </c>
      <c r="K257">
        <v>787.61000000000013</v>
      </c>
      <c r="M257">
        <f t="shared" si="12"/>
        <v>8.1277950000000168</v>
      </c>
      <c r="N257">
        <f t="shared" si="13"/>
        <v>0.34420119846697939</v>
      </c>
      <c r="O257">
        <v>256</v>
      </c>
      <c r="P257" s="22">
        <f t="shared" si="14"/>
        <v>41.89444984771405</v>
      </c>
      <c r="Q257">
        <f t="shared" si="15"/>
        <v>0.72100599233489682</v>
      </c>
    </row>
    <row r="258" spans="1:17" x14ac:dyDescent="0.75">
      <c r="A258" s="7">
        <v>0.6322916666666667</v>
      </c>
      <c r="B258">
        <v>14.250704000000017</v>
      </c>
      <c r="C258">
        <v>43.36</v>
      </c>
      <c r="D258">
        <v>10</v>
      </c>
      <c r="E258">
        <v>39.08</v>
      </c>
      <c r="F258">
        <v>31.12</v>
      </c>
      <c r="G258">
        <v>45.11</v>
      </c>
      <c r="H258">
        <v>44.01</v>
      </c>
      <c r="I258">
        <v>50.34</v>
      </c>
      <c r="J258">
        <v>31.67</v>
      </c>
      <c r="K258">
        <v>820.58</v>
      </c>
      <c r="M258">
        <f t="shared" si="12"/>
        <v>7.9642040000000165</v>
      </c>
      <c r="N258">
        <f t="shared" si="13"/>
        <v>0.33727333940330817</v>
      </c>
      <c r="O258">
        <v>257</v>
      </c>
      <c r="P258" s="22">
        <f t="shared" si="14"/>
        <v>40.700916249759679</v>
      </c>
      <c r="Q258">
        <f t="shared" si="15"/>
        <v>0.68636669701654074</v>
      </c>
    </row>
    <row r="259" spans="1:17" x14ac:dyDescent="0.75">
      <c r="A259" s="7">
        <v>0.63298611111111114</v>
      </c>
      <c r="B259">
        <v>14.227113000000017</v>
      </c>
      <c r="C259">
        <v>43.4</v>
      </c>
      <c r="D259">
        <v>10</v>
      </c>
      <c r="E259">
        <v>39.049999999999997</v>
      </c>
      <c r="F259">
        <v>31.51</v>
      </c>
      <c r="G259">
        <v>45.83</v>
      </c>
      <c r="H259">
        <v>43.99</v>
      </c>
      <c r="I259">
        <v>50.46</v>
      </c>
      <c r="J259">
        <v>30.52</v>
      </c>
      <c r="K259">
        <v>818.79000000000008</v>
      </c>
      <c r="M259">
        <f t="shared" ref="M259:M315" si="16">B259-6.2865</f>
        <v>7.9406130000000168</v>
      </c>
      <c r="N259">
        <f t="shared" ref="N259:N315" si="17">M259/23.6135</f>
        <v>0.33627429224807914</v>
      </c>
      <c r="O259">
        <v>258</v>
      </c>
      <c r="P259" s="22">
        <f t="shared" ref="P259:P315" si="18">(M259-$S$12)/M259*100</f>
        <v>40.524742863051131</v>
      </c>
      <c r="Q259">
        <f t="shared" ref="Q259:Q315" si="19">(M259-$S$12)/$S$12</f>
        <v>0.68137146124039583</v>
      </c>
    </row>
    <row r="260" spans="1:17" x14ac:dyDescent="0.75">
      <c r="A260" s="7">
        <v>0.63368055555555558</v>
      </c>
      <c r="B260">
        <v>14.113522000000017</v>
      </c>
      <c r="C260">
        <v>43.4</v>
      </c>
      <c r="D260">
        <v>10</v>
      </c>
      <c r="E260">
        <v>38.590000000000003</v>
      </c>
      <c r="F260">
        <v>33.6</v>
      </c>
      <c r="G260">
        <v>43.43</v>
      </c>
      <c r="H260">
        <v>43.72</v>
      </c>
      <c r="I260">
        <v>49.85</v>
      </c>
      <c r="J260">
        <v>29.7</v>
      </c>
      <c r="K260">
        <v>814.26</v>
      </c>
      <c r="M260">
        <f t="shared" si="16"/>
        <v>7.8270220000000172</v>
      </c>
      <c r="N260">
        <f t="shared" si="17"/>
        <v>0.33146386600885164</v>
      </c>
      <c r="O260">
        <v>259</v>
      </c>
      <c r="P260" s="22">
        <f t="shared" si="18"/>
        <v>39.661597987076192</v>
      </c>
      <c r="Q260">
        <f t="shared" si="19"/>
        <v>0.65731933004425813</v>
      </c>
    </row>
    <row r="261" spans="1:17" x14ac:dyDescent="0.75">
      <c r="A261" s="7">
        <v>0.63437500000000002</v>
      </c>
      <c r="B261">
        <v>14.049931000000019</v>
      </c>
      <c r="C261">
        <v>43.39</v>
      </c>
      <c r="D261">
        <v>10</v>
      </c>
      <c r="E261">
        <v>39.14</v>
      </c>
      <c r="F261">
        <v>31.7</v>
      </c>
      <c r="G261">
        <v>45.22</v>
      </c>
      <c r="H261">
        <v>43.71</v>
      </c>
      <c r="I261">
        <v>50.34</v>
      </c>
      <c r="J261">
        <v>31.27</v>
      </c>
      <c r="K261">
        <v>809.73000000000013</v>
      </c>
      <c r="M261">
        <f t="shared" si="16"/>
        <v>7.7634310000000184</v>
      </c>
      <c r="N261">
        <f t="shared" si="17"/>
        <v>0.32877087259406773</v>
      </c>
      <c r="O261">
        <v>260</v>
      </c>
      <c r="P261" s="22">
        <f t="shared" si="18"/>
        <v>39.16736041062272</v>
      </c>
      <c r="Q261">
        <f t="shared" si="19"/>
        <v>0.64385436297033882</v>
      </c>
    </row>
    <row r="262" spans="1:17" x14ac:dyDescent="0.75">
      <c r="A262" s="7">
        <v>0.63506944444444446</v>
      </c>
      <c r="B262">
        <v>14.016340000000017</v>
      </c>
      <c r="C262">
        <v>43.41</v>
      </c>
      <c r="D262">
        <v>10</v>
      </c>
      <c r="E262">
        <v>39.35</v>
      </c>
      <c r="F262">
        <v>30.55</v>
      </c>
      <c r="G262">
        <v>45.58</v>
      </c>
      <c r="H262">
        <v>43.94</v>
      </c>
      <c r="I262">
        <v>50.41</v>
      </c>
      <c r="J262">
        <v>30.26</v>
      </c>
      <c r="K262">
        <v>802.47000000000014</v>
      </c>
      <c r="M262">
        <f t="shared" si="16"/>
        <v>7.7298400000000171</v>
      </c>
      <c r="N262">
        <f t="shared" si="17"/>
        <v>0.32734833887394998</v>
      </c>
      <c r="O262">
        <v>261</v>
      </c>
      <c r="P262" s="22">
        <f t="shared" si="18"/>
        <v>38.903004460635806</v>
      </c>
      <c r="Q262">
        <f t="shared" si="19"/>
        <v>0.63674169436974981</v>
      </c>
    </row>
    <row r="263" spans="1:17" x14ac:dyDescent="0.75">
      <c r="A263" s="7">
        <v>0.63576388888888891</v>
      </c>
      <c r="B263">
        <v>13.952749000000018</v>
      </c>
      <c r="C263">
        <v>43.36</v>
      </c>
      <c r="D263">
        <v>10</v>
      </c>
      <c r="E263">
        <v>38.590000000000003</v>
      </c>
      <c r="F263">
        <v>32.840000000000003</v>
      </c>
      <c r="G263">
        <v>43.27</v>
      </c>
      <c r="H263">
        <v>43.77</v>
      </c>
      <c r="I263">
        <v>49.71</v>
      </c>
      <c r="J263">
        <v>30.29</v>
      </c>
      <c r="K263">
        <v>803.4100000000002</v>
      </c>
      <c r="M263">
        <f t="shared" si="16"/>
        <v>7.6662490000000183</v>
      </c>
      <c r="N263">
        <f t="shared" si="17"/>
        <v>0.32465534545916608</v>
      </c>
      <c r="O263">
        <v>262</v>
      </c>
      <c r="P263" s="22">
        <f t="shared" si="18"/>
        <v>38.396209150002974</v>
      </c>
      <c r="Q263">
        <f t="shared" si="19"/>
        <v>0.6232767272958305</v>
      </c>
    </row>
    <row r="264" spans="1:17" x14ac:dyDescent="0.75">
      <c r="A264" s="7">
        <v>0.63645833333333335</v>
      </c>
      <c r="B264">
        <v>13.839158000000019</v>
      </c>
      <c r="C264">
        <v>43.34</v>
      </c>
      <c r="D264">
        <v>10</v>
      </c>
      <c r="E264">
        <v>39.22</v>
      </c>
      <c r="F264">
        <v>31.89</v>
      </c>
      <c r="G264">
        <v>45.39</v>
      </c>
      <c r="H264">
        <v>43.69</v>
      </c>
      <c r="I264">
        <v>50.51</v>
      </c>
      <c r="J264">
        <v>30.44</v>
      </c>
      <c r="K264">
        <v>802.99</v>
      </c>
      <c r="M264">
        <f t="shared" si="16"/>
        <v>7.5526580000000187</v>
      </c>
      <c r="N264">
        <f t="shared" si="17"/>
        <v>0.31984491921993857</v>
      </c>
      <c r="O264">
        <v>263</v>
      </c>
      <c r="P264" s="22">
        <f t="shared" si="18"/>
        <v>37.469696099042373</v>
      </c>
      <c r="Q264">
        <f t="shared" si="19"/>
        <v>0.59922459609969281</v>
      </c>
    </row>
    <row r="265" spans="1:17" x14ac:dyDescent="0.75">
      <c r="A265" s="7">
        <v>0.63715277777777779</v>
      </c>
      <c r="B265">
        <v>13.805567000000021</v>
      </c>
      <c r="C265">
        <v>43.33</v>
      </c>
      <c r="D265">
        <v>10</v>
      </c>
      <c r="E265">
        <v>39.26</v>
      </c>
      <c r="F265">
        <v>32.65</v>
      </c>
      <c r="G265">
        <v>45.52</v>
      </c>
      <c r="H265">
        <v>43.74</v>
      </c>
      <c r="I265">
        <v>50.64</v>
      </c>
      <c r="J265">
        <v>30.67</v>
      </c>
      <c r="K265">
        <v>805.30000000000007</v>
      </c>
      <c r="M265">
        <f t="shared" si="16"/>
        <v>7.519067000000021</v>
      </c>
      <c r="N265">
        <f t="shared" si="17"/>
        <v>0.31842238549982094</v>
      </c>
      <c r="O265">
        <v>264</v>
      </c>
      <c r="P265" s="22">
        <f t="shared" si="18"/>
        <v>37.190345557500862</v>
      </c>
      <c r="Q265">
        <f t="shared" si="19"/>
        <v>0.59211192749910468</v>
      </c>
    </row>
    <row r="266" spans="1:17" x14ac:dyDescent="0.75">
      <c r="A266" s="7">
        <v>0.63784722222222223</v>
      </c>
      <c r="B266">
        <v>13.761976000000018</v>
      </c>
      <c r="C266">
        <v>43.29</v>
      </c>
      <c r="D266">
        <v>10</v>
      </c>
      <c r="E266">
        <v>39.33</v>
      </c>
      <c r="F266">
        <v>30.36</v>
      </c>
      <c r="G266">
        <v>44.96</v>
      </c>
      <c r="H266">
        <v>43.69</v>
      </c>
      <c r="I266">
        <v>50.67</v>
      </c>
      <c r="J266">
        <v>29.92</v>
      </c>
      <c r="K266">
        <v>779.93000000000006</v>
      </c>
      <c r="M266">
        <f t="shared" si="16"/>
        <v>7.4754760000000182</v>
      </c>
      <c r="N266">
        <f t="shared" si="17"/>
        <v>0.31657636521481436</v>
      </c>
      <c r="O266">
        <v>265</v>
      </c>
      <c r="P266" s="22">
        <f t="shared" si="18"/>
        <v>36.82408986397671</v>
      </c>
      <c r="Q266">
        <f t="shared" si="19"/>
        <v>0.5828818260740718</v>
      </c>
    </row>
    <row r="267" spans="1:17" x14ac:dyDescent="0.75">
      <c r="A267" s="7">
        <v>0.63854166666666667</v>
      </c>
      <c r="B267">
        <v>13.718385000000019</v>
      </c>
      <c r="C267">
        <v>43.21</v>
      </c>
      <c r="D267">
        <v>10</v>
      </c>
      <c r="E267">
        <v>39.090000000000003</v>
      </c>
      <c r="F267">
        <v>31.89</v>
      </c>
      <c r="G267">
        <v>44.1</v>
      </c>
      <c r="H267">
        <v>43.45</v>
      </c>
      <c r="I267">
        <v>50.22</v>
      </c>
      <c r="J267">
        <v>29.29</v>
      </c>
      <c r="K267">
        <v>792.57</v>
      </c>
      <c r="M267">
        <f t="shared" si="16"/>
        <v>7.4318850000000189</v>
      </c>
      <c r="N267">
        <f t="shared" si="17"/>
        <v>0.31473034492980795</v>
      </c>
      <c r="O267">
        <v>266</v>
      </c>
      <c r="P267" s="22">
        <f t="shared" si="18"/>
        <v>36.453537696022103</v>
      </c>
      <c r="Q267">
        <f t="shared" si="19"/>
        <v>0.57365172464903968</v>
      </c>
    </row>
    <row r="268" spans="1:17" x14ac:dyDescent="0.75">
      <c r="A268" s="7">
        <v>0.63923611111111112</v>
      </c>
      <c r="B268">
        <v>13.684794000000021</v>
      </c>
      <c r="C268">
        <v>43.15</v>
      </c>
      <c r="D268">
        <v>10</v>
      </c>
      <c r="E268">
        <v>39.15</v>
      </c>
      <c r="F268">
        <v>31.12</v>
      </c>
      <c r="G268">
        <v>44.9</v>
      </c>
      <c r="H268">
        <v>43.37</v>
      </c>
      <c r="I268">
        <v>50.49</v>
      </c>
      <c r="J268">
        <v>29.81</v>
      </c>
      <c r="K268">
        <v>788.04000000000019</v>
      </c>
      <c r="M268">
        <f t="shared" si="16"/>
        <v>7.3982940000000212</v>
      </c>
      <c r="N268">
        <f t="shared" si="17"/>
        <v>0.31330781120969031</v>
      </c>
      <c r="O268">
        <v>267</v>
      </c>
      <c r="P268" s="22">
        <f t="shared" si="18"/>
        <v>36.165013177362425</v>
      </c>
      <c r="Q268">
        <f t="shared" si="19"/>
        <v>0.56653905604845145</v>
      </c>
    </row>
    <row r="269" spans="1:17" x14ac:dyDescent="0.75">
      <c r="A269" s="7">
        <v>0.63993055555555556</v>
      </c>
      <c r="B269">
        <v>13.641203000000022</v>
      </c>
      <c r="C269">
        <v>43.08</v>
      </c>
      <c r="D269">
        <v>10</v>
      </c>
      <c r="E269">
        <v>38.9</v>
      </c>
      <c r="F269">
        <v>31.12</v>
      </c>
      <c r="G269">
        <v>43.98</v>
      </c>
      <c r="H269">
        <v>43.26</v>
      </c>
      <c r="I269">
        <v>50.37</v>
      </c>
      <c r="J269">
        <v>29.35</v>
      </c>
      <c r="K269">
        <v>784.45000000000016</v>
      </c>
      <c r="M269">
        <f t="shared" si="16"/>
        <v>7.354703000000022</v>
      </c>
      <c r="N269">
        <f t="shared" si="17"/>
        <v>0.31146179092468385</v>
      </c>
      <c r="O269">
        <v>268</v>
      </c>
      <c r="P269" s="22">
        <f t="shared" si="18"/>
        <v>35.786666028526433</v>
      </c>
      <c r="Q269">
        <f t="shared" si="19"/>
        <v>0.55730895462341934</v>
      </c>
    </row>
    <row r="270" spans="1:17" x14ac:dyDescent="0.75">
      <c r="A270" s="7">
        <v>0.640625</v>
      </c>
      <c r="B270">
        <v>13.547612000000022</v>
      </c>
      <c r="C270">
        <v>42.93</v>
      </c>
      <c r="D270">
        <v>10</v>
      </c>
      <c r="E270">
        <v>38.659999999999997</v>
      </c>
      <c r="F270">
        <v>31.12</v>
      </c>
      <c r="G270">
        <v>43.9</v>
      </c>
      <c r="H270">
        <v>43</v>
      </c>
      <c r="I270">
        <v>50.31</v>
      </c>
      <c r="J270">
        <v>30.23</v>
      </c>
      <c r="K270">
        <v>778.13000000000022</v>
      </c>
      <c r="M270">
        <f t="shared" si="16"/>
        <v>7.261112000000022</v>
      </c>
      <c r="N270">
        <f t="shared" si="17"/>
        <v>0.30749833781523378</v>
      </c>
      <c r="O270">
        <v>269</v>
      </c>
      <c r="P270" s="22">
        <f t="shared" si="18"/>
        <v>34.958998015731126</v>
      </c>
      <c r="Q270">
        <f t="shared" si="19"/>
        <v>0.53749168907616884</v>
      </c>
    </row>
    <row r="271" spans="1:17" x14ac:dyDescent="0.75">
      <c r="A271" s="7">
        <v>0.64131944444444444</v>
      </c>
      <c r="B271">
        <v>13.46402100000002</v>
      </c>
      <c r="C271">
        <v>42.8</v>
      </c>
      <c r="D271">
        <v>10</v>
      </c>
      <c r="E271">
        <v>38.159999999999997</v>
      </c>
      <c r="F271">
        <v>33.22</v>
      </c>
      <c r="G271">
        <v>42.84</v>
      </c>
      <c r="H271">
        <v>42.8</v>
      </c>
      <c r="I271">
        <v>49.89</v>
      </c>
      <c r="J271">
        <v>28.42</v>
      </c>
      <c r="K271">
        <v>774.97000000000025</v>
      </c>
      <c r="M271">
        <f t="shared" si="16"/>
        <v>7.17752100000002</v>
      </c>
      <c r="N271">
        <f t="shared" si="17"/>
        <v>0.30395837127067232</v>
      </c>
      <c r="O271">
        <v>270</v>
      </c>
      <c r="P271" s="22">
        <f t="shared" si="18"/>
        <v>34.201516094484617</v>
      </c>
      <c r="Q271">
        <f t="shared" si="19"/>
        <v>0.51979185635336156</v>
      </c>
    </row>
    <row r="272" spans="1:17" x14ac:dyDescent="0.75">
      <c r="A272" s="7">
        <v>0.64201388888888888</v>
      </c>
      <c r="B272">
        <v>13.410430000000023</v>
      </c>
      <c r="C272">
        <v>42.7</v>
      </c>
      <c r="D272">
        <v>10</v>
      </c>
      <c r="E272">
        <v>38.200000000000003</v>
      </c>
      <c r="F272">
        <v>31.51</v>
      </c>
      <c r="G272">
        <v>43.3</v>
      </c>
      <c r="H272">
        <v>42.68</v>
      </c>
      <c r="I272">
        <v>50.03</v>
      </c>
      <c r="J272">
        <v>29.36</v>
      </c>
      <c r="K272">
        <v>767.29000000000008</v>
      </c>
      <c r="M272">
        <f t="shared" si="16"/>
        <v>7.1239300000000227</v>
      </c>
      <c r="N272">
        <f t="shared" si="17"/>
        <v>0.30168886442077725</v>
      </c>
      <c r="O272">
        <v>271</v>
      </c>
      <c r="P272" s="22">
        <f t="shared" si="18"/>
        <v>33.706535577974734</v>
      </c>
      <c r="Q272">
        <f t="shared" si="19"/>
        <v>0.50844432210388613</v>
      </c>
    </row>
    <row r="273" spans="1:17" x14ac:dyDescent="0.75">
      <c r="A273" s="7">
        <v>0.64270833333333333</v>
      </c>
      <c r="B273">
        <v>13.286839000000022</v>
      </c>
      <c r="C273">
        <v>42.53</v>
      </c>
      <c r="D273">
        <v>10</v>
      </c>
      <c r="E273">
        <v>37.770000000000003</v>
      </c>
      <c r="F273">
        <v>32.46</v>
      </c>
      <c r="G273">
        <v>42.99</v>
      </c>
      <c r="H273">
        <v>42.51</v>
      </c>
      <c r="I273">
        <v>49.92</v>
      </c>
      <c r="J273">
        <v>29.9</v>
      </c>
      <c r="K273">
        <v>770.45</v>
      </c>
      <c r="M273">
        <f t="shared" si="16"/>
        <v>7.0003390000000216</v>
      </c>
      <c r="N273">
        <f t="shared" si="17"/>
        <v>0.29645495161666091</v>
      </c>
      <c r="O273">
        <v>272</v>
      </c>
      <c r="P273" s="22">
        <f t="shared" si="18"/>
        <v>32.536124321979479</v>
      </c>
      <c r="Q273">
        <f t="shared" si="19"/>
        <v>0.4822747580833045</v>
      </c>
    </row>
    <row r="274" spans="1:17" x14ac:dyDescent="0.75">
      <c r="A274" s="7">
        <v>0.64340277777777777</v>
      </c>
      <c r="B274">
        <v>13.203248000000023</v>
      </c>
      <c r="C274">
        <v>42.39</v>
      </c>
      <c r="D274">
        <v>10</v>
      </c>
      <c r="E274">
        <v>37.53</v>
      </c>
      <c r="F274">
        <v>33.03</v>
      </c>
      <c r="G274">
        <v>42.41</v>
      </c>
      <c r="H274">
        <v>42.31</v>
      </c>
      <c r="I274">
        <v>49.66</v>
      </c>
      <c r="J274">
        <v>29.99</v>
      </c>
      <c r="K274">
        <v>764.13000000000011</v>
      </c>
      <c r="M274">
        <f t="shared" si="16"/>
        <v>6.9167480000000232</v>
      </c>
      <c r="N274">
        <f t="shared" si="17"/>
        <v>0.29291498507209957</v>
      </c>
      <c r="O274">
        <v>273</v>
      </c>
      <c r="P274" s="22">
        <f t="shared" si="18"/>
        <v>31.720802897546886</v>
      </c>
      <c r="Q274">
        <f t="shared" si="19"/>
        <v>0.46457492536049794</v>
      </c>
    </row>
    <row r="275" spans="1:17" x14ac:dyDescent="0.75">
      <c r="A275" s="7">
        <v>0.64409722222222221</v>
      </c>
      <c r="B275">
        <v>13.149657000000023</v>
      </c>
      <c r="C275">
        <v>42.23</v>
      </c>
      <c r="D275">
        <v>10</v>
      </c>
      <c r="E275">
        <v>37.340000000000003</v>
      </c>
      <c r="F275">
        <v>35.32</v>
      </c>
      <c r="G275">
        <v>43.6</v>
      </c>
      <c r="H275">
        <v>42.38</v>
      </c>
      <c r="I275">
        <v>49.94</v>
      </c>
      <c r="J275">
        <v>30.35</v>
      </c>
      <c r="K275">
        <v>762.33000000000015</v>
      </c>
      <c r="M275">
        <f t="shared" si="16"/>
        <v>6.8631570000000224</v>
      </c>
      <c r="N275">
        <f t="shared" si="17"/>
        <v>0.29064547822220438</v>
      </c>
      <c r="O275">
        <v>274</v>
      </c>
      <c r="P275" s="22">
        <f t="shared" si="18"/>
        <v>31.187644403297426</v>
      </c>
      <c r="Q275">
        <f t="shared" si="19"/>
        <v>0.45322739111102184</v>
      </c>
    </row>
    <row r="276" spans="1:17" x14ac:dyDescent="0.75">
      <c r="A276" s="7">
        <v>0.64479166666666665</v>
      </c>
      <c r="B276">
        <v>13.096066000000022</v>
      </c>
      <c r="C276">
        <v>42.14</v>
      </c>
      <c r="D276">
        <v>10</v>
      </c>
      <c r="E276">
        <v>37.65</v>
      </c>
      <c r="F276">
        <v>32.46</v>
      </c>
      <c r="G276">
        <v>42.64</v>
      </c>
      <c r="H276">
        <v>42.5</v>
      </c>
      <c r="I276">
        <v>49.99</v>
      </c>
      <c r="J276">
        <v>29.78</v>
      </c>
      <c r="K276">
        <v>737.48000000000025</v>
      </c>
      <c r="M276">
        <f t="shared" si="16"/>
        <v>6.8095660000000215</v>
      </c>
      <c r="N276">
        <f t="shared" si="17"/>
        <v>0.28837597137230914</v>
      </c>
      <c r="O276">
        <v>275</v>
      </c>
      <c r="P276" s="22">
        <f t="shared" si="18"/>
        <v>30.646094038886108</v>
      </c>
      <c r="Q276">
        <f t="shared" si="19"/>
        <v>0.44187985686154574</v>
      </c>
    </row>
    <row r="277" spans="1:17" x14ac:dyDescent="0.75">
      <c r="A277" s="7">
        <v>0.64548611111111109</v>
      </c>
      <c r="B277">
        <v>13.002475000000022</v>
      </c>
      <c r="C277">
        <v>42.03</v>
      </c>
      <c r="D277">
        <v>10</v>
      </c>
      <c r="E277">
        <v>36.89</v>
      </c>
      <c r="F277">
        <v>34.549999999999997</v>
      </c>
      <c r="G277">
        <v>41.9</v>
      </c>
      <c r="H277">
        <v>42.37</v>
      </c>
      <c r="I277">
        <v>49.91</v>
      </c>
      <c r="J277">
        <v>29.58</v>
      </c>
      <c r="K277">
        <v>757.81000000000006</v>
      </c>
      <c r="M277">
        <f t="shared" si="16"/>
        <v>6.7159750000000216</v>
      </c>
      <c r="N277">
        <f t="shared" si="17"/>
        <v>0.28441251826285907</v>
      </c>
      <c r="O277">
        <v>276</v>
      </c>
      <c r="P277" s="22">
        <f t="shared" si="18"/>
        <v>29.679607205208708</v>
      </c>
      <c r="Q277">
        <f t="shared" si="19"/>
        <v>0.42206259131429524</v>
      </c>
    </row>
    <row r="278" spans="1:17" x14ac:dyDescent="0.75">
      <c r="A278" s="7">
        <v>0.64618055555555554</v>
      </c>
      <c r="B278">
        <v>12.908884000000025</v>
      </c>
      <c r="C278">
        <v>41.91</v>
      </c>
      <c r="D278">
        <v>10</v>
      </c>
      <c r="E278">
        <v>37.06</v>
      </c>
      <c r="F278">
        <v>35.92</v>
      </c>
      <c r="G278">
        <v>42.59</v>
      </c>
      <c r="H278">
        <v>42.35</v>
      </c>
      <c r="I278">
        <v>49.86</v>
      </c>
      <c r="J278">
        <v>28.7</v>
      </c>
      <c r="K278">
        <v>754.65000000000009</v>
      </c>
      <c r="M278">
        <f t="shared" si="16"/>
        <v>6.6223840000000251</v>
      </c>
      <c r="N278">
        <f t="shared" si="17"/>
        <v>0.28044906515340912</v>
      </c>
      <c r="O278">
        <v>277</v>
      </c>
      <c r="P278" s="22">
        <f t="shared" si="18"/>
        <v>28.685802575024617</v>
      </c>
      <c r="Q278">
        <f t="shared" si="19"/>
        <v>0.40224532576704547</v>
      </c>
    </row>
    <row r="279" spans="1:17" x14ac:dyDescent="0.75">
      <c r="A279" s="7">
        <v>0.64687499999999998</v>
      </c>
      <c r="B279">
        <v>12.835293000000025</v>
      </c>
      <c r="C279">
        <v>41.86</v>
      </c>
      <c r="D279">
        <v>10</v>
      </c>
      <c r="E279">
        <v>37.5</v>
      </c>
      <c r="F279">
        <v>36.31</v>
      </c>
      <c r="G279">
        <v>44.08</v>
      </c>
      <c r="H279">
        <v>42.33</v>
      </c>
      <c r="I279">
        <v>50.07</v>
      </c>
      <c r="J279">
        <v>28.8</v>
      </c>
      <c r="K279">
        <v>748.75000000000023</v>
      </c>
      <c r="M279">
        <f t="shared" si="16"/>
        <v>6.5487930000000247</v>
      </c>
      <c r="N279">
        <f t="shared" si="17"/>
        <v>0.27733258517373643</v>
      </c>
      <c r="O279">
        <v>278</v>
      </c>
      <c r="P279" s="22">
        <f t="shared" si="18"/>
        <v>27.884420839077034</v>
      </c>
      <c r="Q279">
        <f t="shared" si="19"/>
        <v>0.38666292586868217</v>
      </c>
    </row>
    <row r="280" spans="1:17" x14ac:dyDescent="0.75">
      <c r="A280" s="7">
        <v>0.64756944444444442</v>
      </c>
      <c r="B280">
        <v>12.771702000000023</v>
      </c>
      <c r="C280">
        <v>41.78</v>
      </c>
      <c r="D280">
        <v>10</v>
      </c>
      <c r="E280">
        <v>37.090000000000003</v>
      </c>
      <c r="F280">
        <v>34.17</v>
      </c>
      <c r="G280">
        <v>41.69</v>
      </c>
      <c r="H280">
        <v>42.16</v>
      </c>
      <c r="I280">
        <v>49.77</v>
      </c>
      <c r="J280">
        <v>29.47</v>
      </c>
      <c r="K280">
        <v>755.16000000000008</v>
      </c>
      <c r="M280">
        <f t="shared" si="16"/>
        <v>6.4852020000000223</v>
      </c>
      <c r="N280">
        <f t="shared" si="17"/>
        <v>0.27463959175895242</v>
      </c>
      <c r="O280">
        <v>279</v>
      </c>
      <c r="P280" s="22">
        <f t="shared" si="18"/>
        <v>27.177287615713691</v>
      </c>
      <c r="Q280">
        <f t="shared" si="19"/>
        <v>0.37319795879476209</v>
      </c>
    </row>
    <row r="281" spans="1:17" x14ac:dyDescent="0.75">
      <c r="A281" s="7">
        <v>0.64826388888888886</v>
      </c>
      <c r="B281">
        <v>12.738111000000025</v>
      </c>
      <c r="C281">
        <v>41.73</v>
      </c>
      <c r="D281">
        <v>10</v>
      </c>
      <c r="E281">
        <v>37.39</v>
      </c>
      <c r="F281">
        <v>34.549999999999997</v>
      </c>
      <c r="G281">
        <v>42.53</v>
      </c>
      <c r="H281">
        <v>42.06</v>
      </c>
      <c r="I281">
        <v>49.85</v>
      </c>
      <c r="J281">
        <v>29.13</v>
      </c>
      <c r="K281">
        <v>745.17000000000007</v>
      </c>
      <c r="M281">
        <f t="shared" si="16"/>
        <v>6.4516110000000246</v>
      </c>
      <c r="N281">
        <f t="shared" si="17"/>
        <v>0.27321705803883478</v>
      </c>
      <c r="O281">
        <v>280</v>
      </c>
      <c r="P281" s="22">
        <f t="shared" si="18"/>
        <v>26.798128405448164</v>
      </c>
      <c r="Q281">
        <f t="shared" si="19"/>
        <v>0.36608529019417391</v>
      </c>
    </row>
    <row r="282" spans="1:17" x14ac:dyDescent="0.75">
      <c r="A282" s="7">
        <v>0.6489583333333333</v>
      </c>
      <c r="B282">
        <v>12.704520000000024</v>
      </c>
      <c r="C282">
        <v>41.62</v>
      </c>
      <c r="D282">
        <v>10</v>
      </c>
      <c r="E282">
        <v>36.729999999999997</v>
      </c>
      <c r="F282">
        <v>36.119999999999997</v>
      </c>
      <c r="G282">
        <v>41.07</v>
      </c>
      <c r="H282">
        <v>41.68</v>
      </c>
      <c r="I282">
        <v>49.27</v>
      </c>
      <c r="J282">
        <v>28.98</v>
      </c>
      <c r="K282">
        <v>743.37000000000023</v>
      </c>
      <c r="M282">
        <f t="shared" si="16"/>
        <v>6.4180200000000234</v>
      </c>
      <c r="N282">
        <f t="shared" si="17"/>
        <v>0.27179452431871698</v>
      </c>
      <c r="O282">
        <v>281</v>
      </c>
      <c r="P282" s="22">
        <f t="shared" si="18"/>
        <v>26.415000264879474</v>
      </c>
      <c r="Q282">
        <f t="shared" si="19"/>
        <v>0.35897262159358501</v>
      </c>
    </row>
    <row r="283" spans="1:17" x14ac:dyDescent="0.75">
      <c r="A283" s="7">
        <v>0.64965277777777775</v>
      </c>
      <c r="B283">
        <v>12.580929000000026</v>
      </c>
      <c r="C283">
        <v>41.56</v>
      </c>
      <c r="D283">
        <v>10</v>
      </c>
      <c r="E283">
        <v>37.549999999999997</v>
      </c>
      <c r="F283">
        <v>34.36</v>
      </c>
      <c r="G283">
        <v>43.55</v>
      </c>
      <c r="H283">
        <v>41.71</v>
      </c>
      <c r="I283">
        <v>50.15</v>
      </c>
      <c r="J283">
        <v>29.45</v>
      </c>
      <c r="K283">
        <v>732.95000000000027</v>
      </c>
      <c r="M283">
        <f t="shared" si="16"/>
        <v>6.2944290000000258</v>
      </c>
      <c r="N283">
        <f t="shared" si="17"/>
        <v>0.26656061151460081</v>
      </c>
      <c r="O283">
        <v>282</v>
      </c>
      <c r="P283" s="22">
        <f t="shared" si="18"/>
        <v>24.970160120958067</v>
      </c>
      <c r="Q283">
        <f t="shared" si="19"/>
        <v>0.33280305757300405</v>
      </c>
    </row>
    <row r="284" spans="1:17" x14ac:dyDescent="0.75">
      <c r="A284" s="7">
        <v>0.65034722222222219</v>
      </c>
      <c r="B284">
        <v>12.497338000000024</v>
      </c>
      <c r="C284">
        <v>41.5</v>
      </c>
      <c r="D284">
        <v>10</v>
      </c>
      <c r="E284">
        <v>37.17</v>
      </c>
      <c r="F284">
        <v>33.22</v>
      </c>
      <c r="G284">
        <v>41.11</v>
      </c>
      <c r="H284">
        <v>41.71</v>
      </c>
      <c r="I284">
        <v>49.6</v>
      </c>
      <c r="J284">
        <v>28.77</v>
      </c>
      <c r="K284">
        <v>729.79000000000019</v>
      </c>
      <c r="M284">
        <f t="shared" si="16"/>
        <v>6.2108380000000238</v>
      </c>
      <c r="N284">
        <f t="shared" si="17"/>
        <v>0.26302064497003935</v>
      </c>
      <c r="O284">
        <v>283</v>
      </c>
      <c r="P284" s="22">
        <f t="shared" si="18"/>
        <v>23.960341583535403</v>
      </c>
      <c r="Q284">
        <f t="shared" si="19"/>
        <v>0.31510322485019676</v>
      </c>
    </row>
    <row r="285" spans="1:17" x14ac:dyDescent="0.75">
      <c r="A285" s="7">
        <v>0.65104166666666663</v>
      </c>
      <c r="B285">
        <v>12.453747000000025</v>
      </c>
      <c r="C285">
        <v>41.45</v>
      </c>
      <c r="D285">
        <v>10</v>
      </c>
      <c r="E285">
        <v>37.36</v>
      </c>
      <c r="F285">
        <v>33.22</v>
      </c>
      <c r="G285">
        <v>43.72</v>
      </c>
      <c r="H285">
        <v>41.74</v>
      </c>
      <c r="I285">
        <v>50.1</v>
      </c>
      <c r="J285">
        <v>30.53</v>
      </c>
      <c r="K285">
        <v>728.00000000000023</v>
      </c>
      <c r="M285">
        <f t="shared" si="16"/>
        <v>6.1672470000000246</v>
      </c>
      <c r="N285">
        <f t="shared" si="17"/>
        <v>0.26117462468503294</v>
      </c>
      <c r="O285">
        <v>284</v>
      </c>
      <c r="P285" s="22">
        <f t="shared" si="18"/>
        <v>23.422882203356199</v>
      </c>
      <c r="Q285">
        <f t="shared" si="19"/>
        <v>0.30587312342516465</v>
      </c>
    </row>
    <row r="286" spans="1:17" x14ac:dyDescent="0.75">
      <c r="A286" s="7">
        <v>0.65173611111111118</v>
      </c>
      <c r="B286">
        <v>12.320156000000026</v>
      </c>
      <c r="C286">
        <v>41.46</v>
      </c>
      <c r="D286">
        <v>10</v>
      </c>
      <c r="E286">
        <v>37.18</v>
      </c>
      <c r="F286">
        <v>33.6</v>
      </c>
      <c r="G286">
        <v>42.62</v>
      </c>
      <c r="H286">
        <v>41.74</v>
      </c>
      <c r="I286">
        <v>49.94</v>
      </c>
      <c r="J286">
        <v>30.09</v>
      </c>
      <c r="K286">
        <v>722.11000000000024</v>
      </c>
      <c r="M286">
        <f t="shared" si="16"/>
        <v>6.0336560000000254</v>
      </c>
      <c r="N286">
        <f t="shared" si="17"/>
        <v>0.25551722531602794</v>
      </c>
      <c r="O286">
        <v>285</v>
      </c>
      <c r="P286" s="22">
        <f t="shared" si="18"/>
        <v>21.727390490939825</v>
      </c>
      <c r="Q286">
        <f t="shared" si="19"/>
        <v>0.2775861265801397</v>
      </c>
    </row>
    <row r="287" spans="1:17" x14ac:dyDescent="0.75">
      <c r="A287" s="7">
        <v>0.65243055555555551</v>
      </c>
      <c r="B287">
        <v>12.276565000000026</v>
      </c>
      <c r="C287">
        <v>41.47</v>
      </c>
      <c r="D287">
        <v>10</v>
      </c>
      <c r="E287">
        <v>37.590000000000003</v>
      </c>
      <c r="F287">
        <v>33.979999999999997</v>
      </c>
      <c r="G287">
        <v>42.79</v>
      </c>
      <c r="H287">
        <v>41.8</v>
      </c>
      <c r="I287">
        <v>50.28</v>
      </c>
      <c r="J287">
        <v>31.15</v>
      </c>
      <c r="K287">
        <v>710.74000000000024</v>
      </c>
      <c r="M287">
        <f t="shared" si="16"/>
        <v>5.9900650000000262</v>
      </c>
      <c r="N287">
        <f t="shared" si="17"/>
        <v>0.25367120503102153</v>
      </c>
      <c r="O287">
        <v>286</v>
      </c>
      <c r="P287" s="22">
        <f t="shared" si="18"/>
        <v>21.157783763615605</v>
      </c>
      <c r="Q287">
        <f t="shared" si="19"/>
        <v>0.26835602515510759</v>
      </c>
    </row>
    <row r="288" spans="1:17" x14ac:dyDescent="0.75">
      <c r="A288" s="7">
        <v>0.65312500000000007</v>
      </c>
      <c r="B288">
        <v>12.212974000000028</v>
      </c>
      <c r="C288">
        <v>41.49</v>
      </c>
      <c r="D288">
        <v>10</v>
      </c>
      <c r="E288">
        <v>38.159999999999997</v>
      </c>
      <c r="F288">
        <v>32.840000000000003</v>
      </c>
      <c r="G288">
        <v>44.57</v>
      </c>
      <c r="H288">
        <v>41.88</v>
      </c>
      <c r="I288">
        <v>50.71</v>
      </c>
      <c r="J288">
        <v>31.25</v>
      </c>
      <c r="K288">
        <v>719.8900000000001</v>
      </c>
      <c r="M288">
        <f t="shared" si="16"/>
        <v>5.9264740000000273</v>
      </c>
      <c r="N288">
        <f t="shared" si="17"/>
        <v>0.25097821161623762</v>
      </c>
      <c r="O288">
        <v>287</v>
      </c>
      <c r="P288" s="22">
        <f t="shared" si="18"/>
        <v>20.311807661689262</v>
      </c>
      <c r="Q288">
        <f t="shared" si="19"/>
        <v>0.25489105808118823</v>
      </c>
    </row>
    <row r="289" spans="1:18" x14ac:dyDescent="0.75">
      <c r="A289" s="7">
        <v>0.6538194444444444</v>
      </c>
      <c r="B289">
        <v>12.129383000000026</v>
      </c>
      <c r="C289">
        <v>41.52</v>
      </c>
      <c r="D289">
        <v>10</v>
      </c>
      <c r="E289">
        <v>38.090000000000003</v>
      </c>
      <c r="F289">
        <v>32.840000000000003</v>
      </c>
      <c r="G289">
        <v>43.01</v>
      </c>
      <c r="H289">
        <v>41.95</v>
      </c>
      <c r="I289">
        <v>50.49</v>
      </c>
      <c r="J289">
        <v>30.07</v>
      </c>
      <c r="K289">
        <v>707.25000000000011</v>
      </c>
      <c r="M289">
        <f t="shared" si="16"/>
        <v>5.8428830000000254</v>
      </c>
      <c r="N289">
        <f t="shared" si="17"/>
        <v>0.24743824507167619</v>
      </c>
      <c r="O289">
        <v>288</v>
      </c>
      <c r="P289" s="22">
        <f t="shared" si="18"/>
        <v>19.171751342616663</v>
      </c>
      <c r="Q289">
        <f t="shared" si="19"/>
        <v>0.23719122535838097</v>
      </c>
    </row>
    <row r="290" spans="1:18" x14ac:dyDescent="0.75">
      <c r="A290" s="7">
        <v>0.65451388888888895</v>
      </c>
      <c r="B290">
        <v>12.045792000000027</v>
      </c>
      <c r="C290">
        <v>41.5</v>
      </c>
      <c r="D290">
        <v>10</v>
      </c>
      <c r="E290">
        <v>38.08</v>
      </c>
      <c r="F290">
        <v>33.6</v>
      </c>
      <c r="G290">
        <v>42.75</v>
      </c>
      <c r="H290">
        <v>41.79</v>
      </c>
      <c r="I290">
        <v>50.32</v>
      </c>
      <c r="J290">
        <v>29.48</v>
      </c>
      <c r="K290">
        <v>712.63000000000022</v>
      </c>
      <c r="M290">
        <f t="shared" si="16"/>
        <v>5.7592920000000269</v>
      </c>
      <c r="N290">
        <f t="shared" si="17"/>
        <v>0.24389827852711488</v>
      </c>
      <c r="O290">
        <v>289</v>
      </c>
      <c r="P290" s="22">
        <f t="shared" si="18"/>
        <v>17.998601216955528</v>
      </c>
      <c r="Q290">
        <f t="shared" si="19"/>
        <v>0.21949139263557443</v>
      </c>
    </row>
    <row r="291" spans="1:18" x14ac:dyDescent="0.75">
      <c r="A291" s="7">
        <v>0.65520833333333328</v>
      </c>
      <c r="B291">
        <v>11.982201000000028</v>
      </c>
      <c r="C291">
        <v>41.51</v>
      </c>
      <c r="D291">
        <v>10</v>
      </c>
      <c r="E291">
        <v>37.659999999999997</v>
      </c>
      <c r="F291">
        <v>34.74</v>
      </c>
      <c r="G291">
        <v>42.13</v>
      </c>
      <c r="H291">
        <v>41.67</v>
      </c>
      <c r="I291">
        <v>50.24</v>
      </c>
      <c r="J291">
        <v>29.81</v>
      </c>
      <c r="K291">
        <v>710.83000000000027</v>
      </c>
      <c r="M291">
        <f t="shared" si="16"/>
        <v>5.6957010000000281</v>
      </c>
      <c r="N291">
        <f t="shared" si="17"/>
        <v>0.24120528511233102</v>
      </c>
      <c r="O291">
        <v>290</v>
      </c>
      <c r="P291" s="22">
        <f t="shared" si="18"/>
        <v>17.083077219117079</v>
      </c>
      <c r="Q291">
        <f t="shared" si="19"/>
        <v>0.2060264255616551</v>
      </c>
    </row>
    <row r="292" spans="1:18" x14ac:dyDescent="0.75">
      <c r="A292" s="7">
        <v>0.65590277777777783</v>
      </c>
      <c r="B292">
        <v>11.958610000000029</v>
      </c>
      <c r="C292">
        <v>41.53</v>
      </c>
      <c r="D292">
        <v>10</v>
      </c>
      <c r="E292">
        <v>38.380000000000003</v>
      </c>
      <c r="F292">
        <v>35.32</v>
      </c>
      <c r="G292">
        <v>43.33</v>
      </c>
      <c r="H292">
        <v>41.74</v>
      </c>
      <c r="I292">
        <v>50.67</v>
      </c>
      <c r="J292">
        <v>28.57</v>
      </c>
      <c r="K292">
        <v>698.10000000000014</v>
      </c>
      <c r="M292">
        <f t="shared" si="16"/>
        <v>5.6721100000000284</v>
      </c>
      <c r="N292">
        <f t="shared" si="17"/>
        <v>0.24020623795710203</v>
      </c>
      <c r="O292">
        <v>291</v>
      </c>
      <c r="P292" s="22">
        <f t="shared" si="18"/>
        <v>16.738215584677025</v>
      </c>
      <c r="Q292">
        <f t="shared" si="19"/>
        <v>0.20103118978551016</v>
      </c>
    </row>
    <row r="293" spans="1:18" x14ac:dyDescent="0.75">
      <c r="A293" s="7">
        <v>0.65659722222222217</v>
      </c>
      <c r="B293">
        <v>11.915019000000029</v>
      </c>
      <c r="C293">
        <v>41.57</v>
      </c>
      <c r="D293">
        <v>10</v>
      </c>
      <c r="E293">
        <v>38.57</v>
      </c>
      <c r="F293">
        <v>31.89</v>
      </c>
      <c r="G293">
        <v>43.22</v>
      </c>
      <c r="H293">
        <v>41.67</v>
      </c>
      <c r="I293">
        <v>50.55</v>
      </c>
      <c r="J293">
        <v>29.32</v>
      </c>
      <c r="K293">
        <v>699.99000000000024</v>
      </c>
      <c r="M293">
        <f t="shared" si="16"/>
        <v>5.6285190000000291</v>
      </c>
      <c r="N293">
        <f t="shared" si="17"/>
        <v>0.23836021767209561</v>
      </c>
      <c r="O293">
        <v>292</v>
      </c>
      <c r="P293" s="22">
        <f t="shared" si="18"/>
        <v>16.093380869817171</v>
      </c>
      <c r="Q293">
        <f t="shared" si="19"/>
        <v>0.19180108836047802</v>
      </c>
    </row>
    <row r="294" spans="1:18" x14ac:dyDescent="0.75">
      <c r="A294" s="7">
        <v>0.65729166666666672</v>
      </c>
      <c r="B294">
        <v>11.841428000000029</v>
      </c>
      <c r="C294">
        <v>41.58</v>
      </c>
      <c r="D294">
        <v>10</v>
      </c>
      <c r="E294">
        <v>38.159999999999997</v>
      </c>
      <c r="F294">
        <v>33.409999999999997</v>
      </c>
      <c r="G294">
        <v>41.56</v>
      </c>
      <c r="H294">
        <v>41.46</v>
      </c>
      <c r="I294">
        <v>50.08</v>
      </c>
      <c r="J294">
        <v>29.46</v>
      </c>
      <c r="K294">
        <v>698.19000000000028</v>
      </c>
      <c r="M294">
        <f t="shared" si="16"/>
        <v>5.5549280000000287</v>
      </c>
      <c r="N294">
        <f t="shared" si="17"/>
        <v>0.23524373769242293</v>
      </c>
      <c r="O294">
        <v>293</v>
      </c>
      <c r="P294" s="22">
        <f t="shared" si="18"/>
        <v>14.98179634371543</v>
      </c>
      <c r="Q294">
        <f t="shared" si="19"/>
        <v>0.17621868846211469</v>
      </c>
    </row>
    <row r="295" spans="1:18" x14ac:dyDescent="0.75">
      <c r="A295" s="7">
        <v>0.65798611111111105</v>
      </c>
      <c r="B295">
        <v>11.79783700000003</v>
      </c>
      <c r="C295">
        <v>41.5</v>
      </c>
      <c r="D295">
        <v>10</v>
      </c>
      <c r="E295">
        <v>37.659999999999997</v>
      </c>
      <c r="F295">
        <v>34.549999999999997</v>
      </c>
      <c r="G295">
        <v>41.3</v>
      </c>
      <c r="H295">
        <v>41.03</v>
      </c>
      <c r="I295">
        <v>49.89</v>
      </c>
      <c r="J295">
        <v>28.88</v>
      </c>
      <c r="K295">
        <v>689.14000000000021</v>
      </c>
      <c r="M295">
        <f t="shared" si="16"/>
        <v>5.5113370000000295</v>
      </c>
      <c r="N295">
        <f t="shared" si="17"/>
        <v>0.23339771740741652</v>
      </c>
      <c r="O295">
        <v>294</v>
      </c>
      <c r="P295" s="22">
        <f t="shared" si="18"/>
        <v>14.309359053892468</v>
      </c>
      <c r="Q295">
        <f t="shared" si="19"/>
        <v>0.16698858703708258</v>
      </c>
    </row>
    <row r="296" spans="1:18" x14ac:dyDescent="0.75">
      <c r="A296" s="7">
        <v>0.6586805555555556</v>
      </c>
      <c r="B296">
        <v>11.674246000000029</v>
      </c>
      <c r="C296">
        <v>41.45</v>
      </c>
      <c r="D296">
        <v>10</v>
      </c>
      <c r="E296">
        <v>37.409999999999997</v>
      </c>
      <c r="F296">
        <v>35.130000000000003</v>
      </c>
      <c r="G296">
        <v>42.03</v>
      </c>
      <c r="H296">
        <v>41.02</v>
      </c>
      <c r="I296">
        <v>49.91</v>
      </c>
      <c r="J296">
        <v>28.37</v>
      </c>
      <c r="K296">
        <v>690.93000000000029</v>
      </c>
      <c r="M296">
        <f t="shared" si="16"/>
        <v>5.3877460000000283</v>
      </c>
      <c r="N296">
        <f t="shared" si="17"/>
        <v>0.22816380460330019</v>
      </c>
      <c r="O296">
        <v>295</v>
      </c>
      <c r="P296" s="22">
        <f t="shared" si="18"/>
        <v>12.343677671516533</v>
      </c>
      <c r="Q296">
        <f t="shared" si="19"/>
        <v>0.14081902301650087</v>
      </c>
    </row>
    <row r="297" spans="1:18" x14ac:dyDescent="0.75">
      <c r="A297" s="7">
        <v>0.65937499999999993</v>
      </c>
      <c r="B297">
        <v>11.620655000000028</v>
      </c>
      <c r="C297">
        <v>41.37</v>
      </c>
      <c r="D297">
        <v>10</v>
      </c>
      <c r="E297">
        <v>37.020000000000003</v>
      </c>
      <c r="F297">
        <v>35.32</v>
      </c>
      <c r="G297">
        <v>40.770000000000003</v>
      </c>
      <c r="H297">
        <v>40.700000000000003</v>
      </c>
      <c r="I297">
        <v>49.56</v>
      </c>
      <c r="J297">
        <v>28.12</v>
      </c>
      <c r="K297">
        <v>685.98000000000025</v>
      </c>
      <c r="M297">
        <f t="shared" si="16"/>
        <v>5.3341550000000275</v>
      </c>
      <c r="N297">
        <f t="shared" si="17"/>
        <v>0.22589429775340494</v>
      </c>
      <c r="O297">
        <v>296</v>
      </c>
      <c r="P297" s="22">
        <f t="shared" si="18"/>
        <v>11.463015229216712</v>
      </c>
      <c r="Q297">
        <f t="shared" si="19"/>
        <v>0.12947148876702477</v>
      </c>
    </row>
    <row r="298" spans="1:18" x14ac:dyDescent="0.75">
      <c r="A298" s="7">
        <v>0.66006944444444449</v>
      </c>
      <c r="B298">
        <v>11.557064000000029</v>
      </c>
      <c r="C298">
        <v>41.21</v>
      </c>
      <c r="D298">
        <v>10</v>
      </c>
      <c r="E298">
        <v>36.69</v>
      </c>
      <c r="F298">
        <v>34.93</v>
      </c>
      <c r="G298">
        <v>40.53</v>
      </c>
      <c r="H298">
        <v>40.47</v>
      </c>
      <c r="I298">
        <v>48.94</v>
      </c>
      <c r="J298">
        <v>27.93</v>
      </c>
      <c r="K298">
        <v>681.45000000000027</v>
      </c>
      <c r="M298">
        <f t="shared" si="16"/>
        <v>5.2705640000000287</v>
      </c>
      <c r="N298">
        <f t="shared" si="17"/>
        <v>0.22320130433862109</v>
      </c>
      <c r="O298">
        <v>297</v>
      </c>
      <c r="P298" s="22">
        <f t="shared" si="18"/>
        <v>10.394788868895739</v>
      </c>
      <c r="Q298">
        <f t="shared" si="19"/>
        <v>0.11600652169310544</v>
      </c>
    </row>
    <row r="299" spans="1:18" x14ac:dyDescent="0.75">
      <c r="A299" s="7">
        <v>0.66076388888888882</v>
      </c>
      <c r="B299">
        <v>11.26347300000003</v>
      </c>
      <c r="C299">
        <v>41.06</v>
      </c>
      <c r="D299">
        <v>10</v>
      </c>
      <c r="E299">
        <v>36.43</v>
      </c>
      <c r="F299">
        <v>35.72</v>
      </c>
      <c r="G299">
        <v>40.22</v>
      </c>
      <c r="H299">
        <v>40.32</v>
      </c>
      <c r="I299">
        <v>48.86</v>
      </c>
      <c r="J299">
        <v>27.85</v>
      </c>
      <c r="K299">
        <v>678.29000000000019</v>
      </c>
      <c r="M299">
        <f t="shared" si="16"/>
        <v>4.9769730000000294</v>
      </c>
      <c r="N299">
        <f t="shared" si="17"/>
        <v>0.21076811993139644</v>
      </c>
      <c r="O299">
        <v>298</v>
      </c>
      <c r="P299" s="22">
        <f t="shared" si="18"/>
        <v>5.1089889376540363</v>
      </c>
      <c r="Q299">
        <f t="shared" si="19"/>
        <v>5.384059965698218E-2</v>
      </c>
      <c r="R299">
        <f>7.03/298</f>
        <v>2.3590604026845638E-2</v>
      </c>
    </row>
    <row r="300" spans="1:18" x14ac:dyDescent="0.75">
      <c r="A300" s="7">
        <v>0.66145833333333337</v>
      </c>
      <c r="B300">
        <v>11.24</v>
      </c>
      <c r="C300">
        <v>40.94</v>
      </c>
      <c r="D300">
        <v>10</v>
      </c>
      <c r="E300">
        <v>36.43</v>
      </c>
      <c r="F300">
        <v>35.520000000000003</v>
      </c>
      <c r="G300">
        <v>40.96</v>
      </c>
      <c r="H300">
        <v>40.340000000000003</v>
      </c>
      <c r="I300">
        <v>49.37</v>
      </c>
      <c r="J300">
        <v>28.64</v>
      </c>
      <c r="K300">
        <v>673.76000000000022</v>
      </c>
      <c r="M300">
        <f t="shared" si="16"/>
        <v>4.9535</v>
      </c>
      <c r="N300">
        <f t="shared" si="17"/>
        <v>0.20977406991763187</v>
      </c>
      <c r="O300">
        <v>299</v>
      </c>
      <c r="P300" s="22">
        <f t="shared" si="18"/>
        <v>4.6593317856061436</v>
      </c>
      <c r="Q300">
        <f t="shared" si="19"/>
        <v>4.887034958815939E-2</v>
      </c>
    </row>
    <row r="301" spans="1:18" x14ac:dyDescent="0.75">
      <c r="A301" s="7">
        <v>0.66215277777777781</v>
      </c>
      <c r="B301">
        <v>11.21</v>
      </c>
      <c r="C301">
        <v>40.82</v>
      </c>
      <c r="D301">
        <v>10</v>
      </c>
      <c r="E301">
        <v>36.18</v>
      </c>
      <c r="F301">
        <v>36.71</v>
      </c>
      <c r="G301">
        <v>40.229999999999997</v>
      </c>
      <c r="H301">
        <v>40.21</v>
      </c>
      <c r="I301">
        <v>49.13</v>
      </c>
      <c r="J301">
        <v>28.25</v>
      </c>
      <c r="K301">
        <v>671.71</v>
      </c>
      <c r="M301">
        <f t="shared" si="16"/>
        <v>4.9235000000000007</v>
      </c>
      <c r="N301">
        <f t="shared" si="17"/>
        <v>0.20850361022296571</v>
      </c>
      <c r="O301">
        <v>300</v>
      </c>
      <c r="P301" s="22">
        <f t="shared" si="18"/>
        <v>4.0783995125419104</v>
      </c>
      <c r="Q301">
        <f t="shared" si="19"/>
        <v>4.2518051114828592E-2</v>
      </c>
    </row>
    <row r="302" spans="1:18" x14ac:dyDescent="0.75">
      <c r="A302" s="7">
        <v>0.66284722222222225</v>
      </c>
      <c r="B302">
        <v>11.190000000000001</v>
      </c>
      <c r="C302">
        <v>40.72</v>
      </c>
      <c r="D302">
        <v>10</v>
      </c>
      <c r="E302">
        <v>36.53</v>
      </c>
      <c r="F302">
        <v>35.72</v>
      </c>
      <c r="G302">
        <v>40.97</v>
      </c>
      <c r="H302">
        <v>40.18</v>
      </c>
      <c r="I302">
        <v>49.55</v>
      </c>
      <c r="J302">
        <v>28.62</v>
      </c>
      <c r="K302">
        <v>665.30000000000007</v>
      </c>
      <c r="M302">
        <f t="shared" si="16"/>
        <v>4.9035000000000011</v>
      </c>
      <c r="N302">
        <f t="shared" si="17"/>
        <v>0.20765663709318827</v>
      </c>
      <c r="O302">
        <v>301</v>
      </c>
      <c r="P302" s="22">
        <f t="shared" si="18"/>
        <v>3.6871622310594749</v>
      </c>
      <c r="Q302">
        <f t="shared" si="19"/>
        <v>3.8283185465941394E-2</v>
      </c>
    </row>
    <row r="303" spans="1:18" x14ac:dyDescent="0.75">
      <c r="A303" s="7">
        <v>0.6635416666666667</v>
      </c>
      <c r="B303">
        <v>11.15</v>
      </c>
      <c r="C303">
        <v>40.58</v>
      </c>
      <c r="D303">
        <v>10</v>
      </c>
      <c r="E303">
        <v>36.32</v>
      </c>
      <c r="F303">
        <v>36.31</v>
      </c>
      <c r="G303">
        <v>40.58</v>
      </c>
      <c r="H303">
        <v>39.950000000000003</v>
      </c>
      <c r="I303">
        <v>49.22</v>
      </c>
      <c r="J303">
        <v>28.41</v>
      </c>
      <c r="K303">
        <v>549.61000000000013</v>
      </c>
      <c r="M303">
        <f t="shared" si="16"/>
        <v>4.8635000000000002</v>
      </c>
      <c r="N303">
        <f t="shared" si="17"/>
        <v>0.20596269083363333</v>
      </c>
      <c r="O303">
        <v>302</v>
      </c>
      <c r="P303" s="22">
        <f t="shared" si="18"/>
        <v>2.8950344402179597</v>
      </c>
      <c r="Q303">
        <f t="shared" si="19"/>
        <v>2.9813454168166619E-2</v>
      </c>
    </row>
    <row r="304" spans="1:18" x14ac:dyDescent="0.75">
      <c r="A304" s="7">
        <v>0.66423611111111114</v>
      </c>
      <c r="B304">
        <v>11.11</v>
      </c>
      <c r="C304">
        <v>40.4</v>
      </c>
      <c r="D304">
        <v>10</v>
      </c>
      <c r="E304">
        <v>35.06</v>
      </c>
      <c r="F304">
        <v>38.49</v>
      </c>
      <c r="G304">
        <v>37.479999999999997</v>
      </c>
      <c r="H304">
        <v>38.71</v>
      </c>
      <c r="I304">
        <v>46.59</v>
      </c>
      <c r="J304">
        <v>29.18</v>
      </c>
      <c r="K304">
        <v>635.30999999999995</v>
      </c>
      <c r="M304">
        <f t="shared" si="16"/>
        <v>4.8234999999999992</v>
      </c>
      <c r="N304">
        <f t="shared" si="17"/>
        <v>0.20426874457407837</v>
      </c>
      <c r="O304">
        <v>303</v>
      </c>
      <c r="P304" s="22">
        <f t="shared" si="18"/>
        <v>2.0897688400538939</v>
      </c>
      <c r="Q304">
        <f t="shared" si="19"/>
        <v>2.1343722870391844E-2</v>
      </c>
    </row>
    <row r="305" spans="1:17" x14ac:dyDescent="0.75">
      <c r="A305" s="7">
        <v>0.66493055555555558</v>
      </c>
      <c r="B305">
        <v>11.07</v>
      </c>
      <c r="C305">
        <v>40.24</v>
      </c>
      <c r="D305">
        <v>10</v>
      </c>
      <c r="E305">
        <v>34.57</v>
      </c>
      <c r="F305">
        <v>39.67</v>
      </c>
      <c r="G305">
        <v>38.450000000000003</v>
      </c>
      <c r="H305">
        <v>27.29</v>
      </c>
      <c r="I305">
        <v>42.65</v>
      </c>
      <c r="J305">
        <v>28.49</v>
      </c>
      <c r="K305">
        <v>576.1</v>
      </c>
      <c r="M305">
        <f t="shared" si="16"/>
        <v>4.7835000000000001</v>
      </c>
      <c r="N305">
        <f t="shared" si="17"/>
        <v>0.20257479831452349</v>
      </c>
      <c r="O305">
        <v>304</v>
      </c>
      <c r="P305" s="22">
        <f t="shared" si="18"/>
        <v>1.2710358524093321</v>
      </c>
      <c r="Q305">
        <f t="shared" si="19"/>
        <v>1.2873991572617446E-2</v>
      </c>
    </row>
    <row r="306" spans="1:17" x14ac:dyDescent="0.75">
      <c r="A306" s="7">
        <v>0.66562500000000002</v>
      </c>
      <c r="B306">
        <v>11.059999999999999</v>
      </c>
      <c r="C306">
        <v>40.090000000000003</v>
      </c>
      <c r="D306">
        <v>10</v>
      </c>
      <c r="E306">
        <v>34.35</v>
      </c>
      <c r="F306">
        <v>40.07</v>
      </c>
      <c r="G306">
        <v>38.1</v>
      </c>
      <c r="H306">
        <v>27.93</v>
      </c>
      <c r="I306">
        <v>42.98</v>
      </c>
      <c r="J306">
        <v>29.64</v>
      </c>
      <c r="K306">
        <v>623.53</v>
      </c>
      <c r="M306">
        <f t="shared" si="16"/>
        <v>4.7734999999999985</v>
      </c>
      <c r="N306">
        <f t="shared" si="17"/>
        <v>0.20215131174963469</v>
      </c>
      <c r="O306">
        <v>305</v>
      </c>
      <c r="P306" s="22">
        <f t="shared" si="18"/>
        <v>1.0642086519325205</v>
      </c>
      <c r="Q306">
        <f t="shared" si="19"/>
        <v>1.075655874817347E-2</v>
      </c>
    </row>
    <row r="307" spans="1:17" x14ac:dyDescent="0.75">
      <c r="A307" s="7">
        <v>0.66631944444444446</v>
      </c>
      <c r="B307">
        <v>11.03</v>
      </c>
      <c r="C307">
        <v>40.020000000000003</v>
      </c>
      <c r="D307">
        <v>10</v>
      </c>
      <c r="E307">
        <v>34.299999999999997</v>
      </c>
      <c r="F307">
        <v>40.46</v>
      </c>
      <c r="G307">
        <v>37.58</v>
      </c>
      <c r="H307">
        <v>27.9</v>
      </c>
      <c r="I307">
        <v>40.97</v>
      </c>
      <c r="J307">
        <v>30.2</v>
      </c>
      <c r="K307">
        <v>617.63</v>
      </c>
      <c r="M307">
        <f t="shared" si="16"/>
        <v>4.7434999999999992</v>
      </c>
      <c r="N307">
        <f t="shared" si="17"/>
        <v>0.20088085205496853</v>
      </c>
      <c r="O307">
        <v>306</v>
      </c>
      <c r="P307" s="22">
        <f t="shared" si="18"/>
        <v>0.43849478233370903</v>
      </c>
      <c r="Q307">
        <f t="shared" si="19"/>
        <v>4.4042602748426722E-3</v>
      </c>
    </row>
    <row r="308" spans="1:17" x14ac:dyDescent="0.75">
      <c r="A308" s="7">
        <v>0.66701388888888891</v>
      </c>
      <c r="B308">
        <v>11.02</v>
      </c>
      <c r="C308">
        <v>39.979999999999997</v>
      </c>
      <c r="D308">
        <v>10</v>
      </c>
      <c r="E308">
        <v>34.33</v>
      </c>
      <c r="F308">
        <v>39.869999999999997</v>
      </c>
      <c r="G308">
        <v>36.28</v>
      </c>
      <c r="H308">
        <v>28.69</v>
      </c>
      <c r="I308">
        <v>40.020000000000003</v>
      </c>
      <c r="J308">
        <v>29.83</v>
      </c>
      <c r="K308">
        <v>610.36999999999989</v>
      </c>
      <c r="M308">
        <f t="shared" si="16"/>
        <v>4.7334999999999994</v>
      </c>
      <c r="N308">
        <f t="shared" si="17"/>
        <v>0.20045736549007981</v>
      </c>
      <c r="O308">
        <v>307</v>
      </c>
      <c r="P308" s="22">
        <f t="shared" si="18"/>
        <v>0.22816098024716808</v>
      </c>
      <c r="Q308">
        <f t="shared" si="19"/>
        <v>2.2868274503990726E-3</v>
      </c>
    </row>
    <row r="309" spans="1:17" x14ac:dyDescent="0.75">
      <c r="A309" s="7">
        <v>0.66770833333333324</v>
      </c>
      <c r="B309">
        <v>11.01</v>
      </c>
      <c r="C309">
        <v>39.89</v>
      </c>
      <c r="D309">
        <v>10</v>
      </c>
      <c r="E309">
        <v>34.06</v>
      </c>
      <c r="F309">
        <v>40.46</v>
      </c>
      <c r="G309">
        <v>37.159999999999997</v>
      </c>
      <c r="H309">
        <v>29.71</v>
      </c>
      <c r="I309">
        <v>40.71</v>
      </c>
      <c r="J309">
        <v>29.56</v>
      </c>
      <c r="K309">
        <v>597.63999999999987</v>
      </c>
      <c r="M309">
        <f t="shared" si="16"/>
        <v>4.7234999999999996</v>
      </c>
      <c r="N309">
        <f t="shared" si="17"/>
        <v>0.20003387892519109</v>
      </c>
      <c r="O309">
        <v>308</v>
      </c>
      <c r="P309" s="22">
        <f t="shared" si="18"/>
        <v>1.6936593627604784E-2</v>
      </c>
      <c r="Q309">
        <f t="shared" si="19"/>
        <v>1.693946259554729E-4</v>
      </c>
    </row>
    <row r="310" spans="1:17" x14ac:dyDescent="0.75">
      <c r="A310" s="7">
        <v>0.66840277777777779</v>
      </c>
      <c r="B310">
        <v>11</v>
      </c>
      <c r="C310">
        <v>39.86</v>
      </c>
      <c r="D310">
        <v>10</v>
      </c>
      <c r="E310">
        <v>34.04</v>
      </c>
      <c r="F310">
        <v>40.270000000000003</v>
      </c>
      <c r="G310">
        <v>34.799999999999997</v>
      </c>
      <c r="H310">
        <v>29.01</v>
      </c>
      <c r="I310">
        <v>39.22</v>
      </c>
      <c r="J310">
        <v>28.41</v>
      </c>
      <c r="K310">
        <v>589.01</v>
      </c>
      <c r="M310">
        <f t="shared" si="16"/>
        <v>4.7134999999999998</v>
      </c>
      <c r="N310">
        <f t="shared" si="17"/>
        <v>0.19961039236030237</v>
      </c>
      <c r="O310">
        <v>309</v>
      </c>
      <c r="P310" s="22">
        <f t="shared" si="18"/>
        <v>-0.1951840458258168</v>
      </c>
      <c r="Q310">
        <f t="shared" si="19"/>
        <v>-1.9480381984881266E-3</v>
      </c>
    </row>
    <row r="311" spans="1:17" x14ac:dyDescent="0.75">
      <c r="A311" s="7">
        <v>0.66909722222222223</v>
      </c>
      <c r="B311">
        <v>11</v>
      </c>
      <c r="C311">
        <v>39.880000000000003</v>
      </c>
      <c r="D311">
        <v>10</v>
      </c>
      <c r="E311">
        <v>34.19</v>
      </c>
      <c r="F311">
        <v>40.270000000000003</v>
      </c>
      <c r="G311">
        <v>36.67</v>
      </c>
      <c r="H311">
        <v>30.39</v>
      </c>
      <c r="I311">
        <v>41.52</v>
      </c>
      <c r="J311">
        <v>29.69</v>
      </c>
      <c r="K311">
        <v>580.37999999999988</v>
      </c>
      <c r="M311">
        <f t="shared" si="16"/>
        <v>4.7134999999999998</v>
      </c>
      <c r="N311">
        <f t="shared" si="17"/>
        <v>0.19961039236030237</v>
      </c>
      <c r="O311">
        <v>310</v>
      </c>
      <c r="P311" s="22">
        <f t="shared" si="18"/>
        <v>-0.1951840458258168</v>
      </c>
      <c r="Q311">
        <f t="shared" si="19"/>
        <v>-1.9480381984881266E-3</v>
      </c>
    </row>
    <row r="312" spans="1:17" x14ac:dyDescent="0.75">
      <c r="A312" s="7">
        <v>0.66979166666666667</v>
      </c>
      <c r="B312">
        <v>10.99</v>
      </c>
      <c r="C312">
        <v>39.909999999999997</v>
      </c>
      <c r="D312">
        <v>10</v>
      </c>
      <c r="E312">
        <v>34.19</v>
      </c>
      <c r="F312">
        <v>39.869999999999997</v>
      </c>
      <c r="G312">
        <v>36.229999999999997</v>
      </c>
      <c r="H312">
        <v>30.74</v>
      </c>
      <c r="I312">
        <v>40.57</v>
      </c>
      <c r="J312">
        <v>28.91</v>
      </c>
      <c r="K312">
        <v>571.74999999999977</v>
      </c>
      <c r="M312">
        <f t="shared" si="16"/>
        <v>4.7035</v>
      </c>
      <c r="N312">
        <f t="shared" si="17"/>
        <v>0.19918690579541365</v>
      </c>
      <c r="O312">
        <v>311</v>
      </c>
      <c r="P312" s="22">
        <f t="shared" si="18"/>
        <v>-0.40820665461889366</v>
      </c>
      <c r="Q312">
        <f t="shared" si="19"/>
        <v>-4.0654710229317262E-3</v>
      </c>
    </row>
    <row r="313" spans="1:17" x14ac:dyDescent="0.75">
      <c r="A313" s="7">
        <v>0.67048611111111101</v>
      </c>
      <c r="B313">
        <v>10.99</v>
      </c>
      <c r="C313">
        <v>39.89</v>
      </c>
      <c r="D313">
        <v>10</v>
      </c>
      <c r="E313">
        <v>33.96</v>
      </c>
      <c r="F313">
        <v>39.869999999999997</v>
      </c>
      <c r="G313">
        <v>35.01</v>
      </c>
      <c r="H313">
        <v>31.6</v>
      </c>
      <c r="I313">
        <v>38.799999999999997</v>
      </c>
      <c r="J313">
        <v>27.94</v>
      </c>
      <c r="K313">
        <v>563.12999999999977</v>
      </c>
      <c r="M313">
        <f t="shared" si="16"/>
        <v>4.7035</v>
      </c>
      <c r="N313">
        <f t="shared" si="17"/>
        <v>0.19918690579541365</v>
      </c>
      <c r="O313">
        <v>312</v>
      </c>
      <c r="P313" s="22">
        <f t="shared" si="18"/>
        <v>-0.40820665461889366</v>
      </c>
      <c r="Q313">
        <f t="shared" si="19"/>
        <v>-4.0654710229317262E-3</v>
      </c>
    </row>
    <row r="314" spans="1:17" x14ac:dyDescent="0.75">
      <c r="A314" s="7">
        <v>0.67118055555555556</v>
      </c>
      <c r="B314">
        <v>10.97</v>
      </c>
      <c r="C314">
        <v>39.869999999999997</v>
      </c>
      <c r="D314">
        <v>10</v>
      </c>
      <c r="E314">
        <v>33.99</v>
      </c>
      <c r="F314">
        <v>41.06</v>
      </c>
      <c r="G314">
        <v>24.96</v>
      </c>
      <c r="H314">
        <v>18.87</v>
      </c>
      <c r="I314">
        <v>19.12</v>
      </c>
      <c r="J314">
        <v>29.72</v>
      </c>
      <c r="K314">
        <v>292.00999999999982</v>
      </c>
      <c r="M314">
        <f t="shared" si="16"/>
        <v>4.6835000000000004</v>
      </c>
      <c r="N314">
        <f t="shared" si="17"/>
        <v>0.19833993266563621</v>
      </c>
      <c r="O314">
        <v>313</v>
      </c>
      <c r="P314" s="22">
        <f t="shared" si="18"/>
        <v>-0.83698089035975731</v>
      </c>
      <c r="Q314">
        <f t="shared" si="19"/>
        <v>-8.3003366718189253E-3</v>
      </c>
    </row>
    <row r="315" spans="1:17" x14ac:dyDescent="0.75">
      <c r="A315" s="7">
        <v>0.671875</v>
      </c>
      <c r="B315">
        <v>10.969999999999999</v>
      </c>
      <c r="C315">
        <v>39.85</v>
      </c>
      <c r="D315">
        <v>10</v>
      </c>
      <c r="E315">
        <v>34.19</v>
      </c>
      <c r="F315">
        <v>40.07</v>
      </c>
      <c r="G315">
        <v>26.24</v>
      </c>
      <c r="H315">
        <v>23.3</v>
      </c>
      <c r="I315">
        <v>22.78</v>
      </c>
      <c r="J315">
        <v>31.67</v>
      </c>
      <c r="K315">
        <v>511.68999999999983</v>
      </c>
      <c r="M315">
        <f t="shared" si="16"/>
        <v>4.6834999999999987</v>
      </c>
      <c r="N315">
        <f t="shared" si="17"/>
        <v>0.19833993266563613</v>
      </c>
      <c r="O315">
        <v>314</v>
      </c>
      <c r="P315" s="22">
        <f t="shared" si="18"/>
        <v>-0.8369808903597955</v>
      </c>
      <c r="Q315">
        <f t="shared" si="19"/>
        <v>-8.3003366718193018E-3</v>
      </c>
    </row>
  </sheetData>
  <sortState ref="B2:B315">
    <sortCondition descending="1" ref="B1"/>
  </sortState>
  <mergeCells count="1">
    <mergeCell ref="S2:T2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42"/>
  <sheetViews>
    <sheetView topLeftCell="A2" zoomScale="25" zoomScaleNormal="25" workbookViewId="0">
      <selection activeCell="O1" sqref="O1:Q1048576"/>
    </sheetView>
  </sheetViews>
  <sheetFormatPr defaultRowHeight="14.75" x14ac:dyDescent="0.75"/>
  <cols>
    <col min="15" max="15" width="12.86328125" bestFit="1" customWidth="1"/>
    <col min="16" max="16" width="15.26953125" bestFit="1" customWidth="1"/>
    <col min="17" max="17" width="14.86328125" bestFit="1" customWidth="1"/>
    <col min="19" max="19" width="44.40625" bestFit="1" customWidth="1"/>
  </cols>
  <sheetData>
    <row r="1" spans="1:20" s="24" customFormat="1" ht="59" x14ac:dyDescent="0.75">
      <c r="A1" s="24" t="s">
        <v>11</v>
      </c>
      <c r="B1" s="24" t="s">
        <v>12</v>
      </c>
      <c r="C1" s="24" t="s">
        <v>20</v>
      </c>
      <c r="D1" s="24" t="s">
        <v>21</v>
      </c>
      <c r="E1" s="24" t="s">
        <v>13</v>
      </c>
      <c r="F1" s="24" t="s">
        <v>14</v>
      </c>
      <c r="G1" s="24" t="s">
        <v>15</v>
      </c>
      <c r="H1" s="24" t="s">
        <v>22</v>
      </c>
      <c r="I1" s="24" t="s">
        <v>23</v>
      </c>
      <c r="J1" s="24" t="s">
        <v>24</v>
      </c>
      <c r="K1" s="24" t="s">
        <v>19</v>
      </c>
      <c r="M1" s="24" t="s">
        <v>60</v>
      </c>
      <c r="N1" s="24" t="s">
        <v>65</v>
      </c>
      <c r="O1" t="s">
        <v>108</v>
      </c>
      <c r="P1" t="s">
        <v>106</v>
      </c>
      <c r="Q1" t="s">
        <v>107</v>
      </c>
      <c r="S1" s="78" t="s">
        <v>67</v>
      </c>
      <c r="T1" s="78"/>
    </row>
    <row r="2" spans="1:20" x14ac:dyDescent="0.75">
      <c r="A2" s="7">
        <v>0.43599537037037034</v>
      </c>
      <c r="B2">
        <v>29.7</v>
      </c>
      <c r="C2">
        <v>27.6</v>
      </c>
      <c r="D2">
        <v>10</v>
      </c>
      <c r="E2">
        <v>33.61</v>
      </c>
      <c r="F2">
        <v>33.979999999999997</v>
      </c>
      <c r="G2">
        <v>25.34</v>
      </c>
      <c r="H2">
        <v>25.85</v>
      </c>
      <c r="I2">
        <v>25.19</v>
      </c>
      <c r="J2">
        <v>26.41</v>
      </c>
      <c r="K2">
        <v>1379.8</v>
      </c>
      <c r="M2">
        <f>B2-6.2223</f>
        <v>23.477699999999999</v>
      </c>
      <c r="N2">
        <f>M2/23.4777</f>
        <v>1</v>
      </c>
      <c r="O2">
        <v>1</v>
      </c>
      <c r="P2">
        <f>(M2-$S$11)/M2*100</f>
        <v>80</v>
      </c>
      <c r="Q2">
        <f>(M2-$S$11)/$S$11</f>
        <v>3.9999999999999991</v>
      </c>
      <c r="S2" t="s">
        <v>68</v>
      </c>
      <c r="T2">
        <v>1043.557</v>
      </c>
    </row>
    <row r="3" spans="1:20" x14ac:dyDescent="0.75">
      <c r="A3" s="7">
        <v>0.43668981481481484</v>
      </c>
      <c r="B3">
        <v>29.549999999999997</v>
      </c>
      <c r="C3">
        <v>27.76</v>
      </c>
      <c r="D3">
        <v>10</v>
      </c>
      <c r="E3">
        <v>33.92</v>
      </c>
      <c r="F3">
        <v>32.65</v>
      </c>
      <c r="G3">
        <v>24.6</v>
      </c>
      <c r="H3">
        <v>24.91</v>
      </c>
      <c r="I3">
        <v>24.97</v>
      </c>
      <c r="J3">
        <v>24.47</v>
      </c>
      <c r="K3">
        <v>1364.76</v>
      </c>
      <c r="M3">
        <f t="shared" ref="M3:M66" si="0">B3-6.2223</f>
        <v>23.327699999999997</v>
      </c>
      <c r="N3">
        <f t="shared" ref="N3:N66" si="1">M3/23.4777</f>
        <v>0.99361095848400816</v>
      </c>
      <c r="O3">
        <v>2</v>
      </c>
      <c r="P3">
        <f t="shared" ref="P3:P66" si="2">(M3-$S$11)/M3*100</f>
        <v>79.871397523116286</v>
      </c>
      <c r="Q3">
        <f t="shared" ref="Q3:Q66" si="3">(M3-$S$11)/$S$11</f>
        <v>3.9680547924200398</v>
      </c>
      <c r="S3" t="s">
        <v>75</v>
      </c>
      <c r="T3">
        <f>3.1416*0.035*0.035</f>
        <v>3.8484600000000006E-3</v>
      </c>
    </row>
    <row r="4" spans="1:20" x14ac:dyDescent="0.75">
      <c r="A4" s="7">
        <v>0.43738425925925922</v>
      </c>
      <c r="B4">
        <v>29.51</v>
      </c>
      <c r="C4">
        <v>27.92</v>
      </c>
      <c r="D4">
        <v>10</v>
      </c>
      <c r="E4">
        <v>34.14</v>
      </c>
      <c r="F4">
        <v>31.32</v>
      </c>
      <c r="G4">
        <v>25.24</v>
      </c>
      <c r="H4">
        <v>26.62</v>
      </c>
      <c r="I4">
        <v>25.9</v>
      </c>
      <c r="J4">
        <v>25.72</v>
      </c>
      <c r="K4">
        <v>1355.19</v>
      </c>
      <c r="M4">
        <f t="shared" si="0"/>
        <v>23.287700000000001</v>
      </c>
      <c r="N4">
        <f t="shared" si="1"/>
        <v>0.9919072140797438</v>
      </c>
      <c r="O4">
        <v>3</v>
      </c>
      <c r="P4">
        <f t="shared" si="2"/>
        <v>79.836823730982445</v>
      </c>
      <c r="Q4">
        <f t="shared" si="3"/>
        <v>3.9595360703987184</v>
      </c>
      <c r="S4" t="s">
        <v>69</v>
      </c>
      <c r="T4">
        <v>5</v>
      </c>
    </row>
    <row r="5" spans="1:20" x14ac:dyDescent="0.75">
      <c r="A5" s="7">
        <v>0.43807870370370372</v>
      </c>
      <c r="B5">
        <v>29.439999999999998</v>
      </c>
      <c r="C5">
        <v>28.1</v>
      </c>
      <c r="D5">
        <v>10</v>
      </c>
      <c r="E5">
        <v>34.19</v>
      </c>
      <c r="F5">
        <v>30.93</v>
      </c>
      <c r="G5">
        <v>24.45</v>
      </c>
      <c r="H5">
        <v>24.9</v>
      </c>
      <c r="I5">
        <v>24.7</v>
      </c>
      <c r="J5">
        <v>24.98</v>
      </c>
      <c r="K5">
        <v>1409.87</v>
      </c>
      <c r="M5">
        <f t="shared" si="0"/>
        <v>23.217699999999997</v>
      </c>
      <c r="N5">
        <f t="shared" si="1"/>
        <v>0.98892566137228088</v>
      </c>
      <c r="O5">
        <v>4</v>
      </c>
      <c r="P5">
        <f t="shared" si="2"/>
        <v>79.776032940385988</v>
      </c>
      <c r="Q5">
        <f t="shared" si="3"/>
        <v>3.9446283068614036</v>
      </c>
      <c r="S5" t="s">
        <v>71</v>
      </c>
      <c r="T5">
        <f>60*5</f>
        <v>300</v>
      </c>
    </row>
    <row r="6" spans="1:20" x14ac:dyDescent="0.75">
      <c r="A6" s="7">
        <v>0.43877314814814811</v>
      </c>
      <c r="B6">
        <v>29.39</v>
      </c>
      <c r="C6">
        <v>28.28</v>
      </c>
      <c r="D6">
        <v>10</v>
      </c>
      <c r="E6">
        <v>34.28</v>
      </c>
      <c r="F6">
        <v>30.74</v>
      </c>
      <c r="G6">
        <v>24.71</v>
      </c>
      <c r="H6">
        <v>24.96</v>
      </c>
      <c r="I6">
        <v>25.09</v>
      </c>
      <c r="J6">
        <v>25.33</v>
      </c>
      <c r="K6">
        <v>1366.13</v>
      </c>
      <c r="M6">
        <f t="shared" si="0"/>
        <v>23.1677</v>
      </c>
      <c r="N6">
        <f t="shared" si="1"/>
        <v>0.98679598086695042</v>
      </c>
      <c r="O6">
        <v>5</v>
      </c>
      <c r="P6">
        <f t="shared" si="2"/>
        <v>79.732386037457317</v>
      </c>
      <c r="Q6">
        <f t="shared" si="3"/>
        <v>3.9339799043347514</v>
      </c>
      <c r="S6" t="s">
        <v>72</v>
      </c>
      <c r="T6">
        <f>T2*T4*T5*T3</f>
        <v>6024.131058330001</v>
      </c>
    </row>
    <row r="7" spans="1:20" x14ac:dyDescent="0.75">
      <c r="A7" s="7">
        <v>0.4394675925925926</v>
      </c>
      <c r="B7">
        <v>29.3</v>
      </c>
      <c r="C7">
        <v>28.5</v>
      </c>
      <c r="D7">
        <v>10</v>
      </c>
      <c r="E7">
        <v>34.69</v>
      </c>
      <c r="F7">
        <v>30.36</v>
      </c>
      <c r="G7">
        <v>24.88</v>
      </c>
      <c r="H7">
        <v>25.62</v>
      </c>
      <c r="I7">
        <v>25.18</v>
      </c>
      <c r="J7">
        <v>25.06</v>
      </c>
      <c r="K7">
        <v>1367.49</v>
      </c>
      <c r="M7">
        <f t="shared" si="0"/>
        <v>23.0777</v>
      </c>
      <c r="N7">
        <f t="shared" si="1"/>
        <v>0.98296255595735538</v>
      </c>
      <c r="O7">
        <v>6</v>
      </c>
      <c r="P7">
        <f t="shared" si="2"/>
        <v>79.653345004051516</v>
      </c>
      <c r="Q7">
        <f t="shared" si="3"/>
        <v>3.914812779786776</v>
      </c>
      <c r="S7" t="s">
        <v>73</v>
      </c>
    </row>
    <row r="8" spans="1:20" x14ac:dyDescent="0.75">
      <c r="A8" s="7">
        <v>0.44016203703703699</v>
      </c>
      <c r="B8">
        <v>29.259999999999998</v>
      </c>
      <c r="C8">
        <v>28.72</v>
      </c>
      <c r="D8">
        <v>10</v>
      </c>
      <c r="E8">
        <v>34.549999999999997</v>
      </c>
      <c r="F8">
        <v>30.17</v>
      </c>
      <c r="G8">
        <v>29.37</v>
      </c>
      <c r="H8">
        <v>26.42</v>
      </c>
      <c r="I8">
        <v>28.67</v>
      </c>
      <c r="J8">
        <v>25.79</v>
      </c>
      <c r="K8">
        <v>1342.89</v>
      </c>
      <c r="M8">
        <f t="shared" si="0"/>
        <v>23.037699999999997</v>
      </c>
      <c r="N8">
        <f t="shared" si="1"/>
        <v>0.9812588115530908</v>
      </c>
      <c r="O8">
        <v>7</v>
      </c>
      <c r="P8">
        <f t="shared" si="2"/>
        <v>79.618017423614333</v>
      </c>
      <c r="Q8">
        <f t="shared" si="3"/>
        <v>3.9062940577654528</v>
      </c>
      <c r="S8" t="s">
        <v>74</v>
      </c>
    </row>
    <row r="9" spans="1:20" x14ac:dyDescent="0.75">
      <c r="A9" s="7">
        <v>0.44085648148148149</v>
      </c>
      <c r="B9">
        <v>29.18</v>
      </c>
      <c r="C9">
        <v>28.97</v>
      </c>
      <c r="D9">
        <v>10</v>
      </c>
      <c r="E9">
        <v>34</v>
      </c>
      <c r="F9">
        <v>32.46</v>
      </c>
      <c r="G9">
        <v>34.47</v>
      </c>
      <c r="H9">
        <v>28.39</v>
      </c>
      <c r="I9">
        <v>29.96</v>
      </c>
      <c r="J9">
        <v>24.88</v>
      </c>
      <c r="K9">
        <v>1392.1</v>
      </c>
      <c r="M9">
        <f t="shared" si="0"/>
        <v>22.957699999999999</v>
      </c>
      <c r="N9">
        <f t="shared" si="1"/>
        <v>0.97785132274456188</v>
      </c>
      <c r="O9">
        <v>8</v>
      </c>
      <c r="P9">
        <f t="shared" si="2"/>
        <v>79.546992947899824</v>
      </c>
      <c r="Q9">
        <f t="shared" si="3"/>
        <v>3.8892566137228086</v>
      </c>
      <c r="S9" t="s">
        <v>76</v>
      </c>
    </row>
    <row r="10" spans="1:20" x14ac:dyDescent="0.75">
      <c r="A10" s="7">
        <v>0.44155092592592587</v>
      </c>
      <c r="B10">
        <v>29.14</v>
      </c>
      <c r="C10">
        <v>29.19</v>
      </c>
      <c r="D10">
        <v>10</v>
      </c>
      <c r="E10">
        <v>32.53</v>
      </c>
      <c r="F10">
        <v>37.700000000000003</v>
      </c>
      <c r="G10">
        <v>34.950000000000003</v>
      </c>
      <c r="H10">
        <v>30.16</v>
      </c>
      <c r="I10">
        <v>30.87</v>
      </c>
      <c r="J10">
        <v>25.56</v>
      </c>
      <c r="K10">
        <v>1398.94</v>
      </c>
      <c r="M10">
        <f t="shared" si="0"/>
        <v>22.9177</v>
      </c>
      <c r="N10">
        <f t="shared" si="1"/>
        <v>0.97614757834029742</v>
      </c>
      <c r="O10">
        <v>9</v>
      </c>
      <c r="P10">
        <f t="shared" si="2"/>
        <v>79.511294763436112</v>
      </c>
      <c r="Q10">
        <f t="shared" si="3"/>
        <v>3.8807378917014863</v>
      </c>
    </row>
    <row r="11" spans="1:20" x14ac:dyDescent="0.75">
      <c r="A11" s="7">
        <v>0.44224537037037037</v>
      </c>
      <c r="B11">
        <v>29.07</v>
      </c>
      <c r="C11">
        <v>29.39</v>
      </c>
      <c r="D11">
        <v>10</v>
      </c>
      <c r="E11">
        <v>31.45</v>
      </c>
      <c r="F11">
        <v>41.85</v>
      </c>
      <c r="G11">
        <v>35.22</v>
      </c>
      <c r="H11">
        <v>31.42</v>
      </c>
      <c r="I11">
        <v>31.85</v>
      </c>
      <c r="J11">
        <v>26.65</v>
      </c>
      <c r="K11">
        <v>1394.84</v>
      </c>
      <c r="M11">
        <f t="shared" si="0"/>
        <v>22.8477</v>
      </c>
      <c r="N11">
        <f t="shared" si="1"/>
        <v>0.97316602563283461</v>
      </c>
      <c r="O11">
        <v>10</v>
      </c>
      <c r="P11">
        <f t="shared" si="2"/>
        <v>79.448522170721773</v>
      </c>
      <c r="Q11">
        <f t="shared" si="3"/>
        <v>3.8658301281641725</v>
      </c>
      <c r="S11">
        <f>0.2*M2</f>
        <v>4.6955400000000003</v>
      </c>
    </row>
    <row r="12" spans="1:20" x14ac:dyDescent="0.75">
      <c r="A12" s="7">
        <v>0.44293981481481487</v>
      </c>
      <c r="B12">
        <v>29.05</v>
      </c>
      <c r="C12">
        <v>29.65</v>
      </c>
      <c r="D12">
        <v>10</v>
      </c>
      <c r="E12">
        <v>31.14</v>
      </c>
      <c r="F12">
        <v>44.42</v>
      </c>
      <c r="G12">
        <v>35.119999999999997</v>
      </c>
      <c r="H12">
        <v>33</v>
      </c>
      <c r="I12">
        <v>33.26</v>
      </c>
      <c r="J12">
        <v>26.61</v>
      </c>
      <c r="K12">
        <v>1381.16</v>
      </c>
      <c r="M12">
        <f t="shared" si="0"/>
        <v>22.8277</v>
      </c>
      <c r="N12">
        <f t="shared" si="1"/>
        <v>0.97231415343070238</v>
      </c>
      <c r="O12">
        <v>11</v>
      </c>
      <c r="P12">
        <f t="shared" si="2"/>
        <v>79.430516433981509</v>
      </c>
      <c r="Q12">
        <f t="shared" si="3"/>
        <v>3.8615707671535113</v>
      </c>
    </row>
    <row r="13" spans="1:20" x14ac:dyDescent="0.75">
      <c r="A13" s="7">
        <v>0.44363425925925926</v>
      </c>
      <c r="B13">
        <v>29.02</v>
      </c>
      <c r="C13">
        <v>29.94</v>
      </c>
      <c r="D13">
        <v>10</v>
      </c>
      <c r="E13">
        <v>30.48</v>
      </c>
      <c r="F13">
        <v>44.81</v>
      </c>
      <c r="G13">
        <v>35.29</v>
      </c>
      <c r="H13">
        <v>34.090000000000003</v>
      </c>
      <c r="I13">
        <v>34.31</v>
      </c>
      <c r="J13">
        <v>26.86</v>
      </c>
      <c r="K13">
        <v>1378.43</v>
      </c>
      <c r="M13">
        <f t="shared" si="0"/>
        <v>22.797699999999999</v>
      </c>
      <c r="N13">
        <f t="shared" si="1"/>
        <v>0.97103634512750403</v>
      </c>
      <c r="O13">
        <v>12</v>
      </c>
      <c r="P13">
        <f t="shared" si="2"/>
        <v>79.403448593498467</v>
      </c>
      <c r="Q13">
        <f t="shared" si="3"/>
        <v>3.8551817256375194</v>
      </c>
    </row>
    <row r="14" spans="1:20" x14ac:dyDescent="0.75">
      <c r="A14" s="7">
        <v>0.44432870370370375</v>
      </c>
      <c r="B14">
        <v>28.95</v>
      </c>
      <c r="C14">
        <v>30.26</v>
      </c>
      <c r="D14">
        <v>10</v>
      </c>
      <c r="E14">
        <v>30.13</v>
      </c>
      <c r="F14">
        <v>46.39</v>
      </c>
      <c r="G14">
        <v>36.11</v>
      </c>
      <c r="H14">
        <v>35.06</v>
      </c>
      <c r="I14">
        <v>35.07</v>
      </c>
      <c r="J14">
        <v>27.21</v>
      </c>
      <c r="K14">
        <v>1375.7</v>
      </c>
      <c r="M14">
        <f t="shared" si="0"/>
        <v>22.727699999999999</v>
      </c>
      <c r="N14">
        <f t="shared" si="1"/>
        <v>0.96805479242004111</v>
      </c>
      <c r="O14">
        <v>13</v>
      </c>
      <c r="P14">
        <f t="shared" si="2"/>
        <v>79.340012407766721</v>
      </c>
      <c r="Q14">
        <f t="shared" si="3"/>
        <v>3.8402739621002051</v>
      </c>
    </row>
    <row r="15" spans="1:20" x14ac:dyDescent="0.75">
      <c r="A15" s="7">
        <v>0.44502314814814814</v>
      </c>
      <c r="B15">
        <v>28.87</v>
      </c>
      <c r="C15">
        <v>30.56</v>
      </c>
      <c r="D15">
        <v>10</v>
      </c>
      <c r="E15">
        <v>30.09</v>
      </c>
      <c r="F15">
        <v>46</v>
      </c>
      <c r="G15">
        <v>35.520000000000003</v>
      </c>
      <c r="H15">
        <v>35.9</v>
      </c>
      <c r="I15">
        <v>35.270000000000003</v>
      </c>
      <c r="J15">
        <v>25.95</v>
      </c>
      <c r="K15">
        <v>1344.25</v>
      </c>
      <c r="M15">
        <f t="shared" si="0"/>
        <v>22.6477</v>
      </c>
      <c r="N15">
        <f t="shared" si="1"/>
        <v>0.9646473036115123</v>
      </c>
      <c r="O15">
        <v>14</v>
      </c>
      <c r="P15">
        <f t="shared" si="2"/>
        <v>79.267033738525313</v>
      </c>
      <c r="Q15">
        <f t="shared" si="3"/>
        <v>3.8232365180575605</v>
      </c>
    </row>
    <row r="16" spans="1:20" x14ac:dyDescent="0.75">
      <c r="A16" s="7">
        <v>0.44571759259259264</v>
      </c>
      <c r="B16">
        <v>28.810000000000002</v>
      </c>
      <c r="C16">
        <v>30.81</v>
      </c>
      <c r="D16">
        <v>10</v>
      </c>
      <c r="E16">
        <v>30.1</v>
      </c>
      <c r="F16">
        <v>45.41</v>
      </c>
      <c r="G16">
        <v>35.299999999999997</v>
      </c>
      <c r="H16">
        <v>36.25</v>
      </c>
      <c r="I16">
        <v>34.75</v>
      </c>
      <c r="J16">
        <v>26.11</v>
      </c>
      <c r="K16">
        <v>1382.53</v>
      </c>
      <c r="M16">
        <f t="shared" si="0"/>
        <v>22.587700000000002</v>
      </c>
      <c r="N16">
        <f t="shared" si="1"/>
        <v>0.9620916870051156</v>
      </c>
      <c r="O16">
        <v>15</v>
      </c>
      <c r="P16">
        <f t="shared" si="2"/>
        <v>79.211960491772075</v>
      </c>
      <c r="Q16">
        <f t="shared" si="3"/>
        <v>3.8104584350255775</v>
      </c>
    </row>
    <row r="17" spans="1:17" x14ac:dyDescent="0.75">
      <c r="A17" s="7">
        <v>0.44641203703703702</v>
      </c>
      <c r="B17">
        <v>28.75</v>
      </c>
      <c r="C17">
        <v>31.07</v>
      </c>
      <c r="D17">
        <v>10</v>
      </c>
      <c r="E17">
        <v>30.17</v>
      </c>
      <c r="F17">
        <v>46</v>
      </c>
      <c r="G17">
        <v>36.75</v>
      </c>
      <c r="H17">
        <v>37.020000000000003</v>
      </c>
      <c r="I17">
        <v>36.03</v>
      </c>
      <c r="J17">
        <v>27.37</v>
      </c>
      <c r="K17">
        <v>1362.03</v>
      </c>
      <c r="M17">
        <f t="shared" si="0"/>
        <v>22.527699999999999</v>
      </c>
      <c r="N17">
        <f t="shared" si="1"/>
        <v>0.9595360703987188</v>
      </c>
      <c r="O17">
        <v>16</v>
      </c>
      <c r="P17">
        <f t="shared" si="2"/>
        <v>79.156593882198351</v>
      </c>
      <c r="Q17">
        <f t="shared" si="3"/>
        <v>3.7976803519935931</v>
      </c>
    </row>
    <row r="18" spans="1:17" x14ac:dyDescent="0.75">
      <c r="A18" s="7">
        <v>0.44710648148148152</v>
      </c>
      <c r="B18">
        <v>28.69</v>
      </c>
      <c r="C18">
        <v>31.36</v>
      </c>
      <c r="D18">
        <v>10</v>
      </c>
      <c r="E18">
        <v>30.17</v>
      </c>
      <c r="F18">
        <v>47.78</v>
      </c>
      <c r="G18">
        <v>36.44</v>
      </c>
      <c r="H18">
        <v>37.53</v>
      </c>
      <c r="I18">
        <v>36.92</v>
      </c>
      <c r="J18">
        <v>27.67</v>
      </c>
      <c r="K18">
        <v>1375.7</v>
      </c>
      <c r="M18">
        <f t="shared" si="0"/>
        <v>22.467700000000001</v>
      </c>
      <c r="N18">
        <f t="shared" si="1"/>
        <v>0.95698045379232211</v>
      </c>
      <c r="O18">
        <v>17</v>
      </c>
      <c r="P18">
        <f t="shared" si="2"/>
        <v>79.10093155952768</v>
      </c>
      <c r="Q18">
        <f t="shared" si="3"/>
        <v>3.7849022689616101</v>
      </c>
    </row>
    <row r="19" spans="1:17" x14ac:dyDescent="0.75">
      <c r="A19" s="7">
        <v>0.44780092592592591</v>
      </c>
      <c r="B19">
        <v>28.619999999999997</v>
      </c>
      <c r="C19">
        <v>31.61</v>
      </c>
      <c r="D19">
        <v>10</v>
      </c>
      <c r="E19">
        <v>30.2</v>
      </c>
      <c r="F19">
        <v>46.2</v>
      </c>
      <c r="G19">
        <v>34.979999999999997</v>
      </c>
      <c r="H19">
        <v>37.840000000000003</v>
      </c>
      <c r="I19">
        <v>36.380000000000003</v>
      </c>
      <c r="J19">
        <v>26.54</v>
      </c>
      <c r="K19">
        <v>1352.46</v>
      </c>
      <c r="M19">
        <f t="shared" si="0"/>
        <v>22.397699999999997</v>
      </c>
      <c r="N19">
        <f t="shared" si="1"/>
        <v>0.95399890108485919</v>
      </c>
      <c r="O19">
        <v>18</v>
      </c>
      <c r="P19">
        <f t="shared" si="2"/>
        <v>79.035615264067289</v>
      </c>
      <c r="Q19">
        <f t="shared" si="3"/>
        <v>3.7699945054242949</v>
      </c>
    </row>
    <row r="20" spans="1:17" x14ac:dyDescent="0.75">
      <c r="A20" s="7">
        <v>0.44849537037037041</v>
      </c>
      <c r="B20">
        <v>28.52</v>
      </c>
      <c r="C20">
        <v>31.86</v>
      </c>
      <c r="D20">
        <v>10</v>
      </c>
      <c r="E20">
        <v>30.03</v>
      </c>
      <c r="F20">
        <v>50.74</v>
      </c>
      <c r="G20">
        <v>37.130000000000003</v>
      </c>
      <c r="H20">
        <v>38.380000000000003</v>
      </c>
      <c r="I20">
        <v>37.14</v>
      </c>
      <c r="J20">
        <v>27.39</v>
      </c>
      <c r="K20">
        <v>1352.46</v>
      </c>
      <c r="M20">
        <f t="shared" si="0"/>
        <v>22.297699999999999</v>
      </c>
      <c r="N20">
        <f t="shared" si="1"/>
        <v>0.94973954007419803</v>
      </c>
      <c r="O20">
        <v>19</v>
      </c>
      <c r="P20">
        <f t="shared" si="2"/>
        <v>78.941594873013798</v>
      </c>
      <c r="Q20">
        <f t="shared" si="3"/>
        <v>3.7486977003709896</v>
      </c>
    </row>
    <row r="21" spans="1:17" x14ac:dyDescent="0.75">
      <c r="A21" s="7">
        <v>0.44918981481481479</v>
      </c>
      <c r="B21">
        <v>28.369999999999997</v>
      </c>
      <c r="C21">
        <v>32.130000000000003</v>
      </c>
      <c r="D21">
        <v>10</v>
      </c>
      <c r="E21">
        <v>29.88</v>
      </c>
      <c r="F21">
        <v>46.99</v>
      </c>
      <c r="G21">
        <v>36.549999999999997</v>
      </c>
      <c r="H21">
        <v>38.64</v>
      </c>
      <c r="I21">
        <v>37.49</v>
      </c>
      <c r="J21">
        <v>28.06</v>
      </c>
      <c r="K21">
        <v>1351.09</v>
      </c>
      <c r="M21">
        <f t="shared" si="0"/>
        <v>22.147699999999997</v>
      </c>
      <c r="N21">
        <f t="shared" si="1"/>
        <v>0.94335049855820619</v>
      </c>
      <c r="O21">
        <v>20</v>
      </c>
      <c r="P21">
        <f t="shared" si="2"/>
        <v>78.798972353788415</v>
      </c>
      <c r="Q21">
        <f t="shared" si="3"/>
        <v>3.7167524927910303</v>
      </c>
    </row>
    <row r="22" spans="1:17" x14ac:dyDescent="0.75">
      <c r="A22" s="7">
        <v>0.44988425925925929</v>
      </c>
      <c r="B22">
        <v>28.34</v>
      </c>
      <c r="C22">
        <v>32.380000000000003</v>
      </c>
      <c r="D22">
        <v>10</v>
      </c>
      <c r="E22">
        <v>30.11</v>
      </c>
      <c r="F22">
        <v>47.38</v>
      </c>
      <c r="G22">
        <v>36.64</v>
      </c>
      <c r="H22">
        <v>39.01</v>
      </c>
      <c r="I22">
        <v>37.19</v>
      </c>
      <c r="J22">
        <v>26.79</v>
      </c>
      <c r="K22">
        <v>1367.49</v>
      </c>
      <c r="M22">
        <f t="shared" si="0"/>
        <v>22.117699999999999</v>
      </c>
      <c r="N22">
        <f t="shared" si="1"/>
        <v>0.94207269025500795</v>
      </c>
      <c r="O22">
        <v>21</v>
      </c>
      <c r="P22">
        <f t="shared" si="2"/>
        <v>78.770215709590047</v>
      </c>
      <c r="Q22">
        <f t="shared" si="3"/>
        <v>3.7103634512750392</v>
      </c>
    </row>
    <row r="23" spans="1:17" x14ac:dyDescent="0.75">
      <c r="A23" s="7">
        <v>0.45057870370370368</v>
      </c>
      <c r="B23">
        <v>28.27</v>
      </c>
      <c r="C23">
        <v>32.6</v>
      </c>
      <c r="D23">
        <v>10</v>
      </c>
      <c r="E23">
        <v>30.08</v>
      </c>
      <c r="F23">
        <v>46.59</v>
      </c>
      <c r="G23">
        <v>35.840000000000003</v>
      </c>
      <c r="H23">
        <v>38.99</v>
      </c>
      <c r="I23">
        <v>36.6</v>
      </c>
      <c r="J23">
        <v>26.67</v>
      </c>
      <c r="K23">
        <v>1345.62</v>
      </c>
      <c r="M23">
        <f t="shared" si="0"/>
        <v>22.047699999999999</v>
      </c>
      <c r="N23">
        <f t="shared" si="1"/>
        <v>0.93909113754754514</v>
      </c>
      <c r="O23">
        <v>22</v>
      </c>
      <c r="P23">
        <f t="shared" si="2"/>
        <v>78.702812538269299</v>
      </c>
      <c r="Q23">
        <f t="shared" si="3"/>
        <v>3.6954556877377249</v>
      </c>
    </row>
    <row r="24" spans="1:17" x14ac:dyDescent="0.75">
      <c r="A24" s="7">
        <v>0.45127314814814817</v>
      </c>
      <c r="B24">
        <v>28.22</v>
      </c>
      <c r="C24">
        <v>32.81</v>
      </c>
      <c r="D24">
        <v>10</v>
      </c>
      <c r="E24">
        <v>30.41</v>
      </c>
      <c r="F24">
        <v>46.79</v>
      </c>
      <c r="G24">
        <v>36.950000000000003</v>
      </c>
      <c r="H24">
        <v>39.56</v>
      </c>
      <c r="I24">
        <v>37.47</v>
      </c>
      <c r="J24">
        <v>26.78</v>
      </c>
      <c r="K24">
        <v>1370.23</v>
      </c>
      <c r="M24">
        <f t="shared" si="0"/>
        <v>21.997699999999998</v>
      </c>
      <c r="N24">
        <f t="shared" si="1"/>
        <v>0.93696145704221445</v>
      </c>
      <c r="O24">
        <v>23</v>
      </c>
      <c r="P24">
        <f t="shared" si="2"/>
        <v>78.654404778681396</v>
      </c>
      <c r="Q24">
        <f t="shared" si="3"/>
        <v>3.6848072852110718</v>
      </c>
    </row>
    <row r="25" spans="1:17" x14ac:dyDescent="0.75">
      <c r="A25" s="7">
        <v>0.45196759259259256</v>
      </c>
      <c r="B25">
        <v>28.13</v>
      </c>
      <c r="C25">
        <v>32.97</v>
      </c>
      <c r="D25">
        <v>10</v>
      </c>
      <c r="E25">
        <v>30.52</v>
      </c>
      <c r="F25">
        <v>46.79</v>
      </c>
      <c r="G25">
        <v>36.43</v>
      </c>
      <c r="H25">
        <v>39.340000000000003</v>
      </c>
      <c r="I25">
        <v>36.369999999999997</v>
      </c>
      <c r="J25">
        <v>26.82</v>
      </c>
      <c r="K25">
        <v>1368.86</v>
      </c>
      <c r="M25">
        <f t="shared" si="0"/>
        <v>21.907699999999998</v>
      </c>
      <c r="N25">
        <f t="shared" si="1"/>
        <v>0.93312803213261941</v>
      </c>
      <c r="O25">
        <v>24</v>
      </c>
      <c r="P25">
        <f t="shared" si="2"/>
        <v>78.566713986406597</v>
      </c>
      <c r="Q25">
        <f t="shared" si="3"/>
        <v>3.6656401606630964</v>
      </c>
    </row>
    <row r="26" spans="1:17" x14ac:dyDescent="0.75">
      <c r="A26" s="7">
        <v>0.45266203703703706</v>
      </c>
      <c r="B26">
        <v>28.11</v>
      </c>
      <c r="C26">
        <v>33.090000000000003</v>
      </c>
      <c r="D26">
        <v>10</v>
      </c>
      <c r="E26">
        <v>30.53</v>
      </c>
      <c r="F26">
        <v>46.39</v>
      </c>
      <c r="G26">
        <v>37.43</v>
      </c>
      <c r="H26">
        <v>39.520000000000003</v>
      </c>
      <c r="I26">
        <v>37.24</v>
      </c>
      <c r="J26">
        <v>27.38</v>
      </c>
      <c r="K26">
        <v>1366.13</v>
      </c>
      <c r="M26">
        <f t="shared" si="0"/>
        <v>21.887699999999999</v>
      </c>
      <c r="N26">
        <f t="shared" si="1"/>
        <v>0.93227615993048718</v>
      </c>
      <c r="O26">
        <v>25</v>
      </c>
      <c r="P26">
        <f t="shared" si="2"/>
        <v>78.547129209556047</v>
      </c>
      <c r="Q26">
        <f t="shared" si="3"/>
        <v>3.6613807996524352</v>
      </c>
    </row>
    <row r="27" spans="1:17" x14ac:dyDescent="0.75">
      <c r="A27" s="7">
        <v>0.4533564814814815</v>
      </c>
      <c r="B27">
        <v>28.03</v>
      </c>
      <c r="C27">
        <v>33.25</v>
      </c>
      <c r="D27">
        <v>10</v>
      </c>
      <c r="E27">
        <v>30.56</v>
      </c>
      <c r="F27">
        <v>45.6</v>
      </c>
      <c r="G27">
        <v>36.72</v>
      </c>
      <c r="H27">
        <v>39.909999999999997</v>
      </c>
      <c r="I27">
        <v>37.61</v>
      </c>
      <c r="J27">
        <v>26.83</v>
      </c>
      <c r="K27">
        <v>1346.99</v>
      </c>
      <c r="M27">
        <f t="shared" si="0"/>
        <v>21.807700000000001</v>
      </c>
      <c r="N27">
        <f t="shared" si="1"/>
        <v>0.92886867112195837</v>
      </c>
      <c r="O27">
        <v>26</v>
      </c>
      <c r="P27">
        <f t="shared" si="2"/>
        <v>78.468430875333013</v>
      </c>
      <c r="Q27">
        <f t="shared" si="3"/>
        <v>3.6443433556097911</v>
      </c>
    </row>
    <row r="28" spans="1:17" x14ac:dyDescent="0.75">
      <c r="A28" s="7">
        <v>0.45405092592592594</v>
      </c>
      <c r="B28">
        <v>27.97</v>
      </c>
      <c r="C28">
        <v>33.42</v>
      </c>
      <c r="D28">
        <v>10</v>
      </c>
      <c r="E28">
        <v>30.51</v>
      </c>
      <c r="F28">
        <v>44.61</v>
      </c>
      <c r="G28">
        <v>37.130000000000003</v>
      </c>
      <c r="H28">
        <v>40.04</v>
      </c>
      <c r="I28">
        <v>38.020000000000003</v>
      </c>
      <c r="J28">
        <v>26.95</v>
      </c>
      <c r="K28">
        <v>1341.52</v>
      </c>
      <c r="M28">
        <f t="shared" si="0"/>
        <v>21.747699999999998</v>
      </c>
      <c r="N28">
        <f t="shared" si="1"/>
        <v>0.92631305451556156</v>
      </c>
      <c r="O28">
        <v>27</v>
      </c>
      <c r="P28">
        <f t="shared" si="2"/>
        <v>78.409027161492929</v>
      </c>
      <c r="Q28">
        <f t="shared" si="3"/>
        <v>3.6315652725778071</v>
      </c>
    </row>
    <row r="29" spans="1:17" x14ac:dyDescent="0.75">
      <c r="A29" s="7">
        <v>0.45474537037037038</v>
      </c>
      <c r="B29">
        <v>27.9</v>
      </c>
      <c r="C29">
        <v>33.590000000000003</v>
      </c>
      <c r="D29">
        <v>10</v>
      </c>
      <c r="E29">
        <v>30.44</v>
      </c>
      <c r="F29">
        <v>46.99</v>
      </c>
      <c r="G29">
        <v>36.78</v>
      </c>
      <c r="H29">
        <v>40.119999999999997</v>
      </c>
      <c r="I29">
        <v>37.96</v>
      </c>
      <c r="J29">
        <v>27.86</v>
      </c>
      <c r="K29">
        <v>1318.28</v>
      </c>
      <c r="M29">
        <f t="shared" si="0"/>
        <v>21.677699999999998</v>
      </c>
      <c r="N29">
        <f t="shared" si="1"/>
        <v>0.92333150180809875</v>
      </c>
      <c r="O29">
        <v>28</v>
      </c>
      <c r="P29">
        <f t="shared" si="2"/>
        <v>78.33930721432624</v>
      </c>
      <c r="Q29">
        <f t="shared" si="3"/>
        <v>3.6166575090404929</v>
      </c>
    </row>
    <row r="30" spans="1:17" x14ac:dyDescent="0.75">
      <c r="A30" s="7">
        <v>0.45543981481481483</v>
      </c>
      <c r="B30">
        <v>27.87</v>
      </c>
      <c r="C30">
        <v>33.770000000000003</v>
      </c>
      <c r="D30">
        <v>10</v>
      </c>
      <c r="E30">
        <v>30.8</v>
      </c>
      <c r="F30">
        <v>45.8</v>
      </c>
      <c r="G30">
        <v>38.36</v>
      </c>
      <c r="H30">
        <v>40.49</v>
      </c>
      <c r="I30">
        <v>38.68</v>
      </c>
      <c r="J30">
        <v>28.23</v>
      </c>
      <c r="K30">
        <v>1357.92</v>
      </c>
      <c r="M30">
        <f t="shared" si="0"/>
        <v>21.6477</v>
      </c>
      <c r="N30">
        <f t="shared" si="1"/>
        <v>0.92205369350490052</v>
      </c>
      <c r="O30">
        <v>29</v>
      </c>
      <c r="P30">
        <f t="shared" si="2"/>
        <v>78.309289208553324</v>
      </c>
      <c r="Q30">
        <f t="shared" si="3"/>
        <v>3.6102684675245018</v>
      </c>
    </row>
    <row r="31" spans="1:17" x14ac:dyDescent="0.75">
      <c r="A31" s="7">
        <v>0.45613425925925927</v>
      </c>
      <c r="B31">
        <v>27.84</v>
      </c>
      <c r="C31">
        <v>33.979999999999997</v>
      </c>
      <c r="D31">
        <v>10</v>
      </c>
      <c r="E31">
        <v>30.93</v>
      </c>
      <c r="F31">
        <v>46.2</v>
      </c>
      <c r="G31">
        <v>38.229999999999997</v>
      </c>
      <c r="H31">
        <v>40.840000000000003</v>
      </c>
      <c r="I31">
        <v>38.880000000000003</v>
      </c>
      <c r="J31">
        <v>27.23</v>
      </c>
      <c r="K31">
        <v>1353.82</v>
      </c>
      <c r="M31">
        <f t="shared" si="0"/>
        <v>21.617699999999999</v>
      </c>
      <c r="N31">
        <f t="shared" si="1"/>
        <v>0.92077588520170206</v>
      </c>
      <c r="O31">
        <v>30</v>
      </c>
      <c r="P31">
        <f t="shared" si="2"/>
        <v>78.279187887703131</v>
      </c>
      <c r="Q31">
        <f t="shared" si="3"/>
        <v>3.6038794260085094</v>
      </c>
    </row>
    <row r="32" spans="1:17" x14ac:dyDescent="0.75">
      <c r="A32" s="7">
        <v>0.45682870370370371</v>
      </c>
      <c r="B32">
        <v>27.79</v>
      </c>
      <c r="C32">
        <v>34.18</v>
      </c>
      <c r="D32">
        <v>10</v>
      </c>
      <c r="E32">
        <v>31.21</v>
      </c>
      <c r="F32">
        <v>46.59</v>
      </c>
      <c r="G32">
        <v>37.06</v>
      </c>
      <c r="H32">
        <v>40.96</v>
      </c>
      <c r="I32">
        <v>38.33</v>
      </c>
      <c r="J32">
        <v>27.58</v>
      </c>
      <c r="K32">
        <v>1371.59</v>
      </c>
      <c r="M32">
        <f t="shared" si="0"/>
        <v>21.567699999999999</v>
      </c>
      <c r="N32">
        <f t="shared" si="1"/>
        <v>0.91864620469637148</v>
      </c>
      <c r="O32">
        <v>31</v>
      </c>
      <c r="P32">
        <f t="shared" si="2"/>
        <v>78.228832930725105</v>
      </c>
      <c r="Q32">
        <f t="shared" si="3"/>
        <v>3.5932310234818563</v>
      </c>
    </row>
    <row r="33" spans="1:17" x14ac:dyDescent="0.75">
      <c r="A33" s="7">
        <v>0.45752314814814815</v>
      </c>
      <c r="B33">
        <v>27.700000000000003</v>
      </c>
      <c r="C33">
        <v>34.36</v>
      </c>
      <c r="D33">
        <v>10</v>
      </c>
      <c r="E33">
        <v>31.25</v>
      </c>
      <c r="F33">
        <v>44.42</v>
      </c>
      <c r="G33">
        <v>37.630000000000003</v>
      </c>
      <c r="H33">
        <v>41.24</v>
      </c>
      <c r="I33">
        <v>38.99</v>
      </c>
      <c r="J33">
        <v>27.57</v>
      </c>
      <c r="K33">
        <v>1363.39</v>
      </c>
      <c r="M33">
        <f t="shared" si="0"/>
        <v>21.477700000000002</v>
      </c>
      <c r="N33">
        <f t="shared" si="1"/>
        <v>0.91481277978677655</v>
      </c>
      <c r="O33">
        <v>32</v>
      </c>
      <c r="P33">
        <f t="shared" si="2"/>
        <v>78.137603188423341</v>
      </c>
      <c r="Q33">
        <f t="shared" si="3"/>
        <v>3.5740638989338818</v>
      </c>
    </row>
    <row r="34" spans="1:17" x14ac:dyDescent="0.75">
      <c r="A34" s="7">
        <v>0.45821759259259259</v>
      </c>
      <c r="B34">
        <v>27.630000000000003</v>
      </c>
      <c r="C34">
        <v>34.520000000000003</v>
      </c>
      <c r="D34">
        <v>10</v>
      </c>
      <c r="E34">
        <v>30.77</v>
      </c>
      <c r="F34">
        <v>44.81</v>
      </c>
      <c r="G34">
        <v>36.81</v>
      </c>
      <c r="H34">
        <v>40.880000000000003</v>
      </c>
      <c r="I34">
        <v>38.39</v>
      </c>
      <c r="J34">
        <v>26.86</v>
      </c>
      <c r="K34">
        <v>1375.7</v>
      </c>
      <c r="M34">
        <f t="shared" si="0"/>
        <v>21.407700000000002</v>
      </c>
      <c r="N34">
        <f t="shared" si="1"/>
        <v>0.91183122707931374</v>
      </c>
      <c r="O34">
        <v>33</v>
      </c>
      <c r="P34">
        <f t="shared" si="2"/>
        <v>78.066116397371033</v>
      </c>
      <c r="Q34">
        <f t="shared" si="3"/>
        <v>3.5591561353965679</v>
      </c>
    </row>
    <row r="35" spans="1:17" x14ac:dyDescent="0.75">
      <c r="A35" s="7">
        <v>0.45891203703703703</v>
      </c>
      <c r="B35">
        <v>27.56</v>
      </c>
      <c r="C35">
        <v>34.64</v>
      </c>
      <c r="D35">
        <v>10</v>
      </c>
      <c r="E35">
        <v>30.52</v>
      </c>
      <c r="F35">
        <v>46.79</v>
      </c>
      <c r="G35">
        <v>36.270000000000003</v>
      </c>
      <c r="H35">
        <v>40.58</v>
      </c>
      <c r="I35">
        <v>38.03</v>
      </c>
      <c r="J35">
        <v>27.34</v>
      </c>
      <c r="K35">
        <v>1393.47</v>
      </c>
      <c r="M35">
        <f t="shared" si="0"/>
        <v>21.337699999999998</v>
      </c>
      <c r="N35">
        <f t="shared" si="1"/>
        <v>0.90884967437185071</v>
      </c>
      <c r="O35">
        <v>34</v>
      </c>
      <c r="P35">
        <f t="shared" si="2"/>
        <v>77.994160570258259</v>
      </c>
      <c r="Q35">
        <f t="shared" si="3"/>
        <v>3.5442483718592528</v>
      </c>
    </row>
    <row r="36" spans="1:17" x14ac:dyDescent="0.75">
      <c r="A36" s="7">
        <v>0.45960648148148148</v>
      </c>
      <c r="B36">
        <v>27.51</v>
      </c>
      <c r="C36">
        <v>34.770000000000003</v>
      </c>
      <c r="D36">
        <v>10</v>
      </c>
      <c r="E36">
        <v>30.55</v>
      </c>
      <c r="F36">
        <v>44.61</v>
      </c>
      <c r="G36">
        <v>37.08</v>
      </c>
      <c r="H36">
        <v>40.770000000000003</v>
      </c>
      <c r="I36">
        <v>38.700000000000003</v>
      </c>
      <c r="J36">
        <v>25.79</v>
      </c>
      <c r="K36">
        <v>1353.82</v>
      </c>
      <c r="M36">
        <f t="shared" si="0"/>
        <v>21.287700000000001</v>
      </c>
      <c r="N36">
        <f t="shared" si="1"/>
        <v>0.90671999386652025</v>
      </c>
      <c r="O36">
        <v>35</v>
      </c>
      <c r="P36">
        <f t="shared" si="2"/>
        <v>77.942473822911822</v>
      </c>
      <c r="Q36">
        <f t="shared" si="3"/>
        <v>3.5335999693326006</v>
      </c>
    </row>
    <row r="37" spans="1:17" x14ac:dyDescent="0.75">
      <c r="A37" s="7">
        <v>0.46030092592592592</v>
      </c>
      <c r="B37">
        <v>27.41</v>
      </c>
      <c r="C37">
        <v>34.799999999999997</v>
      </c>
      <c r="D37">
        <v>10</v>
      </c>
      <c r="E37">
        <v>30.27</v>
      </c>
      <c r="F37">
        <v>47.58</v>
      </c>
      <c r="G37">
        <v>36.340000000000003</v>
      </c>
      <c r="H37">
        <v>40.090000000000003</v>
      </c>
      <c r="I37">
        <v>37.119999999999997</v>
      </c>
      <c r="J37">
        <v>27.06</v>
      </c>
      <c r="K37">
        <v>1375.7</v>
      </c>
      <c r="M37">
        <f t="shared" si="0"/>
        <v>21.1877</v>
      </c>
      <c r="N37">
        <f t="shared" si="1"/>
        <v>0.90246063285585898</v>
      </c>
      <c r="O37">
        <v>36</v>
      </c>
      <c r="P37">
        <f t="shared" si="2"/>
        <v>77.83836848737711</v>
      </c>
      <c r="Q37">
        <f t="shared" si="3"/>
        <v>3.5123031642792943</v>
      </c>
    </row>
    <row r="38" spans="1:17" x14ac:dyDescent="0.75">
      <c r="A38" s="7">
        <v>0.46099537037037036</v>
      </c>
      <c r="B38">
        <v>27.169999999999998</v>
      </c>
      <c r="C38">
        <v>34.880000000000003</v>
      </c>
      <c r="D38">
        <v>10</v>
      </c>
      <c r="E38">
        <v>30.2</v>
      </c>
      <c r="F38">
        <v>46.59</v>
      </c>
      <c r="G38">
        <v>37.520000000000003</v>
      </c>
      <c r="H38">
        <v>40.36</v>
      </c>
      <c r="I38">
        <v>38.340000000000003</v>
      </c>
      <c r="J38">
        <v>28.05</v>
      </c>
      <c r="K38">
        <v>1356.56</v>
      </c>
      <c r="M38">
        <f t="shared" si="0"/>
        <v>20.947699999999998</v>
      </c>
      <c r="N38">
        <f t="shared" si="1"/>
        <v>0.89223816643027209</v>
      </c>
      <c r="O38">
        <v>37</v>
      </c>
      <c r="P38">
        <f t="shared" si="2"/>
        <v>77.584460346481947</v>
      </c>
      <c r="Q38">
        <f t="shared" si="3"/>
        <v>3.4611908321513596</v>
      </c>
    </row>
    <row r="39" spans="1:17" x14ac:dyDescent="0.75">
      <c r="A39" s="7">
        <v>0.4616898148148148</v>
      </c>
      <c r="B39">
        <v>27.11</v>
      </c>
      <c r="C39">
        <v>34.96</v>
      </c>
      <c r="D39">
        <v>10</v>
      </c>
      <c r="E39">
        <v>29.79</v>
      </c>
      <c r="F39">
        <v>47.98</v>
      </c>
      <c r="G39">
        <v>36.25</v>
      </c>
      <c r="H39">
        <v>40.270000000000003</v>
      </c>
      <c r="I39">
        <v>37.97</v>
      </c>
      <c r="J39">
        <v>27.42</v>
      </c>
      <c r="K39">
        <v>1351.09</v>
      </c>
      <c r="M39">
        <f t="shared" si="0"/>
        <v>20.887699999999999</v>
      </c>
      <c r="N39">
        <f t="shared" si="1"/>
        <v>0.8896825498238754</v>
      </c>
      <c r="O39">
        <v>38</v>
      </c>
      <c r="P39">
        <f t="shared" si="2"/>
        <v>77.520071621097571</v>
      </c>
      <c r="Q39">
        <f t="shared" si="3"/>
        <v>3.4484127491193766</v>
      </c>
    </row>
    <row r="40" spans="1:17" x14ac:dyDescent="0.75">
      <c r="A40" s="7">
        <v>0.46238425925925924</v>
      </c>
      <c r="B40">
        <v>27.029999999999998</v>
      </c>
      <c r="C40">
        <v>35.04</v>
      </c>
      <c r="D40">
        <v>10</v>
      </c>
      <c r="E40">
        <v>29.78</v>
      </c>
      <c r="F40">
        <v>47.18</v>
      </c>
      <c r="G40">
        <v>36.130000000000003</v>
      </c>
      <c r="H40">
        <v>40.21</v>
      </c>
      <c r="I40">
        <v>38.159999999999997</v>
      </c>
      <c r="J40">
        <v>27.02</v>
      </c>
      <c r="K40">
        <v>1338.78</v>
      </c>
      <c r="M40">
        <f t="shared" si="0"/>
        <v>20.807699999999997</v>
      </c>
      <c r="N40">
        <f t="shared" si="1"/>
        <v>0.88627506101534637</v>
      </c>
      <c r="O40">
        <v>39</v>
      </c>
      <c r="P40">
        <f t="shared" si="2"/>
        <v>77.433642353551804</v>
      </c>
      <c r="Q40">
        <f t="shared" si="3"/>
        <v>3.4313753050767315</v>
      </c>
    </row>
    <row r="41" spans="1:17" x14ac:dyDescent="0.75">
      <c r="A41" s="7">
        <v>0.46307870370370369</v>
      </c>
      <c r="B41">
        <v>26.97</v>
      </c>
      <c r="C41">
        <v>35.14</v>
      </c>
      <c r="D41">
        <v>10</v>
      </c>
      <c r="E41">
        <v>29.89</v>
      </c>
      <c r="F41">
        <v>46.99</v>
      </c>
      <c r="G41">
        <v>37.369999999999997</v>
      </c>
      <c r="H41">
        <v>40.29</v>
      </c>
      <c r="I41">
        <v>38.26</v>
      </c>
      <c r="J41">
        <v>28.12</v>
      </c>
      <c r="K41">
        <v>1333.32</v>
      </c>
      <c r="M41">
        <f t="shared" si="0"/>
        <v>20.747699999999998</v>
      </c>
      <c r="N41">
        <f t="shared" si="1"/>
        <v>0.88371944440894978</v>
      </c>
      <c r="O41">
        <v>40</v>
      </c>
      <c r="P41">
        <f t="shared" si="2"/>
        <v>77.36838300148932</v>
      </c>
      <c r="Q41">
        <f t="shared" si="3"/>
        <v>3.418597222044748</v>
      </c>
    </row>
    <row r="42" spans="1:17" x14ac:dyDescent="0.75">
      <c r="A42" s="7">
        <v>0.46377314814814818</v>
      </c>
      <c r="B42">
        <v>26.88</v>
      </c>
      <c r="C42">
        <v>35.200000000000003</v>
      </c>
      <c r="D42">
        <v>10</v>
      </c>
      <c r="E42">
        <v>30.03</v>
      </c>
      <c r="F42">
        <v>46</v>
      </c>
      <c r="G42">
        <v>36.81</v>
      </c>
      <c r="H42">
        <v>40.18</v>
      </c>
      <c r="I42">
        <v>37.92</v>
      </c>
      <c r="J42">
        <v>27.33</v>
      </c>
      <c r="K42">
        <v>1351.09</v>
      </c>
      <c r="M42">
        <f t="shared" si="0"/>
        <v>20.657699999999998</v>
      </c>
      <c r="N42">
        <f t="shared" si="1"/>
        <v>0.87988601949935474</v>
      </c>
      <c r="O42">
        <v>41</v>
      </c>
      <c r="P42">
        <f t="shared" si="2"/>
        <v>77.269783180121692</v>
      </c>
      <c r="Q42">
        <f t="shared" si="3"/>
        <v>3.3994300974967726</v>
      </c>
    </row>
    <row r="43" spans="1:17" x14ac:dyDescent="0.75">
      <c r="A43" s="7">
        <v>0.46446759259259257</v>
      </c>
      <c r="B43">
        <v>26.86</v>
      </c>
      <c r="C43">
        <v>35.200000000000003</v>
      </c>
      <c r="D43">
        <v>10</v>
      </c>
      <c r="E43">
        <v>30.19</v>
      </c>
      <c r="F43">
        <v>46.79</v>
      </c>
      <c r="G43">
        <v>36.85</v>
      </c>
      <c r="H43">
        <v>40.06</v>
      </c>
      <c r="I43">
        <v>37.9</v>
      </c>
      <c r="J43">
        <v>27.19</v>
      </c>
      <c r="K43">
        <v>1356.56</v>
      </c>
      <c r="M43">
        <f t="shared" si="0"/>
        <v>20.637699999999999</v>
      </c>
      <c r="N43">
        <f t="shared" si="1"/>
        <v>0.87903414729722251</v>
      </c>
      <c r="O43">
        <v>42</v>
      </c>
      <c r="P43">
        <f t="shared" si="2"/>
        <v>77.247755321571674</v>
      </c>
      <c r="Q43">
        <f t="shared" si="3"/>
        <v>3.3951707364861115</v>
      </c>
    </row>
    <row r="44" spans="1:17" x14ac:dyDescent="0.75">
      <c r="A44" s="7">
        <v>0.46516203703703707</v>
      </c>
      <c r="B44">
        <v>26.76</v>
      </c>
      <c r="C44">
        <v>35.28</v>
      </c>
      <c r="D44">
        <v>10</v>
      </c>
      <c r="E44">
        <v>30.63</v>
      </c>
      <c r="F44">
        <v>44.61</v>
      </c>
      <c r="G44">
        <v>37.82</v>
      </c>
      <c r="H44">
        <v>40.36</v>
      </c>
      <c r="I44">
        <v>37.979999999999997</v>
      </c>
      <c r="J44">
        <v>27.19</v>
      </c>
      <c r="K44">
        <v>1337.42</v>
      </c>
      <c r="M44">
        <f t="shared" si="0"/>
        <v>20.537700000000001</v>
      </c>
      <c r="N44">
        <f t="shared" si="1"/>
        <v>0.87477478628656136</v>
      </c>
      <c r="O44">
        <v>43</v>
      </c>
      <c r="P44">
        <f t="shared" si="2"/>
        <v>77.136972494485747</v>
      </c>
      <c r="Q44">
        <f t="shared" si="3"/>
        <v>3.3738739314328061</v>
      </c>
    </row>
    <row r="45" spans="1:17" x14ac:dyDescent="0.75">
      <c r="A45" s="7">
        <v>0.46585648148148145</v>
      </c>
      <c r="B45">
        <v>26.709999999999997</v>
      </c>
      <c r="C45">
        <v>35.340000000000003</v>
      </c>
      <c r="D45">
        <v>10</v>
      </c>
      <c r="E45">
        <v>30.37</v>
      </c>
      <c r="F45">
        <v>46.39</v>
      </c>
      <c r="G45">
        <v>36.979999999999997</v>
      </c>
      <c r="H45">
        <v>40.29</v>
      </c>
      <c r="I45">
        <v>38.369999999999997</v>
      </c>
      <c r="J45">
        <v>27.16</v>
      </c>
      <c r="K45">
        <v>1355.19</v>
      </c>
      <c r="M45">
        <f t="shared" si="0"/>
        <v>20.487699999999997</v>
      </c>
      <c r="N45">
        <f t="shared" si="1"/>
        <v>0.87264510578123056</v>
      </c>
      <c r="O45">
        <v>44</v>
      </c>
      <c r="P45">
        <f t="shared" si="2"/>
        <v>77.081175534589036</v>
      </c>
      <c r="Q45">
        <f t="shared" si="3"/>
        <v>3.3632255289061526</v>
      </c>
    </row>
    <row r="46" spans="1:17" x14ac:dyDescent="0.75">
      <c r="A46" s="7">
        <v>0.46655092592592595</v>
      </c>
      <c r="B46">
        <v>26.65</v>
      </c>
      <c r="C46">
        <v>35.35</v>
      </c>
      <c r="D46">
        <v>10</v>
      </c>
      <c r="E46">
        <v>30.14</v>
      </c>
      <c r="F46">
        <v>45.8</v>
      </c>
      <c r="G46">
        <v>36.590000000000003</v>
      </c>
      <c r="H46">
        <v>40.17</v>
      </c>
      <c r="I46">
        <v>37.979999999999997</v>
      </c>
      <c r="J46">
        <v>27</v>
      </c>
      <c r="K46">
        <v>1346.99</v>
      </c>
      <c r="M46">
        <f t="shared" si="0"/>
        <v>20.427699999999998</v>
      </c>
      <c r="N46">
        <f t="shared" si="1"/>
        <v>0.87008948917483397</v>
      </c>
      <c r="O46">
        <v>45</v>
      </c>
      <c r="P46">
        <f t="shared" si="2"/>
        <v>77.013858633130496</v>
      </c>
      <c r="Q46">
        <f t="shared" si="3"/>
        <v>3.3504474458741691</v>
      </c>
    </row>
    <row r="47" spans="1:17" x14ac:dyDescent="0.75">
      <c r="A47" s="7">
        <v>0.46724537037037034</v>
      </c>
      <c r="B47">
        <v>26.62</v>
      </c>
      <c r="C47">
        <v>35.369999999999997</v>
      </c>
      <c r="D47">
        <v>10</v>
      </c>
      <c r="E47">
        <v>30.08</v>
      </c>
      <c r="F47">
        <v>46.79</v>
      </c>
      <c r="G47">
        <v>37.04</v>
      </c>
      <c r="H47">
        <v>39.97</v>
      </c>
      <c r="I47">
        <v>37.68</v>
      </c>
      <c r="J47">
        <v>26.99</v>
      </c>
      <c r="K47">
        <v>1333.32</v>
      </c>
      <c r="M47">
        <f t="shared" si="0"/>
        <v>20.3977</v>
      </c>
      <c r="N47">
        <f t="shared" si="1"/>
        <v>0.86881168087163574</v>
      </c>
      <c r="O47">
        <v>46</v>
      </c>
      <c r="P47">
        <f t="shared" si="2"/>
        <v>76.980051672492479</v>
      </c>
      <c r="Q47">
        <f t="shared" si="3"/>
        <v>3.344058404358178</v>
      </c>
    </row>
    <row r="48" spans="1:17" x14ac:dyDescent="0.75">
      <c r="A48" s="7">
        <v>0.46793981481481484</v>
      </c>
      <c r="B48">
        <v>26.580000000000002</v>
      </c>
      <c r="C48">
        <v>35.43</v>
      </c>
      <c r="D48">
        <v>10</v>
      </c>
      <c r="E48">
        <v>30.27</v>
      </c>
      <c r="F48">
        <v>45.21</v>
      </c>
      <c r="G48">
        <v>38.090000000000003</v>
      </c>
      <c r="H48">
        <v>40.51</v>
      </c>
      <c r="I48">
        <v>38.909999999999997</v>
      </c>
      <c r="J48">
        <v>27.63</v>
      </c>
      <c r="K48">
        <v>1348.35</v>
      </c>
      <c r="M48">
        <f t="shared" si="0"/>
        <v>20.357700000000001</v>
      </c>
      <c r="N48">
        <f t="shared" si="1"/>
        <v>0.86710793646737128</v>
      </c>
      <c r="O48">
        <v>47</v>
      </c>
      <c r="P48">
        <f t="shared" si="2"/>
        <v>76.934820731222089</v>
      </c>
      <c r="Q48">
        <f t="shared" si="3"/>
        <v>3.3355396823368557</v>
      </c>
    </row>
    <row r="49" spans="1:17" x14ac:dyDescent="0.75">
      <c r="A49" s="7">
        <v>0.46863425925925922</v>
      </c>
      <c r="B49">
        <v>26.509999999999998</v>
      </c>
      <c r="C49">
        <v>35.51</v>
      </c>
      <c r="D49">
        <v>10</v>
      </c>
      <c r="E49">
        <v>30.33</v>
      </c>
      <c r="F49">
        <v>46.39</v>
      </c>
      <c r="G49">
        <v>37.31</v>
      </c>
      <c r="H49">
        <v>40.33</v>
      </c>
      <c r="I49">
        <v>38.700000000000003</v>
      </c>
      <c r="J49">
        <v>27.49</v>
      </c>
      <c r="K49">
        <v>1364.76</v>
      </c>
      <c r="M49">
        <f t="shared" si="0"/>
        <v>20.287699999999997</v>
      </c>
      <c r="N49">
        <f t="shared" si="1"/>
        <v>0.86412638375990825</v>
      </c>
      <c r="O49">
        <v>48</v>
      </c>
      <c r="P49">
        <f t="shared" si="2"/>
        <v>76.855237409859171</v>
      </c>
      <c r="Q49">
        <f t="shared" si="3"/>
        <v>3.3206319187995406</v>
      </c>
    </row>
    <row r="50" spans="1:17" x14ac:dyDescent="0.75">
      <c r="A50" s="7">
        <v>0.46932870370370372</v>
      </c>
      <c r="B50">
        <v>26.409999999999997</v>
      </c>
      <c r="C50">
        <v>35.58</v>
      </c>
      <c r="D50">
        <v>10</v>
      </c>
      <c r="E50">
        <v>30.17</v>
      </c>
      <c r="F50">
        <v>46</v>
      </c>
      <c r="G50">
        <v>36.74</v>
      </c>
      <c r="H50">
        <v>40.270000000000003</v>
      </c>
      <c r="I50">
        <v>38.03</v>
      </c>
      <c r="J50">
        <v>27.32</v>
      </c>
      <c r="K50">
        <v>1389.37</v>
      </c>
      <c r="M50">
        <f t="shared" si="0"/>
        <v>20.187699999999996</v>
      </c>
      <c r="N50">
        <f t="shared" si="1"/>
        <v>0.85986702274924709</v>
      </c>
      <c r="O50">
        <v>49</v>
      </c>
      <c r="P50">
        <f t="shared" si="2"/>
        <v>76.740589566914494</v>
      </c>
      <c r="Q50">
        <f t="shared" si="3"/>
        <v>3.2993351137462343</v>
      </c>
    </row>
    <row r="51" spans="1:17" x14ac:dyDescent="0.75">
      <c r="A51" s="7">
        <v>0.47002314814814811</v>
      </c>
      <c r="B51">
        <v>26.35</v>
      </c>
      <c r="C51">
        <v>35.630000000000003</v>
      </c>
      <c r="D51">
        <v>10</v>
      </c>
      <c r="E51">
        <v>29.99</v>
      </c>
      <c r="F51">
        <v>47.38</v>
      </c>
      <c r="G51">
        <v>36.76</v>
      </c>
      <c r="H51">
        <v>40.299999999999997</v>
      </c>
      <c r="I51">
        <v>38.04</v>
      </c>
      <c r="J51">
        <v>26.99</v>
      </c>
      <c r="K51">
        <v>1409.87</v>
      </c>
      <c r="M51">
        <f t="shared" si="0"/>
        <v>20.127700000000001</v>
      </c>
      <c r="N51">
        <f t="shared" si="1"/>
        <v>0.85731140614285051</v>
      </c>
      <c r="O51">
        <v>50</v>
      </c>
      <c r="P51">
        <f t="shared" si="2"/>
        <v>76.671254042935857</v>
      </c>
      <c r="Q51">
        <f t="shared" si="3"/>
        <v>3.2865570307142522</v>
      </c>
    </row>
    <row r="52" spans="1:17" x14ac:dyDescent="0.75">
      <c r="A52" s="7">
        <v>0.4707175925925926</v>
      </c>
      <c r="B52">
        <v>26.279999999999998</v>
      </c>
      <c r="C52">
        <v>35.68</v>
      </c>
      <c r="D52">
        <v>10</v>
      </c>
      <c r="E52">
        <v>30.14</v>
      </c>
      <c r="F52">
        <v>48.96</v>
      </c>
      <c r="G52">
        <v>37.549999999999997</v>
      </c>
      <c r="H52">
        <v>40.5</v>
      </c>
      <c r="I52">
        <v>38.36</v>
      </c>
      <c r="J52">
        <v>27.76</v>
      </c>
      <c r="K52">
        <v>1359.29</v>
      </c>
      <c r="M52">
        <f t="shared" si="0"/>
        <v>20.057699999999997</v>
      </c>
      <c r="N52">
        <f t="shared" si="1"/>
        <v>0.85432985343538759</v>
      </c>
      <c r="O52">
        <v>51</v>
      </c>
      <c r="P52">
        <f t="shared" si="2"/>
        <v>76.589838316457019</v>
      </c>
      <c r="Q52">
        <f t="shared" si="3"/>
        <v>3.271649267176937</v>
      </c>
    </row>
    <row r="53" spans="1:17" x14ac:dyDescent="0.75">
      <c r="A53" s="7">
        <v>0.47141203703703699</v>
      </c>
      <c r="B53">
        <v>26.23</v>
      </c>
      <c r="C53">
        <v>35.72</v>
      </c>
      <c r="D53">
        <v>10</v>
      </c>
      <c r="E53">
        <v>30.24</v>
      </c>
      <c r="F53">
        <v>47.78</v>
      </c>
      <c r="G53">
        <v>37.130000000000003</v>
      </c>
      <c r="H53">
        <v>40.54</v>
      </c>
      <c r="I53">
        <v>38.22</v>
      </c>
      <c r="J53">
        <v>27.46</v>
      </c>
      <c r="K53">
        <v>1388</v>
      </c>
      <c r="M53">
        <f t="shared" si="0"/>
        <v>20.0077</v>
      </c>
      <c r="N53">
        <f t="shared" si="1"/>
        <v>0.85220017293005712</v>
      </c>
      <c r="O53">
        <v>52</v>
      </c>
      <c r="P53">
        <f t="shared" si="2"/>
        <v>76.531335435857187</v>
      </c>
      <c r="Q53">
        <f t="shared" si="3"/>
        <v>3.2610008646502848</v>
      </c>
    </row>
    <row r="54" spans="1:17" x14ac:dyDescent="0.75">
      <c r="A54" s="7">
        <v>0.47210648148148149</v>
      </c>
      <c r="B54">
        <v>26.16</v>
      </c>
      <c r="C54">
        <v>35.729999999999997</v>
      </c>
      <c r="D54">
        <v>10</v>
      </c>
      <c r="E54">
        <v>30.26</v>
      </c>
      <c r="F54">
        <v>47.98</v>
      </c>
      <c r="G54">
        <v>37.450000000000003</v>
      </c>
      <c r="H54">
        <v>40.369999999999997</v>
      </c>
      <c r="I54">
        <v>38.76</v>
      </c>
      <c r="J54">
        <v>27.39</v>
      </c>
      <c r="K54">
        <v>1419.44</v>
      </c>
      <c r="M54">
        <f t="shared" si="0"/>
        <v>19.9377</v>
      </c>
      <c r="N54">
        <f t="shared" si="1"/>
        <v>0.8492186202225942</v>
      </c>
      <c r="O54">
        <v>53</v>
      </c>
      <c r="P54">
        <f t="shared" si="2"/>
        <v>76.448938443250725</v>
      </c>
      <c r="Q54">
        <f t="shared" si="3"/>
        <v>3.2460931011129706</v>
      </c>
    </row>
    <row r="55" spans="1:17" x14ac:dyDescent="0.75">
      <c r="A55" s="7">
        <v>0.47280092592592587</v>
      </c>
      <c r="B55">
        <v>25.919999999999998</v>
      </c>
      <c r="C55">
        <v>35.78</v>
      </c>
      <c r="D55">
        <v>10</v>
      </c>
      <c r="E55">
        <v>30.21</v>
      </c>
      <c r="F55">
        <v>46.79</v>
      </c>
      <c r="G55">
        <v>37.630000000000003</v>
      </c>
      <c r="H55">
        <v>40.51</v>
      </c>
      <c r="I55">
        <v>38.68</v>
      </c>
      <c r="J55">
        <v>28.05</v>
      </c>
      <c r="K55">
        <v>1405.77</v>
      </c>
      <c r="M55">
        <f t="shared" si="0"/>
        <v>19.697699999999998</v>
      </c>
      <c r="N55">
        <f t="shared" si="1"/>
        <v>0.83899615379700732</v>
      </c>
      <c r="O55">
        <v>54</v>
      </c>
      <c r="P55">
        <f t="shared" si="2"/>
        <v>76.161988455504954</v>
      </c>
      <c r="Q55">
        <f t="shared" si="3"/>
        <v>3.1949807689850358</v>
      </c>
    </row>
    <row r="56" spans="1:17" x14ac:dyDescent="0.75">
      <c r="A56" s="7">
        <v>0.47349537037037037</v>
      </c>
      <c r="B56">
        <v>25.82</v>
      </c>
      <c r="C56">
        <v>35.83</v>
      </c>
      <c r="D56">
        <v>10</v>
      </c>
      <c r="E56">
        <v>30.18</v>
      </c>
      <c r="F56">
        <v>46.39</v>
      </c>
      <c r="G56">
        <v>35.979999999999997</v>
      </c>
      <c r="H56">
        <v>40.4</v>
      </c>
      <c r="I56">
        <v>38.6</v>
      </c>
      <c r="J56">
        <v>27.63</v>
      </c>
      <c r="K56">
        <v>1423.55</v>
      </c>
      <c r="M56">
        <f t="shared" si="0"/>
        <v>19.5977</v>
      </c>
      <c r="N56">
        <f t="shared" si="1"/>
        <v>0.83473679278634627</v>
      </c>
      <c r="O56">
        <v>55</v>
      </c>
      <c r="P56">
        <f t="shared" si="2"/>
        <v>76.04035167392091</v>
      </c>
      <c r="Q56">
        <f t="shared" si="3"/>
        <v>3.1736839639317305</v>
      </c>
    </row>
    <row r="57" spans="1:17" x14ac:dyDescent="0.75">
      <c r="A57" s="7">
        <v>0.47418981481481487</v>
      </c>
      <c r="B57">
        <v>25.759999999999998</v>
      </c>
      <c r="C57">
        <v>35.880000000000003</v>
      </c>
      <c r="D57">
        <v>10</v>
      </c>
      <c r="E57">
        <v>30.15</v>
      </c>
      <c r="F57">
        <v>46.39</v>
      </c>
      <c r="G57">
        <v>37.35</v>
      </c>
      <c r="H57">
        <v>40.51</v>
      </c>
      <c r="I57">
        <v>39.19</v>
      </c>
      <c r="J57">
        <v>28.26</v>
      </c>
      <c r="K57">
        <v>1482.33</v>
      </c>
      <c r="M57">
        <f t="shared" si="0"/>
        <v>19.537699999999997</v>
      </c>
      <c r="N57">
        <f t="shared" si="1"/>
        <v>0.83218117617994947</v>
      </c>
      <c r="O57">
        <v>56</v>
      </c>
      <c r="P57">
        <f t="shared" si="2"/>
        <v>75.966771933236757</v>
      </c>
      <c r="Q57">
        <f t="shared" si="3"/>
        <v>3.1609058808997466</v>
      </c>
    </row>
    <row r="58" spans="1:17" x14ac:dyDescent="0.75">
      <c r="A58" s="7">
        <v>0.47488425925925926</v>
      </c>
      <c r="B58">
        <v>25.669999999999998</v>
      </c>
      <c r="C58">
        <v>35.93</v>
      </c>
      <c r="D58">
        <v>10</v>
      </c>
      <c r="E58">
        <v>30.28</v>
      </c>
      <c r="F58">
        <v>46.59</v>
      </c>
      <c r="G58">
        <v>37.700000000000003</v>
      </c>
      <c r="H58">
        <v>40.78</v>
      </c>
      <c r="I58">
        <v>39.31</v>
      </c>
      <c r="J58">
        <v>27.78</v>
      </c>
      <c r="K58">
        <v>1383.9</v>
      </c>
      <c r="M58">
        <f t="shared" si="0"/>
        <v>19.447699999999998</v>
      </c>
      <c r="N58">
        <f t="shared" si="1"/>
        <v>0.82834775127035432</v>
      </c>
      <c r="O58">
        <v>57</v>
      </c>
      <c r="P58">
        <f t="shared" si="2"/>
        <v>75.855551042025525</v>
      </c>
      <c r="Q58">
        <f t="shared" si="3"/>
        <v>3.1417387563517711</v>
      </c>
    </row>
    <row r="59" spans="1:17" x14ac:dyDescent="0.75">
      <c r="A59" s="7">
        <v>0.47557870370370375</v>
      </c>
      <c r="B59">
        <v>25.64</v>
      </c>
      <c r="C59">
        <v>36.020000000000003</v>
      </c>
      <c r="D59">
        <v>10</v>
      </c>
      <c r="E59">
        <v>30.08</v>
      </c>
      <c r="F59">
        <v>46.99</v>
      </c>
      <c r="G59">
        <v>37.159999999999997</v>
      </c>
      <c r="H59">
        <v>40.71</v>
      </c>
      <c r="I59">
        <v>39.47</v>
      </c>
      <c r="J59">
        <v>28.09</v>
      </c>
      <c r="K59">
        <v>1415.34</v>
      </c>
      <c r="M59">
        <f t="shared" si="0"/>
        <v>19.4177</v>
      </c>
      <c r="N59">
        <f t="shared" si="1"/>
        <v>0.82706994296715608</v>
      </c>
      <c r="O59">
        <v>58</v>
      </c>
      <c r="P59">
        <f t="shared" si="2"/>
        <v>75.818248299232138</v>
      </c>
      <c r="Q59">
        <f t="shared" si="3"/>
        <v>3.1353497148357801</v>
      </c>
    </row>
    <row r="60" spans="1:17" x14ac:dyDescent="0.75">
      <c r="A60" s="7">
        <v>0.47627314814814814</v>
      </c>
      <c r="B60">
        <v>25.53</v>
      </c>
      <c r="C60">
        <v>36.07</v>
      </c>
      <c r="D60">
        <v>10</v>
      </c>
      <c r="E60">
        <v>30.28</v>
      </c>
      <c r="F60">
        <v>46.59</v>
      </c>
      <c r="G60">
        <v>37.43</v>
      </c>
      <c r="H60">
        <v>40.58</v>
      </c>
      <c r="I60">
        <v>38.99</v>
      </c>
      <c r="J60">
        <v>27.44</v>
      </c>
      <c r="K60">
        <v>1475.5</v>
      </c>
      <c r="M60">
        <f t="shared" si="0"/>
        <v>19.307700000000001</v>
      </c>
      <c r="N60">
        <f t="shared" si="1"/>
        <v>0.82238464585542881</v>
      </c>
      <c r="O60">
        <v>59</v>
      </c>
      <c r="P60">
        <f t="shared" si="2"/>
        <v>75.680479808573779</v>
      </c>
      <c r="Q60">
        <f t="shared" si="3"/>
        <v>3.1119232292771435</v>
      </c>
    </row>
    <row r="61" spans="1:17" x14ac:dyDescent="0.75">
      <c r="A61" s="7">
        <v>0.47696759259259264</v>
      </c>
      <c r="B61">
        <v>25.439999999999998</v>
      </c>
      <c r="C61">
        <v>36.08</v>
      </c>
      <c r="D61">
        <v>10</v>
      </c>
      <c r="E61">
        <v>30.3</v>
      </c>
      <c r="F61">
        <v>45.8</v>
      </c>
      <c r="G61">
        <v>37.06</v>
      </c>
      <c r="H61">
        <v>40.26</v>
      </c>
      <c r="I61">
        <v>38.81</v>
      </c>
      <c r="J61">
        <v>27.65</v>
      </c>
      <c r="K61">
        <v>1543.85</v>
      </c>
      <c r="M61">
        <f t="shared" si="0"/>
        <v>19.217699999999997</v>
      </c>
      <c r="N61">
        <f t="shared" si="1"/>
        <v>0.81855122094583366</v>
      </c>
      <c r="O61">
        <v>60</v>
      </c>
      <c r="P61">
        <f t="shared" si="2"/>
        <v>75.566587052560905</v>
      </c>
      <c r="Q61">
        <f t="shared" si="3"/>
        <v>3.0927561047291676</v>
      </c>
    </row>
    <row r="62" spans="1:17" x14ac:dyDescent="0.75">
      <c r="A62" s="7">
        <v>0.47766203703703702</v>
      </c>
      <c r="B62">
        <v>25.31</v>
      </c>
      <c r="C62">
        <v>36.11</v>
      </c>
      <c r="D62">
        <v>10</v>
      </c>
      <c r="E62">
        <v>30.31</v>
      </c>
      <c r="F62">
        <v>47.98</v>
      </c>
      <c r="G62">
        <v>38.770000000000003</v>
      </c>
      <c r="H62">
        <v>40.68</v>
      </c>
      <c r="I62">
        <v>39.520000000000003</v>
      </c>
      <c r="J62">
        <v>28.34</v>
      </c>
      <c r="K62">
        <v>1475.5</v>
      </c>
      <c r="M62">
        <f t="shared" si="0"/>
        <v>19.087699999999998</v>
      </c>
      <c r="N62">
        <f t="shared" si="1"/>
        <v>0.81301405163197416</v>
      </c>
      <c r="O62">
        <v>61</v>
      </c>
      <c r="P62">
        <f t="shared" si="2"/>
        <v>75.400179172975257</v>
      </c>
      <c r="Q62">
        <f t="shared" si="3"/>
        <v>3.0650702581598699</v>
      </c>
    </row>
    <row r="63" spans="1:17" x14ac:dyDescent="0.75">
      <c r="A63" s="7">
        <v>0.47835648148148152</v>
      </c>
      <c r="B63">
        <v>25.150000000000002</v>
      </c>
      <c r="C63">
        <v>36.14</v>
      </c>
      <c r="D63">
        <v>10</v>
      </c>
      <c r="E63">
        <v>30.31</v>
      </c>
      <c r="F63">
        <v>45.41</v>
      </c>
      <c r="G63">
        <v>37.020000000000003</v>
      </c>
      <c r="H63">
        <v>40.520000000000003</v>
      </c>
      <c r="I63">
        <v>39.159999999999997</v>
      </c>
      <c r="J63">
        <v>27.94</v>
      </c>
      <c r="K63">
        <v>1483.7</v>
      </c>
      <c r="M63">
        <f t="shared" si="0"/>
        <v>18.927700000000002</v>
      </c>
      <c r="N63">
        <f t="shared" si="1"/>
        <v>0.80619907401491642</v>
      </c>
      <c r="O63">
        <v>62</v>
      </c>
      <c r="P63">
        <f t="shared" si="2"/>
        <v>75.192231491412059</v>
      </c>
      <c r="Q63">
        <f t="shared" si="3"/>
        <v>3.0309953700745815</v>
      </c>
    </row>
    <row r="64" spans="1:17" x14ac:dyDescent="0.75">
      <c r="A64" s="7">
        <v>0.47905092592592591</v>
      </c>
      <c r="B64">
        <v>25.08</v>
      </c>
      <c r="C64">
        <v>36.159999999999997</v>
      </c>
      <c r="D64">
        <v>10</v>
      </c>
      <c r="E64">
        <v>30.25</v>
      </c>
      <c r="F64">
        <v>45.6</v>
      </c>
      <c r="G64">
        <v>37.450000000000003</v>
      </c>
      <c r="H64">
        <v>40.549999999999997</v>
      </c>
      <c r="I64">
        <v>39.42</v>
      </c>
      <c r="J64">
        <v>28.47</v>
      </c>
      <c r="K64">
        <v>1431.75</v>
      </c>
      <c r="M64">
        <f t="shared" si="0"/>
        <v>18.857699999999998</v>
      </c>
      <c r="N64">
        <f t="shared" si="1"/>
        <v>0.80321752130745339</v>
      </c>
      <c r="O64">
        <v>63</v>
      </c>
      <c r="P64">
        <f t="shared" si="2"/>
        <v>75.100144768450022</v>
      </c>
      <c r="Q64">
        <f t="shared" si="3"/>
        <v>3.0160876065372664</v>
      </c>
    </row>
    <row r="65" spans="1:17" x14ac:dyDescent="0.75">
      <c r="A65" s="7">
        <v>0.47974537037037041</v>
      </c>
      <c r="B65">
        <v>25</v>
      </c>
      <c r="C65">
        <v>36.17</v>
      </c>
      <c r="D65">
        <v>10</v>
      </c>
      <c r="E65">
        <v>30.28</v>
      </c>
      <c r="F65">
        <v>46.2</v>
      </c>
      <c r="G65">
        <v>36.96</v>
      </c>
      <c r="H65">
        <v>40.19</v>
      </c>
      <c r="I65">
        <v>38.58</v>
      </c>
      <c r="J65">
        <v>28.59</v>
      </c>
      <c r="K65">
        <v>1404.41</v>
      </c>
      <c r="M65">
        <f t="shared" si="0"/>
        <v>18.777699999999999</v>
      </c>
      <c r="N65">
        <f t="shared" si="1"/>
        <v>0.79981003249892457</v>
      </c>
      <c r="O65">
        <v>64</v>
      </c>
      <c r="P65">
        <f t="shared" si="2"/>
        <v>74.994062105582685</v>
      </c>
      <c r="Q65">
        <f t="shared" si="3"/>
        <v>2.9990501624946222</v>
      </c>
    </row>
    <row r="66" spans="1:17" x14ac:dyDescent="0.75">
      <c r="A66" s="7">
        <v>0.48043981481481479</v>
      </c>
      <c r="B66">
        <v>24.92</v>
      </c>
      <c r="C66">
        <v>36.21</v>
      </c>
      <c r="D66">
        <v>10</v>
      </c>
      <c r="E66">
        <v>29.99</v>
      </c>
      <c r="F66">
        <v>47.58</v>
      </c>
      <c r="G66">
        <v>36.04</v>
      </c>
      <c r="H66">
        <v>39.67</v>
      </c>
      <c r="I66">
        <v>38.06</v>
      </c>
      <c r="J66">
        <v>27.93</v>
      </c>
      <c r="K66">
        <v>1423.55</v>
      </c>
      <c r="M66">
        <f t="shared" si="0"/>
        <v>18.697700000000001</v>
      </c>
      <c r="N66">
        <f t="shared" si="1"/>
        <v>0.79640254369039565</v>
      </c>
      <c r="O66">
        <v>65</v>
      </c>
      <c r="P66">
        <f t="shared" si="2"/>
        <v>74.887071671916857</v>
      </c>
      <c r="Q66">
        <f t="shared" si="3"/>
        <v>2.9820127184519776</v>
      </c>
    </row>
    <row r="67" spans="1:17" x14ac:dyDescent="0.75">
      <c r="A67" s="7">
        <v>0.48113425925925929</v>
      </c>
      <c r="B67">
        <v>24.849999999999998</v>
      </c>
      <c r="C67">
        <v>36.200000000000003</v>
      </c>
      <c r="D67">
        <v>10</v>
      </c>
      <c r="E67">
        <v>29.89</v>
      </c>
      <c r="F67">
        <v>46.59</v>
      </c>
      <c r="G67">
        <v>36.79</v>
      </c>
      <c r="H67">
        <v>39.799999999999997</v>
      </c>
      <c r="I67">
        <v>38.950000000000003</v>
      </c>
      <c r="J67">
        <v>27.88</v>
      </c>
      <c r="K67">
        <v>1345.62</v>
      </c>
      <c r="M67">
        <f t="shared" ref="M67:M130" si="4">B67-6.2223</f>
        <v>18.627699999999997</v>
      </c>
      <c r="N67">
        <f t="shared" ref="N67:N130" si="5">M67/23.4777</f>
        <v>0.79342099098293262</v>
      </c>
      <c r="O67">
        <v>66</v>
      </c>
      <c r="P67">
        <f t="shared" ref="P67:P130" si="6">(M67-$S$11)/M67*100</f>
        <v>74.792701192310361</v>
      </c>
      <c r="Q67">
        <f t="shared" ref="Q67:Q130" si="7">(M67-$S$11)/$S$11</f>
        <v>2.9671049549146629</v>
      </c>
    </row>
    <row r="68" spans="1:17" x14ac:dyDescent="0.75">
      <c r="A68" s="7">
        <v>0.48182870370370368</v>
      </c>
      <c r="B68">
        <v>24.73</v>
      </c>
      <c r="C68">
        <v>36.18</v>
      </c>
      <c r="D68">
        <v>10</v>
      </c>
      <c r="E68">
        <v>29.87</v>
      </c>
      <c r="F68">
        <v>47.58</v>
      </c>
      <c r="G68">
        <v>36.909999999999997</v>
      </c>
      <c r="H68">
        <v>40.01</v>
      </c>
      <c r="I68">
        <v>38.590000000000003</v>
      </c>
      <c r="J68">
        <v>27.25</v>
      </c>
      <c r="K68">
        <v>1482.33</v>
      </c>
      <c r="M68">
        <f t="shared" si="4"/>
        <v>18.5077</v>
      </c>
      <c r="N68">
        <f t="shared" si="5"/>
        <v>0.78830975777013934</v>
      </c>
      <c r="O68">
        <v>67</v>
      </c>
      <c r="P68">
        <f t="shared" si="6"/>
        <v>74.629262415102886</v>
      </c>
      <c r="Q68">
        <f t="shared" si="7"/>
        <v>2.9415487888506964</v>
      </c>
    </row>
    <row r="69" spans="1:17" x14ac:dyDescent="0.75">
      <c r="A69" s="7">
        <v>0.48252314814814817</v>
      </c>
      <c r="B69">
        <v>24.65</v>
      </c>
      <c r="C69">
        <v>36.200000000000003</v>
      </c>
      <c r="D69">
        <v>10</v>
      </c>
      <c r="E69">
        <v>29.66</v>
      </c>
      <c r="F69">
        <v>49.16</v>
      </c>
      <c r="G69">
        <v>36.46</v>
      </c>
      <c r="H69">
        <v>39.659999999999997</v>
      </c>
      <c r="I69">
        <v>38.49</v>
      </c>
      <c r="J69">
        <v>27.41</v>
      </c>
      <c r="K69">
        <v>1479.6</v>
      </c>
      <c r="M69">
        <f t="shared" si="4"/>
        <v>18.427699999999998</v>
      </c>
      <c r="N69">
        <f t="shared" si="5"/>
        <v>0.78490226896161031</v>
      </c>
      <c r="O69">
        <v>68</v>
      </c>
      <c r="P69">
        <f t="shared" si="6"/>
        <v>74.519120671597634</v>
      </c>
      <c r="Q69">
        <f t="shared" si="7"/>
        <v>2.9245113448080509</v>
      </c>
    </row>
    <row r="70" spans="1:17" x14ac:dyDescent="0.75">
      <c r="A70" s="7">
        <v>0.48321759259259256</v>
      </c>
      <c r="B70">
        <v>24.340000000000003</v>
      </c>
      <c r="C70">
        <v>36.25</v>
      </c>
      <c r="D70">
        <v>10</v>
      </c>
      <c r="E70">
        <v>29.92</v>
      </c>
      <c r="F70">
        <v>47.18</v>
      </c>
      <c r="G70">
        <v>37.299999999999997</v>
      </c>
      <c r="H70">
        <v>40.049999999999997</v>
      </c>
      <c r="I70">
        <v>39.14</v>
      </c>
      <c r="J70">
        <v>27.76</v>
      </c>
      <c r="K70">
        <v>1505.57</v>
      </c>
      <c r="M70">
        <f t="shared" si="4"/>
        <v>18.117700000000003</v>
      </c>
      <c r="N70">
        <f t="shared" si="5"/>
        <v>0.77169824982856083</v>
      </c>
      <c r="O70">
        <v>69</v>
      </c>
      <c r="P70">
        <f t="shared" si="6"/>
        <v>74.083134172659882</v>
      </c>
      <c r="Q70">
        <f t="shared" si="7"/>
        <v>2.8584912491428036</v>
      </c>
    </row>
    <row r="71" spans="1:17" x14ac:dyDescent="0.75">
      <c r="A71" s="7">
        <v>0.48391203703703706</v>
      </c>
      <c r="B71">
        <v>24.15</v>
      </c>
      <c r="C71">
        <v>36.229999999999997</v>
      </c>
      <c r="D71">
        <v>10</v>
      </c>
      <c r="E71">
        <v>29.89</v>
      </c>
      <c r="F71">
        <v>46.2</v>
      </c>
      <c r="G71">
        <v>36.18</v>
      </c>
      <c r="H71">
        <v>39.83</v>
      </c>
      <c r="I71">
        <v>38.96</v>
      </c>
      <c r="J71">
        <v>26.88</v>
      </c>
      <c r="K71">
        <v>1482.33</v>
      </c>
      <c r="M71">
        <f t="shared" si="4"/>
        <v>17.927699999999998</v>
      </c>
      <c r="N71">
        <f t="shared" si="5"/>
        <v>0.76360546390830442</v>
      </c>
      <c r="O71">
        <v>70</v>
      </c>
      <c r="P71">
        <f t="shared" si="6"/>
        <v>73.80846399705483</v>
      </c>
      <c r="Q71">
        <f t="shared" si="7"/>
        <v>2.8180273195415215</v>
      </c>
    </row>
    <row r="72" spans="1:17" x14ac:dyDescent="0.75">
      <c r="A72" s="7">
        <v>0.4846064814814815</v>
      </c>
      <c r="B72">
        <v>24.03</v>
      </c>
      <c r="C72">
        <v>36.26</v>
      </c>
      <c r="D72">
        <v>10</v>
      </c>
      <c r="E72">
        <v>29.83</v>
      </c>
      <c r="F72">
        <v>47.38</v>
      </c>
      <c r="G72">
        <v>36.83</v>
      </c>
      <c r="H72">
        <v>39.86</v>
      </c>
      <c r="I72">
        <v>38.78</v>
      </c>
      <c r="J72">
        <v>27.83</v>
      </c>
      <c r="K72">
        <v>1430.38</v>
      </c>
      <c r="M72">
        <f t="shared" si="4"/>
        <v>17.807700000000001</v>
      </c>
      <c r="N72">
        <f t="shared" si="5"/>
        <v>0.75849423069551114</v>
      </c>
      <c r="O72">
        <v>71</v>
      </c>
      <c r="P72">
        <f t="shared" si="6"/>
        <v>73.631968193534249</v>
      </c>
      <c r="Q72">
        <f t="shared" si="7"/>
        <v>2.792471153477555</v>
      </c>
    </row>
    <row r="73" spans="1:17" x14ac:dyDescent="0.75">
      <c r="A73" s="7">
        <v>0.48530092592592594</v>
      </c>
      <c r="B73">
        <v>23.91</v>
      </c>
      <c r="C73">
        <v>36.24</v>
      </c>
      <c r="D73">
        <v>10</v>
      </c>
      <c r="E73">
        <v>30.15</v>
      </c>
      <c r="F73">
        <v>47.78</v>
      </c>
      <c r="G73">
        <v>38.07</v>
      </c>
      <c r="H73">
        <v>40.130000000000003</v>
      </c>
      <c r="I73">
        <v>39.700000000000003</v>
      </c>
      <c r="J73">
        <v>28.57</v>
      </c>
      <c r="K73">
        <v>1439.95</v>
      </c>
      <c r="M73">
        <f t="shared" si="4"/>
        <v>17.6877</v>
      </c>
      <c r="N73">
        <f t="shared" si="5"/>
        <v>0.75338299748271764</v>
      </c>
      <c r="O73">
        <v>72</v>
      </c>
      <c r="P73">
        <f t="shared" si="6"/>
        <v>73.453077562373849</v>
      </c>
      <c r="Q73">
        <f t="shared" si="7"/>
        <v>2.7669149874135877</v>
      </c>
    </row>
    <row r="74" spans="1:17" x14ac:dyDescent="0.75">
      <c r="A74" s="7">
        <v>0.48599537037037038</v>
      </c>
      <c r="B74">
        <v>23.770000000000003</v>
      </c>
      <c r="C74">
        <v>36.29</v>
      </c>
      <c r="D74">
        <v>10</v>
      </c>
      <c r="E74">
        <v>30.32</v>
      </c>
      <c r="F74">
        <v>46.39</v>
      </c>
      <c r="G74">
        <v>36.369999999999997</v>
      </c>
      <c r="H74">
        <v>39.75</v>
      </c>
      <c r="I74">
        <v>38.479999999999997</v>
      </c>
      <c r="J74">
        <v>27.33</v>
      </c>
      <c r="K74">
        <v>1453.62</v>
      </c>
      <c r="M74">
        <f t="shared" si="4"/>
        <v>17.547700000000003</v>
      </c>
      <c r="N74">
        <f t="shared" si="5"/>
        <v>0.74741989206779214</v>
      </c>
      <c r="O74">
        <v>73</v>
      </c>
      <c r="P74">
        <f t="shared" si="6"/>
        <v>73.241279483920962</v>
      </c>
      <c r="Q74">
        <f t="shared" si="7"/>
        <v>2.73709946033896</v>
      </c>
    </row>
    <row r="75" spans="1:17" x14ac:dyDescent="0.75">
      <c r="A75" s="7">
        <v>0.48668981481481483</v>
      </c>
      <c r="B75">
        <v>23.56</v>
      </c>
      <c r="C75">
        <v>36.29</v>
      </c>
      <c r="D75">
        <v>10</v>
      </c>
      <c r="E75">
        <v>29.96</v>
      </c>
      <c r="F75">
        <v>48.77</v>
      </c>
      <c r="G75">
        <v>37.22</v>
      </c>
      <c r="H75">
        <v>39.71</v>
      </c>
      <c r="I75">
        <v>39.090000000000003</v>
      </c>
      <c r="J75">
        <v>28.05</v>
      </c>
      <c r="K75">
        <v>1553.42</v>
      </c>
      <c r="M75">
        <f t="shared" si="4"/>
        <v>17.337699999999998</v>
      </c>
      <c r="N75">
        <f t="shared" si="5"/>
        <v>0.73847523394540349</v>
      </c>
      <c r="O75">
        <v>74</v>
      </c>
      <c r="P75">
        <f t="shared" si="6"/>
        <v>72.917168943977558</v>
      </c>
      <c r="Q75">
        <f t="shared" si="7"/>
        <v>2.6923761697270168</v>
      </c>
    </row>
    <row r="76" spans="1:17" x14ac:dyDescent="0.75">
      <c r="A76" s="7">
        <v>0.48738425925925927</v>
      </c>
      <c r="B76">
        <v>23.5</v>
      </c>
      <c r="C76">
        <v>36.26</v>
      </c>
      <c r="D76">
        <v>10</v>
      </c>
      <c r="E76">
        <v>30.18</v>
      </c>
      <c r="F76">
        <v>46.2</v>
      </c>
      <c r="G76">
        <v>36.67</v>
      </c>
      <c r="H76">
        <v>39.78</v>
      </c>
      <c r="I76">
        <v>38.72</v>
      </c>
      <c r="J76">
        <v>27.69</v>
      </c>
      <c r="K76">
        <v>1506.94</v>
      </c>
      <c r="M76">
        <f t="shared" si="4"/>
        <v>17.277699999999999</v>
      </c>
      <c r="N76">
        <f t="shared" si="5"/>
        <v>0.73591961733900679</v>
      </c>
      <c r="O76">
        <v>75</v>
      </c>
      <c r="P76">
        <f t="shared" si="6"/>
        <v>72.823118817898205</v>
      </c>
      <c r="Q76">
        <f t="shared" si="7"/>
        <v>2.6795980866950333</v>
      </c>
    </row>
    <row r="77" spans="1:17" x14ac:dyDescent="0.75">
      <c r="A77" s="7">
        <v>0.48807870370370371</v>
      </c>
      <c r="B77">
        <v>23.31</v>
      </c>
      <c r="C77">
        <v>36.229999999999997</v>
      </c>
      <c r="D77">
        <v>10</v>
      </c>
      <c r="E77">
        <v>30.06</v>
      </c>
      <c r="F77">
        <v>47.98</v>
      </c>
      <c r="G77">
        <v>37.61</v>
      </c>
      <c r="H77">
        <v>39.97</v>
      </c>
      <c r="I77">
        <v>39.53</v>
      </c>
      <c r="J77">
        <v>28.45</v>
      </c>
      <c r="K77">
        <v>1378.43</v>
      </c>
      <c r="M77">
        <f t="shared" si="4"/>
        <v>17.087699999999998</v>
      </c>
      <c r="N77">
        <f t="shared" si="5"/>
        <v>0.72782683141875049</v>
      </c>
      <c r="O77">
        <v>76</v>
      </c>
      <c r="P77">
        <f t="shared" si="6"/>
        <v>72.520936111940159</v>
      </c>
      <c r="Q77">
        <f t="shared" si="7"/>
        <v>2.6391341570937521</v>
      </c>
    </row>
    <row r="78" spans="1:17" x14ac:dyDescent="0.75">
      <c r="A78" s="7">
        <v>0.48877314814814815</v>
      </c>
      <c r="B78">
        <v>23.240000000000002</v>
      </c>
      <c r="C78">
        <v>36.29</v>
      </c>
      <c r="D78">
        <v>10</v>
      </c>
      <c r="E78">
        <v>30.44</v>
      </c>
      <c r="F78">
        <v>46.39</v>
      </c>
      <c r="G78">
        <v>38.840000000000003</v>
      </c>
      <c r="H78">
        <v>40.46</v>
      </c>
      <c r="I78">
        <v>40.49</v>
      </c>
      <c r="J78">
        <v>28.42</v>
      </c>
      <c r="K78">
        <v>1474.13</v>
      </c>
      <c r="M78">
        <f t="shared" si="4"/>
        <v>17.017700000000001</v>
      </c>
      <c r="N78">
        <f t="shared" si="5"/>
        <v>0.72484527871128779</v>
      </c>
      <c r="O78">
        <v>77</v>
      </c>
      <c r="P78">
        <f t="shared" si="6"/>
        <v>72.407904710977391</v>
      </c>
      <c r="Q78">
        <f t="shared" si="7"/>
        <v>2.6242263935564387</v>
      </c>
    </row>
    <row r="79" spans="1:17" x14ac:dyDescent="0.75">
      <c r="A79" s="7">
        <v>0.48946759259259259</v>
      </c>
      <c r="B79">
        <v>23.07</v>
      </c>
      <c r="C79">
        <v>36.32</v>
      </c>
      <c r="D79">
        <v>10</v>
      </c>
      <c r="E79">
        <v>30.28</v>
      </c>
      <c r="F79">
        <v>45.6</v>
      </c>
      <c r="G79">
        <v>37.25</v>
      </c>
      <c r="H79">
        <v>40.32</v>
      </c>
      <c r="I79">
        <v>40.11</v>
      </c>
      <c r="J79">
        <v>28.49</v>
      </c>
      <c r="K79">
        <v>1442.69</v>
      </c>
      <c r="M79">
        <f t="shared" si="4"/>
        <v>16.8477</v>
      </c>
      <c r="N79">
        <f t="shared" si="5"/>
        <v>0.71760436499316371</v>
      </c>
      <c r="O79">
        <v>78</v>
      </c>
      <c r="P79">
        <f t="shared" si="6"/>
        <v>72.129489485211622</v>
      </c>
      <c r="Q79">
        <f t="shared" si="7"/>
        <v>2.5880218249658182</v>
      </c>
    </row>
    <row r="80" spans="1:17" x14ac:dyDescent="0.75">
      <c r="A80" s="7">
        <v>0.49016203703703703</v>
      </c>
      <c r="B80">
        <v>22.990000000000002</v>
      </c>
      <c r="C80">
        <v>36.409999999999997</v>
      </c>
      <c r="D80">
        <v>10</v>
      </c>
      <c r="E80">
        <v>30.63</v>
      </c>
      <c r="F80">
        <v>45.8</v>
      </c>
      <c r="G80">
        <v>38.380000000000003</v>
      </c>
      <c r="H80">
        <v>40.54</v>
      </c>
      <c r="I80">
        <v>40.46</v>
      </c>
      <c r="J80">
        <v>27.86</v>
      </c>
      <c r="K80">
        <v>1504.21</v>
      </c>
      <c r="M80">
        <f t="shared" si="4"/>
        <v>16.767700000000001</v>
      </c>
      <c r="N80">
        <f t="shared" si="5"/>
        <v>0.7141968761846349</v>
      </c>
      <c r="O80">
        <v>79</v>
      </c>
      <c r="P80">
        <f t="shared" si="6"/>
        <v>71.996517113259415</v>
      </c>
      <c r="Q80">
        <f t="shared" si="7"/>
        <v>2.5709843809231736</v>
      </c>
    </row>
    <row r="81" spans="1:17" x14ac:dyDescent="0.75">
      <c r="A81" s="7">
        <v>0.49085648148148148</v>
      </c>
      <c r="B81">
        <v>22.82</v>
      </c>
      <c r="C81">
        <v>36.44</v>
      </c>
      <c r="D81">
        <v>10</v>
      </c>
      <c r="E81">
        <v>30.21</v>
      </c>
      <c r="F81">
        <v>46.2</v>
      </c>
      <c r="G81">
        <v>37.549999999999997</v>
      </c>
      <c r="H81">
        <v>40.28</v>
      </c>
      <c r="I81">
        <v>40.619999999999997</v>
      </c>
      <c r="J81">
        <v>28.56</v>
      </c>
      <c r="K81">
        <v>1336.05</v>
      </c>
      <c r="M81">
        <f t="shared" si="4"/>
        <v>16.5977</v>
      </c>
      <c r="N81">
        <f t="shared" si="5"/>
        <v>0.70695596246651082</v>
      </c>
      <c r="O81">
        <v>80</v>
      </c>
      <c r="P81">
        <f t="shared" si="6"/>
        <v>71.709694716737843</v>
      </c>
      <c r="Q81">
        <f t="shared" si="7"/>
        <v>2.5347798123325536</v>
      </c>
    </row>
    <row r="82" spans="1:17" x14ac:dyDescent="0.75">
      <c r="A82" s="7">
        <v>0.49155092592592592</v>
      </c>
      <c r="B82">
        <v>22.630000000000003</v>
      </c>
      <c r="C82">
        <v>36.549999999999997</v>
      </c>
      <c r="D82">
        <v>10</v>
      </c>
      <c r="E82">
        <v>30.37</v>
      </c>
      <c r="F82">
        <v>46.39</v>
      </c>
      <c r="G82">
        <v>37.700000000000003</v>
      </c>
      <c r="H82">
        <v>40.380000000000003</v>
      </c>
      <c r="I82">
        <v>40.340000000000003</v>
      </c>
      <c r="J82">
        <v>28.1</v>
      </c>
      <c r="K82">
        <v>1493.27</v>
      </c>
      <c r="M82">
        <f t="shared" si="4"/>
        <v>16.407700000000002</v>
      </c>
      <c r="N82">
        <f t="shared" si="5"/>
        <v>0.69886317654625463</v>
      </c>
      <c r="O82">
        <v>81</v>
      </c>
      <c r="P82">
        <f t="shared" si="6"/>
        <v>71.382094991985468</v>
      </c>
      <c r="Q82">
        <f t="shared" si="7"/>
        <v>2.4943158827312728</v>
      </c>
    </row>
    <row r="83" spans="1:17" x14ac:dyDescent="0.75">
      <c r="A83" s="7">
        <v>0.49224537037037036</v>
      </c>
      <c r="B83">
        <v>22.5</v>
      </c>
      <c r="C83">
        <v>36.549999999999997</v>
      </c>
      <c r="D83">
        <v>10</v>
      </c>
      <c r="E83">
        <v>30.45</v>
      </c>
      <c r="F83">
        <v>47.38</v>
      </c>
      <c r="G83">
        <v>38.06</v>
      </c>
      <c r="H83">
        <v>40.47</v>
      </c>
      <c r="I83">
        <v>40.549999999999997</v>
      </c>
      <c r="J83">
        <v>29.02</v>
      </c>
      <c r="K83">
        <v>1452.25</v>
      </c>
      <c r="M83">
        <f t="shared" si="4"/>
        <v>16.277699999999999</v>
      </c>
      <c r="N83">
        <f t="shared" si="5"/>
        <v>0.69332600723239501</v>
      </c>
      <c r="O83">
        <v>82</v>
      </c>
      <c r="P83">
        <f t="shared" si="6"/>
        <v>71.153541347979129</v>
      </c>
      <c r="Q83">
        <f t="shared" si="7"/>
        <v>2.4666300361619746</v>
      </c>
    </row>
    <row r="84" spans="1:17" x14ac:dyDescent="0.75">
      <c r="A84" s="7">
        <v>0.4929398148148148</v>
      </c>
      <c r="B84">
        <v>22.119999999999997</v>
      </c>
      <c r="C84">
        <v>36.54</v>
      </c>
      <c r="D84">
        <v>10</v>
      </c>
      <c r="E84">
        <v>30.22</v>
      </c>
      <c r="F84">
        <v>48.37</v>
      </c>
      <c r="G84">
        <v>37.14</v>
      </c>
      <c r="H84">
        <v>40.119999999999997</v>
      </c>
      <c r="I84">
        <v>40</v>
      </c>
      <c r="J84">
        <v>29.17</v>
      </c>
      <c r="K84">
        <v>1448.15</v>
      </c>
      <c r="M84">
        <f t="shared" si="4"/>
        <v>15.897699999999997</v>
      </c>
      <c r="N84">
        <f t="shared" si="5"/>
        <v>0.6771404353918824</v>
      </c>
      <c r="O84">
        <v>83</v>
      </c>
      <c r="P84">
        <f t="shared" si="6"/>
        <v>70.464029387898862</v>
      </c>
      <c r="Q84">
        <f t="shared" si="7"/>
        <v>2.3857021769594113</v>
      </c>
    </row>
    <row r="85" spans="1:17" x14ac:dyDescent="0.75">
      <c r="A85" s="7">
        <v>0.49363425925925924</v>
      </c>
      <c r="B85">
        <v>22.009999999999998</v>
      </c>
      <c r="C85">
        <v>36.520000000000003</v>
      </c>
      <c r="D85">
        <v>10</v>
      </c>
      <c r="E85">
        <v>30.41</v>
      </c>
      <c r="F85">
        <v>47.98</v>
      </c>
      <c r="G85">
        <v>36.89</v>
      </c>
      <c r="H85">
        <v>40.04</v>
      </c>
      <c r="I85">
        <v>39.81</v>
      </c>
      <c r="J85">
        <v>28.09</v>
      </c>
      <c r="K85">
        <v>1475.5</v>
      </c>
      <c r="M85">
        <f t="shared" si="4"/>
        <v>15.787699999999997</v>
      </c>
      <c r="N85">
        <f t="shared" si="5"/>
        <v>0.67245513828015513</v>
      </c>
      <c r="O85">
        <v>84</v>
      </c>
      <c r="P85">
        <f t="shared" si="6"/>
        <v>70.258239008848648</v>
      </c>
      <c r="Q85">
        <f t="shared" si="7"/>
        <v>2.3622756914007752</v>
      </c>
    </row>
    <row r="86" spans="1:17" x14ac:dyDescent="0.75">
      <c r="A86" s="7">
        <v>0.49432870370370369</v>
      </c>
      <c r="B86">
        <v>21.64</v>
      </c>
      <c r="C86">
        <v>36.53</v>
      </c>
      <c r="D86">
        <v>10</v>
      </c>
      <c r="E86">
        <v>30.5</v>
      </c>
      <c r="F86">
        <v>46.59</v>
      </c>
      <c r="G86">
        <v>37.19</v>
      </c>
      <c r="H86">
        <v>40.14</v>
      </c>
      <c r="I86">
        <v>39.979999999999997</v>
      </c>
      <c r="J86">
        <v>28.39</v>
      </c>
      <c r="K86">
        <v>1415.34</v>
      </c>
      <c r="M86">
        <f t="shared" si="4"/>
        <v>15.4177</v>
      </c>
      <c r="N86">
        <f t="shared" si="5"/>
        <v>0.65669550254070885</v>
      </c>
      <c r="O86">
        <v>85</v>
      </c>
      <c r="P86">
        <f t="shared" si="6"/>
        <v>69.544484585898019</v>
      </c>
      <c r="Q86">
        <f t="shared" si="7"/>
        <v>2.283477512703544</v>
      </c>
    </row>
    <row r="87" spans="1:17" x14ac:dyDescent="0.75">
      <c r="A87" s="7">
        <v>0.49502314814814818</v>
      </c>
      <c r="B87">
        <v>21.53</v>
      </c>
      <c r="C87">
        <v>36.57</v>
      </c>
      <c r="D87">
        <v>10</v>
      </c>
      <c r="E87">
        <v>30.6</v>
      </c>
      <c r="F87">
        <v>47.98</v>
      </c>
      <c r="G87">
        <v>38.130000000000003</v>
      </c>
      <c r="H87">
        <v>40.61</v>
      </c>
      <c r="I87">
        <v>40.93</v>
      </c>
      <c r="J87">
        <v>28.28</v>
      </c>
      <c r="K87">
        <v>1448.15</v>
      </c>
      <c r="M87">
        <f t="shared" si="4"/>
        <v>15.307700000000001</v>
      </c>
      <c r="N87">
        <f t="shared" si="5"/>
        <v>0.65201020542898158</v>
      </c>
      <c r="O87">
        <v>86</v>
      </c>
      <c r="P87">
        <f t="shared" si="6"/>
        <v>69.325633504706772</v>
      </c>
      <c r="Q87">
        <f t="shared" si="7"/>
        <v>2.2600510271449075</v>
      </c>
    </row>
    <row r="88" spans="1:17" x14ac:dyDescent="0.75">
      <c r="A88" s="7">
        <v>0.49571759259259257</v>
      </c>
      <c r="B88">
        <v>21.18</v>
      </c>
      <c r="C88">
        <v>36.6</v>
      </c>
      <c r="D88">
        <v>10</v>
      </c>
      <c r="E88">
        <v>30.89</v>
      </c>
      <c r="F88">
        <v>46.2</v>
      </c>
      <c r="G88">
        <v>37.97</v>
      </c>
      <c r="H88">
        <v>40.94</v>
      </c>
      <c r="I88">
        <v>41.02</v>
      </c>
      <c r="J88">
        <v>27.18</v>
      </c>
      <c r="K88">
        <v>1509.67</v>
      </c>
      <c r="M88">
        <f t="shared" si="4"/>
        <v>14.957699999999999</v>
      </c>
      <c r="N88">
        <f t="shared" si="5"/>
        <v>0.63710244189166743</v>
      </c>
      <c r="O88">
        <v>87</v>
      </c>
      <c r="P88">
        <f t="shared" si="6"/>
        <v>68.607874205258824</v>
      </c>
      <c r="Q88">
        <f t="shared" si="7"/>
        <v>2.1855122094583366</v>
      </c>
    </row>
    <row r="89" spans="1:17" x14ac:dyDescent="0.75">
      <c r="A89" s="7">
        <v>0.49641203703703707</v>
      </c>
      <c r="B89">
        <v>21.08</v>
      </c>
      <c r="C89">
        <v>36.659999999999997</v>
      </c>
      <c r="D89">
        <v>10</v>
      </c>
      <c r="E89">
        <v>31.25</v>
      </c>
      <c r="F89">
        <v>46.39</v>
      </c>
      <c r="G89">
        <v>39.299999999999997</v>
      </c>
      <c r="H89">
        <v>41.29</v>
      </c>
      <c r="I89">
        <v>41.9</v>
      </c>
      <c r="J89">
        <v>29.07</v>
      </c>
      <c r="K89">
        <v>1346.99</v>
      </c>
      <c r="M89">
        <f t="shared" si="4"/>
        <v>14.857699999999998</v>
      </c>
      <c r="N89">
        <f t="shared" si="5"/>
        <v>0.63284308088100616</v>
      </c>
      <c r="O89">
        <v>88</v>
      </c>
      <c r="P89">
        <f t="shared" si="6"/>
        <v>68.396588974067313</v>
      </c>
      <c r="Q89">
        <f t="shared" si="7"/>
        <v>2.1642154044050304</v>
      </c>
    </row>
    <row r="90" spans="1:17" x14ac:dyDescent="0.75">
      <c r="A90" s="7">
        <v>0.49710648148148145</v>
      </c>
      <c r="B90">
        <v>21.06</v>
      </c>
      <c r="C90">
        <v>36.74</v>
      </c>
      <c r="D90">
        <v>10</v>
      </c>
      <c r="E90">
        <v>31.15</v>
      </c>
      <c r="F90">
        <v>45.8</v>
      </c>
      <c r="G90">
        <v>37.6</v>
      </c>
      <c r="H90">
        <v>40.81</v>
      </c>
      <c r="I90">
        <v>40.83</v>
      </c>
      <c r="J90">
        <v>28.34</v>
      </c>
      <c r="K90">
        <v>1401.67</v>
      </c>
      <c r="M90">
        <f t="shared" si="4"/>
        <v>14.837699999999998</v>
      </c>
      <c r="N90">
        <f t="shared" si="5"/>
        <v>0.63199120867887393</v>
      </c>
      <c r="O90">
        <v>89</v>
      </c>
      <c r="P90">
        <f t="shared" si="6"/>
        <v>68.353990173679207</v>
      </c>
      <c r="Q90">
        <f t="shared" si="7"/>
        <v>2.1599560433943692</v>
      </c>
    </row>
    <row r="91" spans="1:17" x14ac:dyDescent="0.75">
      <c r="A91" s="7">
        <v>0.49780092592592595</v>
      </c>
      <c r="B91">
        <v>20.95</v>
      </c>
      <c r="C91">
        <v>36.770000000000003</v>
      </c>
      <c r="D91">
        <v>10</v>
      </c>
      <c r="E91">
        <v>31.46</v>
      </c>
      <c r="F91">
        <v>45.41</v>
      </c>
      <c r="G91">
        <v>38.22</v>
      </c>
      <c r="H91">
        <v>40.97</v>
      </c>
      <c r="I91">
        <v>40.590000000000003</v>
      </c>
      <c r="J91">
        <v>27.67</v>
      </c>
      <c r="K91">
        <v>1439.95</v>
      </c>
      <c r="M91">
        <f t="shared" si="4"/>
        <v>14.727699999999999</v>
      </c>
      <c r="N91">
        <f t="shared" si="5"/>
        <v>0.62730591156714666</v>
      </c>
      <c r="O91">
        <v>90</v>
      </c>
      <c r="P91">
        <f t="shared" si="6"/>
        <v>68.117628686081318</v>
      </c>
      <c r="Q91">
        <f t="shared" si="7"/>
        <v>2.1365295578357326</v>
      </c>
    </row>
    <row r="92" spans="1:17" x14ac:dyDescent="0.75">
      <c r="A92" s="7">
        <v>0.49849537037037034</v>
      </c>
      <c r="B92">
        <v>20.92</v>
      </c>
      <c r="C92">
        <v>36.78</v>
      </c>
      <c r="D92">
        <v>10</v>
      </c>
      <c r="E92">
        <v>31.56</v>
      </c>
      <c r="F92">
        <v>44.22</v>
      </c>
      <c r="G92">
        <v>38.33</v>
      </c>
      <c r="H92">
        <v>40.92</v>
      </c>
      <c r="I92">
        <v>41.4</v>
      </c>
      <c r="J92">
        <v>29.2</v>
      </c>
      <c r="K92">
        <v>1479.6</v>
      </c>
      <c r="M92">
        <f t="shared" si="4"/>
        <v>14.697700000000001</v>
      </c>
      <c r="N92">
        <f t="shared" si="5"/>
        <v>0.62602810326394842</v>
      </c>
      <c r="O92">
        <v>91</v>
      </c>
      <c r="P92">
        <f t="shared" si="6"/>
        <v>68.052552440177706</v>
      </c>
      <c r="Q92">
        <f t="shared" si="7"/>
        <v>2.1301405163197416</v>
      </c>
    </row>
    <row r="93" spans="1:17" x14ac:dyDescent="0.75">
      <c r="A93" s="7">
        <v>0.49918981481481484</v>
      </c>
      <c r="B93">
        <v>20.84</v>
      </c>
      <c r="C93">
        <v>36.82</v>
      </c>
      <c r="D93">
        <v>10</v>
      </c>
      <c r="E93">
        <v>31.84</v>
      </c>
      <c r="F93">
        <v>45.21</v>
      </c>
      <c r="G93">
        <v>39.56</v>
      </c>
      <c r="H93">
        <v>41.63</v>
      </c>
      <c r="I93">
        <v>42.19</v>
      </c>
      <c r="J93">
        <v>28.82</v>
      </c>
      <c r="K93">
        <v>1438.58</v>
      </c>
      <c r="M93">
        <f t="shared" si="4"/>
        <v>14.617699999999999</v>
      </c>
      <c r="N93">
        <f t="shared" si="5"/>
        <v>0.62262061445541939</v>
      </c>
      <c r="O93">
        <v>92</v>
      </c>
      <c r="P93">
        <f t="shared" si="6"/>
        <v>67.877709899642198</v>
      </c>
      <c r="Q93">
        <f t="shared" si="7"/>
        <v>2.1131030722770965</v>
      </c>
    </row>
    <row r="94" spans="1:17" x14ac:dyDescent="0.75">
      <c r="A94" s="7">
        <v>0.49988425925925922</v>
      </c>
      <c r="B94">
        <v>20.8</v>
      </c>
      <c r="C94">
        <v>36.76</v>
      </c>
      <c r="D94">
        <v>10</v>
      </c>
      <c r="E94">
        <v>31.77</v>
      </c>
      <c r="F94">
        <v>42.64</v>
      </c>
      <c r="G94">
        <v>37.270000000000003</v>
      </c>
      <c r="H94">
        <v>40.520000000000003</v>
      </c>
      <c r="I94">
        <v>41.13</v>
      </c>
      <c r="J94">
        <v>28.15</v>
      </c>
      <c r="K94">
        <v>1429.01</v>
      </c>
      <c r="M94">
        <f t="shared" si="4"/>
        <v>14.5777</v>
      </c>
      <c r="N94">
        <f t="shared" si="5"/>
        <v>0.62091687005115492</v>
      </c>
      <c r="O94">
        <v>93</v>
      </c>
      <c r="P94">
        <f t="shared" si="6"/>
        <v>67.789568999224841</v>
      </c>
      <c r="Q94">
        <f t="shared" si="7"/>
        <v>2.1045843502557742</v>
      </c>
    </row>
    <row r="95" spans="1:17" x14ac:dyDescent="0.75">
      <c r="A95" s="7">
        <v>0.50057870370370372</v>
      </c>
      <c r="B95">
        <v>20.79</v>
      </c>
      <c r="C95">
        <v>36.71</v>
      </c>
      <c r="D95">
        <v>10</v>
      </c>
      <c r="E95">
        <v>31.58</v>
      </c>
      <c r="F95">
        <v>42.84</v>
      </c>
      <c r="G95">
        <v>35.909999999999997</v>
      </c>
      <c r="H95">
        <v>39.369999999999997</v>
      </c>
      <c r="I95">
        <v>38.409999999999997</v>
      </c>
      <c r="J95">
        <v>27.32</v>
      </c>
      <c r="K95">
        <v>1404.41</v>
      </c>
      <c r="M95">
        <f t="shared" si="4"/>
        <v>14.567699999999999</v>
      </c>
      <c r="N95">
        <f t="shared" si="5"/>
        <v>0.62049093395008881</v>
      </c>
      <c r="O95">
        <v>94</v>
      </c>
      <c r="P95">
        <f t="shared" si="6"/>
        <v>67.767458143701461</v>
      </c>
      <c r="Q95">
        <f t="shared" si="7"/>
        <v>2.1024546697504434</v>
      </c>
    </row>
    <row r="96" spans="1:17" x14ac:dyDescent="0.75">
      <c r="A96" s="7">
        <v>0.50127314814814816</v>
      </c>
      <c r="B96">
        <v>20.73</v>
      </c>
      <c r="C96">
        <v>36.659999999999997</v>
      </c>
      <c r="D96">
        <v>10</v>
      </c>
      <c r="E96">
        <v>31.3</v>
      </c>
      <c r="F96">
        <v>43.82</v>
      </c>
      <c r="G96">
        <v>37.520000000000003</v>
      </c>
      <c r="H96">
        <v>39.76</v>
      </c>
      <c r="I96">
        <v>39.409999999999997</v>
      </c>
      <c r="J96">
        <v>28.48</v>
      </c>
      <c r="K96">
        <v>1420.81</v>
      </c>
      <c r="M96">
        <f t="shared" si="4"/>
        <v>14.5077</v>
      </c>
      <c r="N96">
        <f t="shared" si="5"/>
        <v>0.61793531734369211</v>
      </c>
      <c r="O96">
        <v>95</v>
      </c>
      <c r="P96">
        <f t="shared" si="6"/>
        <v>67.634152898116156</v>
      </c>
      <c r="Q96">
        <f t="shared" si="7"/>
        <v>2.0896765867184599</v>
      </c>
    </row>
    <row r="97" spans="1:17" x14ac:dyDescent="0.75">
      <c r="A97" s="7">
        <v>0.5019675925925926</v>
      </c>
      <c r="B97">
        <v>20.64</v>
      </c>
      <c r="C97">
        <v>36.630000000000003</v>
      </c>
      <c r="D97">
        <v>10</v>
      </c>
      <c r="E97">
        <v>31.25</v>
      </c>
      <c r="F97">
        <v>44.42</v>
      </c>
      <c r="G97">
        <v>37.69</v>
      </c>
      <c r="H97">
        <v>40.119999999999997</v>
      </c>
      <c r="I97">
        <v>39.85</v>
      </c>
      <c r="J97">
        <v>27.67</v>
      </c>
      <c r="K97">
        <v>1419.44</v>
      </c>
      <c r="M97">
        <f t="shared" si="4"/>
        <v>14.4177</v>
      </c>
      <c r="N97">
        <f t="shared" si="5"/>
        <v>0.61410189243409707</v>
      </c>
      <c r="O97">
        <v>96</v>
      </c>
      <c r="P97">
        <f t="shared" si="6"/>
        <v>67.432114692357302</v>
      </c>
      <c r="Q97">
        <f t="shared" si="7"/>
        <v>2.0705094621704849</v>
      </c>
    </row>
    <row r="98" spans="1:17" x14ac:dyDescent="0.75">
      <c r="A98" s="7">
        <v>0.50266203703703705</v>
      </c>
      <c r="B98">
        <v>20.62</v>
      </c>
      <c r="C98">
        <v>36.590000000000003</v>
      </c>
      <c r="D98">
        <v>10</v>
      </c>
      <c r="E98">
        <v>31.24</v>
      </c>
      <c r="F98">
        <v>45.6</v>
      </c>
      <c r="G98">
        <v>37.71</v>
      </c>
      <c r="H98">
        <v>40.119999999999997</v>
      </c>
      <c r="I98">
        <v>39.909999999999997</v>
      </c>
      <c r="J98">
        <v>27.52</v>
      </c>
      <c r="K98">
        <v>1378.43</v>
      </c>
      <c r="M98">
        <f t="shared" si="4"/>
        <v>14.3977</v>
      </c>
      <c r="N98">
        <f t="shared" si="5"/>
        <v>0.61325002023196484</v>
      </c>
      <c r="O98">
        <v>97</v>
      </c>
      <c r="P98">
        <f t="shared" si="6"/>
        <v>67.386874292421695</v>
      </c>
      <c r="Q98">
        <f t="shared" si="7"/>
        <v>2.0662501011598238</v>
      </c>
    </row>
    <row r="99" spans="1:17" x14ac:dyDescent="0.75">
      <c r="A99" s="7">
        <v>0.50335648148148149</v>
      </c>
      <c r="B99">
        <v>20.55</v>
      </c>
      <c r="C99">
        <v>36.619999999999997</v>
      </c>
      <c r="D99">
        <v>10</v>
      </c>
      <c r="E99">
        <v>31.17</v>
      </c>
      <c r="F99">
        <v>47.78</v>
      </c>
      <c r="G99">
        <v>38.950000000000003</v>
      </c>
      <c r="H99">
        <v>40.46</v>
      </c>
      <c r="I99">
        <v>42.21</v>
      </c>
      <c r="J99">
        <v>30.1</v>
      </c>
      <c r="K99">
        <v>1288.2</v>
      </c>
      <c r="M99">
        <f t="shared" si="4"/>
        <v>14.3277</v>
      </c>
      <c r="N99">
        <f t="shared" si="5"/>
        <v>0.61026846752450203</v>
      </c>
      <c r="O99">
        <v>98</v>
      </c>
      <c r="P99">
        <f t="shared" si="6"/>
        <v>67.227538265039044</v>
      </c>
      <c r="Q99">
        <f t="shared" si="7"/>
        <v>2.0513423376225095</v>
      </c>
    </row>
    <row r="100" spans="1:17" x14ac:dyDescent="0.75">
      <c r="A100" s="7">
        <v>0.50405092592592593</v>
      </c>
      <c r="B100">
        <v>20.5</v>
      </c>
      <c r="C100">
        <v>36.67</v>
      </c>
      <c r="D100">
        <v>10</v>
      </c>
      <c r="E100">
        <v>31.22</v>
      </c>
      <c r="F100">
        <v>44.81</v>
      </c>
      <c r="G100">
        <v>37.65</v>
      </c>
      <c r="H100">
        <v>40.479999999999997</v>
      </c>
      <c r="I100">
        <v>41.31</v>
      </c>
      <c r="J100">
        <v>27.7</v>
      </c>
      <c r="K100">
        <v>1386.63</v>
      </c>
      <c r="M100">
        <f t="shared" si="4"/>
        <v>14.277699999999999</v>
      </c>
      <c r="N100">
        <f t="shared" si="5"/>
        <v>0.60813878701917135</v>
      </c>
      <c r="O100">
        <v>99</v>
      </c>
      <c r="P100">
        <f t="shared" si="6"/>
        <v>67.112770264118154</v>
      </c>
      <c r="Q100">
        <f t="shared" si="7"/>
        <v>2.0406939350958564</v>
      </c>
    </row>
    <row r="101" spans="1:17" x14ac:dyDescent="0.75">
      <c r="A101" s="7">
        <v>0.50474537037037037</v>
      </c>
      <c r="B101">
        <v>20.420000000000002</v>
      </c>
      <c r="C101">
        <v>36.64</v>
      </c>
      <c r="D101">
        <v>10</v>
      </c>
      <c r="E101">
        <v>31.13</v>
      </c>
      <c r="F101">
        <v>46.99</v>
      </c>
      <c r="G101">
        <v>37.43</v>
      </c>
      <c r="H101">
        <v>40.36</v>
      </c>
      <c r="I101">
        <v>40.840000000000003</v>
      </c>
      <c r="J101">
        <v>28.22</v>
      </c>
      <c r="K101">
        <v>1413.98</v>
      </c>
      <c r="M101">
        <f t="shared" si="4"/>
        <v>14.197700000000001</v>
      </c>
      <c r="N101">
        <f t="shared" si="5"/>
        <v>0.60473129821064253</v>
      </c>
      <c r="O101">
        <v>100</v>
      </c>
      <c r="P101">
        <f t="shared" si="6"/>
        <v>66.927460081562501</v>
      </c>
      <c r="Q101">
        <f t="shared" si="7"/>
        <v>2.0236564910532122</v>
      </c>
    </row>
    <row r="102" spans="1:17" x14ac:dyDescent="0.75">
      <c r="A102" s="7">
        <v>0.50543981481481481</v>
      </c>
      <c r="B102">
        <v>20.38</v>
      </c>
      <c r="C102">
        <v>36.630000000000003</v>
      </c>
      <c r="D102">
        <v>10</v>
      </c>
      <c r="E102">
        <v>31.02</v>
      </c>
      <c r="F102">
        <v>44.81</v>
      </c>
      <c r="G102">
        <v>38.409999999999997</v>
      </c>
      <c r="H102">
        <v>40.72</v>
      </c>
      <c r="I102">
        <v>41.43</v>
      </c>
      <c r="J102">
        <v>28.67</v>
      </c>
      <c r="K102">
        <v>1412.61</v>
      </c>
      <c r="M102">
        <f t="shared" si="4"/>
        <v>14.157699999999998</v>
      </c>
      <c r="N102">
        <f t="shared" si="5"/>
        <v>0.60302755380637796</v>
      </c>
      <c r="O102">
        <v>101</v>
      </c>
      <c r="P102">
        <f t="shared" si="6"/>
        <v>66.8340196500844</v>
      </c>
      <c r="Q102">
        <f t="shared" si="7"/>
        <v>2.015137769031889</v>
      </c>
    </row>
    <row r="103" spans="1:17" x14ac:dyDescent="0.75">
      <c r="A103" s="7">
        <v>0.50613425925925926</v>
      </c>
      <c r="B103">
        <v>20.28</v>
      </c>
      <c r="C103">
        <v>36.659999999999997</v>
      </c>
      <c r="D103">
        <v>10</v>
      </c>
      <c r="E103">
        <v>31.14</v>
      </c>
      <c r="F103">
        <v>45.01</v>
      </c>
      <c r="G103">
        <v>38.61</v>
      </c>
      <c r="H103">
        <v>40.74</v>
      </c>
      <c r="I103">
        <v>41.74</v>
      </c>
      <c r="J103">
        <v>29.1</v>
      </c>
      <c r="K103">
        <v>1318.28</v>
      </c>
      <c r="M103">
        <f t="shared" si="4"/>
        <v>14.057700000000001</v>
      </c>
      <c r="N103">
        <f t="shared" si="5"/>
        <v>0.5987681927957168</v>
      </c>
      <c r="O103">
        <v>102</v>
      </c>
      <c r="P103">
        <f t="shared" si="6"/>
        <v>66.598092148786776</v>
      </c>
      <c r="Q103">
        <f t="shared" si="7"/>
        <v>1.9938409639785837</v>
      </c>
    </row>
    <row r="104" spans="1:17" x14ac:dyDescent="0.75">
      <c r="A104" s="7">
        <v>0.5068287037037037</v>
      </c>
      <c r="B104">
        <v>20.25</v>
      </c>
      <c r="C104">
        <v>36.630000000000003</v>
      </c>
      <c r="D104">
        <v>10</v>
      </c>
      <c r="E104">
        <v>31.05</v>
      </c>
      <c r="F104">
        <v>45.41</v>
      </c>
      <c r="G104">
        <v>37.729999999999997</v>
      </c>
      <c r="H104">
        <v>40.619999999999997</v>
      </c>
      <c r="I104">
        <v>41.15</v>
      </c>
      <c r="J104">
        <v>28.3</v>
      </c>
      <c r="K104">
        <v>1371.59</v>
      </c>
      <c r="M104">
        <f t="shared" si="4"/>
        <v>14.027699999999999</v>
      </c>
      <c r="N104">
        <f t="shared" si="5"/>
        <v>0.59749038449251846</v>
      </c>
      <c r="O104">
        <v>103</v>
      </c>
      <c r="P104">
        <f t="shared" si="6"/>
        <v>66.526657969588726</v>
      </c>
      <c r="Q104">
        <f t="shared" si="7"/>
        <v>1.9874519224625917</v>
      </c>
    </row>
    <row r="105" spans="1:17" x14ac:dyDescent="0.75">
      <c r="A105" s="7">
        <v>0.50752314814814814</v>
      </c>
      <c r="B105">
        <v>20.190000000000001</v>
      </c>
      <c r="C105">
        <v>36.590000000000003</v>
      </c>
      <c r="D105">
        <v>10</v>
      </c>
      <c r="E105">
        <v>30.84</v>
      </c>
      <c r="F105">
        <v>45.41</v>
      </c>
      <c r="G105">
        <v>37</v>
      </c>
      <c r="H105">
        <v>40.29</v>
      </c>
      <c r="I105">
        <v>40.51</v>
      </c>
      <c r="J105">
        <v>27.98</v>
      </c>
      <c r="K105">
        <v>1363.39</v>
      </c>
      <c r="M105">
        <f t="shared" si="4"/>
        <v>13.967700000000001</v>
      </c>
      <c r="N105">
        <f t="shared" si="5"/>
        <v>0.59493476788612176</v>
      </c>
      <c r="O105">
        <v>104</v>
      </c>
      <c r="P105">
        <f t="shared" si="6"/>
        <v>66.382869047874735</v>
      </c>
      <c r="Q105">
        <f t="shared" si="7"/>
        <v>1.9746738394306085</v>
      </c>
    </row>
    <row r="106" spans="1:17" x14ac:dyDescent="0.75">
      <c r="A106" s="7">
        <v>0.50821759259259258</v>
      </c>
      <c r="B106">
        <v>19.989999999999998</v>
      </c>
      <c r="C106">
        <v>36.61</v>
      </c>
      <c r="D106">
        <v>10</v>
      </c>
      <c r="E106">
        <v>30.71</v>
      </c>
      <c r="F106">
        <v>45.21</v>
      </c>
      <c r="G106">
        <v>38.43</v>
      </c>
      <c r="H106">
        <v>40.51</v>
      </c>
      <c r="I106">
        <v>41.78</v>
      </c>
      <c r="J106">
        <v>29.15</v>
      </c>
      <c r="K106">
        <v>1355.19</v>
      </c>
      <c r="M106">
        <f t="shared" si="4"/>
        <v>13.767699999999998</v>
      </c>
      <c r="N106">
        <f t="shared" si="5"/>
        <v>0.58641604586479934</v>
      </c>
      <c r="O106">
        <v>105</v>
      </c>
      <c r="P106">
        <f t="shared" si="6"/>
        <v>65.894521234483591</v>
      </c>
      <c r="Q106">
        <f t="shared" si="7"/>
        <v>1.932080229323996</v>
      </c>
    </row>
    <row r="107" spans="1:17" x14ac:dyDescent="0.75">
      <c r="A107" s="7">
        <v>0.50891203703703702</v>
      </c>
      <c r="B107">
        <v>19.940000000000001</v>
      </c>
      <c r="C107">
        <v>36.619999999999997</v>
      </c>
      <c r="D107">
        <v>10</v>
      </c>
      <c r="E107">
        <v>30.67</v>
      </c>
      <c r="F107">
        <v>45.21</v>
      </c>
      <c r="G107">
        <v>38.1</v>
      </c>
      <c r="H107">
        <v>40.36</v>
      </c>
      <c r="I107">
        <v>41.42</v>
      </c>
      <c r="J107">
        <v>28.54</v>
      </c>
      <c r="K107">
        <v>1366.13</v>
      </c>
      <c r="M107">
        <f t="shared" si="4"/>
        <v>13.717700000000001</v>
      </c>
      <c r="N107">
        <f t="shared" si="5"/>
        <v>0.58428636535946887</v>
      </c>
      <c r="O107">
        <v>106</v>
      </c>
      <c r="P107">
        <f t="shared" si="6"/>
        <v>65.770209291645102</v>
      </c>
      <c r="Q107">
        <f t="shared" si="7"/>
        <v>1.9214318267973436</v>
      </c>
    </row>
    <row r="108" spans="1:17" x14ac:dyDescent="0.75">
      <c r="A108" s="7">
        <v>0.50960648148148147</v>
      </c>
      <c r="B108">
        <v>19.899999999999999</v>
      </c>
      <c r="C108">
        <v>36.61</v>
      </c>
      <c r="D108">
        <v>10</v>
      </c>
      <c r="E108">
        <v>30.73</v>
      </c>
      <c r="F108">
        <v>46.39</v>
      </c>
      <c r="G108">
        <v>37.96</v>
      </c>
      <c r="H108">
        <v>40.43</v>
      </c>
      <c r="I108">
        <v>41.64</v>
      </c>
      <c r="J108">
        <v>28.71</v>
      </c>
      <c r="K108">
        <v>1370.23</v>
      </c>
      <c r="M108">
        <f t="shared" si="4"/>
        <v>13.677699999999998</v>
      </c>
      <c r="N108">
        <f t="shared" si="5"/>
        <v>0.5825826209552043</v>
      </c>
      <c r="O108">
        <v>107</v>
      </c>
      <c r="P108">
        <f t="shared" si="6"/>
        <v>65.670105353970314</v>
      </c>
      <c r="Q108">
        <f t="shared" si="7"/>
        <v>1.9129131047760206</v>
      </c>
    </row>
    <row r="109" spans="1:17" x14ac:dyDescent="0.75">
      <c r="A109" s="7">
        <v>0.51030092592592591</v>
      </c>
      <c r="B109">
        <v>19.850000000000001</v>
      </c>
      <c r="C109">
        <v>36.65</v>
      </c>
      <c r="D109">
        <v>10</v>
      </c>
      <c r="E109">
        <v>30.3</v>
      </c>
      <c r="F109">
        <v>46.39</v>
      </c>
      <c r="G109">
        <v>37.83</v>
      </c>
      <c r="H109">
        <v>40.409999999999997</v>
      </c>
      <c r="I109">
        <v>41.67</v>
      </c>
      <c r="J109">
        <v>28.77</v>
      </c>
      <c r="K109">
        <v>1299.1400000000001</v>
      </c>
      <c r="M109">
        <f t="shared" si="4"/>
        <v>13.627700000000001</v>
      </c>
      <c r="N109">
        <f t="shared" si="5"/>
        <v>0.58045294044987372</v>
      </c>
      <c r="O109">
        <v>108</v>
      </c>
      <c r="P109">
        <f t="shared" si="6"/>
        <v>65.544149049362687</v>
      </c>
      <c r="Q109">
        <f t="shared" si="7"/>
        <v>1.9022647022493684</v>
      </c>
    </row>
    <row r="110" spans="1:17" x14ac:dyDescent="0.75">
      <c r="A110" s="7">
        <v>0.51099537037037035</v>
      </c>
      <c r="B110">
        <v>19.829999999999998</v>
      </c>
      <c r="C110">
        <v>36.72</v>
      </c>
      <c r="D110">
        <v>10</v>
      </c>
      <c r="E110">
        <v>30.1</v>
      </c>
      <c r="F110">
        <v>46.79</v>
      </c>
      <c r="G110">
        <v>37.270000000000003</v>
      </c>
      <c r="H110">
        <v>40.26</v>
      </c>
      <c r="I110">
        <v>41.59</v>
      </c>
      <c r="J110">
        <v>28.09</v>
      </c>
      <c r="K110">
        <v>1301.8699999999999</v>
      </c>
      <c r="M110">
        <f t="shared" si="4"/>
        <v>13.607699999999998</v>
      </c>
      <c r="N110">
        <f t="shared" si="5"/>
        <v>0.57960106824774138</v>
      </c>
      <c r="O110">
        <v>109</v>
      </c>
      <c r="P110">
        <f t="shared" si="6"/>
        <v>65.493507352454856</v>
      </c>
      <c r="Q110">
        <f t="shared" si="7"/>
        <v>1.8980053412387066</v>
      </c>
    </row>
    <row r="111" spans="1:17" x14ac:dyDescent="0.75">
      <c r="A111" s="7">
        <v>0.51168981481481479</v>
      </c>
      <c r="B111">
        <v>19.82</v>
      </c>
      <c r="C111">
        <v>36.770000000000003</v>
      </c>
      <c r="D111">
        <v>10</v>
      </c>
      <c r="E111">
        <v>30.44</v>
      </c>
      <c r="F111">
        <v>46.59</v>
      </c>
      <c r="G111">
        <v>37.630000000000003</v>
      </c>
      <c r="H111">
        <v>40.340000000000003</v>
      </c>
      <c r="I111">
        <v>41.31</v>
      </c>
      <c r="J111">
        <v>28.21</v>
      </c>
      <c r="K111">
        <v>1353.82</v>
      </c>
      <c r="M111">
        <f t="shared" si="4"/>
        <v>13.5977</v>
      </c>
      <c r="N111">
        <f t="shared" si="5"/>
        <v>0.57917513214667538</v>
      </c>
      <c r="O111">
        <v>110</v>
      </c>
      <c r="P111">
        <f t="shared" si="6"/>
        <v>65.468130639740536</v>
      </c>
      <c r="Q111">
        <f t="shared" si="7"/>
        <v>1.8958756607333764</v>
      </c>
    </row>
    <row r="112" spans="1:17" x14ac:dyDescent="0.75">
      <c r="A112" s="7">
        <v>0.51238425925925923</v>
      </c>
      <c r="B112">
        <v>19.82</v>
      </c>
      <c r="C112">
        <v>36.76</v>
      </c>
      <c r="D112">
        <v>10</v>
      </c>
      <c r="E112">
        <v>30.43</v>
      </c>
      <c r="F112">
        <v>44.81</v>
      </c>
      <c r="G112">
        <v>35.64</v>
      </c>
      <c r="H112">
        <v>40.549999999999997</v>
      </c>
      <c r="I112">
        <v>40.229999999999997</v>
      </c>
      <c r="J112">
        <v>27.37</v>
      </c>
      <c r="K112">
        <v>1359.29</v>
      </c>
      <c r="M112">
        <f t="shared" si="4"/>
        <v>13.5977</v>
      </c>
      <c r="N112">
        <f t="shared" si="5"/>
        <v>0.57917513214667538</v>
      </c>
      <c r="O112">
        <v>111</v>
      </c>
      <c r="P112">
        <f t="shared" si="6"/>
        <v>65.468130639740536</v>
      </c>
      <c r="Q112">
        <f t="shared" si="7"/>
        <v>1.8958756607333764</v>
      </c>
    </row>
    <row r="113" spans="1:17" x14ac:dyDescent="0.75">
      <c r="A113" s="7">
        <v>0.51307870370370368</v>
      </c>
      <c r="B113">
        <v>19.8</v>
      </c>
      <c r="C113">
        <v>36.83</v>
      </c>
      <c r="D113">
        <v>10</v>
      </c>
      <c r="E113">
        <v>30.33</v>
      </c>
      <c r="F113">
        <v>47.58</v>
      </c>
      <c r="G113">
        <v>37.32</v>
      </c>
      <c r="H113">
        <v>40.049999999999997</v>
      </c>
      <c r="I113">
        <v>39.090000000000003</v>
      </c>
      <c r="J113">
        <v>28.09</v>
      </c>
      <c r="K113">
        <v>1351.09</v>
      </c>
      <c r="M113">
        <f t="shared" si="4"/>
        <v>13.5777</v>
      </c>
      <c r="N113">
        <f t="shared" si="5"/>
        <v>0.57832325994454314</v>
      </c>
      <c r="O113">
        <v>112</v>
      </c>
      <c r="P113">
        <f t="shared" si="6"/>
        <v>65.417265074349842</v>
      </c>
      <c r="Q113">
        <f t="shared" si="7"/>
        <v>1.8916162997227153</v>
      </c>
    </row>
    <row r="114" spans="1:17" x14ac:dyDescent="0.75">
      <c r="A114" s="7">
        <v>0.51377314814814812</v>
      </c>
      <c r="B114">
        <v>19.79</v>
      </c>
      <c r="C114">
        <v>36.89</v>
      </c>
      <c r="D114">
        <v>10</v>
      </c>
      <c r="E114">
        <v>31.05</v>
      </c>
      <c r="F114">
        <v>45.01</v>
      </c>
      <c r="G114">
        <v>39.51</v>
      </c>
      <c r="H114">
        <v>40.19</v>
      </c>
      <c r="I114">
        <v>41.04</v>
      </c>
      <c r="J114">
        <v>29.68</v>
      </c>
      <c r="K114">
        <v>1307.3399999999999</v>
      </c>
      <c r="M114">
        <f t="shared" si="4"/>
        <v>13.567699999999999</v>
      </c>
      <c r="N114">
        <f t="shared" si="5"/>
        <v>0.57789732384347692</v>
      </c>
      <c r="O114">
        <v>113</v>
      </c>
      <c r="P114">
        <f t="shared" si="6"/>
        <v>65.391776056369153</v>
      </c>
      <c r="Q114">
        <f t="shared" si="7"/>
        <v>1.8894866192173843</v>
      </c>
    </row>
    <row r="115" spans="1:17" x14ac:dyDescent="0.75">
      <c r="A115" s="7">
        <v>0.51446759259259256</v>
      </c>
      <c r="B115">
        <v>19.77</v>
      </c>
      <c r="C115">
        <v>37.01</v>
      </c>
      <c r="D115">
        <v>10</v>
      </c>
      <c r="E115">
        <v>31.45</v>
      </c>
      <c r="F115">
        <v>44.42</v>
      </c>
      <c r="G115">
        <v>39.42</v>
      </c>
      <c r="H115">
        <v>40.799999999999997</v>
      </c>
      <c r="I115">
        <v>41.63</v>
      </c>
      <c r="J115">
        <v>28.47</v>
      </c>
      <c r="K115">
        <v>1308.71</v>
      </c>
      <c r="M115">
        <f t="shared" si="4"/>
        <v>13.547699999999999</v>
      </c>
      <c r="N115">
        <f t="shared" si="5"/>
        <v>0.5770454516413448</v>
      </c>
      <c r="O115">
        <v>114</v>
      </c>
      <c r="P115">
        <f t="shared" si="6"/>
        <v>65.34068513474611</v>
      </c>
      <c r="Q115">
        <f t="shared" si="7"/>
        <v>1.8852272582067233</v>
      </c>
    </row>
    <row r="116" spans="1:17" x14ac:dyDescent="0.75">
      <c r="A116" s="7">
        <v>0.515162037037037</v>
      </c>
      <c r="B116">
        <v>19.77</v>
      </c>
      <c r="C116">
        <v>37.06</v>
      </c>
      <c r="D116">
        <v>10</v>
      </c>
      <c r="E116">
        <v>31.73</v>
      </c>
      <c r="F116">
        <v>43.43</v>
      </c>
      <c r="G116">
        <v>39.42</v>
      </c>
      <c r="H116">
        <v>41.05</v>
      </c>
      <c r="I116">
        <v>42.28</v>
      </c>
      <c r="J116">
        <v>29.11</v>
      </c>
      <c r="K116">
        <v>1307.3399999999999</v>
      </c>
      <c r="M116">
        <f t="shared" si="4"/>
        <v>13.547699999999999</v>
      </c>
      <c r="N116">
        <f t="shared" si="5"/>
        <v>0.5770454516413448</v>
      </c>
      <c r="O116">
        <v>115</v>
      </c>
      <c r="P116">
        <f t="shared" si="6"/>
        <v>65.34068513474611</v>
      </c>
      <c r="Q116">
        <f t="shared" si="7"/>
        <v>1.8852272582067233</v>
      </c>
    </row>
    <row r="117" spans="1:17" x14ac:dyDescent="0.75">
      <c r="A117" s="7">
        <v>0.51585648148148155</v>
      </c>
      <c r="B117">
        <v>19.760000000000002</v>
      </c>
      <c r="C117">
        <v>37.130000000000003</v>
      </c>
      <c r="D117">
        <v>10</v>
      </c>
      <c r="E117">
        <v>31.86</v>
      </c>
      <c r="F117">
        <v>43.43</v>
      </c>
      <c r="G117">
        <v>39.29</v>
      </c>
      <c r="H117">
        <v>41.3</v>
      </c>
      <c r="I117">
        <v>43.16</v>
      </c>
      <c r="J117">
        <v>29.48</v>
      </c>
      <c r="K117">
        <v>1307.3399999999999</v>
      </c>
      <c r="M117">
        <f t="shared" si="4"/>
        <v>13.537700000000001</v>
      </c>
      <c r="N117">
        <f t="shared" si="5"/>
        <v>0.57661951554027868</v>
      </c>
      <c r="O117">
        <v>116</v>
      </c>
      <c r="P117">
        <f t="shared" si="6"/>
        <v>65.315083064331461</v>
      </c>
      <c r="Q117">
        <f t="shared" si="7"/>
        <v>1.8830975777013932</v>
      </c>
    </row>
    <row r="118" spans="1:17" x14ac:dyDescent="0.75">
      <c r="A118" s="7">
        <v>0.51655092592592589</v>
      </c>
      <c r="B118">
        <v>19.75</v>
      </c>
      <c r="C118">
        <v>37.15</v>
      </c>
      <c r="D118">
        <v>10</v>
      </c>
      <c r="E118">
        <v>32.020000000000003</v>
      </c>
      <c r="F118">
        <v>42.84</v>
      </c>
      <c r="G118">
        <v>39.270000000000003</v>
      </c>
      <c r="H118">
        <v>41.41</v>
      </c>
      <c r="I118">
        <v>43.05</v>
      </c>
      <c r="J118">
        <v>29.16</v>
      </c>
      <c r="K118">
        <v>1308.71</v>
      </c>
      <c r="M118">
        <f t="shared" si="4"/>
        <v>13.527699999999999</v>
      </c>
      <c r="N118">
        <f t="shared" si="5"/>
        <v>0.57619357943921257</v>
      </c>
      <c r="O118">
        <v>117</v>
      </c>
      <c r="P118">
        <f t="shared" si="6"/>
        <v>65.289443142588894</v>
      </c>
      <c r="Q118">
        <f t="shared" si="7"/>
        <v>1.8809678971960622</v>
      </c>
    </row>
    <row r="119" spans="1:17" x14ac:dyDescent="0.75">
      <c r="A119" s="7">
        <v>0.51724537037037044</v>
      </c>
      <c r="B119">
        <v>19.739999999999998</v>
      </c>
      <c r="C119">
        <v>37.270000000000003</v>
      </c>
      <c r="D119">
        <v>10</v>
      </c>
      <c r="E119">
        <v>32.31</v>
      </c>
      <c r="F119">
        <v>42.44</v>
      </c>
      <c r="G119">
        <v>41.05</v>
      </c>
      <c r="H119">
        <v>42.44</v>
      </c>
      <c r="I119">
        <v>44.11</v>
      </c>
      <c r="J119">
        <v>30.55</v>
      </c>
      <c r="K119">
        <v>1295.04</v>
      </c>
      <c r="M119">
        <f t="shared" si="4"/>
        <v>13.517699999999998</v>
      </c>
      <c r="N119">
        <f t="shared" si="5"/>
        <v>0.57576764333814634</v>
      </c>
      <c r="O119">
        <v>118</v>
      </c>
      <c r="P119">
        <f t="shared" si="6"/>
        <v>65.263765285514523</v>
      </c>
      <c r="Q119">
        <f t="shared" si="7"/>
        <v>1.8788382166907311</v>
      </c>
    </row>
    <row r="120" spans="1:17" x14ac:dyDescent="0.75">
      <c r="A120" s="7">
        <v>0.51793981481481477</v>
      </c>
      <c r="B120">
        <v>19.73</v>
      </c>
      <c r="C120">
        <v>37.380000000000003</v>
      </c>
      <c r="D120">
        <v>10</v>
      </c>
      <c r="E120">
        <v>32.159999999999997</v>
      </c>
      <c r="F120">
        <v>42.64</v>
      </c>
      <c r="G120">
        <v>39.49</v>
      </c>
      <c r="H120">
        <v>42.18</v>
      </c>
      <c r="I120">
        <v>44.14</v>
      </c>
      <c r="J120">
        <v>29.34</v>
      </c>
      <c r="K120">
        <v>1300.5</v>
      </c>
      <c r="M120">
        <f t="shared" si="4"/>
        <v>13.5077</v>
      </c>
      <c r="N120">
        <f t="shared" si="5"/>
        <v>0.57534170723708034</v>
      </c>
      <c r="O120">
        <v>119</v>
      </c>
      <c r="P120">
        <f t="shared" si="6"/>
        <v>65.238049408855687</v>
      </c>
      <c r="Q120">
        <f t="shared" si="7"/>
        <v>1.876708536185401</v>
      </c>
    </row>
    <row r="121" spans="1:17" x14ac:dyDescent="0.75">
      <c r="A121" s="7">
        <v>0.51863425925925932</v>
      </c>
      <c r="B121">
        <v>19.72</v>
      </c>
      <c r="C121">
        <v>37.47</v>
      </c>
      <c r="D121">
        <v>10</v>
      </c>
      <c r="E121">
        <v>32.19</v>
      </c>
      <c r="F121">
        <v>42.05</v>
      </c>
      <c r="G121">
        <v>39.6</v>
      </c>
      <c r="H121">
        <v>42.19</v>
      </c>
      <c r="I121">
        <v>43.78</v>
      </c>
      <c r="J121">
        <v>29.36</v>
      </c>
      <c r="K121">
        <v>1300.5</v>
      </c>
      <c r="M121">
        <f t="shared" si="4"/>
        <v>13.497699999999998</v>
      </c>
      <c r="N121">
        <f t="shared" si="5"/>
        <v>0.57491577113601411</v>
      </c>
      <c r="O121">
        <v>120</v>
      </c>
      <c r="P121">
        <f t="shared" si="6"/>
        <v>65.212295428109954</v>
      </c>
      <c r="Q121">
        <f t="shared" si="7"/>
        <v>1.8745788556800702</v>
      </c>
    </row>
    <row r="122" spans="1:17" x14ac:dyDescent="0.75">
      <c r="A122" s="7">
        <v>0.51932870370370365</v>
      </c>
      <c r="B122">
        <v>19.71</v>
      </c>
      <c r="C122">
        <v>37.58</v>
      </c>
      <c r="D122">
        <v>10</v>
      </c>
      <c r="E122">
        <v>32.24</v>
      </c>
      <c r="F122">
        <v>42.05</v>
      </c>
      <c r="G122">
        <v>40.07</v>
      </c>
      <c r="H122">
        <v>42.54</v>
      </c>
      <c r="I122">
        <v>44.27</v>
      </c>
      <c r="J122">
        <v>28.78</v>
      </c>
      <c r="K122">
        <v>1292.3</v>
      </c>
      <c r="M122">
        <f t="shared" si="4"/>
        <v>13.4877</v>
      </c>
      <c r="N122">
        <f t="shared" si="5"/>
        <v>0.5744898350349481</v>
      </c>
      <c r="O122">
        <v>121</v>
      </c>
      <c r="P122">
        <f t="shared" si="6"/>
        <v>65.186503258524425</v>
      </c>
      <c r="Q122">
        <f t="shared" si="7"/>
        <v>1.8724491751747401</v>
      </c>
    </row>
    <row r="123" spans="1:17" x14ac:dyDescent="0.75">
      <c r="A123" s="7">
        <v>0.52002314814814821</v>
      </c>
      <c r="B123">
        <v>19.690000000000001</v>
      </c>
      <c r="C123">
        <v>37.729999999999997</v>
      </c>
      <c r="D123">
        <v>10</v>
      </c>
      <c r="E123">
        <v>32.46</v>
      </c>
      <c r="F123">
        <v>41.25</v>
      </c>
      <c r="G123">
        <v>40.450000000000003</v>
      </c>
      <c r="H123">
        <v>42.92</v>
      </c>
      <c r="I123">
        <v>44.91</v>
      </c>
      <c r="J123">
        <v>29.75</v>
      </c>
      <c r="K123">
        <v>1292.3</v>
      </c>
      <c r="M123">
        <f t="shared" si="4"/>
        <v>13.467700000000001</v>
      </c>
      <c r="N123">
        <f t="shared" si="5"/>
        <v>0.57363796283281587</v>
      </c>
      <c r="O123">
        <v>122</v>
      </c>
      <c r="P123">
        <f t="shared" si="6"/>
        <v>65.134804012563379</v>
      </c>
      <c r="Q123">
        <f t="shared" si="7"/>
        <v>1.8681898141640789</v>
      </c>
    </row>
    <row r="124" spans="1:17" x14ac:dyDescent="0.75">
      <c r="A124" s="7">
        <v>0.52071759259259254</v>
      </c>
      <c r="B124">
        <v>19.63</v>
      </c>
      <c r="C124">
        <v>37.86</v>
      </c>
      <c r="D124">
        <v>10</v>
      </c>
      <c r="E124">
        <v>32.43</v>
      </c>
      <c r="F124">
        <v>41.06</v>
      </c>
      <c r="G124">
        <v>39.619999999999997</v>
      </c>
      <c r="H124">
        <v>42.73</v>
      </c>
      <c r="I124">
        <v>44.36</v>
      </c>
      <c r="J124">
        <v>29.35</v>
      </c>
      <c r="K124">
        <v>1296.4000000000001</v>
      </c>
      <c r="M124">
        <f t="shared" si="4"/>
        <v>13.407699999999998</v>
      </c>
      <c r="N124">
        <f t="shared" si="5"/>
        <v>0.57108234622641907</v>
      </c>
      <c r="O124">
        <v>123</v>
      </c>
      <c r="P124">
        <f t="shared" si="6"/>
        <v>64.978780849810164</v>
      </c>
      <c r="Q124">
        <f t="shared" si="7"/>
        <v>1.8554117311320948</v>
      </c>
    </row>
    <row r="125" spans="1:17" x14ac:dyDescent="0.75">
      <c r="A125" s="7">
        <v>0.52141203703703709</v>
      </c>
      <c r="B125">
        <v>19.57</v>
      </c>
      <c r="C125">
        <v>37.94</v>
      </c>
      <c r="D125">
        <v>10</v>
      </c>
      <c r="E125">
        <v>32.29</v>
      </c>
      <c r="F125">
        <v>41.65</v>
      </c>
      <c r="G125">
        <v>40.01</v>
      </c>
      <c r="H125">
        <v>42.66</v>
      </c>
      <c r="I125">
        <v>44.65</v>
      </c>
      <c r="J125">
        <v>29.8</v>
      </c>
      <c r="K125">
        <v>1293.67</v>
      </c>
      <c r="M125">
        <f t="shared" si="4"/>
        <v>13.3477</v>
      </c>
      <c r="N125">
        <f t="shared" si="5"/>
        <v>0.56852672962002238</v>
      </c>
      <c r="O125">
        <v>124</v>
      </c>
      <c r="P125">
        <f t="shared" si="6"/>
        <v>64.82135498999827</v>
      </c>
      <c r="Q125">
        <f t="shared" si="7"/>
        <v>1.8426336481001115</v>
      </c>
    </row>
    <row r="126" spans="1:17" x14ac:dyDescent="0.75">
      <c r="A126" s="7">
        <v>0.52210648148148142</v>
      </c>
      <c r="B126">
        <v>19.55</v>
      </c>
      <c r="C126">
        <v>38.049999999999997</v>
      </c>
      <c r="D126">
        <v>10</v>
      </c>
      <c r="E126">
        <v>32.520000000000003</v>
      </c>
      <c r="F126">
        <v>43.23</v>
      </c>
      <c r="G126">
        <v>40.86</v>
      </c>
      <c r="H126">
        <v>42.9</v>
      </c>
      <c r="I126">
        <v>45.01</v>
      </c>
      <c r="J126">
        <v>29.97</v>
      </c>
      <c r="K126">
        <v>1289.57</v>
      </c>
      <c r="M126">
        <f t="shared" si="4"/>
        <v>13.3277</v>
      </c>
      <c r="N126">
        <f t="shared" si="5"/>
        <v>0.56767485741789026</v>
      </c>
      <c r="O126">
        <v>125</v>
      </c>
      <c r="P126">
        <f t="shared" si="6"/>
        <v>64.768564718593609</v>
      </c>
      <c r="Q126">
        <f t="shared" si="7"/>
        <v>1.8383742870894506</v>
      </c>
    </row>
    <row r="127" spans="1:17" x14ac:dyDescent="0.75">
      <c r="A127" s="7">
        <v>0.52280092592592597</v>
      </c>
      <c r="B127">
        <v>19.48</v>
      </c>
      <c r="C127">
        <v>38.119999999999997</v>
      </c>
      <c r="D127">
        <v>10</v>
      </c>
      <c r="E127">
        <v>32.24</v>
      </c>
      <c r="F127">
        <v>44.42</v>
      </c>
      <c r="G127">
        <v>38.94</v>
      </c>
      <c r="H127">
        <v>42.43</v>
      </c>
      <c r="I127">
        <v>43.72</v>
      </c>
      <c r="J127">
        <v>28.64</v>
      </c>
      <c r="K127">
        <v>1286.83</v>
      </c>
      <c r="M127">
        <f t="shared" si="4"/>
        <v>13.2577</v>
      </c>
      <c r="N127">
        <f t="shared" si="5"/>
        <v>0.56469330471042734</v>
      </c>
      <c r="O127">
        <v>126</v>
      </c>
      <c r="P127">
        <f t="shared" si="6"/>
        <v>64.582544483583121</v>
      </c>
      <c r="Q127">
        <f t="shared" si="7"/>
        <v>1.8234665235521363</v>
      </c>
    </row>
    <row r="128" spans="1:17" x14ac:dyDescent="0.75">
      <c r="A128" s="7">
        <v>0.52349537037037031</v>
      </c>
      <c r="B128">
        <v>19.47</v>
      </c>
      <c r="C128">
        <v>38.159999999999997</v>
      </c>
      <c r="D128">
        <v>10</v>
      </c>
      <c r="E128">
        <v>32.369999999999997</v>
      </c>
      <c r="F128">
        <v>43.03</v>
      </c>
      <c r="G128">
        <v>39.26</v>
      </c>
      <c r="H128">
        <v>42.54</v>
      </c>
      <c r="I128">
        <v>44.07</v>
      </c>
      <c r="J128">
        <v>29.13</v>
      </c>
      <c r="K128">
        <v>1285.47</v>
      </c>
      <c r="M128">
        <f t="shared" si="4"/>
        <v>13.247699999999998</v>
      </c>
      <c r="N128">
        <f t="shared" si="5"/>
        <v>0.56426736860936122</v>
      </c>
      <c r="O128">
        <v>127</v>
      </c>
      <c r="P128">
        <f t="shared" si="6"/>
        <v>64.555809687719375</v>
      </c>
      <c r="Q128">
        <f t="shared" si="7"/>
        <v>1.8213368430468053</v>
      </c>
    </row>
    <row r="129" spans="1:17" x14ac:dyDescent="0.75">
      <c r="A129" s="7">
        <v>0.52418981481481486</v>
      </c>
      <c r="B129">
        <v>19.47</v>
      </c>
      <c r="C129">
        <v>38.14</v>
      </c>
      <c r="D129">
        <v>10</v>
      </c>
      <c r="E129">
        <v>32.479999999999997</v>
      </c>
      <c r="F129">
        <v>41.65</v>
      </c>
      <c r="G129">
        <v>39.43</v>
      </c>
      <c r="H129">
        <v>42.58</v>
      </c>
      <c r="I129">
        <v>43.45</v>
      </c>
      <c r="J129">
        <v>28.35</v>
      </c>
      <c r="K129">
        <v>1280</v>
      </c>
      <c r="M129">
        <f t="shared" si="4"/>
        <v>13.247699999999998</v>
      </c>
      <c r="N129">
        <f t="shared" si="5"/>
        <v>0.56426736860936122</v>
      </c>
      <c r="O129">
        <v>128</v>
      </c>
      <c r="P129">
        <f t="shared" si="6"/>
        <v>64.555809687719375</v>
      </c>
      <c r="Q129">
        <f t="shared" si="7"/>
        <v>1.8213368430468053</v>
      </c>
    </row>
    <row r="130" spans="1:17" x14ac:dyDescent="0.75">
      <c r="A130" s="7">
        <v>0.52488425925925919</v>
      </c>
      <c r="B130">
        <v>19.45</v>
      </c>
      <c r="C130">
        <v>38.159999999999997</v>
      </c>
      <c r="D130">
        <v>10</v>
      </c>
      <c r="E130">
        <v>32.520000000000003</v>
      </c>
      <c r="F130">
        <v>39.67</v>
      </c>
      <c r="G130">
        <v>38.979999999999997</v>
      </c>
      <c r="H130">
        <v>42.5</v>
      </c>
      <c r="I130">
        <v>43.73</v>
      </c>
      <c r="J130">
        <v>28.26</v>
      </c>
      <c r="K130">
        <v>1284.0999999999999</v>
      </c>
      <c r="M130">
        <f t="shared" si="4"/>
        <v>13.227699999999999</v>
      </c>
      <c r="N130">
        <f t="shared" si="5"/>
        <v>0.56341549640722899</v>
      </c>
      <c r="O130">
        <v>129</v>
      </c>
      <c r="P130">
        <f t="shared" si="6"/>
        <v>64.502218828670124</v>
      </c>
      <c r="Q130">
        <f t="shared" si="7"/>
        <v>1.8170774820361444</v>
      </c>
    </row>
    <row r="131" spans="1:17" x14ac:dyDescent="0.75">
      <c r="A131" s="7">
        <v>0.52557870370370374</v>
      </c>
      <c r="B131">
        <v>19.41</v>
      </c>
      <c r="C131">
        <v>38.14</v>
      </c>
      <c r="D131">
        <v>10</v>
      </c>
      <c r="E131">
        <v>32.42</v>
      </c>
      <c r="F131">
        <v>41.25</v>
      </c>
      <c r="G131">
        <v>39.57</v>
      </c>
      <c r="H131">
        <v>42.72</v>
      </c>
      <c r="I131">
        <v>44.37</v>
      </c>
      <c r="J131">
        <v>29.09</v>
      </c>
      <c r="K131">
        <v>1280</v>
      </c>
      <c r="M131">
        <f t="shared" ref="M131:M194" si="8">B131-6.2223</f>
        <v>13.1877</v>
      </c>
      <c r="N131">
        <f t="shared" ref="N131:N194" si="9">M131/23.4777</f>
        <v>0.56171175200296453</v>
      </c>
      <c r="O131">
        <v>130</v>
      </c>
      <c r="P131">
        <f t="shared" ref="P131:P194" si="10">(M131-$S$11)/M131*100</f>
        <v>64.394549466548369</v>
      </c>
      <c r="Q131">
        <f t="shared" ref="Q131:Q194" si="11">(M131-$S$11)/$S$11</f>
        <v>1.8085587600148221</v>
      </c>
    </row>
    <row r="132" spans="1:17" x14ac:dyDescent="0.75">
      <c r="A132" s="7">
        <v>0.52627314814814818</v>
      </c>
      <c r="B132">
        <v>19.38</v>
      </c>
      <c r="C132">
        <v>38.090000000000003</v>
      </c>
      <c r="D132">
        <v>10</v>
      </c>
      <c r="E132">
        <v>32.479999999999997</v>
      </c>
      <c r="F132">
        <v>42.44</v>
      </c>
      <c r="G132">
        <v>39.79</v>
      </c>
      <c r="H132">
        <v>42.78</v>
      </c>
      <c r="I132">
        <v>44.1</v>
      </c>
      <c r="J132">
        <v>28.96</v>
      </c>
      <c r="K132">
        <v>1281.3699999999999</v>
      </c>
      <c r="M132">
        <f t="shared" si="8"/>
        <v>13.157699999999998</v>
      </c>
      <c r="N132">
        <f t="shared" si="9"/>
        <v>0.56043394369976618</v>
      </c>
      <c r="O132">
        <v>131</v>
      </c>
      <c r="P132">
        <f t="shared" si="10"/>
        <v>64.313367837843984</v>
      </c>
      <c r="Q132">
        <f t="shared" si="11"/>
        <v>1.8021697184988301</v>
      </c>
    </row>
    <row r="133" spans="1:17" x14ac:dyDescent="0.75">
      <c r="A133" s="7">
        <v>0.52696759259259263</v>
      </c>
      <c r="B133">
        <v>19.3</v>
      </c>
      <c r="C133">
        <v>38.08</v>
      </c>
      <c r="D133">
        <v>10</v>
      </c>
      <c r="E133">
        <v>32.46</v>
      </c>
      <c r="F133">
        <v>42.24</v>
      </c>
      <c r="G133">
        <v>40.32</v>
      </c>
      <c r="H133">
        <v>42.96</v>
      </c>
      <c r="I133">
        <v>44.5</v>
      </c>
      <c r="J133">
        <v>29.83</v>
      </c>
      <c r="K133">
        <v>1274.53</v>
      </c>
      <c r="M133">
        <f t="shared" si="8"/>
        <v>13.0777</v>
      </c>
      <c r="N133">
        <f t="shared" si="9"/>
        <v>0.55702645489123725</v>
      </c>
      <c r="O133">
        <v>132</v>
      </c>
      <c r="P133">
        <f t="shared" si="10"/>
        <v>64.095062587458031</v>
      </c>
      <c r="Q133">
        <f t="shared" si="11"/>
        <v>1.7851322744561857</v>
      </c>
    </row>
    <row r="134" spans="1:17" x14ac:dyDescent="0.75">
      <c r="A134" s="7">
        <v>0.52766203703703707</v>
      </c>
      <c r="B134">
        <v>19.29</v>
      </c>
      <c r="C134">
        <v>38.090000000000003</v>
      </c>
      <c r="D134">
        <v>10</v>
      </c>
      <c r="E134">
        <v>32.409999999999997</v>
      </c>
      <c r="F134">
        <v>42.24</v>
      </c>
      <c r="G134">
        <v>39.4</v>
      </c>
      <c r="H134">
        <v>42.75</v>
      </c>
      <c r="I134">
        <v>43.85</v>
      </c>
      <c r="J134">
        <v>28.47</v>
      </c>
      <c r="K134">
        <v>1282.73</v>
      </c>
      <c r="M134">
        <f t="shared" si="8"/>
        <v>13.067699999999999</v>
      </c>
      <c r="N134">
        <f t="shared" si="9"/>
        <v>0.55660051879017103</v>
      </c>
      <c r="O134">
        <v>133</v>
      </c>
      <c r="P134">
        <f t="shared" si="10"/>
        <v>64.067586491884555</v>
      </c>
      <c r="Q134">
        <f t="shared" si="11"/>
        <v>1.7830025939508549</v>
      </c>
    </row>
    <row r="135" spans="1:17" x14ac:dyDescent="0.75">
      <c r="A135" s="7">
        <v>0.52835648148148151</v>
      </c>
      <c r="B135">
        <v>19.25</v>
      </c>
      <c r="C135">
        <v>38.119999999999997</v>
      </c>
      <c r="D135">
        <v>10</v>
      </c>
      <c r="E135">
        <v>32.43</v>
      </c>
      <c r="F135">
        <v>42.44</v>
      </c>
      <c r="G135">
        <v>39.21</v>
      </c>
      <c r="H135">
        <v>42.57</v>
      </c>
      <c r="I135">
        <v>43.72</v>
      </c>
      <c r="J135">
        <v>28.82</v>
      </c>
      <c r="K135">
        <v>1284.0999999999999</v>
      </c>
      <c r="M135">
        <f t="shared" si="8"/>
        <v>13.027699999999999</v>
      </c>
      <c r="N135">
        <f t="shared" si="9"/>
        <v>0.55489677438590668</v>
      </c>
      <c r="O135">
        <v>134</v>
      </c>
      <c r="P135">
        <f t="shared" si="10"/>
        <v>63.957260299208599</v>
      </c>
      <c r="Q135">
        <f t="shared" si="11"/>
        <v>1.7744838719295326</v>
      </c>
    </row>
    <row r="136" spans="1:17" x14ac:dyDescent="0.75">
      <c r="A136" s="7">
        <v>0.52905092592592595</v>
      </c>
      <c r="B136">
        <v>19.239999999999998</v>
      </c>
      <c r="C136">
        <v>38.11</v>
      </c>
      <c r="D136">
        <v>10</v>
      </c>
      <c r="E136">
        <v>32.409999999999997</v>
      </c>
      <c r="F136">
        <v>41.25</v>
      </c>
      <c r="G136">
        <v>39.43</v>
      </c>
      <c r="H136">
        <v>42.58</v>
      </c>
      <c r="I136">
        <v>44.12</v>
      </c>
      <c r="J136">
        <v>29.33</v>
      </c>
      <c r="K136">
        <v>1280</v>
      </c>
      <c r="M136">
        <f t="shared" si="8"/>
        <v>13.017699999999998</v>
      </c>
      <c r="N136">
        <f t="shared" si="9"/>
        <v>0.55447083828484045</v>
      </c>
      <c r="O136">
        <v>135</v>
      </c>
      <c r="P136">
        <f t="shared" si="10"/>
        <v>63.92957281240156</v>
      </c>
      <c r="Q136">
        <f t="shared" si="11"/>
        <v>1.7723541914242018</v>
      </c>
    </row>
    <row r="137" spans="1:17" x14ac:dyDescent="0.75">
      <c r="A137" s="7">
        <v>0.52974537037037039</v>
      </c>
      <c r="B137">
        <v>19.21</v>
      </c>
      <c r="C137">
        <v>38.15</v>
      </c>
      <c r="D137">
        <v>10</v>
      </c>
      <c r="E137">
        <v>32.47</v>
      </c>
      <c r="F137">
        <v>43.82</v>
      </c>
      <c r="G137">
        <v>40.700000000000003</v>
      </c>
      <c r="H137">
        <v>43.05</v>
      </c>
      <c r="I137">
        <v>44.89</v>
      </c>
      <c r="J137">
        <v>29.22</v>
      </c>
      <c r="K137">
        <v>1286.83</v>
      </c>
      <c r="M137">
        <f t="shared" si="8"/>
        <v>12.9877</v>
      </c>
      <c r="N137">
        <f t="shared" si="9"/>
        <v>0.55319302998164221</v>
      </c>
      <c r="O137">
        <v>136</v>
      </c>
      <c r="P137">
        <f t="shared" si="10"/>
        <v>63.846254533135195</v>
      </c>
      <c r="Q137">
        <f t="shared" si="11"/>
        <v>1.7659651499082105</v>
      </c>
    </row>
    <row r="138" spans="1:17" x14ac:dyDescent="0.75">
      <c r="A138" s="7">
        <v>0.53043981481481484</v>
      </c>
      <c r="B138">
        <v>19.14</v>
      </c>
      <c r="C138">
        <v>38.229999999999997</v>
      </c>
      <c r="D138">
        <v>10</v>
      </c>
      <c r="E138">
        <v>32.340000000000003</v>
      </c>
      <c r="F138">
        <v>41.85</v>
      </c>
      <c r="G138">
        <v>39.85</v>
      </c>
      <c r="H138">
        <v>43.17</v>
      </c>
      <c r="I138">
        <v>45.07</v>
      </c>
      <c r="J138">
        <v>29.45</v>
      </c>
      <c r="K138">
        <v>1280</v>
      </c>
      <c r="M138">
        <f t="shared" si="8"/>
        <v>12.9177</v>
      </c>
      <c r="N138">
        <f t="shared" si="9"/>
        <v>0.55021147727417941</v>
      </c>
      <c r="O138">
        <v>137</v>
      </c>
      <c r="P138">
        <f t="shared" si="10"/>
        <v>63.650340230846034</v>
      </c>
      <c r="Q138">
        <f t="shared" si="11"/>
        <v>1.7510573863708963</v>
      </c>
    </row>
    <row r="139" spans="1:17" x14ac:dyDescent="0.75">
      <c r="A139" s="7">
        <v>0.53113425925925928</v>
      </c>
      <c r="B139">
        <v>19.12</v>
      </c>
      <c r="C139">
        <v>38.229999999999997</v>
      </c>
      <c r="D139">
        <v>10</v>
      </c>
      <c r="E139">
        <v>32.31</v>
      </c>
      <c r="F139">
        <v>43.03</v>
      </c>
      <c r="G139">
        <v>38.840000000000003</v>
      </c>
      <c r="H139">
        <v>42.75</v>
      </c>
      <c r="I139">
        <v>43.82</v>
      </c>
      <c r="J139">
        <v>28.74</v>
      </c>
      <c r="K139">
        <v>1288.2</v>
      </c>
      <c r="M139">
        <f t="shared" si="8"/>
        <v>12.8977</v>
      </c>
      <c r="N139">
        <f t="shared" si="9"/>
        <v>0.54935960507204717</v>
      </c>
      <c r="O139">
        <v>138</v>
      </c>
      <c r="P139">
        <f t="shared" si="10"/>
        <v>63.593974119416629</v>
      </c>
      <c r="Q139">
        <f t="shared" si="11"/>
        <v>1.7467980253602351</v>
      </c>
    </row>
    <row r="140" spans="1:17" x14ac:dyDescent="0.75">
      <c r="A140" s="7">
        <v>0.53182870370370372</v>
      </c>
      <c r="B140">
        <v>19.059999999999999</v>
      </c>
      <c r="C140">
        <v>38.22</v>
      </c>
      <c r="D140">
        <v>10</v>
      </c>
      <c r="E140">
        <v>32.49</v>
      </c>
      <c r="F140">
        <v>41.85</v>
      </c>
      <c r="G140">
        <v>40.81</v>
      </c>
      <c r="H140">
        <v>43.22</v>
      </c>
      <c r="I140">
        <v>44.73</v>
      </c>
      <c r="J140">
        <v>29.87</v>
      </c>
      <c r="K140">
        <v>1274.53</v>
      </c>
      <c r="M140">
        <f t="shared" si="8"/>
        <v>12.837699999999998</v>
      </c>
      <c r="N140">
        <f t="shared" si="9"/>
        <v>0.54680398846565037</v>
      </c>
      <c r="O140">
        <v>139</v>
      </c>
      <c r="P140">
        <f t="shared" si="10"/>
        <v>63.423822024194351</v>
      </c>
      <c r="Q140">
        <f t="shared" si="11"/>
        <v>1.7340199423282512</v>
      </c>
    </row>
    <row r="141" spans="1:17" x14ac:dyDescent="0.75">
      <c r="A141" s="7">
        <v>0.53252314814814816</v>
      </c>
      <c r="B141">
        <v>19.05</v>
      </c>
      <c r="C141">
        <v>38.270000000000003</v>
      </c>
      <c r="D141">
        <v>10</v>
      </c>
      <c r="E141">
        <v>32.159999999999997</v>
      </c>
      <c r="F141">
        <v>41.65</v>
      </c>
      <c r="G141">
        <v>40.43</v>
      </c>
      <c r="H141">
        <v>43.05</v>
      </c>
      <c r="I141">
        <v>45.26</v>
      </c>
      <c r="J141">
        <v>29.1</v>
      </c>
      <c r="K141">
        <v>1273.1600000000001</v>
      </c>
      <c r="M141">
        <f t="shared" si="8"/>
        <v>12.8277</v>
      </c>
      <c r="N141">
        <f t="shared" si="9"/>
        <v>0.54637805236458425</v>
      </c>
      <c r="O141">
        <v>140</v>
      </c>
      <c r="P141">
        <f t="shared" si="10"/>
        <v>63.39530859000444</v>
      </c>
      <c r="Q141">
        <f t="shared" si="11"/>
        <v>1.7318902618229211</v>
      </c>
    </row>
    <row r="142" spans="1:17" x14ac:dyDescent="0.75">
      <c r="A142" s="7">
        <v>0.5332175925925926</v>
      </c>
      <c r="B142">
        <v>19.05</v>
      </c>
      <c r="C142">
        <v>38.340000000000003</v>
      </c>
      <c r="D142">
        <v>10</v>
      </c>
      <c r="E142">
        <v>31.77</v>
      </c>
      <c r="F142">
        <v>44.81</v>
      </c>
      <c r="G142">
        <v>40.46</v>
      </c>
      <c r="H142">
        <v>43.36</v>
      </c>
      <c r="I142">
        <v>45.67</v>
      </c>
      <c r="J142">
        <v>29.04</v>
      </c>
      <c r="K142">
        <v>1267.69</v>
      </c>
      <c r="M142">
        <f t="shared" si="8"/>
        <v>12.8277</v>
      </c>
      <c r="N142">
        <f t="shared" si="9"/>
        <v>0.54637805236458425</v>
      </c>
      <c r="O142">
        <v>141</v>
      </c>
      <c r="P142">
        <f t="shared" si="10"/>
        <v>63.39530859000444</v>
      </c>
      <c r="Q142">
        <f t="shared" si="11"/>
        <v>1.7318902618229211</v>
      </c>
    </row>
    <row r="143" spans="1:17" x14ac:dyDescent="0.75">
      <c r="A143" s="7">
        <v>0.53391203703703705</v>
      </c>
      <c r="B143">
        <v>19.04</v>
      </c>
      <c r="C143">
        <v>38.44</v>
      </c>
      <c r="D143">
        <v>10</v>
      </c>
      <c r="E143">
        <v>32.130000000000003</v>
      </c>
      <c r="F143">
        <v>44.22</v>
      </c>
      <c r="G143">
        <v>40.31</v>
      </c>
      <c r="H143">
        <v>43.73</v>
      </c>
      <c r="I143">
        <v>45.82</v>
      </c>
      <c r="J143">
        <v>29.43</v>
      </c>
      <c r="K143">
        <v>1273.1600000000001</v>
      </c>
      <c r="M143">
        <f t="shared" si="8"/>
        <v>12.817699999999999</v>
      </c>
      <c r="N143">
        <f t="shared" si="9"/>
        <v>0.54595211626351814</v>
      </c>
      <c r="O143">
        <v>142</v>
      </c>
      <c r="P143">
        <f t="shared" si="10"/>
        <v>63.366750665095907</v>
      </c>
      <c r="Q143">
        <f t="shared" si="11"/>
        <v>1.72976058131759</v>
      </c>
    </row>
    <row r="144" spans="1:17" x14ac:dyDescent="0.75">
      <c r="A144" s="7">
        <v>0.53460648148148149</v>
      </c>
      <c r="B144">
        <v>19</v>
      </c>
      <c r="C144">
        <v>38.56</v>
      </c>
      <c r="D144">
        <v>10</v>
      </c>
      <c r="E144">
        <v>32.159999999999997</v>
      </c>
      <c r="F144">
        <v>42.44</v>
      </c>
      <c r="G144">
        <v>40.93</v>
      </c>
      <c r="H144">
        <v>43.87</v>
      </c>
      <c r="I144">
        <v>45.99</v>
      </c>
      <c r="J144">
        <v>29.12</v>
      </c>
      <c r="K144">
        <v>1273.1600000000001</v>
      </c>
      <c r="M144">
        <f t="shared" si="8"/>
        <v>12.777699999999999</v>
      </c>
      <c r="N144">
        <f t="shared" si="9"/>
        <v>0.54424837185925368</v>
      </c>
      <c r="O144">
        <v>143</v>
      </c>
      <c r="P144">
        <f t="shared" si="10"/>
        <v>63.252071969133716</v>
      </c>
      <c r="Q144">
        <f t="shared" si="11"/>
        <v>1.7212418592962679</v>
      </c>
    </row>
    <row r="145" spans="1:17" x14ac:dyDescent="0.75">
      <c r="A145" s="7">
        <v>0.53530092592592593</v>
      </c>
      <c r="B145">
        <v>18.93</v>
      </c>
      <c r="C145">
        <v>38.68</v>
      </c>
      <c r="D145">
        <v>10</v>
      </c>
      <c r="E145">
        <v>32.270000000000003</v>
      </c>
      <c r="F145">
        <v>42.64</v>
      </c>
      <c r="G145">
        <v>40.24</v>
      </c>
      <c r="H145">
        <v>43.94</v>
      </c>
      <c r="I145">
        <v>46.15</v>
      </c>
      <c r="J145">
        <v>29.83</v>
      </c>
      <c r="K145">
        <v>1273.1600000000001</v>
      </c>
      <c r="M145">
        <f t="shared" si="8"/>
        <v>12.707699999999999</v>
      </c>
      <c r="N145">
        <f t="shared" si="9"/>
        <v>0.54126681915179087</v>
      </c>
      <c r="O145">
        <v>144</v>
      </c>
      <c r="P145">
        <f t="shared" si="10"/>
        <v>63.049647064378277</v>
      </c>
      <c r="Q145">
        <f t="shared" si="11"/>
        <v>1.7063340957589537</v>
      </c>
    </row>
    <row r="146" spans="1:17" x14ac:dyDescent="0.75">
      <c r="A146" s="7">
        <v>0.53599537037037037</v>
      </c>
      <c r="B146">
        <v>18.899999999999999</v>
      </c>
      <c r="C146">
        <v>38.78</v>
      </c>
      <c r="D146">
        <v>10</v>
      </c>
      <c r="E146">
        <v>32.479999999999997</v>
      </c>
      <c r="F146">
        <v>43.23</v>
      </c>
      <c r="G146">
        <v>40.83</v>
      </c>
      <c r="H146">
        <v>44.07</v>
      </c>
      <c r="I146">
        <v>45.82</v>
      </c>
      <c r="J146">
        <v>30.06</v>
      </c>
      <c r="K146">
        <v>1263.5899999999999</v>
      </c>
      <c r="M146">
        <f t="shared" si="8"/>
        <v>12.677699999999998</v>
      </c>
      <c r="N146">
        <f t="shared" si="9"/>
        <v>0.53998901084859241</v>
      </c>
      <c r="O146">
        <v>145</v>
      </c>
      <c r="P146">
        <f t="shared" si="10"/>
        <v>62.962209233536051</v>
      </c>
      <c r="Q146">
        <f t="shared" si="11"/>
        <v>1.6999450542429619</v>
      </c>
    </row>
    <row r="147" spans="1:17" x14ac:dyDescent="0.75">
      <c r="A147" s="7">
        <v>0.53668981481481481</v>
      </c>
      <c r="B147">
        <v>18.760000000000002</v>
      </c>
      <c r="C147">
        <v>38.9</v>
      </c>
      <c r="D147">
        <v>10</v>
      </c>
      <c r="E147">
        <v>32.85</v>
      </c>
      <c r="F147">
        <v>42.44</v>
      </c>
      <c r="G147">
        <v>40.270000000000003</v>
      </c>
      <c r="H147">
        <v>44.14</v>
      </c>
      <c r="I147">
        <v>45.44</v>
      </c>
      <c r="J147">
        <v>27.99</v>
      </c>
      <c r="K147">
        <v>1275.9000000000001</v>
      </c>
      <c r="M147">
        <f t="shared" si="8"/>
        <v>12.537700000000001</v>
      </c>
      <c r="N147">
        <f t="shared" si="9"/>
        <v>0.5340259054336669</v>
      </c>
      <c r="O147">
        <v>146</v>
      </c>
      <c r="P147">
        <f t="shared" si="10"/>
        <v>62.54863332190115</v>
      </c>
      <c r="Q147">
        <f t="shared" si="11"/>
        <v>1.6701295271683343</v>
      </c>
    </row>
    <row r="148" spans="1:17" x14ac:dyDescent="0.75">
      <c r="A148" s="7">
        <v>0.53738425925925926</v>
      </c>
      <c r="B148">
        <v>18.73</v>
      </c>
      <c r="C148">
        <v>38.92</v>
      </c>
      <c r="D148">
        <v>10</v>
      </c>
      <c r="E148">
        <v>33.06</v>
      </c>
      <c r="F148">
        <v>40.659999999999997</v>
      </c>
      <c r="G148">
        <v>40.729999999999997</v>
      </c>
      <c r="H148">
        <v>44.36</v>
      </c>
      <c r="I148">
        <v>45.43</v>
      </c>
      <c r="J148">
        <v>29.27</v>
      </c>
      <c r="K148">
        <v>1266.33</v>
      </c>
      <c r="M148">
        <f t="shared" si="8"/>
        <v>12.5077</v>
      </c>
      <c r="N148">
        <f t="shared" si="9"/>
        <v>0.53274809713046856</v>
      </c>
      <c r="O148">
        <v>147</v>
      </c>
      <c r="P148">
        <f t="shared" si="10"/>
        <v>62.458805375888446</v>
      </c>
      <c r="Q148">
        <f t="shared" si="11"/>
        <v>1.6637404856523423</v>
      </c>
    </row>
    <row r="149" spans="1:17" x14ac:dyDescent="0.75">
      <c r="A149" s="7">
        <v>0.5380787037037037</v>
      </c>
      <c r="B149">
        <v>18.62</v>
      </c>
      <c r="C149">
        <v>38.96</v>
      </c>
      <c r="D149">
        <v>10</v>
      </c>
      <c r="E149">
        <v>33.32</v>
      </c>
      <c r="F149">
        <v>40.659999999999997</v>
      </c>
      <c r="G149">
        <v>40.53</v>
      </c>
      <c r="H149">
        <v>44.6</v>
      </c>
      <c r="I149">
        <v>46.02</v>
      </c>
      <c r="J149">
        <v>29.08</v>
      </c>
      <c r="K149">
        <v>1271.8</v>
      </c>
      <c r="M149">
        <f t="shared" si="8"/>
        <v>12.3977</v>
      </c>
      <c r="N149">
        <f t="shared" si="9"/>
        <v>0.52806280001874129</v>
      </c>
      <c r="O149">
        <v>148</v>
      </c>
      <c r="P149">
        <f t="shared" si="10"/>
        <v>62.125716866838196</v>
      </c>
      <c r="Q149">
        <f t="shared" si="11"/>
        <v>1.640314000093706</v>
      </c>
    </row>
    <row r="150" spans="1:17" x14ac:dyDescent="0.75">
      <c r="A150" s="7">
        <v>0.53877314814814814</v>
      </c>
      <c r="B150">
        <v>18.600000000000001</v>
      </c>
      <c r="C150">
        <v>39.049999999999997</v>
      </c>
      <c r="D150">
        <v>10</v>
      </c>
      <c r="E150">
        <v>33.35</v>
      </c>
      <c r="F150">
        <v>38.880000000000003</v>
      </c>
      <c r="G150">
        <v>40.26</v>
      </c>
      <c r="H150">
        <v>44.71</v>
      </c>
      <c r="I150">
        <v>46.52</v>
      </c>
      <c r="J150">
        <v>29.7</v>
      </c>
      <c r="K150">
        <v>1270.43</v>
      </c>
      <c r="M150">
        <f t="shared" si="8"/>
        <v>12.377700000000001</v>
      </c>
      <c r="N150">
        <f t="shared" si="9"/>
        <v>0.52721092781660905</v>
      </c>
      <c r="O150">
        <v>149</v>
      </c>
      <c r="P150">
        <f t="shared" si="10"/>
        <v>62.064519256404658</v>
      </c>
      <c r="Q150">
        <f t="shared" si="11"/>
        <v>1.6360546390830448</v>
      </c>
    </row>
    <row r="151" spans="1:17" x14ac:dyDescent="0.75">
      <c r="A151" s="7">
        <v>0.53946759259259258</v>
      </c>
      <c r="B151">
        <v>18.52</v>
      </c>
      <c r="C151">
        <v>39.119999999999997</v>
      </c>
      <c r="D151">
        <v>10</v>
      </c>
      <c r="E151">
        <v>33.299999999999997</v>
      </c>
      <c r="F151">
        <v>41.06</v>
      </c>
      <c r="G151">
        <v>41.73</v>
      </c>
      <c r="H151">
        <v>44.87</v>
      </c>
      <c r="I151">
        <v>46.38</v>
      </c>
      <c r="J151">
        <v>30.95</v>
      </c>
      <c r="K151">
        <v>1263.5899999999999</v>
      </c>
      <c r="M151">
        <f t="shared" si="8"/>
        <v>12.297699999999999</v>
      </c>
      <c r="N151">
        <f t="shared" si="9"/>
        <v>0.52380343900808002</v>
      </c>
      <c r="O151">
        <v>150</v>
      </c>
      <c r="P151">
        <f t="shared" si="10"/>
        <v>61.817738276263036</v>
      </c>
      <c r="Q151">
        <f t="shared" si="11"/>
        <v>1.6190171950403998</v>
      </c>
    </row>
    <row r="152" spans="1:17" x14ac:dyDescent="0.75">
      <c r="A152" s="7">
        <v>0.54016203703703702</v>
      </c>
      <c r="B152">
        <v>18.43</v>
      </c>
      <c r="C152">
        <v>39.26</v>
      </c>
      <c r="D152">
        <v>10</v>
      </c>
      <c r="E152">
        <v>33.6</v>
      </c>
      <c r="F152">
        <v>39.869999999999997</v>
      </c>
      <c r="G152">
        <v>41.48</v>
      </c>
      <c r="H152">
        <v>45.11</v>
      </c>
      <c r="I152">
        <v>46.31</v>
      </c>
      <c r="J152">
        <v>30.04</v>
      </c>
      <c r="K152">
        <v>1271.8</v>
      </c>
      <c r="M152">
        <f t="shared" si="8"/>
        <v>12.207699999999999</v>
      </c>
      <c r="N152">
        <f t="shared" si="9"/>
        <v>0.51997001409848498</v>
      </c>
      <c r="O152">
        <v>151</v>
      </c>
      <c r="P152">
        <f t="shared" si="10"/>
        <v>61.536243518435086</v>
      </c>
      <c r="Q152">
        <f t="shared" si="11"/>
        <v>1.5998500704924243</v>
      </c>
    </row>
    <row r="153" spans="1:17" x14ac:dyDescent="0.75">
      <c r="A153" s="7">
        <v>0.54085648148148147</v>
      </c>
      <c r="B153">
        <v>18.41</v>
      </c>
      <c r="C153">
        <v>39.33</v>
      </c>
      <c r="D153">
        <v>10</v>
      </c>
      <c r="E153">
        <v>33.14</v>
      </c>
      <c r="F153">
        <v>39.28</v>
      </c>
      <c r="G153">
        <v>39.51</v>
      </c>
      <c r="H153">
        <v>44.92</v>
      </c>
      <c r="I153">
        <v>45.85</v>
      </c>
      <c r="J153">
        <v>28.48</v>
      </c>
      <c r="K153">
        <v>1295.04</v>
      </c>
      <c r="M153">
        <f t="shared" si="8"/>
        <v>12.1877</v>
      </c>
      <c r="N153">
        <f t="shared" si="9"/>
        <v>0.51911814189635275</v>
      </c>
      <c r="O153">
        <v>152</v>
      </c>
      <c r="P153">
        <f t="shared" si="10"/>
        <v>61.473124543597237</v>
      </c>
      <c r="Q153">
        <f t="shared" si="11"/>
        <v>1.5955907094817634</v>
      </c>
    </row>
    <row r="154" spans="1:17" x14ac:dyDescent="0.75">
      <c r="A154" s="7">
        <v>0.54155092592592591</v>
      </c>
      <c r="B154">
        <v>18.399999999999999</v>
      </c>
      <c r="C154">
        <v>39.340000000000003</v>
      </c>
      <c r="D154">
        <v>10</v>
      </c>
      <c r="E154">
        <v>33.03</v>
      </c>
      <c r="F154">
        <v>42.44</v>
      </c>
      <c r="G154">
        <v>40.75</v>
      </c>
      <c r="H154">
        <v>45.05</v>
      </c>
      <c r="I154">
        <v>45.27</v>
      </c>
      <c r="J154">
        <v>29.73</v>
      </c>
      <c r="K154">
        <v>1264.96</v>
      </c>
      <c r="M154">
        <f t="shared" si="8"/>
        <v>12.177699999999998</v>
      </c>
      <c r="N154">
        <f t="shared" si="9"/>
        <v>0.51869220579528652</v>
      </c>
      <c r="O154">
        <v>153</v>
      </c>
      <c r="P154">
        <f t="shared" si="10"/>
        <v>61.441487308769297</v>
      </c>
      <c r="Q154">
        <f t="shared" si="11"/>
        <v>1.5934610289764324</v>
      </c>
    </row>
    <row r="155" spans="1:17" x14ac:dyDescent="0.75">
      <c r="A155" s="7">
        <v>0.54224537037037035</v>
      </c>
      <c r="B155">
        <v>18.37</v>
      </c>
      <c r="C155">
        <v>39.33</v>
      </c>
      <c r="D155">
        <v>10</v>
      </c>
      <c r="E155">
        <v>32.119999999999997</v>
      </c>
      <c r="F155">
        <v>41.85</v>
      </c>
      <c r="G155">
        <v>38.86</v>
      </c>
      <c r="H155">
        <v>44.76</v>
      </c>
      <c r="I155">
        <v>44.69</v>
      </c>
      <c r="J155">
        <v>28.23</v>
      </c>
      <c r="K155">
        <v>1260.8599999999999</v>
      </c>
      <c r="M155">
        <f t="shared" si="8"/>
        <v>12.1477</v>
      </c>
      <c r="N155">
        <f t="shared" si="9"/>
        <v>0.51741439749208828</v>
      </c>
      <c r="O155">
        <v>154</v>
      </c>
      <c r="P155">
        <f t="shared" si="10"/>
        <v>61.346263078607478</v>
      </c>
      <c r="Q155">
        <f t="shared" si="11"/>
        <v>1.5870719874604411</v>
      </c>
    </row>
    <row r="156" spans="1:17" x14ac:dyDescent="0.75">
      <c r="A156" s="7">
        <v>0.54293981481481479</v>
      </c>
      <c r="B156">
        <v>18.29</v>
      </c>
      <c r="C156">
        <v>39.31</v>
      </c>
      <c r="D156">
        <v>10</v>
      </c>
      <c r="E156">
        <v>32.17</v>
      </c>
      <c r="F156">
        <v>46</v>
      </c>
      <c r="G156">
        <v>40.83</v>
      </c>
      <c r="H156">
        <v>45.03</v>
      </c>
      <c r="I156">
        <v>45.31</v>
      </c>
      <c r="J156">
        <v>28.53</v>
      </c>
      <c r="K156">
        <v>1266.33</v>
      </c>
      <c r="M156">
        <f t="shared" si="8"/>
        <v>12.067699999999999</v>
      </c>
      <c r="N156">
        <f t="shared" si="9"/>
        <v>0.51400690868355925</v>
      </c>
      <c r="O156">
        <v>155</v>
      </c>
      <c r="P156">
        <f t="shared" si="10"/>
        <v>61.090017153227208</v>
      </c>
      <c r="Q156">
        <f t="shared" si="11"/>
        <v>1.570034543417796</v>
      </c>
    </row>
    <row r="157" spans="1:17" x14ac:dyDescent="0.75">
      <c r="A157" s="7">
        <v>0.54363425925925923</v>
      </c>
      <c r="B157">
        <v>18.27</v>
      </c>
      <c r="C157">
        <v>39.29</v>
      </c>
      <c r="D157">
        <v>10</v>
      </c>
      <c r="E157">
        <v>31.78</v>
      </c>
      <c r="F157">
        <v>42.64</v>
      </c>
      <c r="G157">
        <v>40.04</v>
      </c>
      <c r="H157">
        <v>44.95</v>
      </c>
      <c r="I157">
        <v>45.48</v>
      </c>
      <c r="J157">
        <v>28.55</v>
      </c>
      <c r="K157">
        <v>1256.76</v>
      </c>
      <c r="M157">
        <f t="shared" si="8"/>
        <v>12.047699999999999</v>
      </c>
      <c r="N157">
        <f t="shared" si="9"/>
        <v>0.51315503648142702</v>
      </c>
      <c r="O157">
        <v>156</v>
      </c>
      <c r="P157">
        <f t="shared" si="10"/>
        <v>61.025423939839129</v>
      </c>
      <c r="Q157">
        <f t="shared" si="11"/>
        <v>1.5657751824071349</v>
      </c>
    </row>
    <row r="158" spans="1:17" x14ac:dyDescent="0.75">
      <c r="A158" s="7">
        <v>0.54432870370370368</v>
      </c>
      <c r="B158">
        <v>18.260000000000002</v>
      </c>
      <c r="C158">
        <v>39.28</v>
      </c>
      <c r="D158">
        <v>10</v>
      </c>
      <c r="E158">
        <v>32.15</v>
      </c>
      <c r="F158">
        <v>42.84</v>
      </c>
      <c r="G158">
        <v>40.81</v>
      </c>
      <c r="H158">
        <v>45.14</v>
      </c>
      <c r="I158">
        <v>45</v>
      </c>
      <c r="J158">
        <v>29.03</v>
      </c>
      <c r="K158">
        <v>1260.8599999999999</v>
      </c>
      <c r="M158">
        <f t="shared" si="8"/>
        <v>12.037700000000001</v>
      </c>
      <c r="N158">
        <f t="shared" si="9"/>
        <v>0.51272910038036101</v>
      </c>
      <c r="O158">
        <v>157</v>
      </c>
      <c r="P158">
        <f t="shared" si="10"/>
        <v>60.993046844496867</v>
      </c>
      <c r="Q158">
        <f t="shared" si="11"/>
        <v>1.5636455019018047</v>
      </c>
    </row>
    <row r="159" spans="1:17" x14ac:dyDescent="0.75">
      <c r="A159" s="7">
        <v>0.54502314814814812</v>
      </c>
      <c r="B159">
        <v>18.21</v>
      </c>
      <c r="C159">
        <v>39.32</v>
      </c>
      <c r="D159">
        <v>10</v>
      </c>
      <c r="E159">
        <v>32.11</v>
      </c>
      <c r="F159">
        <v>42.64</v>
      </c>
      <c r="G159">
        <v>41.05</v>
      </c>
      <c r="H159">
        <v>45.26</v>
      </c>
      <c r="I159">
        <v>45.86</v>
      </c>
      <c r="J159">
        <v>29.25</v>
      </c>
      <c r="K159">
        <v>1256.76</v>
      </c>
      <c r="M159">
        <f t="shared" si="8"/>
        <v>11.9877</v>
      </c>
      <c r="N159">
        <f t="shared" si="9"/>
        <v>0.51059941987503044</v>
      </c>
      <c r="O159">
        <v>158</v>
      </c>
      <c r="P159">
        <f t="shared" si="10"/>
        <v>60.830351109887637</v>
      </c>
      <c r="Q159">
        <f t="shared" si="11"/>
        <v>1.5529970993751516</v>
      </c>
    </row>
    <row r="160" spans="1:17" x14ac:dyDescent="0.75">
      <c r="A160" s="7">
        <v>0.54571759259259256</v>
      </c>
      <c r="B160">
        <v>18.2</v>
      </c>
      <c r="C160">
        <v>39.33</v>
      </c>
      <c r="D160">
        <v>10</v>
      </c>
      <c r="E160">
        <v>32.340000000000003</v>
      </c>
      <c r="F160">
        <v>42.64</v>
      </c>
      <c r="G160">
        <v>40.36</v>
      </c>
      <c r="H160">
        <v>45.33</v>
      </c>
      <c r="I160">
        <v>45.14</v>
      </c>
      <c r="J160">
        <v>28.66</v>
      </c>
      <c r="K160">
        <v>1254.02</v>
      </c>
      <c r="M160">
        <f t="shared" si="8"/>
        <v>11.977699999999999</v>
      </c>
      <c r="N160">
        <f t="shared" si="9"/>
        <v>0.51017348377396421</v>
      </c>
      <c r="O160">
        <v>159</v>
      </c>
      <c r="P160">
        <f t="shared" si="10"/>
        <v>60.797648964325369</v>
      </c>
      <c r="Q160">
        <f t="shared" si="11"/>
        <v>1.5508674188698208</v>
      </c>
    </row>
    <row r="161" spans="1:17" x14ac:dyDescent="0.75">
      <c r="A161" s="7">
        <v>0.546412037037037</v>
      </c>
      <c r="B161">
        <v>18.2</v>
      </c>
      <c r="C161">
        <v>39.25</v>
      </c>
      <c r="D161">
        <v>10</v>
      </c>
      <c r="E161">
        <v>32.57</v>
      </c>
      <c r="F161">
        <v>41.25</v>
      </c>
      <c r="G161">
        <v>40.270000000000003</v>
      </c>
      <c r="H161">
        <v>45.41</v>
      </c>
      <c r="I161">
        <v>44.54</v>
      </c>
      <c r="J161">
        <v>28.65</v>
      </c>
      <c r="K161">
        <v>1249.92</v>
      </c>
      <c r="M161">
        <f t="shared" si="8"/>
        <v>11.977699999999999</v>
      </c>
      <c r="N161">
        <f t="shared" si="9"/>
        <v>0.51017348377396421</v>
      </c>
      <c r="O161">
        <v>160</v>
      </c>
      <c r="P161">
        <f t="shared" si="10"/>
        <v>60.797648964325369</v>
      </c>
      <c r="Q161">
        <f t="shared" si="11"/>
        <v>1.5508674188698208</v>
      </c>
    </row>
    <row r="162" spans="1:17" x14ac:dyDescent="0.75">
      <c r="A162" s="7">
        <v>0.54710648148148155</v>
      </c>
      <c r="B162">
        <v>18.190000000000001</v>
      </c>
      <c r="C162">
        <v>39.270000000000003</v>
      </c>
      <c r="D162">
        <v>10</v>
      </c>
      <c r="E162">
        <v>32.81</v>
      </c>
      <c r="F162">
        <v>41.45</v>
      </c>
      <c r="G162">
        <v>41</v>
      </c>
      <c r="H162">
        <v>45.63</v>
      </c>
      <c r="I162">
        <v>45.87</v>
      </c>
      <c r="J162">
        <v>28.77</v>
      </c>
      <c r="K162">
        <v>1248.55</v>
      </c>
      <c r="M162">
        <f t="shared" si="8"/>
        <v>11.967700000000001</v>
      </c>
      <c r="N162">
        <f t="shared" si="9"/>
        <v>0.5097475476728982</v>
      </c>
      <c r="O162">
        <v>161</v>
      </c>
      <c r="P162">
        <f t="shared" si="10"/>
        <v>60.764892168085758</v>
      </c>
      <c r="Q162">
        <f t="shared" si="11"/>
        <v>1.5487377383644905</v>
      </c>
    </row>
    <row r="163" spans="1:17" x14ac:dyDescent="0.75">
      <c r="A163" s="7">
        <v>0.54780092592592589</v>
      </c>
      <c r="B163">
        <v>18.170000000000002</v>
      </c>
      <c r="C163">
        <v>39.26</v>
      </c>
      <c r="D163">
        <v>10</v>
      </c>
      <c r="E163">
        <v>32.479999999999997</v>
      </c>
      <c r="F163">
        <v>39.67</v>
      </c>
      <c r="G163">
        <v>39.99</v>
      </c>
      <c r="H163">
        <v>45.67</v>
      </c>
      <c r="I163">
        <v>45.39</v>
      </c>
      <c r="J163">
        <v>28.89</v>
      </c>
      <c r="K163">
        <v>1244.45</v>
      </c>
      <c r="M163">
        <f t="shared" si="8"/>
        <v>11.947700000000001</v>
      </c>
      <c r="N163">
        <f t="shared" si="9"/>
        <v>0.50889567547076597</v>
      </c>
      <c r="O163">
        <v>162</v>
      </c>
      <c r="P163">
        <f t="shared" si="10"/>
        <v>60.699214074675467</v>
      </c>
      <c r="Q163">
        <f t="shared" si="11"/>
        <v>1.5444783773538295</v>
      </c>
    </row>
    <row r="164" spans="1:17" x14ac:dyDescent="0.75">
      <c r="A164" s="7">
        <v>0.54849537037037044</v>
      </c>
      <c r="B164">
        <v>18.14</v>
      </c>
      <c r="C164">
        <v>39.28</v>
      </c>
      <c r="D164">
        <v>10</v>
      </c>
      <c r="E164">
        <v>32.44</v>
      </c>
      <c r="F164">
        <v>40.46</v>
      </c>
      <c r="G164">
        <v>40.450000000000003</v>
      </c>
      <c r="H164">
        <v>45.92</v>
      </c>
      <c r="I164">
        <v>46.07</v>
      </c>
      <c r="J164">
        <v>28.88</v>
      </c>
      <c r="K164">
        <v>1241.72</v>
      </c>
      <c r="M164">
        <f t="shared" si="8"/>
        <v>11.9177</v>
      </c>
      <c r="N164">
        <f t="shared" si="9"/>
        <v>0.50761786716756752</v>
      </c>
      <c r="O164">
        <v>163</v>
      </c>
      <c r="P164">
        <f t="shared" si="10"/>
        <v>60.60028361177072</v>
      </c>
      <c r="Q164">
        <f t="shared" si="11"/>
        <v>1.5380893358378374</v>
      </c>
    </row>
    <row r="165" spans="1:17" x14ac:dyDescent="0.75">
      <c r="A165" s="7">
        <v>0.54918981481481477</v>
      </c>
      <c r="B165">
        <v>17.989999999999998</v>
      </c>
      <c r="C165">
        <v>39.36</v>
      </c>
      <c r="D165">
        <v>10</v>
      </c>
      <c r="E165">
        <v>32.380000000000003</v>
      </c>
      <c r="F165">
        <v>41.45</v>
      </c>
      <c r="G165">
        <v>39.96</v>
      </c>
      <c r="H165">
        <v>46.07</v>
      </c>
      <c r="I165">
        <v>46.18</v>
      </c>
      <c r="J165">
        <v>29.37</v>
      </c>
      <c r="K165">
        <v>1243.0899999999999</v>
      </c>
      <c r="M165">
        <f t="shared" si="8"/>
        <v>11.767699999999998</v>
      </c>
      <c r="N165">
        <f t="shared" si="9"/>
        <v>0.50122882565157567</v>
      </c>
      <c r="O165">
        <v>164</v>
      </c>
      <c r="P165">
        <f t="shared" si="10"/>
        <v>60.098065042446692</v>
      </c>
      <c r="Q165">
        <f t="shared" si="11"/>
        <v>1.5061441282578782</v>
      </c>
    </row>
    <row r="166" spans="1:17" x14ac:dyDescent="0.75">
      <c r="A166" s="7">
        <v>0.54988425925925932</v>
      </c>
      <c r="B166">
        <v>17.93</v>
      </c>
      <c r="C166">
        <v>39.39</v>
      </c>
      <c r="D166">
        <v>10</v>
      </c>
      <c r="E166">
        <v>32.58</v>
      </c>
      <c r="F166">
        <v>40.07</v>
      </c>
      <c r="G166">
        <v>40.76</v>
      </c>
      <c r="H166">
        <v>46.21</v>
      </c>
      <c r="I166">
        <v>46.6</v>
      </c>
      <c r="J166">
        <v>29.53</v>
      </c>
      <c r="K166">
        <v>1243.0899999999999</v>
      </c>
      <c r="M166">
        <f t="shared" si="8"/>
        <v>11.707699999999999</v>
      </c>
      <c r="N166">
        <f t="shared" si="9"/>
        <v>0.49867320904517903</v>
      </c>
      <c r="O166">
        <v>165</v>
      </c>
      <c r="P166">
        <f t="shared" si="10"/>
        <v>59.893574314340128</v>
      </c>
      <c r="Q166">
        <f t="shared" si="11"/>
        <v>1.4933660452258948</v>
      </c>
    </row>
    <row r="167" spans="1:17" x14ac:dyDescent="0.75">
      <c r="A167" s="7">
        <v>0.55057870370370365</v>
      </c>
      <c r="B167">
        <v>17.920000000000002</v>
      </c>
      <c r="C167">
        <v>39.47</v>
      </c>
      <c r="D167">
        <v>10</v>
      </c>
      <c r="E167">
        <v>32.869999999999997</v>
      </c>
      <c r="F167">
        <v>41.25</v>
      </c>
      <c r="G167">
        <v>40.380000000000003</v>
      </c>
      <c r="H167">
        <v>46.36</v>
      </c>
      <c r="I167">
        <v>45.69</v>
      </c>
      <c r="J167">
        <v>28.95</v>
      </c>
      <c r="K167">
        <v>1243.0899999999999</v>
      </c>
      <c r="M167">
        <f t="shared" si="8"/>
        <v>11.697700000000001</v>
      </c>
      <c r="N167">
        <f t="shared" si="9"/>
        <v>0.49824727294411297</v>
      </c>
      <c r="O167">
        <v>166</v>
      </c>
      <c r="P167">
        <f t="shared" si="10"/>
        <v>59.859288578096546</v>
      </c>
      <c r="Q167">
        <f t="shared" si="11"/>
        <v>1.4912363647205646</v>
      </c>
    </row>
    <row r="168" spans="1:17" x14ac:dyDescent="0.75">
      <c r="A168" s="7">
        <v>0.55127314814814821</v>
      </c>
      <c r="B168">
        <v>17.87</v>
      </c>
      <c r="C168">
        <v>39.5</v>
      </c>
      <c r="D168">
        <v>10</v>
      </c>
      <c r="E168">
        <v>33.28</v>
      </c>
      <c r="F168">
        <v>41.85</v>
      </c>
      <c r="G168">
        <v>41.71</v>
      </c>
      <c r="H168">
        <v>46.78</v>
      </c>
      <c r="I168">
        <v>46.48</v>
      </c>
      <c r="J168">
        <v>29.65</v>
      </c>
      <c r="K168">
        <v>1230.78</v>
      </c>
      <c r="M168">
        <f t="shared" si="8"/>
        <v>11.6477</v>
      </c>
      <c r="N168">
        <f t="shared" si="9"/>
        <v>0.4961175924387824</v>
      </c>
      <c r="O168">
        <v>167</v>
      </c>
      <c r="P168">
        <f t="shared" si="10"/>
        <v>59.686976828043306</v>
      </c>
      <c r="Q168">
        <f t="shared" si="11"/>
        <v>1.4805879621939115</v>
      </c>
    </row>
    <row r="169" spans="1:17" x14ac:dyDescent="0.75">
      <c r="A169" s="7">
        <v>0.55196759259259254</v>
      </c>
      <c r="B169">
        <v>17.8</v>
      </c>
      <c r="C169">
        <v>39.49</v>
      </c>
      <c r="D169">
        <v>10</v>
      </c>
      <c r="E169">
        <v>33.130000000000003</v>
      </c>
      <c r="F169">
        <v>40.86</v>
      </c>
      <c r="G169">
        <v>39.869999999999997</v>
      </c>
      <c r="H169">
        <v>46.7</v>
      </c>
      <c r="I169">
        <v>45.62</v>
      </c>
      <c r="J169">
        <v>28.25</v>
      </c>
      <c r="K169">
        <v>1245.82</v>
      </c>
      <c r="M169">
        <f t="shared" si="8"/>
        <v>11.5777</v>
      </c>
      <c r="N169">
        <f t="shared" si="9"/>
        <v>0.49313603973131953</v>
      </c>
      <c r="O169">
        <v>168</v>
      </c>
      <c r="P169">
        <f t="shared" si="10"/>
        <v>59.443240021765973</v>
      </c>
      <c r="Q169">
        <f t="shared" si="11"/>
        <v>1.4656801986565975</v>
      </c>
    </row>
    <row r="170" spans="1:17" x14ac:dyDescent="0.75">
      <c r="A170" s="7">
        <v>0.55266203703703709</v>
      </c>
      <c r="B170">
        <v>17.77</v>
      </c>
      <c r="C170">
        <v>39.43</v>
      </c>
      <c r="D170">
        <v>10</v>
      </c>
      <c r="E170">
        <v>33.119999999999997</v>
      </c>
      <c r="F170">
        <v>38.880000000000003</v>
      </c>
      <c r="G170">
        <v>40.61</v>
      </c>
      <c r="H170">
        <v>46.86</v>
      </c>
      <c r="I170">
        <v>45.54</v>
      </c>
      <c r="J170">
        <v>29.46</v>
      </c>
      <c r="K170">
        <v>1233.52</v>
      </c>
      <c r="M170">
        <f t="shared" si="8"/>
        <v>11.547699999999999</v>
      </c>
      <c r="N170">
        <f t="shared" si="9"/>
        <v>0.49185823142812113</v>
      </c>
      <c r="O170">
        <v>169</v>
      </c>
      <c r="P170">
        <f t="shared" si="10"/>
        <v>59.337876806636814</v>
      </c>
      <c r="Q170">
        <f t="shared" si="11"/>
        <v>1.4592911571406053</v>
      </c>
    </row>
    <row r="171" spans="1:17" x14ac:dyDescent="0.75">
      <c r="A171" s="7">
        <v>0.55335648148148142</v>
      </c>
      <c r="B171">
        <v>17.77</v>
      </c>
      <c r="C171">
        <v>39.35</v>
      </c>
      <c r="D171">
        <v>10</v>
      </c>
      <c r="E171">
        <v>32.950000000000003</v>
      </c>
      <c r="F171">
        <v>41.06</v>
      </c>
      <c r="G171">
        <v>40.15</v>
      </c>
      <c r="H171">
        <v>46.8</v>
      </c>
      <c r="I171">
        <v>45.28</v>
      </c>
      <c r="J171">
        <v>28.27</v>
      </c>
      <c r="K171">
        <v>1236.25</v>
      </c>
      <c r="M171">
        <f t="shared" si="8"/>
        <v>11.547699999999999</v>
      </c>
      <c r="N171">
        <f t="shared" si="9"/>
        <v>0.49185823142812113</v>
      </c>
      <c r="O171">
        <v>170</v>
      </c>
      <c r="P171">
        <f t="shared" si="10"/>
        <v>59.337876806636814</v>
      </c>
      <c r="Q171">
        <f t="shared" si="11"/>
        <v>1.4592911571406053</v>
      </c>
    </row>
    <row r="172" spans="1:17" x14ac:dyDescent="0.75">
      <c r="A172" s="7">
        <v>0.55405092592592597</v>
      </c>
      <c r="B172">
        <v>17.739999999999998</v>
      </c>
      <c r="C172">
        <v>39.200000000000003</v>
      </c>
      <c r="D172">
        <v>10</v>
      </c>
      <c r="E172">
        <v>32.909999999999997</v>
      </c>
      <c r="F172">
        <v>40.46</v>
      </c>
      <c r="G172">
        <v>39.74</v>
      </c>
      <c r="H172">
        <v>46.79</v>
      </c>
      <c r="I172">
        <v>45.24</v>
      </c>
      <c r="J172">
        <v>28.68</v>
      </c>
      <c r="K172">
        <v>1230.78</v>
      </c>
      <c r="M172">
        <f t="shared" si="8"/>
        <v>11.517699999999998</v>
      </c>
      <c r="N172">
        <f t="shared" si="9"/>
        <v>0.49058042312492273</v>
      </c>
      <c r="O172">
        <v>171</v>
      </c>
      <c r="P172">
        <f t="shared" si="10"/>
        <v>59.231964715177497</v>
      </c>
      <c r="Q172">
        <f t="shared" si="11"/>
        <v>1.4529021156246134</v>
      </c>
    </row>
    <row r="173" spans="1:17" x14ac:dyDescent="0.75">
      <c r="A173" s="7">
        <v>0.55474537037037031</v>
      </c>
      <c r="B173">
        <v>17.62</v>
      </c>
      <c r="C173">
        <v>39.130000000000003</v>
      </c>
      <c r="D173">
        <v>10</v>
      </c>
      <c r="E173">
        <v>32.94</v>
      </c>
      <c r="F173">
        <v>40.86</v>
      </c>
      <c r="G173">
        <v>40.4</v>
      </c>
      <c r="H173">
        <v>46.97</v>
      </c>
      <c r="I173">
        <v>45.32</v>
      </c>
      <c r="J173">
        <v>28.99</v>
      </c>
      <c r="K173">
        <v>1226.68</v>
      </c>
      <c r="M173">
        <f t="shared" si="8"/>
        <v>11.3977</v>
      </c>
      <c r="N173">
        <f t="shared" si="9"/>
        <v>0.48546918991212945</v>
      </c>
      <c r="O173">
        <v>172</v>
      </c>
      <c r="P173">
        <f t="shared" si="10"/>
        <v>58.802740903866571</v>
      </c>
      <c r="Q173">
        <f t="shared" si="11"/>
        <v>1.4273459495606469</v>
      </c>
    </row>
    <row r="174" spans="1:17" x14ac:dyDescent="0.75">
      <c r="A174" s="7">
        <v>0.55543981481481486</v>
      </c>
      <c r="B174">
        <v>17.62</v>
      </c>
      <c r="C174">
        <v>39.11</v>
      </c>
      <c r="D174">
        <v>10</v>
      </c>
      <c r="E174">
        <v>33.130000000000003</v>
      </c>
      <c r="F174">
        <v>39.08</v>
      </c>
      <c r="G174">
        <v>40.76</v>
      </c>
      <c r="H174">
        <v>47.2</v>
      </c>
      <c r="I174">
        <v>46.26</v>
      </c>
      <c r="J174">
        <v>29.42</v>
      </c>
      <c r="K174">
        <v>1222.58</v>
      </c>
      <c r="M174">
        <f t="shared" si="8"/>
        <v>11.3977</v>
      </c>
      <c r="N174">
        <f t="shared" si="9"/>
        <v>0.48546918991212945</v>
      </c>
      <c r="O174">
        <v>173</v>
      </c>
      <c r="P174">
        <f t="shared" si="10"/>
        <v>58.802740903866571</v>
      </c>
      <c r="Q174">
        <f t="shared" si="11"/>
        <v>1.4273459495606469</v>
      </c>
    </row>
    <row r="175" spans="1:17" x14ac:dyDescent="0.75">
      <c r="A175" s="7">
        <v>0.55613425925925919</v>
      </c>
      <c r="B175">
        <v>17.600000000000001</v>
      </c>
      <c r="C175">
        <v>39.01</v>
      </c>
      <c r="D175">
        <v>10</v>
      </c>
      <c r="E175">
        <v>32.6</v>
      </c>
      <c r="F175">
        <v>42.05</v>
      </c>
      <c r="G175">
        <v>39.61</v>
      </c>
      <c r="H175">
        <v>47.09</v>
      </c>
      <c r="I175">
        <v>44.87</v>
      </c>
      <c r="J175">
        <v>29.08</v>
      </c>
      <c r="K175">
        <v>1234.8800000000001</v>
      </c>
      <c r="M175">
        <f t="shared" si="8"/>
        <v>11.377700000000001</v>
      </c>
      <c r="N175">
        <f t="shared" si="9"/>
        <v>0.48461731770999722</v>
      </c>
      <c r="O175">
        <v>174</v>
      </c>
      <c r="P175">
        <f t="shared" si="10"/>
        <v>58.730323351819791</v>
      </c>
      <c r="Q175">
        <f t="shared" si="11"/>
        <v>1.4230865885499857</v>
      </c>
    </row>
    <row r="176" spans="1:17" x14ac:dyDescent="0.75">
      <c r="A176" s="7">
        <v>0.55682870370370374</v>
      </c>
      <c r="B176">
        <v>17.46</v>
      </c>
      <c r="C176">
        <v>38.96</v>
      </c>
      <c r="D176">
        <v>10</v>
      </c>
      <c r="E176">
        <v>32.700000000000003</v>
      </c>
      <c r="F176">
        <v>42.44</v>
      </c>
      <c r="G176">
        <v>40.17</v>
      </c>
      <c r="H176">
        <v>47.29</v>
      </c>
      <c r="I176">
        <v>45.36</v>
      </c>
      <c r="J176">
        <v>29.03</v>
      </c>
      <c r="K176">
        <v>1221.21</v>
      </c>
      <c r="M176">
        <f t="shared" si="8"/>
        <v>11.2377</v>
      </c>
      <c r="N176">
        <f t="shared" si="9"/>
        <v>0.47865421229507155</v>
      </c>
      <c r="O176">
        <v>175</v>
      </c>
      <c r="P176">
        <f t="shared" si="10"/>
        <v>58.216183026775937</v>
      </c>
      <c r="Q176">
        <f t="shared" si="11"/>
        <v>1.3932710614753574</v>
      </c>
    </row>
    <row r="177" spans="1:17" x14ac:dyDescent="0.75">
      <c r="A177" s="7">
        <v>0.55752314814814818</v>
      </c>
      <c r="B177">
        <v>17.46</v>
      </c>
      <c r="C177">
        <v>38.9</v>
      </c>
      <c r="D177">
        <v>10</v>
      </c>
      <c r="E177">
        <v>32.590000000000003</v>
      </c>
      <c r="F177">
        <v>40.07</v>
      </c>
      <c r="G177">
        <v>39.94</v>
      </c>
      <c r="H177">
        <v>47.41</v>
      </c>
      <c r="I177">
        <v>45.72</v>
      </c>
      <c r="J177">
        <v>27.43</v>
      </c>
      <c r="K177">
        <v>1218.48</v>
      </c>
      <c r="M177">
        <f t="shared" si="8"/>
        <v>11.2377</v>
      </c>
      <c r="N177">
        <f t="shared" si="9"/>
        <v>0.47865421229507155</v>
      </c>
      <c r="O177">
        <v>176</v>
      </c>
      <c r="P177">
        <f t="shared" si="10"/>
        <v>58.216183026775937</v>
      </c>
      <c r="Q177">
        <f t="shared" si="11"/>
        <v>1.3932710614753574</v>
      </c>
    </row>
    <row r="178" spans="1:17" x14ac:dyDescent="0.75">
      <c r="A178" s="7">
        <v>0.55821759259259263</v>
      </c>
      <c r="B178">
        <v>17.399999999999999</v>
      </c>
      <c r="C178">
        <v>38.869999999999997</v>
      </c>
      <c r="D178">
        <v>10</v>
      </c>
      <c r="E178">
        <v>32.39</v>
      </c>
      <c r="F178">
        <v>42.44</v>
      </c>
      <c r="G178">
        <v>40.08</v>
      </c>
      <c r="H178">
        <v>47.39</v>
      </c>
      <c r="I178">
        <v>46.09</v>
      </c>
      <c r="J178">
        <v>29.19</v>
      </c>
      <c r="K178">
        <v>1218.48</v>
      </c>
      <c r="M178">
        <f t="shared" si="8"/>
        <v>11.177699999999998</v>
      </c>
      <c r="N178">
        <f t="shared" si="9"/>
        <v>0.47609859568867474</v>
      </c>
      <c r="O178">
        <v>177</v>
      </c>
      <c r="P178">
        <f t="shared" si="10"/>
        <v>57.99189457580718</v>
      </c>
      <c r="Q178">
        <f t="shared" si="11"/>
        <v>1.3804929784433733</v>
      </c>
    </row>
    <row r="179" spans="1:17" x14ac:dyDescent="0.75">
      <c r="A179" s="7">
        <v>0.55891203703703707</v>
      </c>
      <c r="B179">
        <v>17.38</v>
      </c>
      <c r="C179">
        <v>38.799999999999997</v>
      </c>
      <c r="D179">
        <v>10</v>
      </c>
      <c r="E179">
        <v>32.380000000000003</v>
      </c>
      <c r="F179">
        <v>41.85</v>
      </c>
      <c r="G179">
        <v>40.56</v>
      </c>
      <c r="H179">
        <v>47.61</v>
      </c>
      <c r="I179">
        <v>46</v>
      </c>
      <c r="J179">
        <v>28.75</v>
      </c>
      <c r="K179">
        <v>1217.1099999999999</v>
      </c>
      <c r="M179">
        <f t="shared" si="8"/>
        <v>11.157699999999998</v>
      </c>
      <c r="N179">
        <f t="shared" si="9"/>
        <v>0.47524672348654251</v>
      </c>
      <c r="O179">
        <v>178</v>
      </c>
      <c r="P179">
        <f t="shared" si="10"/>
        <v>57.916595714170469</v>
      </c>
      <c r="Q179">
        <f t="shared" si="11"/>
        <v>1.3762336174327123</v>
      </c>
    </row>
    <row r="180" spans="1:17" x14ac:dyDescent="0.75">
      <c r="A180" s="7">
        <v>0.55960648148148151</v>
      </c>
      <c r="B180">
        <v>17.350000000000001</v>
      </c>
      <c r="C180">
        <v>38.75</v>
      </c>
      <c r="D180">
        <v>10</v>
      </c>
      <c r="E180">
        <v>32.57</v>
      </c>
      <c r="F180">
        <v>41.25</v>
      </c>
      <c r="G180">
        <v>40.21</v>
      </c>
      <c r="H180">
        <v>47.71</v>
      </c>
      <c r="I180">
        <v>45.66</v>
      </c>
      <c r="J180">
        <v>28.86</v>
      </c>
      <c r="K180">
        <v>1214.3800000000001</v>
      </c>
      <c r="M180">
        <f t="shared" si="8"/>
        <v>11.127700000000001</v>
      </c>
      <c r="N180">
        <f t="shared" si="9"/>
        <v>0.47396891518334427</v>
      </c>
      <c r="O180">
        <v>179</v>
      </c>
      <c r="P180">
        <f t="shared" si="10"/>
        <v>57.80313991211122</v>
      </c>
      <c r="Q180">
        <f t="shared" si="11"/>
        <v>1.369844575916721</v>
      </c>
    </row>
    <row r="181" spans="1:17" x14ac:dyDescent="0.75">
      <c r="A181" s="7">
        <v>0.56030092592592595</v>
      </c>
      <c r="B181">
        <v>17.09</v>
      </c>
      <c r="C181">
        <v>38.61</v>
      </c>
      <c r="D181">
        <v>10</v>
      </c>
      <c r="E181">
        <v>32.54</v>
      </c>
      <c r="F181">
        <v>41.06</v>
      </c>
      <c r="G181">
        <v>39.979999999999997</v>
      </c>
      <c r="H181">
        <v>47.8</v>
      </c>
      <c r="I181">
        <v>45.47</v>
      </c>
      <c r="J181">
        <v>28.24</v>
      </c>
      <c r="K181">
        <v>1213.01</v>
      </c>
      <c r="M181">
        <f t="shared" si="8"/>
        <v>10.867699999999999</v>
      </c>
      <c r="N181">
        <f t="shared" si="9"/>
        <v>0.4628945765556251</v>
      </c>
      <c r="O181">
        <v>180</v>
      </c>
      <c r="P181">
        <f t="shared" si="10"/>
        <v>56.793617784811865</v>
      </c>
      <c r="Q181">
        <f t="shared" si="11"/>
        <v>1.3144728827781254</v>
      </c>
    </row>
    <row r="182" spans="1:17" x14ac:dyDescent="0.75">
      <c r="A182" s="7">
        <v>0.56099537037037039</v>
      </c>
      <c r="B182">
        <v>16.989999999999998</v>
      </c>
      <c r="C182">
        <v>38.47</v>
      </c>
      <c r="D182">
        <v>10</v>
      </c>
      <c r="E182">
        <v>31.8</v>
      </c>
      <c r="F182">
        <v>43.43</v>
      </c>
      <c r="G182">
        <v>37.9</v>
      </c>
      <c r="H182">
        <v>47.46</v>
      </c>
      <c r="I182">
        <v>44.02</v>
      </c>
      <c r="J182">
        <v>27.95</v>
      </c>
      <c r="K182">
        <v>1211.6400000000001</v>
      </c>
      <c r="M182">
        <f t="shared" si="8"/>
        <v>10.767699999999998</v>
      </c>
      <c r="N182">
        <f t="shared" si="9"/>
        <v>0.45863521554496389</v>
      </c>
      <c r="O182">
        <v>181</v>
      </c>
      <c r="P182">
        <f t="shared" si="10"/>
        <v>56.392358628119275</v>
      </c>
      <c r="Q182">
        <f t="shared" si="11"/>
        <v>1.2931760777248191</v>
      </c>
    </row>
    <row r="183" spans="1:17" x14ac:dyDescent="0.75">
      <c r="A183" s="7">
        <v>0.56168981481481484</v>
      </c>
      <c r="B183">
        <v>16.97</v>
      </c>
      <c r="C183">
        <v>38.369999999999997</v>
      </c>
      <c r="D183">
        <v>10</v>
      </c>
      <c r="E183">
        <v>31.85</v>
      </c>
      <c r="F183">
        <v>41.85</v>
      </c>
      <c r="G183">
        <v>39.950000000000003</v>
      </c>
      <c r="H183">
        <v>47.86</v>
      </c>
      <c r="I183">
        <v>46.07</v>
      </c>
      <c r="J183">
        <v>28.9</v>
      </c>
      <c r="K183">
        <v>1213.01</v>
      </c>
      <c r="M183">
        <f t="shared" si="8"/>
        <v>10.747699999999998</v>
      </c>
      <c r="N183">
        <f t="shared" si="9"/>
        <v>0.45778334334283166</v>
      </c>
      <c r="O183">
        <v>182</v>
      </c>
      <c r="P183">
        <f t="shared" si="10"/>
        <v>56.31121077067651</v>
      </c>
      <c r="Q183">
        <f t="shared" si="11"/>
        <v>1.288916716714158</v>
      </c>
    </row>
    <row r="184" spans="1:17" x14ac:dyDescent="0.75">
      <c r="A184" s="7">
        <v>0.56238425925925928</v>
      </c>
      <c r="B184">
        <v>16.82</v>
      </c>
      <c r="C184">
        <v>38.33</v>
      </c>
      <c r="D184">
        <v>10</v>
      </c>
      <c r="E184">
        <v>31.63</v>
      </c>
      <c r="F184">
        <v>43.03</v>
      </c>
      <c r="G184">
        <v>39.020000000000003</v>
      </c>
      <c r="H184">
        <v>47.85</v>
      </c>
      <c r="I184">
        <v>45.7</v>
      </c>
      <c r="J184">
        <v>28.77</v>
      </c>
      <c r="K184">
        <v>1207.54</v>
      </c>
      <c r="M184">
        <f t="shared" si="8"/>
        <v>10.5977</v>
      </c>
      <c r="N184">
        <f t="shared" si="9"/>
        <v>0.45139430182683993</v>
      </c>
      <c r="O184">
        <v>183</v>
      </c>
      <c r="P184">
        <f t="shared" si="10"/>
        <v>55.692839012238501</v>
      </c>
      <c r="Q184">
        <f t="shared" si="11"/>
        <v>1.2569715091341995</v>
      </c>
    </row>
    <row r="185" spans="1:17" x14ac:dyDescent="0.75">
      <c r="A185" s="7">
        <v>0.56307870370370372</v>
      </c>
      <c r="B185">
        <v>16.82</v>
      </c>
      <c r="C185">
        <v>38.22</v>
      </c>
      <c r="D185">
        <v>10</v>
      </c>
      <c r="E185">
        <v>31.93</v>
      </c>
      <c r="F185">
        <v>43.82</v>
      </c>
      <c r="G185">
        <v>40.44</v>
      </c>
      <c r="H185">
        <v>48.12</v>
      </c>
      <c r="I185">
        <v>45.94</v>
      </c>
      <c r="J185">
        <v>28.37</v>
      </c>
      <c r="K185">
        <v>1202.07</v>
      </c>
      <c r="M185">
        <f t="shared" si="8"/>
        <v>10.5977</v>
      </c>
      <c r="N185">
        <f t="shared" si="9"/>
        <v>0.45139430182683993</v>
      </c>
      <c r="O185">
        <v>184</v>
      </c>
      <c r="P185">
        <f t="shared" si="10"/>
        <v>55.692839012238501</v>
      </c>
      <c r="Q185">
        <f t="shared" si="11"/>
        <v>1.2569715091341995</v>
      </c>
    </row>
    <row r="186" spans="1:17" x14ac:dyDescent="0.75">
      <c r="A186" s="7">
        <v>0.56377314814814816</v>
      </c>
      <c r="B186">
        <v>16.739999999999998</v>
      </c>
      <c r="C186">
        <v>38.19</v>
      </c>
      <c r="D186">
        <v>10</v>
      </c>
      <c r="E186">
        <v>32.159999999999997</v>
      </c>
      <c r="F186">
        <v>40.46</v>
      </c>
      <c r="G186">
        <v>39.58</v>
      </c>
      <c r="H186">
        <v>48.15</v>
      </c>
      <c r="I186">
        <v>45.51</v>
      </c>
      <c r="J186">
        <v>29.46</v>
      </c>
      <c r="K186">
        <v>1197.97</v>
      </c>
      <c r="M186">
        <f t="shared" si="8"/>
        <v>10.517699999999998</v>
      </c>
      <c r="N186">
        <f t="shared" si="9"/>
        <v>0.44798681301831095</v>
      </c>
      <c r="O186">
        <v>185</v>
      </c>
      <c r="P186">
        <f t="shared" si="10"/>
        <v>55.355828745828447</v>
      </c>
      <c r="Q186">
        <f t="shared" si="11"/>
        <v>1.2399340650915545</v>
      </c>
    </row>
    <row r="187" spans="1:17" x14ac:dyDescent="0.75">
      <c r="A187" s="7">
        <v>0.5644675925925926</v>
      </c>
      <c r="B187">
        <v>16.7</v>
      </c>
      <c r="C187">
        <v>38.130000000000003</v>
      </c>
      <c r="D187">
        <v>10</v>
      </c>
      <c r="E187">
        <v>31.96</v>
      </c>
      <c r="F187">
        <v>41.06</v>
      </c>
      <c r="G187">
        <v>40.01</v>
      </c>
      <c r="H187">
        <v>48.22</v>
      </c>
      <c r="I187">
        <v>45.83</v>
      </c>
      <c r="J187">
        <v>28.7</v>
      </c>
      <c r="K187">
        <v>1199.3399999999999</v>
      </c>
      <c r="M187">
        <f t="shared" si="8"/>
        <v>10.477699999999999</v>
      </c>
      <c r="N187">
        <f t="shared" si="9"/>
        <v>0.44628306861404649</v>
      </c>
      <c r="O187">
        <v>186</v>
      </c>
      <c r="P187">
        <f t="shared" si="10"/>
        <v>55.185393740992772</v>
      </c>
      <c r="Q187">
        <f t="shared" si="11"/>
        <v>1.2314153430702321</v>
      </c>
    </row>
    <row r="188" spans="1:17" x14ac:dyDescent="0.75">
      <c r="A188" s="7">
        <v>0.56516203703703705</v>
      </c>
      <c r="B188">
        <v>16.59</v>
      </c>
      <c r="C188">
        <v>38.11</v>
      </c>
      <c r="D188">
        <v>10</v>
      </c>
      <c r="E188">
        <v>31.58</v>
      </c>
      <c r="F188">
        <v>42.84</v>
      </c>
      <c r="G188">
        <v>39.25</v>
      </c>
      <c r="H188">
        <v>48.14</v>
      </c>
      <c r="I188">
        <v>45.09</v>
      </c>
      <c r="J188">
        <v>28.73</v>
      </c>
      <c r="K188">
        <v>1195.24</v>
      </c>
      <c r="M188">
        <f t="shared" si="8"/>
        <v>10.367699999999999</v>
      </c>
      <c r="N188">
        <f t="shared" si="9"/>
        <v>0.44159777150231921</v>
      </c>
      <c r="O188">
        <v>187</v>
      </c>
      <c r="P188">
        <f t="shared" si="10"/>
        <v>54.709916374895094</v>
      </c>
      <c r="Q188">
        <f t="shared" si="11"/>
        <v>1.2079888575115958</v>
      </c>
    </row>
    <row r="189" spans="1:17" x14ac:dyDescent="0.75">
      <c r="A189" s="7">
        <v>0.56585648148148149</v>
      </c>
      <c r="B189">
        <v>16.57</v>
      </c>
      <c r="C189">
        <v>38</v>
      </c>
      <c r="D189">
        <v>10</v>
      </c>
      <c r="E189">
        <v>31.7</v>
      </c>
      <c r="F189">
        <v>41.65</v>
      </c>
      <c r="G189">
        <v>38.4</v>
      </c>
      <c r="H189">
        <v>48.13</v>
      </c>
      <c r="I189">
        <v>44.59</v>
      </c>
      <c r="J189">
        <v>27.49</v>
      </c>
      <c r="K189">
        <v>1188.4000000000001</v>
      </c>
      <c r="M189">
        <f t="shared" si="8"/>
        <v>10.3477</v>
      </c>
      <c r="N189">
        <f t="shared" si="9"/>
        <v>0.44074589930018698</v>
      </c>
      <c r="O189">
        <v>188</v>
      </c>
      <c r="P189">
        <f t="shared" si="10"/>
        <v>54.622379852527615</v>
      </c>
      <c r="Q189">
        <f t="shared" si="11"/>
        <v>1.2037294965009346</v>
      </c>
    </row>
    <row r="190" spans="1:17" x14ac:dyDescent="0.75">
      <c r="A190" s="7">
        <v>0.56655092592592593</v>
      </c>
      <c r="B190">
        <v>16.36</v>
      </c>
      <c r="C190">
        <v>37.880000000000003</v>
      </c>
      <c r="D190">
        <v>10</v>
      </c>
      <c r="E190">
        <v>31.74</v>
      </c>
      <c r="F190">
        <v>41.45</v>
      </c>
      <c r="G190">
        <v>38.78</v>
      </c>
      <c r="H190">
        <v>48.11</v>
      </c>
      <c r="I190">
        <v>44.66</v>
      </c>
      <c r="J190">
        <v>28.28</v>
      </c>
      <c r="K190">
        <v>1188.4000000000001</v>
      </c>
      <c r="M190">
        <f t="shared" si="8"/>
        <v>10.137699999999999</v>
      </c>
      <c r="N190">
        <f t="shared" si="9"/>
        <v>0.4318012411777985</v>
      </c>
      <c r="O190">
        <v>189</v>
      </c>
      <c r="P190">
        <f t="shared" si="10"/>
        <v>53.682393442299528</v>
      </c>
      <c r="Q190">
        <f t="shared" si="11"/>
        <v>1.1590062058889921</v>
      </c>
    </row>
    <row r="191" spans="1:17" x14ac:dyDescent="0.75">
      <c r="A191" s="7">
        <v>0.56724537037037037</v>
      </c>
      <c r="B191">
        <v>16.350000000000001</v>
      </c>
      <c r="C191">
        <v>37.79</v>
      </c>
      <c r="D191">
        <v>10</v>
      </c>
      <c r="E191">
        <v>31.63</v>
      </c>
      <c r="F191">
        <v>42.64</v>
      </c>
      <c r="G191">
        <v>38.72</v>
      </c>
      <c r="H191">
        <v>48.14</v>
      </c>
      <c r="I191">
        <v>44.51</v>
      </c>
      <c r="J191">
        <v>28.83</v>
      </c>
      <c r="K191">
        <v>1191.1400000000001</v>
      </c>
      <c r="M191">
        <f t="shared" si="8"/>
        <v>10.127700000000001</v>
      </c>
      <c r="N191">
        <f t="shared" si="9"/>
        <v>0.43137530507673244</v>
      </c>
      <c r="O191">
        <v>190</v>
      </c>
      <c r="P191">
        <f t="shared" si="10"/>
        <v>53.636659853668654</v>
      </c>
      <c r="Q191">
        <f t="shared" si="11"/>
        <v>1.1568765253836619</v>
      </c>
    </row>
    <row r="192" spans="1:17" x14ac:dyDescent="0.75">
      <c r="A192" s="7">
        <v>0.56793981481481481</v>
      </c>
      <c r="B192">
        <v>16.16</v>
      </c>
      <c r="C192">
        <v>37.69</v>
      </c>
      <c r="D192">
        <v>10</v>
      </c>
      <c r="E192">
        <v>31.79</v>
      </c>
      <c r="F192">
        <v>41.85</v>
      </c>
      <c r="G192">
        <v>38.99</v>
      </c>
      <c r="H192">
        <v>48.24</v>
      </c>
      <c r="I192">
        <v>45.14</v>
      </c>
      <c r="J192">
        <v>28.91</v>
      </c>
      <c r="K192">
        <v>1188.4000000000001</v>
      </c>
      <c r="M192">
        <f t="shared" si="8"/>
        <v>9.9376999999999995</v>
      </c>
      <c r="N192">
        <f t="shared" si="9"/>
        <v>0.42328251915647613</v>
      </c>
      <c r="O192">
        <v>191</v>
      </c>
      <c r="P192">
        <f t="shared" si="10"/>
        <v>52.750233957555572</v>
      </c>
      <c r="Q192">
        <f t="shared" si="11"/>
        <v>1.1164125957823805</v>
      </c>
    </row>
    <row r="193" spans="1:17" x14ac:dyDescent="0.75">
      <c r="A193" s="7">
        <v>0.56863425925925926</v>
      </c>
      <c r="B193">
        <v>16.13</v>
      </c>
      <c r="C193">
        <v>37.590000000000003</v>
      </c>
      <c r="D193">
        <v>10</v>
      </c>
      <c r="E193">
        <v>31.37</v>
      </c>
      <c r="F193">
        <v>42.84</v>
      </c>
      <c r="G193">
        <v>36.96</v>
      </c>
      <c r="H193">
        <v>48</v>
      </c>
      <c r="I193">
        <v>44.02</v>
      </c>
      <c r="J193">
        <v>27.57</v>
      </c>
      <c r="K193">
        <v>1185.67</v>
      </c>
      <c r="M193">
        <f t="shared" si="8"/>
        <v>9.9076999999999984</v>
      </c>
      <c r="N193">
        <f t="shared" si="9"/>
        <v>0.42200471085327773</v>
      </c>
      <c r="O193">
        <v>192</v>
      </c>
      <c r="P193">
        <f t="shared" si="10"/>
        <v>52.607164124872561</v>
      </c>
      <c r="Q193">
        <f t="shared" si="11"/>
        <v>1.1100235542663885</v>
      </c>
    </row>
    <row r="194" spans="1:17" x14ac:dyDescent="0.75">
      <c r="A194" s="7">
        <v>0.5693287037037037</v>
      </c>
      <c r="B194">
        <v>16.100000000000001</v>
      </c>
      <c r="C194">
        <v>37.479999999999997</v>
      </c>
      <c r="D194">
        <v>10</v>
      </c>
      <c r="E194">
        <v>31.33</v>
      </c>
      <c r="F194">
        <v>43.43</v>
      </c>
      <c r="G194">
        <v>37.9</v>
      </c>
      <c r="H194">
        <v>48.08</v>
      </c>
      <c r="I194">
        <v>44.5</v>
      </c>
      <c r="J194">
        <v>28.24</v>
      </c>
      <c r="K194">
        <v>1182.93</v>
      </c>
      <c r="M194">
        <f t="shared" si="8"/>
        <v>9.8777000000000008</v>
      </c>
      <c r="N194">
        <f t="shared" si="9"/>
        <v>0.4207269025500795</v>
      </c>
      <c r="O194">
        <v>193</v>
      </c>
      <c r="P194">
        <f t="shared" si="10"/>
        <v>52.463225244743207</v>
      </c>
      <c r="Q194">
        <f t="shared" si="11"/>
        <v>1.1036345127503973</v>
      </c>
    </row>
    <row r="195" spans="1:17" x14ac:dyDescent="0.75">
      <c r="A195" s="7">
        <v>0.57002314814814814</v>
      </c>
      <c r="B195">
        <v>16.079999999999998</v>
      </c>
      <c r="C195">
        <v>37.39</v>
      </c>
      <c r="D195">
        <v>10</v>
      </c>
      <c r="E195">
        <v>31.31</v>
      </c>
      <c r="F195">
        <v>43.23</v>
      </c>
      <c r="G195">
        <v>37.89</v>
      </c>
      <c r="H195">
        <v>48.05</v>
      </c>
      <c r="I195">
        <v>44.2</v>
      </c>
      <c r="J195">
        <v>28.58</v>
      </c>
      <c r="K195">
        <v>1189.77</v>
      </c>
      <c r="M195">
        <f t="shared" ref="M195:M258" si="12">B195-6.2223</f>
        <v>9.8576999999999977</v>
      </c>
      <c r="N195">
        <f t="shared" ref="N195:N258" si="13">M195/23.4777</f>
        <v>0.41987503034794715</v>
      </c>
      <c r="O195">
        <v>194</v>
      </c>
      <c r="P195">
        <f t="shared" ref="P195:P258" si="14">(M195-$S$11)/M195*100</f>
        <v>52.366779268997817</v>
      </c>
      <c r="Q195">
        <f t="shared" ref="Q195:Q258" si="15">(M195-$S$11)/$S$11</f>
        <v>1.0993751517397354</v>
      </c>
    </row>
    <row r="196" spans="1:17" x14ac:dyDescent="0.75">
      <c r="A196" s="7">
        <v>0.57071759259259258</v>
      </c>
      <c r="B196">
        <v>16.059999999999999</v>
      </c>
      <c r="C196">
        <v>37.270000000000003</v>
      </c>
      <c r="D196">
        <v>10</v>
      </c>
      <c r="E196">
        <v>31.37</v>
      </c>
      <c r="F196">
        <v>42.44</v>
      </c>
      <c r="G196">
        <v>38.119999999999997</v>
      </c>
      <c r="H196">
        <v>48.05</v>
      </c>
      <c r="I196">
        <v>44.52</v>
      </c>
      <c r="J196">
        <v>28.41</v>
      </c>
      <c r="K196">
        <v>1180.2</v>
      </c>
      <c r="M196">
        <f t="shared" si="12"/>
        <v>9.8376999999999981</v>
      </c>
      <c r="N196">
        <f t="shared" si="13"/>
        <v>0.41902315814581492</v>
      </c>
      <c r="O196">
        <v>195</v>
      </c>
      <c r="P196">
        <f t="shared" si="14"/>
        <v>52.269941144779764</v>
      </c>
      <c r="Q196">
        <f t="shared" si="15"/>
        <v>1.0951157907290743</v>
      </c>
    </row>
    <row r="197" spans="1:17" x14ac:dyDescent="0.75">
      <c r="A197" s="7">
        <v>0.57141203703703702</v>
      </c>
      <c r="B197">
        <v>15.9</v>
      </c>
      <c r="C197">
        <v>37.15</v>
      </c>
      <c r="D197">
        <v>10</v>
      </c>
      <c r="E197">
        <v>31.19</v>
      </c>
      <c r="F197">
        <v>44.61</v>
      </c>
      <c r="G197">
        <v>39.29</v>
      </c>
      <c r="H197">
        <v>48.15</v>
      </c>
      <c r="I197">
        <v>44.82</v>
      </c>
      <c r="J197">
        <v>29.12</v>
      </c>
      <c r="K197">
        <v>1172</v>
      </c>
      <c r="M197">
        <f t="shared" si="12"/>
        <v>9.6777000000000015</v>
      </c>
      <c r="N197">
        <f t="shared" si="13"/>
        <v>0.41220818052875718</v>
      </c>
      <c r="O197">
        <v>196</v>
      </c>
      <c r="P197">
        <f t="shared" si="14"/>
        <v>51.480827056015379</v>
      </c>
      <c r="Q197">
        <f t="shared" si="15"/>
        <v>1.0610409026437855</v>
      </c>
    </row>
    <row r="198" spans="1:17" x14ac:dyDescent="0.75">
      <c r="A198" s="7">
        <v>0.57210648148148147</v>
      </c>
      <c r="B198">
        <v>15.77</v>
      </c>
      <c r="C198">
        <v>37.06</v>
      </c>
      <c r="D198">
        <v>10</v>
      </c>
      <c r="E198">
        <v>30.81</v>
      </c>
      <c r="F198">
        <v>44.22</v>
      </c>
      <c r="G198">
        <v>36.82</v>
      </c>
      <c r="H198">
        <v>47.81</v>
      </c>
      <c r="I198">
        <v>43.33</v>
      </c>
      <c r="J198">
        <v>27.72</v>
      </c>
      <c r="K198">
        <v>1178.83</v>
      </c>
      <c r="M198">
        <f t="shared" si="12"/>
        <v>9.547699999999999</v>
      </c>
      <c r="N198">
        <f t="shared" si="13"/>
        <v>0.40667101121489752</v>
      </c>
      <c r="O198">
        <v>197</v>
      </c>
      <c r="P198">
        <f t="shared" si="14"/>
        <v>50.820197534484734</v>
      </c>
      <c r="Q198">
        <f t="shared" si="15"/>
        <v>1.0333550560744873</v>
      </c>
    </row>
    <row r="199" spans="1:17" x14ac:dyDescent="0.75">
      <c r="A199" s="7">
        <v>0.57280092592592591</v>
      </c>
      <c r="B199">
        <v>15.77</v>
      </c>
      <c r="C199">
        <v>36.92</v>
      </c>
      <c r="D199">
        <v>10</v>
      </c>
      <c r="E199">
        <v>30.97</v>
      </c>
      <c r="F199">
        <v>44.42</v>
      </c>
      <c r="G199">
        <v>37.46</v>
      </c>
      <c r="H199">
        <v>47.82</v>
      </c>
      <c r="I199">
        <v>43.61</v>
      </c>
      <c r="J199">
        <v>27.84</v>
      </c>
      <c r="K199">
        <v>1178.83</v>
      </c>
      <c r="M199">
        <f t="shared" si="12"/>
        <v>9.547699999999999</v>
      </c>
      <c r="N199">
        <f t="shared" si="13"/>
        <v>0.40667101121489752</v>
      </c>
      <c r="O199">
        <v>198</v>
      </c>
      <c r="P199">
        <f t="shared" si="14"/>
        <v>50.820197534484734</v>
      </c>
      <c r="Q199">
        <f t="shared" si="15"/>
        <v>1.0333550560744873</v>
      </c>
    </row>
    <row r="200" spans="1:17" x14ac:dyDescent="0.75">
      <c r="A200" s="7">
        <v>0.57349537037037035</v>
      </c>
      <c r="B200">
        <v>15.66</v>
      </c>
      <c r="C200">
        <v>36.82</v>
      </c>
      <c r="D200">
        <v>10</v>
      </c>
      <c r="E200">
        <v>30.98</v>
      </c>
      <c r="F200">
        <v>43.23</v>
      </c>
      <c r="G200">
        <v>38.64</v>
      </c>
      <c r="H200">
        <v>48.03</v>
      </c>
      <c r="I200">
        <v>44.75</v>
      </c>
      <c r="J200">
        <v>29.31</v>
      </c>
      <c r="K200">
        <v>1173.3599999999999</v>
      </c>
      <c r="M200">
        <f t="shared" si="12"/>
        <v>9.4376999999999995</v>
      </c>
      <c r="N200">
        <f t="shared" si="13"/>
        <v>0.40198571410317024</v>
      </c>
      <c r="O200">
        <v>199</v>
      </c>
      <c r="P200">
        <f t="shared" si="14"/>
        <v>50.246988143297621</v>
      </c>
      <c r="Q200">
        <f t="shared" si="15"/>
        <v>1.0099285705158509</v>
      </c>
    </row>
    <row r="201" spans="1:17" x14ac:dyDescent="0.75">
      <c r="A201" s="7">
        <v>0.57418981481481479</v>
      </c>
      <c r="B201">
        <v>15.61</v>
      </c>
      <c r="C201">
        <v>36.79</v>
      </c>
      <c r="D201">
        <v>10</v>
      </c>
      <c r="E201">
        <v>31</v>
      </c>
      <c r="F201">
        <v>44.81</v>
      </c>
      <c r="G201">
        <v>38.729999999999997</v>
      </c>
      <c r="H201">
        <v>48.05</v>
      </c>
      <c r="I201">
        <v>44.59</v>
      </c>
      <c r="J201">
        <v>28.06</v>
      </c>
      <c r="K201">
        <v>1167.8900000000001</v>
      </c>
      <c r="M201">
        <f t="shared" si="12"/>
        <v>9.3876999999999988</v>
      </c>
      <c r="N201">
        <f t="shared" si="13"/>
        <v>0.39985603359783961</v>
      </c>
      <c r="O201">
        <v>200</v>
      </c>
      <c r="P201">
        <f t="shared" si="14"/>
        <v>49.981997720421397</v>
      </c>
      <c r="Q201">
        <f t="shared" si="15"/>
        <v>0.99928016798919794</v>
      </c>
    </row>
    <row r="202" spans="1:17" x14ac:dyDescent="0.75">
      <c r="A202" s="7">
        <v>0.57488425925925923</v>
      </c>
      <c r="B202">
        <v>15.52</v>
      </c>
      <c r="C202">
        <v>36.799999999999997</v>
      </c>
      <c r="D202">
        <v>10</v>
      </c>
      <c r="E202">
        <v>31.27</v>
      </c>
      <c r="F202">
        <v>42.24</v>
      </c>
      <c r="G202">
        <v>39.380000000000003</v>
      </c>
      <c r="H202">
        <v>48.17</v>
      </c>
      <c r="I202">
        <v>45.59</v>
      </c>
      <c r="J202">
        <v>28.71</v>
      </c>
      <c r="K202">
        <v>1166.53</v>
      </c>
      <c r="M202">
        <f t="shared" si="12"/>
        <v>9.297699999999999</v>
      </c>
      <c r="N202">
        <f t="shared" si="13"/>
        <v>0.39602260868824457</v>
      </c>
      <c r="O202">
        <v>201</v>
      </c>
      <c r="P202">
        <f t="shared" si="14"/>
        <v>49.497832797358477</v>
      </c>
      <c r="Q202">
        <f t="shared" si="15"/>
        <v>0.98011304344122263</v>
      </c>
    </row>
    <row r="203" spans="1:17" x14ac:dyDescent="0.75">
      <c r="A203" s="7">
        <v>0.57557870370370368</v>
      </c>
      <c r="B203">
        <v>15.28</v>
      </c>
      <c r="C203">
        <v>36.799999999999997</v>
      </c>
      <c r="D203">
        <v>10</v>
      </c>
      <c r="E203">
        <v>31.29</v>
      </c>
      <c r="F203">
        <v>43.43</v>
      </c>
      <c r="G203">
        <v>38.119999999999997</v>
      </c>
      <c r="H203">
        <v>48.2</v>
      </c>
      <c r="I203">
        <v>44.61</v>
      </c>
      <c r="J203">
        <v>27.94</v>
      </c>
      <c r="K203">
        <v>1172</v>
      </c>
      <c r="M203">
        <f t="shared" si="12"/>
        <v>9.0577000000000005</v>
      </c>
      <c r="N203">
        <f t="shared" si="13"/>
        <v>0.3858001422626578</v>
      </c>
      <c r="O203">
        <v>202</v>
      </c>
      <c r="P203">
        <f t="shared" si="14"/>
        <v>48.159687337845149</v>
      </c>
      <c r="Q203">
        <f t="shared" si="15"/>
        <v>0.92900071131328876</v>
      </c>
    </row>
    <row r="204" spans="1:17" x14ac:dyDescent="0.75">
      <c r="A204" s="7">
        <v>0.57627314814814812</v>
      </c>
      <c r="B204">
        <v>15.26</v>
      </c>
      <c r="C204">
        <v>36.72</v>
      </c>
      <c r="D204">
        <v>10</v>
      </c>
      <c r="E204">
        <v>31.16</v>
      </c>
      <c r="F204">
        <v>42.44</v>
      </c>
      <c r="G204">
        <v>36.340000000000003</v>
      </c>
      <c r="H204">
        <v>47.85</v>
      </c>
      <c r="I204">
        <v>43.07</v>
      </c>
      <c r="J204">
        <v>27.19</v>
      </c>
      <c r="K204">
        <v>1167.8900000000001</v>
      </c>
      <c r="M204">
        <f t="shared" si="12"/>
        <v>9.037700000000001</v>
      </c>
      <c r="N204">
        <f t="shared" si="13"/>
        <v>0.38494827006052557</v>
      </c>
      <c r="O204">
        <v>203</v>
      </c>
      <c r="P204">
        <f t="shared" si="14"/>
        <v>48.044967192980522</v>
      </c>
      <c r="Q204">
        <f t="shared" si="15"/>
        <v>0.92474135030262772</v>
      </c>
    </row>
    <row r="205" spans="1:17" x14ac:dyDescent="0.75">
      <c r="A205" s="7">
        <v>0.57696759259259256</v>
      </c>
      <c r="B205">
        <v>15.24</v>
      </c>
      <c r="C205">
        <v>36.56</v>
      </c>
      <c r="D205">
        <v>10</v>
      </c>
      <c r="E205">
        <v>30.68</v>
      </c>
      <c r="F205">
        <v>45.41</v>
      </c>
      <c r="G205">
        <v>37.29</v>
      </c>
      <c r="H205">
        <v>47.79</v>
      </c>
      <c r="I205">
        <v>44.08</v>
      </c>
      <c r="J205">
        <v>28.19</v>
      </c>
      <c r="K205">
        <v>1155.5899999999999</v>
      </c>
      <c r="M205">
        <f t="shared" si="12"/>
        <v>9.0177000000000014</v>
      </c>
      <c r="N205">
        <f t="shared" si="13"/>
        <v>0.38409639785839339</v>
      </c>
      <c r="O205">
        <v>204</v>
      </c>
      <c r="P205">
        <f t="shared" si="14"/>
        <v>47.929738181576234</v>
      </c>
      <c r="Q205">
        <f t="shared" si="15"/>
        <v>0.92048198929196656</v>
      </c>
    </row>
    <row r="206" spans="1:17" x14ac:dyDescent="0.75">
      <c r="A206" s="7">
        <v>0.577662037037037</v>
      </c>
      <c r="B206">
        <v>15.15</v>
      </c>
      <c r="C206">
        <v>36.44</v>
      </c>
      <c r="D206">
        <v>10</v>
      </c>
      <c r="E206">
        <v>30.62</v>
      </c>
      <c r="F206">
        <v>45.21</v>
      </c>
      <c r="G206">
        <v>36.71</v>
      </c>
      <c r="H206">
        <v>47.58</v>
      </c>
      <c r="I206">
        <v>43.4</v>
      </c>
      <c r="J206">
        <v>27.99</v>
      </c>
      <c r="K206">
        <v>1156.96</v>
      </c>
      <c r="M206">
        <f t="shared" si="12"/>
        <v>8.9277000000000015</v>
      </c>
      <c r="N206">
        <f t="shared" si="13"/>
        <v>0.38026297294879829</v>
      </c>
      <c r="O206">
        <v>205</v>
      </c>
      <c r="P206">
        <f t="shared" si="14"/>
        <v>47.404818710306131</v>
      </c>
      <c r="Q206">
        <f t="shared" si="15"/>
        <v>0.90131486474399136</v>
      </c>
    </row>
    <row r="207" spans="1:17" x14ac:dyDescent="0.75">
      <c r="A207" s="7">
        <v>0.57835648148148155</v>
      </c>
      <c r="B207">
        <v>15.1</v>
      </c>
      <c r="C207">
        <v>36.380000000000003</v>
      </c>
      <c r="D207">
        <v>10</v>
      </c>
      <c r="E207">
        <v>30.58</v>
      </c>
      <c r="F207">
        <v>44.42</v>
      </c>
      <c r="G207">
        <v>37.549999999999997</v>
      </c>
      <c r="H207">
        <v>47.61</v>
      </c>
      <c r="I207">
        <v>44.01</v>
      </c>
      <c r="J207">
        <v>28.28</v>
      </c>
      <c r="K207">
        <v>1154.22</v>
      </c>
      <c r="M207">
        <f t="shared" si="12"/>
        <v>8.8777000000000008</v>
      </c>
      <c r="N207">
        <f t="shared" si="13"/>
        <v>0.37813329244346766</v>
      </c>
      <c r="O207">
        <v>206</v>
      </c>
      <c r="P207">
        <f t="shared" si="14"/>
        <v>47.108597947666624</v>
      </c>
      <c r="Q207">
        <f t="shared" si="15"/>
        <v>0.89066646221733825</v>
      </c>
    </row>
    <row r="208" spans="1:17" x14ac:dyDescent="0.75">
      <c r="A208" s="7">
        <v>0.57905092592592589</v>
      </c>
      <c r="B208">
        <v>15.07</v>
      </c>
      <c r="C208">
        <v>36.340000000000003</v>
      </c>
      <c r="D208">
        <v>10</v>
      </c>
      <c r="E208">
        <v>30.49</v>
      </c>
      <c r="F208">
        <v>45.01</v>
      </c>
      <c r="G208">
        <v>38.270000000000003</v>
      </c>
      <c r="H208">
        <v>47.64</v>
      </c>
      <c r="I208">
        <v>44.98</v>
      </c>
      <c r="J208">
        <v>29.22</v>
      </c>
      <c r="K208">
        <v>1162.43</v>
      </c>
      <c r="M208">
        <f t="shared" si="12"/>
        <v>8.8476999999999997</v>
      </c>
      <c r="N208">
        <f t="shared" si="13"/>
        <v>0.37685548414026926</v>
      </c>
      <c r="O208">
        <v>207</v>
      </c>
      <c r="P208">
        <f t="shared" si="14"/>
        <v>46.929258451348929</v>
      </c>
      <c r="Q208">
        <f t="shared" si="15"/>
        <v>0.88427742070134618</v>
      </c>
    </row>
    <row r="209" spans="1:17" x14ac:dyDescent="0.75">
      <c r="A209" s="7">
        <v>0.57974537037037044</v>
      </c>
      <c r="B209">
        <v>14.82</v>
      </c>
      <c r="C209">
        <v>36.409999999999997</v>
      </c>
      <c r="D209">
        <v>10</v>
      </c>
      <c r="E209">
        <v>30.97</v>
      </c>
      <c r="F209">
        <v>42.84</v>
      </c>
      <c r="G209">
        <v>38.950000000000003</v>
      </c>
      <c r="H209">
        <v>47.95</v>
      </c>
      <c r="I209">
        <v>46.06</v>
      </c>
      <c r="J209">
        <v>28.9</v>
      </c>
      <c r="K209">
        <v>1144.6500000000001</v>
      </c>
      <c r="M209">
        <f t="shared" si="12"/>
        <v>8.5976999999999997</v>
      </c>
      <c r="N209">
        <f t="shared" si="13"/>
        <v>0.36620708161361631</v>
      </c>
      <c r="O209">
        <v>208</v>
      </c>
      <c r="P209">
        <f t="shared" si="14"/>
        <v>45.386091629156624</v>
      </c>
      <c r="Q209">
        <f t="shared" si="15"/>
        <v>0.8310354080680814</v>
      </c>
    </row>
    <row r="210" spans="1:17" x14ac:dyDescent="0.75">
      <c r="A210" s="7">
        <v>0.58043981481481477</v>
      </c>
      <c r="B210">
        <v>14.79</v>
      </c>
      <c r="C210">
        <v>36.5</v>
      </c>
      <c r="D210">
        <v>10</v>
      </c>
      <c r="E210">
        <v>31.01</v>
      </c>
      <c r="F210">
        <v>42.84</v>
      </c>
      <c r="G210">
        <v>38.340000000000003</v>
      </c>
      <c r="H210">
        <v>48</v>
      </c>
      <c r="I210">
        <v>45.44</v>
      </c>
      <c r="J210">
        <v>28.87</v>
      </c>
      <c r="K210">
        <v>1137.82</v>
      </c>
      <c r="M210">
        <f t="shared" si="12"/>
        <v>8.5676999999999985</v>
      </c>
      <c r="N210">
        <f t="shared" si="13"/>
        <v>0.36492927331041791</v>
      </c>
      <c r="O210">
        <v>209</v>
      </c>
      <c r="P210">
        <f t="shared" si="14"/>
        <v>45.194859763997322</v>
      </c>
      <c r="Q210">
        <f t="shared" si="15"/>
        <v>0.82464636655208945</v>
      </c>
    </row>
    <row r="211" spans="1:17" x14ac:dyDescent="0.75">
      <c r="A211" s="7">
        <v>0.58113425925925932</v>
      </c>
      <c r="B211">
        <v>14.66</v>
      </c>
      <c r="C211">
        <v>36.53</v>
      </c>
      <c r="D211">
        <v>10</v>
      </c>
      <c r="E211">
        <v>31.27</v>
      </c>
      <c r="F211">
        <v>42.64</v>
      </c>
      <c r="G211">
        <v>38.700000000000003</v>
      </c>
      <c r="H211">
        <v>48.05</v>
      </c>
      <c r="I211">
        <v>45.63</v>
      </c>
      <c r="J211">
        <v>28.2</v>
      </c>
      <c r="K211">
        <v>1144.6500000000001</v>
      </c>
      <c r="M211">
        <f t="shared" si="12"/>
        <v>8.4376999999999995</v>
      </c>
      <c r="N211">
        <f t="shared" si="13"/>
        <v>0.35939210399655841</v>
      </c>
      <c r="O211">
        <v>210</v>
      </c>
      <c r="P211">
        <f t="shared" si="14"/>
        <v>44.350474655415567</v>
      </c>
      <c r="Q211">
        <f t="shared" si="15"/>
        <v>0.79696051998279194</v>
      </c>
    </row>
    <row r="212" spans="1:17" x14ac:dyDescent="0.75">
      <c r="A212" s="7">
        <v>0.58182870370370365</v>
      </c>
      <c r="B212">
        <v>14.59</v>
      </c>
      <c r="C212">
        <v>36.520000000000003</v>
      </c>
      <c r="D212">
        <v>10</v>
      </c>
      <c r="E212">
        <v>31.03</v>
      </c>
      <c r="F212">
        <v>42.44</v>
      </c>
      <c r="G212">
        <v>37.07</v>
      </c>
      <c r="H212">
        <v>47.9</v>
      </c>
      <c r="I212">
        <v>44.26</v>
      </c>
      <c r="J212">
        <v>27.66</v>
      </c>
      <c r="K212">
        <v>1141.92</v>
      </c>
      <c r="M212">
        <f t="shared" si="12"/>
        <v>8.3676999999999992</v>
      </c>
      <c r="N212">
        <f t="shared" si="13"/>
        <v>0.3564105512890956</v>
      </c>
      <c r="O212">
        <v>211</v>
      </c>
      <c r="P212">
        <f t="shared" si="14"/>
        <v>43.884938513570027</v>
      </c>
      <c r="Q212">
        <f t="shared" si="15"/>
        <v>0.78205275644547778</v>
      </c>
    </row>
    <row r="213" spans="1:17" x14ac:dyDescent="0.75">
      <c r="A213" s="7">
        <v>0.58252314814814821</v>
      </c>
      <c r="B213">
        <v>14.53</v>
      </c>
      <c r="C213">
        <v>36.479999999999997</v>
      </c>
      <c r="D213">
        <v>10</v>
      </c>
      <c r="E213">
        <v>31.14</v>
      </c>
      <c r="F213">
        <v>42.44</v>
      </c>
      <c r="G213">
        <v>38.72</v>
      </c>
      <c r="H213">
        <v>48.02</v>
      </c>
      <c r="I213">
        <v>45.07</v>
      </c>
      <c r="J213">
        <v>28.94</v>
      </c>
      <c r="K213">
        <v>1126.8800000000001</v>
      </c>
      <c r="M213">
        <f t="shared" si="12"/>
        <v>8.3077000000000005</v>
      </c>
      <c r="N213">
        <f t="shared" si="13"/>
        <v>0.35385493468269896</v>
      </c>
      <c r="O213">
        <v>212</v>
      </c>
      <c r="P213">
        <f t="shared" si="14"/>
        <v>43.479663444756071</v>
      </c>
      <c r="Q213">
        <f t="shared" si="15"/>
        <v>0.76927467341349454</v>
      </c>
    </row>
    <row r="214" spans="1:17" x14ac:dyDescent="0.75">
      <c r="A214" s="7">
        <v>0.58321759259259254</v>
      </c>
      <c r="B214">
        <v>14.47</v>
      </c>
      <c r="C214">
        <v>36.5</v>
      </c>
      <c r="D214">
        <v>10</v>
      </c>
      <c r="E214">
        <v>30.89</v>
      </c>
      <c r="F214">
        <v>43.23</v>
      </c>
      <c r="G214">
        <v>39.049999999999997</v>
      </c>
      <c r="H214">
        <v>48.05</v>
      </c>
      <c r="I214">
        <v>45.68</v>
      </c>
      <c r="J214">
        <v>28.81</v>
      </c>
      <c r="K214">
        <v>1128.25</v>
      </c>
      <c r="M214">
        <f t="shared" si="12"/>
        <v>8.2477000000000018</v>
      </c>
      <c r="N214">
        <f t="shared" si="13"/>
        <v>0.35129931807630227</v>
      </c>
      <c r="O214">
        <v>213</v>
      </c>
      <c r="P214">
        <f t="shared" si="14"/>
        <v>43.068491821962496</v>
      </c>
      <c r="Q214">
        <f t="shared" si="15"/>
        <v>0.75649659038151129</v>
      </c>
    </row>
    <row r="215" spans="1:17" x14ac:dyDescent="0.75">
      <c r="A215" s="7">
        <v>0.58391203703703709</v>
      </c>
      <c r="B215">
        <v>14.47</v>
      </c>
      <c r="C215">
        <v>36.58</v>
      </c>
      <c r="D215">
        <v>10</v>
      </c>
      <c r="E215">
        <v>31.19</v>
      </c>
      <c r="F215">
        <v>43.23</v>
      </c>
      <c r="G215">
        <v>38.54</v>
      </c>
      <c r="H215">
        <v>48.08</v>
      </c>
      <c r="I215">
        <v>45.29</v>
      </c>
      <c r="J215">
        <v>28.19</v>
      </c>
      <c r="K215">
        <v>1128.25</v>
      </c>
      <c r="M215">
        <f t="shared" si="12"/>
        <v>8.2477000000000018</v>
      </c>
      <c r="N215">
        <f t="shared" si="13"/>
        <v>0.35129931807630227</v>
      </c>
      <c r="O215">
        <v>214</v>
      </c>
      <c r="P215">
        <f t="shared" si="14"/>
        <v>43.068491821962496</v>
      </c>
      <c r="Q215">
        <f t="shared" si="15"/>
        <v>0.75649659038151129</v>
      </c>
    </row>
    <row r="216" spans="1:17" x14ac:dyDescent="0.75">
      <c r="A216" s="7">
        <v>0.58460648148148142</v>
      </c>
      <c r="B216">
        <v>14.41</v>
      </c>
      <c r="C216">
        <v>36.630000000000003</v>
      </c>
      <c r="D216">
        <v>10</v>
      </c>
      <c r="E216">
        <v>31.39</v>
      </c>
      <c r="F216">
        <v>42.64</v>
      </c>
      <c r="G216">
        <v>38.93</v>
      </c>
      <c r="H216">
        <v>48.17</v>
      </c>
      <c r="I216">
        <v>46.04</v>
      </c>
      <c r="J216">
        <v>29.3</v>
      </c>
      <c r="K216">
        <v>1111.8399999999999</v>
      </c>
      <c r="M216">
        <f t="shared" si="12"/>
        <v>8.1876999999999995</v>
      </c>
      <c r="N216">
        <f t="shared" si="13"/>
        <v>0.34874370146990546</v>
      </c>
      <c r="O216">
        <v>215</v>
      </c>
      <c r="P216">
        <f t="shared" si="14"/>
        <v>42.651294014192018</v>
      </c>
      <c r="Q216">
        <f t="shared" si="15"/>
        <v>0.74371850734952727</v>
      </c>
    </row>
    <row r="217" spans="1:17" x14ac:dyDescent="0.75">
      <c r="A217" s="7">
        <v>0.58530092592592597</v>
      </c>
      <c r="B217">
        <v>14.37</v>
      </c>
      <c r="C217">
        <v>36.71</v>
      </c>
      <c r="D217">
        <v>10</v>
      </c>
      <c r="E217">
        <v>31.39</v>
      </c>
      <c r="F217">
        <v>42.44</v>
      </c>
      <c r="G217">
        <v>38.85</v>
      </c>
      <c r="H217">
        <v>48.22</v>
      </c>
      <c r="I217">
        <v>46.22</v>
      </c>
      <c r="J217">
        <v>29.09</v>
      </c>
      <c r="K217">
        <v>1122.78</v>
      </c>
      <c r="M217">
        <f t="shared" si="12"/>
        <v>8.1477000000000004</v>
      </c>
      <c r="N217">
        <f t="shared" si="13"/>
        <v>0.34703995706564106</v>
      </c>
      <c r="O217">
        <v>216</v>
      </c>
      <c r="P217">
        <f t="shared" si="14"/>
        <v>42.369748517986672</v>
      </c>
      <c r="Q217">
        <f t="shared" si="15"/>
        <v>0.73519978532820507</v>
      </c>
    </row>
    <row r="218" spans="1:17" x14ac:dyDescent="0.75">
      <c r="A218" s="7">
        <v>0.58599537037037031</v>
      </c>
      <c r="B218">
        <v>14.23</v>
      </c>
      <c r="C218">
        <v>36.81</v>
      </c>
      <c r="D218">
        <v>10</v>
      </c>
      <c r="E218">
        <v>31.59</v>
      </c>
      <c r="F218">
        <v>41.06</v>
      </c>
      <c r="G218">
        <v>38.51</v>
      </c>
      <c r="H218">
        <v>48.3</v>
      </c>
      <c r="I218">
        <v>46.33</v>
      </c>
      <c r="J218">
        <v>28.77</v>
      </c>
      <c r="K218">
        <v>1111.8399999999999</v>
      </c>
      <c r="M218">
        <f t="shared" si="12"/>
        <v>8.0076999999999998</v>
      </c>
      <c r="N218">
        <f t="shared" si="13"/>
        <v>0.34107685165071538</v>
      </c>
      <c r="O218">
        <v>217</v>
      </c>
      <c r="P218">
        <f t="shared" si="14"/>
        <v>41.3621888931903</v>
      </c>
      <c r="Q218">
        <f t="shared" si="15"/>
        <v>0.70538425825357665</v>
      </c>
    </row>
    <row r="219" spans="1:17" x14ac:dyDescent="0.75">
      <c r="A219" s="7">
        <v>0.58668981481481486</v>
      </c>
      <c r="B219">
        <v>14.22</v>
      </c>
      <c r="C219">
        <v>36.9</v>
      </c>
      <c r="D219">
        <v>10</v>
      </c>
      <c r="E219">
        <v>31.71</v>
      </c>
      <c r="F219">
        <v>42.84</v>
      </c>
      <c r="G219">
        <v>39.24</v>
      </c>
      <c r="H219">
        <v>48.35</v>
      </c>
      <c r="I219">
        <v>46.41</v>
      </c>
      <c r="J219">
        <v>28.89</v>
      </c>
      <c r="K219">
        <v>1113.21</v>
      </c>
      <c r="M219">
        <f t="shared" si="12"/>
        <v>7.9977000000000009</v>
      </c>
      <c r="N219">
        <f t="shared" si="13"/>
        <v>0.34065091554964932</v>
      </c>
      <c r="O219">
        <v>218</v>
      </c>
      <c r="P219">
        <f t="shared" si="14"/>
        <v>41.288870550283207</v>
      </c>
      <c r="Q219">
        <f t="shared" si="15"/>
        <v>0.70325457774824629</v>
      </c>
    </row>
    <row r="220" spans="1:17" x14ac:dyDescent="0.75">
      <c r="A220" s="7">
        <v>0.58738425925925919</v>
      </c>
      <c r="B220">
        <v>14.1</v>
      </c>
      <c r="C220">
        <v>36.97</v>
      </c>
      <c r="D220">
        <v>10</v>
      </c>
      <c r="E220">
        <v>31.89</v>
      </c>
      <c r="F220">
        <v>41.25</v>
      </c>
      <c r="G220">
        <v>38.409999999999997</v>
      </c>
      <c r="H220">
        <v>48.31</v>
      </c>
      <c r="I220">
        <v>45.86</v>
      </c>
      <c r="J220">
        <v>28.22</v>
      </c>
      <c r="K220">
        <v>1114.58</v>
      </c>
      <c r="M220">
        <f t="shared" si="12"/>
        <v>7.8776999999999999</v>
      </c>
      <c r="N220">
        <f t="shared" si="13"/>
        <v>0.33553968233685583</v>
      </c>
      <c r="O220">
        <v>219</v>
      </c>
      <c r="P220">
        <f t="shared" si="14"/>
        <v>40.394531398758517</v>
      </c>
      <c r="Q220">
        <f t="shared" si="15"/>
        <v>0.67769841168427902</v>
      </c>
    </row>
    <row r="221" spans="1:17" x14ac:dyDescent="0.75">
      <c r="A221" s="7">
        <v>0.58807870370370374</v>
      </c>
      <c r="B221">
        <v>14.05</v>
      </c>
      <c r="C221">
        <v>36.99</v>
      </c>
      <c r="D221">
        <v>10</v>
      </c>
      <c r="E221">
        <v>31.57</v>
      </c>
      <c r="F221">
        <v>41.45</v>
      </c>
      <c r="G221">
        <v>38.659999999999997</v>
      </c>
      <c r="H221">
        <v>48.18</v>
      </c>
      <c r="I221">
        <v>45.55</v>
      </c>
      <c r="J221">
        <v>28.73</v>
      </c>
      <c r="K221">
        <v>1109.1099999999999</v>
      </c>
      <c r="M221">
        <f t="shared" si="12"/>
        <v>7.827700000000001</v>
      </c>
      <c r="N221">
        <f t="shared" si="13"/>
        <v>0.3334100018315253</v>
      </c>
      <c r="O221">
        <v>220</v>
      </c>
      <c r="P221">
        <f t="shared" si="14"/>
        <v>40.013797156252799</v>
      </c>
      <c r="Q221">
        <f t="shared" si="15"/>
        <v>0.66705000915762624</v>
      </c>
    </row>
    <row r="222" spans="1:17" x14ac:dyDescent="0.75">
      <c r="A222" s="7">
        <v>0.58877314814814818</v>
      </c>
      <c r="B222">
        <v>13.94</v>
      </c>
      <c r="C222">
        <v>36.979999999999997</v>
      </c>
      <c r="D222">
        <v>10</v>
      </c>
      <c r="E222">
        <v>31.48</v>
      </c>
      <c r="F222">
        <v>43.23</v>
      </c>
      <c r="G222">
        <v>37.5</v>
      </c>
      <c r="H222">
        <v>48.06</v>
      </c>
      <c r="I222">
        <v>45.06</v>
      </c>
      <c r="J222">
        <v>28.25</v>
      </c>
      <c r="K222">
        <v>1110.48</v>
      </c>
      <c r="M222">
        <f t="shared" si="12"/>
        <v>7.7176999999999998</v>
      </c>
      <c r="N222">
        <f t="shared" si="13"/>
        <v>0.32872470471979792</v>
      </c>
      <c r="O222">
        <v>221</v>
      </c>
      <c r="P222">
        <f t="shared" si="14"/>
        <v>39.158816745921712</v>
      </c>
      <c r="Q222">
        <f t="shared" si="15"/>
        <v>0.64362352359898956</v>
      </c>
    </row>
    <row r="223" spans="1:17" x14ac:dyDescent="0.75">
      <c r="A223" s="7">
        <v>0.58946759259259263</v>
      </c>
      <c r="B223">
        <v>13.87</v>
      </c>
      <c r="C223">
        <v>36.9</v>
      </c>
      <c r="D223">
        <v>10</v>
      </c>
      <c r="E223">
        <v>31.21</v>
      </c>
      <c r="F223">
        <v>43.63</v>
      </c>
      <c r="G223">
        <v>37.65</v>
      </c>
      <c r="H223">
        <v>47.99</v>
      </c>
      <c r="I223">
        <v>45.02</v>
      </c>
      <c r="J223">
        <v>28.61</v>
      </c>
      <c r="K223">
        <v>1102.27</v>
      </c>
      <c r="M223">
        <f t="shared" si="12"/>
        <v>7.6476999999999995</v>
      </c>
      <c r="N223">
        <f t="shared" si="13"/>
        <v>0.32574315201233511</v>
      </c>
      <c r="O223">
        <v>222</v>
      </c>
      <c r="P223">
        <f t="shared" si="14"/>
        <v>38.601932607189084</v>
      </c>
      <c r="Q223">
        <f t="shared" si="15"/>
        <v>0.6287157600616754</v>
      </c>
    </row>
    <row r="224" spans="1:17" x14ac:dyDescent="0.75">
      <c r="A224" s="7">
        <v>0.59016203703703707</v>
      </c>
      <c r="B224">
        <v>13.84</v>
      </c>
      <c r="C224">
        <v>36.869999999999997</v>
      </c>
      <c r="D224">
        <v>10</v>
      </c>
      <c r="E224">
        <v>31.38</v>
      </c>
      <c r="F224">
        <v>42.64</v>
      </c>
      <c r="G224">
        <v>37.53</v>
      </c>
      <c r="H224">
        <v>47.93</v>
      </c>
      <c r="I224">
        <v>44.82</v>
      </c>
      <c r="J224">
        <v>27.79</v>
      </c>
      <c r="K224">
        <v>1103.6400000000001</v>
      </c>
      <c r="M224">
        <f t="shared" si="12"/>
        <v>7.6177000000000001</v>
      </c>
      <c r="N224">
        <f t="shared" si="13"/>
        <v>0.32446534370913677</v>
      </c>
      <c r="O224">
        <v>223</v>
      </c>
      <c r="P224">
        <f t="shared" si="14"/>
        <v>38.360134948869081</v>
      </c>
      <c r="Q224">
        <f t="shared" si="15"/>
        <v>0.62232671854568367</v>
      </c>
    </row>
    <row r="225" spans="1:17" x14ac:dyDescent="0.75">
      <c r="A225" s="7">
        <v>0.59085648148148151</v>
      </c>
      <c r="B225">
        <v>13.78</v>
      </c>
      <c r="C225">
        <v>36.85</v>
      </c>
      <c r="D225">
        <v>10</v>
      </c>
      <c r="E225">
        <v>31.52</v>
      </c>
      <c r="F225">
        <v>41.65</v>
      </c>
      <c r="G225">
        <v>38.840000000000003</v>
      </c>
      <c r="H225">
        <v>48.04</v>
      </c>
      <c r="I225">
        <v>46.1</v>
      </c>
      <c r="J225">
        <v>29.05</v>
      </c>
      <c r="K225">
        <v>1094.07</v>
      </c>
      <c r="M225">
        <f t="shared" si="12"/>
        <v>7.5576999999999996</v>
      </c>
      <c r="N225">
        <f t="shared" si="13"/>
        <v>0.32190972710274007</v>
      </c>
      <c r="O225">
        <v>224</v>
      </c>
      <c r="P225">
        <f t="shared" si="14"/>
        <v>37.870780793098426</v>
      </c>
      <c r="Q225">
        <f t="shared" si="15"/>
        <v>0.60954863551370009</v>
      </c>
    </row>
    <row r="226" spans="1:17" x14ac:dyDescent="0.75">
      <c r="A226" s="7">
        <v>0.59155092592592595</v>
      </c>
      <c r="B226">
        <v>13.76</v>
      </c>
      <c r="C226">
        <v>36.869999999999997</v>
      </c>
      <c r="D226">
        <v>10</v>
      </c>
      <c r="E226">
        <v>31.59</v>
      </c>
      <c r="F226">
        <v>41.65</v>
      </c>
      <c r="G226">
        <v>38.700000000000003</v>
      </c>
      <c r="H226">
        <v>48.14</v>
      </c>
      <c r="I226">
        <v>46</v>
      </c>
      <c r="J226">
        <v>28.71</v>
      </c>
      <c r="K226">
        <v>1091.3399999999999</v>
      </c>
      <c r="M226">
        <f t="shared" si="12"/>
        <v>7.5377000000000001</v>
      </c>
      <c r="N226">
        <f t="shared" si="13"/>
        <v>0.32105785490060784</v>
      </c>
      <c r="O226">
        <v>225</v>
      </c>
      <c r="P226">
        <f t="shared" si="14"/>
        <v>37.70593151757167</v>
      </c>
      <c r="Q226">
        <f t="shared" si="15"/>
        <v>0.60528927450303893</v>
      </c>
    </row>
    <row r="227" spans="1:17" x14ac:dyDescent="0.75">
      <c r="A227" s="7">
        <v>0.59224537037037039</v>
      </c>
      <c r="B227">
        <v>13.69</v>
      </c>
      <c r="C227">
        <v>36.79</v>
      </c>
      <c r="D227">
        <v>10</v>
      </c>
      <c r="E227">
        <v>31.55</v>
      </c>
      <c r="F227">
        <v>41.85</v>
      </c>
      <c r="G227">
        <v>38.14</v>
      </c>
      <c r="H227">
        <v>47.99</v>
      </c>
      <c r="I227">
        <v>44.61</v>
      </c>
      <c r="J227">
        <v>27.71</v>
      </c>
      <c r="K227">
        <v>1091.3399999999999</v>
      </c>
      <c r="M227">
        <f t="shared" si="12"/>
        <v>7.4676999999999998</v>
      </c>
      <c r="N227">
        <f t="shared" si="13"/>
        <v>0.31807630219314498</v>
      </c>
      <c r="O227">
        <v>226</v>
      </c>
      <c r="P227">
        <f t="shared" si="14"/>
        <v>37.122005436747585</v>
      </c>
      <c r="Q227">
        <f t="shared" si="15"/>
        <v>0.59038151096572478</v>
      </c>
    </row>
    <row r="228" spans="1:17" x14ac:dyDescent="0.75">
      <c r="A228" s="7">
        <v>0.59293981481481484</v>
      </c>
      <c r="B228">
        <v>13.53</v>
      </c>
      <c r="C228">
        <v>36.75</v>
      </c>
      <c r="D228">
        <v>10</v>
      </c>
      <c r="E228">
        <v>31.82</v>
      </c>
      <c r="F228">
        <v>41.25</v>
      </c>
      <c r="G228">
        <v>38.51</v>
      </c>
      <c r="H228">
        <v>48.08</v>
      </c>
      <c r="I228">
        <v>45.85</v>
      </c>
      <c r="J228">
        <v>28.53</v>
      </c>
      <c r="K228">
        <v>1094.07</v>
      </c>
      <c r="M228">
        <f t="shared" si="12"/>
        <v>7.3076999999999996</v>
      </c>
      <c r="N228">
        <f t="shared" si="13"/>
        <v>0.31126132457608707</v>
      </c>
      <c r="O228">
        <v>227</v>
      </c>
      <c r="P228">
        <f t="shared" si="14"/>
        <v>35.745309741779216</v>
      </c>
      <c r="Q228">
        <f t="shared" si="15"/>
        <v>0.55630662288043531</v>
      </c>
    </row>
    <row r="229" spans="1:17" x14ac:dyDescent="0.75">
      <c r="A229" s="7">
        <v>0.59363425925925928</v>
      </c>
      <c r="B229">
        <v>13.51</v>
      </c>
      <c r="C229">
        <v>36.72</v>
      </c>
      <c r="D229">
        <v>10</v>
      </c>
      <c r="E229">
        <v>31.86</v>
      </c>
      <c r="F229">
        <v>40.659999999999997</v>
      </c>
      <c r="G229">
        <v>38.29</v>
      </c>
      <c r="H229">
        <v>48.07</v>
      </c>
      <c r="I229">
        <v>45.93</v>
      </c>
      <c r="J229">
        <v>27.71</v>
      </c>
      <c r="K229">
        <v>1084.5</v>
      </c>
      <c r="M229">
        <f t="shared" si="12"/>
        <v>7.2877000000000001</v>
      </c>
      <c r="N229">
        <f t="shared" si="13"/>
        <v>0.3104094523739549</v>
      </c>
      <c r="O229">
        <v>228</v>
      </c>
      <c r="P229">
        <f t="shared" si="14"/>
        <v>35.568972378116548</v>
      </c>
      <c r="Q229">
        <f t="shared" si="15"/>
        <v>0.55204726186977426</v>
      </c>
    </row>
    <row r="230" spans="1:17" x14ac:dyDescent="0.75">
      <c r="A230" s="7">
        <v>0.59432870370370372</v>
      </c>
      <c r="B230">
        <v>13.49</v>
      </c>
      <c r="C230">
        <v>36.700000000000003</v>
      </c>
      <c r="D230">
        <v>10</v>
      </c>
      <c r="E230">
        <v>31.8</v>
      </c>
      <c r="F230">
        <v>40.659999999999997</v>
      </c>
      <c r="G230">
        <v>38.840000000000003</v>
      </c>
      <c r="H230">
        <v>48.04</v>
      </c>
      <c r="I230">
        <v>46.26</v>
      </c>
      <c r="J230">
        <v>27.35</v>
      </c>
      <c r="K230">
        <v>1079.03</v>
      </c>
      <c r="M230">
        <f t="shared" si="12"/>
        <v>7.2677000000000005</v>
      </c>
      <c r="N230">
        <f t="shared" si="13"/>
        <v>0.30955758017182267</v>
      </c>
      <c r="O230">
        <v>229</v>
      </c>
      <c r="P230">
        <f t="shared" si="14"/>
        <v>35.391664488077382</v>
      </c>
      <c r="Q230">
        <f t="shared" si="15"/>
        <v>0.54778790085911311</v>
      </c>
    </row>
    <row r="231" spans="1:17" x14ac:dyDescent="0.75">
      <c r="A231" s="7">
        <v>0.59502314814814816</v>
      </c>
      <c r="B231">
        <v>13.46</v>
      </c>
      <c r="C231">
        <v>36.700000000000003</v>
      </c>
      <c r="D231">
        <v>10</v>
      </c>
      <c r="E231">
        <v>31.67</v>
      </c>
      <c r="F231">
        <v>41.85</v>
      </c>
      <c r="G231">
        <v>38.1</v>
      </c>
      <c r="H231">
        <v>47.97</v>
      </c>
      <c r="I231">
        <v>46.07</v>
      </c>
      <c r="J231">
        <v>28.82</v>
      </c>
      <c r="K231">
        <v>1069.46</v>
      </c>
      <c r="M231">
        <f t="shared" si="12"/>
        <v>7.2377000000000011</v>
      </c>
      <c r="N231">
        <f t="shared" si="13"/>
        <v>0.30827977186862432</v>
      </c>
      <c r="O231">
        <v>230</v>
      </c>
      <c r="P231">
        <f t="shared" si="14"/>
        <v>35.123865316329777</v>
      </c>
      <c r="Q231">
        <f t="shared" si="15"/>
        <v>0.54139885934312149</v>
      </c>
    </row>
    <row r="232" spans="1:17" x14ac:dyDescent="0.75">
      <c r="A232" s="7">
        <v>0.5957175925925926</v>
      </c>
      <c r="B232">
        <v>13.41</v>
      </c>
      <c r="C232">
        <v>36.74</v>
      </c>
      <c r="D232">
        <v>10</v>
      </c>
      <c r="E232">
        <v>31.53</v>
      </c>
      <c r="F232">
        <v>42.84</v>
      </c>
      <c r="G232">
        <v>37.72</v>
      </c>
      <c r="H232">
        <v>47.86</v>
      </c>
      <c r="I232">
        <v>46.59</v>
      </c>
      <c r="J232">
        <v>28.47</v>
      </c>
      <c r="K232">
        <v>1065.3599999999999</v>
      </c>
      <c r="M232">
        <f t="shared" si="12"/>
        <v>7.1877000000000004</v>
      </c>
      <c r="N232">
        <f t="shared" si="13"/>
        <v>0.30615009136329374</v>
      </c>
      <c r="O232">
        <v>231</v>
      </c>
      <c r="P232">
        <f t="shared" si="14"/>
        <v>34.672565632956299</v>
      </c>
      <c r="Q232">
        <f t="shared" si="15"/>
        <v>0.53075045681646837</v>
      </c>
    </row>
    <row r="233" spans="1:17" x14ac:dyDescent="0.75">
      <c r="A233" s="7">
        <v>0.59641203703703705</v>
      </c>
      <c r="B233">
        <v>13.39</v>
      </c>
      <c r="C233">
        <v>36.75</v>
      </c>
      <c r="D233">
        <v>10</v>
      </c>
      <c r="E233">
        <v>31.66</v>
      </c>
      <c r="F233">
        <v>41.85</v>
      </c>
      <c r="G233">
        <v>38.46</v>
      </c>
      <c r="H233">
        <v>47.91</v>
      </c>
      <c r="I233">
        <v>46.39</v>
      </c>
      <c r="J233">
        <v>27.85</v>
      </c>
      <c r="K233">
        <v>1066.73</v>
      </c>
      <c r="M233">
        <f t="shared" si="12"/>
        <v>7.1677000000000008</v>
      </c>
      <c r="N233">
        <f t="shared" si="13"/>
        <v>0.30529821916116151</v>
      </c>
      <c r="O233">
        <v>232</v>
      </c>
      <c r="P233">
        <f t="shared" si="14"/>
        <v>34.490282796434009</v>
      </c>
      <c r="Q233">
        <f t="shared" si="15"/>
        <v>0.52649109580580733</v>
      </c>
    </row>
    <row r="234" spans="1:17" x14ac:dyDescent="0.75">
      <c r="A234" s="7">
        <v>0.59710648148148149</v>
      </c>
      <c r="B234">
        <v>13.37</v>
      </c>
      <c r="C234">
        <v>36.729999999999997</v>
      </c>
      <c r="D234">
        <v>10</v>
      </c>
      <c r="E234">
        <v>31.58</v>
      </c>
      <c r="F234">
        <v>43.23</v>
      </c>
      <c r="G234">
        <v>38.06</v>
      </c>
      <c r="H234">
        <v>47.69</v>
      </c>
      <c r="I234">
        <v>45.76</v>
      </c>
      <c r="J234">
        <v>28.72</v>
      </c>
      <c r="K234">
        <v>1058.53</v>
      </c>
      <c r="M234">
        <f t="shared" si="12"/>
        <v>7.1476999999999995</v>
      </c>
      <c r="N234">
        <f t="shared" si="13"/>
        <v>0.30444634695902922</v>
      </c>
      <c r="O234">
        <v>233</v>
      </c>
      <c r="P234">
        <f t="shared" si="14"/>
        <v>34.306979867649723</v>
      </c>
      <c r="Q234">
        <f t="shared" si="15"/>
        <v>0.52223173479514584</v>
      </c>
    </row>
    <row r="235" spans="1:17" x14ac:dyDescent="0.75">
      <c r="A235" s="7">
        <v>0.59780092592592593</v>
      </c>
      <c r="B235">
        <v>13.34</v>
      </c>
      <c r="C235">
        <v>36.76</v>
      </c>
      <c r="D235">
        <v>10</v>
      </c>
      <c r="E235">
        <v>31.68</v>
      </c>
      <c r="F235">
        <v>41.06</v>
      </c>
      <c r="G235">
        <v>38.74</v>
      </c>
      <c r="H235">
        <v>47.79</v>
      </c>
      <c r="I235">
        <v>46.62</v>
      </c>
      <c r="J235">
        <v>28.62</v>
      </c>
      <c r="K235">
        <v>1055.79</v>
      </c>
      <c r="M235">
        <f t="shared" si="12"/>
        <v>7.1177000000000001</v>
      </c>
      <c r="N235">
        <f t="shared" si="13"/>
        <v>0.30316853865583088</v>
      </c>
      <c r="O235">
        <v>234</v>
      </c>
      <c r="P235">
        <f t="shared" si="14"/>
        <v>34.030093991036424</v>
      </c>
      <c r="Q235">
        <f t="shared" si="15"/>
        <v>0.51584269327915422</v>
      </c>
    </row>
    <row r="236" spans="1:17" x14ac:dyDescent="0.75">
      <c r="A236" s="7">
        <v>0.59849537037037037</v>
      </c>
      <c r="B236">
        <v>13.32</v>
      </c>
      <c r="C236">
        <v>36.82</v>
      </c>
      <c r="D236">
        <v>10</v>
      </c>
      <c r="E236">
        <v>31.56</v>
      </c>
      <c r="F236">
        <v>42.64</v>
      </c>
      <c r="G236">
        <v>37.92</v>
      </c>
      <c r="H236">
        <v>47.7</v>
      </c>
      <c r="I236">
        <v>46.76</v>
      </c>
      <c r="J236">
        <v>28.23</v>
      </c>
      <c r="K236">
        <v>1057.1600000000001</v>
      </c>
      <c r="M236">
        <f t="shared" si="12"/>
        <v>7.0977000000000006</v>
      </c>
      <c r="N236">
        <f t="shared" si="13"/>
        <v>0.30231666645369865</v>
      </c>
      <c r="O236">
        <v>235</v>
      </c>
      <c r="P236">
        <f t="shared" si="14"/>
        <v>33.844203051692809</v>
      </c>
      <c r="Q236">
        <f t="shared" si="15"/>
        <v>0.51158333226849306</v>
      </c>
    </row>
    <row r="237" spans="1:17" x14ac:dyDescent="0.75">
      <c r="A237" s="7">
        <v>0.59918981481481481</v>
      </c>
      <c r="B237">
        <v>13.22</v>
      </c>
      <c r="C237">
        <v>36.79</v>
      </c>
      <c r="D237">
        <v>10</v>
      </c>
      <c r="E237">
        <v>31.38</v>
      </c>
      <c r="F237">
        <v>42.64</v>
      </c>
      <c r="G237">
        <v>37.35</v>
      </c>
      <c r="H237">
        <v>47.59</v>
      </c>
      <c r="I237">
        <v>46.25</v>
      </c>
      <c r="J237">
        <v>27.77</v>
      </c>
      <c r="K237">
        <v>1042.1199999999999</v>
      </c>
      <c r="M237">
        <f t="shared" si="12"/>
        <v>6.9977000000000009</v>
      </c>
      <c r="N237">
        <f t="shared" si="13"/>
        <v>0.29805730544303749</v>
      </c>
      <c r="O237">
        <v>236</v>
      </c>
      <c r="P237">
        <f t="shared" si="14"/>
        <v>32.898809608871495</v>
      </c>
      <c r="Q237">
        <f t="shared" si="15"/>
        <v>0.49028652721518728</v>
      </c>
    </row>
    <row r="238" spans="1:17" x14ac:dyDescent="0.75">
      <c r="A238" s="7">
        <v>0.59988425925925926</v>
      </c>
      <c r="B238">
        <v>13.21</v>
      </c>
      <c r="C238">
        <v>36.770000000000003</v>
      </c>
      <c r="D238">
        <v>10</v>
      </c>
      <c r="E238">
        <v>31.55</v>
      </c>
      <c r="F238">
        <v>43.03</v>
      </c>
      <c r="G238">
        <v>37.880000000000003</v>
      </c>
      <c r="H238">
        <v>47.59</v>
      </c>
      <c r="I238">
        <v>45.66</v>
      </c>
      <c r="J238">
        <v>27.12</v>
      </c>
      <c r="K238">
        <v>1048.96</v>
      </c>
      <c r="M238">
        <f t="shared" si="12"/>
        <v>6.9877000000000011</v>
      </c>
      <c r="N238">
        <f t="shared" si="13"/>
        <v>0.29763136934197137</v>
      </c>
      <c r="O238">
        <v>237</v>
      </c>
      <c r="P238">
        <f t="shared" si="14"/>
        <v>32.802782031283549</v>
      </c>
      <c r="Q238">
        <f t="shared" si="15"/>
        <v>0.48815684670985676</v>
      </c>
    </row>
    <row r="239" spans="1:17" x14ac:dyDescent="0.75">
      <c r="A239" s="7">
        <v>0.6005787037037037</v>
      </c>
      <c r="B239">
        <v>13.19</v>
      </c>
      <c r="C239">
        <v>36.72</v>
      </c>
      <c r="D239">
        <v>10</v>
      </c>
      <c r="E239">
        <v>31.6</v>
      </c>
      <c r="F239">
        <v>42.64</v>
      </c>
      <c r="G239">
        <v>38.82</v>
      </c>
      <c r="H239">
        <v>47.62</v>
      </c>
      <c r="I239">
        <v>46.43</v>
      </c>
      <c r="J239">
        <v>27.96</v>
      </c>
      <c r="K239">
        <v>1051.69</v>
      </c>
      <c r="M239">
        <f t="shared" si="12"/>
        <v>6.9676999999999998</v>
      </c>
      <c r="N239">
        <f t="shared" si="13"/>
        <v>0.29677949713983909</v>
      </c>
      <c r="O239">
        <v>238</v>
      </c>
      <c r="P239">
        <f t="shared" si="14"/>
        <v>32.609899966990533</v>
      </c>
      <c r="Q239">
        <f t="shared" si="15"/>
        <v>0.48389748569919527</v>
      </c>
    </row>
    <row r="240" spans="1:17" x14ac:dyDescent="0.75">
      <c r="A240" s="7">
        <v>0.60127314814814814</v>
      </c>
      <c r="B240">
        <v>13.18</v>
      </c>
      <c r="C240">
        <v>36.75</v>
      </c>
      <c r="D240">
        <v>10</v>
      </c>
      <c r="E240">
        <v>31.6</v>
      </c>
      <c r="F240">
        <v>41.65</v>
      </c>
      <c r="G240">
        <v>37.61</v>
      </c>
      <c r="H240">
        <v>47.65</v>
      </c>
      <c r="I240">
        <v>46.75</v>
      </c>
      <c r="J240">
        <v>27.75</v>
      </c>
      <c r="K240">
        <v>1038.02</v>
      </c>
      <c r="M240">
        <f t="shared" si="12"/>
        <v>6.9577</v>
      </c>
      <c r="N240">
        <f t="shared" si="13"/>
        <v>0.29635356103877297</v>
      </c>
      <c r="O240">
        <v>239</v>
      </c>
      <c r="P240">
        <f t="shared" si="14"/>
        <v>32.513043103324371</v>
      </c>
      <c r="Q240">
        <f t="shared" si="15"/>
        <v>0.48176780519386475</v>
      </c>
    </row>
    <row r="241" spans="1:17" x14ac:dyDescent="0.75">
      <c r="A241" s="7">
        <v>0.60196759259259258</v>
      </c>
      <c r="B241">
        <v>13.14</v>
      </c>
      <c r="C241">
        <v>36.75</v>
      </c>
      <c r="D241">
        <v>10</v>
      </c>
      <c r="E241">
        <v>31.56</v>
      </c>
      <c r="F241">
        <v>42.05</v>
      </c>
      <c r="G241">
        <v>37.840000000000003</v>
      </c>
      <c r="H241">
        <v>47.68</v>
      </c>
      <c r="I241">
        <v>46.57</v>
      </c>
      <c r="J241">
        <v>27.79</v>
      </c>
      <c r="K241">
        <v>1040.75</v>
      </c>
      <c r="M241">
        <f t="shared" si="12"/>
        <v>6.9177000000000008</v>
      </c>
      <c r="N241">
        <f t="shared" si="13"/>
        <v>0.29464981663450857</v>
      </c>
      <c r="O241">
        <v>240</v>
      </c>
      <c r="P241">
        <f t="shared" si="14"/>
        <v>32.122815386616942</v>
      </c>
      <c r="Q241">
        <f t="shared" si="15"/>
        <v>0.47324908317254255</v>
      </c>
    </row>
    <row r="242" spans="1:17" x14ac:dyDescent="0.75">
      <c r="A242" s="7">
        <v>0.60266203703703702</v>
      </c>
      <c r="B242">
        <v>13.11</v>
      </c>
      <c r="C242">
        <v>36.799999999999997</v>
      </c>
      <c r="D242">
        <v>10</v>
      </c>
      <c r="E242">
        <v>31.88</v>
      </c>
      <c r="F242">
        <v>40.86</v>
      </c>
      <c r="G242">
        <v>39.049999999999997</v>
      </c>
      <c r="H242">
        <v>47.9</v>
      </c>
      <c r="I242">
        <v>48.01</v>
      </c>
      <c r="J242">
        <v>28.15</v>
      </c>
      <c r="K242">
        <v>1029.82</v>
      </c>
      <c r="M242">
        <f t="shared" si="12"/>
        <v>6.8876999999999997</v>
      </c>
      <c r="N242">
        <f t="shared" si="13"/>
        <v>0.29337200833131016</v>
      </c>
      <c r="O242">
        <v>241</v>
      </c>
      <c r="P242">
        <f t="shared" si="14"/>
        <v>31.827170172916929</v>
      </c>
      <c r="Q242">
        <f t="shared" si="15"/>
        <v>0.46686004165655054</v>
      </c>
    </row>
    <row r="243" spans="1:17" x14ac:dyDescent="0.75">
      <c r="A243" s="7">
        <v>0.60335648148148147</v>
      </c>
      <c r="B243">
        <v>13.11</v>
      </c>
      <c r="C243">
        <v>36.880000000000003</v>
      </c>
      <c r="D243">
        <v>10</v>
      </c>
      <c r="E243">
        <v>31.84</v>
      </c>
      <c r="F243">
        <v>41.45</v>
      </c>
      <c r="G243">
        <v>37.69</v>
      </c>
      <c r="H243">
        <v>47.7</v>
      </c>
      <c r="I243">
        <v>47.28</v>
      </c>
      <c r="J243">
        <v>28.86</v>
      </c>
      <c r="K243">
        <v>1027.08</v>
      </c>
      <c r="M243">
        <f t="shared" si="12"/>
        <v>6.8876999999999997</v>
      </c>
      <c r="N243">
        <f t="shared" si="13"/>
        <v>0.29337200833131016</v>
      </c>
      <c r="O243">
        <v>242</v>
      </c>
      <c r="P243">
        <f t="shared" si="14"/>
        <v>31.827170172916929</v>
      </c>
      <c r="Q243">
        <f t="shared" si="15"/>
        <v>0.46686004165655054</v>
      </c>
    </row>
    <row r="244" spans="1:17" x14ac:dyDescent="0.75">
      <c r="A244" s="7">
        <v>0.60405092592592591</v>
      </c>
      <c r="B244">
        <v>13.02</v>
      </c>
      <c r="C244">
        <v>36.909999999999997</v>
      </c>
      <c r="D244">
        <v>10</v>
      </c>
      <c r="E244">
        <v>31.98</v>
      </c>
      <c r="F244">
        <v>41.85</v>
      </c>
      <c r="G244">
        <v>37.94</v>
      </c>
      <c r="H244">
        <v>47.72</v>
      </c>
      <c r="I244">
        <v>47.36</v>
      </c>
      <c r="J244">
        <v>28.72</v>
      </c>
      <c r="K244">
        <v>1025.71</v>
      </c>
      <c r="M244">
        <f t="shared" si="12"/>
        <v>6.7976999999999999</v>
      </c>
      <c r="N244">
        <f t="shared" si="13"/>
        <v>0.28953858342171507</v>
      </c>
      <c r="O244">
        <v>243</v>
      </c>
      <c r="P244">
        <f t="shared" si="14"/>
        <v>30.924577430601524</v>
      </c>
      <c r="Q244">
        <f t="shared" si="15"/>
        <v>0.44769291710857528</v>
      </c>
    </row>
    <row r="245" spans="1:17" x14ac:dyDescent="0.75">
      <c r="A245" s="7">
        <v>0.60474537037037035</v>
      </c>
      <c r="B245">
        <v>12.95</v>
      </c>
      <c r="C245">
        <v>36.93</v>
      </c>
      <c r="D245">
        <v>10</v>
      </c>
      <c r="E245">
        <v>31.89</v>
      </c>
      <c r="F245">
        <v>42.05</v>
      </c>
      <c r="G245">
        <v>37.19</v>
      </c>
      <c r="H245">
        <v>47.63</v>
      </c>
      <c r="I245">
        <v>46.39</v>
      </c>
      <c r="J245">
        <v>27.58</v>
      </c>
      <c r="K245">
        <v>1029.82</v>
      </c>
      <c r="M245">
        <f t="shared" si="12"/>
        <v>6.7276999999999996</v>
      </c>
      <c r="N245">
        <f t="shared" si="13"/>
        <v>0.28655703071425226</v>
      </c>
      <c r="O245">
        <v>244</v>
      </c>
      <c r="P245">
        <f t="shared" si="14"/>
        <v>30.205865303149654</v>
      </c>
      <c r="Q245">
        <f t="shared" si="15"/>
        <v>0.43278515357126107</v>
      </c>
    </row>
    <row r="246" spans="1:17" x14ac:dyDescent="0.75">
      <c r="A246" s="7">
        <v>0.60543981481481479</v>
      </c>
      <c r="B246">
        <v>12.94</v>
      </c>
      <c r="C246">
        <v>36.950000000000003</v>
      </c>
      <c r="D246">
        <v>10</v>
      </c>
      <c r="E246">
        <v>31.87</v>
      </c>
      <c r="F246">
        <v>42.05</v>
      </c>
      <c r="G246">
        <v>38.28</v>
      </c>
      <c r="H246">
        <v>47.68</v>
      </c>
      <c r="I246">
        <v>47.01</v>
      </c>
      <c r="J246">
        <v>28.4</v>
      </c>
      <c r="K246">
        <v>1013.41</v>
      </c>
      <c r="M246">
        <f t="shared" si="12"/>
        <v>6.7176999999999998</v>
      </c>
      <c r="N246">
        <f t="shared" si="13"/>
        <v>0.28613109461318614</v>
      </c>
      <c r="O246">
        <v>245</v>
      </c>
      <c r="P246">
        <f t="shared" si="14"/>
        <v>30.101969424058822</v>
      </c>
      <c r="Q246">
        <f t="shared" si="15"/>
        <v>0.43065547306593049</v>
      </c>
    </row>
    <row r="247" spans="1:17" x14ac:dyDescent="0.75">
      <c r="A247" s="7">
        <v>0.60613425925925923</v>
      </c>
      <c r="B247">
        <v>12.94</v>
      </c>
      <c r="C247">
        <v>36.96</v>
      </c>
      <c r="D247">
        <v>10</v>
      </c>
      <c r="E247">
        <v>31.87</v>
      </c>
      <c r="F247">
        <v>42.64</v>
      </c>
      <c r="G247">
        <v>38.369999999999997</v>
      </c>
      <c r="H247">
        <v>47.65</v>
      </c>
      <c r="I247">
        <v>46.84</v>
      </c>
      <c r="J247">
        <v>28.51</v>
      </c>
      <c r="K247">
        <v>1012.04</v>
      </c>
      <c r="M247">
        <f t="shared" si="12"/>
        <v>6.7176999999999998</v>
      </c>
      <c r="N247">
        <f t="shared" si="13"/>
        <v>0.28613109461318614</v>
      </c>
      <c r="O247">
        <v>246</v>
      </c>
      <c r="P247">
        <f t="shared" si="14"/>
        <v>30.101969424058822</v>
      </c>
      <c r="Q247">
        <f t="shared" si="15"/>
        <v>0.43065547306593049</v>
      </c>
    </row>
    <row r="248" spans="1:17" x14ac:dyDescent="0.75">
      <c r="A248" s="7">
        <v>0.60682870370370368</v>
      </c>
      <c r="B248">
        <v>12.92</v>
      </c>
      <c r="C248">
        <v>37.020000000000003</v>
      </c>
      <c r="D248">
        <v>10</v>
      </c>
      <c r="E248">
        <v>31.75</v>
      </c>
      <c r="F248">
        <v>42.05</v>
      </c>
      <c r="G248">
        <v>37.08</v>
      </c>
      <c r="H248">
        <v>47.51</v>
      </c>
      <c r="I248">
        <v>46.71</v>
      </c>
      <c r="J248">
        <v>27.81</v>
      </c>
      <c r="K248">
        <v>1005.21</v>
      </c>
      <c r="M248">
        <f t="shared" si="12"/>
        <v>6.6977000000000002</v>
      </c>
      <c r="N248">
        <f t="shared" si="13"/>
        <v>0.28527922241105391</v>
      </c>
      <c r="O248">
        <v>247</v>
      </c>
      <c r="P248">
        <f t="shared" si="14"/>
        <v>29.893246935515176</v>
      </c>
      <c r="Q248">
        <f t="shared" si="15"/>
        <v>0.42639611205526945</v>
      </c>
    </row>
    <row r="249" spans="1:17" x14ac:dyDescent="0.75">
      <c r="A249" s="7">
        <v>0.60752314814814812</v>
      </c>
      <c r="B249">
        <v>12.86</v>
      </c>
      <c r="C249">
        <v>36.99</v>
      </c>
      <c r="D249">
        <v>10</v>
      </c>
      <c r="E249">
        <v>31.64</v>
      </c>
      <c r="F249">
        <v>42.64</v>
      </c>
      <c r="G249">
        <v>37.700000000000003</v>
      </c>
      <c r="H249">
        <v>47.34</v>
      </c>
      <c r="I249">
        <v>46.42</v>
      </c>
      <c r="J249">
        <v>27.67</v>
      </c>
      <c r="K249">
        <v>1012.04</v>
      </c>
      <c r="M249">
        <f t="shared" si="12"/>
        <v>6.6376999999999997</v>
      </c>
      <c r="N249">
        <f t="shared" si="13"/>
        <v>0.28272360580465716</v>
      </c>
      <c r="O249">
        <v>248</v>
      </c>
      <c r="P249">
        <f t="shared" si="14"/>
        <v>29.259532669448745</v>
      </c>
      <c r="Q249">
        <f t="shared" si="15"/>
        <v>0.41361802902328576</v>
      </c>
    </row>
    <row r="250" spans="1:17" x14ac:dyDescent="0.75">
      <c r="A250" s="7">
        <v>0.60821759259259256</v>
      </c>
      <c r="B250">
        <v>12.84</v>
      </c>
      <c r="C250">
        <v>37</v>
      </c>
      <c r="D250">
        <v>10</v>
      </c>
      <c r="E250">
        <v>31.68</v>
      </c>
      <c r="F250">
        <v>42.84</v>
      </c>
      <c r="G250">
        <v>37.92</v>
      </c>
      <c r="H250">
        <v>47.31</v>
      </c>
      <c r="I250">
        <v>46.62</v>
      </c>
      <c r="J250">
        <v>27.36</v>
      </c>
      <c r="K250">
        <v>1006.57</v>
      </c>
      <c r="M250">
        <f t="shared" si="12"/>
        <v>6.6177000000000001</v>
      </c>
      <c r="N250">
        <f t="shared" si="13"/>
        <v>0.28187173360252499</v>
      </c>
      <c r="O250">
        <v>249</v>
      </c>
      <c r="P250">
        <f t="shared" si="14"/>
        <v>29.045740967405592</v>
      </c>
      <c r="Q250">
        <f t="shared" si="15"/>
        <v>0.40935866801262472</v>
      </c>
    </row>
    <row r="251" spans="1:17" x14ac:dyDescent="0.75">
      <c r="A251" s="7">
        <v>0.608912037037037</v>
      </c>
      <c r="B251">
        <v>12.78</v>
      </c>
      <c r="C251">
        <v>36.950000000000003</v>
      </c>
      <c r="D251">
        <v>10</v>
      </c>
      <c r="E251">
        <v>31.66</v>
      </c>
      <c r="F251">
        <v>43.23</v>
      </c>
      <c r="G251">
        <v>37.01</v>
      </c>
      <c r="H251">
        <v>47.2</v>
      </c>
      <c r="I251">
        <v>45.71</v>
      </c>
      <c r="J251">
        <v>27.4</v>
      </c>
      <c r="K251">
        <v>1009.31</v>
      </c>
      <c r="M251">
        <f t="shared" si="12"/>
        <v>6.5576999999999996</v>
      </c>
      <c r="N251">
        <f t="shared" si="13"/>
        <v>0.27931611699612824</v>
      </c>
      <c r="O251">
        <v>250</v>
      </c>
      <c r="P251">
        <f t="shared" si="14"/>
        <v>28.396541470332576</v>
      </c>
      <c r="Q251">
        <f t="shared" si="15"/>
        <v>0.39658058498064103</v>
      </c>
    </row>
    <row r="252" spans="1:17" x14ac:dyDescent="0.75">
      <c r="A252" s="7">
        <v>0.60960648148148155</v>
      </c>
      <c r="B252">
        <v>12.75</v>
      </c>
      <c r="C252">
        <v>36.94</v>
      </c>
      <c r="D252">
        <v>10</v>
      </c>
      <c r="E252">
        <v>31.77</v>
      </c>
      <c r="F252">
        <v>42.84</v>
      </c>
      <c r="G252">
        <v>37.659999999999997</v>
      </c>
      <c r="H252">
        <v>47.19</v>
      </c>
      <c r="I252">
        <v>46.34</v>
      </c>
      <c r="J252">
        <v>28.42</v>
      </c>
      <c r="K252">
        <v>992.9</v>
      </c>
      <c r="M252">
        <f t="shared" si="12"/>
        <v>6.5277000000000003</v>
      </c>
      <c r="N252">
        <f t="shared" si="13"/>
        <v>0.27803830869292989</v>
      </c>
      <c r="O252">
        <v>251</v>
      </c>
      <c r="P252">
        <f t="shared" si="14"/>
        <v>28.067466335769105</v>
      </c>
      <c r="Q252">
        <f t="shared" si="15"/>
        <v>0.3901915434646494</v>
      </c>
    </row>
    <row r="253" spans="1:17" x14ac:dyDescent="0.75">
      <c r="A253" s="7">
        <v>0.61030092592592589</v>
      </c>
      <c r="B253">
        <v>12.65</v>
      </c>
      <c r="C253">
        <v>36.99</v>
      </c>
      <c r="D253">
        <v>10</v>
      </c>
      <c r="E253">
        <v>32</v>
      </c>
      <c r="F253">
        <v>41.85</v>
      </c>
      <c r="G253">
        <v>38.840000000000003</v>
      </c>
      <c r="H253">
        <v>47.45</v>
      </c>
      <c r="I253">
        <v>47.22</v>
      </c>
      <c r="J253">
        <v>28.09</v>
      </c>
      <c r="K253">
        <v>997</v>
      </c>
      <c r="M253">
        <f t="shared" si="12"/>
        <v>6.4277000000000006</v>
      </c>
      <c r="N253">
        <f t="shared" si="13"/>
        <v>0.27377894768226874</v>
      </c>
      <c r="O253">
        <v>252</v>
      </c>
      <c r="P253">
        <f t="shared" si="14"/>
        <v>26.948364111579572</v>
      </c>
      <c r="Q253">
        <f t="shared" si="15"/>
        <v>0.36889473841134357</v>
      </c>
    </row>
    <row r="254" spans="1:17" x14ac:dyDescent="0.75">
      <c r="A254" s="7">
        <v>0.61099537037037044</v>
      </c>
      <c r="B254">
        <v>12.62</v>
      </c>
      <c r="C254">
        <v>37.049999999999997</v>
      </c>
      <c r="D254">
        <v>10</v>
      </c>
      <c r="E254">
        <v>32.33</v>
      </c>
      <c r="F254">
        <v>41.65</v>
      </c>
      <c r="G254">
        <v>38.869999999999997</v>
      </c>
      <c r="H254">
        <v>47.53</v>
      </c>
      <c r="I254">
        <v>47.44</v>
      </c>
      <c r="J254">
        <v>28.41</v>
      </c>
      <c r="K254">
        <v>988.8</v>
      </c>
      <c r="M254">
        <f t="shared" si="12"/>
        <v>6.3976999999999995</v>
      </c>
      <c r="N254">
        <f t="shared" si="13"/>
        <v>0.27250113937907033</v>
      </c>
      <c r="O254">
        <v>253</v>
      </c>
      <c r="P254">
        <f t="shared" si="14"/>
        <v>26.605811463494682</v>
      </c>
      <c r="Q254">
        <f t="shared" si="15"/>
        <v>0.36250569689535156</v>
      </c>
    </row>
    <row r="255" spans="1:17" x14ac:dyDescent="0.75">
      <c r="A255" s="7">
        <v>0.61168981481481477</v>
      </c>
      <c r="B255">
        <v>12.58</v>
      </c>
      <c r="C255">
        <v>37.07</v>
      </c>
      <c r="D255">
        <v>10</v>
      </c>
      <c r="E255">
        <v>32.700000000000003</v>
      </c>
      <c r="F255">
        <v>39.67</v>
      </c>
      <c r="G255">
        <v>38.69</v>
      </c>
      <c r="H255">
        <v>47.61</v>
      </c>
      <c r="I255">
        <v>47.5</v>
      </c>
      <c r="J255">
        <v>28.16</v>
      </c>
      <c r="K255">
        <v>986.07</v>
      </c>
      <c r="M255">
        <f t="shared" si="12"/>
        <v>6.3577000000000004</v>
      </c>
      <c r="N255">
        <f t="shared" si="13"/>
        <v>0.27079739497480593</v>
      </c>
      <c r="O255">
        <v>254</v>
      </c>
      <c r="P255">
        <f t="shared" si="14"/>
        <v>26.144045802727401</v>
      </c>
      <c r="Q255">
        <f t="shared" si="15"/>
        <v>0.35398697487402941</v>
      </c>
    </row>
    <row r="256" spans="1:17" x14ac:dyDescent="0.75">
      <c r="A256" s="7">
        <v>0.61238425925925932</v>
      </c>
      <c r="B256">
        <v>12.53</v>
      </c>
      <c r="C256">
        <v>37.11</v>
      </c>
      <c r="D256">
        <v>10</v>
      </c>
      <c r="E256">
        <v>32.630000000000003</v>
      </c>
      <c r="F256">
        <v>41.65</v>
      </c>
      <c r="G256">
        <v>38.340000000000003</v>
      </c>
      <c r="H256">
        <v>47.53</v>
      </c>
      <c r="I256">
        <v>47.05</v>
      </c>
      <c r="J256">
        <v>28.41</v>
      </c>
      <c r="K256">
        <v>983.33</v>
      </c>
      <c r="M256">
        <f t="shared" si="12"/>
        <v>6.3076999999999996</v>
      </c>
      <c r="N256">
        <f t="shared" si="13"/>
        <v>0.26866771446947529</v>
      </c>
      <c r="O256">
        <v>255</v>
      </c>
      <c r="P256">
        <f t="shared" si="14"/>
        <v>25.558602977313434</v>
      </c>
      <c r="Q256">
        <f t="shared" si="15"/>
        <v>0.3433385723473763</v>
      </c>
    </row>
    <row r="257" spans="1:17" x14ac:dyDescent="0.75">
      <c r="A257" s="7">
        <v>0.61307870370370365</v>
      </c>
      <c r="B257">
        <v>12.52</v>
      </c>
      <c r="C257">
        <v>37.1</v>
      </c>
      <c r="D257">
        <v>10</v>
      </c>
      <c r="E257">
        <v>32.76</v>
      </c>
      <c r="F257">
        <v>39.479999999999997</v>
      </c>
      <c r="G257">
        <v>39.119999999999997</v>
      </c>
      <c r="H257">
        <v>47.68</v>
      </c>
      <c r="I257">
        <v>47.16</v>
      </c>
      <c r="J257">
        <v>28.08</v>
      </c>
      <c r="K257">
        <v>975.13</v>
      </c>
      <c r="M257">
        <f t="shared" si="12"/>
        <v>6.2976999999999999</v>
      </c>
      <c r="N257">
        <f t="shared" si="13"/>
        <v>0.26824177836840918</v>
      </c>
      <c r="O257">
        <v>256</v>
      </c>
      <c r="P257">
        <f t="shared" si="14"/>
        <v>25.440398875780041</v>
      </c>
      <c r="Q257">
        <f t="shared" si="15"/>
        <v>0.34120889184204573</v>
      </c>
    </row>
    <row r="258" spans="1:17" x14ac:dyDescent="0.75">
      <c r="A258" s="7">
        <v>0.61377314814814821</v>
      </c>
      <c r="B258">
        <v>12.51</v>
      </c>
      <c r="C258">
        <v>37.11</v>
      </c>
      <c r="D258">
        <v>10</v>
      </c>
      <c r="E258">
        <v>32.99</v>
      </c>
      <c r="F258">
        <v>39.08</v>
      </c>
      <c r="G258">
        <v>39.57</v>
      </c>
      <c r="H258">
        <v>47.77</v>
      </c>
      <c r="I258">
        <v>47.35</v>
      </c>
      <c r="J258">
        <v>28.11</v>
      </c>
      <c r="K258">
        <v>966.93</v>
      </c>
      <c r="M258">
        <f t="shared" si="12"/>
        <v>6.2877000000000001</v>
      </c>
      <c r="N258">
        <f t="shared" si="13"/>
        <v>0.26781584226734306</v>
      </c>
      <c r="O258">
        <v>257</v>
      </c>
      <c r="P258">
        <f t="shared" si="14"/>
        <v>25.321818789064359</v>
      </c>
      <c r="Q258">
        <f t="shared" si="15"/>
        <v>0.3390792113367152</v>
      </c>
    </row>
    <row r="259" spans="1:17" x14ac:dyDescent="0.75">
      <c r="A259" s="7">
        <v>0.61446759259259254</v>
      </c>
      <c r="B259">
        <v>12.43</v>
      </c>
      <c r="C259">
        <v>37.08</v>
      </c>
      <c r="D259">
        <v>10</v>
      </c>
      <c r="E259">
        <v>32.76</v>
      </c>
      <c r="F259">
        <v>39.28</v>
      </c>
      <c r="G259">
        <v>37.840000000000003</v>
      </c>
      <c r="H259">
        <v>47.47</v>
      </c>
      <c r="I259">
        <v>46.53</v>
      </c>
      <c r="J259">
        <v>27.36</v>
      </c>
      <c r="K259">
        <v>972.4</v>
      </c>
      <c r="M259">
        <f t="shared" ref="M259:M322" si="16">B259-6.2223</f>
        <v>6.2077</v>
      </c>
      <c r="N259">
        <f t="shared" ref="N259:N322" si="17">M259/23.4777</f>
        <v>0.26440835345881414</v>
      </c>
      <c r="O259">
        <v>258</v>
      </c>
      <c r="P259">
        <f t="shared" ref="P259:P322" si="18">(M259-$S$11)/M259*100</f>
        <v>24.359424585595306</v>
      </c>
      <c r="Q259">
        <f t="shared" ref="Q259:Q322" si="19">(M259-$S$11)/$S$11</f>
        <v>0.32204176729407047</v>
      </c>
    </row>
    <row r="260" spans="1:17" x14ac:dyDescent="0.75">
      <c r="A260" s="7">
        <v>0.61516203703703709</v>
      </c>
      <c r="B260">
        <v>12.36</v>
      </c>
      <c r="C260">
        <v>37.04</v>
      </c>
      <c r="D260">
        <v>10</v>
      </c>
      <c r="E260">
        <v>33.159999999999997</v>
      </c>
      <c r="F260">
        <v>39.28</v>
      </c>
      <c r="G260">
        <v>39.549999999999997</v>
      </c>
      <c r="H260">
        <v>47.64</v>
      </c>
      <c r="I260">
        <v>47.26</v>
      </c>
      <c r="J260">
        <v>28.13</v>
      </c>
      <c r="K260">
        <v>971.03</v>
      </c>
      <c r="M260">
        <f t="shared" si="16"/>
        <v>6.1376999999999997</v>
      </c>
      <c r="N260">
        <f t="shared" si="17"/>
        <v>0.26142680075135127</v>
      </c>
      <c r="O260">
        <v>259</v>
      </c>
      <c r="P260">
        <f t="shared" si="18"/>
        <v>23.496749596754476</v>
      </c>
      <c r="Q260">
        <f t="shared" si="19"/>
        <v>0.30713400375675626</v>
      </c>
    </row>
    <row r="261" spans="1:17" x14ac:dyDescent="0.75">
      <c r="A261" s="7">
        <v>0.61585648148148142</v>
      </c>
      <c r="B261">
        <v>12.34</v>
      </c>
      <c r="C261">
        <v>37.049999999999997</v>
      </c>
      <c r="D261">
        <v>10</v>
      </c>
      <c r="E261">
        <v>33.35</v>
      </c>
      <c r="F261">
        <v>38.880000000000003</v>
      </c>
      <c r="G261">
        <v>39.24</v>
      </c>
      <c r="H261">
        <v>47.68</v>
      </c>
      <c r="I261">
        <v>47.86</v>
      </c>
      <c r="J261">
        <v>28.97</v>
      </c>
      <c r="K261">
        <v>962.83</v>
      </c>
      <c r="M261">
        <f t="shared" si="16"/>
        <v>6.1177000000000001</v>
      </c>
      <c r="N261">
        <f t="shared" si="17"/>
        <v>0.26057492854921904</v>
      </c>
      <c r="O261">
        <v>260</v>
      </c>
      <c r="P261">
        <f t="shared" si="18"/>
        <v>23.246644980956894</v>
      </c>
      <c r="Q261">
        <f t="shared" si="19"/>
        <v>0.30287464274609521</v>
      </c>
    </row>
    <row r="262" spans="1:17" x14ac:dyDescent="0.75">
      <c r="A262" s="7">
        <v>0.61655092592592597</v>
      </c>
      <c r="B262">
        <v>12.33</v>
      </c>
      <c r="C262">
        <v>37.090000000000003</v>
      </c>
      <c r="D262">
        <v>10</v>
      </c>
      <c r="E262">
        <v>33.25</v>
      </c>
      <c r="F262">
        <v>39.28</v>
      </c>
      <c r="G262">
        <v>38.479999999999997</v>
      </c>
      <c r="H262">
        <v>47.61</v>
      </c>
      <c r="I262">
        <v>46.79</v>
      </c>
      <c r="J262">
        <v>27.17</v>
      </c>
      <c r="K262">
        <v>962.83</v>
      </c>
      <c r="M262">
        <f t="shared" si="16"/>
        <v>6.1077000000000004</v>
      </c>
      <c r="N262">
        <f t="shared" si="17"/>
        <v>0.26014899244815298</v>
      </c>
      <c r="O262">
        <v>261</v>
      </c>
      <c r="P262">
        <f t="shared" si="18"/>
        <v>23.120978437054866</v>
      </c>
      <c r="Q262">
        <f t="shared" si="19"/>
        <v>0.30074496224076464</v>
      </c>
    </row>
    <row r="263" spans="1:17" x14ac:dyDescent="0.75">
      <c r="A263" s="7">
        <v>0.61724537037037031</v>
      </c>
      <c r="B263">
        <v>12.28</v>
      </c>
      <c r="C263">
        <v>37.11</v>
      </c>
      <c r="D263">
        <v>10</v>
      </c>
      <c r="E263">
        <v>33.75</v>
      </c>
      <c r="F263">
        <v>39.67</v>
      </c>
      <c r="G263">
        <v>39.520000000000003</v>
      </c>
      <c r="H263">
        <v>47.73</v>
      </c>
      <c r="I263">
        <v>47.91</v>
      </c>
      <c r="J263">
        <v>28.64</v>
      </c>
      <c r="K263">
        <v>954.62</v>
      </c>
      <c r="M263">
        <f t="shared" si="16"/>
        <v>6.0576999999999996</v>
      </c>
      <c r="N263">
        <f t="shared" si="17"/>
        <v>0.25801931194282235</v>
      </c>
      <c r="O263">
        <v>262</v>
      </c>
      <c r="P263">
        <f t="shared" si="18"/>
        <v>22.486422239463813</v>
      </c>
      <c r="Q263">
        <f t="shared" si="19"/>
        <v>0.29009655971411152</v>
      </c>
    </row>
    <row r="264" spans="1:17" x14ac:dyDescent="0.75">
      <c r="A264" s="7">
        <v>0.61793981481481486</v>
      </c>
      <c r="B264">
        <v>12.23</v>
      </c>
      <c r="C264">
        <v>37.11</v>
      </c>
      <c r="D264">
        <v>10</v>
      </c>
      <c r="E264">
        <v>33.46</v>
      </c>
      <c r="F264">
        <v>38.090000000000003</v>
      </c>
      <c r="G264">
        <v>38.26</v>
      </c>
      <c r="H264">
        <v>47.65</v>
      </c>
      <c r="I264">
        <v>47.2</v>
      </c>
      <c r="J264">
        <v>28.02</v>
      </c>
      <c r="K264">
        <v>954.62</v>
      </c>
      <c r="M264">
        <f t="shared" si="16"/>
        <v>6.0077000000000007</v>
      </c>
      <c r="N264">
        <f t="shared" si="17"/>
        <v>0.25588963143749177</v>
      </c>
      <c r="O264">
        <v>263</v>
      </c>
      <c r="P264">
        <f t="shared" si="18"/>
        <v>21.841303660302618</v>
      </c>
      <c r="Q264">
        <f t="shared" si="19"/>
        <v>0.2794481571874588</v>
      </c>
    </row>
    <row r="265" spans="1:17" x14ac:dyDescent="0.75">
      <c r="A265" s="7">
        <v>0.61863425925925919</v>
      </c>
      <c r="B265">
        <v>12.16</v>
      </c>
      <c r="C265">
        <v>37.06</v>
      </c>
      <c r="D265">
        <v>10</v>
      </c>
      <c r="E265">
        <v>33.159999999999997</v>
      </c>
      <c r="F265">
        <v>39.869999999999997</v>
      </c>
      <c r="G265">
        <v>38.15</v>
      </c>
      <c r="H265">
        <v>47.36</v>
      </c>
      <c r="I265">
        <v>46.61</v>
      </c>
      <c r="J265">
        <v>27.99</v>
      </c>
      <c r="K265">
        <v>946.42</v>
      </c>
      <c r="M265">
        <f t="shared" si="16"/>
        <v>5.9377000000000004</v>
      </c>
      <c r="N265">
        <f t="shared" si="17"/>
        <v>0.25290807873002896</v>
      </c>
      <c r="O265">
        <v>264</v>
      </c>
      <c r="P265">
        <f t="shared" si="18"/>
        <v>20.919884803880294</v>
      </c>
      <c r="Q265">
        <f t="shared" si="19"/>
        <v>0.26454039365014465</v>
      </c>
    </row>
    <row r="266" spans="1:17" x14ac:dyDescent="0.75">
      <c r="A266" s="7">
        <v>0.61932870370370374</v>
      </c>
      <c r="B266">
        <v>12.09</v>
      </c>
      <c r="C266">
        <v>36.96</v>
      </c>
      <c r="D266">
        <v>10</v>
      </c>
      <c r="E266">
        <v>32.99</v>
      </c>
      <c r="F266">
        <v>39.28</v>
      </c>
      <c r="G266">
        <v>37.21</v>
      </c>
      <c r="H266">
        <v>47.23</v>
      </c>
      <c r="I266">
        <v>45.9</v>
      </c>
      <c r="J266">
        <v>27.43</v>
      </c>
      <c r="K266">
        <v>943.69</v>
      </c>
      <c r="M266">
        <f t="shared" si="16"/>
        <v>5.8677000000000001</v>
      </c>
      <c r="N266">
        <f t="shared" si="17"/>
        <v>0.24992652602256613</v>
      </c>
      <c r="O266">
        <v>265</v>
      </c>
      <c r="P266">
        <f t="shared" si="18"/>
        <v>19.976481415205274</v>
      </c>
      <c r="Q266">
        <f t="shared" si="19"/>
        <v>0.24963263011283043</v>
      </c>
    </row>
    <row r="267" spans="1:17" x14ac:dyDescent="0.75">
      <c r="A267" s="7">
        <v>0.62002314814814818</v>
      </c>
      <c r="B267">
        <v>12.04</v>
      </c>
      <c r="C267">
        <v>36.86</v>
      </c>
      <c r="D267">
        <v>10</v>
      </c>
      <c r="E267">
        <v>32.78</v>
      </c>
      <c r="F267">
        <v>39.479999999999997</v>
      </c>
      <c r="G267">
        <v>37.81</v>
      </c>
      <c r="H267">
        <v>47.06</v>
      </c>
      <c r="I267">
        <v>45.84</v>
      </c>
      <c r="J267">
        <v>26.98</v>
      </c>
      <c r="K267">
        <v>940.95</v>
      </c>
      <c r="M267">
        <f t="shared" si="16"/>
        <v>5.8176999999999994</v>
      </c>
      <c r="N267">
        <f t="shared" si="17"/>
        <v>0.24779684551723549</v>
      </c>
      <c r="O267">
        <v>266</v>
      </c>
      <c r="P267">
        <f t="shared" si="18"/>
        <v>19.288722347319375</v>
      </c>
      <c r="Q267">
        <f t="shared" si="19"/>
        <v>0.23898422758617732</v>
      </c>
    </row>
    <row r="268" spans="1:17" x14ac:dyDescent="0.75">
      <c r="A268" s="7">
        <v>0.62071759259259263</v>
      </c>
      <c r="B268">
        <v>12.03</v>
      </c>
      <c r="C268">
        <v>36.69</v>
      </c>
      <c r="D268">
        <v>10</v>
      </c>
      <c r="E268">
        <v>32.6</v>
      </c>
      <c r="F268">
        <v>40.46</v>
      </c>
      <c r="G268">
        <v>37.700000000000003</v>
      </c>
      <c r="H268">
        <v>46.93</v>
      </c>
      <c r="I268">
        <v>45.94</v>
      </c>
      <c r="J268">
        <v>28.26</v>
      </c>
      <c r="K268">
        <v>934.12</v>
      </c>
      <c r="M268">
        <f t="shared" si="16"/>
        <v>5.8076999999999996</v>
      </c>
      <c r="N268">
        <f t="shared" si="17"/>
        <v>0.24737090941616938</v>
      </c>
      <c r="O268">
        <v>267</v>
      </c>
      <c r="P268">
        <f t="shared" si="18"/>
        <v>19.149749470530491</v>
      </c>
      <c r="Q268">
        <f t="shared" si="19"/>
        <v>0.23685454708084677</v>
      </c>
    </row>
    <row r="269" spans="1:17" x14ac:dyDescent="0.75">
      <c r="A269" s="7">
        <v>0.62141203703703707</v>
      </c>
      <c r="B269">
        <v>12.03</v>
      </c>
      <c r="C269">
        <v>36.619999999999997</v>
      </c>
      <c r="D269">
        <v>10</v>
      </c>
      <c r="E269">
        <v>32.659999999999997</v>
      </c>
      <c r="F269">
        <v>40.07</v>
      </c>
      <c r="G269">
        <v>37.979999999999997</v>
      </c>
      <c r="H269">
        <v>46.84</v>
      </c>
      <c r="I269">
        <v>46.19</v>
      </c>
      <c r="J269">
        <v>27.6</v>
      </c>
      <c r="K269">
        <v>934.12</v>
      </c>
      <c r="M269">
        <f t="shared" si="16"/>
        <v>5.8076999999999996</v>
      </c>
      <c r="N269">
        <f t="shared" si="17"/>
        <v>0.24737090941616938</v>
      </c>
      <c r="O269">
        <v>268</v>
      </c>
      <c r="P269">
        <f t="shared" si="18"/>
        <v>19.149749470530491</v>
      </c>
      <c r="Q269">
        <f t="shared" si="19"/>
        <v>0.23685454708084677</v>
      </c>
    </row>
    <row r="270" spans="1:17" x14ac:dyDescent="0.75">
      <c r="A270" s="7">
        <v>0.62210648148148151</v>
      </c>
      <c r="B270">
        <v>12.02</v>
      </c>
      <c r="C270">
        <v>36.54</v>
      </c>
      <c r="D270">
        <v>10</v>
      </c>
      <c r="E270">
        <v>32.68</v>
      </c>
      <c r="F270">
        <v>40.270000000000003</v>
      </c>
      <c r="G270">
        <v>38.200000000000003</v>
      </c>
      <c r="H270">
        <v>46.82</v>
      </c>
      <c r="I270">
        <v>46.41</v>
      </c>
      <c r="J270">
        <v>27.71</v>
      </c>
      <c r="K270">
        <v>934.12</v>
      </c>
      <c r="M270">
        <f t="shared" si="16"/>
        <v>5.7976999999999999</v>
      </c>
      <c r="N270">
        <f t="shared" si="17"/>
        <v>0.24694497331510329</v>
      </c>
      <c r="O270">
        <v>269</v>
      </c>
      <c r="P270">
        <f t="shared" si="18"/>
        <v>19.010297186815457</v>
      </c>
      <c r="Q270">
        <f t="shared" si="19"/>
        <v>0.23472486657551625</v>
      </c>
    </row>
    <row r="271" spans="1:17" x14ac:dyDescent="0.75">
      <c r="A271" s="7">
        <v>0.62280092592592595</v>
      </c>
      <c r="B271">
        <v>11.89</v>
      </c>
      <c r="C271">
        <v>36.56</v>
      </c>
      <c r="D271">
        <v>10</v>
      </c>
      <c r="E271">
        <v>32.799999999999997</v>
      </c>
      <c r="F271">
        <v>39.869999999999997</v>
      </c>
      <c r="G271">
        <v>39.049999999999997</v>
      </c>
      <c r="H271">
        <v>46.91</v>
      </c>
      <c r="I271">
        <v>47.42</v>
      </c>
      <c r="J271">
        <v>28.98</v>
      </c>
      <c r="K271">
        <v>924.55</v>
      </c>
      <c r="M271">
        <f t="shared" si="16"/>
        <v>5.6677000000000008</v>
      </c>
      <c r="N271">
        <f t="shared" si="17"/>
        <v>0.24140780400124379</v>
      </c>
      <c r="O271">
        <v>270</v>
      </c>
      <c r="P271">
        <f t="shared" si="18"/>
        <v>17.152636872099801</v>
      </c>
      <c r="Q271">
        <f t="shared" si="19"/>
        <v>0.20703902000621877</v>
      </c>
    </row>
    <row r="272" spans="1:17" x14ac:dyDescent="0.75">
      <c r="A272" s="7">
        <v>0.62349537037037039</v>
      </c>
      <c r="B272">
        <v>11.86</v>
      </c>
      <c r="C272">
        <v>36.57</v>
      </c>
      <c r="D272">
        <v>10</v>
      </c>
      <c r="E272">
        <v>32.700000000000003</v>
      </c>
      <c r="F272">
        <v>39.869999999999997</v>
      </c>
      <c r="G272">
        <v>37.06</v>
      </c>
      <c r="H272">
        <v>46.66</v>
      </c>
      <c r="I272">
        <v>46.44</v>
      </c>
      <c r="J272">
        <v>26.85</v>
      </c>
      <c r="K272">
        <v>923.18</v>
      </c>
      <c r="M272">
        <f t="shared" si="16"/>
        <v>5.6376999999999997</v>
      </c>
      <c r="N272">
        <f t="shared" si="17"/>
        <v>0.24012999569804538</v>
      </c>
      <c r="O272">
        <v>271</v>
      </c>
      <c r="P272">
        <f t="shared" si="18"/>
        <v>16.711779626443398</v>
      </c>
      <c r="Q272">
        <f t="shared" si="19"/>
        <v>0.20064997849022675</v>
      </c>
    </row>
    <row r="273" spans="1:17" x14ac:dyDescent="0.75">
      <c r="A273" s="7">
        <v>0.62418981481481484</v>
      </c>
      <c r="B273">
        <v>11.84</v>
      </c>
      <c r="C273">
        <v>36.549999999999997</v>
      </c>
      <c r="D273">
        <v>10</v>
      </c>
      <c r="E273">
        <v>32.75</v>
      </c>
      <c r="F273">
        <v>39.869999999999997</v>
      </c>
      <c r="G273">
        <v>38.020000000000003</v>
      </c>
      <c r="H273">
        <v>46.75</v>
      </c>
      <c r="I273">
        <v>47.02</v>
      </c>
      <c r="J273">
        <v>28.51</v>
      </c>
      <c r="K273">
        <v>921.81</v>
      </c>
      <c r="M273">
        <f t="shared" si="16"/>
        <v>5.6177000000000001</v>
      </c>
      <c r="N273">
        <f t="shared" si="17"/>
        <v>0.23927812349591315</v>
      </c>
      <c r="O273">
        <v>272</v>
      </c>
      <c r="P273">
        <f t="shared" si="18"/>
        <v>16.415258913790339</v>
      </c>
      <c r="Q273">
        <f t="shared" si="19"/>
        <v>0.19639061747956568</v>
      </c>
    </row>
    <row r="274" spans="1:17" x14ac:dyDescent="0.75">
      <c r="A274" s="7">
        <v>0.62488425925925928</v>
      </c>
      <c r="B274">
        <v>11.81</v>
      </c>
      <c r="C274">
        <v>36.520000000000003</v>
      </c>
      <c r="D274">
        <v>10</v>
      </c>
      <c r="E274">
        <v>32.54</v>
      </c>
      <c r="F274">
        <v>41.65</v>
      </c>
      <c r="G274">
        <v>37.83</v>
      </c>
      <c r="H274">
        <v>46.49</v>
      </c>
      <c r="I274">
        <v>46.78</v>
      </c>
      <c r="J274">
        <v>27.93</v>
      </c>
      <c r="K274">
        <v>914.98</v>
      </c>
      <c r="M274">
        <f t="shared" si="16"/>
        <v>5.5877000000000008</v>
      </c>
      <c r="N274">
        <f t="shared" si="17"/>
        <v>0.23800031519271483</v>
      </c>
      <c r="O274">
        <v>273</v>
      </c>
      <c r="P274">
        <f t="shared" si="18"/>
        <v>15.966497843477645</v>
      </c>
      <c r="Q274">
        <f t="shared" si="19"/>
        <v>0.19000157596357403</v>
      </c>
    </row>
    <row r="275" spans="1:17" x14ac:dyDescent="0.75">
      <c r="A275" s="7">
        <v>0.62557870370370372</v>
      </c>
      <c r="B275">
        <v>11.81</v>
      </c>
      <c r="C275">
        <v>36.53</v>
      </c>
      <c r="D275">
        <v>10</v>
      </c>
      <c r="E275">
        <v>32.99</v>
      </c>
      <c r="F275">
        <v>41.25</v>
      </c>
      <c r="G275">
        <v>38.75</v>
      </c>
      <c r="H275">
        <v>46.54</v>
      </c>
      <c r="I275">
        <v>47.63</v>
      </c>
      <c r="J275">
        <v>28.23</v>
      </c>
      <c r="K275">
        <v>906.77</v>
      </c>
      <c r="M275">
        <f t="shared" si="16"/>
        <v>5.5877000000000008</v>
      </c>
      <c r="N275">
        <f t="shared" si="17"/>
        <v>0.23800031519271483</v>
      </c>
      <c r="O275">
        <v>274</v>
      </c>
      <c r="P275">
        <f t="shared" si="18"/>
        <v>15.966497843477645</v>
      </c>
      <c r="Q275">
        <f t="shared" si="19"/>
        <v>0.19000157596357403</v>
      </c>
    </row>
    <row r="276" spans="1:17" x14ac:dyDescent="0.75">
      <c r="A276" s="7">
        <v>0.62627314814814816</v>
      </c>
      <c r="B276">
        <v>11.81</v>
      </c>
      <c r="C276">
        <v>36.590000000000003</v>
      </c>
      <c r="D276">
        <v>10</v>
      </c>
      <c r="E276">
        <v>33.47</v>
      </c>
      <c r="F276">
        <v>38.090000000000003</v>
      </c>
      <c r="G276">
        <v>38.770000000000003</v>
      </c>
      <c r="H276">
        <v>46.57</v>
      </c>
      <c r="I276">
        <v>48.09</v>
      </c>
      <c r="J276">
        <v>28.59</v>
      </c>
      <c r="K276">
        <v>902.67</v>
      </c>
      <c r="M276">
        <f t="shared" si="16"/>
        <v>5.5877000000000008</v>
      </c>
      <c r="N276">
        <f t="shared" si="17"/>
        <v>0.23800031519271483</v>
      </c>
      <c r="O276">
        <v>275</v>
      </c>
      <c r="P276">
        <f t="shared" si="18"/>
        <v>15.966497843477645</v>
      </c>
      <c r="Q276">
        <f t="shared" si="19"/>
        <v>0.19000157596357403</v>
      </c>
    </row>
    <row r="277" spans="1:17" x14ac:dyDescent="0.75">
      <c r="A277" s="7">
        <v>0.6269675925925926</v>
      </c>
      <c r="B277">
        <v>11.79</v>
      </c>
      <c r="C277">
        <v>36.64</v>
      </c>
      <c r="D277">
        <v>10</v>
      </c>
      <c r="E277">
        <v>33.520000000000003</v>
      </c>
      <c r="F277">
        <v>39.08</v>
      </c>
      <c r="G277">
        <v>39.78</v>
      </c>
      <c r="H277">
        <v>46.5</v>
      </c>
      <c r="I277">
        <v>49.02</v>
      </c>
      <c r="J277">
        <v>29.57</v>
      </c>
      <c r="K277">
        <v>904.04</v>
      </c>
      <c r="M277">
        <f t="shared" si="16"/>
        <v>5.5676999999999994</v>
      </c>
      <c r="N277">
        <f t="shared" si="17"/>
        <v>0.23714844299058255</v>
      </c>
      <c r="O277">
        <v>276</v>
      </c>
      <c r="P277">
        <f t="shared" si="18"/>
        <v>15.66463710329219</v>
      </c>
      <c r="Q277">
        <f t="shared" si="19"/>
        <v>0.18574221495291257</v>
      </c>
    </row>
    <row r="278" spans="1:17" x14ac:dyDescent="0.75">
      <c r="A278" s="7">
        <v>0.62766203703703705</v>
      </c>
      <c r="B278">
        <v>11.79</v>
      </c>
      <c r="C278">
        <v>36.700000000000003</v>
      </c>
      <c r="D278">
        <v>10</v>
      </c>
      <c r="E278">
        <v>33.15</v>
      </c>
      <c r="F278">
        <v>39.479999999999997</v>
      </c>
      <c r="G278">
        <v>37.020000000000003</v>
      </c>
      <c r="H278">
        <v>46.2</v>
      </c>
      <c r="I278">
        <v>47.04</v>
      </c>
      <c r="J278">
        <v>27.6</v>
      </c>
      <c r="K278">
        <v>897.21</v>
      </c>
      <c r="M278">
        <f t="shared" si="16"/>
        <v>5.5676999999999994</v>
      </c>
      <c r="N278">
        <f t="shared" si="17"/>
        <v>0.23714844299058255</v>
      </c>
      <c r="O278">
        <v>277</v>
      </c>
      <c r="P278">
        <f t="shared" si="18"/>
        <v>15.66463710329219</v>
      </c>
      <c r="Q278">
        <f t="shared" si="19"/>
        <v>0.18574221495291257</v>
      </c>
    </row>
    <row r="279" spans="1:17" x14ac:dyDescent="0.75">
      <c r="A279" s="7">
        <v>0.62835648148148149</v>
      </c>
      <c r="B279">
        <v>11.77</v>
      </c>
      <c r="C279">
        <v>36.65</v>
      </c>
      <c r="D279">
        <v>10</v>
      </c>
      <c r="E279">
        <v>33.090000000000003</v>
      </c>
      <c r="F279">
        <v>38.880000000000003</v>
      </c>
      <c r="G279">
        <v>37.6</v>
      </c>
      <c r="H279">
        <v>46.09</v>
      </c>
      <c r="I279">
        <v>46.63</v>
      </c>
      <c r="J279">
        <v>26.65</v>
      </c>
      <c r="K279">
        <v>887.64</v>
      </c>
      <c r="M279">
        <f t="shared" si="16"/>
        <v>5.5476999999999999</v>
      </c>
      <c r="N279">
        <f t="shared" si="17"/>
        <v>0.23629657078845032</v>
      </c>
      <c r="O279">
        <v>278</v>
      </c>
      <c r="P279">
        <f t="shared" si="18"/>
        <v>15.360599888241966</v>
      </c>
      <c r="Q279">
        <f t="shared" si="19"/>
        <v>0.18148285394225147</v>
      </c>
    </row>
    <row r="280" spans="1:17" x14ac:dyDescent="0.75">
      <c r="A280" s="7">
        <v>0.62905092592592593</v>
      </c>
      <c r="B280">
        <v>11.75</v>
      </c>
      <c r="C280">
        <v>36.56</v>
      </c>
      <c r="D280">
        <v>10</v>
      </c>
      <c r="E280">
        <v>32.85</v>
      </c>
      <c r="F280">
        <v>39.869999999999997</v>
      </c>
      <c r="G280">
        <v>36.94</v>
      </c>
      <c r="H280">
        <v>45.79</v>
      </c>
      <c r="I280">
        <v>46.32</v>
      </c>
      <c r="J280">
        <v>27.21</v>
      </c>
      <c r="K280">
        <v>882.17</v>
      </c>
      <c r="M280">
        <f t="shared" si="16"/>
        <v>5.5277000000000003</v>
      </c>
      <c r="N280">
        <f t="shared" si="17"/>
        <v>0.23544469858631811</v>
      </c>
      <c r="O280">
        <v>279</v>
      </c>
      <c r="P280">
        <f t="shared" si="18"/>
        <v>15.054362573945765</v>
      </c>
      <c r="Q280">
        <f t="shared" si="19"/>
        <v>0.1772234929315904</v>
      </c>
    </row>
    <row r="281" spans="1:17" x14ac:dyDescent="0.75">
      <c r="A281" s="7">
        <v>0.62974537037037037</v>
      </c>
      <c r="B281">
        <v>11.72</v>
      </c>
      <c r="C281">
        <v>36.46</v>
      </c>
      <c r="D281">
        <v>10</v>
      </c>
      <c r="E281">
        <v>32.53</v>
      </c>
      <c r="F281">
        <v>41.25</v>
      </c>
      <c r="G281">
        <v>36.93</v>
      </c>
      <c r="H281">
        <v>45.54</v>
      </c>
      <c r="I281">
        <v>46.23</v>
      </c>
      <c r="J281">
        <v>27.68</v>
      </c>
      <c r="K281">
        <v>886.27</v>
      </c>
      <c r="M281">
        <f t="shared" si="16"/>
        <v>5.4977000000000009</v>
      </c>
      <c r="N281">
        <f t="shared" si="17"/>
        <v>0.23416689028311977</v>
      </c>
      <c r="O281">
        <v>280</v>
      </c>
      <c r="P281">
        <f t="shared" si="18"/>
        <v>14.590828892082152</v>
      </c>
      <c r="Q281">
        <f t="shared" si="19"/>
        <v>0.17083445141559875</v>
      </c>
    </row>
    <row r="282" spans="1:17" x14ac:dyDescent="0.75">
      <c r="A282" s="7">
        <v>0.63043981481481481</v>
      </c>
      <c r="B282">
        <v>11.71</v>
      </c>
      <c r="C282">
        <v>36.450000000000003</v>
      </c>
      <c r="D282">
        <v>10</v>
      </c>
      <c r="E282">
        <v>32.83</v>
      </c>
      <c r="F282">
        <v>39.08</v>
      </c>
      <c r="G282">
        <v>37.57</v>
      </c>
      <c r="H282">
        <v>45.58</v>
      </c>
      <c r="I282">
        <v>47.01</v>
      </c>
      <c r="J282">
        <v>28.17</v>
      </c>
      <c r="K282">
        <v>878.07</v>
      </c>
      <c r="M282">
        <f t="shared" si="16"/>
        <v>5.4877000000000011</v>
      </c>
      <c r="N282">
        <f t="shared" si="17"/>
        <v>0.23374095418205368</v>
      </c>
      <c r="O282">
        <v>281</v>
      </c>
      <c r="P282">
        <f t="shared" si="18"/>
        <v>14.435191428102861</v>
      </c>
      <c r="Q282">
        <f t="shared" si="19"/>
        <v>0.16870477091026823</v>
      </c>
    </row>
    <row r="283" spans="1:17" x14ac:dyDescent="0.75">
      <c r="A283" s="7">
        <v>0.63113425925925926</v>
      </c>
      <c r="B283">
        <v>11.71</v>
      </c>
      <c r="C283">
        <v>36.42</v>
      </c>
      <c r="D283">
        <v>10</v>
      </c>
      <c r="E283">
        <v>33.06</v>
      </c>
      <c r="F283">
        <v>40.46</v>
      </c>
      <c r="G283">
        <v>38.57</v>
      </c>
      <c r="H283">
        <v>45.61</v>
      </c>
      <c r="I283">
        <v>47.51</v>
      </c>
      <c r="J283">
        <v>28.85</v>
      </c>
      <c r="K283">
        <v>873.96</v>
      </c>
      <c r="M283">
        <f t="shared" si="16"/>
        <v>5.4877000000000011</v>
      </c>
      <c r="N283">
        <f t="shared" si="17"/>
        <v>0.23374095418205368</v>
      </c>
      <c r="O283">
        <v>282</v>
      </c>
      <c r="P283">
        <f t="shared" si="18"/>
        <v>14.435191428102861</v>
      </c>
      <c r="Q283">
        <f t="shared" si="19"/>
        <v>0.16870477091026823</v>
      </c>
    </row>
    <row r="284" spans="1:17" x14ac:dyDescent="0.75">
      <c r="A284" s="7">
        <v>0.6318287037037037</v>
      </c>
      <c r="B284">
        <v>11.67</v>
      </c>
      <c r="C284">
        <v>36.49</v>
      </c>
      <c r="D284">
        <v>10</v>
      </c>
      <c r="E284">
        <v>33.409999999999997</v>
      </c>
      <c r="F284">
        <v>38.68</v>
      </c>
      <c r="G284">
        <v>39.18</v>
      </c>
      <c r="H284">
        <v>45.74</v>
      </c>
      <c r="I284">
        <v>48.19</v>
      </c>
      <c r="J284">
        <v>29.5</v>
      </c>
      <c r="K284">
        <v>872.6</v>
      </c>
      <c r="M284">
        <f t="shared" si="16"/>
        <v>5.4477000000000002</v>
      </c>
      <c r="N284">
        <f t="shared" si="17"/>
        <v>0.23203720977778916</v>
      </c>
      <c r="O284">
        <v>283</v>
      </c>
      <c r="P284">
        <f t="shared" si="18"/>
        <v>13.806927694256292</v>
      </c>
      <c r="Q284">
        <f t="shared" si="19"/>
        <v>0.16018604888894566</v>
      </c>
    </row>
    <row r="285" spans="1:17" x14ac:dyDescent="0.75">
      <c r="A285" s="7">
        <v>0.63252314814814814</v>
      </c>
      <c r="B285">
        <v>11.65</v>
      </c>
      <c r="C285">
        <v>36.49</v>
      </c>
      <c r="D285">
        <v>10</v>
      </c>
      <c r="E285">
        <v>33.090000000000003</v>
      </c>
      <c r="F285">
        <v>39.67</v>
      </c>
      <c r="G285">
        <v>36.47</v>
      </c>
      <c r="H285">
        <v>45.31</v>
      </c>
      <c r="I285">
        <v>45.99</v>
      </c>
      <c r="J285">
        <v>27.43</v>
      </c>
      <c r="K285">
        <v>861.66</v>
      </c>
      <c r="M285">
        <f t="shared" si="16"/>
        <v>5.4277000000000006</v>
      </c>
      <c r="N285">
        <f t="shared" si="17"/>
        <v>0.23118533757565693</v>
      </c>
      <c r="O285">
        <v>284</v>
      </c>
      <c r="P285">
        <f t="shared" si="18"/>
        <v>13.489323286106458</v>
      </c>
      <c r="Q285">
        <f t="shared" si="19"/>
        <v>0.15592668787828456</v>
      </c>
    </row>
    <row r="286" spans="1:17" x14ac:dyDescent="0.75">
      <c r="A286" s="7">
        <v>0.63321759259259258</v>
      </c>
      <c r="B286">
        <v>11.65</v>
      </c>
      <c r="C286">
        <v>36.409999999999997</v>
      </c>
      <c r="D286">
        <v>10</v>
      </c>
      <c r="E286">
        <v>32.799999999999997</v>
      </c>
      <c r="F286">
        <v>40.270000000000003</v>
      </c>
      <c r="G286">
        <v>36.07</v>
      </c>
      <c r="H286">
        <v>44.96</v>
      </c>
      <c r="I286">
        <v>45.12</v>
      </c>
      <c r="J286">
        <v>26.43</v>
      </c>
      <c r="K286">
        <v>863.03</v>
      </c>
      <c r="M286">
        <f t="shared" si="16"/>
        <v>5.4277000000000006</v>
      </c>
      <c r="N286">
        <f t="shared" si="17"/>
        <v>0.23118533757565693</v>
      </c>
      <c r="O286">
        <v>285</v>
      </c>
      <c r="P286">
        <f t="shared" si="18"/>
        <v>13.489323286106458</v>
      </c>
      <c r="Q286">
        <f t="shared" si="19"/>
        <v>0.15592668787828456</v>
      </c>
    </row>
    <row r="287" spans="1:17" x14ac:dyDescent="0.75">
      <c r="A287" s="7">
        <v>0.63391203703703702</v>
      </c>
      <c r="B287">
        <v>11.63</v>
      </c>
      <c r="C287">
        <v>36.31</v>
      </c>
      <c r="D287">
        <v>10</v>
      </c>
      <c r="E287">
        <v>32.69</v>
      </c>
      <c r="F287">
        <v>41.06</v>
      </c>
      <c r="G287">
        <v>37.17</v>
      </c>
      <c r="H287">
        <v>44.9</v>
      </c>
      <c r="I287">
        <v>45.56</v>
      </c>
      <c r="J287">
        <v>27.4</v>
      </c>
      <c r="K287">
        <v>853.46</v>
      </c>
      <c r="M287">
        <f t="shared" si="16"/>
        <v>5.4077000000000011</v>
      </c>
      <c r="N287">
        <f t="shared" si="17"/>
        <v>0.23033346537352473</v>
      </c>
      <c r="O287">
        <v>286</v>
      </c>
      <c r="P287">
        <f t="shared" si="18"/>
        <v>13.169369602603705</v>
      </c>
      <c r="Q287">
        <f t="shared" si="19"/>
        <v>0.15166732686762349</v>
      </c>
    </row>
    <row r="288" spans="1:17" x14ac:dyDescent="0.75">
      <c r="A288" s="7">
        <v>0.63460648148148147</v>
      </c>
      <c r="B288">
        <v>11.62</v>
      </c>
      <c r="C288">
        <v>36.18</v>
      </c>
      <c r="D288">
        <v>10</v>
      </c>
      <c r="E288">
        <v>32.71</v>
      </c>
      <c r="F288">
        <v>40.659999999999997</v>
      </c>
      <c r="G288">
        <v>36.93</v>
      </c>
      <c r="H288">
        <v>44.67</v>
      </c>
      <c r="I288">
        <v>45.17</v>
      </c>
      <c r="J288">
        <v>26.34</v>
      </c>
      <c r="K288">
        <v>857.56</v>
      </c>
      <c r="M288">
        <f t="shared" si="16"/>
        <v>5.3976999999999995</v>
      </c>
      <c r="N288">
        <f t="shared" si="17"/>
        <v>0.22990752927245853</v>
      </c>
      <c r="O288">
        <v>287</v>
      </c>
      <c r="P288">
        <f t="shared" si="18"/>
        <v>13.008503621913023</v>
      </c>
      <c r="Q288">
        <f t="shared" si="19"/>
        <v>0.14953764636229255</v>
      </c>
    </row>
    <row r="289" spans="1:17" x14ac:dyDescent="0.75">
      <c r="A289" s="7">
        <v>0.63530092592592591</v>
      </c>
      <c r="B289">
        <v>11.61</v>
      </c>
      <c r="C289">
        <v>36.1</v>
      </c>
      <c r="D289">
        <v>10</v>
      </c>
      <c r="E289">
        <v>32.82</v>
      </c>
      <c r="F289">
        <v>39.869999999999997</v>
      </c>
      <c r="G289">
        <v>37.03</v>
      </c>
      <c r="H289">
        <v>44.69</v>
      </c>
      <c r="I289">
        <v>45.66</v>
      </c>
      <c r="J289">
        <v>26.89</v>
      </c>
      <c r="K289">
        <v>860.29</v>
      </c>
      <c r="M289">
        <f t="shared" si="16"/>
        <v>5.3876999999999997</v>
      </c>
      <c r="N289">
        <f t="shared" si="17"/>
        <v>0.22948159317139244</v>
      </c>
      <c r="O289">
        <v>288</v>
      </c>
      <c r="P289">
        <f t="shared" si="18"/>
        <v>12.847040481095821</v>
      </c>
      <c r="Q289">
        <f t="shared" si="19"/>
        <v>0.147407965856962</v>
      </c>
    </row>
    <row r="290" spans="1:17" x14ac:dyDescent="0.75">
      <c r="A290" s="7">
        <v>0.63599537037037035</v>
      </c>
      <c r="B290">
        <v>11.59</v>
      </c>
      <c r="C290">
        <v>35.99</v>
      </c>
      <c r="D290">
        <v>10</v>
      </c>
      <c r="E290">
        <v>32.29</v>
      </c>
      <c r="F290">
        <v>41.25</v>
      </c>
      <c r="G290">
        <v>36.380000000000003</v>
      </c>
      <c r="H290">
        <v>44.37</v>
      </c>
      <c r="I290">
        <v>45.11</v>
      </c>
      <c r="J290">
        <v>27.7</v>
      </c>
      <c r="K290">
        <v>849.36</v>
      </c>
      <c r="M290">
        <f t="shared" si="16"/>
        <v>5.3677000000000001</v>
      </c>
      <c r="N290">
        <f t="shared" si="17"/>
        <v>0.22862972096926021</v>
      </c>
      <c r="O290">
        <v>289</v>
      </c>
      <c r="P290">
        <f t="shared" si="18"/>
        <v>12.522309369003482</v>
      </c>
      <c r="Q290">
        <f t="shared" si="19"/>
        <v>0.14314860484630093</v>
      </c>
    </row>
    <row r="291" spans="1:17" x14ac:dyDescent="0.75">
      <c r="A291" s="7">
        <v>0.63668981481481479</v>
      </c>
      <c r="B291">
        <v>11.54</v>
      </c>
      <c r="C291">
        <v>35.93</v>
      </c>
      <c r="D291">
        <v>10</v>
      </c>
      <c r="E291">
        <v>32.06</v>
      </c>
      <c r="F291">
        <v>42.44</v>
      </c>
      <c r="G291">
        <v>36.04</v>
      </c>
      <c r="H291">
        <v>44.16</v>
      </c>
      <c r="I291">
        <v>45.07</v>
      </c>
      <c r="J291">
        <v>27.06</v>
      </c>
      <c r="K291">
        <v>839.79</v>
      </c>
      <c r="M291">
        <f t="shared" si="16"/>
        <v>5.3176999999999994</v>
      </c>
      <c r="N291">
        <f t="shared" si="17"/>
        <v>0.2265000404639296</v>
      </c>
      <c r="O291">
        <v>290</v>
      </c>
      <c r="P291">
        <f t="shared" si="18"/>
        <v>11.699795024164567</v>
      </c>
      <c r="Q291">
        <f t="shared" si="19"/>
        <v>0.13250020231964782</v>
      </c>
    </row>
    <row r="292" spans="1:17" x14ac:dyDescent="0.75">
      <c r="A292" s="7">
        <v>0.63738425925925923</v>
      </c>
      <c r="B292">
        <v>11.53</v>
      </c>
      <c r="C292">
        <v>35.82</v>
      </c>
      <c r="D292">
        <v>10</v>
      </c>
      <c r="E292">
        <v>31.97</v>
      </c>
      <c r="F292">
        <v>42.05</v>
      </c>
      <c r="G292">
        <v>36.75</v>
      </c>
      <c r="H292">
        <v>44.1</v>
      </c>
      <c r="I292">
        <v>44.8</v>
      </c>
      <c r="J292">
        <v>27.27</v>
      </c>
      <c r="K292">
        <v>843.89</v>
      </c>
      <c r="M292">
        <f t="shared" si="16"/>
        <v>5.3076999999999996</v>
      </c>
      <c r="N292">
        <f t="shared" si="17"/>
        <v>0.22607410436286349</v>
      </c>
      <c r="O292">
        <v>291</v>
      </c>
      <c r="P292">
        <f t="shared" si="18"/>
        <v>11.533432560242655</v>
      </c>
      <c r="Q292">
        <f t="shared" si="19"/>
        <v>0.13037052181431727</v>
      </c>
    </row>
    <row r="293" spans="1:17" x14ac:dyDescent="0.75">
      <c r="A293" s="7">
        <v>0.63807870370370368</v>
      </c>
      <c r="B293">
        <v>11.53</v>
      </c>
      <c r="C293">
        <v>35.69</v>
      </c>
      <c r="D293">
        <v>10</v>
      </c>
      <c r="E293">
        <v>31.8</v>
      </c>
      <c r="F293">
        <v>42.05</v>
      </c>
      <c r="G293">
        <v>35.659999999999997</v>
      </c>
      <c r="H293">
        <v>43.82</v>
      </c>
      <c r="I293">
        <v>44.05</v>
      </c>
      <c r="J293">
        <v>27.12</v>
      </c>
      <c r="K293">
        <v>834.32</v>
      </c>
      <c r="M293">
        <f t="shared" si="16"/>
        <v>5.3076999999999996</v>
      </c>
      <c r="N293">
        <f t="shared" si="17"/>
        <v>0.22607410436286349</v>
      </c>
      <c r="O293">
        <v>292</v>
      </c>
      <c r="P293">
        <f t="shared" si="18"/>
        <v>11.533432560242655</v>
      </c>
      <c r="Q293">
        <f t="shared" si="19"/>
        <v>0.13037052181431727</v>
      </c>
    </row>
    <row r="294" spans="1:17" x14ac:dyDescent="0.75">
      <c r="A294" s="7">
        <v>0.63877314814814812</v>
      </c>
      <c r="B294">
        <v>11.53</v>
      </c>
      <c r="C294">
        <v>35.520000000000003</v>
      </c>
      <c r="D294">
        <v>10</v>
      </c>
      <c r="E294">
        <v>31.67</v>
      </c>
      <c r="F294">
        <v>43.23</v>
      </c>
      <c r="G294">
        <v>35.909999999999997</v>
      </c>
      <c r="H294">
        <v>43.6</v>
      </c>
      <c r="I294">
        <v>44</v>
      </c>
      <c r="J294">
        <v>27.49</v>
      </c>
      <c r="K294">
        <v>831.58</v>
      </c>
      <c r="M294">
        <f t="shared" si="16"/>
        <v>5.3076999999999996</v>
      </c>
      <c r="N294">
        <f t="shared" si="17"/>
        <v>0.22607410436286349</v>
      </c>
      <c r="O294">
        <v>293</v>
      </c>
      <c r="P294">
        <f t="shared" si="18"/>
        <v>11.533432560242655</v>
      </c>
      <c r="Q294">
        <f t="shared" si="19"/>
        <v>0.13037052181431727</v>
      </c>
    </row>
    <row r="295" spans="1:17" x14ac:dyDescent="0.75">
      <c r="A295" s="7">
        <v>0.63946759259259256</v>
      </c>
      <c r="B295">
        <v>11.5</v>
      </c>
      <c r="C295">
        <v>35.39</v>
      </c>
      <c r="D295">
        <v>10</v>
      </c>
      <c r="E295">
        <v>31.7</v>
      </c>
      <c r="F295">
        <v>42.44</v>
      </c>
      <c r="G295">
        <v>35.56</v>
      </c>
      <c r="H295">
        <v>43.41</v>
      </c>
      <c r="I295">
        <v>43.74</v>
      </c>
      <c r="J295">
        <v>26.97</v>
      </c>
      <c r="K295">
        <v>823.38</v>
      </c>
      <c r="M295">
        <f t="shared" si="16"/>
        <v>5.2777000000000003</v>
      </c>
      <c r="N295">
        <f t="shared" si="17"/>
        <v>0.22479629605966514</v>
      </c>
      <c r="O295">
        <v>294</v>
      </c>
      <c r="P295">
        <f t="shared" si="18"/>
        <v>11.030562555658713</v>
      </c>
      <c r="Q295">
        <f t="shared" si="19"/>
        <v>0.12398148029832565</v>
      </c>
    </row>
    <row r="296" spans="1:17" x14ac:dyDescent="0.75">
      <c r="A296" s="7">
        <v>0.640162037037037</v>
      </c>
      <c r="B296">
        <v>11.49</v>
      </c>
      <c r="C296">
        <v>35.33</v>
      </c>
      <c r="D296">
        <v>10</v>
      </c>
      <c r="E296">
        <v>31.97</v>
      </c>
      <c r="F296">
        <v>41.85</v>
      </c>
      <c r="G296">
        <v>36.92</v>
      </c>
      <c r="H296">
        <v>43.44</v>
      </c>
      <c r="I296">
        <v>44.95</v>
      </c>
      <c r="J296">
        <v>27.72</v>
      </c>
      <c r="K296">
        <v>835.68</v>
      </c>
      <c r="M296">
        <f t="shared" si="16"/>
        <v>5.2677000000000005</v>
      </c>
      <c r="N296">
        <f t="shared" si="17"/>
        <v>0.22437035995859905</v>
      </c>
      <c r="O296">
        <v>295</v>
      </c>
      <c r="P296">
        <f t="shared" si="18"/>
        <v>10.861666381912412</v>
      </c>
      <c r="Q296">
        <f t="shared" si="19"/>
        <v>0.1218517997929951</v>
      </c>
    </row>
    <row r="297" spans="1:17" x14ac:dyDescent="0.75">
      <c r="A297" s="7">
        <v>0.64085648148148155</v>
      </c>
      <c r="B297">
        <v>11.48</v>
      </c>
      <c r="C297">
        <v>35.35</v>
      </c>
      <c r="D297">
        <v>10</v>
      </c>
      <c r="E297">
        <v>32.29</v>
      </c>
      <c r="F297">
        <v>41.25</v>
      </c>
      <c r="G297">
        <v>36.6</v>
      </c>
      <c r="H297">
        <v>43.49</v>
      </c>
      <c r="I297">
        <v>45.16</v>
      </c>
      <c r="J297">
        <v>28.27</v>
      </c>
      <c r="K297">
        <v>819.28</v>
      </c>
      <c r="M297">
        <f t="shared" si="16"/>
        <v>5.2577000000000007</v>
      </c>
      <c r="N297">
        <f t="shared" si="17"/>
        <v>0.22394442385753294</v>
      </c>
      <c r="O297">
        <v>296</v>
      </c>
      <c r="P297">
        <f t="shared" si="18"/>
        <v>10.692127736462718</v>
      </c>
      <c r="Q297">
        <f t="shared" si="19"/>
        <v>0.11972211928766455</v>
      </c>
    </row>
    <row r="298" spans="1:17" x14ac:dyDescent="0.75">
      <c r="A298" s="7">
        <v>0.64155092592592589</v>
      </c>
      <c r="B298">
        <v>11.47</v>
      </c>
      <c r="C298">
        <v>35.409999999999997</v>
      </c>
      <c r="D298">
        <v>10</v>
      </c>
      <c r="E298">
        <v>32.76</v>
      </c>
      <c r="F298">
        <v>38.880000000000003</v>
      </c>
      <c r="G298">
        <v>37.68</v>
      </c>
      <c r="H298">
        <v>43.69</v>
      </c>
      <c r="I298">
        <v>46.19</v>
      </c>
      <c r="J298">
        <v>28.74</v>
      </c>
      <c r="K298">
        <v>820.65</v>
      </c>
      <c r="M298">
        <f t="shared" si="16"/>
        <v>5.2477000000000009</v>
      </c>
      <c r="N298">
        <f t="shared" si="17"/>
        <v>0.22351848775646682</v>
      </c>
      <c r="O298">
        <v>297</v>
      </c>
      <c r="P298">
        <f t="shared" si="18"/>
        <v>10.521942946433686</v>
      </c>
      <c r="Q298">
        <f t="shared" si="19"/>
        <v>0.11759243878233401</v>
      </c>
    </row>
    <row r="299" spans="1:17" x14ac:dyDescent="0.75">
      <c r="A299" s="7">
        <v>0.64224537037037044</v>
      </c>
      <c r="B299">
        <v>11.46</v>
      </c>
      <c r="C299">
        <v>35.479999999999997</v>
      </c>
      <c r="D299">
        <v>10</v>
      </c>
      <c r="E299">
        <v>32.58</v>
      </c>
      <c r="F299">
        <v>39.67</v>
      </c>
      <c r="G299">
        <v>36.549999999999997</v>
      </c>
      <c r="H299">
        <v>43.5</v>
      </c>
      <c r="I299">
        <v>45.12</v>
      </c>
      <c r="J299">
        <v>28.07</v>
      </c>
      <c r="K299">
        <v>809.71</v>
      </c>
      <c r="M299">
        <f t="shared" si="16"/>
        <v>5.2377000000000011</v>
      </c>
      <c r="N299">
        <f t="shared" si="17"/>
        <v>0.22309255165540071</v>
      </c>
      <c r="O299">
        <v>298</v>
      </c>
      <c r="P299">
        <f t="shared" si="18"/>
        <v>10.351108310899837</v>
      </c>
      <c r="Q299">
        <f t="shared" si="19"/>
        <v>0.11546275827700346</v>
      </c>
    </row>
    <row r="300" spans="1:17" x14ac:dyDescent="0.75">
      <c r="A300" s="7">
        <v>0.64293981481481477</v>
      </c>
      <c r="B300">
        <v>11.42</v>
      </c>
      <c r="C300">
        <v>35.57</v>
      </c>
      <c r="D300">
        <v>10</v>
      </c>
      <c r="E300">
        <v>32.68</v>
      </c>
      <c r="F300">
        <v>39.479999999999997</v>
      </c>
      <c r="G300">
        <v>36.43</v>
      </c>
      <c r="H300">
        <v>43.38</v>
      </c>
      <c r="I300">
        <v>44.95</v>
      </c>
      <c r="J300">
        <v>27.38</v>
      </c>
      <c r="K300">
        <v>801.51</v>
      </c>
      <c r="M300">
        <f t="shared" si="16"/>
        <v>5.1977000000000002</v>
      </c>
      <c r="N300">
        <f t="shared" si="17"/>
        <v>0.22138880725113622</v>
      </c>
      <c r="O300">
        <v>299</v>
      </c>
      <c r="P300">
        <f t="shared" si="18"/>
        <v>9.6611962983627357</v>
      </c>
      <c r="Q300">
        <f t="shared" si="19"/>
        <v>0.1069440362556809</v>
      </c>
    </row>
    <row r="301" spans="1:17" x14ac:dyDescent="0.75">
      <c r="A301" s="7">
        <v>0.64363425925925932</v>
      </c>
      <c r="B301">
        <v>11.41</v>
      </c>
      <c r="C301">
        <v>35.520000000000003</v>
      </c>
      <c r="D301">
        <v>10</v>
      </c>
      <c r="E301">
        <v>32.28</v>
      </c>
      <c r="F301">
        <v>41.85</v>
      </c>
      <c r="G301">
        <v>36.659999999999997</v>
      </c>
      <c r="H301">
        <v>43.24</v>
      </c>
      <c r="I301">
        <v>44.69</v>
      </c>
      <c r="J301">
        <v>27.46</v>
      </c>
      <c r="K301">
        <v>801.51</v>
      </c>
      <c r="M301">
        <f t="shared" si="16"/>
        <v>5.1877000000000004</v>
      </c>
      <c r="N301">
        <f t="shared" si="17"/>
        <v>0.2209628711500701</v>
      </c>
      <c r="O301">
        <v>300</v>
      </c>
      <c r="P301">
        <f t="shared" si="18"/>
        <v>9.4870559207355889</v>
      </c>
      <c r="Q301">
        <f t="shared" si="19"/>
        <v>0.10481435575035036</v>
      </c>
    </row>
    <row r="302" spans="1:17" x14ac:dyDescent="0.75">
      <c r="A302" s="7">
        <v>0.64432870370370365</v>
      </c>
      <c r="B302">
        <v>11.4</v>
      </c>
      <c r="C302">
        <v>35.49</v>
      </c>
      <c r="D302">
        <v>10</v>
      </c>
      <c r="E302">
        <v>32.24</v>
      </c>
      <c r="F302">
        <v>41.06</v>
      </c>
      <c r="G302">
        <v>36.17</v>
      </c>
      <c r="H302">
        <v>43.12</v>
      </c>
      <c r="I302">
        <v>44.54</v>
      </c>
      <c r="J302">
        <v>27.12</v>
      </c>
      <c r="K302">
        <v>800.14</v>
      </c>
      <c r="M302">
        <f t="shared" si="16"/>
        <v>5.1777000000000006</v>
      </c>
      <c r="N302">
        <f t="shared" si="17"/>
        <v>0.22053693504900398</v>
      </c>
      <c r="O302">
        <v>301</v>
      </c>
      <c r="P302">
        <f t="shared" si="18"/>
        <v>9.3122428877687078</v>
      </c>
      <c r="Q302">
        <f t="shared" si="19"/>
        <v>0.10268467524501981</v>
      </c>
    </row>
    <row r="303" spans="1:17" x14ac:dyDescent="0.75">
      <c r="A303" s="7">
        <v>0.64502314814814821</v>
      </c>
      <c r="B303">
        <v>11.34</v>
      </c>
      <c r="C303">
        <v>35.46</v>
      </c>
      <c r="D303">
        <v>10</v>
      </c>
      <c r="E303">
        <v>32.47</v>
      </c>
      <c r="F303">
        <v>41.06</v>
      </c>
      <c r="G303">
        <v>35.840000000000003</v>
      </c>
      <c r="H303">
        <v>43.01</v>
      </c>
      <c r="I303">
        <v>44.26</v>
      </c>
      <c r="J303">
        <v>27.14</v>
      </c>
      <c r="K303">
        <v>791.94</v>
      </c>
      <c r="M303">
        <f t="shared" si="16"/>
        <v>5.1177000000000001</v>
      </c>
      <c r="N303">
        <f t="shared" si="17"/>
        <v>0.21798131844260726</v>
      </c>
      <c r="O303">
        <v>302</v>
      </c>
      <c r="P303">
        <f t="shared" si="18"/>
        <v>8.2490181136057181</v>
      </c>
      <c r="Q303">
        <f t="shared" si="19"/>
        <v>8.9906592213036166E-2</v>
      </c>
    </row>
    <row r="304" spans="1:17" x14ac:dyDescent="0.75">
      <c r="A304" s="7">
        <v>0.64571759259259254</v>
      </c>
      <c r="B304">
        <v>11.32</v>
      </c>
      <c r="C304">
        <v>35.4</v>
      </c>
      <c r="D304">
        <v>10</v>
      </c>
      <c r="E304">
        <v>32.42</v>
      </c>
      <c r="F304">
        <v>40.86</v>
      </c>
      <c r="G304">
        <v>35.630000000000003</v>
      </c>
      <c r="H304">
        <v>42.93</v>
      </c>
      <c r="I304">
        <v>44.63</v>
      </c>
      <c r="J304">
        <v>27.3</v>
      </c>
      <c r="K304">
        <v>786.47</v>
      </c>
      <c r="M304">
        <f t="shared" si="16"/>
        <v>5.0977000000000006</v>
      </c>
      <c r="N304">
        <f t="shared" si="17"/>
        <v>0.21712944624047503</v>
      </c>
      <c r="O304">
        <v>303</v>
      </c>
      <c r="P304">
        <f t="shared" si="18"/>
        <v>7.8890480020401403</v>
      </c>
      <c r="Q304">
        <f t="shared" si="19"/>
        <v>8.5647231202375079E-2</v>
      </c>
    </row>
    <row r="305" spans="1:17" x14ac:dyDescent="0.75">
      <c r="A305" s="7">
        <v>0.64641203703703709</v>
      </c>
      <c r="B305">
        <v>11.32</v>
      </c>
      <c r="C305">
        <v>35.28</v>
      </c>
      <c r="D305">
        <v>10</v>
      </c>
      <c r="E305">
        <v>32.08</v>
      </c>
      <c r="F305">
        <v>42.84</v>
      </c>
      <c r="G305">
        <v>35.729999999999997</v>
      </c>
      <c r="H305">
        <v>42.62</v>
      </c>
      <c r="I305">
        <v>43.44</v>
      </c>
      <c r="J305">
        <v>26.26</v>
      </c>
      <c r="K305">
        <v>785.1</v>
      </c>
      <c r="M305">
        <f t="shared" si="16"/>
        <v>5.0977000000000006</v>
      </c>
      <c r="N305">
        <f t="shared" si="17"/>
        <v>0.21712944624047503</v>
      </c>
      <c r="O305">
        <v>304</v>
      </c>
      <c r="P305">
        <f t="shared" si="18"/>
        <v>7.8890480020401403</v>
      </c>
      <c r="Q305">
        <f t="shared" si="19"/>
        <v>8.5647231202375079E-2</v>
      </c>
    </row>
    <row r="306" spans="1:17" x14ac:dyDescent="0.75">
      <c r="A306" s="7">
        <v>0.64710648148148142</v>
      </c>
      <c r="B306">
        <v>11.32</v>
      </c>
      <c r="C306">
        <v>35.18</v>
      </c>
      <c r="D306">
        <v>10</v>
      </c>
      <c r="E306">
        <v>32.130000000000003</v>
      </c>
      <c r="F306">
        <v>41.65</v>
      </c>
      <c r="G306">
        <v>36.130000000000003</v>
      </c>
      <c r="H306">
        <v>42.56</v>
      </c>
      <c r="I306">
        <v>44.03</v>
      </c>
      <c r="J306">
        <v>27.83</v>
      </c>
      <c r="K306">
        <v>776.9</v>
      </c>
      <c r="M306">
        <f t="shared" si="16"/>
        <v>5.0977000000000006</v>
      </c>
      <c r="N306">
        <f t="shared" si="17"/>
        <v>0.21712944624047503</v>
      </c>
      <c r="O306">
        <v>305</v>
      </c>
      <c r="P306">
        <f t="shared" si="18"/>
        <v>7.8890480020401403</v>
      </c>
      <c r="Q306">
        <f t="shared" si="19"/>
        <v>8.5647231202375079E-2</v>
      </c>
    </row>
    <row r="307" spans="1:17" x14ac:dyDescent="0.75">
      <c r="A307" s="7">
        <v>0.64780092592592597</v>
      </c>
      <c r="B307">
        <v>11.31</v>
      </c>
      <c r="C307">
        <v>35.130000000000003</v>
      </c>
      <c r="D307">
        <v>10</v>
      </c>
      <c r="E307">
        <v>31.83</v>
      </c>
      <c r="F307">
        <v>42.44</v>
      </c>
      <c r="G307">
        <v>34.950000000000003</v>
      </c>
      <c r="H307">
        <v>42.29</v>
      </c>
      <c r="I307">
        <v>43.5</v>
      </c>
      <c r="J307">
        <v>27.1</v>
      </c>
      <c r="K307">
        <v>778.27</v>
      </c>
      <c r="M307">
        <f t="shared" si="16"/>
        <v>5.0877000000000008</v>
      </c>
      <c r="N307">
        <f t="shared" si="17"/>
        <v>0.21670351013940894</v>
      </c>
      <c r="O307">
        <v>306</v>
      </c>
      <c r="P307">
        <f t="shared" si="18"/>
        <v>7.7080016510407541</v>
      </c>
      <c r="Q307">
        <f t="shared" si="19"/>
        <v>8.3517550697044529E-2</v>
      </c>
    </row>
    <row r="308" spans="1:17" x14ac:dyDescent="0.75">
      <c r="A308" s="7">
        <v>0.64849537037037031</v>
      </c>
      <c r="B308">
        <v>11.28</v>
      </c>
      <c r="C308">
        <v>35.04</v>
      </c>
      <c r="D308">
        <v>10</v>
      </c>
      <c r="E308">
        <v>31.65</v>
      </c>
      <c r="F308">
        <v>43.63</v>
      </c>
      <c r="G308">
        <v>35.5</v>
      </c>
      <c r="H308">
        <v>42.2</v>
      </c>
      <c r="I308">
        <v>43.81</v>
      </c>
      <c r="J308">
        <v>27.63</v>
      </c>
      <c r="K308">
        <v>771.43</v>
      </c>
      <c r="M308">
        <f t="shared" si="16"/>
        <v>5.0576999999999996</v>
      </c>
      <c r="N308">
        <f t="shared" si="17"/>
        <v>0.21542570183621051</v>
      </c>
      <c r="O308">
        <v>307</v>
      </c>
      <c r="P308">
        <f t="shared" si="18"/>
        <v>7.1605670561717654</v>
      </c>
      <c r="Q308">
        <f t="shared" si="19"/>
        <v>7.7128509181052518E-2</v>
      </c>
    </row>
    <row r="309" spans="1:17" x14ac:dyDescent="0.75">
      <c r="A309" s="7">
        <v>0.64918981481481486</v>
      </c>
      <c r="B309">
        <v>11.27</v>
      </c>
      <c r="C309">
        <v>35.01</v>
      </c>
      <c r="D309">
        <v>10</v>
      </c>
      <c r="E309">
        <v>31.63</v>
      </c>
      <c r="F309">
        <v>42.84</v>
      </c>
      <c r="G309">
        <v>35.15</v>
      </c>
      <c r="H309">
        <v>42</v>
      </c>
      <c r="I309">
        <v>43.99</v>
      </c>
      <c r="J309">
        <v>27.54</v>
      </c>
      <c r="K309">
        <v>770.06</v>
      </c>
      <c r="M309">
        <f t="shared" si="16"/>
        <v>5.0476999999999999</v>
      </c>
      <c r="N309">
        <f t="shared" si="17"/>
        <v>0.21499976573514443</v>
      </c>
      <c r="O309">
        <v>308</v>
      </c>
      <c r="P309">
        <f t="shared" si="18"/>
        <v>6.9766428274263452</v>
      </c>
      <c r="Q309">
        <f t="shared" si="19"/>
        <v>7.4998828675721982E-2</v>
      </c>
    </row>
    <row r="310" spans="1:17" x14ac:dyDescent="0.75">
      <c r="A310" s="7">
        <v>0.64988425925925919</v>
      </c>
      <c r="B310">
        <v>11.27</v>
      </c>
      <c r="C310">
        <v>34.93</v>
      </c>
      <c r="D310">
        <v>10</v>
      </c>
      <c r="E310">
        <v>31.61</v>
      </c>
      <c r="F310">
        <v>42.64</v>
      </c>
      <c r="G310">
        <v>35.409999999999997</v>
      </c>
      <c r="H310">
        <v>41.96</v>
      </c>
      <c r="I310">
        <v>43.97</v>
      </c>
      <c r="J310">
        <v>27.21</v>
      </c>
      <c r="K310">
        <v>763.23</v>
      </c>
      <c r="M310">
        <f t="shared" si="16"/>
        <v>5.0476999999999999</v>
      </c>
      <c r="N310">
        <f t="shared" si="17"/>
        <v>0.21499976573514443</v>
      </c>
      <c r="O310">
        <v>309</v>
      </c>
      <c r="P310">
        <f t="shared" si="18"/>
        <v>6.9766428274263452</v>
      </c>
      <c r="Q310">
        <f t="shared" si="19"/>
        <v>7.4998828675721982E-2</v>
      </c>
    </row>
    <row r="311" spans="1:17" x14ac:dyDescent="0.75">
      <c r="A311" s="7">
        <v>0.65057870370370374</v>
      </c>
      <c r="B311">
        <v>11.26</v>
      </c>
      <c r="C311">
        <v>34.89</v>
      </c>
      <c r="D311">
        <v>10</v>
      </c>
      <c r="E311">
        <v>31.75</v>
      </c>
      <c r="F311">
        <v>41.85</v>
      </c>
      <c r="G311">
        <v>35.9</v>
      </c>
      <c r="H311">
        <v>41.92</v>
      </c>
      <c r="I311">
        <v>44.06</v>
      </c>
      <c r="J311">
        <v>27.3</v>
      </c>
      <c r="K311">
        <v>756.39</v>
      </c>
      <c r="M311">
        <f t="shared" si="16"/>
        <v>5.0377000000000001</v>
      </c>
      <c r="N311">
        <f t="shared" si="17"/>
        <v>0.21457382963407831</v>
      </c>
      <c r="O311">
        <v>310</v>
      </c>
      <c r="P311">
        <f t="shared" si="18"/>
        <v>6.7919884074081383</v>
      </c>
      <c r="Q311">
        <f t="shared" si="19"/>
        <v>7.2869148170391432E-2</v>
      </c>
    </row>
    <row r="312" spans="1:17" x14ac:dyDescent="0.75">
      <c r="A312" s="7">
        <v>0.65127314814814818</v>
      </c>
      <c r="B312">
        <v>11.26</v>
      </c>
      <c r="C312">
        <v>34.86</v>
      </c>
      <c r="D312">
        <v>10</v>
      </c>
      <c r="E312">
        <v>31.62</v>
      </c>
      <c r="F312">
        <v>42.44</v>
      </c>
      <c r="G312">
        <v>35.159999999999997</v>
      </c>
      <c r="H312">
        <v>41.66</v>
      </c>
      <c r="I312">
        <v>43.64</v>
      </c>
      <c r="J312">
        <v>26.82</v>
      </c>
      <c r="K312">
        <v>756.39</v>
      </c>
      <c r="M312">
        <f t="shared" si="16"/>
        <v>5.0377000000000001</v>
      </c>
      <c r="N312">
        <f t="shared" si="17"/>
        <v>0.21457382963407831</v>
      </c>
      <c r="O312">
        <v>311</v>
      </c>
      <c r="P312">
        <f t="shared" si="18"/>
        <v>6.7919884074081383</v>
      </c>
      <c r="Q312">
        <f t="shared" si="19"/>
        <v>7.2869148170391432E-2</v>
      </c>
    </row>
    <row r="313" spans="1:17" x14ac:dyDescent="0.75">
      <c r="A313" s="7">
        <v>0.65196759259259263</v>
      </c>
      <c r="B313">
        <v>11.25</v>
      </c>
      <c r="C313">
        <v>34.83</v>
      </c>
      <c r="D313">
        <v>10</v>
      </c>
      <c r="E313">
        <v>31.74</v>
      </c>
      <c r="F313">
        <v>41.85</v>
      </c>
      <c r="G313">
        <v>35.49</v>
      </c>
      <c r="H313">
        <v>41.58</v>
      </c>
      <c r="I313">
        <v>43.99</v>
      </c>
      <c r="J313">
        <v>27.41</v>
      </c>
      <c r="K313">
        <v>739.99</v>
      </c>
      <c r="M313">
        <f t="shared" si="16"/>
        <v>5.0277000000000003</v>
      </c>
      <c r="N313">
        <f t="shared" si="17"/>
        <v>0.2141478935330122</v>
      </c>
      <c r="O313">
        <v>312</v>
      </c>
      <c r="P313">
        <f t="shared" si="18"/>
        <v>6.6065994391073453</v>
      </c>
      <c r="Q313">
        <f t="shared" si="19"/>
        <v>7.0739467665060882E-2</v>
      </c>
    </row>
    <row r="314" spans="1:17" x14ac:dyDescent="0.75">
      <c r="A314" s="7">
        <v>0.65266203703703707</v>
      </c>
      <c r="B314">
        <v>11.23</v>
      </c>
      <c r="C314">
        <v>34.86</v>
      </c>
      <c r="D314">
        <v>10</v>
      </c>
      <c r="E314">
        <v>31.97</v>
      </c>
      <c r="F314">
        <v>41.45</v>
      </c>
      <c r="G314">
        <v>35.94</v>
      </c>
      <c r="H314">
        <v>41.62</v>
      </c>
      <c r="I314">
        <v>44.7</v>
      </c>
      <c r="J314">
        <v>27.19</v>
      </c>
      <c r="K314">
        <v>738.62</v>
      </c>
      <c r="M314">
        <f t="shared" si="16"/>
        <v>5.0077000000000007</v>
      </c>
      <c r="N314">
        <f t="shared" si="17"/>
        <v>0.21329602133087999</v>
      </c>
      <c r="O314">
        <v>313</v>
      </c>
      <c r="P314">
        <f t="shared" si="18"/>
        <v>6.2336002556063734</v>
      </c>
      <c r="Q314">
        <f t="shared" si="19"/>
        <v>6.6480106654399795E-2</v>
      </c>
    </row>
    <row r="315" spans="1:17" x14ac:dyDescent="0.75">
      <c r="A315" s="7">
        <v>0.65335648148148151</v>
      </c>
      <c r="B315">
        <v>11.23</v>
      </c>
      <c r="C315">
        <v>34.880000000000003</v>
      </c>
      <c r="D315">
        <v>10</v>
      </c>
      <c r="E315">
        <v>31.74</v>
      </c>
      <c r="F315">
        <v>42.05</v>
      </c>
      <c r="G315">
        <v>35.24</v>
      </c>
      <c r="H315">
        <v>41.47</v>
      </c>
      <c r="I315">
        <v>44.52</v>
      </c>
      <c r="J315">
        <v>27.29</v>
      </c>
      <c r="K315">
        <v>737.25</v>
      </c>
      <c r="M315">
        <f t="shared" si="16"/>
        <v>5.0077000000000007</v>
      </c>
      <c r="N315">
        <f t="shared" si="17"/>
        <v>0.21329602133087999</v>
      </c>
      <c r="O315">
        <v>314</v>
      </c>
      <c r="P315">
        <f t="shared" si="18"/>
        <v>6.2336002556063734</v>
      </c>
      <c r="Q315">
        <f t="shared" si="19"/>
        <v>6.6480106654399795E-2</v>
      </c>
    </row>
    <row r="316" spans="1:17" x14ac:dyDescent="0.75">
      <c r="A316" s="7">
        <v>0.65405092592592595</v>
      </c>
      <c r="B316">
        <v>11.23</v>
      </c>
      <c r="C316">
        <v>34.94</v>
      </c>
      <c r="D316">
        <v>10</v>
      </c>
      <c r="E316">
        <v>32.020000000000003</v>
      </c>
      <c r="F316">
        <v>41.65</v>
      </c>
      <c r="G316">
        <v>35.97</v>
      </c>
      <c r="H316">
        <v>41.48</v>
      </c>
      <c r="I316">
        <v>44.95</v>
      </c>
      <c r="J316">
        <v>27.31</v>
      </c>
      <c r="K316">
        <v>734.52</v>
      </c>
      <c r="M316">
        <f t="shared" si="16"/>
        <v>5.0077000000000007</v>
      </c>
      <c r="N316">
        <f t="shared" si="17"/>
        <v>0.21329602133087999</v>
      </c>
      <c r="O316">
        <v>315</v>
      </c>
      <c r="P316">
        <f t="shared" si="18"/>
        <v>6.2336002556063734</v>
      </c>
      <c r="Q316">
        <f t="shared" si="19"/>
        <v>6.6480106654399795E-2</v>
      </c>
    </row>
    <row r="317" spans="1:17" x14ac:dyDescent="0.75">
      <c r="A317" s="7">
        <v>0.65474537037037039</v>
      </c>
      <c r="B317">
        <v>11.22</v>
      </c>
      <c r="C317">
        <v>34.97</v>
      </c>
      <c r="D317">
        <v>10</v>
      </c>
      <c r="E317">
        <v>31.92</v>
      </c>
      <c r="F317">
        <v>41.85</v>
      </c>
      <c r="G317">
        <v>35.14</v>
      </c>
      <c r="H317">
        <v>41.3</v>
      </c>
      <c r="I317">
        <v>43.9</v>
      </c>
      <c r="J317">
        <v>26.64</v>
      </c>
      <c r="K317">
        <v>737.25</v>
      </c>
      <c r="M317">
        <f t="shared" si="16"/>
        <v>4.9977000000000009</v>
      </c>
      <c r="N317">
        <f t="shared" si="17"/>
        <v>0.21287008522981388</v>
      </c>
      <c r="O317">
        <v>316</v>
      </c>
      <c r="P317">
        <f t="shared" si="18"/>
        <v>6.0459811513296238</v>
      </c>
      <c r="Q317">
        <f t="shared" si="19"/>
        <v>6.4350426149069245E-2</v>
      </c>
    </row>
    <row r="318" spans="1:17" x14ac:dyDescent="0.75">
      <c r="A318" s="7">
        <v>0.65543981481481484</v>
      </c>
      <c r="B318">
        <v>11.21</v>
      </c>
      <c r="C318">
        <v>34.93</v>
      </c>
      <c r="D318">
        <v>10</v>
      </c>
      <c r="E318">
        <v>31.62</v>
      </c>
      <c r="F318">
        <v>42.64</v>
      </c>
      <c r="G318">
        <v>33.89</v>
      </c>
      <c r="H318">
        <v>40.98</v>
      </c>
      <c r="I318">
        <v>43.06</v>
      </c>
      <c r="J318">
        <v>26.79</v>
      </c>
      <c r="K318">
        <v>720.85</v>
      </c>
      <c r="M318">
        <f t="shared" si="16"/>
        <v>4.9877000000000011</v>
      </c>
      <c r="N318">
        <f t="shared" si="17"/>
        <v>0.21244414912874776</v>
      </c>
      <c r="O318">
        <v>317</v>
      </c>
      <c r="P318">
        <f t="shared" si="18"/>
        <v>5.8576097199109975</v>
      </c>
      <c r="Q318">
        <f t="shared" si="19"/>
        <v>6.2220745643738709E-2</v>
      </c>
    </row>
    <row r="319" spans="1:17" x14ac:dyDescent="0.75">
      <c r="A319" s="7">
        <v>0.65613425925925928</v>
      </c>
      <c r="B319">
        <v>11.21</v>
      </c>
      <c r="C319">
        <v>34.9</v>
      </c>
      <c r="D319">
        <v>10</v>
      </c>
      <c r="E319">
        <v>31.5</v>
      </c>
      <c r="F319">
        <v>43.63</v>
      </c>
      <c r="G319">
        <v>34.57</v>
      </c>
      <c r="H319">
        <v>40.950000000000003</v>
      </c>
      <c r="I319">
        <v>43.45</v>
      </c>
      <c r="J319">
        <v>26.87</v>
      </c>
      <c r="K319">
        <v>718.11</v>
      </c>
      <c r="M319">
        <f t="shared" si="16"/>
        <v>4.9877000000000011</v>
      </c>
      <c r="N319">
        <f t="shared" si="17"/>
        <v>0.21244414912874776</v>
      </c>
      <c r="O319">
        <v>318</v>
      </c>
      <c r="P319">
        <f t="shared" si="18"/>
        <v>5.8576097199109975</v>
      </c>
      <c r="Q319">
        <f t="shared" si="19"/>
        <v>6.2220745643738709E-2</v>
      </c>
    </row>
    <row r="320" spans="1:17" x14ac:dyDescent="0.75">
      <c r="A320" s="7">
        <v>0.65682870370370372</v>
      </c>
      <c r="B320">
        <v>11.19</v>
      </c>
      <c r="C320">
        <v>34.85</v>
      </c>
      <c r="D320">
        <v>10</v>
      </c>
      <c r="E320">
        <v>31.53</v>
      </c>
      <c r="F320">
        <v>42.44</v>
      </c>
      <c r="G320">
        <v>34.49</v>
      </c>
      <c r="H320">
        <v>40.82</v>
      </c>
      <c r="I320">
        <v>43.09</v>
      </c>
      <c r="J320">
        <v>26.46</v>
      </c>
      <c r="K320">
        <v>715.38</v>
      </c>
      <c r="M320">
        <f t="shared" si="16"/>
        <v>4.9676999999999998</v>
      </c>
      <c r="N320">
        <f t="shared" si="17"/>
        <v>0.21159227692661547</v>
      </c>
      <c r="O320">
        <v>319</v>
      </c>
      <c r="P320">
        <f t="shared" si="18"/>
        <v>5.4785917023974786</v>
      </c>
      <c r="Q320">
        <f t="shared" si="19"/>
        <v>5.7961384633077241E-2</v>
      </c>
    </row>
    <row r="321" spans="1:17" x14ac:dyDescent="0.75">
      <c r="A321" s="7">
        <v>0.65752314814814816</v>
      </c>
      <c r="B321">
        <v>11.13</v>
      </c>
      <c r="C321">
        <v>34.78</v>
      </c>
      <c r="D321">
        <v>10</v>
      </c>
      <c r="E321">
        <v>31.55</v>
      </c>
      <c r="F321">
        <v>42.44</v>
      </c>
      <c r="G321">
        <v>35.07</v>
      </c>
      <c r="H321">
        <v>40.81</v>
      </c>
      <c r="I321">
        <v>43.23</v>
      </c>
      <c r="J321">
        <v>26.83</v>
      </c>
      <c r="K321">
        <v>707.18</v>
      </c>
      <c r="M321">
        <f t="shared" si="16"/>
        <v>4.9077000000000011</v>
      </c>
      <c r="N321">
        <f t="shared" si="17"/>
        <v>0.20903666032021881</v>
      </c>
      <c r="O321">
        <v>320</v>
      </c>
      <c r="P321">
        <f t="shared" si="18"/>
        <v>4.3230026285225414</v>
      </c>
      <c r="Q321">
        <f t="shared" si="19"/>
        <v>4.5183301601093968E-2</v>
      </c>
    </row>
    <row r="322" spans="1:17" x14ac:dyDescent="0.75">
      <c r="A322" s="7">
        <v>0.6582175925925926</v>
      </c>
      <c r="B322">
        <v>11.13</v>
      </c>
      <c r="C322">
        <v>34.74</v>
      </c>
      <c r="D322">
        <v>10</v>
      </c>
      <c r="E322">
        <v>31.59</v>
      </c>
      <c r="F322">
        <v>42.44</v>
      </c>
      <c r="G322">
        <v>35.450000000000003</v>
      </c>
      <c r="H322">
        <v>40.770000000000003</v>
      </c>
      <c r="I322">
        <v>43.85</v>
      </c>
      <c r="J322">
        <v>26.82</v>
      </c>
      <c r="K322">
        <v>707.18</v>
      </c>
      <c r="M322">
        <f t="shared" si="16"/>
        <v>4.9077000000000011</v>
      </c>
      <c r="N322">
        <f t="shared" si="17"/>
        <v>0.20903666032021881</v>
      </c>
      <c r="O322">
        <v>321</v>
      </c>
      <c r="P322">
        <f t="shared" si="18"/>
        <v>4.3230026285225414</v>
      </c>
      <c r="Q322">
        <f t="shared" si="19"/>
        <v>4.5183301601093968E-2</v>
      </c>
    </row>
    <row r="323" spans="1:17" x14ac:dyDescent="0.75">
      <c r="A323" s="7">
        <v>0.65891203703703705</v>
      </c>
      <c r="B323">
        <v>11.12</v>
      </c>
      <c r="C323">
        <v>34.700000000000003</v>
      </c>
      <c r="D323">
        <v>10</v>
      </c>
      <c r="E323">
        <v>31.52</v>
      </c>
      <c r="F323">
        <v>42.84</v>
      </c>
      <c r="G323">
        <v>34.64</v>
      </c>
      <c r="H323">
        <v>40.54</v>
      </c>
      <c r="I323">
        <v>42.62</v>
      </c>
      <c r="J323">
        <v>26.72</v>
      </c>
      <c r="K323">
        <v>709.91</v>
      </c>
      <c r="M323">
        <f t="shared" ref="M323:M342" si="20">B323-6.2223</f>
        <v>4.8976999999999995</v>
      </c>
      <c r="N323">
        <f t="shared" ref="N323:N342" si="21">M323/23.4777</f>
        <v>0.20861072421915264</v>
      </c>
      <c r="O323">
        <v>322</v>
      </c>
      <c r="P323">
        <f t="shared" ref="P323:P342" si="22">(M323-$S$11)/M323*100</f>
        <v>4.1276517549053482</v>
      </c>
      <c r="Q323">
        <f t="shared" ref="Q323:Q342" si="23">(M323-$S$11)/$S$11</f>
        <v>4.3053621095763044E-2</v>
      </c>
    </row>
    <row r="324" spans="1:17" x14ac:dyDescent="0.75">
      <c r="A324" s="7">
        <v>0.65960648148148149</v>
      </c>
      <c r="B324">
        <v>11.12</v>
      </c>
      <c r="C324">
        <v>34.630000000000003</v>
      </c>
      <c r="D324">
        <v>10</v>
      </c>
      <c r="E324">
        <v>30.86</v>
      </c>
      <c r="F324">
        <v>44.22</v>
      </c>
      <c r="G324">
        <v>34.04</v>
      </c>
      <c r="H324">
        <v>39.47</v>
      </c>
      <c r="I324">
        <v>40.159999999999997</v>
      </c>
      <c r="J324">
        <v>28.1</v>
      </c>
      <c r="K324">
        <v>656.59</v>
      </c>
      <c r="M324">
        <f t="shared" si="20"/>
        <v>4.8976999999999995</v>
      </c>
      <c r="N324">
        <f t="shared" si="21"/>
        <v>0.20861072421915264</v>
      </c>
      <c r="O324">
        <v>323</v>
      </c>
      <c r="P324">
        <f t="shared" si="22"/>
        <v>4.1276517549053482</v>
      </c>
      <c r="Q324">
        <f t="shared" si="23"/>
        <v>4.3053621095763044E-2</v>
      </c>
    </row>
    <row r="325" spans="1:17" x14ac:dyDescent="0.75">
      <c r="A325" s="7">
        <v>0.66030092592592593</v>
      </c>
      <c r="B325">
        <v>11.11</v>
      </c>
      <c r="C325">
        <v>34.549999999999997</v>
      </c>
      <c r="D325">
        <v>10</v>
      </c>
      <c r="E325">
        <v>29.99</v>
      </c>
      <c r="F325">
        <v>44.42</v>
      </c>
      <c r="G325">
        <v>34.35</v>
      </c>
      <c r="H325">
        <v>38.58</v>
      </c>
      <c r="I325">
        <v>39.54</v>
      </c>
      <c r="J325">
        <v>26.31</v>
      </c>
      <c r="K325">
        <v>570.46</v>
      </c>
      <c r="M325">
        <f t="shared" si="20"/>
        <v>4.8876999999999997</v>
      </c>
      <c r="N325">
        <f t="shared" si="21"/>
        <v>0.20818478811808652</v>
      </c>
      <c r="O325">
        <v>324</v>
      </c>
      <c r="P325">
        <f t="shared" si="22"/>
        <v>3.931501524234291</v>
      </c>
      <c r="Q325">
        <f t="shared" si="23"/>
        <v>4.09239405904325E-2</v>
      </c>
    </row>
    <row r="326" spans="1:17" x14ac:dyDescent="0.75">
      <c r="A326" s="7">
        <v>0.66099537037037037</v>
      </c>
      <c r="B326">
        <v>11.1</v>
      </c>
      <c r="C326">
        <v>34.47</v>
      </c>
      <c r="D326">
        <v>10</v>
      </c>
      <c r="E326">
        <v>29.42</v>
      </c>
      <c r="F326">
        <v>45.8</v>
      </c>
      <c r="G326">
        <v>31.79</v>
      </c>
      <c r="H326">
        <v>37.64</v>
      </c>
      <c r="I326">
        <v>38.32</v>
      </c>
      <c r="J326">
        <v>28.16</v>
      </c>
      <c r="K326">
        <v>403.68</v>
      </c>
      <c r="M326">
        <f t="shared" si="20"/>
        <v>4.8776999999999999</v>
      </c>
      <c r="N326">
        <f t="shared" si="21"/>
        <v>0.20775885201702041</v>
      </c>
      <c r="O326">
        <v>325</v>
      </c>
      <c r="P326">
        <f t="shared" si="22"/>
        <v>3.7345470201119308</v>
      </c>
      <c r="Q326">
        <f t="shared" si="23"/>
        <v>3.8794260085101957E-2</v>
      </c>
    </row>
    <row r="327" spans="1:17" x14ac:dyDescent="0.75">
      <c r="A327" s="7">
        <v>0.66168981481481481</v>
      </c>
      <c r="B327">
        <v>11.08</v>
      </c>
      <c r="C327">
        <v>34.43</v>
      </c>
      <c r="D327">
        <v>10</v>
      </c>
      <c r="E327">
        <v>29.34</v>
      </c>
      <c r="F327">
        <v>45.41</v>
      </c>
      <c r="G327">
        <v>33.29</v>
      </c>
      <c r="H327">
        <v>26.6</v>
      </c>
      <c r="I327">
        <v>35.61</v>
      </c>
      <c r="J327">
        <v>28.41</v>
      </c>
      <c r="K327">
        <v>662.06</v>
      </c>
      <c r="M327">
        <f t="shared" si="20"/>
        <v>4.8577000000000004</v>
      </c>
      <c r="N327">
        <f t="shared" si="21"/>
        <v>0.2069069798148882</v>
      </c>
      <c r="O327">
        <v>326</v>
      </c>
      <c r="P327">
        <f t="shared" si="22"/>
        <v>3.3382053235070113</v>
      </c>
      <c r="Q327">
        <f t="shared" si="23"/>
        <v>3.4534899074440871E-2</v>
      </c>
    </row>
    <row r="328" spans="1:17" x14ac:dyDescent="0.75">
      <c r="A328" s="7">
        <v>0.66238425925925926</v>
      </c>
      <c r="B328">
        <v>11.05</v>
      </c>
      <c r="C328">
        <v>34.409999999999997</v>
      </c>
      <c r="D328">
        <v>10</v>
      </c>
      <c r="E328">
        <v>29.36</v>
      </c>
      <c r="F328">
        <v>46.39</v>
      </c>
      <c r="G328">
        <v>33.450000000000003</v>
      </c>
      <c r="H328">
        <v>27.13</v>
      </c>
      <c r="I328">
        <v>35.1</v>
      </c>
      <c r="J328">
        <v>28.6</v>
      </c>
      <c r="K328">
        <v>655.23</v>
      </c>
      <c r="M328">
        <f t="shared" si="20"/>
        <v>4.827700000000001</v>
      </c>
      <c r="N328">
        <f t="shared" si="21"/>
        <v>0.20562917151168986</v>
      </c>
      <c r="O328">
        <v>327</v>
      </c>
      <c r="P328">
        <f t="shared" si="22"/>
        <v>2.7375354723781653</v>
      </c>
      <c r="Q328">
        <f t="shared" si="23"/>
        <v>2.8145857558449235E-2</v>
      </c>
    </row>
    <row r="329" spans="1:17" x14ac:dyDescent="0.75">
      <c r="A329" s="7">
        <v>0.6630787037037037</v>
      </c>
      <c r="B329">
        <v>11.03</v>
      </c>
      <c r="C329">
        <v>34.409999999999997</v>
      </c>
      <c r="D329">
        <v>10</v>
      </c>
      <c r="E329">
        <v>29.4</v>
      </c>
      <c r="F329">
        <v>47.18</v>
      </c>
      <c r="G329">
        <v>33.78</v>
      </c>
      <c r="H329">
        <v>27.88</v>
      </c>
      <c r="I329">
        <v>34.869999999999997</v>
      </c>
      <c r="J329">
        <v>28.84</v>
      </c>
      <c r="K329">
        <v>653.86</v>
      </c>
      <c r="M329">
        <f t="shared" si="20"/>
        <v>4.8076999999999996</v>
      </c>
      <c r="N329">
        <f t="shared" si="21"/>
        <v>0.20477729930955757</v>
      </c>
      <c r="O329">
        <v>328</v>
      </c>
      <c r="P329">
        <f t="shared" si="22"/>
        <v>2.3329242673211592</v>
      </c>
      <c r="Q329">
        <f t="shared" si="23"/>
        <v>2.3886496547787767E-2</v>
      </c>
    </row>
    <row r="330" spans="1:17" x14ac:dyDescent="0.75">
      <c r="A330" s="7">
        <v>0.66377314814814814</v>
      </c>
      <c r="B330">
        <v>11.01</v>
      </c>
      <c r="C330">
        <v>34.43</v>
      </c>
      <c r="D330">
        <v>10</v>
      </c>
      <c r="E330">
        <v>29.54</v>
      </c>
      <c r="F330">
        <v>46.39</v>
      </c>
      <c r="G330">
        <v>33.049999999999997</v>
      </c>
      <c r="H330">
        <v>27.67</v>
      </c>
      <c r="I330">
        <v>34.44</v>
      </c>
      <c r="J330">
        <v>29</v>
      </c>
      <c r="K330">
        <v>648.39</v>
      </c>
      <c r="M330">
        <f t="shared" si="20"/>
        <v>4.7877000000000001</v>
      </c>
      <c r="N330">
        <f t="shared" si="21"/>
        <v>0.20392542710742537</v>
      </c>
      <c r="O330">
        <v>329</v>
      </c>
      <c r="P330">
        <f t="shared" si="22"/>
        <v>1.9249326398897131</v>
      </c>
      <c r="Q330">
        <f t="shared" si="23"/>
        <v>1.9627135537126677E-2</v>
      </c>
    </row>
    <row r="331" spans="1:17" x14ac:dyDescent="0.75">
      <c r="A331" s="7">
        <v>0.66446759259259258</v>
      </c>
      <c r="B331">
        <v>11.01</v>
      </c>
      <c r="C331">
        <v>34.42</v>
      </c>
      <c r="D331">
        <v>10</v>
      </c>
      <c r="E331">
        <v>29.56</v>
      </c>
      <c r="F331">
        <v>46</v>
      </c>
      <c r="G331">
        <v>32.61</v>
      </c>
      <c r="H331">
        <v>28.31</v>
      </c>
      <c r="I331">
        <v>33.86</v>
      </c>
      <c r="J331">
        <v>29.54</v>
      </c>
      <c r="K331">
        <v>642.91999999999996</v>
      </c>
      <c r="M331">
        <f t="shared" si="20"/>
        <v>4.7877000000000001</v>
      </c>
      <c r="N331">
        <f t="shared" si="21"/>
        <v>0.20392542710742537</v>
      </c>
      <c r="O331">
        <v>330</v>
      </c>
      <c r="P331">
        <f t="shared" si="22"/>
        <v>1.9249326398897131</v>
      </c>
      <c r="Q331">
        <f t="shared" si="23"/>
        <v>1.9627135537126677E-2</v>
      </c>
    </row>
    <row r="332" spans="1:17" x14ac:dyDescent="0.75">
      <c r="A332" s="7">
        <v>0.66516203703703702</v>
      </c>
      <c r="B332">
        <v>11</v>
      </c>
      <c r="C332">
        <v>34.43</v>
      </c>
      <c r="D332">
        <v>10</v>
      </c>
      <c r="E332">
        <v>29.56</v>
      </c>
      <c r="F332">
        <v>45.8</v>
      </c>
      <c r="G332">
        <v>32.67</v>
      </c>
      <c r="H332">
        <v>28.44</v>
      </c>
      <c r="I332">
        <v>33.42</v>
      </c>
      <c r="J332">
        <v>28.73</v>
      </c>
      <c r="K332">
        <v>634.72</v>
      </c>
      <c r="M332">
        <f t="shared" si="20"/>
        <v>4.7777000000000003</v>
      </c>
      <c r="N332">
        <f t="shared" si="21"/>
        <v>0.20349949100635925</v>
      </c>
      <c r="O332">
        <v>331</v>
      </c>
      <c r="P332">
        <f t="shared" si="22"/>
        <v>1.7196559013751389</v>
      </c>
      <c r="Q332">
        <f t="shared" si="23"/>
        <v>1.749745503179613E-2</v>
      </c>
    </row>
    <row r="333" spans="1:17" x14ac:dyDescent="0.75">
      <c r="A333" s="7">
        <v>0.66585648148148147</v>
      </c>
      <c r="B333">
        <v>11</v>
      </c>
      <c r="C333">
        <v>34.39</v>
      </c>
      <c r="D333">
        <v>10</v>
      </c>
      <c r="E333">
        <v>29.47</v>
      </c>
      <c r="F333">
        <v>46</v>
      </c>
      <c r="G333">
        <v>31.76</v>
      </c>
      <c r="H333">
        <v>27.5</v>
      </c>
      <c r="I333">
        <v>32.880000000000003</v>
      </c>
      <c r="J333">
        <v>27.41</v>
      </c>
      <c r="K333">
        <v>636.09</v>
      </c>
      <c r="M333">
        <f t="shared" si="20"/>
        <v>4.7777000000000003</v>
      </c>
      <c r="N333">
        <f t="shared" si="21"/>
        <v>0.20349949100635925</v>
      </c>
      <c r="O333">
        <v>332</v>
      </c>
      <c r="P333">
        <f t="shared" si="22"/>
        <v>1.7196559013751389</v>
      </c>
      <c r="Q333">
        <f t="shared" si="23"/>
        <v>1.749745503179613E-2</v>
      </c>
    </row>
    <row r="334" spans="1:17" x14ac:dyDescent="0.75">
      <c r="A334" s="7">
        <v>0.66655092592592591</v>
      </c>
      <c r="B334">
        <v>10.99</v>
      </c>
      <c r="C334">
        <v>34.270000000000003</v>
      </c>
      <c r="D334">
        <v>10</v>
      </c>
      <c r="E334">
        <v>29.27</v>
      </c>
      <c r="F334">
        <v>46</v>
      </c>
      <c r="G334">
        <v>33</v>
      </c>
      <c r="H334">
        <v>29.74</v>
      </c>
      <c r="I334">
        <v>33.590000000000003</v>
      </c>
      <c r="J334">
        <v>28.09</v>
      </c>
      <c r="K334">
        <v>630.62</v>
      </c>
      <c r="M334">
        <f t="shared" si="20"/>
        <v>4.7677000000000005</v>
      </c>
      <c r="N334">
        <f t="shared" si="21"/>
        <v>0.20307355490529314</v>
      </c>
      <c r="O334">
        <v>333</v>
      </c>
      <c r="P334">
        <f t="shared" si="22"/>
        <v>1.5135180485349375</v>
      </c>
      <c r="Q334">
        <f t="shared" si="23"/>
        <v>1.5367774526465587E-2</v>
      </c>
    </row>
    <row r="335" spans="1:17" x14ac:dyDescent="0.75">
      <c r="A335" s="7">
        <v>0.66724537037037035</v>
      </c>
      <c r="B335">
        <v>10.99</v>
      </c>
      <c r="C335">
        <v>34.159999999999997</v>
      </c>
      <c r="D335">
        <v>10</v>
      </c>
      <c r="E335">
        <v>29.03</v>
      </c>
      <c r="F335">
        <v>46</v>
      </c>
      <c r="G335">
        <v>31.94</v>
      </c>
      <c r="H335">
        <v>29.71</v>
      </c>
      <c r="I335">
        <v>32.74</v>
      </c>
      <c r="J335">
        <v>28.11</v>
      </c>
      <c r="K335">
        <v>621.04999999999995</v>
      </c>
      <c r="M335">
        <f t="shared" si="20"/>
        <v>4.7677000000000005</v>
      </c>
      <c r="N335">
        <f t="shared" si="21"/>
        <v>0.20307355490529314</v>
      </c>
      <c r="O335">
        <v>334</v>
      </c>
      <c r="P335">
        <f t="shared" si="22"/>
        <v>1.5135180485349375</v>
      </c>
      <c r="Q335">
        <f t="shared" si="23"/>
        <v>1.5367774526465587E-2</v>
      </c>
    </row>
    <row r="336" spans="1:17" x14ac:dyDescent="0.75">
      <c r="A336" s="7">
        <v>0.66793981481481479</v>
      </c>
      <c r="B336">
        <v>10.99</v>
      </c>
      <c r="C336">
        <v>34.11</v>
      </c>
      <c r="D336">
        <v>10</v>
      </c>
      <c r="E336">
        <v>29.07</v>
      </c>
      <c r="F336">
        <v>46.99</v>
      </c>
      <c r="G336">
        <v>32.979999999999997</v>
      </c>
      <c r="H336">
        <v>31.29</v>
      </c>
      <c r="I336">
        <v>34.19</v>
      </c>
      <c r="J336">
        <v>28.08</v>
      </c>
      <c r="K336">
        <v>614.21</v>
      </c>
      <c r="M336">
        <f t="shared" si="20"/>
        <v>4.7677000000000005</v>
      </c>
      <c r="N336">
        <f t="shared" si="21"/>
        <v>0.20307355490529314</v>
      </c>
      <c r="O336">
        <v>335</v>
      </c>
      <c r="P336">
        <f t="shared" si="22"/>
        <v>1.5135180485349375</v>
      </c>
      <c r="Q336">
        <f t="shared" si="23"/>
        <v>1.5367774526465587E-2</v>
      </c>
    </row>
    <row r="337" spans="1:17" x14ac:dyDescent="0.75">
      <c r="A337" s="7">
        <v>0.66863425925925923</v>
      </c>
      <c r="B337">
        <v>10.91</v>
      </c>
      <c r="C337">
        <v>34.04</v>
      </c>
      <c r="D337">
        <v>10</v>
      </c>
      <c r="E337">
        <v>29.08</v>
      </c>
      <c r="F337">
        <v>46.39</v>
      </c>
      <c r="G337">
        <v>31.79</v>
      </c>
      <c r="H337">
        <v>30.75</v>
      </c>
      <c r="I337">
        <v>32.909999999999997</v>
      </c>
      <c r="J337">
        <v>28.19</v>
      </c>
      <c r="K337">
        <v>614.21</v>
      </c>
      <c r="M337">
        <f t="shared" si="20"/>
        <v>4.6877000000000004</v>
      </c>
      <c r="N337">
        <f t="shared" si="21"/>
        <v>0.19966606609676418</v>
      </c>
      <c r="O337">
        <v>336</v>
      </c>
      <c r="P337">
        <f t="shared" si="22"/>
        <v>-0.16724619749557024</v>
      </c>
      <c r="Q337">
        <f t="shared" si="23"/>
        <v>-1.6696695161791501E-3</v>
      </c>
    </row>
    <row r="338" spans="1:17" x14ac:dyDescent="0.75">
      <c r="A338" s="7">
        <v>0.66932870370370379</v>
      </c>
      <c r="B338">
        <v>10.91</v>
      </c>
      <c r="C338">
        <v>33.99</v>
      </c>
      <c r="D338">
        <v>10</v>
      </c>
      <c r="E338">
        <v>29.08</v>
      </c>
      <c r="F338">
        <v>46.2</v>
      </c>
      <c r="G338">
        <v>31.41</v>
      </c>
      <c r="H338">
        <v>31.14</v>
      </c>
      <c r="I338">
        <v>32.659999999999997</v>
      </c>
      <c r="J338">
        <v>27.51</v>
      </c>
      <c r="K338">
        <v>606.01</v>
      </c>
      <c r="M338">
        <f t="shared" si="20"/>
        <v>4.6877000000000004</v>
      </c>
      <c r="N338">
        <f t="shared" si="21"/>
        <v>0.19966606609676418</v>
      </c>
      <c r="O338">
        <v>337</v>
      </c>
      <c r="P338">
        <f t="shared" si="22"/>
        <v>-0.16724619749557024</v>
      </c>
      <c r="Q338">
        <f t="shared" si="23"/>
        <v>-1.6696695161791501E-3</v>
      </c>
    </row>
    <row r="339" spans="1:17" x14ac:dyDescent="0.75">
      <c r="A339" s="7">
        <v>0.67002314814814812</v>
      </c>
      <c r="B339">
        <v>10.91</v>
      </c>
      <c r="C339">
        <v>33.94</v>
      </c>
      <c r="D339">
        <v>10</v>
      </c>
      <c r="E339">
        <v>29</v>
      </c>
      <c r="F339">
        <v>46.79</v>
      </c>
      <c r="G339">
        <v>30.85</v>
      </c>
      <c r="H339">
        <v>30.58</v>
      </c>
      <c r="I339">
        <v>31.79</v>
      </c>
      <c r="J339">
        <v>27.4</v>
      </c>
      <c r="K339">
        <v>595.07000000000005</v>
      </c>
      <c r="M339">
        <f t="shared" si="20"/>
        <v>4.6877000000000004</v>
      </c>
      <c r="N339">
        <f t="shared" si="21"/>
        <v>0.19966606609676418</v>
      </c>
      <c r="O339">
        <v>338</v>
      </c>
      <c r="P339">
        <f t="shared" si="22"/>
        <v>-0.16724619749557024</v>
      </c>
      <c r="Q339">
        <f t="shared" si="23"/>
        <v>-1.6696695161791501E-3</v>
      </c>
    </row>
    <row r="340" spans="1:17" x14ac:dyDescent="0.75">
      <c r="A340" s="7">
        <v>0.67071759259259256</v>
      </c>
      <c r="B340">
        <v>10.85</v>
      </c>
      <c r="C340">
        <v>33.9</v>
      </c>
      <c r="D340">
        <v>10</v>
      </c>
      <c r="E340">
        <v>29.02</v>
      </c>
      <c r="F340">
        <v>47.38</v>
      </c>
      <c r="G340">
        <v>31.48</v>
      </c>
      <c r="H340">
        <v>31.56</v>
      </c>
      <c r="I340">
        <v>32.64</v>
      </c>
      <c r="J340">
        <v>28.25</v>
      </c>
      <c r="K340">
        <v>603.27</v>
      </c>
      <c r="M340">
        <f t="shared" si="20"/>
        <v>4.6276999999999999</v>
      </c>
      <c r="N340">
        <f t="shared" si="21"/>
        <v>0.19711044949036746</v>
      </c>
      <c r="O340">
        <v>339</v>
      </c>
      <c r="P340">
        <f t="shared" si="22"/>
        <v>-1.4659550100481955</v>
      </c>
      <c r="Q340">
        <f t="shared" si="23"/>
        <v>-1.4447752548162798E-2</v>
      </c>
    </row>
    <row r="341" spans="1:17" x14ac:dyDescent="0.75">
      <c r="A341" s="7">
        <v>0.671412037037037</v>
      </c>
      <c r="B341">
        <v>10.85</v>
      </c>
      <c r="C341">
        <v>33.86</v>
      </c>
      <c r="D341">
        <v>10</v>
      </c>
      <c r="E341">
        <v>29</v>
      </c>
      <c r="F341">
        <v>48.37</v>
      </c>
      <c r="G341">
        <v>30.87</v>
      </c>
      <c r="H341">
        <v>31.32</v>
      </c>
      <c r="I341">
        <v>32.159999999999997</v>
      </c>
      <c r="J341">
        <v>27.91</v>
      </c>
      <c r="K341">
        <v>76.930000000000007</v>
      </c>
      <c r="M341">
        <f t="shared" si="20"/>
        <v>4.6276999999999999</v>
      </c>
      <c r="N341">
        <f t="shared" si="21"/>
        <v>0.19711044949036746</v>
      </c>
      <c r="O341">
        <v>340</v>
      </c>
      <c r="P341">
        <f t="shared" si="22"/>
        <v>-1.4659550100481955</v>
      </c>
      <c r="Q341">
        <f t="shared" si="23"/>
        <v>-1.4447752548162798E-2</v>
      </c>
    </row>
    <row r="342" spans="1:17" x14ac:dyDescent="0.75">
      <c r="A342" s="7">
        <v>0.67210648148148155</v>
      </c>
      <c r="B342">
        <v>10.72</v>
      </c>
      <c r="C342">
        <v>33.770000000000003</v>
      </c>
      <c r="D342">
        <v>10</v>
      </c>
      <c r="E342">
        <v>28.62</v>
      </c>
      <c r="F342">
        <v>48.96</v>
      </c>
      <c r="G342">
        <v>21.09</v>
      </c>
      <c r="H342">
        <v>21.23</v>
      </c>
      <c r="I342">
        <v>21.71</v>
      </c>
      <c r="J342">
        <v>25.91</v>
      </c>
      <c r="K342">
        <v>79.67</v>
      </c>
      <c r="M342">
        <f t="shared" si="20"/>
        <v>4.4977000000000009</v>
      </c>
      <c r="N342">
        <f t="shared" si="21"/>
        <v>0.19157328017650796</v>
      </c>
      <c r="O342">
        <v>341</v>
      </c>
      <c r="P342">
        <f t="shared" si="22"/>
        <v>-4.3986926651399454</v>
      </c>
      <c r="Q342">
        <f t="shared" si="23"/>
        <v>-4.2133599117460258E-2</v>
      </c>
    </row>
  </sheetData>
  <mergeCells count="1">
    <mergeCell ref="S1:T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42"/>
  <sheetViews>
    <sheetView topLeftCell="E2" zoomScale="55" zoomScaleNormal="55" workbookViewId="0">
      <selection activeCell="U2" sqref="U2:U342"/>
    </sheetView>
  </sheetViews>
  <sheetFormatPr defaultRowHeight="14.75" x14ac:dyDescent="0.75"/>
  <cols>
    <col min="16" max="16" width="48" bestFit="1" customWidth="1"/>
    <col min="19" max="19" width="12.86328125" bestFit="1" customWidth="1"/>
    <col min="20" max="20" width="15.26953125" bestFit="1" customWidth="1"/>
    <col min="21" max="21" width="14.86328125" bestFit="1" customWidth="1"/>
  </cols>
  <sheetData>
    <row r="1" spans="1:23" s="24" customFormat="1" ht="59" x14ac:dyDescent="0.75">
      <c r="A1" s="24" t="s">
        <v>11</v>
      </c>
      <c r="B1" s="24" t="s">
        <v>12</v>
      </c>
      <c r="C1" s="24" t="s">
        <v>20</v>
      </c>
      <c r="D1" s="24" t="s">
        <v>21</v>
      </c>
      <c r="E1" s="24" t="s">
        <v>13</v>
      </c>
      <c r="F1" s="24" t="s">
        <v>14</v>
      </c>
      <c r="G1" s="24" t="s">
        <v>15</v>
      </c>
      <c r="H1" s="24" t="s">
        <v>22</v>
      </c>
      <c r="I1" s="24" t="s">
        <v>23</v>
      </c>
      <c r="J1" s="24" t="s">
        <v>24</v>
      </c>
      <c r="K1" s="24" t="s">
        <v>19</v>
      </c>
      <c r="M1" s="24" t="s">
        <v>60</v>
      </c>
      <c r="N1" s="24" t="s">
        <v>65</v>
      </c>
      <c r="P1" s="78" t="s">
        <v>67</v>
      </c>
      <c r="Q1" s="78"/>
      <c r="S1" t="s">
        <v>108</v>
      </c>
      <c r="T1" t="s">
        <v>106</v>
      </c>
      <c r="U1" t="s">
        <v>107</v>
      </c>
    </row>
    <row r="2" spans="1:23" x14ac:dyDescent="0.75">
      <c r="A2" s="7">
        <v>0.45271990740740736</v>
      </c>
      <c r="B2">
        <v>27.22</v>
      </c>
      <c r="C2">
        <v>31.45</v>
      </c>
      <c r="D2">
        <v>10</v>
      </c>
      <c r="E2">
        <v>39.590000000000003</v>
      </c>
      <c r="F2">
        <v>10</v>
      </c>
      <c r="G2">
        <v>26.69</v>
      </c>
      <c r="H2">
        <v>29.12</v>
      </c>
      <c r="I2">
        <v>31.97</v>
      </c>
      <c r="J2">
        <v>27.97</v>
      </c>
      <c r="K2">
        <v>1241.72</v>
      </c>
      <c r="L2">
        <f>AVERAGE(K2:K307)</f>
        <v>1076.7848039215687</v>
      </c>
      <c r="M2">
        <f>B2-5.9955</f>
        <v>21.224499999999999</v>
      </c>
      <c r="N2">
        <f>M2/21.2245</f>
        <v>1</v>
      </c>
      <c r="P2" t="s">
        <v>68</v>
      </c>
      <c r="Q2">
        <v>1043.557</v>
      </c>
      <c r="S2">
        <v>1</v>
      </c>
      <c r="T2">
        <f>(M2-$W$8)/M2*100</f>
        <v>80</v>
      </c>
      <c r="U2">
        <f>(M2-$W$8)/$W$8</f>
        <v>3.9999999999999991</v>
      </c>
    </row>
    <row r="3" spans="1:23" x14ac:dyDescent="0.75">
      <c r="A3" s="7">
        <v>0.45341435185185186</v>
      </c>
      <c r="B3">
        <v>27.21</v>
      </c>
      <c r="C3">
        <v>31.68</v>
      </c>
      <c r="D3">
        <v>10</v>
      </c>
      <c r="E3">
        <v>40.31</v>
      </c>
      <c r="F3">
        <v>10</v>
      </c>
      <c r="G3">
        <v>28.69</v>
      </c>
      <c r="H3">
        <v>29.58</v>
      </c>
      <c r="I3">
        <v>28.4</v>
      </c>
      <c r="J3">
        <v>28.66</v>
      </c>
      <c r="K3">
        <v>1266.33</v>
      </c>
      <c r="M3">
        <f t="shared" ref="M3:M66" si="0">B3-5.9955</f>
        <v>21.214500000000001</v>
      </c>
      <c r="N3">
        <f t="shared" ref="N3:N66" si="1">M3/21.2245</f>
        <v>0.99952884638036243</v>
      </c>
      <c r="P3" t="s">
        <v>75</v>
      </c>
      <c r="Q3">
        <f>3.1416*0.035*0.035</f>
        <v>3.8484600000000006E-3</v>
      </c>
      <c r="S3">
        <v>2</v>
      </c>
      <c r="T3">
        <f t="shared" ref="T3:T66" si="2">(M3-$W$8)/M3*100</f>
        <v>79.990572485799802</v>
      </c>
      <c r="U3">
        <f t="shared" ref="U3:U66" si="3">(M3-$W$8)/$W$8</f>
        <v>3.9976442319018113</v>
      </c>
    </row>
    <row r="4" spans="1:23" x14ac:dyDescent="0.75">
      <c r="A4" s="7">
        <v>0.45410879629629625</v>
      </c>
      <c r="B4">
        <v>27.21</v>
      </c>
      <c r="C4">
        <v>31.92</v>
      </c>
      <c r="D4">
        <v>10</v>
      </c>
      <c r="E4">
        <v>40.85</v>
      </c>
      <c r="F4">
        <v>10</v>
      </c>
      <c r="G4">
        <v>27.67</v>
      </c>
      <c r="H4">
        <v>29.92</v>
      </c>
      <c r="I4">
        <v>27.55</v>
      </c>
      <c r="J4">
        <v>28.21</v>
      </c>
      <c r="K4">
        <v>1264.96</v>
      </c>
      <c r="M4">
        <f t="shared" si="0"/>
        <v>21.214500000000001</v>
      </c>
      <c r="N4">
        <f t="shared" si="1"/>
        <v>0.99952884638036243</v>
      </c>
      <c r="P4" t="s">
        <v>69</v>
      </c>
      <c r="Q4">
        <v>5</v>
      </c>
      <c r="S4">
        <v>3</v>
      </c>
      <c r="T4">
        <f t="shared" si="2"/>
        <v>79.990572485799802</v>
      </c>
      <c r="U4">
        <f t="shared" si="3"/>
        <v>3.9976442319018113</v>
      </c>
    </row>
    <row r="5" spans="1:23" x14ac:dyDescent="0.75">
      <c r="A5" s="7">
        <v>0.45480324074074074</v>
      </c>
      <c r="B5">
        <v>27.19</v>
      </c>
      <c r="C5">
        <v>32.159999999999997</v>
      </c>
      <c r="D5">
        <v>10</v>
      </c>
      <c r="E5">
        <v>39.700000000000003</v>
      </c>
      <c r="F5">
        <v>10</v>
      </c>
      <c r="G5">
        <v>28.08</v>
      </c>
      <c r="H5">
        <v>30.27</v>
      </c>
      <c r="I5">
        <v>34.42</v>
      </c>
      <c r="J5">
        <v>28.09</v>
      </c>
      <c r="K5">
        <v>1259.49</v>
      </c>
      <c r="M5">
        <f t="shared" si="0"/>
        <v>21.194500000000001</v>
      </c>
      <c r="N5">
        <f t="shared" si="1"/>
        <v>0.99858653914108708</v>
      </c>
      <c r="P5" t="s">
        <v>71</v>
      </c>
      <c r="Q5">
        <f>60*5</f>
        <v>300</v>
      </c>
      <c r="S5">
        <v>4</v>
      </c>
      <c r="T5">
        <f t="shared" si="2"/>
        <v>79.971690768831522</v>
      </c>
      <c r="U5">
        <f t="shared" si="3"/>
        <v>3.9929326957054343</v>
      </c>
    </row>
    <row r="6" spans="1:23" x14ac:dyDescent="0.75">
      <c r="A6" s="7">
        <v>0.45549768518518513</v>
      </c>
      <c r="B6">
        <v>27.18</v>
      </c>
      <c r="C6">
        <v>32.380000000000003</v>
      </c>
      <c r="D6">
        <v>10</v>
      </c>
      <c r="E6">
        <v>38.840000000000003</v>
      </c>
      <c r="F6">
        <v>10</v>
      </c>
      <c r="G6">
        <v>33.18</v>
      </c>
      <c r="H6">
        <v>26.15</v>
      </c>
      <c r="I6">
        <v>29.84</v>
      </c>
      <c r="J6">
        <v>29.92</v>
      </c>
      <c r="K6">
        <v>1262.23</v>
      </c>
      <c r="M6">
        <f t="shared" si="0"/>
        <v>21.1845</v>
      </c>
      <c r="N6">
        <f t="shared" si="1"/>
        <v>0.99811538552144929</v>
      </c>
      <c r="P6" t="s">
        <v>72</v>
      </c>
      <c r="Q6">
        <f>Q2*Q4*Q5*Q3</f>
        <v>6024.131058330001</v>
      </c>
      <c r="S6">
        <v>5</v>
      </c>
      <c r="T6">
        <f t="shared" si="2"/>
        <v>79.962236540867139</v>
      </c>
      <c r="U6">
        <f t="shared" si="3"/>
        <v>3.9905769276072456</v>
      </c>
    </row>
    <row r="7" spans="1:23" x14ac:dyDescent="0.75">
      <c r="A7" s="7">
        <v>0.45619212962962963</v>
      </c>
      <c r="B7">
        <v>27.17</v>
      </c>
      <c r="C7">
        <v>32.630000000000003</v>
      </c>
      <c r="D7">
        <v>10</v>
      </c>
      <c r="E7">
        <v>38.14</v>
      </c>
      <c r="F7">
        <v>10</v>
      </c>
      <c r="G7">
        <v>24.59</v>
      </c>
      <c r="H7">
        <v>24.85</v>
      </c>
      <c r="I7">
        <v>26.3</v>
      </c>
      <c r="J7">
        <v>26.45</v>
      </c>
      <c r="K7">
        <v>1262.23</v>
      </c>
      <c r="M7">
        <f t="shared" si="0"/>
        <v>21.174500000000002</v>
      </c>
      <c r="N7">
        <f t="shared" si="1"/>
        <v>0.99764423190181173</v>
      </c>
      <c r="P7" t="s">
        <v>73</v>
      </c>
      <c r="S7">
        <v>6</v>
      </c>
      <c r="T7">
        <f t="shared" si="2"/>
        <v>79.952773383078707</v>
      </c>
      <c r="U7">
        <f t="shared" si="3"/>
        <v>3.9882211595090578</v>
      </c>
    </row>
    <row r="8" spans="1:23" x14ac:dyDescent="0.75">
      <c r="A8" s="7">
        <v>0.45688657407407413</v>
      </c>
      <c r="B8">
        <v>27.17</v>
      </c>
      <c r="C8">
        <v>32.880000000000003</v>
      </c>
      <c r="D8">
        <v>10</v>
      </c>
      <c r="E8">
        <v>38.39</v>
      </c>
      <c r="F8">
        <v>10</v>
      </c>
      <c r="G8">
        <v>31.21</v>
      </c>
      <c r="H8">
        <v>24.07</v>
      </c>
      <c r="I8">
        <v>22.35</v>
      </c>
      <c r="J8">
        <v>28.59</v>
      </c>
      <c r="K8">
        <v>1259.49</v>
      </c>
      <c r="M8">
        <f t="shared" si="0"/>
        <v>21.174500000000002</v>
      </c>
      <c r="N8">
        <f t="shared" si="1"/>
        <v>0.99764423190181173</v>
      </c>
      <c r="P8" t="s">
        <v>74</v>
      </c>
      <c r="S8">
        <v>7</v>
      </c>
      <c r="T8">
        <f t="shared" si="2"/>
        <v>79.952773383078707</v>
      </c>
      <c r="U8">
        <f t="shared" si="3"/>
        <v>3.9882211595090578</v>
      </c>
      <c r="W8">
        <f>0.2*M2</f>
        <v>4.2449000000000003</v>
      </c>
    </row>
    <row r="9" spans="1:23" x14ac:dyDescent="0.75">
      <c r="A9" s="7">
        <v>0.45758101851851851</v>
      </c>
      <c r="B9">
        <v>27.16</v>
      </c>
      <c r="C9">
        <v>33.159999999999997</v>
      </c>
      <c r="D9">
        <v>10</v>
      </c>
      <c r="E9">
        <v>35.57</v>
      </c>
      <c r="F9">
        <v>10</v>
      </c>
      <c r="G9">
        <v>32.33</v>
      </c>
      <c r="H9">
        <v>22.38</v>
      </c>
      <c r="I9">
        <v>20.95</v>
      </c>
      <c r="J9">
        <v>28.07</v>
      </c>
      <c r="K9">
        <v>1262.23</v>
      </c>
      <c r="M9">
        <f t="shared" si="0"/>
        <v>21.1645</v>
      </c>
      <c r="N9">
        <f t="shared" si="1"/>
        <v>0.99717307828217394</v>
      </c>
      <c r="P9" t="s">
        <v>76</v>
      </c>
      <c r="S9">
        <v>8</v>
      </c>
      <c r="T9">
        <f t="shared" si="2"/>
        <v>79.943301282808463</v>
      </c>
      <c r="U9">
        <f t="shared" si="3"/>
        <v>3.985865391410869</v>
      </c>
    </row>
    <row r="10" spans="1:23" x14ac:dyDescent="0.75">
      <c r="A10" s="7">
        <v>0.45827546296296301</v>
      </c>
      <c r="B10">
        <v>27.15</v>
      </c>
      <c r="C10">
        <v>33.380000000000003</v>
      </c>
      <c r="D10">
        <v>10</v>
      </c>
      <c r="E10">
        <v>34.56</v>
      </c>
      <c r="F10">
        <v>10</v>
      </c>
      <c r="G10">
        <v>32.9</v>
      </c>
      <c r="H10">
        <v>21.73</v>
      </c>
      <c r="I10">
        <v>20.47</v>
      </c>
      <c r="J10">
        <v>28.01</v>
      </c>
      <c r="K10">
        <v>1264.96</v>
      </c>
      <c r="M10">
        <f t="shared" si="0"/>
        <v>21.154499999999999</v>
      </c>
      <c r="N10">
        <f t="shared" si="1"/>
        <v>0.99670192466253615</v>
      </c>
      <c r="S10">
        <v>9</v>
      </c>
      <c r="T10">
        <f t="shared" si="2"/>
        <v>79.933820227374781</v>
      </c>
      <c r="U10">
        <f t="shared" si="3"/>
        <v>3.9835096233126803</v>
      </c>
    </row>
    <row r="11" spans="1:23" x14ac:dyDescent="0.75">
      <c r="A11" s="7">
        <v>0.4589699074074074</v>
      </c>
      <c r="B11">
        <v>27.14</v>
      </c>
      <c r="C11">
        <v>33.6</v>
      </c>
      <c r="D11">
        <v>10</v>
      </c>
      <c r="E11">
        <v>34.159999999999997</v>
      </c>
      <c r="F11">
        <v>10</v>
      </c>
      <c r="G11">
        <v>33.119999999999997</v>
      </c>
      <c r="H11">
        <v>21.36</v>
      </c>
      <c r="I11">
        <v>20.21</v>
      </c>
      <c r="J11">
        <v>27.32</v>
      </c>
      <c r="K11">
        <v>1258.1199999999999</v>
      </c>
      <c r="M11">
        <f t="shared" si="0"/>
        <v>21.144500000000001</v>
      </c>
      <c r="N11">
        <f t="shared" si="1"/>
        <v>0.99623077104289859</v>
      </c>
      <c r="S11">
        <v>10</v>
      </c>
      <c r="T11">
        <f t="shared" si="2"/>
        <v>79.924330204071978</v>
      </c>
      <c r="U11">
        <f t="shared" si="3"/>
        <v>3.9811538552144921</v>
      </c>
    </row>
    <row r="12" spans="1:23" x14ac:dyDescent="0.75">
      <c r="A12" s="7">
        <v>0.45966435185185189</v>
      </c>
      <c r="B12">
        <v>27.14</v>
      </c>
      <c r="C12">
        <v>33.840000000000003</v>
      </c>
      <c r="D12">
        <v>10</v>
      </c>
      <c r="E12">
        <v>33.96</v>
      </c>
      <c r="F12">
        <v>10</v>
      </c>
      <c r="G12">
        <v>33.28</v>
      </c>
      <c r="H12">
        <v>21.05</v>
      </c>
      <c r="I12">
        <v>20.05</v>
      </c>
      <c r="J12">
        <v>27.76</v>
      </c>
      <c r="K12">
        <v>1262.23</v>
      </c>
      <c r="M12">
        <f t="shared" si="0"/>
        <v>21.144500000000001</v>
      </c>
      <c r="N12">
        <f t="shared" si="1"/>
        <v>0.99623077104289859</v>
      </c>
      <c r="S12">
        <v>11</v>
      </c>
      <c r="T12">
        <f t="shared" si="2"/>
        <v>79.924330204071978</v>
      </c>
      <c r="U12">
        <f t="shared" si="3"/>
        <v>3.9811538552144921</v>
      </c>
    </row>
    <row r="13" spans="1:23" x14ac:dyDescent="0.75">
      <c r="A13" s="7">
        <v>0.46035879629629628</v>
      </c>
      <c r="B13">
        <v>27.13</v>
      </c>
      <c r="C13">
        <v>34.08</v>
      </c>
      <c r="D13">
        <v>10</v>
      </c>
      <c r="E13">
        <v>33.86</v>
      </c>
      <c r="F13">
        <v>10</v>
      </c>
      <c r="G13">
        <v>33.6</v>
      </c>
      <c r="H13">
        <v>20.86</v>
      </c>
      <c r="I13">
        <v>19.97</v>
      </c>
      <c r="J13">
        <v>27.87</v>
      </c>
      <c r="K13">
        <v>1264.96</v>
      </c>
      <c r="M13">
        <f t="shared" si="0"/>
        <v>21.134499999999999</v>
      </c>
      <c r="N13">
        <f t="shared" si="1"/>
        <v>0.99575961742326091</v>
      </c>
      <c r="S13">
        <v>12</v>
      </c>
      <c r="T13">
        <f t="shared" si="2"/>
        <v>79.91483120017034</v>
      </c>
      <c r="U13">
        <f t="shared" si="3"/>
        <v>3.9787980871163033</v>
      </c>
    </row>
    <row r="14" spans="1:23" x14ac:dyDescent="0.75">
      <c r="A14" s="7">
        <v>0.46105324074074078</v>
      </c>
      <c r="B14">
        <v>27.12</v>
      </c>
      <c r="C14">
        <v>34.35</v>
      </c>
      <c r="D14">
        <v>10</v>
      </c>
      <c r="E14">
        <v>33.83</v>
      </c>
      <c r="F14">
        <v>10</v>
      </c>
      <c r="G14">
        <v>33.799999999999997</v>
      </c>
      <c r="H14">
        <v>20.71</v>
      </c>
      <c r="I14">
        <v>19.88</v>
      </c>
      <c r="J14">
        <v>27.82</v>
      </c>
      <c r="K14">
        <v>1256.76</v>
      </c>
      <c r="M14">
        <f t="shared" si="0"/>
        <v>21.124500000000001</v>
      </c>
      <c r="N14">
        <f t="shared" si="1"/>
        <v>0.99528846380362324</v>
      </c>
      <c r="S14">
        <v>13</v>
      </c>
      <c r="T14">
        <f t="shared" si="2"/>
        <v>79.905323202916051</v>
      </c>
      <c r="U14">
        <f t="shared" si="3"/>
        <v>3.9764423190181155</v>
      </c>
    </row>
    <row r="15" spans="1:23" x14ac:dyDescent="0.75">
      <c r="A15" s="7">
        <v>0.46174768518518516</v>
      </c>
      <c r="B15">
        <v>27.12</v>
      </c>
      <c r="C15">
        <v>34.630000000000003</v>
      </c>
      <c r="D15">
        <v>10</v>
      </c>
      <c r="E15">
        <v>33.840000000000003</v>
      </c>
      <c r="F15">
        <v>10</v>
      </c>
      <c r="G15">
        <v>34.01</v>
      </c>
      <c r="H15">
        <v>20.65</v>
      </c>
      <c r="I15">
        <v>19.89</v>
      </c>
      <c r="J15">
        <v>28.8</v>
      </c>
      <c r="K15">
        <v>1260.8599999999999</v>
      </c>
      <c r="M15">
        <f t="shared" si="0"/>
        <v>21.124500000000001</v>
      </c>
      <c r="N15">
        <f t="shared" si="1"/>
        <v>0.99528846380362324</v>
      </c>
      <c r="S15">
        <v>14</v>
      </c>
      <c r="T15">
        <f t="shared" si="2"/>
        <v>79.905323202916051</v>
      </c>
      <c r="U15">
        <f t="shared" si="3"/>
        <v>3.9764423190181155</v>
      </c>
    </row>
    <row r="16" spans="1:23" x14ac:dyDescent="0.75">
      <c r="A16" s="7">
        <v>0.46244212962962966</v>
      </c>
      <c r="B16">
        <v>27.11</v>
      </c>
      <c r="C16">
        <v>34.93</v>
      </c>
      <c r="D16">
        <v>10</v>
      </c>
      <c r="E16">
        <v>33.909999999999997</v>
      </c>
      <c r="F16">
        <v>10</v>
      </c>
      <c r="G16">
        <v>34.24</v>
      </c>
      <c r="H16">
        <v>20.63</v>
      </c>
      <c r="I16">
        <v>19.89</v>
      </c>
      <c r="J16">
        <v>28.55</v>
      </c>
      <c r="K16">
        <v>1262.23</v>
      </c>
      <c r="M16">
        <f t="shared" si="0"/>
        <v>21.1145</v>
      </c>
      <c r="N16">
        <f t="shared" si="1"/>
        <v>0.99481731018398556</v>
      </c>
      <c r="S16">
        <v>15</v>
      </c>
      <c r="T16">
        <f t="shared" si="2"/>
        <v>79.895806199531123</v>
      </c>
      <c r="U16">
        <f t="shared" si="3"/>
        <v>3.9740865509199268</v>
      </c>
    </row>
    <row r="17" spans="1:21" x14ac:dyDescent="0.75">
      <c r="A17" s="7">
        <v>0.46313657407407405</v>
      </c>
      <c r="B17">
        <v>27.11</v>
      </c>
      <c r="C17">
        <v>35.24</v>
      </c>
      <c r="D17">
        <v>10</v>
      </c>
      <c r="E17">
        <v>34</v>
      </c>
      <c r="F17">
        <v>10</v>
      </c>
      <c r="G17">
        <v>34.28</v>
      </c>
      <c r="H17">
        <v>20.52</v>
      </c>
      <c r="I17">
        <v>19.95</v>
      </c>
      <c r="J17">
        <v>27.43</v>
      </c>
      <c r="K17">
        <v>1264.96</v>
      </c>
      <c r="M17">
        <f t="shared" si="0"/>
        <v>21.1145</v>
      </c>
      <c r="N17">
        <f t="shared" si="1"/>
        <v>0.99481731018398556</v>
      </c>
      <c r="S17">
        <v>16</v>
      </c>
      <c r="T17">
        <f t="shared" si="2"/>
        <v>79.895806199531123</v>
      </c>
      <c r="U17">
        <f t="shared" si="3"/>
        <v>3.9740865509199268</v>
      </c>
    </row>
    <row r="18" spans="1:21" x14ac:dyDescent="0.75">
      <c r="A18" s="7">
        <v>0.46383101851851855</v>
      </c>
      <c r="B18">
        <v>27.1</v>
      </c>
      <c r="C18">
        <v>35.54</v>
      </c>
      <c r="D18">
        <v>10</v>
      </c>
      <c r="E18">
        <v>34.07</v>
      </c>
      <c r="F18">
        <v>10</v>
      </c>
      <c r="G18">
        <v>34.270000000000003</v>
      </c>
      <c r="H18">
        <v>20.59</v>
      </c>
      <c r="I18">
        <v>20.05</v>
      </c>
      <c r="J18">
        <v>30.06</v>
      </c>
      <c r="K18">
        <v>1260.8599999999999</v>
      </c>
      <c r="M18">
        <f t="shared" si="0"/>
        <v>21.104500000000002</v>
      </c>
      <c r="N18">
        <f t="shared" si="1"/>
        <v>0.99434615656434788</v>
      </c>
      <c r="S18">
        <v>17</v>
      </c>
      <c r="T18">
        <f t="shared" si="2"/>
        <v>79.886280177213393</v>
      </c>
      <c r="U18">
        <f t="shared" si="3"/>
        <v>3.971730782821739</v>
      </c>
    </row>
    <row r="19" spans="1:21" x14ac:dyDescent="0.75">
      <c r="A19" s="7">
        <v>0.46452546296296293</v>
      </c>
      <c r="B19">
        <v>27.1</v>
      </c>
      <c r="C19">
        <v>35.85</v>
      </c>
      <c r="D19">
        <v>10</v>
      </c>
      <c r="E19">
        <v>34.15</v>
      </c>
      <c r="F19">
        <v>10</v>
      </c>
      <c r="G19">
        <v>34.28</v>
      </c>
      <c r="H19">
        <v>20.56</v>
      </c>
      <c r="I19">
        <v>20.12</v>
      </c>
      <c r="J19">
        <v>27.96</v>
      </c>
      <c r="K19">
        <v>1264.96</v>
      </c>
      <c r="M19">
        <f t="shared" si="0"/>
        <v>21.104500000000002</v>
      </c>
      <c r="N19">
        <f t="shared" si="1"/>
        <v>0.99434615656434788</v>
      </c>
      <c r="S19">
        <v>18</v>
      </c>
      <c r="T19">
        <f t="shared" si="2"/>
        <v>79.886280177213393</v>
      </c>
      <c r="U19">
        <f t="shared" si="3"/>
        <v>3.971730782821739</v>
      </c>
    </row>
    <row r="20" spans="1:21" x14ac:dyDescent="0.75">
      <c r="A20" s="7">
        <v>0.46521990740740743</v>
      </c>
      <c r="B20">
        <v>27.08</v>
      </c>
      <c r="C20">
        <v>36.159999999999997</v>
      </c>
      <c r="D20">
        <v>10</v>
      </c>
      <c r="E20">
        <v>34.24</v>
      </c>
      <c r="F20">
        <v>10</v>
      </c>
      <c r="G20">
        <v>34.479999999999997</v>
      </c>
      <c r="H20">
        <v>20.58</v>
      </c>
      <c r="I20">
        <v>20.28</v>
      </c>
      <c r="J20">
        <v>27.58</v>
      </c>
      <c r="K20">
        <v>1264.96</v>
      </c>
      <c r="M20">
        <f t="shared" si="0"/>
        <v>21.084499999999998</v>
      </c>
      <c r="N20">
        <f t="shared" si="1"/>
        <v>0.99340384932507242</v>
      </c>
      <c r="S20">
        <v>19</v>
      </c>
      <c r="T20">
        <f t="shared" si="2"/>
        <v>79.86720102444923</v>
      </c>
      <c r="U20">
        <f t="shared" si="3"/>
        <v>3.9670192466253611</v>
      </c>
    </row>
    <row r="21" spans="1:21" x14ac:dyDescent="0.75">
      <c r="A21" s="7">
        <v>0.46591435185185182</v>
      </c>
      <c r="B21">
        <v>27.07</v>
      </c>
      <c r="C21">
        <v>36.44</v>
      </c>
      <c r="D21">
        <v>10</v>
      </c>
      <c r="E21">
        <v>34.31</v>
      </c>
      <c r="F21">
        <v>10</v>
      </c>
      <c r="G21">
        <v>34.42</v>
      </c>
      <c r="H21">
        <v>20.66</v>
      </c>
      <c r="I21">
        <v>20.440000000000001</v>
      </c>
      <c r="J21">
        <v>27.46</v>
      </c>
      <c r="K21">
        <v>1264.96</v>
      </c>
      <c r="M21">
        <f t="shared" si="0"/>
        <v>21.0745</v>
      </c>
      <c r="N21">
        <f t="shared" si="1"/>
        <v>0.99293269570543485</v>
      </c>
      <c r="S21">
        <v>20</v>
      </c>
      <c r="T21">
        <f t="shared" si="2"/>
        <v>79.857647868276828</v>
      </c>
      <c r="U21">
        <f t="shared" si="3"/>
        <v>3.9646634785271733</v>
      </c>
    </row>
    <row r="22" spans="1:21" x14ac:dyDescent="0.75">
      <c r="A22" s="7">
        <v>0.46660879629629631</v>
      </c>
      <c r="B22">
        <v>27.07</v>
      </c>
      <c r="C22">
        <v>36.69</v>
      </c>
      <c r="D22">
        <v>10</v>
      </c>
      <c r="E22">
        <v>34.39</v>
      </c>
      <c r="F22">
        <v>10</v>
      </c>
      <c r="G22">
        <v>34.58</v>
      </c>
      <c r="H22">
        <v>20.68</v>
      </c>
      <c r="I22">
        <v>20.61</v>
      </c>
      <c r="J22">
        <v>27.36</v>
      </c>
      <c r="K22">
        <v>1263.5899999999999</v>
      </c>
      <c r="M22">
        <f t="shared" si="0"/>
        <v>21.0745</v>
      </c>
      <c r="N22">
        <f t="shared" si="1"/>
        <v>0.99293269570543485</v>
      </c>
      <c r="S22">
        <v>21</v>
      </c>
      <c r="T22">
        <f t="shared" si="2"/>
        <v>79.857647868276828</v>
      </c>
      <c r="U22">
        <f t="shared" si="3"/>
        <v>3.9646634785271733</v>
      </c>
    </row>
    <row r="23" spans="1:21" x14ac:dyDescent="0.75">
      <c r="A23" s="7">
        <v>0.46730324074074076</v>
      </c>
      <c r="B23">
        <v>27.02</v>
      </c>
      <c r="C23">
        <v>36.9</v>
      </c>
      <c r="D23">
        <v>10</v>
      </c>
      <c r="E23">
        <v>34.42</v>
      </c>
      <c r="F23">
        <v>10</v>
      </c>
      <c r="G23">
        <v>34.590000000000003</v>
      </c>
      <c r="H23">
        <v>20.66</v>
      </c>
      <c r="I23">
        <v>20.75</v>
      </c>
      <c r="J23">
        <v>26.7</v>
      </c>
      <c r="K23">
        <v>1264.96</v>
      </c>
      <c r="M23">
        <f t="shared" si="0"/>
        <v>21.0245</v>
      </c>
      <c r="N23">
        <f t="shared" si="1"/>
        <v>0.99057692760724636</v>
      </c>
      <c r="S23">
        <v>22</v>
      </c>
      <c r="T23">
        <f t="shared" si="2"/>
        <v>79.809745772788887</v>
      </c>
      <c r="U23">
        <f t="shared" si="3"/>
        <v>3.952884638036231</v>
      </c>
    </row>
    <row r="24" spans="1:21" x14ac:dyDescent="0.75">
      <c r="A24" s="7">
        <v>0.4679976851851852</v>
      </c>
      <c r="B24">
        <v>27.02</v>
      </c>
      <c r="C24">
        <v>37.1</v>
      </c>
      <c r="D24">
        <v>10</v>
      </c>
      <c r="E24">
        <v>34.409999999999997</v>
      </c>
      <c r="F24">
        <v>10</v>
      </c>
      <c r="G24">
        <v>34.56</v>
      </c>
      <c r="H24">
        <v>20.73</v>
      </c>
      <c r="I24">
        <v>20.98</v>
      </c>
      <c r="J24">
        <v>27.62</v>
      </c>
      <c r="K24">
        <v>1264.96</v>
      </c>
      <c r="M24">
        <f t="shared" si="0"/>
        <v>21.0245</v>
      </c>
      <c r="N24">
        <f t="shared" si="1"/>
        <v>0.99057692760724636</v>
      </c>
      <c r="S24">
        <v>23</v>
      </c>
      <c r="T24">
        <f t="shared" si="2"/>
        <v>79.809745772788887</v>
      </c>
      <c r="U24">
        <f t="shared" si="3"/>
        <v>3.952884638036231</v>
      </c>
    </row>
    <row r="25" spans="1:21" x14ac:dyDescent="0.75">
      <c r="A25" s="7">
        <v>0.46869212962962964</v>
      </c>
      <c r="B25">
        <v>27.01</v>
      </c>
      <c r="C25">
        <v>37.29</v>
      </c>
      <c r="D25">
        <v>10</v>
      </c>
      <c r="E25">
        <v>34.39</v>
      </c>
      <c r="F25">
        <v>10</v>
      </c>
      <c r="G25">
        <v>34.54</v>
      </c>
      <c r="H25">
        <v>20.75</v>
      </c>
      <c r="I25">
        <v>21.18</v>
      </c>
      <c r="J25">
        <v>28.56</v>
      </c>
      <c r="K25">
        <v>1260.8599999999999</v>
      </c>
      <c r="M25">
        <f t="shared" si="0"/>
        <v>21.014500000000002</v>
      </c>
      <c r="N25">
        <f t="shared" si="1"/>
        <v>0.99010577398760879</v>
      </c>
      <c r="S25">
        <v>24</v>
      </c>
      <c r="T25">
        <f t="shared" si="2"/>
        <v>79.800137999952412</v>
      </c>
      <c r="U25">
        <f t="shared" si="3"/>
        <v>3.9505288699380432</v>
      </c>
    </row>
    <row r="26" spans="1:21" x14ac:dyDescent="0.75">
      <c r="A26" s="7">
        <v>0.46938657407407408</v>
      </c>
      <c r="B26">
        <v>26.97</v>
      </c>
      <c r="C26">
        <v>37.520000000000003</v>
      </c>
      <c r="D26">
        <v>10</v>
      </c>
      <c r="E26">
        <v>34.46</v>
      </c>
      <c r="F26">
        <v>10</v>
      </c>
      <c r="G26">
        <v>34.79</v>
      </c>
      <c r="H26">
        <v>20.9</v>
      </c>
      <c r="I26">
        <v>21.45</v>
      </c>
      <c r="J26">
        <v>29.09</v>
      </c>
      <c r="K26">
        <v>1266.33</v>
      </c>
      <c r="M26">
        <f t="shared" si="0"/>
        <v>20.974499999999999</v>
      </c>
      <c r="N26">
        <f t="shared" si="1"/>
        <v>0.98822115950905798</v>
      </c>
      <c r="S26">
        <v>25</v>
      </c>
      <c r="T26">
        <f t="shared" si="2"/>
        <v>79.761615294762677</v>
      </c>
      <c r="U26">
        <f t="shared" si="3"/>
        <v>3.9411057975452888</v>
      </c>
    </row>
    <row r="27" spans="1:21" x14ac:dyDescent="0.75">
      <c r="A27" s="7">
        <v>0.47008101851851852</v>
      </c>
      <c r="B27">
        <v>26.97</v>
      </c>
      <c r="C27">
        <v>37.75</v>
      </c>
      <c r="D27">
        <v>10</v>
      </c>
      <c r="E27">
        <v>34.549999999999997</v>
      </c>
      <c r="F27">
        <v>10</v>
      </c>
      <c r="G27">
        <v>34.880000000000003</v>
      </c>
      <c r="H27">
        <v>20.87</v>
      </c>
      <c r="I27">
        <v>21.64</v>
      </c>
      <c r="J27">
        <v>30.26</v>
      </c>
      <c r="K27">
        <v>1270.43</v>
      </c>
      <c r="M27">
        <f t="shared" si="0"/>
        <v>20.974499999999999</v>
      </c>
      <c r="N27">
        <f t="shared" si="1"/>
        <v>0.98822115950905798</v>
      </c>
      <c r="S27">
        <v>26</v>
      </c>
      <c r="T27">
        <f t="shared" si="2"/>
        <v>79.761615294762677</v>
      </c>
      <c r="U27">
        <f t="shared" si="3"/>
        <v>3.9411057975452888</v>
      </c>
    </row>
    <row r="28" spans="1:21" x14ac:dyDescent="0.75">
      <c r="A28" s="7">
        <v>0.47077546296296297</v>
      </c>
      <c r="B28">
        <v>26.95</v>
      </c>
      <c r="C28">
        <v>37.99</v>
      </c>
      <c r="D28">
        <v>10</v>
      </c>
      <c r="E28">
        <v>34.64</v>
      </c>
      <c r="F28">
        <v>10</v>
      </c>
      <c r="G28">
        <v>34.85</v>
      </c>
      <c r="H28">
        <v>20.97</v>
      </c>
      <c r="I28">
        <v>21.86</v>
      </c>
      <c r="J28">
        <v>29</v>
      </c>
      <c r="K28">
        <v>1258.1199999999999</v>
      </c>
      <c r="M28">
        <f t="shared" si="0"/>
        <v>20.954499999999999</v>
      </c>
      <c r="N28">
        <f t="shared" si="1"/>
        <v>0.98727885226978263</v>
      </c>
      <c r="S28">
        <v>27</v>
      </c>
      <c r="T28">
        <f t="shared" si="2"/>
        <v>79.742298790235978</v>
      </c>
      <c r="U28">
        <f t="shared" si="3"/>
        <v>3.9363942613489122</v>
      </c>
    </row>
    <row r="29" spans="1:21" x14ac:dyDescent="0.75">
      <c r="A29" s="7">
        <v>0.47146990740740741</v>
      </c>
      <c r="B29">
        <v>26.94</v>
      </c>
      <c r="C29">
        <v>38.22</v>
      </c>
      <c r="D29">
        <v>10</v>
      </c>
      <c r="E29">
        <v>34.729999999999997</v>
      </c>
      <c r="F29">
        <v>10</v>
      </c>
      <c r="G29">
        <v>35.03</v>
      </c>
      <c r="H29">
        <v>21.07</v>
      </c>
      <c r="I29">
        <v>22.11</v>
      </c>
      <c r="J29">
        <v>28.41</v>
      </c>
      <c r="K29">
        <v>1271.8</v>
      </c>
      <c r="M29">
        <f t="shared" si="0"/>
        <v>20.944500000000001</v>
      </c>
      <c r="N29">
        <f t="shared" si="1"/>
        <v>0.98680769865014495</v>
      </c>
      <c r="S29">
        <v>28</v>
      </c>
      <c r="T29">
        <f t="shared" si="2"/>
        <v>79.73262670390794</v>
      </c>
      <c r="U29">
        <f t="shared" si="3"/>
        <v>3.934038493250724</v>
      </c>
    </row>
    <row r="30" spans="1:21" x14ac:dyDescent="0.75">
      <c r="A30" s="7">
        <v>0.47216435185185185</v>
      </c>
      <c r="B30">
        <v>26.92</v>
      </c>
      <c r="C30">
        <v>38.450000000000003</v>
      </c>
      <c r="D30">
        <v>10</v>
      </c>
      <c r="E30">
        <v>34.82</v>
      </c>
      <c r="F30">
        <v>10</v>
      </c>
      <c r="G30">
        <v>35.130000000000003</v>
      </c>
      <c r="H30">
        <v>21.12</v>
      </c>
      <c r="I30">
        <v>22.4</v>
      </c>
      <c r="J30">
        <v>31.56</v>
      </c>
      <c r="K30">
        <v>1269.06</v>
      </c>
      <c r="M30">
        <f t="shared" si="0"/>
        <v>20.924500000000002</v>
      </c>
      <c r="N30">
        <f t="shared" si="1"/>
        <v>0.9858653914108696</v>
      </c>
      <c r="S30">
        <v>29</v>
      </c>
      <c r="T30">
        <f t="shared" si="2"/>
        <v>79.71325479700829</v>
      </c>
      <c r="U30">
        <f t="shared" si="3"/>
        <v>3.9293269570543474</v>
      </c>
    </row>
    <row r="31" spans="1:21" x14ac:dyDescent="0.75">
      <c r="A31" s="7">
        <v>0.47285879629629629</v>
      </c>
      <c r="B31">
        <v>26.92</v>
      </c>
      <c r="C31">
        <v>38.68</v>
      </c>
      <c r="D31">
        <v>10</v>
      </c>
      <c r="E31">
        <v>34.96</v>
      </c>
      <c r="F31">
        <v>10</v>
      </c>
      <c r="G31">
        <v>35.229999999999997</v>
      </c>
      <c r="H31">
        <v>21.2</v>
      </c>
      <c r="I31">
        <v>22.65</v>
      </c>
      <c r="J31">
        <v>31.19</v>
      </c>
      <c r="K31">
        <v>1271.8</v>
      </c>
      <c r="M31">
        <f t="shared" si="0"/>
        <v>20.924500000000002</v>
      </c>
      <c r="N31">
        <f t="shared" si="1"/>
        <v>0.9858653914108696</v>
      </c>
      <c r="S31">
        <v>30</v>
      </c>
      <c r="T31">
        <f t="shared" si="2"/>
        <v>79.71325479700829</v>
      </c>
      <c r="U31">
        <f t="shared" si="3"/>
        <v>3.9293269570543474</v>
      </c>
    </row>
    <row r="32" spans="1:21" x14ac:dyDescent="0.75">
      <c r="A32" s="7">
        <v>0.47355324074074073</v>
      </c>
      <c r="B32">
        <v>26.88</v>
      </c>
      <c r="C32">
        <v>38.94</v>
      </c>
      <c r="D32">
        <v>10</v>
      </c>
      <c r="E32">
        <v>35.06</v>
      </c>
      <c r="F32">
        <v>10</v>
      </c>
      <c r="G32">
        <v>35.28</v>
      </c>
      <c r="H32">
        <v>21.35</v>
      </c>
      <c r="I32">
        <v>22.91</v>
      </c>
      <c r="J32">
        <v>29.61</v>
      </c>
      <c r="K32">
        <v>1273.1600000000001</v>
      </c>
      <c r="M32">
        <f t="shared" si="0"/>
        <v>20.884499999999999</v>
      </c>
      <c r="N32">
        <f t="shared" si="1"/>
        <v>0.98398077693231878</v>
      </c>
      <c r="S32">
        <v>31</v>
      </c>
      <c r="T32">
        <f t="shared" si="2"/>
        <v>79.674399674399666</v>
      </c>
      <c r="U32">
        <f t="shared" si="3"/>
        <v>3.919903884661593</v>
      </c>
    </row>
    <row r="33" spans="1:21" x14ac:dyDescent="0.75">
      <c r="A33" s="7">
        <v>0.47424768518518517</v>
      </c>
      <c r="B33">
        <v>26.88</v>
      </c>
      <c r="C33">
        <v>39.18</v>
      </c>
      <c r="D33">
        <v>10</v>
      </c>
      <c r="E33">
        <v>35.15</v>
      </c>
      <c r="F33">
        <v>10</v>
      </c>
      <c r="G33">
        <v>35.369999999999997</v>
      </c>
      <c r="H33">
        <v>21.5</v>
      </c>
      <c r="I33">
        <v>23.19</v>
      </c>
      <c r="J33">
        <v>30.6</v>
      </c>
      <c r="K33">
        <v>1274.53</v>
      </c>
      <c r="M33">
        <f t="shared" si="0"/>
        <v>20.884499999999999</v>
      </c>
      <c r="N33">
        <f t="shared" si="1"/>
        <v>0.98398077693231878</v>
      </c>
      <c r="S33">
        <v>32</v>
      </c>
      <c r="T33">
        <f t="shared" si="2"/>
        <v>79.674399674399666</v>
      </c>
      <c r="U33">
        <f t="shared" si="3"/>
        <v>3.919903884661593</v>
      </c>
    </row>
    <row r="34" spans="1:21" x14ac:dyDescent="0.75">
      <c r="A34" s="7">
        <v>0.47494212962962962</v>
      </c>
      <c r="B34">
        <v>26.87</v>
      </c>
      <c r="C34">
        <v>39.42</v>
      </c>
      <c r="D34">
        <v>10</v>
      </c>
      <c r="E34">
        <v>35.25</v>
      </c>
      <c r="F34">
        <v>10</v>
      </c>
      <c r="G34">
        <v>35.450000000000003</v>
      </c>
      <c r="H34">
        <v>21.58</v>
      </c>
      <c r="I34">
        <v>23.46</v>
      </c>
      <c r="J34">
        <v>28.96</v>
      </c>
      <c r="K34">
        <v>1280</v>
      </c>
      <c r="M34">
        <f t="shared" si="0"/>
        <v>20.874500000000001</v>
      </c>
      <c r="N34">
        <f t="shared" si="1"/>
        <v>0.98350962331268121</v>
      </c>
      <c r="S34">
        <v>33</v>
      </c>
      <c r="T34">
        <f t="shared" si="2"/>
        <v>79.664662626649744</v>
      </c>
      <c r="U34">
        <f t="shared" si="3"/>
        <v>3.9175481165634052</v>
      </c>
    </row>
    <row r="35" spans="1:21" x14ac:dyDescent="0.75">
      <c r="A35" s="7">
        <v>0.47563657407407406</v>
      </c>
      <c r="B35">
        <v>26.86</v>
      </c>
      <c r="C35">
        <v>39.630000000000003</v>
      </c>
      <c r="D35">
        <v>10</v>
      </c>
      <c r="E35">
        <v>35.369999999999997</v>
      </c>
      <c r="F35">
        <v>10</v>
      </c>
      <c r="G35">
        <v>35.57</v>
      </c>
      <c r="H35">
        <v>21.74</v>
      </c>
      <c r="I35">
        <v>23.76</v>
      </c>
      <c r="J35">
        <v>29.48</v>
      </c>
      <c r="K35">
        <v>1275.9000000000001</v>
      </c>
      <c r="M35">
        <f t="shared" si="0"/>
        <v>20.8645</v>
      </c>
      <c r="N35">
        <f t="shared" si="1"/>
        <v>0.98303846969304343</v>
      </c>
      <c r="S35">
        <v>34</v>
      </c>
      <c r="T35">
        <f t="shared" si="2"/>
        <v>79.654916245297031</v>
      </c>
      <c r="U35">
        <f t="shared" si="3"/>
        <v>3.9151923484652165</v>
      </c>
    </row>
    <row r="36" spans="1:21" x14ac:dyDescent="0.75">
      <c r="A36" s="7">
        <v>0.4763310185185185</v>
      </c>
      <c r="B36">
        <v>26.85</v>
      </c>
      <c r="C36">
        <v>39.799999999999997</v>
      </c>
      <c r="D36">
        <v>10</v>
      </c>
      <c r="E36">
        <v>35.42</v>
      </c>
      <c r="F36">
        <v>10</v>
      </c>
      <c r="G36">
        <v>35.61</v>
      </c>
      <c r="H36">
        <v>21.86</v>
      </c>
      <c r="I36">
        <v>23.98</v>
      </c>
      <c r="J36">
        <v>28.61</v>
      </c>
      <c r="K36">
        <v>1274.53</v>
      </c>
      <c r="M36">
        <f t="shared" si="0"/>
        <v>20.854500000000002</v>
      </c>
      <c r="N36">
        <f t="shared" si="1"/>
        <v>0.98256731607340586</v>
      </c>
      <c r="S36">
        <v>35</v>
      </c>
      <c r="T36">
        <f t="shared" si="2"/>
        <v>79.645160516914814</v>
      </c>
      <c r="U36">
        <f t="shared" si="3"/>
        <v>3.9128365803670286</v>
      </c>
    </row>
    <row r="37" spans="1:21" x14ac:dyDescent="0.75">
      <c r="A37" s="7">
        <v>0.47702546296296294</v>
      </c>
      <c r="B37">
        <v>26.83</v>
      </c>
      <c r="C37">
        <v>39.99</v>
      </c>
      <c r="D37">
        <v>10</v>
      </c>
      <c r="E37">
        <v>35.46</v>
      </c>
      <c r="F37">
        <v>10</v>
      </c>
      <c r="G37">
        <v>35.700000000000003</v>
      </c>
      <c r="H37">
        <v>21.96</v>
      </c>
      <c r="I37">
        <v>24.27</v>
      </c>
      <c r="J37">
        <v>30.97</v>
      </c>
      <c r="K37">
        <v>1274.53</v>
      </c>
      <c r="M37">
        <f t="shared" si="0"/>
        <v>20.834499999999998</v>
      </c>
      <c r="N37">
        <f t="shared" si="1"/>
        <v>0.98162500883413029</v>
      </c>
      <c r="S37">
        <v>36</v>
      </c>
      <c r="T37">
        <f t="shared" si="2"/>
        <v>79.625620965225934</v>
      </c>
      <c r="U37">
        <f t="shared" si="3"/>
        <v>3.9081250441706508</v>
      </c>
    </row>
    <row r="38" spans="1:21" x14ac:dyDescent="0.75">
      <c r="A38" s="7">
        <v>0.47771990740740744</v>
      </c>
      <c r="B38">
        <v>26.79</v>
      </c>
      <c r="C38">
        <v>40.21</v>
      </c>
      <c r="D38">
        <v>10</v>
      </c>
      <c r="E38">
        <v>35.549999999999997</v>
      </c>
      <c r="F38">
        <v>10</v>
      </c>
      <c r="G38">
        <v>35.75</v>
      </c>
      <c r="H38">
        <v>22.16</v>
      </c>
      <c r="I38">
        <v>24.56</v>
      </c>
      <c r="J38">
        <v>30.76</v>
      </c>
      <c r="K38">
        <v>1275.9000000000001</v>
      </c>
      <c r="M38">
        <f t="shared" si="0"/>
        <v>20.794499999999999</v>
      </c>
      <c r="N38">
        <f t="shared" si="1"/>
        <v>0.97974039435557969</v>
      </c>
      <c r="S38">
        <v>37</v>
      </c>
      <c r="T38">
        <f t="shared" si="2"/>
        <v>79.586429103849568</v>
      </c>
      <c r="U38">
        <f t="shared" si="3"/>
        <v>3.8987019717778972</v>
      </c>
    </row>
    <row r="39" spans="1:21" x14ac:dyDescent="0.75">
      <c r="A39" s="7">
        <v>0.47841435185185183</v>
      </c>
      <c r="B39">
        <v>26.78</v>
      </c>
      <c r="C39">
        <v>40.39</v>
      </c>
      <c r="D39">
        <v>10</v>
      </c>
      <c r="E39">
        <v>35.619999999999997</v>
      </c>
      <c r="F39">
        <v>10</v>
      </c>
      <c r="G39">
        <v>35.83</v>
      </c>
      <c r="H39">
        <v>22.24</v>
      </c>
      <c r="I39">
        <v>24.82</v>
      </c>
      <c r="J39">
        <v>28.85</v>
      </c>
      <c r="K39">
        <v>1278.6300000000001</v>
      </c>
      <c r="M39">
        <f t="shared" si="0"/>
        <v>20.784500000000001</v>
      </c>
      <c r="N39">
        <f t="shared" si="1"/>
        <v>0.97926924073594201</v>
      </c>
      <c r="S39">
        <v>38</v>
      </c>
      <c r="T39">
        <f t="shared" si="2"/>
        <v>79.576607568139707</v>
      </c>
      <c r="U39">
        <f t="shared" si="3"/>
        <v>3.8963462036797094</v>
      </c>
    </row>
    <row r="40" spans="1:21" x14ac:dyDescent="0.75">
      <c r="A40" s="7">
        <v>0.47910879629629632</v>
      </c>
      <c r="B40">
        <v>26.74</v>
      </c>
      <c r="C40">
        <v>40.53</v>
      </c>
      <c r="D40">
        <v>10</v>
      </c>
      <c r="E40">
        <v>35.659999999999997</v>
      </c>
      <c r="F40">
        <v>10</v>
      </c>
      <c r="G40">
        <v>35.83</v>
      </c>
      <c r="H40">
        <v>22.36</v>
      </c>
      <c r="I40">
        <v>25.06</v>
      </c>
      <c r="J40">
        <v>30.16</v>
      </c>
      <c r="K40">
        <v>1273.1600000000001</v>
      </c>
      <c r="M40">
        <f t="shared" si="0"/>
        <v>20.744499999999999</v>
      </c>
      <c r="N40">
        <f t="shared" si="1"/>
        <v>0.9773846262573912</v>
      </c>
      <c r="S40">
        <v>39</v>
      </c>
      <c r="T40">
        <f t="shared" si="2"/>
        <v>79.537226734797173</v>
      </c>
      <c r="U40">
        <f t="shared" si="3"/>
        <v>3.886923131286955</v>
      </c>
    </row>
    <row r="41" spans="1:21" x14ac:dyDescent="0.75">
      <c r="A41" s="7">
        <v>0.47980324074074071</v>
      </c>
      <c r="B41">
        <v>26.74</v>
      </c>
      <c r="C41">
        <v>40.700000000000003</v>
      </c>
      <c r="D41">
        <v>10</v>
      </c>
      <c r="E41">
        <v>35.67</v>
      </c>
      <c r="F41">
        <v>10</v>
      </c>
      <c r="G41">
        <v>35.83</v>
      </c>
      <c r="H41">
        <v>22.54</v>
      </c>
      <c r="I41">
        <v>25.27</v>
      </c>
      <c r="J41">
        <v>30.01</v>
      </c>
      <c r="K41">
        <v>1270.43</v>
      </c>
      <c r="M41">
        <f t="shared" si="0"/>
        <v>20.744499999999999</v>
      </c>
      <c r="N41">
        <f t="shared" si="1"/>
        <v>0.9773846262573912</v>
      </c>
      <c r="S41">
        <v>40</v>
      </c>
      <c r="T41">
        <f t="shared" si="2"/>
        <v>79.537226734797173</v>
      </c>
      <c r="U41">
        <f t="shared" si="3"/>
        <v>3.886923131286955</v>
      </c>
    </row>
    <row r="42" spans="1:21" x14ac:dyDescent="0.75">
      <c r="A42" s="7">
        <v>0.48049768518518521</v>
      </c>
      <c r="B42">
        <v>26.73</v>
      </c>
      <c r="C42">
        <v>40.880000000000003</v>
      </c>
      <c r="D42">
        <v>10</v>
      </c>
      <c r="E42">
        <v>35.72</v>
      </c>
      <c r="F42">
        <v>10</v>
      </c>
      <c r="G42">
        <v>36.03</v>
      </c>
      <c r="H42">
        <v>22.7</v>
      </c>
      <c r="I42">
        <v>25.57</v>
      </c>
      <c r="J42">
        <v>31.35</v>
      </c>
      <c r="K42">
        <v>1273.1600000000001</v>
      </c>
      <c r="M42">
        <f t="shared" si="0"/>
        <v>20.734500000000001</v>
      </c>
      <c r="N42">
        <f t="shared" si="1"/>
        <v>0.97691347263775363</v>
      </c>
      <c r="S42">
        <v>41</v>
      </c>
      <c r="T42">
        <f t="shared" si="2"/>
        <v>79.527357785333621</v>
      </c>
      <c r="U42">
        <f t="shared" si="3"/>
        <v>3.8845673631887672</v>
      </c>
    </row>
    <row r="43" spans="1:21" x14ac:dyDescent="0.75">
      <c r="A43" s="7">
        <v>0.48119212962962959</v>
      </c>
      <c r="B43">
        <v>26.72</v>
      </c>
      <c r="C43">
        <v>41.07</v>
      </c>
      <c r="D43">
        <v>10</v>
      </c>
      <c r="E43">
        <v>35.840000000000003</v>
      </c>
      <c r="F43">
        <v>10</v>
      </c>
      <c r="G43">
        <v>36.200000000000003</v>
      </c>
      <c r="H43">
        <v>22.9</v>
      </c>
      <c r="I43">
        <v>25.88</v>
      </c>
      <c r="J43">
        <v>32.44</v>
      </c>
      <c r="K43">
        <v>1280</v>
      </c>
      <c r="M43">
        <f t="shared" si="0"/>
        <v>20.724499999999999</v>
      </c>
      <c r="N43">
        <f t="shared" si="1"/>
        <v>0.97644231901811585</v>
      </c>
      <c r="S43">
        <v>42</v>
      </c>
      <c r="T43">
        <f t="shared" si="2"/>
        <v>79.517479311925484</v>
      </c>
      <c r="U43">
        <f t="shared" si="3"/>
        <v>3.8822115950905784</v>
      </c>
    </row>
    <row r="44" spans="1:21" x14ac:dyDescent="0.75">
      <c r="A44" s="7">
        <v>0.48188657407407409</v>
      </c>
      <c r="B44">
        <v>26.72</v>
      </c>
      <c r="C44">
        <v>41.25</v>
      </c>
      <c r="D44">
        <v>10</v>
      </c>
      <c r="E44">
        <v>36.01</v>
      </c>
      <c r="F44">
        <v>10</v>
      </c>
      <c r="G44">
        <v>36.369999999999997</v>
      </c>
      <c r="H44">
        <v>23.07</v>
      </c>
      <c r="I44">
        <v>26.18</v>
      </c>
      <c r="J44">
        <v>29.71</v>
      </c>
      <c r="K44">
        <v>1278.6300000000001</v>
      </c>
      <c r="M44">
        <f t="shared" si="0"/>
        <v>20.724499999999999</v>
      </c>
      <c r="N44">
        <f t="shared" si="1"/>
        <v>0.97644231901811585</v>
      </c>
      <c r="S44">
        <v>43</v>
      </c>
      <c r="T44">
        <f t="shared" si="2"/>
        <v>79.517479311925484</v>
      </c>
      <c r="U44">
        <f t="shared" si="3"/>
        <v>3.8822115950905784</v>
      </c>
    </row>
    <row r="45" spans="1:21" x14ac:dyDescent="0.75">
      <c r="A45" s="7">
        <v>0.48258101851851848</v>
      </c>
      <c r="B45">
        <v>26.65</v>
      </c>
      <c r="C45">
        <v>41.41</v>
      </c>
      <c r="D45">
        <v>10</v>
      </c>
      <c r="E45">
        <v>36.119999999999997</v>
      </c>
      <c r="F45">
        <v>10</v>
      </c>
      <c r="G45">
        <v>36.32</v>
      </c>
      <c r="H45">
        <v>23.26</v>
      </c>
      <c r="I45">
        <v>26.41</v>
      </c>
      <c r="J45">
        <v>31.75</v>
      </c>
      <c r="K45">
        <v>1285.47</v>
      </c>
      <c r="M45">
        <f t="shared" si="0"/>
        <v>20.654499999999999</v>
      </c>
      <c r="N45">
        <f t="shared" si="1"/>
        <v>0.97314424368065211</v>
      </c>
      <c r="S45">
        <v>44</v>
      </c>
      <c r="T45">
        <f t="shared" si="2"/>
        <v>79.448062165629764</v>
      </c>
      <c r="U45">
        <f t="shared" si="3"/>
        <v>3.8657212184032597</v>
      </c>
    </row>
    <row r="46" spans="1:21" x14ac:dyDescent="0.75">
      <c r="A46" s="7">
        <v>0.48327546296296298</v>
      </c>
      <c r="B46">
        <v>26.63</v>
      </c>
      <c r="C46">
        <v>41.57</v>
      </c>
      <c r="D46">
        <v>10</v>
      </c>
      <c r="E46">
        <v>36.19</v>
      </c>
      <c r="F46">
        <v>10</v>
      </c>
      <c r="G46">
        <v>36.5</v>
      </c>
      <c r="H46">
        <v>23.4</v>
      </c>
      <c r="I46">
        <v>26.69</v>
      </c>
      <c r="J46">
        <v>28.85</v>
      </c>
      <c r="K46">
        <v>1280</v>
      </c>
      <c r="M46">
        <f t="shared" si="0"/>
        <v>20.634499999999999</v>
      </c>
      <c r="N46">
        <f t="shared" si="1"/>
        <v>0.97220193644137676</v>
      </c>
      <c r="S46">
        <v>45</v>
      </c>
      <c r="T46">
        <f t="shared" si="2"/>
        <v>79.428142189052309</v>
      </c>
      <c r="U46">
        <f t="shared" si="3"/>
        <v>3.8610096822068827</v>
      </c>
    </row>
    <row r="47" spans="1:21" x14ac:dyDescent="0.75">
      <c r="A47" s="7">
        <v>0.48396990740740736</v>
      </c>
      <c r="B47">
        <v>26.61</v>
      </c>
      <c r="C47">
        <v>41.67</v>
      </c>
      <c r="D47">
        <v>10</v>
      </c>
      <c r="E47">
        <v>36.22</v>
      </c>
      <c r="F47">
        <v>10</v>
      </c>
      <c r="G47">
        <v>36.39</v>
      </c>
      <c r="H47">
        <v>23.6</v>
      </c>
      <c r="I47">
        <v>26.91</v>
      </c>
      <c r="J47">
        <v>30.52</v>
      </c>
      <c r="K47">
        <v>1275.9000000000001</v>
      </c>
      <c r="M47">
        <f t="shared" si="0"/>
        <v>20.6145</v>
      </c>
      <c r="N47">
        <f t="shared" si="1"/>
        <v>0.9712596292021014</v>
      </c>
      <c r="S47">
        <v>46</v>
      </c>
      <c r="T47">
        <f t="shared" si="2"/>
        <v>79.408183560115447</v>
      </c>
      <c r="U47">
        <f t="shared" si="3"/>
        <v>3.8562981460105061</v>
      </c>
    </row>
    <row r="48" spans="1:21" x14ac:dyDescent="0.75">
      <c r="A48" s="7">
        <v>0.48466435185185186</v>
      </c>
      <c r="B48">
        <v>26.59</v>
      </c>
      <c r="C48">
        <v>41.78</v>
      </c>
      <c r="D48">
        <v>10</v>
      </c>
      <c r="E48">
        <v>36.200000000000003</v>
      </c>
      <c r="F48">
        <v>10</v>
      </c>
      <c r="G48">
        <v>36.380000000000003</v>
      </c>
      <c r="H48">
        <v>23.81</v>
      </c>
      <c r="I48">
        <v>27.19</v>
      </c>
      <c r="J48">
        <v>29.7</v>
      </c>
      <c r="K48">
        <v>1275.9000000000001</v>
      </c>
      <c r="M48">
        <f t="shared" si="0"/>
        <v>20.5945</v>
      </c>
      <c r="N48">
        <f t="shared" si="1"/>
        <v>0.97031732196282605</v>
      </c>
      <c r="S48">
        <v>47</v>
      </c>
      <c r="T48">
        <f t="shared" si="2"/>
        <v>79.388186166209422</v>
      </c>
      <c r="U48">
        <f t="shared" si="3"/>
        <v>3.8515866098141291</v>
      </c>
    </row>
    <row r="49" spans="1:21" x14ac:dyDescent="0.75">
      <c r="A49" s="7">
        <v>0.48535879629629625</v>
      </c>
      <c r="B49">
        <v>26.56</v>
      </c>
      <c r="C49">
        <v>41.84</v>
      </c>
      <c r="D49">
        <v>10</v>
      </c>
      <c r="E49">
        <v>36.14</v>
      </c>
      <c r="F49">
        <v>10</v>
      </c>
      <c r="G49">
        <v>36.33</v>
      </c>
      <c r="H49">
        <v>24.03</v>
      </c>
      <c r="I49">
        <v>27.43</v>
      </c>
      <c r="J49">
        <v>29.1</v>
      </c>
      <c r="K49">
        <v>1277.26</v>
      </c>
      <c r="M49">
        <f t="shared" si="0"/>
        <v>20.564499999999999</v>
      </c>
      <c r="N49">
        <f t="shared" si="1"/>
        <v>0.96890386110391291</v>
      </c>
      <c r="S49">
        <v>48</v>
      </c>
      <c r="T49">
        <f t="shared" si="2"/>
        <v>79.358117143621286</v>
      </c>
      <c r="U49">
        <f t="shared" si="3"/>
        <v>3.8445193055195639</v>
      </c>
    </row>
    <row r="50" spans="1:21" x14ac:dyDescent="0.75">
      <c r="A50" s="7">
        <v>0.48605324074074074</v>
      </c>
      <c r="B50">
        <v>26.56</v>
      </c>
      <c r="C50">
        <v>41.9</v>
      </c>
      <c r="D50">
        <v>10</v>
      </c>
      <c r="E50">
        <v>36.06</v>
      </c>
      <c r="F50">
        <v>10</v>
      </c>
      <c r="G50">
        <v>36.29</v>
      </c>
      <c r="H50">
        <v>24.19</v>
      </c>
      <c r="I50">
        <v>27.67</v>
      </c>
      <c r="J50">
        <v>29.22</v>
      </c>
      <c r="K50">
        <v>1278.6300000000001</v>
      </c>
      <c r="M50">
        <f t="shared" si="0"/>
        <v>20.564499999999999</v>
      </c>
      <c r="N50">
        <f t="shared" si="1"/>
        <v>0.96890386110391291</v>
      </c>
      <c r="S50">
        <v>49</v>
      </c>
      <c r="T50">
        <f t="shared" si="2"/>
        <v>79.358117143621286</v>
      </c>
      <c r="U50">
        <f t="shared" si="3"/>
        <v>3.8445193055195639</v>
      </c>
    </row>
    <row r="51" spans="1:21" x14ac:dyDescent="0.75">
      <c r="A51" s="7">
        <v>0.48674768518518513</v>
      </c>
      <c r="B51">
        <v>26.56</v>
      </c>
      <c r="C51">
        <v>41.95</v>
      </c>
      <c r="D51">
        <v>10</v>
      </c>
      <c r="E51">
        <v>36.01</v>
      </c>
      <c r="F51">
        <v>10</v>
      </c>
      <c r="G51">
        <v>36.299999999999997</v>
      </c>
      <c r="H51">
        <v>24.38</v>
      </c>
      <c r="I51">
        <v>27.88</v>
      </c>
      <c r="J51">
        <v>27.68</v>
      </c>
      <c r="K51">
        <v>1275.9000000000001</v>
      </c>
      <c r="M51">
        <f t="shared" si="0"/>
        <v>20.564499999999999</v>
      </c>
      <c r="N51">
        <f t="shared" si="1"/>
        <v>0.96890386110391291</v>
      </c>
      <c r="S51">
        <v>50</v>
      </c>
      <c r="T51">
        <f t="shared" si="2"/>
        <v>79.358117143621286</v>
      </c>
      <c r="U51">
        <f t="shared" si="3"/>
        <v>3.8445193055195639</v>
      </c>
    </row>
    <row r="52" spans="1:21" x14ac:dyDescent="0.75">
      <c r="A52" s="7">
        <v>0.48744212962962963</v>
      </c>
      <c r="B52">
        <v>26.55</v>
      </c>
      <c r="C52">
        <v>42.01</v>
      </c>
      <c r="D52">
        <v>10</v>
      </c>
      <c r="E52">
        <v>35.99</v>
      </c>
      <c r="F52">
        <v>10</v>
      </c>
      <c r="G52">
        <v>36.4</v>
      </c>
      <c r="H52">
        <v>24.62</v>
      </c>
      <c r="I52">
        <v>28.16</v>
      </c>
      <c r="J52">
        <v>29.26</v>
      </c>
      <c r="K52">
        <v>1273.1600000000001</v>
      </c>
      <c r="M52">
        <f t="shared" si="0"/>
        <v>20.554500000000001</v>
      </c>
      <c r="N52">
        <f t="shared" si="1"/>
        <v>0.96843270748427535</v>
      </c>
      <c r="S52">
        <v>51</v>
      </c>
      <c r="T52">
        <f t="shared" si="2"/>
        <v>79.348074630859429</v>
      </c>
      <c r="U52">
        <f t="shared" si="3"/>
        <v>3.8421635374213761</v>
      </c>
    </row>
    <row r="53" spans="1:21" x14ac:dyDescent="0.75">
      <c r="A53" s="7">
        <v>0.48813657407407413</v>
      </c>
      <c r="B53">
        <v>26.52</v>
      </c>
      <c r="C53">
        <v>42.1</v>
      </c>
      <c r="D53">
        <v>10</v>
      </c>
      <c r="E53">
        <v>36.01</v>
      </c>
      <c r="F53">
        <v>10</v>
      </c>
      <c r="G53">
        <v>36.520000000000003</v>
      </c>
      <c r="H53">
        <v>24.84</v>
      </c>
      <c r="I53">
        <v>28.4</v>
      </c>
      <c r="J53">
        <v>32.03</v>
      </c>
      <c r="K53">
        <v>1280</v>
      </c>
      <c r="M53">
        <f t="shared" si="0"/>
        <v>20.5245</v>
      </c>
      <c r="N53">
        <f t="shared" si="1"/>
        <v>0.96701924662536221</v>
      </c>
      <c r="S53">
        <v>52</v>
      </c>
      <c r="T53">
        <f t="shared" si="2"/>
        <v>79.317888377305167</v>
      </c>
      <c r="U53">
        <f t="shared" si="3"/>
        <v>3.8350962331268104</v>
      </c>
    </row>
    <row r="54" spans="1:21" x14ac:dyDescent="0.75">
      <c r="A54" s="7">
        <v>0.48883101851851851</v>
      </c>
      <c r="B54">
        <v>26.52</v>
      </c>
      <c r="C54">
        <v>42.22</v>
      </c>
      <c r="D54">
        <v>10</v>
      </c>
      <c r="E54">
        <v>36.090000000000003</v>
      </c>
      <c r="F54">
        <v>10</v>
      </c>
      <c r="G54">
        <v>36.54</v>
      </c>
      <c r="H54">
        <v>25.05</v>
      </c>
      <c r="I54">
        <v>28.64</v>
      </c>
      <c r="J54">
        <v>32.64</v>
      </c>
      <c r="K54">
        <v>1275.9000000000001</v>
      </c>
      <c r="M54">
        <f t="shared" si="0"/>
        <v>20.5245</v>
      </c>
      <c r="N54">
        <f t="shared" si="1"/>
        <v>0.96701924662536221</v>
      </c>
      <c r="S54">
        <v>53</v>
      </c>
      <c r="T54">
        <f t="shared" si="2"/>
        <v>79.317888377305167</v>
      </c>
      <c r="U54">
        <f t="shared" si="3"/>
        <v>3.8350962331268104</v>
      </c>
    </row>
    <row r="55" spans="1:21" x14ac:dyDescent="0.75">
      <c r="A55" s="7">
        <v>0.48952546296296301</v>
      </c>
      <c r="B55">
        <v>26.51</v>
      </c>
      <c r="C55">
        <v>42.32</v>
      </c>
      <c r="D55">
        <v>10</v>
      </c>
      <c r="E55">
        <v>36.17</v>
      </c>
      <c r="F55">
        <v>10</v>
      </c>
      <c r="G55">
        <v>36.67</v>
      </c>
      <c r="H55">
        <v>25.35</v>
      </c>
      <c r="I55">
        <v>28.95</v>
      </c>
      <c r="J55">
        <v>28.3</v>
      </c>
      <c r="K55">
        <v>1278.6300000000001</v>
      </c>
      <c r="M55">
        <f t="shared" si="0"/>
        <v>20.514500000000002</v>
      </c>
      <c r="N55">
        <f t="shared" si="1"/>
        <v>0.96654809300572464</v>
      </c>
      <c r="S55">
        <v>54</v>
      </c>
      <c r="T55">
        <f t="shared" si="2"/>
        <v>79.307806673328614</v>
      </c>
      <c r="U55">
        <f t="shared" si="3"/>
        <v>3.8327404650286225</v>
      </c>
    </row>
    <row r="56" spans="1:21" x14ac:dyDescent="0.75">
      <c r="A56" s="7">
        <v>0.4902199074074074</v>
      </c>
      <c r="B56">
        <v>26.49</v>
      </c>
      <c r="C56">
        <v>42.38</v>
      </c>
      <c r="D56">
        <v>10</v>
      </c>
      <c r="E56">
        <v>36.21</v>
      </c>
      <c r="F56">
        <v>10</v>
      </c>
      <c r="G56">
        <v>36.69</v>
      </c>
      <c r="H56">
        <v>25.56</v>
      </c>
      <c r="I56">
        <v>29.18</v>
      </c>
      <c r="J56">
        <v>31.22</v>
      </c>
      <c r="K56">
        <v>1273.1600000000001</v>
      </c>
      <c r="M56">
        <f t="shared" si="0"/>
        <v>20.494499999999999</v>
      </c>
      <c r="N56">
        <f t="shared" si="1"/>
        <v>0.96560578576644918</v>
      </c>
      <c r="S56">
        <v>55</v>
      </c>
      <c r="T56">
        <f t="shared" si="2"/>
        <v>79.287613750030488</v>
      </c>
      <c r="U56">
        <f t="shared" si="3"/>
        <v>3.8280289288322447</v>
      </c>
    </row>
    <row r="57" spans="1:21" x14ac:dyDescent="0.75">
      <c r="A57" s="7">
        <v>0.49091435185185189</v>
      </c>
      <c r="B57">
        <v>26.47</v>
      </c>
      <c r="C57">
        <v>42.46</v>
      </c>
      <c r="D57">
        <v>10</v>
      </c>
      <c r="E57">
        <v>36.19</v>
      </c>
      <c r="F57">
        <v>10</v>
      </c>
      <c r="G57">
        <v>36.619999999999997</v>
      </c>
      <c r="H57">
        <v>25.81</v>
      </c>
      <c r="I57">
        <v>29.39</v>
      </c>
      <c r="J57">
        <v>31.19</v>
      </c>
      <c r="K57">
        <v>1277.26</v>
      </c>
      <c r="M57">
        <f t="shared" si="0"/>
        <v>20.474499999999999</v>
      </c>
      <c r="N57">
        <f t="shared" si="1"/>
        <v>0.96466347852717382</v>
      </c>
      <c r="S57">
        <v>56</v>
      </c>
      <c r="T57">
        <f t="shared" si="2"/>
        <v>79.267381376834592</v>
      </c>
      <c r="U57">
        <f t="shared" si="3"/>
        <v>3.8233173926358681</v>
      </c>
    </row>
    <row r="58" spans="1:21" x14ac:dyDescent="0.75">
      <c r="A58" s="7">
        <v>0.49160879629629628</v>
      </c>
      <c r="B58">
        <v>26.46</v>
      </c>
      <c r="C58">
        <v>42.58</v>
      </c>
      <c r="D58">
        <v>10</v>
      </c>
      <c r="E58">
        <v>36.18</v>
      </c>
      <c r="F58">
        <v>10</v>
      </c>
      <c r="G58">
        <v>36.64</v>
      </c>
      <c r="H58">
        <v>26.07</v>
      </c>
      <c r="I58">
        <v>29.65</v>
      </c>
      <c r="J58">
        <v>31.48</v>
      </c>
      <c r="K58">
        <v>1273.1600000000001</v>
      </c>
      <c r="M58">
        <f t="shared" si="0"/>
        <v>20.464500000000001</v>
      </c>
      <c r="N58">
        <f t="shared" si="1"/>
        <v>0.96419232490753615</v>
      </c>
      <c r="S58">
        <v>57</v>
      </c>
      <c r="T58">
        <f t="shared" si="2"/>
        <v>79.257250360380155</v>
      </c>
      <c r="U58">
        <f t="shared" si="3"/>
        <v>3.8209616245376803</v>
      </c>
    </row>
    <row r="59" spans="1:21" x14ac:dyDescent="0.75">
      <c r="A59" s="7">
        <v>0.49230324074074078</v>
      </c>
      <c r="B59">
        <v>26.45</v>
      </c>
      <c r="C59">
        <v>42.69</v>
      </c>
      <c r="D59">
        <v>10</v>
      </c>
      <c r="E59">
        <v>36.21</v>
      </c>
      <c r="F59">
        <v>10</v>
      </c>
      <c r="G59">
        <v>36.68</v>
      </c>
      <c r="H59">
        <v>26.29</v>
      </c>
      <c r="I59">
        <v>29.9</v>
      </c>
      <c r="J59">
        <v>29.95</v>
      </c>
      <c r="K59">
        <v>1275.9000000000001</v>
      </c>
      <c r="M59">
        <f t="shared" si="0"/>
        <v>20.454499999999999</v>
      </c>
      <c r="N59">
        <f t="shared" si="1"/>
        <v>0.96372117128789847</v>
      </c>
      <c r="S59">
        <v>58</v>
      </c>
      <c r="T59">
        <f t="shared" si="2"/>
        <v>79.247109438020971</v>
      </c>
      <c r="U59">
        <f t="shared" si="3"/>
        <v>3.8186058564394916</v>
      </c>
    </row>
    <row r="60" spans="1:21" x14ac:dyDescent="0.75">
      <c r="A60" s="7">
        <v>0.49299768518518516</v>
      </c>
      <c r="B60">
        <v>26.44</v>
      </c>
      <c r="C60">
        <v>42.74</v>
      </c>
      <c r="D60">
        <v>10</v>
      </c>
      <c r="E60">
        <v>36.21</v>
      </c>
      <c r="F60">
        <v>10</v>
      </c>
      <c r="G60">
        <v>36.729999999999997</v>
      </c>
      <c r="H60">
        <v>26.53</v>
      </c>
      <c r="I60">
        <v>30.08</v>
      </c>
      <c r="J60">
        <v>29.63</v>
      </c>
      <c r="K60">
        <v>1262.23</v>
      </c>
      <c r="M60">
        <f t="shared" si="0"/>
        <v>20.444500000000001</v>
      </c>
      <c r="N60">
        <f t="shared" si="1"/>
        <v>0.96325001766826079</v>
      </c>
      <c r="S60">
        <v>59</v>
      </c>
      <c r="T60">
        <f t="shared" si="2"/>
        <v>79.236958595221211</v>
      </c>
      <c r="U60">
        <f t="shared" si="3"/>
        <v>3.8162500883413033</v>
      </c>
    </row>
    <row r="61" spans="1:21" x14ac:dyDescent="0.75">
      <c r="A61" s="7">
        <v>0.49369212962962966</v>
      </c>
      <c r="B61">
        <v>26.42</v>
      </c>
      <c r="C61">
        <v>42.79</v>
      </c>
      <c r="D61">
        <v>10</v>
      </c>
      <c r="E61">
        <v>36.19</v>
      </c>
      <c r="F61">
        <v>10</v>
      </c>
      <c r="G61">
        <v>36.6</v>
      </c>
      <c r="H61">
        <v>26.8</v>
      </c>
      <c r="I61">
        <v>30.28</v>
      </c>
      <c r="J61">
        <v>29.34</v>
      </c>
      <c r="K61">
        <v>1273.1600000000001</v>
      </c>
      <c r="M61">
        <f t="shared" si="0"/>
        <v>20.424500000000002</v>
      </c>
      <c r="N61">
        <f t="shared" si="1"/>
        <v>0.96230771042898555</v>
      </c>
      <c r="S61">
        <v>60</v>
      </c>
      <c r="T61">
        <f t="shared" si="2"/>
        <v>79.216627090014441</v>
      </c>
      <c r="U61">
        <f t="shared" si="3"/>
        <v>3.8115385521449268</v>
      </c>
    </row>
    <row r="62" spans="1:21" x14ac:dyDescent="0.75">
      <c r="A62" s="7">
        <v>0.49438657407407405</v>
      </c>
      <c r="B62">
        <v>26.4</v>
      </c>
      <c r="C62">
        <v>42.86</v>
      </c>
      <c r="D62">
        <v>10</v>
      </c>
      <c r="E62">
        <v>36.17</v>
      </c>
      <c r="F62">
        <v>10</v>
      </c>
      <c r="G62">
        <v>36.72</v>
      </c>
      <c r="H62">
        <v>27.07</v>
      </c>
      <c r="I62">
        <v>30.49</v>
      </c>
      <c r="J62">
        <v>30.41</v>
      </c>
      <c r="K62">
        <v>1271.8</v>
      </c>
      <c r="M62">
        <f t="shared" si="0"/>
        <v>20.404499999999999</v>
      </c>
      <c r="N62">
        <f t="shared" si="1"/>
        <v>0.96136540318970998</v>
      </c>
      <c r="S62">
        <v>61</v>
      </c>
      <c r="T62">
        <f t="shared" si="2"/>
        <v>79.19625572790315</v>
      </c>
      <c r="U62">
        <f t="shared" si="3"/>
        <v>3.8068270159485493</v>
      </c>
    </row>
    <row r="63" spans="1:21" x14ac:dyDescent="0.75">
      <c r="A63" s="7">
        <v>0.49508101851851855</v>
      </c>
      <c r="B63">
        <v>26.38</v>
      </c>
      <c r="C63">
        <v>42.94</v>
      </c>
      <c r="D63">
        <v>10</v>
      </c>
      <c r="E63">
        <v>36.18</v>
      </c>
      <c r="F63">
        <v>10</v>
      </c>
      <c r="G63">
        <v>36.630000000000003</v>
      </c>
      <c r="H63">
        <v>27.32</v>
      </c>
      <c r="I63">
        <v>30.71</v>
      </c>
      <c r="J63">
        <v>29.48</v>
      </c>
      <c r="K63">
        <v>1274.53</v>
      </c>
      <c r="M63">
        <f t="shared" si="0"/>
        <v>20.384499999999999</v>
      </c>
      <c r="N63">
        <f t="shared" si="1"/>
        <v>0.96042309595043462</v>
      </c>
      <c r="S63">
        <v>62</v>
      </c>
      <c r="T63">
        <f t="shared" si="2"/>
        <v>79.175844391572028</v>
      </c>
      <c r="U63">
        <f t="shared" si="3"/>
        <v>3.8021154797521723</v>
      </c>
    </row>
    <row r="64" spans="1:21" x14ac:dyDescent="0.75">
      <c r="A64" s="7">
        <v>0.49577546296296293</v>
      </c>
      <c r="B64">
        <v>26.37</v>
      </c>
      <c r="C64">
        <v>43.01</v>
      </c>
      <c r="D64">
        <v>10</v>
      </c>
      <c r="E64">
        <v>36.18</v>
      </c>
      <c r="F64">
        <v>10</v>
      </c>
      <c r="G64">
        <v>36.82</v>
      </c>
      <c r="H64">
        <v>27.56</v>
      </c>
      <c r="I64">
        <v>30.88</v>
      </c>
      <c r="J64">
        <v>32.380000000000003</v>
      </c>
      <c r="K64">
        <v>1274.53</v>
      </c>
      <c r="M64">
        <f t="shared" si="0"/>
        <v>20.374500000000001</v>
      </c>
      <c r="N64">
        <f t="shared" si="1"/>
        <v>0.95995194233079706</v>
      </c>
      <c r="S64">
        <v>63</v>
      </c>
      <c r="T64">
        <f t="shared" si="2"/>
        <v>79.165623696287028</v>
      </c>
      <c r="U64">
        <f t="shared" si="3"/>
        <v>3.7997597116539845</v>
      </c>
    </row>
    <row r="65" spans="1:21" x14ac:dyDescent="0.75">
      <c r="A65" s="7">
        <v>0.49646990740740743</v>
      </c>
      <c r="B65">
        <v>26.37</v>
      </c>
      <c r="C65">
        <v>43.12</v>
      </c>
      <c r="D65">
        <v>10</v>
      </c>
      <c r="E65">
        <v>36.25</v>
      </c>
      <c r="F65">
        <v>10</v>
      </c>
      <c r="G65">
        <v>36.89</v>
      </c>
      <c r="H65">
        <v>27.8</v>
      </c>
      <c r="I65">
        <v>31.17</v>
      </c>
      <c r="J65">
        <v>32.15</v>
      </c>
      <c r="K65">
        <v>1262.23</v>
      </c>
      <c r="M65">
        <f t="shared" si="0"/>
        <v>20.374500000000001</v>
      </c>
      <c r="N65">
        <f t="shared" si="1"/>
        <v>0.95995194233079706</v>
      </c>
      <c r="S65">
        <v>64</v>
      </c>
      <c r="T65">
        <f t="shared" si="2"/>
        <v>79.165623696287028</v>
      </c>
      <c r="U65">
        <f t="shared" si="3"/>
        <v>3.7997597116539845</v>
      </c>
    </row>
    <row r="66" spans="1:21" x14ac:dyDescent="0.75">
      <c r="A66" s="7">
        <v>0.49716435185185182</v>
      </c>
      <c r="B66">
        <v>26.37</v>
      </c>
      <c r="C66">
        <v>43.2</v>
      </c>
      <c r="D66">
        <v>10</v>
      </c>
      <c r="E66">
        <v>36.31</v>
      </c>
      <c r="F66">
        <v>10</v>
      </c>
      <c r="G66">
        <v>36.950000000000003</v>
      </c>
      <c r="H66">
        <v>28.06</v>
      </c>
      <c r="I66">
        <v>31.32</v>
      </c>
      <c r="J66">
        <v>32.049999999999997</v>
      </c>
      <c r="K66">
        <v>1274.53</v>
      </c>
      <c r="M66">
        <f t="shared" si="0"/>
        <v>20.374500000000001</v>
      </c>
      <c r="N66">
        <f t="shared" si="1"/>
        <v>0.95995194233079706</v>
      </c>
      <c r="S66">
        <v>65</v>
      </c>
      <c r="T66">
        <f t="shared" si="2"/>
        <v>79.165623696287028</v>
      </c>
      <c r="U66">
        <f t="shared" si="3"/>
        <v>3.7997597116539845</v>
      </c>
    </row>
    <row r="67" spans="1:21" x14ac:dyDescent="0.75">
      <c r="A67" s="7">
        <v>0.49785879629629631</v>
      </c>
      <c r="B67">
        <v>26.36</v>
      </c>
      <c r="C67">
        <v>43.25</v>
      </c>
      <c r="D67">
        <v>10</v>
      </c>
      <c r="E67">
        <v>36.36</v>
      </c>
      <c r="F67">
        <v>10</v>
      </c>
      <c r="G67">
        <v>36.94</v>
      </c>
      <c r="H67">
        <v>28.32</v>
      </c>
      <c r="I67">
        <v>31.54</v>
      </c>
      <c r="J67">
        <v>30.4</v>
      </c>
      <c r="K67">
        <v>1277.26</v>
      </c>
      <c r="M67">
        <f t="shared" ref="M67:M130" si="4">B67-5.9955</f>
        <v>20.3645</v>
      </c>
      <c r="N67">
        <f t="shared" ref="N67:N130" si="5">M67/21.2245</f>
        <v>0.95948078871115927</v>
      </c>
      <c r="S67">
        <v>66</v>
      </c>
      <c r="T67">
        <f t="shared" ref="T67:T130" si="6">(M67-$W$8)/M67*100</f>
        <v>79.15539296324485</v>
      </c>
      <c r="U67">
        <f t="shared" ref="U67:U130" si="7">(M67-$W$8)/$W$8</f>
        <v>3.7974039435557958</v>
      </c>
    </row>
    <row r="68" spans="1:21" x14ac:dyDescent="0.75">
      <c r="A68" s="7">
        <v>0.49855324074074076</v>
      </c>
      <c r="B68">
        <v>26.34</v>
      </c>
      <c r="C68">
        <v>43.28</v>
      </c>
      <c r="D68">
        <v>10</v>
      </c>
      <c r="E68">
        <v>36.43</v>
      </c>
      <c r="F68">
        <v>10</v>
      </c>
      <c r="G68">
        <v>37.04</v>
      </c>
      <c r="H68">
        <v>28.59</v>
      </c>
      <c r="I68">
        <v>31.8</v>
      </c>
      <c r="J68">
        <v>32.79</v>
      </c>
      <c r="K68">
        <v>1270.43</v>
      </c>
      <c r="M68">
        <f t="shared" si="4"/>
        <v>20.3445</v>
      </c>
      <c r="N68">
        <f t="shared" si="5"/>
        <v>0.95853848147188392</v>
      </c>
      <c r="S68">
        <v>67</v>
      </c>
      <c r="T68">
        <f t="shared" si="6"/>
        <v>79.134901324682332</v>
      </c>
      <c r="U68">
        <f t="shared" si="7"/>
        <v>3.7926924073594188</v>
      </c>
    </row>
    <row r="69" spans="1:21" x14ac:dyDescent="0.75">
      <c r="A69" s="7">
        <v>0.4992476851851852</v>
      </c>
      <c r="B69">
        <v>26.31</v>
      </c>
      <c r="C69">
        <v>43.37</v>
      </c>
      <c r="D69">
        <v>10</v>
      </c>
      <c r="E69">
        <v>36.520000000000003</v>
      </c>
      <c r="F69">
        <v>10</v>
      </c>
      <c r="G69">
        <v>37.21</v>
      </c>
      <c r="H69">
        <v>28.83</v>
      </c>
      <c r="I69">
        <v>32.03</v>
      </c>
      <c r="J69">
        <v>30.88</v>
      </c>
      <c r="K69">
        <v>1267.69</v>
      </c>
      <c r="M69">
        <f t="shared" si="4"/>
        <v>20.314499999999999</v>
      </c>
      <c r="N69">
        <f t="shared" si="5"/>
        <v>0.95712502061297089</v>
      </c>
      <c r="S69">
        <v>68</v>
      </c>
      <c r="T69">
        <f t="shared" si="6"/>
        <v>79.104088212852886</v>
      </c>
      <c r="U69">
        <f t="shared" si="7"/>
        <v>3.7856251030648536</v>
      </c>
    </row>
    <row r="70" spans="1:21" x14ac:dyDescent="0.75">
      <c r="A70" s="7">
        <v>0.49994212962962964</v>
      </c>
      <c r="B70">
        <v>26.29</v>
      </c>
      <c r="C70">
        <v>43.44</v>
      </c>
      <c r="D70">
        <v>10</v>
      </c>
      <c r="E70">
        <v>36.630000000000003</v>
      </c>
      <c r="F70">
        <v>10</v>
      </c>
      <c r="G70">
        <v>37.229999999999997</v>
      </c>
      <c r="H70">
        <v>29.1</v>
      </c>
      <c r="I70">
        <v>32.22</v>
      </c>
      <c r="J70">
        <v>30.03</v>
      </c>
      <c r="K70">
        <v>1271.8</v>
      </c>
      <c r="M70">
        <f t="shared" si="4"/>
        <v>20.294499999999999</v>
      </c>
      <c r="N70">
        <f t="shared" si="5"/>
        <v>0.95618271337369554</v>
      </c>
      <c r="S70">
        <v>69</v>
      </c>
      <c r="T70">
        <f t="shared" si="6"/>
        <v>79.083495528345111</v>
      </c>
      <c r="U70">
        <f t="shared" si="7"/>
        <v>3.7809135668684766</v>
      </c>
    </row>
    <row r="71" spans="1:21" x14ac:dyDescent="0.75">
      <c r="A71" s="7">
        <v>0.50063657407407403</v>
      </c>
      <c r="B71">
        <v>26.28</v>
      </c>
      <c r="C71">
        <v>43.49</v>
      </c>
      <c r="D71">
        <v>10</v>
      </c>
      <c r="E71">
        <v>36.68</v>
      </c>
      <c r="F71">
        <v>10</v>
      </c>
      <c r="G71">
        <v>37.28</v>
      </c>
      <c r="H71">
        <v>29.37</v>
      </c>
      <c r="I71">
        <v>32.44</v>
      </c>
      <c r="J71">
        <v>31.97</v>
      </c>
      <c r="K71">
        <v>1266.33</v>
      </c>
      <c r="M71">
        <f t="shared" si="4"/>
        <v>20.284500000000001</v>
      </c>
      <c r="N71">
        <f t="shared" si="5"/>
        <v>0.95571155975405797</v>
      </c>
      <c r="S71">
        <v>70</v>
      </c>
      <c r="T71">
        <f t="shared" si="6"/>
        <v>79.073183958194676</v>
      </c>
      <c r="U71">
        <f t="shared" si="7"/>
        <v>3.7785577987702887</v>
      </c>
    </row>
    <row r="72" spans="1:21" x14ac:dyDescent="0.75">
      <c r="A72" s="7">
        <v>0.50133101851851858</v>
      </c>
      <c r="B72">
        <v>26.26</v>
      </c>
      <c r="C72">
        <v>43.59</v>
      </c>
      <c r="D72">
        <v>10</v>
      </c>
      <c r="E72">
        <v>36.68</v>
      </c>
      <c r="F72">
        <v>10</v>
      </c>
      <c r="G72">
        <v>37.15</v>
      </c>
      <c r="H72">
        <v>29.58</v>
      </c>
      <c r="I72">
        <v>32.590000000000003</v>
      </c>
      <c r="J72">
        <v>32.299999999999997</v>
      </c>
      <c r="K72">
        <v>1267.69</v>
      </c>
      <c r="M72">
        <f t="shared" si="4"/>
        <v>20.264500000000002</v>
      </c>
      <c r="N72">
        <f t="shared" si="5"/>
        <v>0.95476925251478262</v>
      </c>
      <c r="S72">
        <v>71</v>
      </c>
      <c r="T72">
        <f t="shared" si="6"/>
        <v>79.052530286955019</v>
      </c>
      <c r="U72">
        <f t="shared" si="7"/>
        <v>3.7738462625739122</v>
      </c>
    </row>
    <row r="73" spans="1:21" x14ac:dyDescent="0.75">
      <c r="A73" s="7">
        <v>0.50202546296296291</v>
      </c>
      <c r="B73">
        <v>26.23</v>
      </c>
      <c r="C73">
        <v>43.7</v>
      </c>
      <c r="D73">
        <v>10</v>
      </c>
      <c r="E73">
        <v>36.72</v>
      </c>
      <c r="F73">
        <v>10</v>
      </c>
      <c r="G73">
        <v>37.35</v>
      </c>
      <c r="H73">
        <v>29.81</v>
      </c>
      <c r="I73">
        <v>32.81</v>
      </c>
      <c r="J73">
        <v>31.35</v>
      </c>
      <c r="K73">
        <v>1267.69</v>
      </c>
      <c r="M73">
        <f t="shared" si="4"/>
        <v>20.234500000000001</v>
      </c>
      <c r="N73">
        <f t="shared" si="5"/>
        <v>0.95335579165586948</v>
      </c>
      <c r="S73">
        <v>72</v>
      </c>
      <c r="T73">
        <f t="shared" si="6"/>
        <v>79.021473226420213</v>
      </c>
      <c r="U73">
        <f t="shared" si="7"/>
        <v>3.7667789582793465</v>
      </c>
    </row>
    <row r="74" spans="1:21" x14ac:dyDescent="0.75">
      <c r="A74" s="7">
        <v>0.50271990740740746</v>
      </c>
      <c r="B74">
        <v>26.22</v>
      </c>
      <c r="C74">
        <v>43.8</v>
      </c>
      <c r="D74">
        <v>10</v>
      </c>
      <c r="E74">
        <v>36.799999999999997</v>
      </c>
      <c r="F74">
        <v>10</v>
      </c>
      <c r="G74">
        <v>37.44</v>
      </c>
      <c r="H74">
        <v>30.03</v>
      </c>
      <c r="I74">
        <v>33.03</v>
      </c>
      <c r="J74">
        <v>31.33</v>
      </c>
      <c r="K74">
        <v>1266.33</v>
      </c>
      <c r="M74">
        <f t="shared" si="4"/>
        <v>20.224499999999999</v>
      </c>
      <c r="N74">
        <f t="shared" si="5"/>
        <v>0.95288463803623169</v>
      </c>
      <c r="S74">
        <v>73</v>
      </c>
      <c r="T74">
        <f t="shared" si="6"/>
        <v>79.011100398032085</v>
      </c>
      <c r="U74">
        <f t="shared" si="7"/>
        <v>3.7644231901811578</v>
      </c>
    </row>
    <row r="75" spans="1:21" x14ac:dyDescent="0.75">
      <c r="A75" s="7">
        <v>0.50341435185185179</v>
      </c>
      <c r="B75">
        <v>26.18</v>
      </c>
      <c r="C75">
        <v>43.92</v>
      </c>
      <c r="D75">
        <v>10</v>
      </c>
      <c r="E75">
        <v>36.86</v>
      </c>
      <c r="F75">
        <v>10</v>
      </c>
      <c r="G75">
        <v>37.479999999999997</v>
      </c>
      <c r="H75">
        <v>30.3</v>
      </c>
      <c r="I75">
        <v>33.19</v>
      </c>
      <c r="J75">
        <v>30.15</v>
      </c>
      <c r="K75">
        <v>1266.33</v>
      </c>
      <c r="M75">
        <f t="shared" si="4"/>
        <v>20.1845</v>
      </c>
      <c r="N75">
        <f t="shared" si="5"/>
        <v>0.95100002355768098</v>
      </c>
      <c r="S75">
        <v>74</v>
      </c>
      <c r="T75">
        <f t="shared" si="6"/>
        <v>78.969506304342431</v>
      </c>
      <c r="U75">
        <f t="shared" si="7"/>
        <v>3.7550001177884043</v>
      </c>
    </row>
    <row r="76" spans="1:21" x14ac:dyDescent="0.75">
      <c r="A76" s="7">
        <v>0.50410879629629635</v>
      </c>
      <c r="B76">
        <v>26.13</v>
      </c>
      <c r="C76">
        <v>44.01</v>
      </c>
      <c r="D76">
        <v>10</v>
      </c>
      <c r="E76">
        <v>36.880000000000003</v>
      </c>
      <c r="F76">
        <v>10</v>
      </c>
      <c r="G76">
        <v>37.4</v>
      </c>
      <c r="H76">
        <v>30.49</v>
      </c>
      <c r="I76">
        <v>33.31</v>
      </c>
      <c r="J76">
        <v>30.32</v>
      </c>
      <c r="K76">
        <v>1267.69</v>
      </c>
      <c r="M76">
        <f t="shared" si="4"/>
        <v>20.134499999999999</v>
      </c>
      <c r="N76">
        <f t="shared" si="5"/>
        <v>0.9486442554594926</v>
      </c>
      <c r="S76">
        <v>75</v>
      </c>
      <c r="T76">
        <f t="shared" si="6"/>
        <v>78.917281283369334</v>
      </c>
      <c r="U76">
        <f t="shared" si="7"/>
        <v>3.743221277297462</v>
      </c>
    </row>
    <row r="77" spans="1:21" x14ac:dyDescent="0.75">
      <c r="A77" s="7">
        <v>0.50480324074074068</v>
      </c>
      <c r="B77">
        <v>26.12</v>
      </c>
      <c r="C77">
        <v>44.05</v>
      </c>
      <c r="D77">
        <v>10</v>
      </c>
      <c r="E77">
        <v>36.869999999999997</v>
      </c>
      <c r="F77">
        <v>10</v>
      </c>
      <c r="G77">
        <v>37.450000000000003</v>
      </c>
      <c r="H77">
        <v>30.71</v>
      </c>
      <c r="I77">
        <v>33.520000000000003</v>
      </c>
      <c r="J77">
        <v>31.22</v>
      </c>
      <c r="K77">
        <v>1262.23</v>
      </c>
      <c r="M77">
        <f t="shared" si="4"/>
        <v>20.124500000000001</v>
      </c>
      <c r="N77">
        <f t="shared" si="5"/>
        <v>0.94817310183985504</v>
      </c>
      <c r="S77">
        <v>76</v>
      </c>
      <c r="T77">
        <f t="shared" si="6"/>
        <v>78.906805138015841</v>
      </c>
      <c r="U77">
        <f t="shared" si="7"/>
        <v>3.7408655091992742</v>
      </c>
    </row>
    <row r="78" spans="1:21" x14ac:dyDescent="0.75">
      <c r="A78" s="7">
        <v>0.50549768518518523</v>
      </c>
      <c r="B78">
        <v>26.09</v>
      </c>
      <c r="C78">
        <v>44.11</v>
      </c>
      <c r="D78">
        <v>10</v>
      </c>
      <c r="E78">
        <v>36.9</v>
      </c>
      <c r="F78">
        <v>10</v>
      </c>
      <c r="G78">
        <v>37.549999999999997</v>
      </c>
      <c r="H78">
        <v>30.9</v>
      </c>
      <c r="I78">
        <v>33.700000000000003</v>
      </c>
      <c r="J78">
        <v>27.9</v>
      </c>
      <c r="K78">
        <v>1262.23</v>
      </c>
      <c r="M78">
        <f t="shared" si="4"/>
        <v>20.0945</v>
      </c>
      <c r="N78">
        <f t="shared" si="5"/>
        <v>0.9467596409809419</v>
      </c>
      <c r="S78">
        <v>77</v>
      </c>
      <c r="T78">
        <f t="shared" si="6"/>
        <v>78.875314140685262</v>
      </c>
      <c r="U78">
        <f t="shared" si="7"/>
        <v>3.7337982049047085</v>
      </c>
    </row>
    <row r="79" spans="1:21" x14ac:dyDescent="0.75">
      <c r="A79" s="7">
        <v>0.50619212962962956</v>
      </c>
      <c r="B79">
        <v>26.03</v>
      </c>
      <c r="C79">
        <v>44.15</v>
      </c>
      <c r="D79">
        <v>10</v>
      </c>
      <c r="E79">
        <v>36.9</v>
      </c>
      <c r="F79">
        <v>10</v>
      </c>
      <c r="G79">
        <v>37.409999999999997</v>
      </c>
      <c r="H79">
        <v>31.11</v>
      </c>
      <c r="I79">
        <v>33.81</v>
      </c>
      <c r="J79">
        <v>31.07</v>
      </c>
      <c r="K79">
        <v>1258.1199999999999</v>
      </c>
      <c r="M79">
        <f t="shared" si="4"/>
        <v>20.034500000000001</v>
      </c>
      <c r="N79">
        <f t="shared" si="5"/>
        <v>0.94393271926311584</v>
      </c>
      <c r="S79">
        <v>78</v>
      </c>
      <c r="T79">
        <f t="shared" si="6"/>
        <v>78.81204921510394</v>
      </c>
      <c r="U79">
        <f t="shared" si="7"/>
        <v>3.7196635963155784</v>
      </c>
    </row>
    <row r="80" spans="1:21" x14ac:dyDescent="0.75">
      <c r="A80" s="7">
        <v>0.50688657407407411</v>
      </c>
      <c r="B80">
        <v>26.01</v>
      </c>
      <c r="C80">
        <v>44.23</v>
      </c>
      <c r="D80">
        <v>10</v>
      </c>
      <c r="E80">
        <v>36.880000000000003</v>
      </c>
      <c r="F80">
        <v>10</v>
      </c>
      <c r="G80">
        <v>37.43</v>
      </c>
      <c r="H80">
        <v>31.27</v>
      </c>
      <c r="I80">
        <v>33.93</v>
      </c>
      <c r="J80">
        <v>31.78</v>
      </c>
      <c r="K80">
        <v>1260.8599999999999</v>
      </c>
      <c r="M80">
        <f t="shared" si="4"/>
        <v>20.014500000000002</v>
      </c>
      <c r="N80">
        <f t="shared" si="5"/>
        <v>0.94299041202384049</v>
      </c>
      <c r="S80">
        <v>79</v>
      </c>
      <c r="T80">
        <f t="shared" si="6"/>
        <v>78.790876614454518</v>
      </c>
      <c r="U80">
        <f t="shared" si="7"/>
        <v>3.7149520601192019</v>
      </c>
    </row>
    <row r="81" spans="1:21" x14ac:dyDescent="0.75">
      <c r="A81" s="7">
        <v>0.50758101851851845</v>
      </c>
      <c r="B81">
        <v>25.97</v>
      </c>
      <c r="C81">
        <v>44.3</v>
      </c>
      <c r="D81">
        <v>10</v>
      </c>
      <c r="E81">
        <v>36.869999999999997</v>
      </c>
      <c r="F81">
        <v>10</v>
      </c>
      <c r="G81">
        <v>37.39</v>
      </c>
      <c r="H81">
        <v>31.47</v>
      </c>
      <c r="I81">
        <v>34.07</v>
      </c>
      <c r="J81">
        <v>31.91</v>
      </c>
      <c r="K81">
        <v>1258.1199999999999</v>
      </c>
      <c r="M81">
        <f t="shared" si="4"/>
        <v>19.974499999999999</v>
      </c>
      <c r="N81">
        <f t="shared" si="5"/>
        <v>0.94110579754528967</v>
      </c>
      <c r="S81">
        <v>80</v>
      </c>
      <c r="T81">
        <f t="shared" si="6"/>
        <v>78.748404215374592</v>
      </c>
      <c r="U81">
        <f t="shared" si="7"/>
        <v>3.7055289877264475</v>
      </c>
    </row>
    <row r="82" spans="1:21" x14ac:dyDescent="0.75">
      <c r="A82" s="7">
        <v>0.508275462962963</v>
      </c>
      <c r="B82">
        <v>25.9</v>
      </c>
      <c r="C82">
        <v>44.37</v>
      </c>
      <c r="D82">
        <v>10</v>
      </c>
      <c r="E82">
        <v>36.9</v>
      </c>
      <c r="F82">
        <v>10</v>
      </c>
      <c r="G82">
        <v>37.520000000000003</v>
      </c>
      <c r="H82">
        <v>31.64</v>
      </c>
      <c r="I82">
        <v>34.21</v>
      </c>
      <c r="J82">
        <v>32.049999999999997</v>
      </c>
      <c r="K82">
        <v>1255.3900000000001</v>
      </c>
      <c r="M82">
        <f t="shared" si="4"/>
        <v>19.904499999999999</v>
      </c>
      <c r="N82">
        <f t="shared" si="5"/>
        <v>0.93780772220782582</v>
      </c>
      <c r="S82">
        <v>81</v>
      </c>
      <c r="T82">
        <f t="shared" si="6"/>
        <v>78.673666758773138</v>
      </c>
      <c r="U82">
        <f t="shared" si="7"/>
        <v>3.6890386110391282</v>
      </c>
    </row>
    <row r="83" spans="1:21" x14ac:dyDescent="0.75">
      <c r="A83" s="7">
        <v>0.50896990740740744</v>
      </c>
      <c r="B83">
        <v>25.9</v>
      </c>
      <c r="C83">
        <v>44.47</v>
      </c>
      <c r="D83">
        <v>10</v>
      </c>
      <c r="E83">
        <v>36.96</v>
      </c>
      <c r="F83">
        <v>10</v>
      </c>
      <c r="G83">
        <v>37.590000000000003</v>
      </c>
      <c r="H83">
        <v>31.85</v>
      </c>
      <c r="I83">
        <v>34.33</v>
      </c>
      <c r="J83">
        <v>30.54</v>
      </c>
      <c r="K83">
        <v>1255.3900000000001</v>
      </c>
      <c r="M83">
        <f t="shared" si="4"/>
        <v>19.904499999999999</v>
      </c>
      <c r="N83">
        <f t="shared" si="5"/>
        <v>0.93780772220782582</v>
      </c>
      <c r="S83">
        <v>82</v>
      </c>
      <c r="T83">
        <f t="shared" si="6"/>
        <v>78.673666758773138</v>
      </c>
      <c r="U83">
        <f t="shared" si="7"/>
        <v>3.6890386110391282</v>
      </c>
    </row>
    <row r="84" spans="1:21" x14ac:dyDescent="0.75">
      <c r="A84" s="7">
        <v>0.50966435185185188</v>
      </c>
      <c r="B84">
        <v>25.89</v>
      </c>
      <c r="C84">
        <v>44.54</v>
      </c>
      <c r="D84">
        <v>10</v>
      </c>
      <c r="E84">
        <v>36.99</v>
      </c>
      <c r="F84">
        <v>10</v>
      </c>
      <c r="G84">
        <v>37.65</v>
      </c>
      <c r="H84">
        <v>32.01</v>
      </c>
      <c r="I84">
        <v>34.47</v>
      </c>
      <c r="J84">
        <v>32.82</v>
      </c>
      <c r="K84">
        <v>1249.92</v>
      </c>
      <c r="M84">
        <f t="shared" si="4"/>
        <v>19.894500000000001</v>
      </c>
      <c r="N84">
        <f t="shared" si="5"/>
        <v>0.93733656858818826</v>
      </c>
      <c r="S84">
        <v>83</v>
      </c>
      <c r="T84">
        <f t="shared" si="6"/>
        <v>78.662947045665888</v>
      </c>
      <c r="U84">
        <f t="shared" si="7"/>
        <v>3.6866828429409404</v>
      </c>
    </row>
    <row r="85" spans="1:21" x14ac:dyDescent="0.75">
      <c r="A85" s="7">
        <v>0.51035879629629632</v>
      </c>
      <c r="B85">
        <v>25.89</v>
      </c>
      <c r="C85">
        <v>44.59</v>
      </c>
      <c r="D85">
        <v>10</v>
      </c>
      <c r="E85">
        <v>37.020000000000003</v>
      </c>
      <c r="F85">
        <v>10</v>
      </c>
      <c r="G85">
        <v>37.700000000000003</v>
      </c>
      <c r="H85">
        <v>32.15</v>
      </c>
      <c r="I85">
        <v>34.58</v>
      </c>
      <c r="J85">
        <v>29.47</v>
      </c>
      <c r="K85">
        <v>1252.6600000000001</v>
      </c>
      <c r="M85">
        <f t="shared" si="4"/>
        <v>19.894500000000001</v>
      </c>
      <c r="N85">
        <f t="shared" si="5"/>
        <v>0.93733656858818826</v>
      </c>
      <c r="S85">
        <v>84</v>
      </c>
      <c r="T85">
        <f t="shared" si="6"/>
        <v>78.662947045665888</v>
      </c>
      <c r="U85">
        <f t="shared" si="7"/>
        <v>3.6866828429409404</v>
      </c>
    </row>
    <row r="86" spans="1:21" x14ac:dyDescent="0.75">
      <c r="A86" s="7">
        <v>0.51105324074074077</v>
      </c>
      <c r="B86">
        <v>25.88</v>
      </c>
      <c r="C86">
        <v>44.57</v>
      </c>
      <c r="D86">
        <v>10</v>
      </c>
      <c r="E86">
        <v>37.020000000000003</v>
      </c>
      <c r="F86">
        <v>10</v>
      </c>
      <c r="G86">
        <v>37.61</v>
      </c>
      <c r="H86">
        <v>32.33</v>
      </c>
      <c r="I86">
        <v>34.69</v>
      </c>
      <c r="J86">
        <v>31.77</v>
      </c>
      <c r="K86">
        <v>1251.29</v>
      </c>
      <c r="M86">
        <f t="shared" si="4"/>
        <v>19.884499999999999</v>
      </c>
      <c r="N86">
        <f t="shared" si="5"/>
        <v>0.93686541496855047</v>
      </c>
      <c r="S86">
        <v>85</v>
      </c>
      <c r="T86">
        <f t="shared" si="6"/>
        <v>78.652216550579595</v>
      </c>
      <c r="U86">
        <f t="shared" si="7"/>
        <v>3.6843270748427517</v>
      </c>
    </row>
    <row r="87" spans="1:21" x14ac:dyDescent="0.75">
      <c r="A87" s="7">
        <v>0.51174768518518521</v>
      </c>
      <c r="B87">
        <v>25.86</v>
      </c>
      <c r="C87">
        <v>44.61</v>
      </c>
      <c r="D87">
        <v>10</v>
      </c>
      <c r="E87">
        <v>36.99</v>
      </c>
      <c r="F87">
        <v>10</v>
      </c>
      <c r="G87">
        <v>37.659999999999997</v>
      </c>
      <c r="H87">
        <v>32.479999999999997</v>
      </c>
      <c r="I87">
        <v>34.82</v>
      </c>
      <c r="J87">
        <v>31.09</v>
      </c>
      <c r="K87">
        <v>1249.92</v>
      </c>
      <c r="M87">
        <f t="shared" si="4"/>
        <v>19.8645</v>
      </c>
      <c r="N87">
        <f t="shared" si="5"/>
        <v>0.93592310772927512</v>
      </c>
      <c r="S87">
        <v>86</v>
      </c>
      <c r="T87">
        <f t="shared" si="6"/>
        <v>78.630723149336745</v>
      </c>
      <c r="U87">
        <f t="shared" si="7"/>
        <v>3.6796155386463751</v>
      </c>
    </row>
    <row r="88" spans="1:21" x14ac:dyDescent="0.75">
      <c r="A88" s="7">
        <v>0.51244212962962965</v>
      </c>
      <c r="B88">
        <v>25.79</v>
      </c>
      <c r="C88">
        <v>44.62</v>
      </c>
      <c r="D88">
        <v>10</v>
      </c>
      <c r="E88">
        <v>37.01</v>
      </c>
      <c r="F88">
        <v>10</v>
      </c>
      <c r="G88">
        <v>37.71</v>
      </c>
      <c r="H88">
        <v>32.67</v>
      </c>
      <c r="I88">
        <v>34.92</v>
      </c>
      <c r="J88">
        <v>30.39</v>
      </c>
      <c r="K88">
        <v>1251.29</v>
      </c>
      <c r="M88">
        <f t="shared" si="4"/>
        <v>19.794499999999999</v>
      </c>
      <c r="N88">
        <f t="shared" si="5"/>
        <v>0.93262503239181138</v>
      </c>
      <c r="S88">
        <v>87</v>
      </c>
      <c r="T88">
        <f t="shared" si="6"/>
        <v>78.555154209502632</v>
      </c>
      <c r="U88">
        <f t="shared" si="7"/>
        <v>3.6631251619590559</v>
      </c>
    </row>
    <row r="89" spans="1:21" x14ac:dyDescent="0.75">
      <c r="A89" s="7">
        <v>0.51313657407407409</v>
      </c>
      <c r="B89">
        <v>25.7</v>
      </c>
      <c r="C89">
        <v>44.63</v>
      </c>
      <c r="D89">
        <v>10</v>
      </c>
      <c r="E89">
        <v>37.03</v>
      </c>
      <c r="F89">
        <v>10</v>
      </c>
      <c r="G89">
        <v>37.76</v>
      </c>
      <c r="H89">
        <v>32.79</v>
      </c>
      <c r="I89">
        <v>35.03</v>
      </c>
      <c r="J89">
        <v>32.770000000000003</v>
      </c>
      <c r="K89">
        <v>1255.3900000000001</v>
      </c>
      <c r="M89">
        <f t="shared" si="4"/>
        <v>19.704499999999999</v>
      </c>
      <c r="N89">
        <f t="shared" si="5"/>
        <v>0.92838464981507218</v>
      </c>
      <c r="S89">
        <v>88</v>
      </c>
      <c r="T89">
        <f t="shared" si="6"/>
        <v>78.457205206932429</v>
      </c>
      <c r="U89">
        <f t="shared" si="7"/>
        <v>3.6419232490753601</v>
      </c>
    </row>
    <row r="90" spans="1:21" x14ac:dyDescent="0.75">
      <c r="A90" s="7">
        <v>0.51383101851851853</v>
      </c>
      <c r="B90">
        <v>25.67</v>
      </c>
      <c r="C90">
        <v>44.69</v>
      </c>
      <c r="D90">
        <v>10</v>
      </c>
      <c r="E90">
        <v>37.04</v>
      </c>
      <c r="F90">
        <v>10</v>
      </c>
      <c r="G90">
        <v>37.74</v>
      </c>
      <c r="H90">
        <v>32.96</v>
      </c>
      <c r="I90">
        <v>35.14</v>
      </c>
      <c r="J90">
        <v>32.229999999999997</v>
      </c>
      <c r="K90">
        <v>1247.19</v>
      </c>
      <c r="M90">
        <f t="shared" si="4"/>
        <v>19.674500000000002</v>
      </c>
      <c r="N90">
        <f t="shared" si="5"/>
        <v>0.92697118895615926</v>
      </c>
      <c r="S90">
        <v>89</v>
      </c>
      <c r="T90">
        <f t="shared" si="6"/>
        <v>78.424356400416784</v>
      </c>
      <c r="U90">
        <f t="shared" si="7"/>
        <v>3.6348559447807958</v>
      </c>
    </row>
    <row r="91" spans="1:21" x14ac:dyDescent="0.75">
      <c r="A91" s="7">
        <v>0.51452546296296298</v>
      </c>
      <c r="B91">
        <v>25.67</v>
      </c>
      <c r="C91">
        <v>44.76</v>
      </c>
      <c r="D91">
        <v>10</v>
      </c>
      <c r="E91">
        <v>37.07</v>
      </c>
      <c r="F91">
        <v>10</v>
      </c>
      <c r="G91">
        <v>37.76</v>
      </c>
      <c r="H91">
        <v>33.08</v>
      </c>
      <c r="I91">
        <v>35.22</v>
      </c>
      <c r="J91">
        <v>31.56</v>
      </c>
      <c r="K91">
        <v>1244.45</v>
      </c>
      <c r="M91">
        <f t="shared" si="4"/>
        <v>19.674500000000002</v>
      </c>
      <c r="N91">
        <f t="shared" si="5"/>
        <v>0.92697118895615926</v>
      </c>
      <c r="S91">
        <v>90</v>
      </c>
      <c r="T91">
        <f t="shared" si="6"/>
        <v>78.424356400416784</v>
      </c>
      <c r="U91">
        <f t="shared" si="7"/>
        <v>3.6348559447807958</v>
      </c>
    </row>
    <row r="92" spans="1:21" x14ac:dyDescent="0.75">
      <c r="A92" s="7">
        <v>0.51521990740740742</v>
      </c>
      <c r="B92">
        <v>25.65</v>
      </c>
      <c r="C92">
        <v>44.83</v>
      </c>
      <c r="D92">
        <v>10</v>
      </c>
      <c r="E92">
        <v>37.07</v>
      </c>
      <c r="F92">
        <v>10</v>
      </c>
      <c r="G92">
        <v>37.75</v>
      </c>
      <c r="H92">
        <v>33.229999999999997</v>
      </c>
      <c r="I92">
        <v>35.270000000000003</v>
      </c>
      <c r="J92">
        <v>31.16</v>
      </c>
      <c r="K92">
        <v>1247.19</v>
      </c>
      <c r="M92">
        <f t="shared" si="4"/>
        <v>19.654499999999999</v>
      </c>
      <c r="N92">
        <f t="shared" si="5"/>
        <v>0.9260288817168838</v>
      </c>
      <c r="S92">
        <v>91</v>
      </c>
      <c r="T92">
        <f t="shared" si="6"/>
        <v>78.402401485664853</v>
      </c>
      <c r="U92">
        <f t="shared" si="7"/>
        <v>3.6301444085844179</v>
      </c>
    </row>
    <row r="93" spans="1:21" x14ac:dyDescent="0.75">
      <c r="A93" s="7">
        <v>0.51591435185185186</v>
      </c>
      <c r="B93">
        <v>25.65</v>
      </c>
      <c r="C93">
        <v>44.87</v>
      </c>
      <c r="D93">
        <v>10</v>
      </c>
      <c r="E93">
        <v>37.07</v>
      </c>
      <c r="F93">
        <v>10</v>
      </c>
      <c r="G93">
        <v>37.78</v>
      </c>
      <c r="H93">
        <v>33.32</v>
      </c>
      <c r="I93">
        <v>35.380000000000003</v>
      </c>
      <c r="J93">
        <v>30.51</v>
      </c>
      <c r="K93">
        <v>1252.6600000000001</v>
      </c>
      <c r="M93">
        <f t="shared" si="4"/>
        <v>19.654499999999999</v>
      </c>
      <c r="N93">
        <f t="shared" si="5"/>
        <v>0.9260288817168838</v>
      </c>
      <c r="S93">
        <v>92</v>
      </c>
      <c r="T93">
        <f t="shared" si="6"/>
        <v>78.402401485664853</v>
      </c>
      <c r="U93">
        <f t="shared" si="7"/>
        <v>3.6301444085844179</v>
      </c>
    </row>
    <row r="94" spans="1:21" x14ac:dyDescent="0.75">
      <c r="A94" s="7">
        <v>0.5166087962962963</v>
      </c>
      <c r="B94">
        <v>25.64</v>
      </c>
      <c r="C94">
        <v>44.89</v>
      </c>
      <c r="D94">
        <v>10</v>
      </c>
      <c r="E94">
        <v>37.049999999999997</v>
      </c>
      <c r="F94">
        <v>10</v>
      </c>
      <c r="G94">
        <v>37.630000000000003</v>
      </c>
      <c r="H94">
        <v>33.450000000000003</v>
      </c>
      <c r="I94">
        <v>35.450000000000003</v>
      </c>
      <c r="J94">
        <v>31.31</v>
      </c>
      <c r="K94">
        <v>1245.82</v>
      </c>
      <c r="M94">
        <f t="shared" si="4"/>
        <v>19.644500000000001</v>
      </c>
      <c r="N94">
        <f t="shared" si="5"/>
        <v>0.92555772809724624</v>
      </c>
      <c r="S94">
        <v>93</v>
      </c>
      <c r="T94">
        <f t="shared" si="6"/>
        <v>78.391407264119721</v>
      </c>
      <c r="U94">
        <f t="shared" si="7"/>
        <v>3.6277886404862301</v>
      </c>
    </row>
    <row r="95" spans="1:21" x14ac:dyDescent="0.75">
      <c r="A95" s="7">
        <v>0.51730324074074074</v>
      </c>
      <c r="B95">
        <v>25.63</v>
      </c>
      <c r="C95">
        <v>44.9</v>
      </c>
      <c r="D95">
        <v>10</v>
      </c>
      <c r="E95">
        <v>37</v>
      </c>
      <c r="F95">
        <v>10</v>
      </c>
      <c r="G95">
        <v>37.700000000000003</v>
      </c>
      <c r="H95">
        <v>33.53</v>
      </c>
      <c r="I95">
        <v>35.549999999999997</v>
      </c>
      <c r="J95">
        <v>30.55</v>
      </c>
      <c r="K95">
        <v>1245.82</v>
      </c>
      <c r="M95">
        <f t="shared" si="4"/>
        <v>19.634499999999999</v>
      </c>
      <c r="N95">
        <f t="shared" si="5"/>
        <v>0.92508657447760845</v>
      </c>
      <c r="S95">
        <v>94</v>
      </c>
      <c r="T95">
        <f t="shared" si="6"/>
        <v>78.380401843693491</v>
      </c>
      <c r="U95">
        <f t="shared" si="7"/>
        <v>3.6254328723880413</v>
      </c>
    </row>
    <row r="96" spans="1:21" x14ac:dyDescent="0.75">
      <c r="A96" s="7">
        <v>0.51799768518518519</v>
      </c>
      <c r="B96">
        <v>25.63</v>
      </c>
      <c r="C96">
        <v>44.96</v>
      </c>
      <c r="D96">
        <v>10</v>
      </c>
      <c r="E96">
        <v>36.99</v>
      </c>
      <c r="F96">
        <v>10</v>
      </c>
      <c r="G96">
        <v>37.700000000000003</v>
      </c>
      <c r="H96">
        <v>33.65</v>
      </c>
      <c r="I96">
        <v>35.619999999999997</v>
      </c>
      <c r="J96">
        <v>31.76</v>
      </c>
      <c r="K96">
        <v>1240.3499999999999</v>
      </c>
      <c r="M96">
        <f t="shared" si="4"/>
        <v>19.634499999999999</v>
      </c>
      <c r="N96">
        <f t="shared" si="5"/>
        <v>0.92508657447760845</v>
      </c>
      <c r="S96">
        <v>95</v>
      </c>
      <c r="T96">
        <f t="shared" si="6"/>
        <v>78.380401843693491</v>
      </c>
      <c r="U96">
        <f t="shared" si="7"/>
        <v>3.6254328723880413</v>
      </c>
    </row>
    <row r="97" spans="1:21" x14ac:dyDescent="0.75">
      <c r="A97" s="7">
        <v>0.51869212962962963</v>
      </c>
      <c r="B97">
        <v>25.57</v>
      </c>
      <c r="C97">
        <v>45</v>
      </c>
      <c r="D97">
        <v>10</v>
      </c>
      <c r="E97">
        <v>36.99</v>
      </c>
      <c r="F97">
        <v>10</v>
      </c>
      <c r="G97">
        <v>37.78</v>
      </c>
      <c r="H97">
        <v>33.74</v>
      </c>
      <c r="I97">
        <v>35.700000000000003</v>
      </c>
      <c r="J97">
        <v>32.6</v>
      </c>
      <c r="K97">
        <v>1240.3499999999999</v>
      </c>
      <c r="M97">
        <f t="shared" si="4"/>
        <v>19.5745</v>
      </c>
      <c r="N97">
        <f t="shared" si="5"/>
        <v>0.92225965275978239</v>
      </c>
      <c r="S97">
        <v>96</v>
      </c>
      <c r="T97">
        <f t="shared" si="6"/>
        <v>78.314133183478489</v>
      </c>
      <c r="U97">
        <f t="shared" si="7"/>
        <v>3.6112982637989113</v>
      </c>
    </row>
    <row r="98" spans="1:21" x14ac:dyDescent="0.75">
      <c r="A98" s="7">
        <v>0.51938657407407407</v>
      </c>
      <c r="B98">
        <v>25.54</v>
      </c>
      <c r="C98">
        <v>45.04</v>
      </c>
      <c r="D98">
        <v>10</v>
      </c>
      <c r="E98">
        <v>37.03</v>
      </c>
      <c r="F98">
        <v>10</v>
      </c>
      <c r="G98">
        <v>37.729999999999997</v>
      </c>
      <c r="H98">
        <v>33.85</v>
      </c>
      <c r="I98">
        <v>35.85</v>
      </c>
      <c r="J98">
        <v>32.96</v>
      </c>
      <c r="K98">
        <v>1237.6199999999999</v>
      </c>
      <c r="M98">
        <f t="shared" si="4"/>
        <v>19.544499999999999</v>
      </c>
      <c r="N98">
        <f t="shared" si="5"/>
        <v>0.92084619190086925</v>
      </c>
      <c r="S98">
        <v>97</v>
      </c>
      <c r="T98">
        <f t="shared" si="6"/>
        <v>78.280846273887789</v>
      </c>
      <c r="U98">
        <f t="shared" si="7"/>
        <v>3.6042309595043456</v>
      </c>
    </row>
    <row r="99" spans="1:21" x14ac:dyDescent="0.75">
      <c r="A99" s="7">
        <v>0.52008101851851851</v>
      </c>
      <c r="B99">
        <v>25.51</v>
      </c>
      <c r="C99">
        <v>45.14</v>
      </c>
      <c r="D99">
        <v>10</v>
      </c>
      <c r="E99">
        <v>37.11</v>
      </c>
      <c r="F99">
        <v>10</v>
      </c>
      <c r="G99">
        <v>37.89</v>
      </c>
      <c r="H99">
        <v>33.99</v>
      </c>
      <c r="I99">
        <v>35.97</v>
      </c>
      <c r="J99">
        <v>34.74</v>
      </c>
      <c r="K99">
        <v>1240.3499999999999</v>
      </c>
      <c r="M99">
        <f t="shared" si="4"/>
        <v>19.514500000000002</v>
      </c>
      <c r="N99">
        <f t="shared" si="5"/>
        <v>0.91943273104195633</v>
      </c>
      <c r="S99">
        <v>98</v>
      </c>
      <c r="T99">
        <f t="shared" si="6"/>
        <v>78.247457019139617</v>
      </c>
      <c r="U99">
        <f t="shared" si="7"/>
        <v>3.5971636552097808</v>
      </c>
    </row>
    <row r="100" spans="1:21" x14ac:dyDescent="0.75">
      <c r="A100" s="7">
        <v>0.52077546296296295</v>
      </c>
      <c r="B100">
        <v>25.49</v>
      </c>
      <c r="C100">
        <v>45.29</v>
      </c>
      <c r="D100">
        <v>10</v>
      </c>
      <c r="E100">
        <v>37.24</v>
      </c>
      <c r="F100">
        <v>10</v>
      </c>
      <c r="G100">
        <v>37.979999999999997</v>
      </c>
      <c r="H100">
        <v>34.1</v>
      </c>
      <c r="I100">
        <v>36.14</v>
      </c>
      <c r="J100">
        <v>31.49</v>
      </c>
      <c r="K100">
        <v>1240.3499999999999</v>
      </c>
      <c r="M100">
        <f t="shared" si="4"/>
        <v>19.494499999999999</v>
      </c>
      <c r="N100">
        <f t="shared" si="5"/>
        <v>0.91849042380268087</v>
      </c>
      <c r="S100">
        <v>99</v>
      </c>
      <c r="T100">
        <f t="shared" si="6"/>
        <v>78.225140424222204</v>
      </c>
      <c r="U100">
        <f t="shared" si="7"/>
        <v>3.5924521190134033</v>
      </c>
    </row>
    <row r="101" spans="1:21" x14ac:dyDescent="0.75">
      <c r="A101" s="7">
        <v>0.5214699074074074</v>
      </c>
      <c r="B101">
        <v>25.48</v>
      </c>
      <c r="C101">
        <v>45.42</v>
      </c>
      <c r="D101">
        <v>10</v>
      </c>
      <c r="E101">
        <v>37.340000000000003</v>
      </c>
      <c r="F101">
        <v>10</v>
      </c>
      <c r="G101">
        <v>37.880000000000003</v>
      </c>
      <c r="H101">
        <v>34.200000000000003</v>
      </c>
      <c r="I101">
        <v>36.19</v>
      </c>
      <c r="J101">
        <v>31.16</v>
      </c>
      <c r="K101">
        <v>1243.0899999999999</v>
      </c>
      <c r="M101">
        <f t="shared" si="4"/>
        <v>19.484500000000001</v>
      </c>
      <c r="N101">
        <f t="shared" si="5"/>
        <v>0.9180192701830433</v>
      </c>
      <c r="S101">
        <v>100</v>
      </c>
      <c r="T101">
        <f t="shared" si="6"/>
        <v>78.213964946495935</v>
      </c>
      <c r="U101">
        <f t="shared" si="7"/>
        <v>3.5900963509152155</v>
      </c>
    </row>
    <row r="102" spans="1:21" x14ac:dyDescent="0.75">
      <c r="A102" s="7">
        <v>0.52216435185185184</v>
      </c>
      <c r="B102">
        <v>25.47</v>
      </c>
      <c r="C102">
        <v>45.51</v>
      </c>
      <c r="D102">
        <v>10</v>
      </c>
      <c r="E102">
        <v>37.39</v>
      </c>
      <c r="F102">
        <v>10</v>
      </c>
      <c r="G102">
        <v>37.96</v>
      </c>
      <c r="H102">
        <v>34.299999999999997</v>
      </c>
      <c r="I102">
        <v>36.31</v>
      </c>
      <c r="J102">
        <v>30.22</v>
      </c>
      <c r="K102">
        <v>1238.98</v>
      </c>
      <c r="M102">
        <f t="shared" si="4"/>
        <v>19.474499999999999</v>
      </c>
      <c r="N102">
        <f t="shared" si="5"/>
        <v>0.91754811656340551</v>
      </c>
      <c r="S102">
        <v>101</v>
      </c>
      <c r="T102">
        <f t="shared" si="6"/>
        <v>78.202777991732773</v>
      </c>
      <c r="U102">
        <f t="shared" si="7"/>
        <v>3.5877405828170268</v>
      </c>
    </row>
    <row r="103" spans="1:21" x14ac:dyDescent="0.75">
      <c r="A103" s="7">
        <v>0.52285879629629628</v>
      </c>
      <c r="B103">
        <v>25.43</v>
      </c>
      <c r="C103">
        <v>45.51</v>
      </c>
      <c r="D103">
        <v>10</v>
      </c>
      <c r="E103">
        <v>37.369999999999997</v>
      </c>
      <c r="F103">
        <v>10</v>
      </c>
      <c r="G103">
        <v>37.93</v>
      </c>
      <c r="H103">
        <v>34.42</v>
      </c>
      <c r="I103">
        <v>36.369999999999997</v>
      </c>
      <c r="J103">
        <v>31.64</v>
      </c>
      <c r="K103">
        <v>1233.52</v>
      </c>
      <c r="M103">
        <f t="shared" si="4"/>
        <v>19.4345</v>
      </c>
      <c r="N103">
        <f t="shared" si="5"/>
        <v>0.91566350208485481</v>
      </c>
      <c r="S103">
        <v>102</v>
      </c>
      <c r="T103">
        <f t="shared" si="6"/>
        <v>78.157915047981675</v>
      </c>
      <c r="U103">
        <f t="shared" si="7"/>
        <v>3.5783175104242733</v>
      </c>
    </row>
    <row r="104" spans="1:21" x14ac:dyDescent="0.75">
      <c r="A104" s="7">
        <v>0.52355324074074072</v>
      </c>
      <c r="B104">
        <v>25.41</v>
      </c>
      <c r="C104">
        <v>45.53</v>
      </c>
      <c r="D104">
        <v>10</v>
      </c>
      <c r="E104">
        <v>37.31</v>
      </c>
      <c r="F104">
        <v>10</v>
      </c>
      <c r="G104">
        <v>37.82</v>
      </c>
      <c r="H104">
        <v>34.51</v>
      </c>
      <c r="I104">
        <v>36.43</v>
      </c>
      <c r="J104">
        <v>32.86</v>
      </c>
      <c r="K104">
        <v>1233.52</v>
      </c>
      <c r="M104">
        <f t="shared" si="4"/>
        <v>19.4145</v>
      </c>
      <c r="N104">
        <f t="shared" si="5"/>
        <v>0.91472119484557946</v>
      </c>
      <c r="S104">
        <v>103</v>
      </c>
      <c r="T104">
        <f t="shared" si="6"/>
        <v>78.135414252234142</v>
      </c>
      <c r="U104">
        <f t="shared" si="7"/>
        <v>3.5736059742278967</v>
      </c>
    </row>
    <row r="105" spans="1:21" x14ac:dyDescent="0.75">
      <c r="A105" s="7">
        <v>0.52424768518518516</v>
      </c>
      <c r="B105">
        <v>25.4</v>
      </c>
      <c r="C105">
        <v>45.5</v>
      </c>
      <c r="D105">
        <v>10</v>
      </c>
      <c r="E105">
        <v>37.25</v>
      </c>
      <c r="F105">
        <v>10</v>
      </c>
      <c r="G105">
        <v>37.869999999999997</v>
      </c>
      <c r="H105">
        <v>34.590000000000003</v>
      </c>
      <c r="I105">
        <v>36.479999999999997</v>
      </c>
      <c r="J105">
        <v>32.03</v>
      </c>
      <c r="K105">
        <v>1228.05</v>
      </c>
      <c r="M105">
        <f t="shared" si="4"/>
        <v>19.404499999999999</v>
      </c>
      <c r="N105">
        <f t="shared" si="5"/>
        <v>0.91425004122594167</v>
      </c>
      <c r="S105">
        <v>104</v>
      </c>
      <c r="T105">
        <f t="shared" si="6"/>
        <v>78.124146460872467</v>
      </c>
      <c r="U105">
        <f t="shared" si="7"/>
        <v>3.5712502061297076</v>
      </c>
    </row>
    <row r="106" spans="1:21" x14ac:dyDescent="0.75">
      <c r="A106" s="7">
        <v>0.52494212962962961</v>
      </c>
      <c r="B106">
        <v>25.37</v>
      </c>
      <c r="C106">
        <v>45.5</v>
      </c>
      <c r="D106">
        <v>10</v>
      </c>
      <c r="E106">
        <v>37.18</v>
      </c>
      <c r="F106">
        <v>10</v>
      </c>
      <c r="G106">
        <v>37.82</v>
      </c>
      <c r="H106">
        <v>34.68</v>
      </c>
      <c r="I106">
        <v>36.56</v>
      </c>
      <c r="J106">
        <v>30.15</v>
      </c>
      <c r="K106">
        <v>1229.4100000000001</v>
      </c>
      <c r="M106">
        <f t="shared" si="4"/>
        <v>19.374500000000001</v>
      </c>
      <c r="N106">
        <f t="shared" si="5"/>
        <v>0.91283658036702875</v>
      </c>
      <c r="S106">
        <v>105</v>
      </c>
      <c r="T106">
        <f t="shared" si="6"/>
        <v>78.090273297375418</v>
      </c>
      <c r="U106">
        <f t="shared" si="7"/>
        <v>3.5641829018351432</v>
      </c>
    </row>
    <row r="107" spans="1:21" x14ac:dyDescent="0.75">
      <c r="A107" s="7">
        <v>0.52563657407407405</v>
      </c>
      <c r="B107">
        <v>25.36</v>
      </c>
      <c r="C107">
        <v>45.5</v>
      </c>
      <c r="D107">
        <v>10</v>
      </c>
      <c r="E107">
        <v>37.130000000000003</v>
      </c>
      <c r="F107">
        <v>10</v>
      </c>
      <c r="G107">
        <v>37.770000000000003</v>
      </c>
      <c r="H107">
        <v>34.79</v>
      </c>
      <c r="I107">
        <v>36.630000000000003</v>
      </c>
      <c r="J107">
        <v>32.020000000000003</v>
      </c>
      <c r="K107">
        <v>1229.4100000000001</v>
      </c>
      <c r="M107">
        <f t="shared" si="4"/>
        <v>19.3645</v>
      </c>
      <c r="N107">
        <f t="shared" si="5"/>
        <v>0.91236542674739096</v>
      </c>
      <c r="S107">
        <v>106</v>
      </c>
      <c r="T107">
        <f t="shared" si="6"/>
        <v>78.078958919672587</v>
      </c>
      <c r="U107">
        <f t="shared" si="7"/>
        <v>3.5618271337369545</v>
      </c>
    </row>
    <row r="108" spans="1:21" x14ac:dyDescent="0.75">
      <c r="A108" s="7">
        <v>0.52633101851851849</v>
      </c>
      <c r="B108">
        <v>25.31</v>
      </c>
      <c r="C108">
        <v>45.49</v>
      </c>
      <c r="D108">
        <v>10</v>
      </c>
      <c r="E108">
        <v>37.14</v>
      </c>
      <c r="F108">
        <v>10</v>
      </c>
      <c r="G108">
        <v>37.880000000000003</v>
      </c>
      <c r="H108">
        <v>34.86</v>
      </c>
      <c r="I108">
        <v>36.67</v>
      </c>
      <c r="J108">
        <v>32.17</v>
      </c>
      <c r="K108">
        <v>1228.05</v>
      </c>
      <c r="M108">
        <f t="shared" si="4"/>
        <v>19.314499999999999</v>
      </c>
      <c r="N108">
        <f t="shared" si="5"/>
        <v>0.91000965864920258</v>
      </c>
      <c r="S108">
        <v>107</v>
      </c>
      <c r="T108">
        <f t="shared" si="6"/>
        <v>78.02221129203447</v>
      </c>
      <c r="U108">
        <f t="shared" si="7"/>
        <v>3.5500482932460122</v>
      </c>
    </row>
    <row r="109" spans="1:21" x14ac:dyDescent="0.75">
      <c r="A109" s="7">
        <v>0.52702546296296293</v>
      </c>
      <c r="B109">
        <v>25.29</v>
      </c>
      <c r="C109">
        <v>45.58</v>
      </c>
      <c r="D109">
        <v>10</v>
      </c>
      <c r="E109">
        <v>37.19</v>
      </c>
      <c r="F109">
        <v>10</v>
      </c>
      <c r="G109">
        <v>37.979999999999997</v>
      </c>
      <c r="H109">
        <v>35</v>
      </c>
      <c r="I109">
        <v>36.86</v>
      </c>
      <c r="J109">
        <v>33.630000000000003</v>
      </c>
      <c r="K109">
        <v>1229.4100000000001</v>
      </c>
      <c r="M109">
        <f t="shared" si="4"/>
        <v>19.294499999999999</v>
      </c>
      <c r="N109">
        <f t="shared" si="5"/>
        <v>0.90906735140992723</v>
      </c>
      <c r="S109">
        <v>108</v>
      </c>
      <c r="T109">
        <f t="shared" si="6"/>
        <v>77.9994298893467</v>
      </c>
      <c r="U109">
        <f t="shared" si="7"/>
        <v>3.5453367570496352</v>
      </c>
    </row>
    <row r="110" spans="1:21" x14ac:dyDescent="0.75">
      <c r="A110" s="7">
        <v>0.52771990740740737</v>
      </c>
      <c r="B110">
        <v>25.24</v>
      </c>
      <c r="C110">
        <v>45.65</v>
      </c>
      <c r="D110">
        <v>10</v>
      </c>
      <c r="E110">
        <v>37.299999999999997</v>
      </c>
      <c r="F110">
        <v>10</v>
      </c>
      <c r="G110">
        <v>38.08</v>
      </c>
      <c r="H110">
        <v>35.119999999999997</v>
      </c>
      <c r="I110">
        <v>36.94</v>
      </c>
      <c r="J110">
        <v>32.159999999999997</v>
      </c>
      <c r="K110">
        <v>1232.1500000000001</v>
      </c>
      <c r="M110">
        <f t="shared" si="4"/>
        <v>19.244499999999999</v>
      </c>
      <c r="N110">
        <f t="shared" si="5"/>
        <v>0.90671158331173873</v>
      </c>
      <c r="S110">
        <v>109</v>
      </c>
      <c r="T110">
        <f t="shared" si="6"/>
        <v>77.942269219777074</v>
      </c>
      <c r="U110">
        <f t="shared" si="7"/>
        <v>3.533557916558693</v>
      </c>
    </row>
    <row r="111" spans="1:21" x14ac:dyDescent="0.75">
      <c r="A111" s="7">
        <v>0.52841435185185182</v>
      </c>
      <c r="B111">
        <v>25.24</v>
      </c>
      <c r="C111">
        <v>45.71</v>
      </c>
      <c r="D111">
        <v>10</v>
      </c>
      <c r="E111">
        <v>37.42</v>
      </c>
      <c r="F111">
        <v>10</v>
      </c>
      <c r="G111">
        <v>38.21</v>
      </c>
      <c r="H111">
        <v>35.21</v>
      </c>
      <c r="I111">
        <v>37.04</v>
      </c>
      <c r="J111">
        <v>31.79</v>
      </c>
      <c r="K111">
        <v>1222.58</v>
      </c>
      <c r="M111">
        <f t="shared" si="4"/>
        <v>19.244499999999999</v>
      </c>
      <c r="N111">
        <f t="shared" si="5"/>
        <v>0.90671158331173873</v>
      </c>
      <c r="S111">
        <v>110</v>
      </c>
      <c r="T111">
        <f t="shared" si="6"/>
        <v>77.942269219777074</v>
      </c>
      <c r="U111">
        <f t="shared" si="7"/>
        <v>3.533557916558693</v>
      </c>
    </row>
    <row r="112" spans="1:21" x14ac:dyDescent="0.75">
      <c r="A112" s="7">
        <v>0.52910879629629626</v>
      </c>
      <c r="B112">
        <v>25.21</v>
      </c>
      <c r="C112">
        <v>45.79</v>
      </c>
      <c r="D112">
        <v>10</v>
      </c>
      <c r="E112">
        <v>37.51</v>
      </c>
      <c r="F112">
        <v>10</v>
      </c>
      <c r="G112">
        <v>38.270000000000003</v>
      </c>
      <c r="H112">
        <v>35.32</v>
      </c>
      <c r="I112">
        <v>37.25</v>
      </c>
      <c r="J112">
        <v>31.85</v>
      </c>
      <c r="K112">
        <v>1221.21</v>
      </c>
      <c r="M112">
        <f t="shared" si="4"/>
        <v>19.214500000000001</v>
      </c>
      <c r="N112">
        <f t="shared" si="5"/>
        <v>0.90529812245282582</v>
      </c>
      <c r="S112">
        <v>111</v>
      </c>
      <c r="T112">
        <f t="shared" si="6"/>
        <v>77.907830024200464</v>
      </c>
      <c r="U112">
        <f t="shared" si="7"/>
        <v>3.5264906122641282</v>
      </c>
    </row>
    <row r="113" spans="1:21" x14ac:dyDescent="0.75">
      <c r="A113" s="7">
        <v>0.52980324074074081</v>
      </c>
      <c r="B113">
        <v>25.19</v>
      </c>
      <c r="C113">
        <v>45.79</v>
      </c>
      <c r="D113">
        <v>10</v>
      </c>
      <c r="E113">
        <v>37.549999999999997</v>
      </c>
      <c r="F113">
        <v>10</v>
      </c>
      <c r="G113">
        <v>38.200000000000003</v>
      </c>
      <c r="H113">
        <v>35.47</v>
      </c>
      <c r="I113">
        <v>37.26</v>
      </c>
      <c r="J113">
        <v>29.59</v>
      </c>
      <c r="K113">
        <v>1222.58</v>
      </c>
      <c r="M113">
        <f t="shared" si="4"/>
        <v>19.194500000000001</v>
      </c>
      <c r="N113">
        <f t="shared" si="5"/>
        <v>0.90435581521355046</v>
      </c>
      <c r="S113">
        <v>112</v>
      </c>
      <c r="T113">
        <f t="shared" si="6"/>
        <v>77.884810753080302</v>
      </c>
      <c r="U113">
        <f t="shared" si="7"/>
        <v>3.5217790760677516</v>
      </c>
    </row>
    <row r="114" spans="1:21" x14ac:dyDescent="0.75">
      <c r="A114" s="7">
        <v>0.53049768518518514</v>
      </c>
      <c r="B114">
        <v>25.16</v>
      </c>
      <c r="C114">
        <v>45.74</v>
      </c>
      <c r="D114">
        <v>10</v>
      </c>
      <c r="E114">
        <v>37.5</v>
      </c>
      <c r="F114">
        <v>10</v>
      </c>
      <c r="G114">
        <v>38.07</v>
      </c>
      <c r="H114">
        <v>35.549999999999997</v>
      </c>
      <c r="I114">
        <v>37.33</v>
      </c>
      <c r="J114">
        <v>29.66</v>
      </c>
      <c r="K114">
        <v>1213.01</v>
      </c>
      <c r="M114">
        <f t="shared" si="4"/>
        <v>19.1645</v>
      </c>
      <c r="N114">
        <f t="shared" si="5"/>
        <v>0.90294235435463743</v>
      </c>
      <c r="S114">
        <v>113</v>
      </c>
      <c r="T114">
        <f t="shared" si="6"/>
        <v>77.850191760807746</v>
      </c>
      <c r="U114">
        <f t="shared" si="7"/>
        <v>3.5147117717731859</v>
      </c>
    </row>
    <row r="115" spans="1:21" x14ac:dyDescent="0.75">
      <c r="A115" s="7">
        <v>0.53119212962962969</v>
      </c>
      <c r="B115">
        <v>25.16</v>
      </c>
      <c r="C115">
        <v>45.67</v>
      </c>
      <c r="D115">
        <v>10</v>
      </c>
      <c r="E115">
        <v>37.4</v>
      </c>
      <c r="F115">
        <v>10</v>
      </c>
      <c r="G115">
        <v>38.049999999999997</v>
      </c>
      <c r="H115">
        <v>35.619999999999997</v>
      </c>
      <c r="I115">
        <v>37.36</v>
      </c>
      <c r="J115">
        <v>33.03</v>
      </c>
      <c r="K115">
        <v>1223.95</v>
      </c>
      <c r="M115">
        <f t="shared" si="4"/>
        <v>19.1645</v>
      </c>
      <c r="N115">
        <f t="shared" si="5"/>
        <v>0.90294235435463743</v>
      </c>
      <c r="S115">
        <v>114</v>
      </c>
      <c r="T115">
        <f t="shared" si="6"/>
        <v>77.850191760807746</v>
      </c>
      <c r="U115">
        <f t="shared" si="7"/>
        <v>3.5147117717731859</v>
      </c>
    </row>
    <row r="116" spans="1:21" x14ac:dyDescent="0.75">
      <c r="A116" s="7">
        <v>0.53188657407407403</v>
      </c>
      <c r="B116">
        <v>25.15</v>
      </c>
      <c r="C116">
        <v>45.64</v>
      </c>
      <c r="D116">
        <v>10</v>
      </c>
      <c r="E116">
        <v>37.33</v>
      </c>
      <c r="F116">
        <v>10</v>
      </c>
      <c r="G116">
        <v>38.1</v>
      </c>
      <c r="H116">
        <v>35.71</v>
      </c>
      <c r="I116">
        <v>37.43</v>
      </c>
      <c r="J116">
        <v>33.020000000000003</v>
      </c>
      <c r="K116">
        <v>1218.48</v>
      </c>
      <c r="M116">
        <f t="shared" si="4"/>
        <v>19.154499999999999</v>
      </c>
      <c r="N116">
        <f t="shared" si="5"/>
        <v>0.90247120073499965</v>
      </c>
      <c r="S116">
        <v>115</v>
      </c>
      <c r="T116">
        <f t="shared" si="6"/>
        <v>77.838627998642608</v>
      </c>
      <c r="U116">
        <f t="shared" si="7"/>
        <v>3.5123560036749972</v>
      </c>
    </row>
    <row r="117" spans="1:21" x14ac:dyDescent="0.75">
      <c r="A117" s="7">
        <v>0.53258101851851858</v>
      </c>
      <c r="B117">
        <v>25.13</v>
      </c>
      <c r="C117">
        <v>45.67</v>
      </c>
      <c r="D117">
        <v>10</v>
      </c>
      <c r="E117">
        <v>37.33</v>
      </c>
      <c r="F117">
        <v>10</v>
      </c>
      <c r="G117">
        <v>38.11</v>
      </c>
      <c r="H117">
        <v>35.799999999999997</v>
      </c>
      <c r="I117">
        <v>37.520000000000003</v>
      </c>
      <c r="J117">
        <v>32.409999999999997</v>
      </c>
      <c r="K117">
        <v>1215.74</v>
      </c>
      <c r="M117">
        <f t="shared" si="4"/>
        <v>19.134499999999999</v>
      </c>
      <c r="N117">
        <f t="shared" si="5"/>
        <v>0.90152889349572429</v>
      </c>
      <c r="S117">
        <v>116</v>
      </c>
      <c r="T117">
        <f t="shared" si="6"/>
        <v>77.81546421385454</v>
      </c>
      <c r="U117">
        <f t="shared" si="7"/>
        <v>3.5076444674786207</v>
      </c>
    </row>
    <row r="118" spans="1:21" x14ac:dyDescent="0.75">
      <c r="A118" s="7">
        <v>0.53327546296296291</v>
      </c>
      <c r="B118">
        <v>25.12</v>
      </c>
      <c r="C118">
        <v>45.7</v>
      </c>
      <c r="D118">
        <v>10</v>
      </c>
      <c r="E118">
        <v>37.369999999999997</v>
      </c>
      <c r="F118">
        <v>10</v>
      </c>
      <c r="G118">
        <v>38.17</v>
      </c>
      <c r="H118">
        <v>35.93</v>
      </c>
      <c r="I118">
        <v>37.619999999999997</v>
      </c>
      <c r="J118">
        <v>32.549999999999997</v>
      </c>
      <c r="K118">
        <v>1217.1099999999999</v>
      </c>
      <c r="M118">
        <f t="shared" si="4"/>
        <v>19.124500000000001</v>
      </c>
      <c r="N118">
        <f t="shared" si="5"/>
        <v>0.90105773987608673</v>
      </c>
      <c r="S118">
        <v>117</v>
      </c>
      <c r="T118">
        <f t="shared" si="6"/>
        <v>77.803864153311196</v>
      </c>
      <c r="U118">
        <f t="shared" si="7"/>
        <v>3.5052886993804329</v>
      </c>
    </row>
    <row r="119" spans="1:21" x14ac:dyDescent="0.75">
      <c r="A119" s="7">
        <v>0.53396990740740746</v>
      </c>
      <c r="B119">
        <v>25.12</v>
      </c>
      <c r="C119">
        <v>45.7</v>
      </c>
      <c r="D119">
        <v>10</v>
      </c>
      <c r="E119">
        <v>37.4</v>
      </c>
      <c r="F119">
        <v>10</v>
      </c>
      <c r="G119">
        <v>38.119999999999997</v>
      </c>
      <c r="H119">
        <v>35.979999999999997</v>
      </c>
      <c r="I119">
        <v>37.65</v>
      </c>
      <c r="J119">
        <v>30.15</v>
      </c>
      <c r="K119">
        <v>1215.74</v>
      </c>
      <c r="M119">
        <f t="shared" si="4"/>
        <v>19.124500000000001</v>
      </c>
      <c r="N119">
        <f t="shared" si="5"/>
        <v>0.90105773987608673</v>
      </c>
      <c r="S119">
        <v>118</v>
      </c>
      <c r="T119">
        <f t="shared" si="6"/>
        <v>77.803864153311196</v>
      </c>
      <c r="U119">
        <f t="shared" si="7"/>
        <v>3.5052886993804329</v>
      </c>
    </row>
    <row r="120" spans="1:21" x14ac:dyDescent="0.75">
      <c r="A120" s="7">
        <v>0.53466435185185179</v>
      </c>
      <c r="B120">
        <v>25.1</v>
      </c>
      <c r="C120">
        <v>45.73</v>
      </c>
      <c r="D120">
        <v>10</v>
      </c>
      <c r="E120">
        <v>37.42</v>
      </c>
      <c r="F120">
        <v>10</v>
      </c>
      <c r="G120">
        <v>38.26</v>
      </c>
      <c r="H120">
        <v>36.04</v>
      </c>
      <c r="I120">
        <v>37.729999999999997</v>
      </c>
      <c r="J120">
        <v>33</v>
      </c>
      <c r="K120">
        <v>1218.48</v>
      </c>
      <c r="M120">
        <f t="shared" si="4"/>
        <v>19.104500000000002</v>
      </c>
      <c r="N120">
        <f t="shared" si="5"/>
        <v>0.90011543263681137</v>
      </c>
      <c r="S120">
        <v>119</v>
      </c>
      <c r="T120">
        <f t="shared" si="6"/>
        <v>77.780627600827017</v>
      </c>
      <c r="U120">
        <f t="shared" si="7"/>
        <v>3.5005771631840559</v>
      </c>
    </row>
    <row r="121" spans="1:21" x14ac:dyDescent="0.75">
      <c r="A121" s="7">
        <v>0.53535879629629635</v>
      </c>
      <c r="B121">
        <v>25.1</v>
      </c>
      <c r="C121">
        <v>45.75</v>
      </c>
      <c r="D121">
        <v>10</v>
      </c>
      <c r="E121">
        <v>37.46</v>
      </c>
      <c r="F121">
        <v>10</v>
      </c>
      <c r="G121">
        <v>38.25</v>
      </c>
      <c r="H121">
        <v>36.159999999999997</v>
      </c>
      <c r="I121">
        <v>37.81</v>
      </c>
      <c r="J121">
        <v>31.34</v>
      </c>
      <c r="K121">
        <v>1213.01</v>
      </c>
      <c r="M121">
        <f t="shared" si="4"/>
        <v>19.104500000000002</v>
      </c>
      <c r="N121">
        <f t="shared" si="5"/>
        <v>0.90011543263681137</v>
      </c>
      <c r="S121">
        <v>120</v>
      </c>
      <c r="T121">
        <f t="shared" si="6"/>
        <v>77.780627600827017</v>
      </c>
      <c r="U121">
        <f t="shared" si="7"/>
        <v>3.5005771631840559</v>
      </c>
    </row>
    <row r="122" spans="1:21" x14ac:dyDescent="0.75">
      <c r="A122" s="7">
        <v>0.53605324074074068</v>
      </c>
      <c r="B122">
        <v>25.05</v>
      </c>
      <c r="C122">
        <v>45.78</v>
      </c>
      <c r="D122">
        <v>10</v>
      </c>
      <c r="E122">
        <v>37.479999999999997</v>
      </c>
      <c r="F122">
        <v>10</v>
      </c>
      <c r="G122">
        <v>38.270000000000003</v>
      </c>
      <c r="H122">
        <v>36.28</v>
      </c>
      <c r="I122">
        <v>37.909999999999997</v>
      </c>
      <c r="J122">
        <v>32.36</v>
      </c>
      <c r="K122">
        <v>1211.6400000000001</v>
      </c>
      <c r="M122">
        <f t="shared" si="4"/>
        <v>19.054500000000001</v>
      </c>
      <c r="N122">
        <f t="shared" si="5"/>
        <v>0.89775966453862288</v>
      </c>
      <c r="S122">
        <v>121</v>
      </c>
      <c r="T122">
        <f t="shared" si="6"/>
        <v>77.722322810884563</v>
      </c>
      <c r="U122">
        <f t="shared" si="7"/>
        <v>3.4887983226931136</v>
      </c>
    </row>
    <row r="123" spans="1:21" x14ac:dyDescent="0.75">
      <c r="A123" s="7">
        <v>0.53674768518518523</v>
      </c>
      <c r="B123">
        <v>24.97</v>
      </c>
      <c r="C123">
        <v>45.81</v>
      </c>
      <c r="D123">
        <v>10</v>
      </c>
      <c r="E123">
        <v>37.49</v>
      </c>
      <c r="F123">
        <v>10</v>
      </c>
      <c r="G123">
        <v>38.24</v>
      </c>
      <c r="H123">
        <v>36.4</v>
      </c>
      <c r="I123">
        <v>37.97</v>
      </c>
      <c r="J123">
        <v>29.65</v>
      </c>
      <c r="K123">
        <v>1214.3800000000001</v>
      </c>
      <c r="M123">
        <f t="shared" si="4"/>
        <v>18.974499999999999</v>
      </c>
      <c r="N123">
        <f t="shared" si="5"/>
        <v>0.89399043558152136</v>
      </c>
      <c r="S123">
        <v>122</v>
      </c>
      <c r="T123">
        <f t="shared" si="6"/>
        <v>77.628396005164831</v>
      </c>
      <c r="U123">
        <f t="shared" si="7"/>
        <v>3.4699521779076061</v>
      </c>
    </row>
    <row r="124" spans="1:21" x14ac:dyDescent="0.75">
      <c r="A124" s="7">
        <v>0.53744212962962956</v>
      </c>
      <c r="B124">
        <v>24.92</v>
      </c>
      <c r="C124">
        <v>45.82</v>
      </c>
      <c r="D124">
        <v>10</v>
      </c>
      <c r="E124">
        <v>37.49</v>
      </c>
      <c r="F124">
        <v>10</v>
      </c>
      <c r="G124">
        <v>38.25</v>
      </c>
      <c r="H124">
        <v>36.450000000000003</v>
      </c>
      <c r="I124">
        <v>37.96</v>
      </c>
      <c r="J124">
        <v>32.78</v>
      </c>
      <c r="K124">
        <v>1207.54</v>
      </c>
      <c r="M124">
        <f t="shared" si="4"/>
        <v>18.924500000000002</v>
      </c>
      <c r="N124">
        <f t="shared" si="5"/>
        <v>0.89163466748333309</v>
      </c>
      <c r="S124">
        <v>123</v>
      </c>
      <c r="T124">
        <f t="shared" si="6"/>
        <v>77.569288488467322</v>
      </c>
      <c r="U124">
        <f t="shared" si="7"/>
        <v>3.4581733374166648</v>
      </c>
    </row>
    <row r="125" spans="1:21" x14ac:dyDescent="0.75">
      <c r="A125" s="7">
        <v>0.53813657407407411</v>
      </c>
      <c r="B125">
        <v>24.88</v>
      </c>
      <c r="C125">
        <v>45.88</v>
      </c>
      <c r="D125">
        <v>10</v>
      </c>
      <c r="E125">
        <v>37.5</v>
      </c>
      <c r="F125">
        <v>10</v>
      </c>
      <c r="G125">
        <v>38.32</v>
      </c>
      <c r="H125">
        <v>36.5</v>
      </c>
      <c r="I125">
        <v>38.04</v>
      </c>
      <c r="J125">
        <v>32.69</v>
      </c>
      <c r="K125">
        <v>1204.81</v>
      </c>
      <c r="M125">
        <f t="shared" si="4"/>
        <v>18.884499999999999</v>
      </c>
      <c r="N125">
        <f t="shared" si="5"/>
        <v>0.88975005300478216</v>
      </c>
      <c r="S125">
        <v>124</v>
      </c>
      <c r="T125">
        <f t="shared" si="6"/>
        <v>77.521777118801126</v>
      </c>
      <c r="U125">
        <f t="shared" si="7"/>
        <v>3.4487502650239104</v>
      </c>
    </row>
    <row r="126" spans="1:21" x14ac:dyDescent="0.75">
      <c r="A126" s="7">
        <v>0.53883101851851845</v>
      </c>
      <c r="B126">
        <v>24.86</v>
      </c>
      <c r="C126">
        <v>45.95</v>
      </c>
      <c r="D126">
        <v>10</v>
      </c>
      <c r="E126">
        <v>37.520000000000003</v>
      </c>
      <c r="F126">
        <v>10</v>
      </c>
      <c r="G126">
        <v>38.229999999999997</v>
      </c>
      <c r="H126">
        <v>36.6</v>
      </c>
      <c r="I126">
        <v>38.119999999999997</v>
      </c>
      <c r="J126">
        <v>31.9</v>
      </c>
      <c r="K126">
        <v>1202.07</v>
      </c>
      <c r="M126">
        <f t="shared" si="4"/>
        <v>18.8645</v>
      </c>
      <c r="N126">
        <f t="shared" si="5"/>
        <v>0.88880774576550692</v>
      </c>
      <c r="S126">
        <v>125</v>
      </c>
      <c r="T126">
        <f t="shared" si="6"/>
        <v>77.497945877176704</v>
      </c>
      <c r="U126">
        <f t="shared" si="7"/>
        <v>3.4440387288275334</v>
      </c>
    </row>
    <row r="127" spans="1:21" x14ac:dyDescent="0.75">
      <c r="A127" s="7">
        <v>0.539525462962963</v>
      </c>
      <c r="B127">
        <v>24.82</v>
      </c>
      <c r="C127">
        <v>46</v>
      </c>
      <c r="D127">
        <v>10</v>
      </c>
      <c r="E127">
        <v>37.5</v>
      </c>
      <c r="F127">
        <v>10</v>
      </c>
      <c r="G127">
        <v>38.119999999999997</v>
      </c>
      <c r="H127">
        <v>36.71</v>
      </c>
      <c r="I127">
        <v>38.119999999999997</v>
      </c>
      <c r="J127">
        <v>30.87</v>
      </c>
      <c r="K127">
        <v>1204.81</v>
      </c>
      <c r="M127">
        <f t="shared" si="4"/>
        <v>18.8245</v>
      </c>
      <c r="N127">
        <f t="shared" si="5"/>
        <v>0.88692313128695621</v>
      </c>
      <c r="S127">
        <v>126</v>
      </c>
      <c r="T127">
        <f t="shared" si="6"/>
        <v>77.45013147759569</v>
      </c>
      <c r="U127">
        <f t="shared" si="7"/>
        <v>3.4346156564347803</v>
      </c>
    </row>
    <row r="128" spans="1:21" x14ac:dyDescent="0.75">
      <c r="A128" s="7">
        <v>0.54021990740740744</v>
      </c>
      <c r="B128">
        <v>24.8</v>
      </c>
      <c r="C128">
        <v>45.99</v>
      </c>
      <c r="D128">
        <v>10</v>
      </c>
      <c r="E128">
        <v>37.44</v>
      </c>
      <c r="F128">
        <v>10</v>
      </c>
      <c r="G128">
        <v>38.14</v>
      </c>
      <c r="H128">
        <v>36.78</v>
      </c>
      <c r="I128">
        <v>38.19</v>
      </c>
      <c r="J128">
        <v>30.77</v>
      </c>
      <c r="K128">
        <v>1193.8699999999999</v>
      </c>
      <c r="M128">
        <f t="shared" si="4"/>
        <v>18.804500000000001</v>
      </c>
      <c r="N128">
        <f t="shared" si="5"/>
        <v>0.88598082404768086</v>
      </c>
      <c r="S128">
        <v>127</v>
      </c>
      <c r="T128">
        <f t="shared" si="6"/>
        <v>77.426147996490187</v>
      </c>
      <c r="U128">
        <f t="shared" si="7"/>
        <v>3.4299041202384033</v>
      </c>
    </row>
    <row r="129" spans="1:21" x14ac:dyDescent="0.75">
      <c r="A129" s="7">
        <v>0.54091435185185188</v>
      </c>
      <c r="B129">
        <v>24.76</v>
      </c>
      <c r="C129">
        <v>45.96</v>
      </c>
      <c r="D129">
        <v>10</v>
      </c>
      <c r="E129">
        <v>37.369999999999997</v>
      </c>
      <c r="F129">
        <v>10</v>
      </c>
      <c r="G129">
        <v>38.08</v>
      </c>
      <c r="H129">
        <v>36.799999999999997</v>
      </c>
      <c r="I129">
        <v>38.15</v>
      </c>
      <c r="J129">
        <v>30.96</v>
      </c>
      <c r="K129">
        <v>1197.97</v>
      </c>
      <c r="M129">
        <f t="shared" si="4"/>
        <v>18.764500000000002</v>
      </c>
      <c r="N129">
        <f t="shared" si="5"/>
        <v>0.88409620956913015</v>
      </c>
      <c r="S129">
        <v>128</v>
      </c>
      <c r="T129">
        <f t="shared" si="6"/>
        <v>77.378027658610677</v>
      </c>
      <c r="U129">
        <f t="shared" si="7"/>
        <v>3.4204810478456498</v>
      </c>
    </row>
    <row r="130" spans="1:21" x14ac:dyDescent="0.75">
      <c r="A130" s="7">
        <v>0.54160879629629632</v>
      </c>
      <c r="B130">
        <v>24.76</v>
      </c>
      <c r="C130">
        <v>45.93</v>
      </c>
      <c r="D130">
        <v>10</v>
      </c>
      <c r="E130">
        <v>37.299999999999997</v>
      </c>
      <c r="F130">
        <v>10</v>
      </c>
      <c r="G130">
        <v>38.049999999999997</v>
      </c>
      <c r="H130">
        <v>36.880000000000003</v>
      </c>
      <c r="I130">
        <v>38.14</v>
      </c>
      <c r="J130">
        <v>32</v>
      </c>
      <c r="K130">
        <v>1193.8699999999999</v>
      </c>
      <c r="M130">
        <f t="shared" si="4"/>
        <v>18.764500000000002</v>
      </c>
      <c r="N130">
        <f t="shared" si="5"/>
        <v>0.88409620956913015</v>
      </c>
      <c r="S130">
        <v>129</v>
      </c>
      <c r="T130">
        <f t="shared" si="6"/>
        <v>77.378027658610677</v>
      </c>
      <c r="U130">
        <f t="shared" si="7"/>
        <v>3.4204810478456498</v>
      </c>
    </row>
    <row r="131" spans="1:21" x14ac:dyDescent="0.75">
      <c r="A131" s="7">
        <v>0.54230324074074077</v>
      </c>
      <c r="B131">
        <v>24.72</v>
      </c>
      <c r="C131">
        <v>45.85</v>
      </c>
      <c r="D131">
        <v>10</v>
      </c>
      <c r="E131">
        <v>37.270000000000003</v>
      </c>
      <c r="F131">
        <v>10</v>
      </c>
      <c r="G131">
        <v>38.020000000000003</v>
      </c>
      <c r="H131">
        <v>36.93</v>
      </c>
      <c r="I131">
        <v>38.159999999999997</v>
      </c>
      <c r="J131">
        <v>32.1</v>
      </c>
      <c r="K131">
        <v>1202.07</v>
      </c>
      <c r="M131">
        <f t="shared" ref="M131:M194" si="8">B131-5.9955</f>
        <v>18.724499999999999</v>
      </c>
      <c r="N131">
        <f t="shared" ref="N131:N194" si="9">M131/21.2245</f>
        <v>0.88221159509057923</v>
      </c>
      <c r="S131">
        <v>130</v>
      </c>
      <c r="T131">
        <f t="shared" ref="T131:T194" si="10">(M131-$W$8)/M131*100</f>
        <v>77.329701727682973</v>
      </c>
      <c r="U131">
        <f t="shared" ref="U131:U194" si="11">(M131-$W$8)/$W$8</f>
        <v>3.4110579754528958</v>
      </c>
    </row>
    <row r="132" spans="1:21" x14ac:dyDescent="0.75">
      <c r="A132" s="7">
        <v>0.54299768518518521</v>
      </c>
      <c r="B132">
        <v>24.7</v>
      </c>
      <c r="C132">
        <v>45.88</v>
      </c>
      <c r="D132">
        <v>10</v>
      </c>
      <c r="E132">
        <v>37.22</v>
      </c>
      <c r="F132">
        <v>10</v>
      </c>
      <c r="G132">
        <v>38.06</v>
      </c>
      <c r="H132">
        <v>36.96</v>
      </c>
      <c r="I132">
        <v>38.130000000000003</v>
      </c>
      <c r="J132">
        <v>31.69</v>
      </c>
      <c r="K132">
        <v>1196.5999999999999</v>
      </c>
      <c r="M132">
        <f t="shared" si="8"/>
        <v>18.704499999999999</v>
      </c>
      <c r="N132">
        <f t="shared" si="9"/>
        <v>0.88126928785130398</v>
      </c>
      <c r="S132">
        <v>131</v>
      </c>
      <c r="T132">
        <f t="shared" si="10"/>
        <v>77.305461252639731</v>
      </c>
      <c r="U132">
        <f t="shared" si="11"/>
        <v>3.4063464392565188</v>
      </c>
    </row>
    <row r="133" spans="1:21" x14ac:dyDescent="0.75">
      <c r="A133" s="7">
        <v>0.54369212962962965</v>
      </c>
      <c r="B133">
        <v>24.69</v>
      </c>
      <c r="C133">
        <v>45.91</v>
      </c>
      <c r="D133">
        <v>10</v>
      </c>
      <c r="E133">
        <v>37.21</v>
      </c>
      <c r="F133">
        <v>10</v>
      </c>
      <c r="G133">
        <v>38.01</v>
      </c>
      <c r="H133">
        <v>36.99</v>
      </c>
      <c r="I133">
        <v>38.130000000000003</v>
      </c>
      <c r="J133">
        <v>30.51</v>
      </c>
      <c r="K133">
        <v>1196.5999999999999</v>
      </c>
      <c r="M133">
        <f t="shared" si="8"/>
        <v>18.694500000000001</v>
      </c>
      <c r="N133">
        <f t="shared" si="9"/>
        <v>0.88079813423166631</v>
      </c>
      <c r="S133">
        <v>132</v>
      </c>
      <c r="T133">
        <f t="shared" si="10"/>
        <v>77.293321565166224</v>
      </c>
      <c r="U133">
        <f t="shared" si="11"/>
        <v>3.403990671158331</v>
      </c>
    </row>
    <row r="134" spans="1:21" x14ac:dyDescent="0.75">
      <c r="A134" s="7">
        <v>0.54438657407407409</v>
      </c>
      <c r="B134">
        <v>24.62</v>
      </c>
      <c r="C134">
        <v>45.94</v>
      </c>
      <c r="D134">
        <v>10</v>
      </c>
      <c r="E134">
        <v>37.21</v>
      </c>
      <c r="F134">
        <v>10</v>
      </c>
      <c r="G134">
        <v>38.06</v>
      </c>
      <c r="H134">
        <v>37.06</v>
      </c>
      <c r="I134">
        <v>38.15</v>
      </c>
      <c r="J134">
        <v>31.7</v>
      </c>
      <c r="K134">
        <v>1192.5</v>
      </c>
      <c r="M134">
        <f t="shared" si="8"/>
        <v>18.624500000000001</v>
      </c>
      <c r="N134">
        <f t="shared" si="9"/>
        <v>0.87750005889420257</v>
      </c>
      <c r="S134">
        <v>133</v>
      </c>
      <c r="T134">
        <f t="shared" si="10"/>
        <v>77.207978737684229</v>
      </c>
      <c r="U134">
        <f t="shared" si="11"/>
        <v>3.3875002944710122</v>
      </c>
    </row>
    <row r="135" spans="1:21" x14ac:dyDescent="0.75">
      <c r="A135" s="7">
        <v>0.54508101851851853</v>
      </c>
      <c r="B135">
        <v>24.57</v>
      </c>
      <c r="C135">
        <v>45.98</v>
      </c>
      <c r="D135">
        <v>10</v>
      </c>
      <c r="E135">
        <v>37.229999999999997</v>
      </c>
      <c r="F135">
        <v>10</v>
      </c>
      <c r="G135">
        <v>38.020000000000003</v>
      </c>
      <c r="H135">
        <v>37.159999999999997</v>
      </c>
      <c r="I135">
        <v>38.159999999999997</v>
      </c>
      <c r="J135">
        <v>32.92</v>
      </c>
      <c r="K135">
        <v>1189.77</v>
      </c>
      <c r="M135">
        <f t="shared" si="8"/>
        <v>18.5745</v>
      </c>
      <c r="N135">
        <f t="shared" si="9"/>
        <v>0.87514429079601408</v>
      </c>
      <c r="S135">
        <v>134</v>
      </c>
      <c r="T135">
        <f t="shared" si="10"/>
        <v>77.146625750356662</v>
      </c>
      <c r="U135">
        <f t="shared" si="11"/>
        <v>3.37572145398007</v>
      </c>
    </row>
    <row r="136" spans="1:21" x14ac:dyDescent="0.75">
      <c r="A136" s="7">
        <v>0.54577546296296298</v>
      </c>
      <c r="B136">
        <v>24.55</v>
      </c>
      <c r="C136">
        <v>46.03</v>
      </c>
      <c r="D136">
        <v>10</v>
      </c>
      <c r="E136">
        <v>37.29</v>
      </c>
      <c r="F136">
        <v>10</v>
      </c>
      <c r="G136">
        <v>38.14</v>
      </c>
      <c r="H136">
        <v>37.17</v>
      </c>
      <c r="I136">
        <v>38.15</v>
      </c>
      <c r="J136">
        <v>29.4</v>
      </c>
      <c r="K136">
        <v>1189.77</v>
      </c>
      <c r="M136">
        <f t="shared" si="8"/>
        <v>18.554500000000001</v>
      </c>
      <c r="N136">
        <f t="shared" si="9"/>
        <v>0.87420198355673873</v>
      </c>
      <c r="S136">
        <v>135</v>
      </c>
      <c r="T136">
        <f t="shared" si="10"/>
        <v>77.121991969603059</v>
      </c>
      <c r="U136">
        <f t="shared" si="11"/>
        <v>3.371009917783693</v>
      </c>
    </row>
    <row r="137" spans="1:21" x14ac:dyDescent="0.75">
      <c r="A137" s="7">
        <v>0.54646990740740742</v>
      </c>
      <c r="B137">
        <v>24.42</v>
      </c>
      <c r="C137">
        <v>46.04</v>
      </c>
      <c r="D137">
        <v>10</v>
      </c>
      <c r="E137">
        <v>37.33</v>
      </c>
      <c r="F137">
        <v>10</v>
      </c>
      <c r="G137">
        <v>38.17</v>
      </c>
      <c r="H137">
        <v>37.32</v>
      </c>
      <c r="I137">
        <v>38.26</v>
      </c>
      <c r="J137">
        <v>32.71</v>
      </c>
      <c r="K137">
        <v>1184.3</v>
      </c>
      <c r="M137">
        <f t="shared" si="8"/>
        <v>18.424500000000002</v>
      </c>
      <c r="N137">
        <f t="shared" si="9"/>
        <v>0.86807698650144893</v>
      </c>
      <c r="S137">
        <v>136</v>
      </c>
      <c r="T137">
        <f t="shared" si="10"/>
        <v>76.960568807837376</v>
      </c>
      <c r="U137">
        <f t="shared" si="11"/>
        <v>3.3403849325072437</v>
      </c>
    </row>
    <row r="138" spans="1:21" x14ac:dyDescent="0.75">
      <c r="A138" s="7">
        <v>0.54716435185185186</v>
      </c>
      <c r="B138">
        <v>24.4</v>
      </c>
      <c r="C138">
        <v>46.04</v>
      </c>
      <c r="D138">
        <v>10</v>
      </c>
      <c r="E138">
        <v>37.380000000000003</v>
      </c>
      <c r="F138">
        <v>10</v>
      </c>
      <c r="G138">
        <v>38.229999999999997</v>
      </c>
      <c r="H138">
        <v>37.36</v>
      </c>
      <c r="I138">
        <v>38.299999999999997</v>
      </c>
      <c r="J138">
        <v>31.58</v>
      </c>
      <c r="K138">
        <v>1188.4000000000001</v>
      </c>
      <c r="M138">
        <f t="shared" si="8"/>
        <v>18.404499999999999</v>
      </c>
      <c r="N138">
        <f t="shared" si="9"/>
        <v>0.86713467926217336</v>
      </c>
      <c r="S138">
        <v>137</v>
      </c>
      <c r="T138">
        <f t="shared" si="10"/>
        <v>76.935532070960903</v>
      </c>
      <c r="U138">
        <f t="shared" si="11"/>
        <v>3.3356733963108662</v>
      </c>
    </row>
    <row r="139" spans="1:21" x14ac:dyDescent="0.75">
      <c r="A139" s="7">
        <v>0.5478587962962963</v>
      </c>
      <c r="B139">
        <v>24.35</v>
      </c>
      <c r="C139">
        <v>46</v>
      </c>
      <c r="D139">
        <v>10</v>
      </c>
      <c r="E139">
        <v>37.43</v>
      </c>
      <c r="F139">
        <v>10</v>
      </c>
      <c r="G139">
        <v>38.29</v>
      </c>
      <c r="H139">
        <v>37.46</v>
      </c>
      <c r="I139">
        <v>38.31</v>
      </c>
      <c r="J139">
        <v>31.08</v>
      </c>
      <c r="K139">
        <v>1196.5999999999999</v>
      </c>
      <c r="M139">
        <f t="shared" si="8"/>
        <v>18.354500000000002</v>
      </c>
      <c r="N139">
        <f t="shared" si="9"/>
        <v>0.86477891116398509</v>
      </c>
      <c r="S139">
        <v>138</v>
      </c>
      <c r="T139">
        <f t="shared" si="10"/>
        <v>76.872701517339067</v>
      </c>
      <c r="U139">
        <f t="shared" si="11"/>
        <v>3.3238945558199249</v>
      </c>
    </row>
    <row r="140" spans="1:21" x14ac:dyDescent="0.75">
      <c r="A140" s="7">
        <v>0.54855324074074074</v>
      </c>
      <c r="B140">
        <v>24.34</v>
      </c>
      <c r="C140">
        <v>45.97</v>
      </c>
      <c r="D140">
        <v>10</v>
      </c>
      <c r="E140">
        <v>37.409999999999997</v>
      </c>
      <c r="F140">
        <v>10</v>
      </c>
      <c r="G140">
        <v>38.18</v>
      </c>
      <c r="H140">
        <v>37.549999999999997</v>
      </c>
      <c r="I140">
        <v>38.32</v>
      </c>
      <c r="J140">
        <v>30.15</v>
      </c>
      <c r="K140">
        <v>1178.83</v>
      </c>
      <c r="M140">
        <f t="shared" si="8"/>
        <v>18.3445</v>
      </c>
      <c r="N140">
        <f t="shared" si="9"/>
        <v>0.86430775754434741</v>
      </c>
      <c r="S140">
        <v>139</v>
      </c>
      <c r="T140">
        <f t="shared" si="10"/>
        <v>76.860094306195322</v>
      </c>
      <c r="U140">
        <f t="shared" si="11"/>
        <v>3.3215387877217362</v>
      </c>
    </row>
    <row r="141" spans="1:21" x14ac:dyDescent="0.75">
      <c r="A141" s="7">
        <v>0.54924768518518519</v>
      </c>
      <c r="B141">
        <v>24.33</v>
      </c>
      <c r="C141">
        <v>45.94</v>
      </c>
      <c r="D141">
        <v>10</v>
      </c>
      <c r="E141">
        <v>37.32</v>
      </c>
      <c r="F141">
        <v>10</v>
      </c>
      <c r="G141">
        <v>38.020000000000003</v>
      </c>
      <c r="H141">
        <v>37.54</v>
      </c>
      <c r="I141">
        <v>38.31</v>
      </c>
      <c r="J141">
        <v>30.58</v>
      </c>
      <c r="K141">
        <v>1173.3599999999999</v>
      </c>
      <c r="M141">
        <f t="shared" si="8"/>
        <v>18.334499999999998</v>
      </c>
      <c r="N141">
        <f t="shared" si="9"/>
        <v>0.86383660392470962</v>
      </c>
      <c r="S141">
        <v>140</v>
      </c>
      <c r="T141">
        <f t="shared" si="10"/>
        <v>76.847473342605468</v>
      </c>
      <c r="U141">
        <f t="shared" si="11"/>
        <v>3.3191830196235474</v>
      </c>
    </row>
    <row r="142" spans="1:21" x14ac:dyDescent="0.75">
      <c r="A142" s="7">
        <v>0.54994212962962963</v>
      </c>
      <c r="B142">
        <v>24.28</v>
      </c>
      <c r="C142">
        <v>45.94</v>
      </c>
      <c r="D142">
        <v>10</v>
      </c>
      <c r="E142">
        <v>37.25</v>
      </c>
      <c r="F142">
        <v>10</v>
      </c>
      <c r="G142">
        <v>37.950000000000003</v>
      </c>
      <c r="H142">
        <v>37.58</v>
      </c>
      <c r="I142">
        <v>38.369999999999997</v>
      </c>
      <c r="J142">
        <v>31.72</v>
      </c>
      <c r="K142">
        <v>1170.6300000000001</v>
      </c>
      <c r="M142">
        <f t="shared" si="8"/>
        <v>18.284500000000001</v>
      </c>
      <c r="N142">
        <f t="shared" si="9"/>
        <v>0.86148083582652135</v>
      </c>
      <c r="S142">
        <v>141</v>
      </c>
      <c r="T142">
        <f t="shared" si="10"/>
        <v>76.78416144822117</v>
      </c>
      <c r="U142">
        <f t="shared" si="11"/>
        <v>3.3074041791326061</v>
      </c>
    </row>
    <row r="143" spans="1:21" x14ac:dyDescent="0.75">
      <c r="A143" s="7">
        <v>0.55063657407407407</v>
      </c>
      <c r="B143">
        <v>24.26</v>
      </c>
      <c r="C143">
        <v>45.92</v>
      </c>
      <c r="D143">
        <v>10</v>
      </c>
      <c r="E143">
        <v>37.21</v>
      </c>
      <c r="F143">
        <v>10</v>
      </c>
      <c r="G143">
        <v>37.94</v>
      </c>
      <c r="H143">
        <v>37.590000000000003</v>
      </c>
      <c r="I143">
        <v>38.35</v>
      </c>
      <c r="J143">
        <v>31.51</v>
      </c>
      <c r="K143">
        <v>1169.26</v>
      </c>
      <c r="M143">
        <f t="shared" si="8"/>
        <v>18.264500000000002</v>
      </c>
      <c r="N143">
        <f t="shared" si="9"/>
        <v>0.860538528587246</v>
      </c>
      <c r="S143">
        <v>142</v>
      </c>
      <c r="T143">
        <f t="shared" si="10"/>
        <v>76.758739631525629</v>
      </c>
      <c r="U143">
        <f t="shared" si="11"/>
        <v>3.3026926429362291</v>
      </c>
    </row>
    <row r="144" spans="1:21" x14ac:dyDescent="0.75">
      <c r="A144" s="7">
        <v>0.55133101851851851</v>
      </c>
      <c r="B144">
        <v>24.15</v>
      </c>
      <c r="C144">
        <v>45.91</v>
      </c>
      <c r="D144">
        <v>10</v>
      </c>
      <c r="E144">
        <v>37.18</v>
      </c>
      <c r="F144">
        <v>10</v>
      </c>
      <c r="G144">
        <v>37.99</v>
      </c>
      <c r="H144">
        <v>37.65</v>
      </c>
      <c r="I144">
        <v>38.36</v>
      </c>
      <c r="J144">
        <v>32.97</v>
      </c>
      <c r="K144">
        <v>1170.6300000000001</v>
      </c>
      <c r="M144">
        <f t="shared" si="8"/>
        <v>18.154499999999999</v>
      </c>
      <c r="N144">
        <f t="shared" si="9"/>
        <v>0.85535583877123134</v>
      </c>
      <c r="S144">
        <v>143</v>
      </c>
      <c r="T144">
        <f t="shared" si="10"/>
        <v>76.617918422429682</v>
      </c>
      <c r="U144">
        <f t="shared" si="11"/>
        <v>3.2767791938561559</v>
      </c>
    </row>
    <row r="145" spans="1:21" x14ac:dyDescent="0.75">
      <c r="A145" s="7">
        <v>0.55202546296296295</v>
      </c>
      <c r="B145">
        <v>24.14</v>
      </c>
      <c r="C145">
        <v>45.91</v>
      </c>
      <c r="D145">
        <v>10</v>
      </c>
      <c r="E145">
        <v>37.17</v>
      </c>
      <c r="F145">
        <v>10</v>
      </c>
      <c r="G145">
        <v>37.979999999999997</v>
      </c>
      <c r="H145">
        <v>37.64</v>
      </c>
      <c r="I145">
        <v>38.35</v>
      </c>
      <c r="J145">
        <v>29.79</v>
      </c>
      <c r="K145">
        <v>1172</v>
      </c>
      <c r="M145">
        <f t="shared" si="8"/>
        <v>18.144500000000001</v>
      </c>
      <c r="N145">
        <f t="shared" si="9"/>
        <v>0.85488468515159377</v>
      </c>
      <c r="S145">
        <v>144</v>
      </c>
      <c r="T145">
        <f t="shared" si="10"/>
        <v>76.605031827826608</v>
      </c>
      <c r="U145">
        <f t="shared" si="11"/>
        <v>3.2744234257579681</v>
      </c>
    </row>
    <row r="146" spans="1:21" x14ac:dyDescent="0.75">
      <c r="A146" s="7">
        <v>0.5527199074074074</v>
      </c>
      <c r="B146">
        <v>24.11</v>
      </c>
      <c r="C146">
        <v>45.91</v>
      </c>
      <c r="D146">
        <v>10</v>
      </c>
      <c r="E146">
        <v>37.14</v>
      </c>
      <c r="F146">
        <v>10</v>
      </c>
      <c r="G146">
        <v>37.96</v>
      </c>
      <c r="H146">
        <v>37.67</v>
      </c>
      <c r="I146">
        <v>38.450000000000003</v>
      </c>
      <c r="J146">
        <v>32.200000000000003</v>
      </c>
      <c r="K146">
        <v>1163.79</v>
      </c>
      <c r="M146">
        <f t="shared" si="8"/>
        <v>18.1145</v>
      </c>
      <c r="N146">
        <f t="shared" si="9"/>
        <v>0.85347122429268063</v>
      </c>
      <c r="S146">
        <v>145</v>
      </c>
      <c r="T146">
        <f t="shared" si="10"/>
        <v>76.566286676419438</v>
      </c>
      <c r="U146">
        <f t="shared" si="11"/>
        <v>3.2673561214634024</v>
      </c>
    </row>
    <row r="147" spans="1:21" x14ac:dyDescent="0.75">
      <c r="A147" s="7">
        <v>0.55341435185185184</v>
      </c>
      <c r="B147">
        <v>24.09</v>
      </c>
      <c r="C147">
        <v>45.91</v>
      </c>
      <c r="D147">
        <v>10</v>
      </c>
      <c r="E147">
        <v>37.130000000000003</v>
      </c>
      <c r="F147">
        <v>10</v>
      </c>
      <c r="G147">
        <v>37.97</v>
      </c>
      <c r="H147">
        <v>37.67</v>
      </c>
      <c r="I147">
        <v>38.44</v>
      </c>
      <c r="J147">
        <v>32.47</v>
      </c>
      <c r="K147">
        <v>1163.79</v>
      </c>
      <c r="M147">
        <f t="shared" si="8"/>
        <v>18.0945</v>
      </c>
      <c r="N147">
        <f t="shared" si="9"/>
        <v>0.85252891705340528</v>
      </c>
      <c r="S147">
        <v>146</v>
      </c>
      <c r="T147">
        <f t="shared" si="10"/>
        <v>76.540385199922625</v>
      </c>
      <c r="U147">
        <f t="shared" si="11"/>
        <v>3.2626445852670258</v>
      </c>
    </row>
    <row r="148" spans="1:21" x14ac:dyDescent="0.75">
      <c r="A148" s="7">
        <v>0.55410879629629628</v>
      </c>
      <c r="B148">
        <v>24.08</v>
      </c>
      <c r="C148">
        <v>45.9</v>
      </c>
      <c r="D148">
        <v>10</v>
      </c>
      <c r="E148">
        <v>37.090000000000003</v>
      </c>
      <c r="F148">
        <v>10</v>
      </c>
      <c r="G148">
        <v>37.909999999999997</v>
      </c>
      <c r="H148">
        <v>37.72</v>
      </c>
      <c r="I148">
        <v>38.44</v>
      </c>
      <c r="J148">
        <v>31.3</v>
      </c>
      <c r="K148">
        <v>1161.06</v>
      </c>
      <c r="M148">
        <f t="shared" si="8"/>
        <v>18.084499999999998</v>
      </c>
      <c r="N148">
        <f t="shared" si="9"/>
        <v>0.8520577634337676</v>
      </c>
      <c r="S148">
        <v>147</v>
      </c>
      <c r="T148">
        <f t="shared" si="10"/>
        <v>76.527412977964545</v>
      </c>
      <c r="U148">
        <f t="shared" si="11"/>
        <v>3.2602888171688371</v>
      </c>
    </row>
    <row r="149" spans="1:21" x14ac:dyDescent="0.75">
      <c r="A149" s="7">
        <v>0.55480324074074072</v>
      </c>
      <c r="B149">
        <v>24.05</v>
      </c>
      <c r="C149">
        <v>45.85</v>
      </c>
      <c r="D149">
        <v>10</v>
      </c>
      <c r="E149">
        <v>37.08</v>
      </c>
      <c r="F149">
        <v>10</v>
      </c>
      <c r="G149">
        <v>37.89</v>
      </c>
      <c r="H149">
        <v>37.74</v>
      </c>
      <c r="I149">
        <v>38.479999999999997</v>
      </c>
      <c r="J149">
        <v>31.04</v>
      </c>
      <c r="K149">
        <v>1162.43</v>
      </c>
      <c r="M149">
        <f t="shared" si="8"/>
        <v>18.054500000000001</v>
      </c>
      <c r="N149">
        <f t="shared" si="9"/>
        <v>0.85064430257485457</v>
      </c>
      <c r="S149">
        <v>148</v>
      </c>
      <c r="T149">
        <f t="shared" si="10"/>
        <v>76.488410091666893</v>
      </c>
      <c r="U149">
        <f t="shared" si="11"/>
        <v>3.2532215128742723</v>
      </c>
    </row>
    <row r="150" spans="1:21" x14ac:dyDescent="0.75">
      <c r="A150" s="7">
        <v>0.55549768518518516</v>
      </c>
      <c r="B150">
        <v>24.04</v>
      </c>
      <c r="C150">
        <v>45.87</v>
      </c>
      <c r="D150">
        <v>10</v>
      </c>
      <c r="E150">
        <v>37.1</v>
      </c>
      <c r="F150">
        <v>10</v>
      </c>
      <c r="G150">
        <v>38</v>
      </c>
      <c r="H150">
        <v>37.79</v>
      </c>
      <c r="I150">
        <v>38.54</v>
      </c>
      <c r="J150">
        <v>35.03</v>
      </c>
      <c r="K150">
        <v>1155.5899999999999</v>
      </c>
      <c r="M150">
        <f t="shared" si="8"/>
        <v>18.044499999999999</v>
      </c>
      <c r="N150">
        <f t="shared" si="9"/>
        <v>0.8501731489552169</v>
      </c>
      <c r="S150">
        <v>149</v>
      </c>
      <c r="T150">
        <f t="shared" si="10"/>
        <v>76.475380309789671</v>
      </c>
      <c r="U150">
        <f t="shared" si="11"/>
        <v>3.2508657447760836</v>
      </c>
    </row>
    <row r="151" spans="1:21" x14ac:dyDescent="0.75">
      <c r="A151" s="7">
        <v>0.55619212962962961</v>
      </c>
      <c r="B151">
        <v>23.98</v>
      </c>
      <c r="C151">
        <v>45.95</v>
      </c>
      <c r="D151">
        <v>10</v>
      </c>
      <c r="E151">
        <v>37.18</v>
      </c>
      <c r="F151">
        <v>10</v>
      </c>
      <c r="G151">
        <v>38.08</v>
      </c>
      <c r="H151">
        <v>37.880000000000003</v>
      </c>
      <c r="I151">
        <v>38.65</v>
      </c>
      <c r="J151">
        <v>32.56</v>
      </c>
      <c r="K151">
        <v>1156.96</v>
      </c>
      <c r="M151">
        <f t="shared" si="8"/>
        <v>17.984500000000001</v>
      </c>
      <c r="N151">
        <f t="shared" si="9"/>
        <v>0.84734622723739084</v>
      </c>
      <c r="S151">
        <v>150</v>
      </c>
      <c r="T151">
        <f t="shared" si="10"/>
        <v>76.39689732825488</v>
      </c>
      <c r="U151">
        <f t="shared" si="11"/>
        <v>3.2367311361869535</v>
      </c>
    </row>
    <row r="152" spans="1:21" x14ac:dyDescent="0.75">
      <c r="A152" s="7">
        <v>0.55688657407407405</v>
      </c>
      <c r="B152">
        <v>23.93</v>
      </c>
      <c r="C152">
        <v>46.06</v>
      </c>
      <c r="D152">
        <v>10</v>
      </c>
      <c r="E152">
        <v>37.25</v>
      </c>
      <c r="F152">
        <v>10</v>
      </c>
      <c r="G152">
        <v>38.11</v>
      </c>
      <c r="H152">
        <v>37.909999999999997</v>
      </c>
      <c r="I152">
        <v>38.68</v>
      </c>
      <c r="J152">
        <v>34.020000000000003</v>
      </c>
      <c r="K152">
        <v>1152.8599999999999</v>
      </c>
      <c r="M152">
        <f t="shared" si="8"/>
        <v>17.9345</v>
      </c>
      <c r="N152">
        <f t="shared" si="9"/>
        <v>0.84499045913920234</v>
      </c>
      <c r="S152">
        <v>151</v>
      </c>
      <c r="T152">
        <f t="shared" si="10"/>
        <v>76.331093702082569</v>
      </c>
      <c r="U152">
        <f t="shared" si="11"/>
        <v>3.2249522956960113</v>
      </c>
    </row>
    <row r="153" spans="1:21" x14ac:dyDescent="0.75">
      <c r="A153" s="7">
        <v>0.55758101851851849</v>
      </c>
      <c r="B153">
        <v>23.93</v>
      </c>
      <c r="C153">
        <v>46.09</v>
      </c>
      <c r="D153">
        <v>10</v>
      </c>
      <c r="E153">
        <v>37.33</v>
      </c>
      <c r="F153">
        <v>10</v>
      </c>
      <c r="G153">
        <v>38.08</v>
      </c>
      <c r="H153">
        <v>37.96</v>
      </c>
      <c r="I153">
        <v>38.69</v>
      </c>
      <c r="J153">
        <v>29.19</v>
      </c>
      <c r="K153">
        <v>1155.5899999999999</v>
      </c>
      <c r="M153">
        <f t="shared" si="8"/>
        <v>17.9345</v>
      </c>
      <c r="N153">
        <f t="shared" si="9"/>
        <v>0.84499045913920234</v>
      </c>
      <c r="S153">
        <v>152</v>
      </c>
      <c r="T153">
        <f t="shared" si="10"/>
        <v>76.331093702082569</v>
      </c>
      <c r="U153">
        <f t="shared" si="11"/>
        <v>3.2249522956960113</v>
      </c>
    </row>
    <row r="154" spans="1:21" x14ac:dyDescent="0.75">
      <c r="A154" s="7">
        <v>0.55827546296296293</v>
      </c>
      <c r="B154">
        <v>23.92</v>
      </c>
      <c r="C154">
        <v>46.1</v>
      </c>
      <c r="D154">
        <v>10</v>
      </c>
      <c r="E154">
        <v>37.35</v>
      </c>
      <c r="F154">
        <v>10</v>
      </c>
      <c r="G154">
        <v>37.979999999999997</v>
      </c>
      <c r="H154">
        <v>38.1</v>
      </c>
      <c r="I154">
        <v>38.770000000000003</v>
      </c>
      <c r="J154">
        <v>30.18</v>
      </c>
      <c r="K154">
        <v>1152.8599999999999</v>
      </c>
      <c r="M154">
        <f t="shared" si="8"/>
        <v>17.924500000000002</v>
      </c>
      <c r="N154">
        <f t="shared" si="9"/>
        <v>0.84451930551956478</v>
      </c>
      <c r="S154">
        <v>153</v>
      </c>
      <c r="T154">
        <f t="shared" si="10"/>
        <v>76.317888922982505</v>
      </c>
      <c r="U154">
        <f t="shared" si="11"/>
        <v>3.222596527597823</v>
      </c>
    </row>
    <row r="155" spans="1:21" x14ac:dyDescent="0.75">
      <c r="A155" s="7">
        <v>0.55896990740740737</v>
      </c>
      <c r="B155">
        <v>23.9</v>
      </c>
      <c r="C155">
        <v>46.12</v>
      </c>
      <c r="D155">
        <v>10</v>
      </c>
      <c r="E155">
        <v>37.299999999999997</v>
      </c>
      <c r="F155">
        <v>10</v>
      </c>
      <c r="G155">
        <v>37.92</v>
      </c>
      <c r="H155">
        <v>38.08</v>
      </c>
      <c r="I155">
        <v>38.74</v>
      </c>
      <c r="J155">
        <v>31.47</v>
      </c>
      <c r="K155">
        <v>1146.02</v>
      </c>
      <c r="M155">
        <f t="shared" si="8"/>
        <v>17.904499999999999</v>
      </c>
      <c r="N155">
        <f t="shared" si="9"/>
        <v>0.84357699828028931</v>
      </c>
      <c r="S155">
        <v>154</v>
      </c>
      <c r="T155">
        <f t="shared" si="10"/>
        <v>76.291435114077458</v>
      </c>
      <c r="U155">
        <f t="shared" si="11"/>
        <v>3.2178849914014456</v>
      </c>
    </row>
    <row r="156" spans="1:21" x14ac:dyDescent="0.75">
      <c r="A156" s="7">
        <v>0.55966435185185182</v>
      </c>
      <c r="B156">
        <v>23.87</v>
      </c>
      <c r="C156">
        <v>46.18</v>
      </c>
      <c r="D156">
        <v>10</v>
      </c>
      <c r="E156">
        <v>37.299999999999997</v>
      </c>
      <c r="F156">
        <v>10</v>
      </c>
      <c r="G156">
        <v>38.06</v>
      </c>
      <c r="H156">
        <v>38.130000000000003</v>
      </c>
      <c r="I156">
        <v>38.79</v>
      </c>
      <c r="J156">
        <v>32.6</v>
      </c>
      <c r="K156">
        <v>1143.29</v>
      </c>
      <c r="M156">
        <f t="shared" si="8"/>
        <v>17.874500000000001</v>
      </c>
      <c r="N156">
        <f t="shared" si="9"/>
        <v>0.84216353742137628</v>
      </c>
      <c r="S156">
        <v>155</v>
      </c>
      <c r="T156">
        <f t="shared" si="10"/>
        <v>76.251643402612657</v>
      </c>
      <c r="U156">
        <f t="shared" si="11"/>
        <v>3.2108176871068808</v>
      </c>
    </row>
    <row r="157" spans="1:21" x14ac:dyDescent="0.75">
      <c r="A157" s="7">
        <v>0.56035879629629626</v>
      </c>
      <c r="B157">
        <v>23.82</v>
      </c>
      <c r="C157">
        <v>46.19</v>
      </c>
      <c r="D157">
        <v>10</v>
      </c>
      <c r="E157">
        <v>37.380000000000003</v>
      </c>
      <c r="F157">
        <v>10</v>
      </c>
      <c r="G157">
        <v>38.15</v>
      </c>
      <c r="H157">
        <v>38.26</v>
      </c>
      <c r="I157">
        <v>38.869999999999997</v>
      </c>
      <c r="J157">
        <v>30.43</v>
      </c>
      <c r="K157">
        <v>1143.29</v>
      </c>
      <c r="M157">
        <f t="shared" si="8"/>
        <v>17.8245</v>
      </c>
      <c r="N157">
        <f t="shared" si="9"/>
        <v>0.8398077693231879</v>
      </c>
      <c r="S157">
        <v>156</v>
      </c>
      <c r="T157">
        <f t="shared" si="10"/>
        <v>76.185026227944675</v>
      </c>
      <c r="U157">
        <f t="shared" si="11"/>
        <v>3.1990388466159385</v>
      </c>
    </row>
    <row r="158" spans="1:21" x14ac:dyDescent="0.75">
      <c r="A158" s="7">
        <v>0.56105324074074081</v>
      </c>
      <c r="B158">
        <v>23.81</v>
      </c>
      <c r="C158">
        <v>46.22</v>
      </c>
      <c r="D158">
        <v>10</v>
      </c>
      <c r="E158">
        <v>37.42</v>
      </c>
      <c r="F158">
        <v>10</v>
      </c>
      <c r="G158">
        <v>38.17</v>
      </c>
      <c r="H158">
        <v>38.33</v>
      </c>
      <c r="I158">
        <v>38.909999999999997</v>
      </c>
      <c r="J158">
        <v>33.72</v>
      </c>
      <c r="K158">
        <v>1139.18</v>
      </c>
      <c r="M158">
        <f t="shared" si="8"/>
        <v>17.814499999999999</v>
      </c>
      <c r="N158">
        <f t="shared" si="9"/>
        <v>0.83933661570355012</v>
      </c>
      <c r="S158">
        <v>157</v>
      </c>
      <c r="T158">
        <f t="shared" si="10"/>
        <v>76.171657919110828</v>
      </c>
      <c r="U158">
        <f t="shared" si="11"/>
        <v>3.1966830785177498</v>
      </c>
    </row>
    <row r="159" spans="1:21" x14ac:dyDescent="0.75">
      <c r="A159" s="7">
        <v>0.56174768518518514</v>
      </c>
      <c r="B159">
        <v>23.8</v>
      </c>
      <c r="C159">
        <v>46.21</v>
      </c>
      <c r="D159">
        <v>10</v>
      </c>
      <c r="E159">
        <v>37.46</v>
      </c>
      <c r="F159">
        <v>10</v>
      </c>
      <c r="G159">
        <v>38.1</v>
      </c>
      <c r="H159">
        <v>38.36</v>
      </c>
      <c r="I159">
        <v>38.869999999999997</v>
      </c>
      <c r="J159">
        <v>33.53</v>
      </c>
      <c r="K159">
        <v>1140.55</v>
      </c>
      <c r="M159">
        <f t="shared" si="8"/>
        <v>17.804500000000001</v>
      </c>
      <c r="N159">
        <f t="shared" si="9"/>
        <v>0.83886546208391255</v>
      </c>
      <c r="S159">
        <v>158</v>
      </c>
      <c r="T159">
        <f t="shared" si="10"/>
        <v>76.158274593501645</v>
      </c>
      <c r="U159">
        <f t="shared" si="11"/>
        <v>3.194327310419562</v>
      </c>
    </row>
    <row r="160" spans="1:21" x14ac:dyDescent="0.75">
      <c r="A160" s="7">
        <v>0.56244212962962969</v>
      </c>
      <c r="B160">
        <v>23.7</v>
      </c>
      <c r="C160">
        <v>46.21</v>
      </c>
      <c r="D160">
        <v>10</v>
      </c>
      <c r="E160">
        <v>37.450000000000003</v>
      </c>
      <c r="F160">
        <v>10</v>
      </c>
      <c r="G160">
        <v>38.15</v>
      </c>
      <c r="H160">
        <v>38.39</v>
      </c>
      <c r="I160">
        <v>38.85</v>
      </c>
      <c r="J160">
        <v>32</v>
      </c>
      <c r="K160">
        <v>1136.45</v>
      </c>
      <c r="M160">
        <f t="shared" si="8"/>
        <v>17.704499999999999</v>
      </c>
      <c r="N160">
        <f t="shared" si="9"/>
        <v>0.83415392588753567</v>
      </c>
      <c r="S160">
        <v>159</v>
      </c>
      <c r="T160">
        <f t="shared" si="10"/>
        <v>76.023609816713261</v>
      </c>
      <c r="U160">
        <f t="shared" si="11"/>
        <v>3.1707696294376775</v>
      </c>
    </row>
    <row r="161" spans="1:21" x14ac:dyDescent="0.75">
      <c r="A161" s="7">
        <v>0.56313657407407403</v>
      </c>
      <c r="B161">
        <v>23.69</v>
      </c>
      <c r="C161">
        <v>46.23</v>
      </c>
      <c r="D161">
        <v>10</v>
      </c>
      <c r="E161">
        <v>37.46</v>
      </c>
      <c r="F161">
        <v>10</v>
      </c>
      <c r="G161">
        <v>38.15</v>
      </c>
      <c r="H161">
        <v>38.5</v>
      </c>
      <c r="I161">
        <v>38.909999999999997</v>
      </c>
      <c r="J161">
        <v>31.51</v>
      </c>
      <c r="K161">
        <v>1137.82</v>
      </c>
      <c r="M161">
        <f t="shared" si="8"/>
        <v>17.694500000000001</v>
      </c>
      <c r="N161">
        <f t="shared" si="9"/>
        <v>0.83368277226789811</v>
      </c>
      <c r="S161">
        <v>160</v>
      </c>
      <c r="T161">
        <f t="shared" si="10"/>
        <v>76.0100596230467</v>
      </c>
      <c r="U161">
        <f t="shared" si="11"/>
        <v>3.1684138613394897</v>
      </c>
    </row>
    <row r="162" spans="1:21" x14ac:dyDescent="0.75">
      <c r="A162" s="7">
        <v>0.56383101851851858</v>
      </c>
      <c r="B162">
        <v>23.69</v>
      </c>
      <c r="C162">
        <v>46.19</v>
      </c>
      <c r="D162">
        <v>10</v>
      </c>
      <c r="E162">
        <v>37.5</v>
      </c>
      <c r="F162">
        <v>10</v>
      </c>
      <c r="G162">
        <v>38.19</v>
      </c>
      <c r="H162">
        <v>38.549999999999997</v>
      </c>
      <c r="I162">
        <v>38.9</v>
      </c>
      <c r="J162">
        <v>31.81</v>
      </c>
      <c r="K162">
        <v>1135.08</v>
      </c>
      <c r="M162">
        <f t="shared" si="8"/>
        <v>17.694500000000001</v>
      </c>
      <c r="N162">
        <f t="shared" si="9"/>
        <v>0.83368277226789811</v>
      </c>
      <c r="S162">
        <v>161</v>
      </c>
      <c r="T162">
        <f t="shared" si="10"/>
        <v>76.0100596230467</v>
      </c>
      <c r="U162">
        <f t="shared" si="11"/>
        <v>3.1684138613394897</v>
      </c>
    </row>
    <row r="163" spans="1:21" x14ac:dyDescent="0.75">
      <c r="A163" s="7">
        <v>0.56452546296296291</v>
      </c>
      <c r="B163">
        <v>23.68</v>
      </c>
      <c r="C163">
        <v>46.2</v>
      </c>
      <c r="D163">
        <v>10</v>
      </c>
      <c r="E163">
        <v>37.520000000000003</v>
      </c>
      <c r="F163">
        <v>10</v>
      </c>
      <c r="G163">
        <v>38.18</v>
      </c>
      <c r="H163">
        <v>38.65</v>
      </c>
      <c r="I163">
        <v>38.96</v>
      </c>
      <c r="J163">
        <v>32.04</v>
      </c>
      <c r="K163">
        <v>1130.98</v>
      </c>
      <c r="M163">
        <f t="shared" si="8"/>
        <v>17.6845</v>
      </c>
      <c r="N163">
        <f t="shared" si="9"/>
        <v>0.83321161864826032</v>
      </c>
      <c r="S163">
        <v>162</v>
      </c>
      <c r="T163">
        <f t="shared" si="10"/>
        <v>75.996494105007201</v>
      </c>
      <c r="U163">
        <f t="shared" si="11"/>
        <v>3.1660580932413009</v>
      </c>
    </row>
    <row r="164" spans="1:21" x14ac:dyDescent="0.75">
      <c r="A164" s="7">
        <v>0.56521990740740746</v>
      </c>
      <c r="B164">
        <v>23.65</v>
      </c>
      <c r="C164">
        <v>46.19</v>
      </c>
      <c r="D164">
        <v>10</v>
      </c>
      <c r="E164">
        <v>37.57</v>
      </c>
      <c r="F164">
        <v>10</v>
      </c>
      <c r="G164">
        <v>38.299999999999997</v>
      </c>
      <c r="H164">
        <v>38.659999999999997</v>
      </c>
      <c r="I164">
        <v>38.94</v>
      </c>
      <c r="J164">
        <v>30</v>
      </c>
      <c r="K164">
        <v>1129.6199999999999</v>
      </c>
      <c r="M164">
        <f t="shared" si="8"/>
        <v>17.654499999999999</v>
      </c>
      <c r="N164">
        <f t="shared" si="9"/>
        <v>0.83179815778934718</v>
      </c>
      <c r="S164">
        <v>163</v>
      </c>
      <c r="T164">
        <f t="shared" si="10"/>
        <v>75.95570534424651</v>
      </c>
      <c r="U164">
        <f t="shared" si="11"/>
        <v>3.1589907889467352</v>
      </c>
    </row>
    <row r="165" spans="1:21" x14ac:dyDescent="0.75">
      <c r="A165" s="7">
        <v>0.56591435185185179</v>
      </c>
      <c r="B165">
        <v>23.64</v>
      </c>
      <c r="C165">
        <v>46.15</v>
      </c>
      <c r="D165">
        <v>10</v>
      </c>
      <c r="E165">
        <v>37.57</v>
      </c>
      <c r="F165">
        <v>10</v>
      </c>
      <c r="G165">
        <v>38.18</v>
      </c>
      <c r="H165">
        <v>38.75</v>
      </c>
      <c r="I165">
        <v>38.950000000000003</v>
      </c>
      <c r="J165">
        <v>32.700000000000003</v>
      </c>
      <c r="K165">
        <v>1125.51</v>
      </c>
      <c r="M165">
        <f t="shared" si="8"/>
        <v>17.644500000000001</v>
      </c>
      <c r="N165">
        <f t="shared" si="9"/>
        <v>0.83132700416970962</v>
      </c>
      <c r="S165">
        <v>164</v>
      </c>
      <c r="T165">
        <f t="shared" si="10"/>
        <v>75.942078268015521</v>
      </c>
      <c r="U165">
        <f t="shared" si="11"/>
        <v>3.1566350208485474</v>
      </c>
    </row>
    <row r="166" spans="1:21" x14ac:dyDescent="0.75">
      <c r="A166" s="7">
        <v>0.56660879629629635</v>
      </c>
      <c r="B166">
        <v>23.58</v>
      </c>
      <c r="C166">
        <v>46.11</v>
      </c>
      <c r="D166">
        <v>10</v>
      </c>
      <c r="E166">
        <v>37.549999999999997</v>
      </c>
      <c r="F166">
        <v>10</v>
      </c>
      <c r="G166">
        <v>38.21</v>
      </c>
      <c r="H166">
        <v>38.82</v>
      </c>
      <c r="I166">
        <v>38.96</v>
      </c>
      <c r="J166">
        <v>34.159999999999997</v>
      </c>
      <c r="K166">
        <v>1125.51</v>
      </c>
      <c r="M166">
        <f t="shared" si="8"/>
        <v>17.584499999999998</v>
      </c>
      <c r="N166">
        <f t="shared" si="9"/>
        <v>0.82850008245188345</v>
      </c>
      <c r="S166">
        <v>165</v>
      </c>
      <c r="T166">
        <f t="shared" si="10"/>
        <v>75.859990332395</v>
      </c>
      <c r="U166">
        <f t="shared" si="11"/>
        <v>3.1425004122594165</v>
      </c>
    </row>
    <row r="167" spans="1:21" x14ac:dyDescent="0.75">
      <c r="A167" s="7">
        <v>0.56730324074074068</v>
      </c>
      <c r="B167">
        <v>23.49</v>
      </c>
      <c r="C167">
        <v>46.09</v>
      </c>
      <c r="D167">
        <v>10</v>
      </c>
      <c r="E167">
        <v>37.57</v>
      </c>
      <c r="F167">
        <v>10</v>
      </c>
      <c r="G167">
        <v>38.28</v>
      </c>
      <c r="H167">
        <v>38.86</v>
      </c>
      <c r="I167">
        <v>39</v>
      </c>
      <c r="J167">
        <v>31.76</v>
      </c>
      <c r="K167">
        <v>1124.1500000000001</v>
      </c>
      <c r="M167">
        <f t="shared" si="8"/>
        <v>17.494499999999999</v>
      </c>
      <c r="N167">
        <f t="shared" si="9"/>
        <v>0.82425969987514425</v>
      </c>
      <c r="S167">
        <v>166</v>
      </c>
      <c r="T167">
        <f t="shared" si="10"/>
        <v>75.735802680842539</v>
      </c>
      <c r="U167">
        <f t="shared" si="11"/>
        <v>3.1212984993757207</v>
      </c>
    </row>
    <row r="168" spans="1:21" x14ac:dyDescent="0.75">
      <c r="A168" s="7">
        <v>0.56799768518518523</v>
      </c>
      <c r="B168">
        <v>23.48</v>
      </c>
      <c r="C168">
        <v>46.06</v>
      </c>
      <c r="D168">
        <v>10</v>
      </c>
      <c r="E168">
        <v>37.54</v>
      </c>
      <c r="F168">
        <v>10</v>
      </c>
      <c r="G168">
        <v>38.090000000000003</v>
      </c>
      <c r="H168">
        <v>38.94</v>
      </c>
      <c r="I168">
        <v>39.01</v>
      </c>
      <c r="J168">
        <v>30.79</v>
      </c>
      <c r="K168">
        <v>1125.51</v>
      </c>
      <c r="M168">
        <f t="shared" si="8"/>
        <v>17.484500000000001</v>
      </c>
      <c r="N168">
        <f t="shared" si="9"/>
        <v>0.82378854625550668</v>
      </c>
      <c r="S168">
        <v>167</v>
      </c>
      <c r="T168">
        <f t="shared" si="10"/>
        <v>75.721925133689837</v>
      </c>
      <c r="U168">
        <f t="shared" si="11"/>
        <v>3.1189427312775329</v>
      </c>
    </row>
    <row r="169" spans="1:21" x14ac:dyDescent="0.75">
      <c r="A169" s="7">
        <v>0.56869212962962956</v>
      </c>
      <c r="B169">
        <v>23.46</v>
      </c>
      <c r="C169">
        <v>46.02</v>
      </c>
      <c r="D169">
        <v>10</v>
      </c>
      <c r="E169">
        <v>37.49</v>
      </c>
      <c r="F169">
        <v>10</v>
      </c>
      <c r="G169">
        <v>38.11</v>
      </c>
      <c r="H169">
        <v>38.979999999999997</v>
      </c>
      <c r="I169">
        <v>39</v>
      </c>
      <c r="J169">
        <v>32.54</v>
      </c>
      <c r="K169">
        <v>1114.58</v>
      </c>
      <c r="M169">
        <f t="shared" si="8"/>
        <v>17.464500000000001</v>
      </c>
      <c r="N169">
        <f t="shared" si="9"/>
        <v>0.82284623901623133</v>
      </c>
      <c r="S169">
        <v>168</v>
      </c>
      <c r="T169">
        <f t="shared" si="10"/>
        <v>75.694122362506803</v>
      </c>
      <c r="U169">
        <f t="shared" si="11"/>
        <v>3.1142311950811559</v>
      </c>
    </row>
    <row r="170" spans="1:21" x14ac:dyDescent="0.75">
      <c r="A170" s="7">
        <v>0.56938657407407411</v>
      </c>
      <c r="B170">
        <v>23.4</v>
      </c>
      <c r="C170">
        <v>46.01</v>
      </c>
      <c r="D170">
        <v>10</v>
      </c>
      <c r="E170">
        <v>37.44</v>
      </c>
      <c r="F170">
        <v>10</v>
      </c>
      <c r="G170">
        <v>38.04</v>
      </c>
      <c r="H170">
        <v>39</v>
      </c>
      <c r="I170">
        <v>38.96</v>
      </c>
      <c r="J170">
        <v>31.02</v>
      </c>
      <c r="K170">
        <v>1120.05</v>
      </c>
      <c r="M170">
        <f t="shared" si="8"/>
        <v>17.404499999999999</v>
      </c>
      <c r="N170">
        <f t="shared" si="9"/>
        <v>0.82001931729840516</v>
      </c>
      <c r="S170">
        <v>169</v>
      </c>
      <c r="T170">
        <f t="shared" si="10"/>
        <v>75.61033066161049</v>
      </c>
      <c r="U170">
        <f t="shared" si="11"/>
        <v>3.1000965864920249</v>
      </c>
    </row>
    <row r="171" spans="1:21" x14ac:dyDescent="0.75">
      <c r="A171" s="7">
        <v>0.57008101851851845</v>
      </c>
      <c r="B171">
        <v>23.36</v>
      </c>
      <c r="C171">
        <v>46.03</v>
      </c>
      <c r="D171">
        <v>10</v>
      </c>
      <c r="E171">
        <v>37.39</v>
      </c>
      <c r="F171">
        <v>10</v>
      </c>
      <c r="G171">
        <v>37.99</v>
      </c>
      <c r="H171">
        <v>38.94</v>
      </c>
      <c r="I171">
        <v>38.92</v>
      </c>
      <c r="J171">
        <v>34.28</v>
      </c>
      <c r="K171">
        <v>1109.1099999999999</v>
      </c>
      <c r="M171">
        <f t="shared" si="8"/>
        <v>17.3645</v>
      </c>
      <c r="N171">
        <f t="shared" si="9"/>
        <v>0.81813470281985445</v>
      </c>
      <c r="S171">
        <v>170</v>
      </c>
      <c r="T171">
        <f t="shared" si="10"/>
        <v>75.55414783034351</v>
      </c>
      <c r="U171">
        <f t="shared" si="11"/>
        <v>3.0906735140992714</v>
      </c>
    </row>
    <row r="172" spans="1:21" x14ac:dyDescent="0.75">
      <c r="A172" s="7">
        <v>0.570775462962963</v>
      </c>
      <c r="B172">
        <v>23.3</v>
      </c>
      <c r="C172">
        <v>46</v>
      </c>
      <c r="D172">
        <v>10</v>
      </c>
      <c r="E172">
        <v>37.36</v>
      </c>
      <c r="F172">
        <v>10</v>
      </c>
      <c r="G172">
        <v>38.03</v>
      </c>
      <c r="H172">
        <v>38.9</v>
      </c>
      <c r="I172">
        <v>38.880000000000003</v>
      </c>
      <c r="J172">
        <v>32.54</v>
      </c>
      <c r="K172">
        <v>1110.48</v>
      </c>
      <c r="M172">
        <f t="shared" si="8"/>
        <v>17.304500000000001</v>
      </c>
      <c r="N172">
        <f t="shared" si="9"/>
        <v>0.81530778110202839</v>
      </c>
      <c r="S172">
        <v>171</v>
      </c>
      <c r="T172">
        <f t="shared" si="10"/>
        <v>75.469386575746185</v>
      </c>
      <c r="U172">
        <f t="shared" si="11"/>
        <v>3.0765389055101413</v>
      </c>
    </row>
    <row r="173" spans="1:21" x14ac:dyDescent="0.75">
      <c r="A173" s="7">
        <v>0.57146990740740744</v>
      </c>
      <c r="B173">
        <v>23.29</v>
      </c>
      <c r="C173">
        <v>45.99</v>
      </c>
      <c r="D173">
        <v>10</v>
      </c>
      <c r="E173">
        <v>37.31</v>
      </c>
      <c r="F173">
        <v>10</v>
      </c>
      <c r="G173">
        <v>37.82</v>
      </c>
      <c r="H173">
        <v>38.92</v>
      </c>
      <c r="I173">
        <v>38.909999999999997</v>
      </c>
      <c r="J173">
        <v>32.549999999999997</v>
      </c>
      <c r="K173">
        <v>1107.74</v>
      </c>
      <c r="M173">
        <f t="shared" si="8"/>
        <v>17.294499999999999</v>
      </c>
      <c r="N173">
        <f t="shared" si="9"/>
        <v>0.81483662748239061</v>
      </c>
      <c r="S173">
        <v>172</v>
      </c>
      <c r="T173">
        <f t="shared" si="10"/>
        <v>75.455202521032689</v>
      </c>
      <c r="U173">
        <f t="shared" si="11"/>
        <v>3.0741831374119526</v>
      </c>
    </row>
    <row r="174" spans="1:21" x14ac:dyDescent="0.75">
      <c r="A174" s="7">
        <v>0.57216435185185188</v>
      </c>
      <c r="B174">
        <v>23.27</v>
      </c>
      <c r="C174">
        <v>45.96</v>
      </c>
      <c r="D174">
        <v>10</v>
      </c>
      <c r="E174">
        <v>37.270000000000003</v>
      </c>
      <c r="F174">
        <v>10</v>
      </c>
      <c r="G174">
        <v>37.94</v>
      </c>
      <c r="H174">
        <v>38.96</v>
      </c>
      <c r="I174">
        <v>38.880000000000003</v>
      </c>
      <c r="J174">
        <v>30.85</v>
      </c>
      <c r="K174">
        <v>1105.01</v>
      </c>
      <c r="M174">
        <f t="shared" si="8"/>
        <v>17.2745</v>
      </c>
      <c r="N174">
        <f t="shared" si="9"/>
        <v>0.81389432024311525</v>
      </c>
      <c r="S174">
        <v>173</v>
      </c>
      <c r="T174">
        <f t="shared" si="10"/>
        <v>75.426785145735025</v>
      </c>
      <c r="U174">
        <f t="shared" si="11"/>
        <v>3.0694716012155756</v>
      </c>
    </row>
    <row r="175" spans="1:21" x14ac:dyDescent="0.75">
      <c r="A175" s="7">
        <v>0.57285879629629632</v>
      </c>
      <c r="B175">
        <v>23.23</v>
      </c>
      <c r="C175">
        <v>45.93</v>
      </c>
      <c r="D175">
        <v>10</v>
      </c>
      <c r="E175">
        <v>37.270000000000003</v>
      </c>
      <c r="F175">
        <v>10</v>
      </c>
      <c r="G175">
        <v>37.92</v>
      </c>
      <c r="H175">
        <v>38.979999999999997</v>
      </c>
      <c r="I175">
        <v>38.880000000000003</v>
      </c>
      <c r="J175">
        <v>29.55</v>
      </c>
      <c r="K175">
        <v>1113.21</v>
      </c>
      <c r="M175">
        <f t="shared" si="8"/>
        <v>17.234500000000001</v>
      </c>
      <c r="N175">
        <f t="shared" si="9"/>
        <v>0.81200970576456455</v>
      </c>
      <c r="S175">
        <v>174</v>
      </c>
      <c r="T175">
        <f t="shared" si="10"/>
        <v>75.369752531259977</v>
      </c>
      <c r="U175">
        <f t="shared" si="11"/>
        <v>3.0600485288228221</v>
      </c>
    </row>
    <row r="176" spans="1:21" x14ac:dyDescent="0.75">
      <c r="A176" s="7">
        <v>0.57355324074074077</v>
      </c>
      <c r="B176">
        <v>23.22</v>
      </c>
      <c r="C176">
        <v>45.9</v>
      </c>
      <c r="D176">
        <v>10</v>
      </c>
      <c r="E176">
        <v>37.28</v>
      </c>
      <c r="F176">
        <v>10</v>
      </c>
      <c r="G176">
        <v>37.94</v>
      </c>
      <c r="H176">
        <v>39.1</v>
      </c>
      <c r="I176">
        <v>38.950000000000003</v>
      </c>
      <c r="J176">
        <v>32.340000000000003</v>
      </c>
      <c r="K176">
        <v>1099.54</v>
      </c>
      <c r="M176">
        <f t="shared" si="8"/>
        <v>17.224499999999999</v>
      </c>
      <c r="N176">
        <f t="shared" si="9"/>
        <v>0.81153855214492687</v>
      </c>
      <c r="S176">
        <v>175</v>
      </c>
      <c r="T176">
        <f t="shared" si="10"/>
        <v>75.355452988475719</v>
      </c>
      <c r="U176">
        <f t="shared" si="11"/>
        <v>3.0576927607246334</v>
      </c>
    </row>
    <row r="177" spans="1:21" x14ac:dyDescent="0.75">
      <c r="A177" s="7">
        <v>0.57424768518518521</v>
      </c>
      <c r="B177">
        <v>23.18</v>
      </c>
      <c r="C177">
        <v>45.88</v>
      </c>
      <c r="D177">
        <v>10</v>
      </c>
      <c r="E177">
        <v>37.33</v>
      </c>
      <c r="F177">
        <v>10</v>
      </c>
      <c r="G177">
        <v>37.99</v>
      </c>
      <c r="H177">
        <v>39.1</v>
      </c>
      <c r="I177">
        <v>38.94</v>
      </c>
      <c r="J177">
        <v>30.43</v>
      </c>
      <c r="K177">
        <v>1098.17</v>
      </c>
      <c r="M177">
        <f t="shared" si="8"/>
        <v>17.1845</v>
      </c>
      <c r="N177">
        <f t="shared" si="9"/>
        <v>0.80965393766637617</v>
      </c>
      <c r="S177">
        <v>176</v>
      </c>
      <c r="T177">
        <f t="shared" si="10"/>
        <v>75.298088393610513</v>
      </c>
      <c r="U177">
        <f t="shared" si="11"/>
        <v>3.0482696883318798</v>
      </c>
    </row>
    <row r="178" spans="1:21" x14ac:dyDescent="0.75">
      <c r="A178" s="7">
        <v>0.57494212962962965</v>
      </c>
      <c r="B178">
        <v>23.14</v>
      </c>
      <c r="C178">
        <v>45.85</v>
      </c>
      <c r="D178">
        <v>10</v>
      </c>
      <c r="E178">
        <v>37.35</v>
      </c>
      <c r="F178">
        <v>10</v>
      </c>
      <c r="G178">
        <v>37.96</v>
      </c>
      <c r="H178">
        <v>39.04</v>
      </c>
      <c r="I178">
        <v>38.869999999999997</v>
      </c>
      <c r="J178">
        <v>32.520000000000003</v>
      </c>
      <c r="K178">
        <v>1098.17</v>
      </c>
      <c r="M178">
        <f t="shared" si="8"/>
        <v>17.144500000000001</v>
      </c>
      <c r="N178">
        <f t="shared" si="9"/>
        <v>0.80776932318782546</v>
      </c>
      <c r="S178">
        <v>177</v>
      </c>
      <c r="T178">
        <f t="shared" si="10"/>
        <v>75.240456122954882</v>
      </c>
      <c r="U178">
        <f t="shared" si="11"/>
        <v>3.0388466159391267</v>
      </c>
    </row>
    <row r="179" spans="1:21" x14ac:dyDescent="0.75">
      <c r="A179" s="7">
        <v>0.57563657407407409</v>
      </c>
      <c r="B179">
        <v>23.14</v>
      </c>
      <c r="C179">
        <v>45.86</v>
      </c>
      <c r="D179">
        <v>10</v>
      </c>
      <c r="E179">
        <v>37.36</v>
      </c>
      <c r="F179">
        <v>10</v>
      </c>
      <c r="G179">
        <v>38.04</v>
      </c>
      <c r="H179">
        <v>39.130000000000003</v>
      </c>
      <c r="I179">
        <v>38.89</v>
      </c>
      <c r="J179">
        <v>33.1</v>
      </c>
      <c r="K179">
        <v>1092.7</v>
      </c>
      <c r="M179">
        <f t="shared" si="8"/>
        <v>17.144500000000001</v>
      </c>
      <c r="N179">
        <f t="shared" si="9"/>
        <v>0.80776932318782546</v>
      </c>
      <c r="S179">
        <v>178</v>
      </c>
      <c r="T179">
        <f t="shared" si="10"/>
        <v>75.240456122954882</v>
      </c>
      <c r="U179">
        <f t="shared" si="11"/>
        <v>3.0388466159391267</v>
      </c>
    </row>
    <row r="180" spans="1:21" x14ac:dyDescent="0.75">
      <c r="A180" s="7">
        <v>0.57633101851851853</v>
      </c>
      <c r="B180">
        <v>23.11</v>
      </c>
      <c r="C180">
        <v>45.83</v>
      </c>
      <c r="D180">
        <v>10</v>
      </c>
      <c r="E180">
        <v>37.409999999999997</v>
      </c>
      <c r="F180">
        <v>10</v>
      </c>
      <c r="G180">
        <v>38.08</v>
      </c>
      <c r="H180">
        <v>39.15</v>
      </c>
      <c r="I180">
        <v>38.9</v>
      </c>
      <c r="J180">
        <v>30.75</v>
      </c>
      <c r="K180">
        <v>1087.23</v>
      </c>
      <c r="M180">
        <f t="shared" si="8"/>
        <v>17.1145</v>
      </c>
      <c r="N180">
        <f t="shared" si="9"/>
        <v>0.80635586232891232</v>
      </c>
      <c r="S180">
        <v>179</v>
      </c>
      <c r="T180">
        <f t="shared" si="10"/>
        <v>75.197055128692043</v>
      </c>
      <c r="U180">
        <f t="shared" si="11"/>
        <v>3.031779311644561</v>
      </c>
    </row>
    <row r="181" spans="1:21" x14ac:dyDescent="0.75">
      <c r="A181" s="7">
        <v>0.57702546296296298</v>
      </c>
      <c r="B181">
        <v>23.08</v>
      </c>
      <c r="C181">
        <v>45.8</v>
      </c>
      <c r="D181">
        <v>10</v>
      </c>
      <c r="E181">
        <v>37.42</v>
      </c>
      <c r="F181">
        <v>10</v>
      </c>
      <c r="G181">
        <v>37.99</v>
      </c>
      <c r="H181">
        <v>39.14</v>
      </c>
      <c r="I181">
        <v>38.85</v>
      </c>
      <c r="J181">
        <v>31.82</v>
      </c>
      <c r="K181">
        <v>1098.17</v>
      </c>
      <c r="M181">
        <f t="shared" si="8"/>
        <v>17.084499999999998</v>
      </c>
      <c r="N181">
        <f t="shared" si="9"/>
        <v>0.80494240146999929</v>
      </c>
      <c r="S181">
        <v>180</v>
      </c>
      <c r="T181">
        <f t="shared" si="10"/>
        <v>75.153501712078182</v>
      </c>
      <c r="U181">
        <f t="shared" si="11"/>
        <v>3.0247120073499958</v>
      </c>
    </row>
    <row r="182" spans="1:21" x14ac:dyDescent="0.75">
      <c r="A182" s="7">
        <v>0.57771990740740742</v>
      </c>
      <c r="B182">
        <v>22.96</v>
      </c>
      <c r="C182">
        <v>45.75</v>
      </c>
      <c r="D182">
        <v>10</v>
      </c>
      <c r="E182">
        <v>37.380000000000003</v>
      </c>
      <c r="F182">
        <v>10</v>
      </c>
      <c r="G182">
        <v>37.950000000000003</v>
      </c>
      <c r="H182">
        <v>39.130000000000003</v>
      </c>
      <c r="I182">
        <v>38.79</v>
      </c>
      <c r="J182">
        <v>31.82</v>
      </c>
      <c r="K182">
        <v>1076.3</v>
      </c>
      <c r="M182">
        <f t="shared" si="8"/>
        <v>16.964500000000001</v>
      </c>
      <c r="N182">
        <f t="shared" si="9"/>
        <v>0.79928855803434717</v>
      </c>
      <c r="S182">
        <v>181</v>
      </c>
      <c r="T182">
        <f t="shared" si="10"/>
        <v>74.977747649503371</v>
      </c>
      <c r="U182">
        <f t="shared" si="11"/>
        <v>2.9964427901717352</v>
      </c>
    </row>
    <row r="183" spans="1:21" x14ac:dyDescent="0.75">
      <c r="A183" s="7">
        <v>0.57841435185185186</v>
      </c>
      <c r="B183">
        <v>22.95</v>
      </c>
      <c r="C183">
        <v>45.66</v>
      </c>
      <c r="D183">
        <v>10</v>
      </c>
      <c r="E183">
        <v>37.35</v>
      </c>
      <c r="F183">
        <v>10</v>
      </c>
      <c r="G183">
        <v>37.9</v>
      </c>
      <c r="H183">
        <v>39.130000000000003</v>
      </c>
      <c r="I183">
        <v>38.81</v>
      </c>
      <c r="J183">
        <v>28.38</v>
      </c>
      <c r="K183">
        <v>1081.77</v>
      </c>
      <c r="M183">
        <f t="shared" si="8"/>
        <v>16.954499999999999</v>
      </c>
      <c r="N183">
        <f t="shared" si="9"/>
        <v>0.79881740441470939</v>
      </c>
      <c r="S183">
        <v>182</v>
      </c>
      <c r="T183">
        <f t="shared" si="10"/>
        <v>74.962989176914675</v>
      </c>
      <c r="U183">
        <f t="shared" si="11"/>
        <v>2.9940870220735465</v>
      </c>
    </row>
    <row r="184" spans="1:21" x14ac:dyDescent="0.75">
      <c r="A184" s="7">
        <v>0.5791087962962963</v>
      </c>
      <c r="B184">
        <v>22.95</v>
      </c>
      <c r="C184">
        <v>45.52</v>
      </c>
      <c r="D184">
        <v>10</v>
      </c>
      <c r="E184">
        <v>37.26</v>
      </c>
      <c r="F184">
        <v>10</v>
      </c>
      <c r="G184">
        <v>37.83</v>
      </c>
      <c r="H184">
        <v>39.14</v>
      </c>
      <c r="I184">
        <v>38.729999999999997</v>
      </c>
      <c r="J184">
        <v>29.49</v>
      </c>
      <c r="K184">
        <v>1072.2</v>
      </c>
      <c r="M184">
        <f t="shared" si="8"/>
        <v>16.954499999999999</v>
      </c>
      <c r="N184">
        <f t="shared" si="9"/>
        <v>0.79881740441470939</v>
      </c>
      <c r="S184">
        <v>183</v>
      </c>
      <c r="T184">
        <f t="shared" si="10"/>
        <v>74.962989176914675</v>
      </c>
      <c r="U184">
        <f t="shared" si="11"/>
        <v>2.9940870220735465</v>
      </c>
    </row>
    <row r="185" spans="1:21" x14ac:dyDescent="0.75">
      <c r="A185" s="7">
        <v>0.57980324074074074</v>
      </c>
      <c r="B185">
        <v>22.86</v>
      </c>
      <c r="C185">
        <v>45.39</v>
      </c>
      <c r="D185">
        <v>10</v>
      </c>
      <c r="E185">
        <v>37.159999999999997</v>
      </c>
      <c r="F185">
        <v>10</v>
      </c>
      <c r="G185">
        <v>37.83</v>
      </c>
      <c r="H185">
        <v>39.1</v>
      </c>
      <c r="I185">
        <v>38.65</v>
      </c>
      <c r="J185">
        <v>31.44</v>
      </c>
      <c r="K185">
        <v>1079.03</v>
      </c>
      <c r="M185">
        <f t="shared" si="8"/>
        <v>16.8645</v>
      </c>
      <c r="N185">
        <f t="shared" si="9"/>
        <v>0.7945770218379703</v>
      </c>
      <c r="S185">
        <v>184</v>
      </c>
      <c r="T185">
        <f t="shared" si="10"/>
        <v>74.829375315010822</v>
      </c>
      <c r="U185">
        <f t="shared" si="11"/>
        <v>2.9728851091898507</v>
      </c>
    </row>
    <row r="186" spans="1:21" x14ac:dyDescent="0.75">
      <c r="A186" s="7">
        <v>0.58049768518518519</v>
      </c>
      <c r="B186">
        <v>22.81</v>
      </c>
      <c r="C186">
        <v>45.26</v>
      </c>
      <c r="D186">
        <v>10</v>
      </c>
      <c r="E186">
        <v>37.04</v>
      </c>
      <c r="F186">
        <v>10</v>
      </c>
      <c r="G186">
        <v>37.770000000000003</v>
      </c>
      <c r="H186">
        <v>39.1</v>
      </c>
      <c r="I186">
        <v>38.61</v>
      </c>
      <c r="J186">
        <v>29.08</v>
      </c>
      <c r="K186">
        <v>1079.03</v>
      </c>
      <c r="M186">
        <f t="shared" si="8"/>
        <v>16.814499999999999</v>
      </c>
      <c r="N186">
        <f t="shared" si="9"/>
        <v>0.79222125373978181</v>
      </c>
      <c r="S186">
        <v>185</v>
      </c>
      <c r="T186">
        <f t="shared" si="10"/>
        <v>74.754527342472272</v>
      </c>
      <c r="U186">
        <f t="shared" si="11"/>
        <v>2.9611062686989085</v>
      </c>
    </row>
    <row r="187" spans="1:21" x14ac:dyDescent="0.75">
      <c r="A187" s="7">
        <v>0.58119212962962963</v>
      </c>
      <c r="B187">
        <v>22.8</v>
      </c>
      <c r="C187">
        <v>45.14</v>
      </c>
      <c r="D187">
        <v>10</v>
      </c>
      <c r="E187">
        <v>36.97</v>
      </c>
      <c r="F187">
        <v>10</v>
      </c>
      <c r="G187">
        <v>37.65</v>
      </c>
      <c r="H187">
        <v>39.1</v>
      </c>
      <c r="I187">
        <v>38.57</v>
      </c>
      <c r="J187">
        <v>32.36</v>
      </c>
      <c r="K187">
        <v>1072.2</v>
      </c>
      <c r="M187">
        <f t="shared" si="8"/>
        <v>16.804500000000001</v>
      </c>
      <c r="N187">
        <f t="shared" si="9"/>
        <v>0.79175010012014424</v>
      </c>
      <c r="S187">
        <v>186</v>
      </c>
      <c r="T187">
        <f t="shared" si="10"/>
        <v>74.739504299443595</v>
      </c>
      <c r="U187">
        <f t="shared" si="11"/>
        <v>2.9587505006007206</v>
      </c>
    </row>
    <row r="188" spans="1:21" x14ac:dyDescent="0.75">
      <c r="A188" s="7">
        <v>0.58188657407407407</v>
      </c>
      <c r="B188">
        <v>22.73</v>
      </c>
      <c r="C188">
        <v>45.08</v>
      </c>
      <c r="D188">
        <v>10</v>
      </c>
      <c r="E188">
        <v>36.92</v>
      </c>
      <c r="F188">
        <v>10</v>
      </c>
      <c r="G188">
        <v>37.76</v>
      </c>
      <c r="H188">
        <v>39.1</v>
      </c>
      <c r="I188">
        <v>38.54</v>
      </c>
      <c r="J188">
        <v>30.65</v>
      </c>
      <c r="K188">
        <v>1070.83</v>
      </c>
      <c r="M188">
        <f t="shared" si="8"/>
        <v>16.734500000000001</v>
      </c>
      <c r="N188">
        <f t="shared" si="9"/>
        <v>0.78845202478268051</v>
      </c>
      <c r="S188">
        <v>187</v>
      </c>
      <c r="T188">
        <f t="shared" si="10"/>
        <v>74.633840270100677</v>
      </c>
      <c r="U188">
        <f t="shared" si="11"/>
        <v>2.9422601239134014</v>
      </c>
    </row>
    <row r="189" spans="1:21" x14ac:dyDescent="0.75">
      <c r="A189" s="7">
        <v>0.58258101851851851</v>
      </c>
      <c r="B189">
        <v>22.67</v>
      </c>
      <c r="C189">
        <v>44.98</v>
      </c>
      <c r="D189">
        <v>10</v>
      </c>
      <c r="E189">
        <v>36.92</v>
      </c>
      <c r="F189">
        <v>10</v>
      </c>
      <c r="G189">
        <v>37.6</v>
      </c>
      <c r="H189">
        <v>39.15</v>
      </c>
      <c r="I189">
        <v>38.520000000000003</v>
      </c>
      <c r="J189">
        <v>30.97</v>
      </c>
      <c r="K189">
        <v>1068.0899999999999</v>
      </c>
      <c r="M189">
        <f t="shared" si="8"/>
        <v>16.674500000000002</v>
      </c>
      <c r="N189">
        <f t="shared" si="9"/>
        <v>0.78562510306485445</v>
      </c>
      <c r="S189">
        <v>188</v>
      </c>
      <c r="T189">
        <f t="shared" si="10"/>
        <v>74.542564994452604</v>
      </c>
      <c r="U189">
        <f t="shared" si="11"/>
        <v>2.9281255153242713</v>
      </c>
    </row>
    <row r="190" spans="1:21" x14ac:dyDescent="0.75">
      <c r="A190" s="7">
        <v>0.58327546296296295</v>
      </c>
      <c r="B190">
        <v>22.62</v>
      </c>
      <c r="C190">
        <v>44.97</v>
      </c>
      <c r="D190">
        <v>10</v>
      </c>
      <c r="E190">
        <v>36.94</v>
      </c>
      <c r="F190">
        <v>10</v>
      </c>
      <c r="G190">
        <v>37.71</v>
      </c>
      <c r="H190">
        <v>39.15</v>
      </c>
      <c r="I190">
        <v>38.53</v>
      </c>
      <c r="J190">
        <v>30.45</v>
      </c>
      <c r="K190">
        <v>1069.46</v>
      </c>
      <c r="M190">
        <f t="shared" si="8"/>
        <v>16.624500000000001</v>
      </c>
      <c r="N190">
        <f t="shared" si="9"/>
        <v>0.78326933496666595</v>
      </c>
      <c r="S190">
        <v>189</v>
      </c>
      <c r="T190">
        <f t="shared" si="10"/>
        <v>74.465998977412852</v>
      </c>
      <c r="U190">
        <f t="shared" si="11"/>
        <v>2.9163466748333291</v>
      </c>
    </row>
    <row r="191" spans="1:21" x14ac:dyDescent="0.75">
      <c r="A191" s="7">
        <v>0.5839699074074074</v>
      </c>
      <c r="B191">
        <v>22.56</v>
      </c>
      <c r="C191">
        <v>45</v>
      </c>
      <c r="D191">
        <v>10</v>
      </c>
      <c r="E191">
        <v>37</v>
      </c>
      <c r="F191">
        <v>10</v>
      </c>
      <c r="G191">
        <v>37.78</v>
      </c>
      <c r="H191">
        <v>39.22</v>
      </c>
      <c r="I191">
        <v>38.54</v>
      </c>
      <c r="J191">
        <v>32.08</v>
      </c>
      <c r="K191">
        <v>1065.3599999999999</v>
      </c>
      <c r="M191">
        <f t="shared" si="8"/>
        <v>16.564499999999999</v>
      </c>
      <c r="N191">
        <f t="shared" si="9"/>
        <v>0.78044241324883978</v>
      </c>
      <c r="S191">
        <v>190</v>
      </c>
      <c r="T191">
        <f t="shared" si="10"/>
        <v>74.373509613933393</v>
      </c>
      <c r="U191">
        <f t="shared" si="11"/>
        <v>2.9022120662441981</v>
      </c>
    </row>
    <row r="192" spans="1:21" x14ac:dyDescent="0.75">
      <c r="A192" s="7">
        <v>0.58466435185185184</v>
      </c>
      <c r="B192">
        <v>22.47</v>
      </c>
      <c r="C192">
        <v>45.01</v>
      </c>
      <c r="D192">
        <v>10</v>
      </c>
      <c r="E192">
        <v>37.07</v>
      </c>
      <c r="F192">
        <v>10</v>
      </c>
      <c r="G192">
        <v>37.82</v>
      </c>
      <c r="H192">
        <v>39.26</v>
      </c>
      <c r="I192">
        <v>38.56</v>
      </c>
      <c r="J192">
        <v>32.65</v>
      </c>
      <c r="K192">
        <v>1058.53</v>
      </c>
      <c r="M192">
        <f t="shared" si="8"/>
        <v>16.474499999999999</v>
      </c>
      <c r="N192">
        <f t="shared" si="9"/>
        <v>0.77620203067210058</v>
      </c>
      <c r="S192">
        <v>191</v>
      </c>
      <c r="T192">
        <f t="shared" si="10"/>
        <v>74.233512397948331</v>
      </c>
      <c r="U192">
        <f t="shared" si="11"/>
        <v>2.8810101533605024</v>
      </c>
    </row>
    <row r="193" spans="1:21" x14ac:dyDescent="0.75">
      <c r="A193" s="7">
        <v>0.58535879629629628</v>
      </c>
      <c r="B193">
        <v>22.46</v>
      </c>
      <c r="C193">
        <v>45.01</v>
      </c>
      <c r="D193">
        <v>10</v>
      </c>
      <c r="E193">
        <v>37.11</v>
      </c>
      <c r="F193">
        <v>10</v>
      </c>
      <c r="G193">
        <v>37.75</v>
      </c>
      <c r="H193">
        <v>39.340000000000003</v>
      </c>
      <c r="I193">
        <v>38.56</v>
      </c>
      <c r="J193">
        <v>30.5</v>
      </c>
      <c r="K193">
        <v>1062.6300000000001</v>
      </c>
      <c r="M193">
        <f t="shared" si="8"/>
        <v>16.464500000000001</v>
      </c>
      <c r="N193">
        <f t="shared" si="9"/>
        <v>0.77573087705246302</v>
      </c>
      <c r="S193">
        <v>192</v>
      </c>
      <c r="T193">
        <f t="shared" si="10"/>
        <v>74.217862674238518</v>
      </c>
      <c r="U193">
        <f t="shared" si="11"/>
        <v>2.8786543852623145</v>
      </c>
    </row>
    <row r="194" spans="1:21" x14ac:dyDescent="0.75">
      <c r="A194" s="7">
        <v>0.58605324074074072</v>
      </c>
      <c r="B194">
        <v>22.39</v>
      </c>
      <c r="C194">
        <v>44.98</v>
      </c>
      <c r="D194">
        <v>10</v>
      </c>
      <c r="E194">
        <v>37.11</v>
      </c>
      <c r="F194">
        <v>10</v>
      </c>
      <c r="G194">
        <v>37.74</v>
      </c>
      <c r="H194">
        <v>39.31</v>
      </c>
      <c r="I194">
        <v>38.450000000000003</v>
      </c>
      <c r="J194">
        <v>30.47</v>
      </c>
      <c r="K194">
        <v>1053.06</v>
      </c>
      <c r="M194">
        <f t="shared" si="8"/>
        <v>16.394500000000001</v>
      </c>
      <c r="N194">
        <f t="shared" si="9"/>
        <v>0.77243280171499928</v>
      </c>
      <c r="S194">
        <v>193</v>
      </c>
      <c r="T194">
        <f t="shared" si="10"/>
        <v>74.107780048186882</v>
      </c>
      <c r="U194">
        <f t="shared" si="11"/>
        <v>2.8621640085749958</v>
      </c>
    </row>
    <row r="195" spans="1:21" x14ac:dyDescent="0.75">
      <c r="A195" s="7">
        <v>0.58674768518518516</v>
      </c>
      <c r="B195">
        <v>22.36</v>
      </c>
      <c r="C195">
        <v>44.98</v>
      </c>
      <c r="D195">
        <v>10</v>
      </c>
      <c r="E195">
        <v>37.11</v>
      </c>
      <c r="F195">
        <v>10</v>
      </c>
      <c r="G195">
        <v>37.79</v>
      </c>
      <c r="H195">
        <v>39.369999999999997</v>
      </c>
      <c r="I195">
        <v>38.49</v>
      </c>
      <c r="J195">
        <v>32.99</v>
      </c>
      <c r="K195">
        <v>1050.32</v>
      </c>
      <c r="M195">
        <f t="shared" ref="M195:M258" si="12">B195-5.9955</f>
        <v>16.3645</v>
      </c>
      <c r="N195">
        <f t="shared" ref="N195:N258" si="13">M195/21.2245</f>
        <v>0.77101934085608614</v>
      </c>
      <c r="S195">
        <v>194</v>
      </c>
      <c r="T195">
        <f t="shared" ref="T195:T258" si="14">(M195-$W$8)/M195*100</f>
        <v>74.060313483455033</v>
      </c>
      <c r="U195">
        <f t="shared" ref="U195:U258" si="15">(M195-$W$8)/$W$8</f>
        <v>2.8550967042804301</v>
      </c>
    </row>
    <row r="196" spans="1:21" x14ac:dyDescent="0.75">
      <c r="A196" s="7">
        <v>0.58744212962962961</v>
      </c>
      <c r="B196">
        <v>22.31</v>
      </c>
      <c r="C196">
        <v>45.06</v>
      </c>
      <c r="D196">
        <v>10</v>
      </c>
      <c r="E196">
        <v>37.14</v>
      </c>
      <c r="F196">
        <v>10</v>
      </c>
      <c r="G196">
        <v>37.79</v>
      </c>
      <c r="H196">
        <v>39.380000000000003</v>
      </c>
      <c r="I196">
        <v>38.44</v>
      </c>
      <c r="J196">
        <v>33.369999999999997</v>
      </c>
      <c r="K196">
        <v>1043.49</v>
      </c>
      <c r="M196">
        <f t="shared" si="12"/>
        <v>16.314499999999999</v>
      </c>
      <c r="N196">
        <f t="shared" si="13"/>
        <v>0.76866357275789765</v>
      </c>
      <c r="S196">
        <v>195</v>
      </c>
      <c r="T196">
        <f t="shared" si="14"/>
        <v>73.980814612767773</v>
      </c>
      <c r="U196">
        <f t="shared" si="15"/>
        <v>2.8433178637894878</v>
      </c>
    </row>
    <row r="197" spans="1:21" x14ac:dyDescent="0.75">
      <c r="A197" s="7">
        <v>0.58813657407407405</v>
      </c>
      <c r="B197">
        <v>22.26</v>
      </c>
      <c r="C197">
        <v>45.14</v>
      </c>
      <c r="D197">
        <v>10</v>
      </c>
      <c r="E197">
        <v>37.24</v>
      </c>
      <c r="F197">
        <v>10</v>
      </c>
      <c r="G197">
        <v>37.93</v>
      </c>
      <c r="H197">
        <v>39.44</v>
      </c>
      <c r="I197">
        <v>38.53</v>
      </c>
      <c r="J197">
        <v>32.19</v>
      </c>
      <c r="K197">
        <v>1044.8499999999999</v>
      </c>
      <c r="M197">
        <f t="shared" si="12"/>
        <v>16.264500000000002</v>
      </c>
      <c r="N197">
        <f t="shared" si="13"/>
        <v>0.76630780465970938</v>
      </c>
      <c r="S197">
        <v>196</v>
      </c>
      <c r="T197">
        <f t="shared" si="14"/>
        <v>73.900826954409908</v>
      </c>
      <c r="U197">
        <f t="shared" si="15"/>
        <v>2.8315390232985465</v>
      </c>
    </row>
    <row r="198" spans="1:21" x14ac:dyDescent="0.75">
      <c r="A198" s="7">
        <v>0.58883101851851849</v>
      </c>
      <c r="B198">
        <v>22.24</v>
      </c>
      <c r="C198">
        <v>45.18</v>
      </c>
      <c r="D198">
        <v>10</v>
      </c>
      <c r="E198">
        <v>37.369999999999997</v>
      </c>
      <c r="F198">
        <v>10</v>
      </c>
      <c r="G198">
        <v>37.97</v>
      </c>
      <c r="H198">
        <v>39.549999999999997</v>
      </c>
      <c r="I198">
        <v>38.57</v>
      </c>
      <c r="J198">
        <v>33.409999999999997</v>
      </c>
      <c r="K198">
        <v>1039.3900000000001</v>
      </c>
      <c r="M198">
        <f t="shared" si="12"/>
        <v>16.244499999999999</v>
      </c>
      <c r="N198">
        <f t="shared" si="13"/>
        <v>0.76536549742043392</v>
      </c>
      <c r="S198">
        <v>197</v>
      </c>
      <c r="T198">
        <f t="shared" si="14"/>
        <v>73.868694019514294</v>
      </c>
      <c r="U198">
        <f t="shared" si="15"/>
        <v>2.826827487102169</v>
      </c>
    </row>
    <row r="199" spans="1:21" x14ac:dyDescent="0.75">
      <c r="A199" s="7">
        <v>0.58952546296296293</v>
      </c>
      <c r="B199">
        <v>22.15</v>
      </c>
      <c r="C199">
        <v>45.25</v>
      </c>
      <c r="D199">
        <v>10</v>
      </c>
      <c r="E199">
        <v>37.42</v>
      </c>
      <c r="F199">
        <v>10</v>
      </c>
      <c r="G199">
        <v>37.94</v>
      </c>
      <c r="H199">
        <v>39.58</v>
      </c>
      <c r="I199">
        <v>38.619999999999997</v>
      </c>
      <c r="J199">
        <v>33.92</v>
      </c>
      <c r="K199">
        <v>1040.75</v>
      </c>
      <c r="M199">
        <f t="shared" si="12"/>
        <v>16.154499999999999</v>
      </c>
      <c r="N199">
        <f t="shared" si="13"/>
        <v>0.76112511484369472</v>
      </c>
      <c r="S199">
        <v>198</v>
      </c>
      <c r="T199">
        <f t="shared" si="14"/>
        <v>73.723111207403505</v>
      </c>
      <c r="U199">
        <f t="shared" si="15"/>
        <v>2.8056255742184733</v>
      </c>
    </row>
    <row r="200" spans="1:21" x14ac:dyDescent="0.75">
      <c r="A200" s="7">
        <v>0.59021990740740737</v>
      </c>
      <c r="B200">
        <v>22.09</v>
      </c>
      <c r="C200">
        <v>45.32</v>
      </c>
      <c r="D200">
        <v>10</v>
      </c>
      <c r="E200">
        <v>37.47</v>
      </c>
      <c r="F200">
        <v>10</v>
      </c>
      <c r="G200">
        <v>38.07</v>
      </c>
      <c r="H200">
        <v>39.590000000000003</v>
      </c>
      <c r="I200">
        <v>38.65</v>
      </c>
      <c r="J200">
        <v>32.22</v>
      </c>
      <c r="K200">
        <v>1032.55</v>
      </c>
      <c r="M200">
        <f t="shared" si="12"/>
        <v>16.0945</v>
      </c>
      <c r="N200">
        <f t="shared" si="13"/>
        <v>0.75829819312586877</v>
      </c>
      <c r="S200">
        <v>199</v>
      </c>
      <c r="T200">
        <f t="shared" si="14"/>
        <v>73.62515144925284</v>
      </c>
      <c r="U200">
        <f t="shared" si="15"/>
        <v>2.7914909656293427</v>
      </c>
    </row>
    <row r="201" spans="1:21" x14ac:dyDescent="0.75">
      <c r="A201" s="7">
        <v>0.59091435185185182</v>
      </c>
      <c r="B201">
        <v>22.07</v>
      </c>
      <c r="C201">
        <v>45.3</v>
      </c>
      <c r="D201">
        <v>10</v>
      </c>
      <c r="E201">
        <v>37.520000000000003</v>
      </c>
      <c r="F201">
        <v>10</v>
      </c>
      <c r="G201">
        <v>37.96</v>
      </c>
      <c r="H201">
        <v>39.71</v>
      </c>
      <c r="I201">
        <v>38.700000000000003</v>
      </c>
      <c r="J201">
        <v>32.369999999999997</v>
      </c>
      <c r="K201">
        <v>1033.92</v>
      </c>
      <c r="M201">
        <f t="shared" si="12"/>
        <v>16.0745</v>
      </c>
      <c r="N201">
        <f t="shared" si="13"/>
        <v>0.75735588588659342</v>
      </c>
      <c r="S201">
        <v>200</v>
      </c>
      <c r="T201">
        <f t="shared" si="14"/>
        <v>73.592335686957597</v>
      </c>
      <c r="U201">
        <f t="shared" si="15"/>
        <v>2.7867794294329662</v>
      </c>
    </row>
    <row r="202" spans="1:21" x14ac:dyDescent="0.75">
      <c r="A202" s="7">
        <v>0.59160879629629626</v>
      </c>
      <c r="B202">
        <v>22.05</v>
      </c>
      <c r="C202">
        <v>45.32</v>
      </c>
      <c r="D202">
        <v>10</v>
      </c>
      <c r="E202">
        <v>37.549999999999997</v>
      </c>
      <c r="F202">
        <v>10</v>
      </c>
      <c r="G202">
        <v>38.01</v>
      </c>
      <c r="H202">
        <v>39.659999999999997</v>
      </c>
      <c r="I202">
        <v>38.69</v>
      </c>
      <c r="J202">
        <v>32.33</v>
      </c>
      <c r="K202">
        <v>1028.45</v>
      </c>
      <c r="M202">
        <f t="shared" si="12"/>
        <v>16.054500000000001</v>
      </c>
      <c r="N202">
        <f t="shared" si="13"/>
        <v>0.75641357864731806</v>
      </c>
      <c r="S202">
        <v>201</v>
      </c>
      <c r="T202">
        <f t="shared" si="14"/>
        <v>73.559438163754706</v>
      </c>
      <c r="U202">
        <f t="shared" si="15"/>
        <v>2.7820678932365897</v>
      </c>
    </row>
    <row r="203" spans="1:21" x14ac:dyDescent="0.75">
      <c r="A203" s="7">
        <v>0.59230324074074081</v>
      </c>
      <c r="B203">
        <v>21.95</v>
      </c>
      <c r="C203">
        <v>45.3</v>
      </c>
      <c r="D203">
        <v>10</v>
      </c>
      <c r="E203">
        <v>37.619999999999997</v>
      </c>
      <c r="F203">
        <v>10</v>
      </c>
      <c r="G203">
        <v>38</v>
      </c>
      <c r="H203">
        <v>39.76</v>
      </c>
      <c r="I203">
        <v>38.770000000000003</v>
      </c>
      <c r="J203">
        <v>32.770000000000003</v>
      </c>
      <c r="K203">
        <v>1032.55</v>
      </c>
      <c r="M203">
        <f t="shared" si="12"/>
        <v>15.954499999999999</v>
      </c>
      <c r="N203">
        <f t="shared" si="13"/>
        <v>0.75170204245094119</v>
      </c>
      <c r="S203">
        <v>202</v>
      </c>
      <c r="T203">
        <f t="shared" si="14"/>
        <v>73.393713372402757</v>
      </c>
      <c r="U203">
        <f t="shared" si="15"/>
        <v>2.7585102122547052</v>
      </c>
    </row>
    <row r="204" spans="1:21" x14ac:dyDescent="0.75">
      <c r="A204" s="7">
        <v>0.59299768518518514</v>
      </c>
      <c r="B204">
        <v>21.91</v>
      </c>
      <c r="C204">
        <v>45.31</v>
      </c>
      <c r="D204">
        <v>10</v>
      </c>
      <c r="E204">
        <v>37.65</v>
      </c>
      <c r="F204">
        <v>10</v>
      </c>
      <c r="G204">
        <v>38.090000000000003</v>
      </c>
      <c r="H204">
        <v>39.78</v>
      </c>
      <c r="I204">
        <v>38.799999999999997</v>
      </c>
      <c r="J204">
        <v>30.38</v>
      </c>
      <c r="K204">
        <v>1021.61</v>
      </c>
      <c r="M204">
        <f t="shared" si="12"/>
        <v>15.9145</v>
      </c>
      <c r="N204">
        <f t="shared" si="13"/>
        <v>0.74981742797239048</v>
      </c>
      <c r="S204">
        <v>203</v>
      </c>
      <c r="T204">
        <f t="shared" si="14"/>
        <v>73.326840302868447</v>
      </c>
      <c r="U204">
        <f t="shared" si="15"/>
        <v>2.7490871398619516</v>
      </c>
    </row>
    <row r="205" spans="1:21" x14ac:dyDescent="0.75">
      <c r="A205" s="7">
        <v>0.59369212962962969</v>
      </c>
      <c r="B205">
        <v>21.89</v>
      </c>
      <c r="C205">
        <v>45.36</v>
      </c>
      <c r="D205">
        <v>10</v>
      </c>
      <c r="E205">
        <v>37.700000000000003</v>
      </c>
      <c r="F205">
        <v>10</v>
      </c>
      <c r="G205">
        <v>38.229999999999997</v>
      </c>
      <c r="H205">
        <v>39.86</v>
      </c>
      <c r="I205">
        <v>38.85</v>
      </c>
      <c r="J205">
        <v>34.56</v>
      </c>
      <c r="K205">
        <v>1018.88</v>
      </c>
      <c r="M205">
        <f t="shared" si="12"/>
        <v>15.894500000000001</v>
      </c>
      <c r="N205">
        <f t="shared" si="13"/>
        <v>0.74887512073311513</v>
      </c>
      <c r="S205">
        <v>204</v>
      </c>
      <c r="T205">
        <f t="shared" si="14"/>
        <v>73.293277548837636</v>
      </c>
      <c r="U205">
        <f t="shared" si="15"/>
        <v>2.7443756036655746</v>
      </c>
    </row>
    <row r="206" spans="1:21" x14ac:dyDescent="0.75">
      <c r="A206" s="7">
        <v>0.59438657407407403</v>
      </c>
      <c r="B206">
        <v>21.87</v>
      </c>
      <c r="C206">
        <v>45.45</v>
      </c>
      <c r="D206">
        <v>10</v>
      </c>
      <c r="E206">
        <v>37.78</v>
      </c>
      <c r="F206">
        <v>10</v>
      </c>
      <c r="G206">
        <v>38.32</v>
      </c>
      <c r="H206">
        <v>39.85</v>
      </c>
      <c r="I206">
        <v>38.86</v>
      </c>
      <c r="J206">
        <v>31.37</v>
      </c>
      <c r="K206">
        <v>1020.25</v>
      </c>
      <c r="M206">
        <f t="shared" si="12"/>
        <v>15.874500000000001</v>
      </c>
      <c r="N206">
        <f t="shared" si="13"/>
        <v>0.74793281349383978</v>
      </c>
      <c r="S206">
        <v>205</v>
      </c>
      <c r="T206">
        <f t="shared" si="14"/>
        <v>73.259630224573996</v>
      </c>
      <c r="U206">
        <f t="shared" si="15"/>
        <v>2.7396640674691981</v>
      </c>
    </row>
    <row r="207" spans="1:21" x14ac:dyDescent="0.75">
      <c r="A207" s="7">
        <v>0.59508101851851858</v>
      </c>
      <c r="B207">
        <v>21.86</v>
      </c>
      <c r="C207">
        <v>45.46</v>
      </c>
      <c r="D207">
        <v>10</v>
      </c>
      <c r="E207">
        <v>37.89</v>
      </c>
      <c r="F207">
        <v>10</v>
      </c>
      <c r="G207">
        <v>38.31</v>
      </c>
      <c r="H207">
        <v>39.85</v>
      </c>
      <c r="I207">
        <v>38.950000000000003</v>
      </c>
      <c r="J207">
        <v>31.08</v>
      </c>
      <c r="K207">
        <v>1014.78</v>
      </c>
      <c r="M207">
        <f t="shared" si="12"/>
        <v>15.8645</v>
      </c>
      <c r="N207">
        <f t="shared" si="13"/>
        <v>0.74746165987420199</v>
      </c>
      <c r="S207">
        <v>206</v>
      </c>
      <c r="T207">
        <f t="shared" si="14"/>
        <v>73.242774748652636</v>
      </c>
      <c r="U207">
        <f t="shared" si="15"/>
        <v>2.7373082993710094</v>
      </c>
    </row>
    <row r="208" spans="1:21" x14ac:dyDescent="0.75">
      <c r="A208" s="7">
        <v>0.59577546296296291</v>
      </c>
      <c r="B208">
        <v>21.8</v>
      </c>
      <c r="C208">
        <v>45.5</v>
      </c>
      <c r="D208">
        <v>10</v>
      </c>
      <c r="E208">
        <v>37.979999999999997</v>
      </c>
      <c r="F208">
        <v>10</v>
      </c>
      <c r="G208">
        <v>38.44</v>
      </c>
      <c r="H208">
        <v>39.909999999999997</v>
      </c>
      <c r="I208">
        <v>39.020000000000003</v>
      </c>
      <c r="J208">
        <v>31.47</v>
      </c>
      <c r="K208">
        <v>1009.31</v>
      </c>
      <c r="M208">
        <f t="shared" si="12"/>
        <v>15.804500000000001</v>
      </c>
      <c r="N208">
        <f t="shared" si="13"/>
        <v>0.74463473815637593</v>
      </c>
      <c r="S208">
        <v>207</v>
      </c>
      <c r="T208">
        <f t="shared" si="14"/>
        <v>73.141193963744499</v>
      </c>
      <c r="U208">
        <f t="shared" si="15"/>
        <v>2.7231736907818793</v>
      </c>
    </row>
    <row r="209" spans="1:21" x14ac:dyDescent="0.75">
      <c r="A209" s="7">
        <v>0.59646990740740746</v>
      </c>
      <c r="B209">
        <v>21.76</v>
      </c>
      <c r="C209">
        <v>45.54</v>
      </c>
      <c r="D209">
        <v>10</v>
      </c>
      <c r="E209">
        <v>38.03</v>
      </c>
      <c r="F209">
        <v>10</v>
      </c>
      <c r="G209">
        <v>38.44</v>
      </c>
      <c r="H209">
        <v>39.94</v>
      </c>
      <c r="I209">
        <v>38.979999999999997</v>
      </c>
      <c r="J209">
        <v>32.06</v>
      </c>
      <c r="K209">
        <v>1007.94</v>
      </c>
      <c r="M209">
        <f t="shared" si="12"/>
        <v>15.764500000000002</v>
      </c>
      <c r="N209">
        <f t="shared" si="13"/>
        <v>0.74275012367782522</v>
      </c>
      <c r="S209">
        <v>208</v>
      </c>
      <c r="T209">
        <f t="shared" si="14"/>
        <v>73.073043864378818</v>
      </c>
      <c r="U209">
        <f t="shared" si="15"/>
        <v>2.7137506183891258</v>
      </c>
    </row>
    <row r="210" spans="1:21" x14ac:dyDescent="0.75">
      <c r="A210" s="7">
        <v>0.59716435185185179</v>
      </c>
      <c r="B210">
        <v>21.73</v>
      </c>
      <c r="C210">
        <v>45.56</v>
      </c>
      <c r="D210">
        <v>10</v>
      </c>
      <c r="E210">
        <v>38.01</v>
      </c>
      <c r="F210">
        <v>10</v>
      </c>
      <c r="G210">
        <v>38.299999999999997</v>
      </c>
      <c r="H210">
        <v>39.97</v>
      </c>
      <c r="I210">
        <v>39</v>
      </c>
      <c r="J210">
        <v>31.94</v>
      </c>
      <c r="K210">
        <v>1002.47</v>
      </c>
      <c r="M210">
        <f t="shared" si="12"/>
        <v>15.734500000000001</v>
      </c>
      <c r="N210">
        <f t="shared" si="13"/>
        <v>0.7413366628189122</v>
      </c>
      <c r="S210">
        <v>209</v>
      </c>
      <c r="T210">
        <f t="shared" si="14"/>
        <v>73.021703899075277</v>
      </c>
      <c r="U210">
        <f t="shared" si="15"/>
        <v>2.7066833140945601</v>
      </c>
    </row>
    <row r="211" spans="1:21" x14ac:dyDescent="0.75">
      <c r="A211" s="7">
        <v>0.59785879629629635</v>
      </c>
      <c r="B211">
        <v>21.69</v>
      </c>
      <c r="C211">
        <v>45.58</v>
      </c>
      <c r="D211">
        <v>10</v>
      </c>
      <c r="E211">
        <v>37.97</v>
      </c>
      <c r="F211">
        <v>10</v>
      </c>
      <c r="G211">
        <v>38.299999999999997</v>
      </c>
      <c r="H211">
        <v>39.9</v>
      </c>
      <c r="I211">
        <v>38.94</v>
      </c>
      <c r="J211">
        <v>31.61</v>
      </c>
      <c r="K211">
        <v>997</v>
      </c>
      <c r="M211">
        <f t="shared" si="12"/>
        <v>15.694500000000001</v>
      </c>
      <c r="N211">
        <f t="shared" si="13"/>
        <v>0.73945204834036149</v>
      </c>
      <c r="S211">
        <v>210</v>
      </c>
      <c r="T211">
        <f t="shared" si="14"/>
        <v>72.952945299308666</v>
      </c>
      <c r="U211">
        <f t="shared" si="15"/>
        <v>2.6972602417018066</v>
      </c>
    </row>
    <row r="212" spans="1:21" x14ac:dyDescent="0.75">
      <c r="A212" s="7">
        <v>0.59855324074074068</v>
      </c>
      <c r="B212">
        <v>21.68</v>
      </c>
      <c r="C212">
        <v>45.61</v>
      </c>
      <c r="D212">
        <v>10</v>
      </c>
      <c r="E212">
        <v>38.01</v>
      </c>
      <c r="F212">
        <v>10</v>
      </c>
      <c r="G212">
        <v>38.369999999999997</v>
      </c>
      <c r="H212">
        <v>39.950000000000003</v>
      </c>
      <c r="I212">
        <v>39.020000000000003</v>
      </c>
      <c r="J212">
        <v>31.66</v>
      </c>
      <c r="K212">
        <v>995.64</v>
      </c>
      <c r="M212">
        <f t="shared" si="12"/>
        <v>15.6845</v>
      </c>
      <c r="N212">
        <f t="shared" si="13"/>
        <v>0.7389808947207237</v>
      </c>
      <c r="S212">
        <v>211</v>
      </c>
      <c r="T212">
        <f t="shared" si="14"/>
        <v>72.935700851158785</v>
      </c>
      <c r="U212">
        <f t="shared" si="15"/>
        <v>2.6949044736036178</v>
      </c>
    </row>
    <row r="213" spans="1:21" x14ac:dyDescent="0.75">
      <c r="A213" s="7">
        <v>0.59924768518518523</v>
      </c>
      <c r="B213">
        <v>21.67</v>
      </c>
      <c r="C213">
        <v>45.62</v>
      </c>
      <c r="D213">
        <v>10</v>
      </c>
      <c r="E213">
        <v>38.020000000000003</v>
      </c>
      <c r="F213">
        <v>10</v>
      </c>
      <c r="G213">
        <v>38.340000000000003</v>
      </c>
      <c r="H213">
        <v>39.979999999999997</v>
      </c>
      <c r="I213">
        <v>39.03</v>
      </c>
      <c r="J213">
        <v>30.88</v>
      </c>
      <c r="K213">
        <v>997</v>
      </c>
      <c r="M213">
        <f t="shared" si="12"/>
        <v>15.674500000000002</v>
      </c>
      <c r="N213">
        <f t="shared" si="13"/>
        <v>0.73850974110108614</v>
      </c>
      <c r="S213">
        <v>212</v>
      </c>
      <c r="T213">
        <f t="shared" si="14"/>
        <v>72.918434399821365</v>
      </c>
      <c r="U213">
        <f t="shared" si="15"/>
        <v>2.69254870550543</v>
      </c>
    </row>
    <row r="214" spans="1:21" x14ac:dyDescent="0.75">
      <c r="A214" s="7">
        <v>0.59994212962962956</v>
      </c>
      <c r="B214">
        <v>21.66</v>
      </c>
      <c r="C214">
        <v>45.57</v>
      </c>
      <c r="D214">
        <v>10</v>
      </c>
      <c r="E214">
        <v>38.020000000000003</v>
      </c>
      <c r="F214">
        <v>10</v>
      </c>
      <c r="G214">
        <v>38.31</v>
      </c>
      <c r="H214">
        <v>39.909999999999997</v>
      </c>
      <c r="I214">
        <v>38.979999999999997</v>
      </c>
      <c r="J214">
        <v>31.11</v>
      </c>
      <c r="K214">
        <v>992.9</v>
      </c>
      <c r="M214">
        <f t="shared" si="12"/>
        <v>15.6645</v>
      </c>
      <c r="N214">
        <f t="shared" si="13"/>
        <v>0.73803858748144835</v>
      </c>
      <c r="S214">
        <v>213</v>
      </c>
      <c r="T214">
        <f t="shared" si="14"/>
        <v>72.901145903156817</v>
      </c>
      <c r="U214">
        <f t="shared" si="15"/>
        <v>2.6901929374072413</v>
      </c>
    </row>
    <row r="215" spans="1:21" x14ac:dyDescent="0.75">
      <c r="A215" s="7">
        <v>0.60063657407407411</v>
      </c>
      <c r="B215">
        <v>21.64</v>
      </c>
      <c r="C215">
        <v>45.5</v>
      </c>
      <c r="D215">
        <v>10</v>
      </c>
      <c r="E215">
        <v>37.96</v>
      </c>
      <c r="F215">
        <v>10</v>
      </c>
      <c r="G215">
        <v>38.14</v>
      </c>
      <c r="H215">
        <v>39.950000000000003</v>
      </c>
      <c r="I215">
        <v>39</v>
      </c>
      <c r="J215">
        <v>31.13</v>
      </c>
      <c r="K215">
        <v>979.23</v>
      </c>
      <c r="M215">
        <f t="shared" si="12"/>
        <v>15.644500000000001</v>
      </c>
      <c r="N215">
        <f t="shared" si="13"/>
        <v>0.737096280242173</v>
      </c>
      <c r="S215">
        <v>214</v>
      </c>
      <c r="T215">
        <f t="shared" si="14"/>
        <v>72.866502604749257</v>
      </c>
      <c r="U215">
        <f t="shared" si="15"/>
        <v>2.6854814012108643</v>
      </c>
    </row>
    <row r="216" spans="1:21" x14ac:dyDescent="0.75">
      <c r="A216" s="7">
        <v>0.60133101851851845</v>
      </c>
      <c r="B216">
        <v>21.63</v>
      </c>
      <c r="C216">
        <v>45.45</v>
      </c>
      <c r="D216">
        <v>10</v>
      </c>
      <c r="E216">
        <v>37.86</v>
      </c>
      <c r="F216">
        <v>10</v>
      </c>
      <c r="G216">
        <v>38.130000000000003</v>
      </c>
      <c r="H216">
        <v>39.840000000000003</v>
      </c>
      <c r="I216">
        <v>38.96</v>
      </c>
      <c r="J216">
        <v>30.33</v>
      </c>
      <c r="K216">
        <v>981.97</v>
      </c>
      <c r="M216">
        <f t="shared" si="12"/>
        <v>15.634499999999999</v>
      </c>
      <c r="N216">
        <f t="shared" si="13"/>
        <v>0.73662512662253532</v>
      </c>
      <c r="S216">
        <v>215</v>
      </c>
      <c r="T216">
        <f t="shared" si="14"/>
        <v>72.849147718187339</v>
      </c>
      <c r="U216">
        <f t="shared" si="15"/>
        <v>2.6831256331126756</v>
      </c>
    </row>
    <row r="217" spans="1:21" x14ac:dyDescent="0.75">
      <c r="A217" s="7">
        <v>0.602025462962963</v>
      </c>
      <c r="B217">
        <v>21.63</v>
      </c>
      <c r="C217">
        <v>45.35</v>
      </c>
      <c r="D217">
        <v>10</v>
      </c>
      <c r="E217">
        <v>37.74</v>
      </c>
      <c r="F217">
        <v>10</v>
      </c>
      <c r="G217">
        <v>38.06</v>
      </c>
      <c r="H217">
        <v>39.82</v>
      </c>
      <c r="I217">
        <v>38.93</v>
      </c>
      <c r="J217">
        <v>32.450000000000003</v>
      </c>
      <c r="K217">
        <v>980.6</v>
      </c>
      <c r="M217">
        <f t="shared" si="12"/>
        <v>15.634499999999999</v>
      </c>
      <c r="N217">
        <f t="shared" si="13"/>
        <v>0.73662512662253532</v>
      </c>
      <c r="S217">
        <v>216</v>
      </c>
      <c r="T217">
        <f t="shared" si="14"/>
        <v>72.849147718187339</v>
      </c>
      <c r="U217">
        <f t="shared" si="15"/>
        <v>2.6831256331126756</v>
      </c>
    </row>
    <row r="218" spans="1:21" x14ac:dyDescent="0.75">
      <c r="A218" s="7">
        <v>0.60271990740740744</v>
      </c>
      <c r="B218">
        <v>21.62</v>
      </c>
      <c r="C218">
        <v>45.27</v>
      </c>
      <c r="D218">
        <v>10</v>
      </c>
      <c r="E218">
        <v>37.659999999999997</v>
      </c>
      <c r="F218">
        <v>10</v>
      </c>
      <c r="G218">
        <v>37.950000000000003</v>
      </c>
      <c r="H218">
        <v>39.69</v>
      </c>
      <c r="I218">
        <v>38.9</v>
      </c>
      <c r="J218">
        <v>31.11</v>
      </c>
      <c r="K218">
        <v>977.87</v>
      </c>
      <c r="M218">
        <f t="shared" si="12"/>
        <v>15.624500000000001</v>
      </c>
      <c r="N218">
        <f t="shared" si="13"/>
        <v>0.73615397300289764</v>
      </c>
      <c r="S218">
        <v>217</v>
      </c>
      <c r="T218">
        <f t="shared" si="14"/>
        <v>72.831770616659725</v>
      </c>
      <c r="U218">
        <f t="shared" si="15"/>
        <v>2.6807698650144878</v>
      </c>
    </row>
    <row r="219" spans="1:21" x14ac:dyDescent="0.75">
      <c r="A219" s="7">
        <v>0.60341435185185188</v>
      </c>
      <c r="B219">
        <v>21.61</v>
      </c>
      <c r="C219">
        <v>45.13</v>
      </c>
      <c r="D219">
        <v>10</v>
      </c>
      <c r="E219">
        <v>37.58</v>
      </c>
      <c r="F219">
        <v>10</v>
      </c>
      <c r="G219">
        <v>37.770000000000003</v>
      </c>
      <c r="H219">
        <v>39.619999999999997</v>
      </c>
      <c r="I219">
        <v>38.840000000000003</v>
      </c>
      <c r="J219">
        <v>28.65</v>
      </c>
      <c r="K219">
        <v>971.03</v>
      </c>
      <c r="M219">
        <f t="shared" si="12"/>
        <v>15.6145</v>
      </c>
      <c r="N219">
        <f t="shared" si="13"/>
        <v>0.73568281938325997</v>
      </c>
      <c r="S219">
        <v>218</v>
      </c>
      <c r="T219">
        <f t="shared" si="14"/>
        <v>72.814371257485021</v>
      </c>
      <c r="U219">
        <f t="shared" si="15"/>
        <v>2.6784140969162991</v>
      </c>
    </row>
    <row r="220" spans="1:21" x14ac:dyDescent="0.75">
      <c r="A220" s="7">
        <v>0.60410879629629632</v>
      </c>
      <c r="B220">
        <v>21.61</v>
      </c>
      <c r="C220">
        <v>45.04</v>
      </c>
      <c r="D220">
        <v>10</v>
      </c>
      <c r="E220">
        <v>37.49</v>
      </c>
      <c r="F220">
        <v>10</v>
      </c>
      <c r="G220">
        <v>37.74</v>
      </c>
      <c r="H220">
        <v>39.479999999999997</v>
      </c>
      <c r="I220">
        <v>38.78</v>
      </c>
      <c r="J220">
        <v>29.86</v>
      </c>
      <c r="K220">
        <v>975.13</v>
      </c>
      <c r="M220">
        <f t="shared" si="12"/>
        <v>15.6145</v>
      </c>
      <c r="N220">
        <f t="shared" si="13"/>
        <v>0.73568281938325997</v>
      </c>
      <c r="S220">
        <v>219</v>
      </c>
      <c r="T220">
        <f t="shared" si="14"/>
        <v>72.814371257485021</v>
      </c>
      <c r="U220">
        <f t="shared" si="15"/>
        <v>2.6784140969162991</v>
      </c>
    </row>
    <row r="221" spans="1:21" x14ac:dyDescent="0.75">
      <c r="A221" s="7">
        <v>0.60480324074074077</v>
      </c>
      <c r="B221">
        <v>21.6</v>
      </c>
      <c r="C221">
        <v>44.87</v>
      </c>
      <c r="D221">
        <v>10</v>
      </c>
      <c r="E221">
        <v>37.42</v>
      </c>
      <c r="F221">
        <v>10</v>
      </c>
      <c r="G221">
        <v>37.67</v>
      </c>
      <c r="H221">
        <v>39.380000000000003</v>
      </c>
      <c r="I221">
        <v>38.729999999999997</v>
      </c>
      <c r="J221">
        <v>29.09</v>
      </c>
      <c r="K221">
        <v>968.3</v>
      </c>
      <c r="M221">
        <f t="shared" si="12"/>
        <v>15.604500000000002</v>
      </c>
      <c r="N221">
        <f t="shared" si="13"/>
        <v>0.73521166576362229</v>
      </c>
      <c r="S221">
        <v>220</v>
      </c>
      <c r="T221">
        <f t="shared" si="14"/>
        <v>72.796949597872413</v>
      </c>
      <c r="U221">
        <f t="shared" si="15"/>
        <v>2.6760583288181112</v>
      </c>
    </row>
    <row r="222" spans="1:21" x14ac:dyDescent="0.75">
      <c r="A222" s="7">
        <v>0.60549768518518521</v>
      </c>
      <c r="B222">
        <v>21.59</v>
      </c>
      <c r="C222">
        <v>44.72</v>
      </c>
      <c r="D222">
        <v>10</v>
      </c>
      <c r="E222">
        <v>37.31</v>
      </c>
      <c r="F222">
        <v>10</v>
      </c>
      <c r="G222">
        <v>37.68</v>
      </c>
      <c r="H222">
        <v>39.409999999999997</v>
      </c>
      <c r="I222">
        <v>38.799999999999997</v>
      </c>
      <c r="J222">
        <v>30.24</v>
      </c>
      <c r="K222">
        <v>961.46</v>
      </c>
      <c r="M222">
        <f t="shared" si="12"/>
        <v>15.5945</v>
      </c>
      <c r="N222">
        <f t="shared" si="13"/>
        <v>0.73474051214398461</v>
      </c>
      <c r="S222">
        <v>221</v>
      </c>
      <c r="T222">
        <f t="shared" si="14"/>
        <v>72.779505594921275</v>
      </c>
      <c r="U222">
        <f t="shared" si="15"/>
        <v>2.6737025607199221</v>
      </c>
    </row>
    <row r="223" spans="1:21" x14ac:dyDescent="0.75">
      <c r="A223" s="7">
        <v>0.60619212962962965</v>
      </c>
      <c r="B223">
        <v>21.55</v>
      </c>
      <c r="C223">
        <v>44.63</v>
      </c>
      <c r="D223">
        <v>10</v>
      </c>
      <c r="E223">
        <v>37.21</v>
      </c>
      <c r="F223">
        <v>10</v>
      </c>
      <c r="G223">
        <v>37.54</v>
      </c>
      <c r="H223">
        <v>39.29</v>
      </c>
      <c r="I223">
        <v>38.729999999999997</v>
      </c>
      <c r="J223">
        <v>31.11</v>
      </c>
      <c r="K223">
        <v>958.73</v>
      </c>
      <c r="M223">
        <f t="shared" si="12"/>
        <v>15.554500000000001</v>
      </c>
      <c r="N223">
        <f t="shared" si="13"/>
        <v>0.73285589766543391</v>
      </c>
      <c r="S223">
        <v>222</v>
      </c>
      <c r="T223">
        <f t="shared" si="14"/>
        <v>72.709505287858818</v>
      </c>
      <c r="U223">
        <f t="shared" si="15"/>
        <v>2.664279488327169</v>
      </c>
    </row>
    <row r="224" spans="1:21" x14ac:dyDescent="0.75">
      <c r="A224" s="7">
        <v>0.60688657407407409</v>
      </c>
      <c r="B224">
        <v>21.54</v>
      </c>
      <c r="C224">
        <v>44.57</v>
      </c>
      <c r="D224">
        <v>10</v>
      </c>
      <c r="E224">
        <v>37.14</v>
      </c>
      <c r="F224">
        <v>10</v>
      </c>
      <c r="G224">
        <v>37.49</v>
      </c>
      <c r="H224">
        <v>39.24</v>
      </c>
      <c r="I224">
        <v>38.69</v>
      </c>
      <c r="J224">
        <v>30.97</v>
      </c>
      <c r="K224">
        <v>957.36</v>
      </c>
      <c r="M224">
        <f t="shared" si="12"/>
        <v>15.544499999999999</v>
      </c>
      <c r="N224">
        <f t="shared" si="13"/>
        <v>0.73238474404579612</v>
      </c>
      <c r="S224">
        <v>223</v>
      </c>
      <c r="T224">
        <f t="shared" si="14"/>
        <v>72.691948920840161</v>
      </c>
      <c r="U224">
        <f t="shared" si="15"/>
        <v>2.6619237202289798</v>
      </c>
    </row>
    <row r="225" spans="1:21" x14ac:dyDescent="0.75">
      <c r="A225" s="7">
        <v>0.60758101851851853</v>
      </c>
      <c r="B225">
        <v>21.45</v>
      </c>
      <c r="C225">
        <v>44.5</v>
      </c>
      <c r="D225">
        <v>10</v>
      </c>
      <c r="E225">
        <v>37.14</v>
      </c>
      <c r="F225">
        <v>10</v>
      </c>
      <c r="G225">
        <v>37.51</v>
      </c>
      <c r="H225">
        <v>39.159999999999997</v>
      </c>
      <c r="I225">
        <v>38.64</v>
      </c>
      <c r="J225">
        <v>31.35</v>
      </c>
      <c r="K225">
        <v>951.89</v>
      </c>
      <c r="M225">
        <f t="shared" si="12"/>
        <v>15.454499999999999</v>
      </c>
      <c r="N225">
        <f t="shared" si="13"/>
        <v>0.72814436146905703</v>
      </c>
      <c r="S225">
        <v>224</v>
      </c>
      <c r="T225">
        <f t="shared" si="14"/>
        <v>72.532919214468279</v>
      </c>
      <c r="U225">
        <f t="shared" si="15"/>
        <v>2.6407218073452845</v>
      </c>
    </row>
    <row r="226" spans="1:21" x14ac:dyDescent="0.75">
      <c r="A226" s="7">
        <v>0.60827546296296298</v>
      </c>
      <c r="B226">
        <v>21.43</v>
      </c>
      <c r="C226">
        <v>44.53</v>
      </c>
      <c r="D226">
        <v>10</v>
      </c>
      <c r="E226">
        <v>37.159999999999997</v>
      </c>
      <c r="F226">
        <v>10</v>
      </c>
      <c r="G226">
        <v>37.57</v>
      </c>
      <c r="H226">
        <v>39.15</v>
      </c>
      <c r="I226">
        <v>38.659999999999997</v>
      </c>
      <c r="J226">
        <v>29.72</v>
      </c>
      <c r="K226">
        <v>951.89</v>
      </c>
      <c r="M226">
        <f t="shared" si="12"/>
        <v>15.4345</v>
      </c>
      <c r="N226">
        <f t="shared" si="13"/>
        <v>0.72720205422978168</v>
      </c>
      <c r="S226">
        <v>225</v>
      </c>
      <c r="T226">
        <f t="shared" si="14"/>
        <v>72.497327415854087</v>
      </c>
      <c r="U226">
        <f t="shared" si="15"/>
        <v>2.6360102711489075</v>
      </c>
    </row>
    <row r="227" spans="1:21" x14ac:dyDescent="0.75">
      <c r="A227" s="7">
        <v>0.60896990740740742</v>
      </c>
      <c r="B227">
        <v>21.42</v>
      </c>
      <c r="C227">
        <v>44.51</v>
      </c>
      <c r="D227">
        <v>10</v>
      </c>
      <c r="E227">
        <v>37.159999999999997</v>
      </c>
      <c r="F227">
        <v>10</v>
      </c>
      <c r="G227">
        <v>37.53</v>
      </c>
      <c r="H227">
        <v>39.17</v>
      </c>
      <c r="I227">
        <v>38.68</v>
      </c>
      <c r="J227">
        <v>31.44</v>
      </c>
      <c r="K227">
        <v>949.16</v>
      </c>
      <c r="M227">
        <f t="shared" si="12"/>
        <v>15.424500000000002</v>
      </c>
      <c r="N227">
        <f t="shared" si="13"/>
        <v>0.726730900610144</v>
      </c>
      <c r="S227">
        <v>226</v>
      </c>
      <c r="T227">
        <f t="shared" si="14"/>
        <v>72.479496904275663</v>
      </c>
      <c r="U227">
        <f t="shared" si="15"/>
        <v>2.6336545030507197</v>
      </c>
    </row>
    <row r="228" spans="1:21" x14ac:dyDescent="0.75">
      <c r="A228" s="7">
        <v>0.60966435185185186</v>
      </c>
      <c r="B228">
        <v>21.39</v>
      </c>
      <c r="C228">
        <v>44.55</v>
      </c>
      <c r="D228">
        <v>10</v>
      </c>
      <c r="E228">
        <v>37.14</v>
      </c>
      <c r="F228">
        <v>10</v>
      </c>
      <c r="G228">
        <v>37.46</v>
      </c>
      <c r="H228">
        <v>39.11</v>
      </c>
      <c r="I228">
        <v>38.659999999999997</v>
      </c>
      <c r="J228">
        <v>30.97</v>
      </c>
      <c r="K228">
        <v>946.42</v>
      </c>
      <c r="M228">
        <f t="shared" si="12"/>
        <v>15.394500000000001</v>
      </c>
      <c r="N228">
        <f t="shared" si="13"/>
        <v>0.72531743975123097</v>
      </c>
      <c r="S228">
        <v>227</v>
      </c>
      <c r="T228">
        <f t="shared" si="14"/>
        <v>72.425866380850294</v>
      </c>
      <c r="U228">
        <f t="shared" si="15"/>
        <v>2.626587198756154</v>
      </c>
    </row>
    <row r="229" spans="1:21" x14ac:dyDescent="0.75">
      <c r="A229" s="7">
        <v>0.6103587962962963</v>
      </c>
      <c r="B229">
        <v>21.39</v>
      </c>
      <c r="C229">
        <v>44.59</v>
      </c>
      <c r="D229">
        <v>10</v>
      </c>
      <c r="E229">
        <v>37.17</v>
      </c>
      <c r="F229">
        <v>10</v>
      </c>
      <c r="G229">
        <v>37.56</v>
      </c>
      <c r="H229">
        <v>39.049999999999997</v>
      </c>
      <c r="I229">
        <v>38.729999999999997</v>
      </c>
      <c r="J229">
        <v>31.61</v>
      </c>
      <c r="K229">
        <v>938.22</v>
      </c>
      <c r="M229">
        <f t="shared" si="12"/>
        <v>15.394500000000001</v>
      </c>
      <c r="N229">
        <f t="shared" si="13"/>
        <v>0.72531743975123097</v>
      </c>
      <c r="S229">
        <v>228</v>
      </c>
      <c r="T229">
        <f t="shared" si="14"/>
        <v>72.425866380850294</v>
      </c>
      <c r="U229">
        <f t="shared" si="15"/>
        <v>2.626587198756154</v>
      </c>
    </row>
    <row r="230" spans="1:21" x14ac:dyDescent="0.75">
      <c r="A230" s="7">
        <v>0.61105324074074074</v>
      </c>
      <c r="B230">
        <v>21.38</v>
      </c>
      <c r="C230">
        <v>44.63</v>
      </c>
      <c r="D230">
        <v>10</v>
      </c>
      <c r="E230">
        <v>37.270000000000003</v>
      </c>
      <c r="F230">
        <v>10</v>
      </c>
      <c r="G230">
        <v>37.630000000000003</v>
      </c>
      <c r="H230">
        <v>39.08</v>
      </c>
      <c r="I230">
        <v>38.83</v>
      </c>
      <c r="J230">
        <v>29.24</v>
      </c>
      <c r="K230">
        <v>945.05</v>
      </c>
      <c r="M230">
        <f t="shared" si="12"/>
        <v>15.384499999999999</v>
      </c>
      <c r="N230">
        <f t="shared" si="13"/>
        <v>0.72484628613159319</v>
      </c>
      <c r="S230">
        <v>229</v>
      </c>
      <c r="T230">
        <f t="shared" si="14"/>
        <v>72.407943059572929</v>
      </c>
      <c r="U230">
        <f t="shared" si="15"/>
        <v>2.6242314306579653</v>
      </c>
    </row>
    <row r="231" spans="1:21" x14ac:dyDescent="0.75">
      <c r="A231" s="7">
        <v>0.61174768518518519</v>
      </c>
      <c r="B231">
        <v>21.37</v>
      </c>
      <c r="C231">
        <v>44.63</v>
      </c>
      <c r="D231">
        <v>10</v>
      </c>
      <c r="E231">
        <v>37.36</v>
      </c>
      <c r="F231">
        <v>10</v>
      </c>
      <c r="G231">
        <v>37.68</v>
      </c>
      <c r="H231">
        <v>39.11</v>
      </c>
      <c r="I231">
        <v>38.89</v>
      </c>
      <c r="J231">
        <v>32.53</v>
      </c>
      <c r="K231">
        <v>931.38</v>
      </c>
      <c r="M231">
        <f t="shared" si="12"/>
        <v>15.374500000000001</v>
      </c>
      <c r="N231">
        <f t="shared" si="13"/>
        <v>0.72437513251195562</v>
      </c>
      <c r="S231">
        <v>230</v>
      </c>
      <c r="T231">
        <f t="shared" si="14"/>
        <v>72.389996422647883</v>
      </c>
      <c r="U231">
        <f t="shared" si="15"/>
        <v>2.6218756625597774</v>
      </c>
    </row>
    <row r="232" spans="1:21" x14ac:dyDescent="0.75">
      <c r="A232" s="7">
        <v>0.61244212962962963</v>
      </c>
      <c r="B232">
        <v>21.3</v>
      </c>
      <c r="C232">
        <v>44.65</v>
      </c>
      <c r="D232">
        <v>10</v>
      </c>
      <c r="E232">
        <v>37.409999999999997</v>
      </c>
      <c r="F232">
        <v>10</v>
      </c>
      <c r="G232">
        <v>37.68</v>
      </c>
      <c r="H232">
        <v>39.07</v>
      </c>
      <c r="I232">
        <v>38.97</v>
      </c>
      <c r="J232">
        <v>29.81</v>
      </c>
      <c r="K232">
        <v>927.28</v>
      </c>
      <c r="M232">
        <f t="shared" si="12"/>
        <v>15.304500000000001</v>
      </c>
      <c r="N232">
        <f t="shared" si="13"/>
        <v>0.72107705717449178</v>
      </c>
      <c r="S232">
        <v>231</v>
      </c>
      <c r="T232">
        <f t="shared" si="14"/>
        <v>72.263713286941737</v>
      </c>
      <c r="U232">
        <f t="shared" si="15"/>
        <v>2.6053852858724582</v>
      </c>
    </row>
    <row r="233" spans="1:21" x14ac:dyDescent="0.75">
      <c r="A233" s="7">
        <v>0.61313657407407407</v>
      </c>
      <c r="B233">
        <v>21.26</v>
      </c>
      <c r="C233">
        <v>44.65</v>
      </c>
      <c r="D233">
        <v>10</v>
      </c>
      <c r="E233">
        <v>37.4</v>
      </c>
      <c r="F233">
        <v>10</v>
      </c>
      <c r="G233">
        <v>37.630000000000003</v>
      </c>
      <c r="H233">
        <v>39.06</v>
      </c>
      <c r="I233">
        <v>38.97</v>
      </c>
      <c r="J233">
        <v>28.65</v>
      </c>
      <c r="K233">
        <v>924.55</v>
      </c>
      <c r="M233">
        <f t="shared" si="12"/>
        <v>15.264500000000002</v>
      </c>
      <c r="N233">
        <f t="shared" si="13"/>
        <v>0.71919244269594118</v>
      </c>
      <c r="S233">
        <v>232</v>
      </c>
      <c r="T233">
        <f t="shared" si="14"/>
        <v>72.191031478266567</v>
      </c>
      <c r="U233">
        <f t="shared" si="15"/>
        <v>2.5959622134797051</v>
      </c>
    </row>
    <row r="234" spans="1:21" x14ac:dyDescent="0.75">
      <c r="A234" s="7">
        <v>0.61383101851851851</v>
      </c>
      <c r="B234">
        <v>21.24</v>
      </c>
      <c r="C234">
        <v>44.67</v>
      </c>
      <c r="D234">
        <v>10</v>
      </c>
      <c r="E234">
        <v>37.4</v>
      </c>
      <c r="F234">
        <v>10</v>
      </c>
      <c r="G234">
        <v>37.71</v>
      </c>
      <c r="H234">
        <v>39.1</v>
      </c>
      <c r="I234">
        <v>39.049999999999997</v>
      </c>
      <c r="J234">
        <v>30.63</v>
      </c>
      <c r="K234">
        <v>923.18</v>
      </c>
      <c r="M234">
        <f t="shared" si="12"/>
        <v>15.244499999999999</v>
      </c>
      <c r="N234">
        <f t="shared" si="13"/>
        <v>0.71825013545666561</v>
      </c>
      <c r="S234">
        <v>233</v>
      </c>
      <c r="T234">
        <f t="shared" si="14"/>
        <v>72.154547541736363</v>
      </c>
      <c r="U234">
        <f t="shared" si="15"/>
        <v>2.5912506772833273</v>
      </c>
    </row>
    <row r="235" spans="1:21" x14ac:dyDescent="0.75">
      <c r="A235" s="7">
        <v>0.61452546296296295</v>
      </c>
      <c r="B235">
        <v>21.19</v>
      </c>
      <c r="C235">
        <v>44.67</v>
      </c>
      <c r="D235">
        <v>10</v>
      </c>
      <c r="E235">
        <v>37.450000000000003</v>
      </c>
      <c r="F235">
        <v>10</v>
      </c>
      <c r="G235">
        <v>37.71</v>
      </c>
      <c r="H235">
        <v>39.200000000000003</v>
      </c>
      <c r="I235">
        <v>39.14</v>
      </c>
      <c r="J235">
        <v>28.81</v>
      </c>
      <c r="K235">
        <v>919.08</v>
      </c>
      <c r="M235">
        <f t="shared" si="12"/>
        <v>15.194500000000001</v>
      </c>
      <c r="N235">
        <f t="shared" si="13"/>
        <v>0.71589436735847733</v>
      </c>
      <c r="S235">
        <v>234</v>
      </c>
      <c r="T235">
        <f t="shared" si="14"/>
        <v>72.062917503043849</v>
      </c>
      <c r="U235">
        <f t="shared" si="15"/>
        <v>2.5794718367923859</v>
      </c>
    </row>
    <row r="236" spans="1:21" x14ac:dyDescent="0.75">
      <c r="A236" s="7">
        <v>0.6152199074074074</v>
      </c>
      <c r="B236">
        <v>21.19</v>
      </c>
      <c r="C236">
        <v>44.66</v>
      </c>
      <c r="D236">
        <v>10</v>
      </c>
      <c r="E236">
        <v>37.46</v>
      </c>
      <c r="F236">
        <v>10</v>
      </c>
      <c r="G236">
        <v>37.65</v>
      </c>
      <c r="H236">
        <v>39.19</v>
      </c>
      <c r="I236">
        <v>39.15</v>
      </c>
      <c r="J236">
        <v>31</v>
      </c>
      <c r="K236">
        <v>913.61</v>
      </c>
      <c r="M236">
        <f t="shared" si="12"/>
        <v>15.194500000000001</v>
      </c>
      <c r="N236">
        <f t="shared" si="13"/>
        <v>0.71589436735847733</v>
      </c>
      <c r="S236">
        <v>235</v>
      </c>
      <c r="T236">
        <f t="shared" si="14"/>
        <v>72.062917503043849</v>
      </c>
      <c r="U236">
        <f t="shared" si="15"/>
        <v>2.5794718367923859</v>
      </c>
    </row>
    <row r="237" spans="1:21" x14ac:dyDescent="0.75">
      <c r="A237" s="7">
        <v>0.61591435185185184</v>
      </c>
      <c r="B237">
        <v>21.16</v>
      </c>
      <c r="C237">
        <v>44.63</v>
      </c>
      <c r="D237">
        <v>10</v>
      </c>
      <c r="E237">
        <v>37.39</v>
      </c>
      <c r="F237">
        <v>10</v>
      </c>
      <c r="G237">
        <v>37.590000000000003</v>
      </c>
      <c r="H237">
        <v>39.15</v>
      </c>
      <c r="I237">
        <v>39.08</v>
      </c>
      <c r="J237">
        <v>31.07</v>
      </c>
      <c r="K237">
        <v>909.51</v>
      </c>
      <c r="M237">
        <f t="shared" si="12"/>
        <v>15.1645</v>
      </c>
      <c r="N237">
        <f t="shared" si="13"/>
        <v>0.71448090649956419</v>
      </c>
      <c r="S237">
        <v>236</v>
      </c>
      <c r="T237">
        <f t="shared" si="14"/>
        <v>72.007649444426107</v>
      </c>
      <c r="U237">
        <f t="shared" si="15"/>
        <v>2.5724045324978206</v>
      </c>
    </row>
    <row r="238" spans="1:21" x14ac:dyDescent="0.75">
      <c r="A238" s="7">
        <v>0.61660879629629628</v>
      </c>
      <c r="B238">
        <v>21.15</v>
      </c>
      <c r="C238">
        <v>44.65</v>
      </c>
      <c r="D238">
        <v>10</v>
      </c>
      <c r="E238">
        <v>37.31</v>
      </c>
      <c r="F238">
        <v>10</v>
      </c>
      <c r="G238">
        <v>37.51</v>
      </c>
      <c r="H238">
        <v>39.14</v>
      </c>
      <c r="I238">
        <v>39.119999999999997</v>
      </c>
      <c r="J238">
        <v>31.54</v>
      </c>
      <c r="K238">
        <v>902.67</v>
      </c>
      <c r="M238">
        <f t="shared" si="12"/>
        <v>15.154499999999999</v>
      </c>
      <c r="N238">
        <f t="shared" si="13"/>
        <v>0.71400975287992652</v>
      </c>
      <c r="S238">
        <v>237</v>
      </c>
      <c r="T238">
        <f t="shared" si="14"/>
        <v>71.989178131908005</v>
      </c>
      <c r="U238">
        <f t="shared" si="15"/>
        <v>2.5700487643996319</v>
      </c>
    </row>
    <row r="239" spans="1:21" x14ac:dyDescent="0.75">
      <c r="A239" s="7">
        <v>0.61730324074074072</v>
      </c>
      <c r="B239">
        <v>21.12</v>
      </c>
      <c r="C239">
        <v>44.64</v>
      </c>
      <c r="D239">
        <v>10</v>
      </c>
      <c r="E239">
        <v>37.28</v>
      </c>
      <c r="F239">
        <v>10</v>
      </c>
      <c r="G239">
        <v>37.46</v>
      </c>
      <c r="H239">
        <v>39.14</v>
      </c>
      <c r="I239">
        <v>39.18</v>
      </c>
      <c r="J239">
        <v>30.72</v>
      </c>
      <c r="K239">
        <v>904.04</v>
      </c>
      <c r="M239">
        <f t="shared" si="12"/>
        <v>15.124500000000001</v>
      </c>
      <c r="N239">
        <f t="shared" si="13"/>
        <v>0.71259629202101349</v>
      </c>
      <c r="S239">
        <v>238</v>
      </c>
      <c r="T239">
        <f t="shared" si="14"/>
        <v>71.933617640252564</v>
      </c>
      <c r="U239">
        <f t="shared" si="15"/>
        <v>2.5629814601050671</v>
      </c>
    </row>
    <row r="240" spans="1:21" x14ac:dyDescent="0.75">
      <c r="A240" s="7">
        <v>0.61799768518518516</v>
      </c>
      <c r="B240">
        <v>21.07</v>
      </c>
      <c r="C240">
        <v>44.62</v>
      </c>
      <c r="D240">
        <v>10</v>
      </c>
      <c r="E240">
        <v>37.28</v>
      </c>
      <c r="F240">
        <v>10</v>
      </c>
      <c r="G240">
        <v>37.46</v>
      </c>
      <c r="H240">
        <v>39.130000000000003</v>
      </c>
      <c r="I240">
        <v>39.26</v>
      </c>
      <c r="J240">
        <v>30.14</v>
      </c>
      <c r="K240">
        <v>898.57</v>
      </c>
      <c r="M240">
        <f t="shared" si="12"/>
        <v>15.0745</v>
      </c>
      <c r="N240">
        <f t="shared" si="13"/>
        <v>0.71024052392282511</v>
      </c>
      <c r="S240">
        <v>239</v>
      </c>
      <c r="T240">
        <f t="shared" si="14"/>
        <v>71.840525390560202</v>
      </c>
      <c r="U240">
        <f t="shared" si="15"/>
        <v>2.5512026196141249</v>
      </c>
    </row>
    <row r="241" spans="1:21" x14ac:dyDescent="0.75">
      <c r="A241" s="7">
        <v>0.61869212962962961</v>
      </c>
      <c r="B241">
        <v>21.05</v>
      </c>
      <c r="C241">
        <v>44.61</v>
      </c>
      <c r="D241">
        <v>10</v>
      </c>
      <c r="E241">
        <v>37.29</v>
      </c>
      <c r="F241">
        <v>10</v>
      </c>
      <c r="G241">
        <v>37.53</v>
      </c>
      <c r="H241">
        <v>39.17</v>
      </c>
      <c r="I241">
        <v>39.36</v>
      </c>
      <c r="J241">
        <v>30.95</v>
      </c>
      <c r="K241">
        <v>894.47</v>
      </c>
      <c r="M241">
        <f t="shared" si="12"/>
        <v>15.054500000000001</v>
      </c>
      <c r="N241">
        <f t="shared" si="13"/>
        <v>0.70929821668354975</v>
      </c>
      <c r="S241">
        <v>240</v>
      </c>
      <c r="T241">
        <f t="shared" si="14"/>
        <v>71.803115347570497</v>
      </c>
      <c r="U241">
        <f t="shared" si="15"/>
        <v>2.5464910834177479</v>
      </c>
    </row>
    <row r="242" spans="1:21" x14ac:dyDescent="0.75">
      <c r="A242" s="7">
        <v>0.61938657407407405</v>
      </c>
      <c r="B242">
        <v>21.03</v>
      </c>
      <c r="C242">
        <v>44.58</v>
      </c>
      <c r="D242">
        <v>10</v>
      </c>
      <c r="E242">
        <v>37.32</v>
      </c>
      <c r="F242">
        <v>10</v>
      </c>
      <c r="G242">
        <v>37.51</v>
      </c>
      <c r="H242">
        <v>39.229999999999997</v>
      </c>
      <c r="I242">
        <v>39.44</v>
      </c>
      <c r="J242">
        <v>31.98</v>
      </c>
      <c r="K242">
        <v>889</v>
      </c>
      <c r="M242">
        <f t="shared" si="12"/>
        <v>15.034500000000001</v>
      </c>
      <c r="N242">
        <f t="shared" si="13"/>
        <v>0.7083559094442744</v>
      </c>
      <c r="S242">
        <v>241</v>
      </c>
      <c r="T242">
        <f t="shared" si="14"/>
        <v>71.765605773387861</v>
      </c>
      <c r="U242">
        <f t="shared" si="15"/>
        <v>2.5417795472213713</v>
      </c>
    </row>
    <row r="243" spans="1:21" x14ac:dyDescent="0.75">
      <c r="A243" s="7">
        <v>0.62008101851851849</v>
      </c>
      <c r="B243">
        <v>21.02</v>
      </c>
      <c r="C243">
        <v>44.58</v>
      </c>
      <c r="D243">
        <v>10</v>
      </c>
      <c r="E243">
        <v>37.35</v>
      </c>
      <c r="F243">
        <v>10</v>
      </c>
      <c r="G243">
        <v>37.479999999999997</v>
      </c>
      <c r="H243">
        <v>39.26</v>
      </c>
      <c r="I243">
        <v>39.51</v>
      </c>
      <c r="J243">
        <v>31.86</v>
      </c>
      <c r="K243">
        <v>884.9</v>
      </c>
      <c r="M243">
        <f t="shared" si="12"/>
        <v>15.0245</v>
      </c>
      <c r="N243">
        <f t="shared" si="13"/>
        <v>0.70788475582463661</v>
      </c>
      <c r="S243">
        <v>242</v>
      </c>
      <c r="T243">
        <f t="shared" si="14"/>
        <v>71.746813537888116</v>
      </c>
      <c r="U243">
        <f t="shared" si="15"/>
        <v>2.5394237791231826</v>
      </c>
    </row>
    <row r="244" spans="1:21" x14ac:dyDescent="0.75">
      <c r="A244" s="7">
        <v>0.62077546296296293</v>
      </c>
      <c r="B244">
        <v>20.92</v>
      </c>
      <c r="C244">
        <v>44.59</v>
      </c>
      <c r="D244">
        <v>10</v>
      </c>
      <c r="E244">
        <v>37.36</v>
      </c>
      <c r="F244">
        <v>10</v>
      </c>
      <c r="G244">
        <v>37.49</v>
      </c>
      <c r="H244">
        <v>39.25</v>
      </c>
      <c r="I244">
        <v>39.549999999999997</v>
      </c>
      <c r="J244">
        <v>31.23</v>
      </c>
      <c r="K244">
        <v>882.17</v>
      </c>
      <c r="M244">
        <f t="shared" si="12"/>
        <v>14.924500000000002</v>
      </c>
      <c r="N244">
        <f t="shared" si="13"/>
        <v>0.70317321962825996</v>
      </c>
      <c r="S244">
        <v>243</v>
      </c>
      <c r="T244">
        <f t="shared" si="14"/>
        <v>71.557506114107667</v>
      </c>
      <c r="U244">
        <f t="shared" si="15"/>
        <v>2.515866098141299</v>
      </c>
    </row>
    <row r="245" spans="1:21" x14ac:dyDescent="0.75">
      <c r="A245" s="7">
        <v>0.62146990740740737</v>
      </c>
      <c r="B245">
        <v>20.91</v>
      </c>
      <c r="C245">
        <v>44.61</v>
      </c>
      <c r="D245">
        <v>10</v>
      </c>
      <c r="E245">
        <v>37.33</v>
      </c>
      <c r="F245">
        <v>10</v>
      </c>
      <c r="G245">
        <v>37.450000000000003</v>
      </c>
      <c r="H245">
        <v>39.24</v>
      </c>
      <c r="I245">
        <v>39.56</v>
      </c>
      <c r="J245">
        <v>32.770000000000003</v>
      </c>
      <c r="K245">
        <v>879.43</v>
      </c>
      <c r="M245">
        <f t="shared" si="12"/>
        <v>14.9145</v>
      </c>
      <c r="N245">
        <f t="shared" si="13"/>
        <v>0.70270206600862217</v>
      </c>
      <c r="S245">
        <v>244</v>
      </c>
      <c r="T245">
        <f t="shared" si="14"/>
        <v>71.538435750444194</v>
      </c>
      <c r="U245">
        <f t="shared" si="15"/>
        <v>2.5135103300431103</v>
      </c>
    </row>
    <row r="246" spans="1:21" x14ac:dyDescent="0.75">
      <c r="A246" s="7">
        <v>0.62216435185185182</v>
      </c>
      <c r="B246">
        <v>20.81</v>
      </c>
      <c r="C246">
        <v>44.64</v>
      </c>
      <c r="D246">
        <v>10</v>
      </c>
      <c r="E246">
        <v>37.31</v>
      </c>
      <c r="F246">
        <v>10</v>
      </c>
      <c r="G246">
        <v>37.42</v>
      </c>
      <c r="H246">
        <v>39.25</v>
      </c>
      <c r="I246">
        <v>39.54</v>
      </c>
      <c r="J246">
        <v>31.03</v>
      </c>
      <c r="K246">
        <v>875.33</v>
      </c>
      <c r="M246">
        <f t="shared" si="12"/>
        <v>14.814499999999999</v>
      </c>
      <c r="N246">
        <f t="shared" si="13"/>
        <v>0.6979905298122453</v>
      </c>
      <c r="S246">
        <v>245</v>
      </c>
      <c r="T246">
        <f t="shared" si="14"/>
        <v>71.346316109217312</v>
      </c>
      <c r="U246">
        <f t="shared" si="15"/>
        <v>2.4899526490612258</v>
      </c>
    </row>
    <row r="247" spans="1:21" x14ac:dyDescent="0.75">
      <c r="A247" s="7">
        <v>0.62285879629629626</v>
      </c>
      <c r="B247">
        <v>20.76</v>
      </c>
      <c r="C247">
        <v>44.62</v>
      </c>
      <c r="D247">
        <v>10</v>
      </c>
      <c r="E247">
        <v>37.35</v>
      </c>
      <c r="F247">
        <v>10</v>
      </c>
      <c r="G247">
        <v>37.49</v>
      </c>
      <c r="H247">
        <v>39.35</v>
      </c>
      <c r="I247">
        <v>39.68</v>
      </c>
      <c r="J247">
        <v>31.2</v>
      </c>
      <c r="K247">
        <v>872.6</v>
      </c>
      <c r="M247">
        <f t="shared" si="12"/>
        <v>14.764500000000002</v>
      </c>
      <c r="N247">
        <f t="shared" si="13"/>
        <v>0.69563476171405703</v>
      </c>
      <c r="S247">
        <v>246</v>
      </c>
      <c r="T247">
        <f t="shared" si="14"/>
        <v>71.249280368451352</v>
      </c>
      <c r="U247">
        <f t="shared" si="15"/>
        <v>2.4781738085702845</v>
      </c>
    </row>
    <row r="248" spans="1:21" x14ac:dyDescent="0.75">
      <c r="A248" s="7">
        <v>0.62355324074074081</v>
      </c>
      <c r="B248">
        <v>20.7</v>
      </c>
      <c r="C248">
        <v>44.67</v>
      </c>
      <c r="D248">
        <v>10</v>
      </c>
      <c r="E248">
        <v>37.369999999999997</v>
      </c>
      <c r="F248">
        <v>10</v>
      </c>
      <c r="G248">
        <v>37.47</v>
      </c>
      <c r="H248">
        <v>39.380000000000003</v>
      </c>
      <c r="I248">
        <v>39.72</v>
      </c>
      <c r="J248">
        <v>31.24</v>
      </c>
      <c r="K248">
        <v>865.76</v>
      </c>
      <c r="M248">
        <f t="shared" si="12"/>
        <v>14.704499999999999</v>
      </c>
      <c r="N248">
        <f t="shared" si="13"/>
        <v>0.69280783999623075</v>
      </c>
      <c r="S248">
        <v>247</v>
      </c>
      <c r="T248">
        <f t="shared" si="14"/>
        <v>71.131966404842046</v>
      </c>
      <c r="U248">
        <f t="shared" si="15"/>
        <v>2.4640391999811531</v>
      </c>
    </row>
    <row r="249" spans="1:21" x14ac:dyDescent="0.75">
      <c r="A249" s="7">
        <v>0.62424768518518514</v>
      </c>
      <c r="B249">
        <v>20.61</v>
      </c>
      <c r="C249">
        <v>44.69</v>
      </c>
      <c r="D249">
        <v>10</v>
      </c>
      <c r="E249">
        <v>37.4</v>
      </c>
      <c r="F249">
        <v>10</v>
      </c>
      <c r="G249">
        <v>37.450000000000003</v>
      </c>
      <c r="H249">
        <v>39.5</v>
      </c>
      <c r="I249">
        <v>39.78</v>
      </c>
      <c r="J249">
        <v>31.11</v>
      </c>
      <c r="K249">
        <v>861.66</v>
      </c>
      <c r="M249">
        <f t="shared" si="12"/>
        <v>14.6145</v>
      </c>
      <c r="N249">
        <f t="shared" si="13"/>
        <v>0.68856745741949166</v>
      </c>
      <c r="S249">
        <v>248</v>
      </c>
      <c r="T249">
        <f t="shared" si="14"/>
        <v>70.954189332512215</v>
      </c>
      <c r="U249">
        <f t="shared" si="15"/>
        <v>2.4428372870974577</v>
      </c>
    </row>
    <row r="250" spans="1:21" x14ac:dyDescent="0.75">
      <c r="A250" s="7">
        <v>0.62494212962962969</v>
      </c>
      <c r="B250">
        <v>20.54</v>
      </c>
      <c r="C250">
        <v>44.67</v>
      </c>
      <c r="D250">
        <v>10</v>
      </c>
      <c r="E250">
        <v>37.44</v>
      </c>
      <c r="F250">
        <v>10</v>
      </c>
      <c r="G250">
        <v>37.479999999999997</v>
      </c>
      <c r="H250">
        <v>39.619999999999997</v>
      </c>
      <c r="I250">
        <v>39.83</v>
      </c>
      <c r="J250">
        <v>29.72</v>
      </c>
      <c r="K250">
        <v>863.03</v>
      </c>
      <c r="M250">
        <f t="shared" si="12"/>
        <v>14.544499999999999</v>
      </c>
      <c r="N250">
        <f t="shared" si="13"/>
        <v>0.68526938208202781</v>
      </c>
      <c r="S250">
        <v>249</v>
      </c>
      <c r="T250">
        <f t="shared" si="14"/>
        <v>70.814397194815911</v>
      </c>
      <c r="U250">
        <f t="shared" si="15"/>
        <v>2.4263469104101385</v>
      </c>
    </row>
    <row r="251" spans="1:21" x14ac:dyDescent="0.75">
      <c r="A251" s="7">
        <v>0.62563657407407403</v>
      </c>
      <c r="B251">
        <v>20.53</v>
      </c>
      <c r="C251">
        <v>44.66</v>
      </c>
      <c r="D251">
        <v>10</v>
      </c>
      <c r="E251">
        <v>37.44</v>
      </c>
      <c r="F251">
        <v>10</v>
      </c>
      <c r="G251">
        <v>37.58</v>
      </c>
      <c r="H251">
        <v>39.64</v>
      </c>
      <c r="I251">
        <v>39.93</v>
      </c>
      <c r="J251">
        <v>30.72</v>
      </c>
      <c r="K251">
        <v>858.93</v>
      </c>
      <c r="M251">
        <f t="shared" si="12"/>
        <v>14.534500000000001</v>
      </c>
      <c r="N251">
        <f t="shared" si="13"/>
        <v>0.68479822846239025</v>
      </c>
      <c r="S251">
        <v>250</v>
      </c>
      <c r="T251">
        <f t="shared" si="14"/>
        <v>70.794316969967994</v>
      </c>
      <c r="U251">
        <f t="shared" si="15"/>
        <v>2.4239911423119507</v>
      </c>
    </row>
    <row r="252" spans="1:21" x14ac:dyDescent="0.75">
      <c r="A252" s="7">
        <v>0.62633101851851858</v>
      </c>
      <c r="B252">
        <v>20.53</v>
      </c>
      <c r="C252">
        <v>44.65</v>
      </c>
      <c r="D252">
        <v>10</v>
      </c>
      <c r="E252">
        <v>37.4</v>
      </c>
      <c r="F252">
        <v>10</v>
      </c>
      <c r="G252">
        <v>37.4</v>
      </c>
      <c r="H252">
        <v>39.630000000000003</v>
      </c>
      <c r="I252">
        <v>39.96</v>
      </c>
      <c r="J252">
        <v>30.48</v>
      </c>
      <c r="K252">
        <v>853.46</v>
      </c>
      <c r="M252">
        <f t="shared" si="12"/>
        <v>14.534500000000001</v>
      </c>
      <c r="N252">
        <f t="shared" si="13"/>
        <v>0.68479822846239025</v>
      </c>
      <c r="S252">
        <v>251</v>
      </c>
      <c r="T252">
        <f t="shared" si="14"/>
        <v>70.794316969967994</v>
      </c>
      <c r="U252">
        <f t="shared" si="15"/>
        <v>2.4239911423119507</v>
      </c>
    </row>
    <row r="253" spans="1:21" x14ac:dyDescent="0.75">
      <c r="A253" s="7">
        <v>0.62702546296296291</v>
      </c>
      <c r="B253">
        <v>20.46</v>
      </c>
      <c r="C253">
        <v>44.68</v>
      </c>
      <c r="D253">
        <v>10</v>
      </c>
      <c r="E253">
        <v>37.36</v>
      </c>
      <c r="F253">
        <v>10</v>
      </c>
      <c r="G253">
        <v>37.299999999999997</v>
      </c>
      <c r="H253">
        <v>39.700000000000003</v>
      </c>
      <c r="I253">
        <v>39.99</v>
      </c>
      <c r="J253">
        <v>30.53</v>
      </c>
      <c r="K253">
        <v>849.36</v>
      </c>
      <c r="M253">
        <f t="shared" si="12"/>
        <v>14.464500000000001</v>
      </c>
      <c r="N253">
        <f t="shared" si="13"/>
        <v>0.68150015312492651</v>
      </c>
      <c r="S253">
        <v>252</v>
      </c>
      <c r="T253">
        <f t="shared" si="14"/>
        <v>70.652977980573112</v>
      </c>
      <c r="U253">
        <f t="shared" si="15"/>
        <v>2.4075007656246319</v>
      </c>
    </row>
    <row r="254" spans="1:21" x14ac:dyDescent="0.75">
      <c r="A254" s="7">
        <v>0.62771990740740746</v>
      </c>
      <c r="B254">
        <v>20.420000000000002</v>
      </c>
      <c r="C254">
        <v>44.69</v>
      </c>
      <c r="D254">
        <v>10</v>
      </c>
      <c r="E254">
        <v>37.32</v>
      </c>
      <c r="F254">
        <v>10</v>
      </c>
      <c r="G254">
        <v>37.299999999999997</v>
      </c>
      <c r="H254">
        <v>39.65</v>
      </c>
      <c r="I254">
        <v>39.94</v>
      </c>
      <c r="J254">
        <v>30.46</v>
      </c>
      <c r="K254">
        <v>845.25</v>
      </c>
      <c r="M254">
        <f t="shared" si="12"/>
        <v>14.424500000000002</v>
      </c>
      <c r="N254">
        <f t="shared" si="13"/>
        <v>0.67961553864637581</v>
      </c>
      <c r="S254">
        <v>253</v>
      </c>
      <c r="T254">
        <f t="shared" si="14"/>
        <v>70.571596935768994</v>
      </c>
      <c r="U254">
        <f t="shared" si="15"/>
        <v>2.3980776932318784</v>
      </c>
    </row>
    <row r="255" spans="1:21" x14ac:dyDescent="0.75">
      <c r="A255" s="7">
        <v>0.62841435185185179</v>
      </c>
      <c r="B255">
        <v>20.399999999999999</v>
      </c>
      <c r="C255">
        <v>44.68</v>
      </c>
      <c r="D255">
        <v>10</v>
      </c>
      <c r="E255">
        <v>37.33</v>
      </c>
      <c r="F255">
        <v>10</v>
      </c>
      <c r="G255">
        <v>37.340000000000003</v>
      </c>
      <c r="H255">
        <v>39.64</v>
      </c>
      <c r="I255">
        <v>40</v>
      </c>
      <c r="J255">
        <v>30.48</v>
      </c>
      <c r="K255">
        <v>831.58</v>
      </c>
      <c r="M255">
        <f t="shared" si="12"/>
        <v>14.404499999999999</v>
      </c>
      <c r="N255">
        <f t="shared" si="13"/>
        <v>0.67867323140710023</v>
      </c>
      <c r="S255">
        <v>254</v>
      </c>
      <c r="T255">
        <f t="shared" si="14"/>
        <v>70.530736922489496</v>
      </c>
      <c r="U255">
        <f t="shared" si="15"/>
        <v>2.3933661570355005</v>
      </c>
    </row>
    <row r="256" spans="1:21" x14ac:dyDescent="0.75">
      <c r="A256" s="7">
        <v>0.62910879629629635</v>
      </c>
      <c r="B256">
        <v>20.37</v>
      </c>
      <c r="C256">
        <v>44.67</v>
      </c>
      <c r="D256">
        <v>10</v>
      </c>
      <c r="E256">
        <v>37.369999999999997</v>
      </c>
      <c r="F256">
        <v>10</v>
      </c>
      <c r="G256">
        <v>37.380000000000003</v>
      </c>
      <c r="H256">
        <v>39.729999999999997</v>
      </c>
      <c r="I256">
        <v>40.1</v>
      </c>
      <c r="J256">
        <v>28.4</v>
      </c>
      <c r="K256">
        <v>838.42</v>
      </c>
      <c r="M256">
        <f t="shared" si="12"/>
        <v>14.374500000000001</v>
      </c>
      <c r="N256">
        <f t="shared" si="13"/>
        <v>0.67725977054818731</v>
      </c>
      <c r="S256">
        <v>255</v>
      </c>
      <c r="T256">
        <f t="shared" si="14"/>
        <v>70.469233712476949</v>
      </c>
      <c r="U256">
        <f t="shared" si="15"/>
        <v>2.3862988527409361</v>
      </c>
    </row>
    <row r="257" spans="1:21" x14ac:dyDescent="0.75">
      <c r="A257" s="7">
        <v>0.62980324074074068</v>
      </c>
      <c r="B257">
        <v>20.36</v>
      </c>
      <c r="C257">
        <v>44.62</v>
      </c>
      <c r="D257">
        <v>10</v>
      </c>
      <c r="E257">
        <v>37.36</v>
      </c>
      <c r="F257">
        <v>10</v>
      </c>
      <c r="G257">
        <v>37.31</v>
      </c>
      <c r="H257">
        <v>39.770000000000003</v>
      </c>
      <c r="I257">
        <v>40.03</v>
      </c>
      <c r="J257">
        <v>30.43</v>
      </c>
      <c r="K257">
        <v>831.58</v>
      </c>
      <c r="M257">
        <f t="shared" si="12"/>
        <v>14.3645</v>
      </c>
      <c r="N257">
        <f t="shared" si="13"/>
        <v>0.67678861692854952</v>
      </c>
      <c r="S257">
        <v>256</v>
      </c>
      <c r="T257">
        <f t="shared" si="14"/>
        <v>70.44867555431793</v>
      </c>
      <c r="U257">
        <f t="shared" si="15"/>
        <v>2.3839430846427474</v>
      </c>
    </row>
    <row r="258" spans="1:21" x14ac:dyDescent="0.75">
      <c r="A258" s="7">
        <v>0.63049768518518523</v>
      </c>
      <c r="B258">
        <v>20.32</v>
      </c>
      <c r="C258">
        <v>44.61</v>
      </c>
      <c r="D258">
        <v>10</v>
      </c>
      <c r="E258">
        <v>37.31</v>
      </c>
      <c r="F258">
        <v>10</v>
      </c>
      <c r="G258">
        <v>37.25</v>
      </c>
      <c r="H258">
        <v>39.78</v>
      </c>
      <c r="I258">
        <v>39.950000000000003</v>
      </c>
      <c r="J258">
        <v>31.68</v>
      </c>
      <c r="K258">
        <v>830.22</v>
      </c>
      <c r="M258">
        <f t="shared" si="12"/>
        <v>14.3245</v>
      </c>
      <c r="N258">
        <f t="shared" si="13"/>
        <v>0.67490400244999882</v>
      </c>
      <c r="S258">
        <v>257</v>
      </c>
      <c r="T258">
        <f t="shared" si="14"/>
        <v>70.366155886767416</v>
      </c>
      <c r="U258">
        <f t="shared" si="15"/>
        <v>2.3745200122499939</v>
      </c>
    </row>
    <row r="259" spans="1:21" x14ac:dyDescent="0.75">
      <c r="A259" s="7">
        <v>0.63119212962962956</v>
      </c>
      <c r="B259">
        <v>20.27</v>
      </c>
      <c r="C259">
        <v>44.57</v>
      </c>
      <c r="D259">
        <v>10</v>
      </c>
      <c r="E259">
        <v>37.24</v>
      </c>
      <c r="F259">
        <v>10</v>
      </c>
      <c r="G259">
        <v>37.14</v>
      </c>
      <c r="H259">
        <v>39.69</v>
      </c>
      <c r="I259">
        <v>39.81</v>
      </c>
      <c r="J259">
        <v>30.11</v>
      </c>
      <c r="K259">
        <v>824.75</v>
      </c>
      <c r="M259">
        <f t="shared" ref="M259:M307" si="16">B259-5.9955</f>
        <v>14.2745</v>
      </c>
      <c r="N259">
        <f t="shared" ref="N259:N307" si="17">M259/21.2245</f>
        <v>0.67254823435181044</v>
      </c>
      <c r="S259">
        <v>258</v>
      </c>
      <c r="T259">
        <f t="shared" ref="T259:T322" si="18">(M259-$W$8)/M259*100</f>
        <v>70.262355949420282</v>
      </c>
      <c r="U259">
        <f t="shared" ref="U259:U322" si="19">(M259-$W$8)/$W$8</f>
        <v>2.3627411717590516</v>
      </c>
    </row>
    <row r="260" spans="1:21" x14ac:dyDescent="0.75">
      <c r="A260" s="7">
        <v>0.63188657407407411</v>
      </c>
      <c r="B260">
        <v>20.2</v>
      </c>
      <c r="C260">
        <v>44.5</v>
      </c>
      <c r="D260">
        <v>10</v>
      </c>
      <c r="E260">
        <v>37.14</v>
      </c>
      <c r="F260">
        <v>10</v>
      </c>
      <c r="G260">
        <v>36.92</v>
      </c>
      <c r="H260">
        <v>39.67</v>
      </c>
      <c r="I260">
        <v>39.799999999999997</v>
      </c>
      <c r="J260">
        <v>29.12</v>
      </c>
      <c r="K260">
        <v>820.65</v>
      </c>
      <c r="M260">
        <f t="shared" si="16"/>
        <v>14.204499999999999</v>
      </c>
      <c r="N260">
        <f t="shared" si="17"/>
        <v>0.66925015901434659</v>
      </c>
      <c r="S260">
        <v>259</v>
      </c>
      <c r="T260">
        <f t="shared" si="18"/>
        <v>70.115808370586777</v>
      </c>
      <c r="U260">
        <f t="shared" si="19"/>
        <v>2.3462507950717324</v>
      </c>
    </row>
    <row r="261" spans="1:21" x14ac:dyDescent="0.75">
      <c r="A261" s="7">
        <v>0.63258101851851845</v>
      </c>
      <c r="B261">
        <v>20.190000000000001</v>
      </c>
      <c r="C261">
        <v>44.45</v>
      </c>
      <c r="D261">
        <v>10</v>
      </c>
      <c r="E261">
        <v>37.06</v>
      </c>
      <c r="F261">
        <v>10</v>
      </c>
      <c r="G261">
        <v>36.94</v>
      </c>
      <c r="H261">
        <v>39.590000000000003</v>
      </c>
      <c r="I261">
        <v>39.74</v>
      </c>
      <c r="J261">
        <v>29.66</v>
      </c>
      <c r="K261">
        <v>813.81</v>
      </c>
      <c r="M261">
        <f t="shared" si="16"/>
        <v>14.194500000000001</v>
      </c>
      <c r="N261">
        <f t="shared" si="17"/>
        <v>0.66877900539470903</v>
      </c>
      <c r="S261">
        <v>260</v>
      </c>
      <c r="T261">
        <f t="shared" si="18"/>
        <v>70.094755010743597</v>
      </c>
      <c r="U261">
        <f t="shared" si="19"/>
        <v>2.3438950269735446</v>
      </c>
    </row>
    <row r="262" spans="1:21" x14ac:dyDescent="0.75">
      <c r="A262" s="7">
        <v>0.633275462962963</v>
      </c>
      <c r="B262">
        <v>20.149999999999999</v>
      </c>
      <c r="C262">
        <v>44.42</v>
      </c>
      <c r="D262">
        <v>10</v>
      </c>
      <c r="E262">
        <v>37.01</v>
      </c>
      <c r="F262">
        <v>10</v>
      </c>
      <c r="G262">
        <v>36.97</v>
      </c>
      <c r="H262">
        <v>39.64</v>
      </c>
      <c r="I262">
        <v>39.729999999999997</v>
      </c>
      <c r="J262">
        <v>30.47</v>
      </c>
      <c r="K262">
        <v>809.71</v>
      </c>
      <c r="M262">
        <f t="shared" si="16"/>
        <v>14.154499999999999</v>
      </c>
      <c r="N262">
        <f t="shared" si="17"/>
        <v>0.66689439091615821</v>
      </c>
      <c r="S262">
        <v>261</v>
      </c>
      <c r="T262">
        <f t="shared" si="18"/>
        <v>70.010244091984873</v>
      </c>
      <c r="U262">
        <f t="shared" si="19"/>
        <v>2.3344719545807902</v>
      </c>
    </row>
    <row r="263" spans="1:21" x14ac:dyDescent="0.75">
      <c r="A263" s="7">
        <v>0.63396990740740744</v>
      </c>
      <c r="B263">
        <v>20.14</v>
      </c>
      <c r="C263">
        <v>44.46</v>
      </c>
      <c r="D263">
        <v>10</v>
      </c>
      <c r="E263">
        <v>37.04</v>
      </c>
      <c r="F263">
        <v>10</v>
      </c>
      <c r="G263">
        <v>37.04</v>
      </c>
      <c r="H263">
        <v>39.619999999999997</v>
      </c>
      <c r="I263">
        <v>39.74</v>
      </c>
      <c r="J263">
        <v>31.66</v>
      </c>
      <c r="K263">
        <v>802.87</v>
      </c>
      <c r="M263">
        <f t="shared" si="16"/>
        <v>14.144500000000001</v>
      </c>
      <c r="N263">
        <f t="shared" si="17"/>
        <v>0.66642323729652064</v>
      </c>
      <c r="S263">
        <v>262</v>
      </c>
      <c r="T263">
        <f t="shared" si="18"/>
        <v>69.98904167697691</v>
      </c>
      <c r="U263">
        <f t="shared" si="19"/>
        <v>2.3321161864826023</v>
      </c>
    </row>
    <row r="264" spans="1:21" x14ac:dyDescent="0.75">
      <c r="A264" s="7">
        <v>0.63466435185185188</v>
      </c>
      <c r="B264">
        <v>20.14</v>
      </c>
      <c r="C264">
        <v>44.45</v>
      </c>
      <c r="D264">
        <v>10</v>
      </c>
      <c r="E264">
        <v>37.11</v>
      </c>
      <c r="F264">
        <v>10</v>
      </c>
      <c r="G264">
        <v>36.97</v>
      </c>
      <c r="H264">
        <v>39.64</v>
      </c>
      <c r="I264">
        <v>39.69</v>
      </c>
      <c r="J264">
        <v>29.72</v>
      </c>
      <c r="K264">
        <v>802.87</v>
      </c>
      <c r="M264">
        <f t="shared" si="16"/>
        <v>14.144500000000001</v>
      </c>
      <c r="N264">
        <f t="shared" si="17"/>
        <v>0.66642323729652064</v>
      </c>
      <c r="S264">
        <v>263</v>
      </c>
      <c r="T264">
        <f t="shared" si="18"/>
        <v>69.98904167697691</v>
      </c>
      <c r="U264">
        <f t="shared" si="19"/>
        <v>2.3321161864826023</v>
      </c>
    </row>
    <row r="265" spans="1:21" x14ac:dyDescent="0.75">
      <c r="A265" s="7">
        <v>0.63535879629629632</v>
      </c>
      <c r="B265">
        <v>20.04</v>
      </c>
      <c r="C265">
        <v>44.39</v>
      </c>
      <c r="D265">
        <v>10</v>
      </c>
      <c r="E265">
        <v>37.04</v>
      </c>
      <c r="F265">
        <v>10</v>
      </c>
      <c r="G265">
        <v>36.909999999999997</v>
      </c>
      <c r="H265">
        <v>39.729999999999997</v>
      </c>
      <c r="I265">
        <v>39.78</v>
      </c>
      <c r="J265">
        <v>31.05</v>
      </c>
      <c r="K265">
        <v>802.87</v>
      </c>
      <c r="M265">
        <f t="shared" si="16"/>
        <v>14.044499999999999</v>
      </c>
      <c r="N265">
        <f t="shared" si="17"/>
        <v>0.66171170110014366</v>
      </c>
      <c r="S265">
        <v>264</v>
      </c>
      <c r="T265">
        <f t="shared" si="18"/>
        <v>69.775356901278073</v>
      </c>
      <c r="U265">
        <f t="shared" si="19"/>
        <v>2.3085585055007178</v>
      </c>
    </row>
    <row r="266" spans="1:21" x14ac:dyDescent="0.75">
      <c r="A266" s="7">
        <v>0.63605324074074077</v>
      </c>
      <c r="B266">
        <v>20.010000000000002</v>
      </c>
      <c r="C266">
        <v>44.38</v>
      </c>
      <c r="D266">
        <v>10</v>
      </c>
      <c r="E266">
        <v>36.979999999999997</v>
      </c>
      <c r="F266">
        <v>10</v>
      </c>
      <c r="G266">
        <v>36.82</v>
      </c>
      <c r="H266">
        <v>39.630000000000003</v>
      </c>
      <c r="I266">
        <v>39.61</v>
      </c>
      <c r="J266">
        <v>31.08</v>
      </c>
      <c r="K266">
        <v>791.94</v>
      </c>
      <c r="M266">
        <f t="shared" si="16"/>
        <v>14.014500000000002</v>
      </c>
      <c r="N266">
        <f t="shared" si="17"/>
        <v>0.66029824024123074</v>
      </c>
      <c r="S266">
        <v>265</v>
      </c>
      <c r="T266">
        <f t="shared" si="18"/>
        <v>69.710656819722431</v>
      </c>
      <c r="U266">
        <f t="shared" si="19"/>
        <v>2.301491201206153</v>
      </c>
    </row>
    <row r="267" spans="1:21" x14ac:dyDescent="0.75">
      <c r="A267" s="7">
        <v>0.63674768518518521</v>
      </c>
      <c r="B267">
        <v>19.989999999999998</v>
      </c>
      <c r="C267">
        <v>44.33</v>
      </c>
      <c r="D267">
        <v>10</v>
      </c>
      <c r="E267">
        <v>36.950000000000003</v>
      </c>
      <c r="F267">
        <v>10</v>
      </c>
      <c r="G267">
        <v>36.79</v>
      </c>
      <c r="H267">
        <v>39.61</v>
      </c>
      <c r="I267">
        <v>39.520000000000003</v>
      </c>
      <c r="J267">
        <v>30.81</v>
      </c>
      <c r="K267">
        <v>790.57</v>
      </c>
      <c r="M267">
        <f t="shared" si="16"/>
        <v>13.994499999999999</v>
      </c>
      <c r="N267">
        <f t="shared" si="17"/>
        <v>0.65935593300195527</v>
      </c>
      <c r="S267">
        <v>266</v>
      </c>
      <c r="T267">
        <f t="shared" si="18"/>
        <v>69.667369323662854</v>
      </c>
      <c r="U267">
        <f t="shared" si="19"/>
        <v>2.2967796650097756</v>
      </c>
    </row>
    <row r="268" spans="1:21" x14ac:dyDescent="0.75">
      <c r="A268" s="7">
        <v>0.63744212962962965</v>
      </c>
      <c r="B268">
        <v>19.91</v>
      </c>
      <c r="C268">
        <v>44.33</v>
      </c>
      <c r="D268">
        <v>10</v>
      </c>
      <c r="E268">
        <v>36.880000000000003</v>
      </c>
      <c r="F268">
        <v>10</v>
      </c>
      <c r="G268">
        <v>36.72</v>
      </c>
      <c r="H268">
        <v>39.58</v>
      </c>
      <c r="I268">
        <v>39.61</v>
      </c>
      <c r="J268">
        <v>31.46</v>
      </c>
      <c r="K268">
        <v>787.84</v>
      </c>
      <c r="M268">
        <f t="shared" si="16"/>
        <v>13.9145</v>
      </c>
      <c r="N268">
        <f t="shared" si="17"/>
        <v>0.65558670404485386</v>
      </c>
      <c r="S268">
        <v>267</v>
      </c>
      <c r="T268">
        <f t="shared" si="18"/>
        <v>69.492974954184476</v>
      </c>
      <c r="U268">
        <f t="shared" si="19"/>
        <v>2.2779335202242685</v>
      </c>
    </row>
    <row r="269" spans="1:21" x14ac:dyDescent="0.75">
      <c r="A269" s="7">
        <v>0.63813657407407409</v>
      </c>
      <c r="B269">
        <v>19.850000000000001</v>
      </c>
      <c r="C269">
        <v>44.33</v>
      </c>
      <c r="D269">
        <v>10</v>
      </c>
      <c r="E269">
        <v>36.86</v>
      </c>
      <c r="F269">
        <v>10</v>
      </c>
      <c r="G269">
        <v>36.72</v>
      </c>
      <c r="H269">
        <v>39.520000000000003</v>
      </c>
      <c r="I269">
        <v>39.5</v>
      </c>
      <c r="J269">
        <v>32.21</v>
      </c>
      <c r="K269">
        <v>783.73</v>
      </c>
      <c r="M269">
        <f t="shared" si="16"/>
        <v>13.854500000000002</v>
      </c>
      <c r="N269">
        <f t="shared" si="17"/>
        <v>0.6527597823270278</v>
      </c>
      <c r="S269">
        <v>268</v>
      </c>
      <c r="T269">
        <f t="shared" si="18"/>
        <v>69.360857483128228</v>
      </c>
      <c r="U269">
        <f t="shared" si="19"/>
        <v>2.2637989116351385</v>
      </c>
    </row>
    <row r="270" spans="1:21" x14ac:dyDescent="0.75">
      <c r="A270" s="7">
        <v>0.63883101851851853</v>
      </c>
      <c r="B270">
        <v>19.850000000000001</v>
      </c>
      <c r="C270">
        <v>44.36</v>
      </c>
      <c r="D270">
        <v>10</v>
      </c>
      <c r="E270">
        <v>36.86</v>
      </c>
      <c r="F270">
        <v>10</v>
      </c>
      <c r="G270">
        <v>36.75</v>
      </c>
      <c r="H270">
        <v>39.58</v>
      </c>
      <c r="I270">
        <v>39.450000000000003</v>
      </c>
      <c r="J270">
        <v>30.68</v>
      </c>
      <c r="K270">
        <v>776.9</v>
      </c>
      <c r="M270">
        <f t="shared" si="16"/>
        <v>13.854500000000002</v>
      </c>
      <c r="N270">
        <f t="shared" si="17"/>
        <v>0.6527597823270278</v>
      </c>
      <c r="S270">
        <v>269</v>
      </c>
      <c r="T270">
        <f t="shared" si="18"/>
        <v>69.360857483128228</v>
      </c>
      <c r="U270">
        <f t="shared" si="19"/>
        <v>2.2637989116351385</v>
      </c>
    </row>
    <row r="271" spans="1:21" x14ac:dyDescent="0.75">
      <c r="A271" s="7">
        <v>0.63952546296296298</v>
      </c>
      <c r="B271">
        <v>19.829999999999998</v>
      </c>
      <c r="C271">
        <v>44.38</v>
      </c>
      <c r="D271">
        <v>10</v>
      </c>
      <c r="E271">
        <v>36.869999999999997</v>
      </c>
      <c r="F271">
        <v>10</v>
      </c>
      <c r="G271">
        <v>36.69</v>
      </c>
      <c r="H271">
        <v>39.58</v>
      </c>
      <c r="I271">
        <v>39.44</v>
      </c>
      <c r="J271">
        <v>32.85</v>
      </c>
      <c r="K271">
        <v>776.9</v>
      </c>
      <c r="M271">
        <f t="shared" si="16"/>
        <v>13.834499999999998</v>
      </c>
      <c r="N271">
        <f t="shared" si="17"/>
        <v>0.65181747508775234</v>
      </c>
      <c r="S271">
        <v>270</v>
      </c>
      <c r="T271">
        <f t="shared" si="18"/>
        <v>69.316563663305502</v>
      </c>
      <c r="U271">
        <f t="shared" si="19"/>
        <v>2.259087375438761</v>
      </c>
    </row>
    <row r="272" spans="1:21" x14ac:dyDescent="0.75">
      <c r="A272" s="7">
        <v>0.64021990740740742</v>
      </c>
      <c r="B272">
        <v>19.72</v>
      </c>
      <c r="C272">
        <v>44.41</v>
      </c>
      <c r="D272">
        <v>10</v>
      </c>
      <c r="E272">
        <v>36.9</v>
      </c>
      <c r="F272">
        <v>10</v>
      </c>
      <c r="G272">
        <v>36.659999999999997</v>
      </c>
      <c r="H272">
        <v>39.56</v>
      </c>
      <c r="I272">
        <v>39.44</v>
      </c>
      <c r="J272">
        <v>29.69</v>
      </c>
      <c r="K272">
        <v>770.06</v>
      </c>
      <c r="M272">
        <f t="shared" si="16"/>
        <v>13.724499999999999</v>
      </c>
      <c r="N272">
        <f t="shared" si="17"/>
        <v>0.64663478527173779</v>
      </c>
      <c r="S272">
        <v>271</v>
      </c>
      <c r="T272">
        <f t="shared" si="18"/>
        <v>69.070640096178366</v>
      </c>
      <c r="U272">
        <f t="shared" si="19"/>
        <v>2.2331739263586887</v>
      </c>
    </row>
    <row r="273" spans="1:21" x14ac:dyDescent="0.75">
      <c r="A273" s="7">
        <v>0.64091435185185186</v>
      </c>
      <c r="B273">
        <v>19.71</v>
      </c>
      <c r="C273">
        <v>44.46</v>
      </c>
      <c r="D273">
        <v>10</v>
      </c>
      <c r="E273">
        <v>36.94</v>
      </c>
      <c r="F273">
        <v>10</v>
      </c>
      <c r="G273">
        <v>36.68</v>
      </c>
      <c r="H273">
        <v>39.57</v>
      </c>
      <c r="I273">
        <v>39.44</v>
      </c>
      <c r="J273">
        <v>29.25</v>
      </c>
      <c r="K273">
        <v>765.96</v>
      </c>
      <c r="M273">
        <f t="shared" si="16"/>
        <v>13.714500000000001</v>
      </c>
      <c r="N273">
        <f t="shared" si="17"/>
        <v>0.64616363165210022</v>
      </c>
      <c r="S273">
        <v>272</v>
      </c>
      <c r="T273">
        <f t="shared" si="18"/>
        <v>69.048087790294929</v>
      </c>
      <c r="U273">
        <f t="shared" si="19"/>
        <v>2.2308181582605005</v>
      </c>
    </row>
    <row r="274" spans="1:21" x14ac:dyDescent="0.75">
      <c r="A274" s="7">
        <v>0.6416087962962963</v>
      </c>
      <c r="B274">
        <v>19.649999999999999</v>
      </c>
      <c r="C274">
        <v>44.48</v>
      </c>
      <c r="D274">
        <v>10</v>
      </c>
      <c r="E274">
        <v>36.979999999999997</v>
      </c>
      <c r="F274">
        <v>10</v>
      </c>
      <c r="G274">
        <v>36.72</v>
      </c>
      <c r="H274">
        <v>39.630000000000003</v>
      </c>
      <c r="I274">
        <v>39.44</v>
      </c>
      <c r="J274">
        <v>31.71</v>
      </c>
      <c r="K274">
        <v>767.33</v>
      </c>
      <c r="M274">
        <f t="shared" si="16"/>
        <v>13.654499999999999</v>
      </c>
      <c r="N274">
        <f t="shared" si="17"/>
        <v>0.64333670993427405</v>
      </c>
      <c r="S274">
        <v>273</v>
      </c>
      <c r="T274">
        <f t="shared" si="18"/>
        <v>68.912080266578769</v>
      </c>
      <c r="U274">
        <f t="shared" si="19"/>
        <v>2.2166835496713695</v>
      </c>
    </row>
    <row r="275" spans="1:21" x14ac:dyDescent="0.75">
      <c r="A275" s="7">
        <v>0.64230324074074074</v>
      </c>
      <c r="B275">
        <v>19.61</v>
      </c>
      <c r="C275">
        <v>44.48</v>
      </c>
      <c r="D275">
        <v>10</v>
      </c>
      <c r="E275">
        <v>37.020000000000003</v>
      </c>
      <c r="F275">
        <v>10</v>
      </c>
      <c r="G275">
        <v>36.72</v>
      </c>
      <c r="H275">
        <v>39.64</v>
      </c>
      <c r="I275">
        <v>39.51</v>
      </c>
      <c r="J275">
        <v>30.43</v>
      </c>
      <c r="K275">
        <v>753.66</v>
      </c>
      <c r="M275">
        <f t="shared" si="16"/>
        <v>13.6145</v>
      </c>
      <c r="N275">
        <f t="shared" si="17"/>
        <v>0.64145209545572335</v>
      </c>
      <c r="S275">
        <v>274</v>
      </c>
      <c r="T275">
        <f t="shared" si="18"/>
        <v>68.820742590620284</v>
      </c>
      <c r="U275">
        <f t="shared" si="19"/>
        <v>2.207260477278616</v>
      </c>
    </row>
    <row r="276" spans="1:21" x14ac:dyDescent="0.75">
      <c r="A276" s="7">
        <v>0.64299768518518519</v>
      </c>
      <c r="B276">
        <v>19.600000000000001</v>
      </c>
      <c r="C276">
        <v>44.39</v>
      </c>
      <c r="D276">
        <v>10</v>
      </c>
      <c r="E276">
        <v>37</v>
      </c>
      <c r="F276">
        <v>10</v>
      </c>
      <c r="G276">
        <v>36.549999999999997</v>
      </c>
      <c r="H276">
        <v>39.56</v>
      </c>
      <c r="I276">
        <v>39.43</v>
      </c>
      <c r="J276">
        <v>28.59</v>
      </c>
      <c r="K276">
        <v>748.19</v>
      </c>
      <c r="M276">
        <f t="shared" si="16"/>
        <v>13.604500000000002</v>
      </c>
      <c r="N276">
        <f t="shared" si="17"/>
        <v>0.64098094183608578</v>
      </c>
      <c r="S276">
        <v>275</v>
      </c>
      <c r="T276">
        <f t="shared" si="18"/>
        <v>68.797824249329267</v>
      </c>
      <c r="U276">
        <f t="shared" si="19"/>
        <v>2.2049047091804281</v>
      </c>
    </row>
    <row r="277" spans="1:21" x14ac:dyDescent="0.75">
      <c r="A277" s="7">
        <v>0.64369212962962963</v>
      </c>
      <c r="B277">
        <v>19.55</v>
      </c>
      <c r="C277">
        <v>44.29</v>
      </c>
      <c r="D277">
        <v>10</v>
      </c>
      <c r="E277">
        <v>36.86</v>
      </c>
      <c r="F277">
        <v>10</v>
      </c>
      <c r="G277">
        <v>36.380000000000003</v>
      </c>
      <c r="H277">
        <v>39.549999999999997</v>
      </c>
      <c r="I277">
        <v>39.369999999999997</v>
      </c>
      <c r="J277">
        <v>30.88</v>
      </c>
      <c r="K277">
        <v>744.09</v>
      </c>
      <c r="M277">
        <f t="shared" si="16"/>
        <v>13.554500000000001</v>
      </c>
      <c r="N277">
        <f t="shared" si="17"/>
        <v>0.63862517373789729</v>
      </c>
      <c r="S277">
        <v>276</v>
      </c>
      <c r="T277">
        <f t="shared" si="18"/>
        <v>68.682725294182731</v>
      </c>
      <c r="U277">
        <f t="shared" si="19"/>
        <v>2.1931258686894859</v>
      </c>
    </row>
    <row r="278" spans="1:21" x14ac:dyDescent="0.75">
      <c r="A278" s="7">
        <v>0.64438657407407407</v>
      </c>
      <c r="B278">
        <v>19.55</v>
      </c>
      <c r="C278">
        <v>44.24</v>
      </c>
      <c r="D278">
        <v>10</v>
      </c>
      <c r="E278">
        <v>36.75</v>
      </c>
      <c r="F278">
        <v>10</v>
      </c>
      <c r="G278">
        <v>36.32</v>
      </c>
      <c r="H278">
        <v>39.49</v>
      </c>
      <c r="I278">
        <v>39.32</v>
      </c>
      <c r="J278">
        <v>28.63</v>
      </c>
      <c r="K278">
        <v>742.72</v>
      </c>
      <c r="M278">
        <f t="shared" si="16"/>
        <v>13.554500000000001</v>
      </c>
      <c r="N278">
        <f t="shared" si="17"/>
        <v>0.63862517373789729</v>
      </c>
      <c r="S278">
        <v>277</v>
      </c>
      <c r="T278">
        <f t="shared" si="18"/>
        <v>68.682725294182731</v>
      </c>
      <c r="U278">
        <f t="shared" si="19"/>
        <v>2.1931258686894859</v>
      </c>
    </row>
    <row r="279" spans="1:21" x14ac:dyDescent="0.75">
      <c r="A279" s="7">
        <v>0.64508101851851851</v>
      </c>
      <c r="B279">
        <v>19.54</v>
      </c>
      <c r="C279">
        <v>44.1</v>
      </c>
      <c r="D279">
        <v>10</v>
      </c>
      <c r="E279">
        <v>36.68</v>
      </c>
      <c r="F279">
        <v>10</v>
      </c>
      <c r="G279">
        <v>36.21</v>
      </c>
      <c r="H279">
        <v>39.43</v>
      </c>
      <c r="I279">
        <v>39.19</v>
      </c>
      <c r="J279">
        <v>29.45</v>
      </c>
      <c r="K279">
        <v>737.25</v>
      </c>
      <c r="M279">
        <f t="shared" si="16"/>
        <v>13.544499999999999</v>
      </c>
      <c r="N279">
        <f t="shared" si="17"/>
        <v>0.6381540201182595</v>
      </c>
      <c r="S279">
        <v>278</v>
      </c>
      <c r="T279">
        <f t="shared" si="18"/>
        <v>68.659603529107756</v>
      </c>
      <c r="U279">
        <f t="shared" si="19"/>
        <v>2.1907701005912972</v>
      </c>
    </row>
    <row r="280" spans="1:21" x14ac:dyDescent="0.75">
      <c r="A280" s="7">
        <v>0.64577546296296295</v>
      </c>
      <c r="B280">
        <v>19.45</v>
      </c>
      <c r="C280">
        <v>44.01</v>
      </c>
      <c r="D280">
        <v>10</v>
      </c>
      <c r="E280">
        <v>36.51</v>
      </c>
      <c r="F280">
        <v>10</v>
      </c>
      <c r="G280">
        <v>35.99</v>
      </c>
      <c r="H280">
        <v>39.29</v>
      </c>
      <c r="I280">
        <v>39.049999999999997</v>
      </c>
      <c r="J280">
        <v>30.42</v>
      </c>
      <c r="K280">
        <v>739.99</v>
      </c>
      <c r="M280">
        <f t="shared" si="16"/>
        <v>13.454499999999999</v>
      </c>
      <c r="N280">
        <f t="shared" si="17"/>
        <v>0.63391363754152041</v>
      </c>
      <c r="S280">
        <v>279</v>
      </c>
      <c r="T280">
        <f t="shared" si="18"/>
        <v>68.44996097959789</v>
      </c>
      <c r="U280">
        <f t="shared" si="19"/>
        <v>2.1695681877076014</v>
      </c>
    </row>
    <row r="281" spans="1:21" x14ac:dyDescent="0.75">
      <c r="A281" s="7">
        <v>0.6464699074074074</v>
      </c>
      <c r="B281">
        <v>19.43</v>
      </c>
      <c r="C281">
        <v>43.94</v>
      </c>
      <c r="D281">
        <v>10</v>
      </c>
      <c r="E281">
        <v>36.340000000000003</v>
      </c>
      <c r="F281">
        <v>10</v>
      </c>
      <c r="G281">
        <v>35.93</v>
      </c>
      <c r="H281">
        <v>39.15</v>
      </c>
      <c r="I281">
        <v>38.99</v>
      </c>
      <c r="J281">
        <v>30.42</v>
      </c>
      <c r="K281">
        <v>727.68</v>
      </c>
      <c r="M281">
        <f t="shared" si="16"/>
        <v>13.4345</v>
      </c>
      <c r="N281">
        <f t="shared" si="17"/>
        <v>0.63297133030224506</v>
      </c>
      <c r="S281">
        <v>280</v>
      </c>
      <c r="T281">
        <f t="shared" si="18"/>
        <v>68.402992295954434</v>
      </c>
      <c r="U281">
        <f t="shared" si="19"/>
        <v>2.1648566515112249</v>
      </c>
    </row>
    <row r="282" spans="1:21" x14ac:dyDescent="0.75">
      <c r="A282" s="7">
        <v>0.64716435185185184</v>
      </c>
      <c r="B282">
        <v>19.41</v>
      </c>
      <c r="C282">
        <v>43.87</v>
      </c>
      <c r="D282">
        <v>10</v>
      </c>
      <c r="E282">
        <v>36.270000000000003</v>
      </c>
      <c r="F282">
        <v>10</v>
      </c>
      <c r="G282">
        <v>35.880000000000003</v>
      </c>
      <c r="H282">
        <v>39.08</v>
      </c>
      <c r="I282">
        <v>38.950000000000003</v>
      </c>
      <c r="J282">
        <v>30.52</v>
      </c>
      <c r="K282">
        <v>726.32</v>
      </c>
      <c r="M282">
        <f t="shared" si="16"/>
        <v>13.4145</v>
      </c>
      <c r="N282">
        <f t="shared" si="17"/>
        <v>0.63202902306296971</v>
      </c>
      <c r="S282">
        <v>281</v>
      </c>
      <c r="T282">
        <f t="shared" si="18"/>
        <v>68.355883558835586</v>
      </c>
      <c r="U282">
        <f t="shared" si="19"/>
        <v>2.1601451153148479</v>
      </c>
    </row>
    <row r="283" spans="1:21" x14ac:dyDescent="0.75">
      <c r="A283" s="7">
        <v>0.64785879629629628</v>
      </c>
      <c r="B283">
        <v>19.39</v>
      </c>
      <c r="C283">
        <v>43.74</v>
      </c>
      <c r="D283">
        <v>10</v>
      </c>
      <c r="E283">
        <v>36.21</v>
      </c>
      <c r="F283">
        <v>10</v>
      </c>
      <c r="G283">
        <v>35.799999999999997</v>
      </c>
      <c r="H283">
        <v>39.020000000000003</v>
      </c>
      <c r="I283">
        <v>38.94</v>
      </c>
      <c r="J283">
        <v>28.54</v>
      </c>
      <c r="K283">
        <v>723.58</v>
      </c>
      <c r="M283">
        <f t="shared" si="16"/>
        <v>13.394500000000001</v>
      </c>
      <c r="N283">
        <f t="shared" si="17"/>
        <v>0.63108671582369436</v>
      </c>
      <c r="S283">
        <v>282</v>
      </c>
      <c r="T283">
        <f t="shared" si="18"/>
        <v>68.308634140878709</v>
      </c>
      <c r="U283">
        <f t="shared" si="19"/>
        <v>2.1554335791184713</v>
      </c>
    </row>
    <row r="284" spans="1:21" x14ac:dyDescent="0.75">
      <c r="A284" s="7">
        <v>0.64855324074074072</v>
      </c>
      <c r="B284">
        <v>19.37</v>
      </c>
      <c r="C284">
        <v>43.62</v>
      </c>
      <c r="D284">
        <v>10</v>
      </c>
      <c r="E284">
        <v>36.07</v>
      </c>
      <c r="F284">
        <v>10</v>
      </c>
      <c r="G284">
        <v>35.65</v>
      </c>
      <c r="H284">
        <v>38.82</v>
      </c>
      <c r="I284">
        <v>38.81</v>
      </c>
      <c r="J284">
        <v>29.95</v>
      </c>
      <c r="K284">
        <v>719.48</v>
      </c>
      <c r="M284">
        <f t="shared" si="16"/>
        <v>13.374500000000001</v>
      </c>
      <c r="N284">
        <f t="shared" si="17"/>
        <v>0.630144408584419</v>
      </c>
      <c r="S284">
        <v>283</v>
      </c>
      <c r="T284">
        <f t="shared" si="18"/>
        <v>68.261243410968632</v>
      </c>
      <c r="U284">
        <f t="shared" si="19"/>
        <v>2.1507220429220943</v>
      </c>
    </row>
    <row r="285" spans="1:21" x14ac:dyDescent="0.75">
      <c r="A285" s="7">
        <v>0.64924768518518516</v>
      </c>
      <c r="B285">
        <v>19.34</v>
      </c>
      <c r="C285">
        <v>43.54</v>
      </c>
      <c r="D285">
        <v>10</v>
      </c>
      <c r="E285">
        <v>35.96</v>
      </c>
      <c r="F285">
        <v>10</v>
      </c>
      <c r="G285">
        <v>35.57</v>
      </c>
      <c r="H285">
        <v>38.74</v>
      </c>
      <c r="I285">
        <v>38.78</v>
      </c>
      <c r="J285">
        <v>31.55</v>
      </c>
      <c r="K285">
        <v>712.64</v>
      </c>
      <c r="M285">
        <f t="shared" si="16"/>
        <v>13.3445</v>
      </c>
      <c r="N285">
        <f t="shared" si="17"/>
        <v>0.62873094772550597</v>
      </c>
      <c r="S285">
        <v>284</v>
      </c>
      <c r="T285">
        <f t="shared" si="18"/>
        <v>68.189890966315701</v>
      </c>
      <c r="U285">
        <f t="shared" si="19"/>
        <v>2.1436547386275291</v>
      </c>
    </row>
    <row r="286" spans="1:21" x14ac:dyDescent="0.75">
      <c r="A286" s="7">
        <v>0.64994212962962961</v>
      </c>
      <c r="B286">
        <v>19.28</v>
      </c>
      <c r="C286">
        <v>43.43</v>
      </c>
      <c r="D286">
        <v>10</v>
      </c>
      <c r="E286">
        <v>35.909999999999997</v>
      </c>
      <c r="F286">
        <v>10</v>
      </c>
      <c r="G286">
        <v>35.520000000000003</v>
      </c>
      <c r="H286">
        <v>38.69</v>
      </c>
      <c r="I286">
        <v>38.700000000000003</v>
      </c>
      <c r="J286">
        <v>30.11</v>
      </c>
      <c r="K286">
        <v>707.18</v>
      </c>
      <c r="M286">
        <f t="shared" si="16"/>
        <v>13.284500000000001</v>
      </c>
      <c r="N286">
        <f t="shared" si="17"/>
        <v>0.62590402600767991</v>
      </c>
      <c r="S286">
        <v>285</v>
      </c>
      <c r="T286">
        <f t="shared" si="18"/>
        <v>68.046219278106051</v>
      </c>
      <c r="U286">
        <f t="shared" si="19"/>
        <v>2.129520130038399</v>
      </c>
    </row>
    <row r="287" spans="1:21" x14ac:dyDescent="0.75">
      <c r="A287" s="7">
        <v>0.65063657407407405</v>
      </c>
      <c r="B287">
        <v>19.260000000000002</v>
      </c>
      <c r="C287">
        <v>43.34</v>
      </c>
      <c r="D287">
        <v>10</v>
      </c>
      <c r="E287">
        <v>35.83</v>
      </c>
      <c r="F287">
        <v>10</v>
      </c>
      <c r="G287">
        <v>35.369999999999997</v>
      </c>
      <c r="H287">
        <v>38.61</v>
      </c>
      <c r="I287">
        <v>38.6</v>
      </c>
      <c r="J287">
        <v>31.45</v>
      </c>
      <c r="K287">
        <v>701.71</v>
      </c>
      <c r="M287">
        <f t="shared" si="16"/>
        <v>13.264500000000002</v>
      </c>
      <c r="N287">
        <f t="shared" si="17"/>
        <v>0.62496171876840456</v>
      </c>
      <c r="S287">
        <v>286</v>
      </c>
      <c r="T287">
        <f t="shared" si="18"/>
        <v>67.998039880885059</v>
      </c>
      <c r="U287">
        <f t="shared" si="19"/>
        <v>2.124808593842022</v>
      </c>
    </row>
    <row r="288" spans="1:21" x14ac:dyDescent="0.75">
      <c r="A288" s="7">
        <v>0.65133101851851849</v>
      </c>
      <c r="B288">
        <v>19.239999999999998</v>
      </c>
      <c r="C288">
        <v>43.29</v>
      </c>
      <c r="D288">
        <v>10</v>
      </c>
      <c r="E288">
        <v>35.75</v>
      </c>
      <c r="F288">
        <v>10</v>
      </c>
      <c r="G288">
        <v>35.369999999999997</v>
      </c>
      <c r="H288">
        <v>38.51</v>
      </c>
      <c r="I288">
        <v>38.520000000000003</v>
      </c>
      <c r="J288">
        <v>30.65</v>
      </c>
      <c r="K288">
        <v>698.97</v>
      </c>
      <c r="M288">
        <f t="shared" si="16"/>
        <v>13.244499999999999</v>
      </c>
      <c r="N288">
        <f t="shared" si="17"/>
        <v>0.62401941152912899</v>
      </c>
      <c r="S288">
        <v>287</v>
      </c>
      <c r="T288">
        <f t="shared" si="18"/>
        <v>67.949714976027778</v>
      </c>
      <c r="U288">
        <f t="shared" si="19"/>
        <v>2.1200970576456446</v>
      </c>
    </row>
    <row r="289" spans="1:21" x14ac:dyDescent="0.75">
      <c r="A289" s="7">
        <v>0.65202546296296293</v>
      </c>
      <c r="B289">
        <v>19.190000000000001</v>
      </c>
      <c r="C289">
        <v>43.23</v>
      </c>
      <c r="D289">
        <v>10</v>
      </c>
      <c r="E289">
        <v>35.71</v>
      </c>
      <c r="F289">
        <v>10</v>
      </c>
      <c r="G289">
        <v>35.270000000000003</v>
      </c>
      <c r="H289">
        <v>38.409999999999997</v>
      </c>
      <c r="I289">
        <v>38.409999999999997</v>
      </c>
      <c r="J289">
        <v>29.25</v>
      </c>
      <c r="K289">
        <v>700.34</v>
      </c>
      <c r="M289">
        <f t="shared" si="16"/>
        <v>13.194500000000001</v>
      </c>
      <c r="N289">
        <f t="shared" si="17"/>
        <v>0.62166364343094072</v>
      </c>
      <c r="S289">
        <v>288</v>
      </c>
      <c r="T289">
        <f t="shared" si="18"/>
        <v>67.82826177573989</v>
      </c>
      <c r="U289">
        <f t="shared" si="19"/>
        <v>2.1083182171547032</v>
      </c>
    </row>
    <row r="290" spans="1:21" x14ac:dyDescent="0.75">
      <c r="A290" s="7">
        <v>0.65271990740740737</v>
      </c>
      <c r="B290">
        <v>19.149999999999999</v>
      </c>
      <c r="C290">
        <v>43.14</v>
      </c>
      <c r="D290">
        <v>10</v>
      </c>
      <c r="E290">
        <v>35.619999999999997</v>
      </c>
      <c r="F290">
        <v>10</v>
      </c>
      <c r="G290">
        <v>35.14</v>
      </c>
      <c r="H290">
        <v>38.36</v>
      </c>
      <c r="I290">
        <v>38.33</v>
      </c>
      <c r="J290">
        <v>30.17</v>
      </c>
      <c r="K290">
        <v>690.77</v>
      </c>
      <c r="M290">
        <f t="shared" si="16"/>
        <v>13.154499999999999</v>
      </c>
      <c r="N290">
        <f t="shared" si="17"/>
        <v>0.6197790289523899</v>
      </c>
      <c r="S290">
        <v>289</v>
      </c>
      <c r="T290">
        <f t="shared" si="18"/>
        <v>67.73043445208863</v>
      </c>
      <c r="U290">
        <f t="shared" si="19"/>
        <v>2.0988951447619488</v>
      </c>
    </row>
    <row r="291" spans="1:21" x14ac:dyDescent="0.75">
      <c r="A291" s="7">
        <v>0.65341435185185182</v>
      </c>
      <c r="B291">
        <v>19.07</v>
      </c>
      <c r="C291">
        <v>43.14</v>
      </c>
      <c r="D291">
        <v>10</v>
      </c>
      <c r="E291">
        <v>35.53</v>
      </c>
      <c r="F291">
        <v>10</v>
      </c>
      <c r="G291">
        <v>35.159999999999997</v>
      </c>
      <c r="H291">
        <v>38.24</v>
      </c>
      <c r="I291">
        <v>38.299999999999997</v>
      </c>
      <c r="J291">
        <v>29.43</v>
      </c>
      <c r="K291">
        <v>685.3</v>
      </c>
      <c r="M291">
        <f t="shared" si="16"/>
        <v>13.0745</v>
      </c>
      <c r="N291">
        <f t="shared" si="17"/>
        <v>0.61600979999528849</v>
      </c>
      <c r="S291">
        <v>290</v>
      </c>
      <c r="T291">
        <f t="shared" si="18"/>
        <v>67.532984052927446</v>
      </c>
      <c r="U291">
        <f t="shared" si="19"/>
        <v>2.0800489999764418</v>
      </c>
    </row>
    <row r="292" spans="1:21" x14ac:dyDescent="0.75">
      <c r="A292" s="7">
        <v>0.65410879629629626</v>
      </c>
      <c r="B292">
        <v>19.059999999999999</v>
      </c>
      <c r="C292">
        <v>43.14</v>
      </c>
      <c r="D292">
        <v>10</v>
      </c>
      <c r="E292">
        <v>35.5</v>
      </c>
      <c r="F292">
        <v>10</v>
      </c>
      <c r="G292">
        <v>35.1</v>
      </c>
      <c r="H292">
        <v>38.15</v>
      </c>
      <c r="I292">
        <v>38.26</v>
      </c>
      <c r="J292">
        <v>31.37</v>
      </c>
      <c r="K292">
        <v>688.04</v>
      </c>
      <c r="M292">
        <f t="shared" si="16"/>
        <v>13.064499999999999</v>
      </c>
      <c r="N292">
        <f t="shared" si="17"/>
        <v>0.61553864637565081</v>
      </c>
      <c r="S292">
        <v>291</v>
      </c>
      <c r="T292">
        <f t="shared" si="18"/>
        <v>67.508132726089769</v>
      </c>
      <c r="U292">
        <f t="shared" si="19"/>
        <v>2.0776932318782531</v>
      </c>
    </row>
    <row r="293" spans="1:21" x14ac:dyDescent="0.75">
      <c r="A293" s="7">
        <v>0.65480324074074081</v>
      </c>
      <c r="B293">
        <v>19.03</v>
      </c>
      <c r="C293">
        <v>43.11</v>
      </c>
      <c r="D293">
        <v>10</v>
      </c>
      <c r="E293">
        <v>35.549999999999997</v>
      </c>
      <c r="F293">
        <v>10</v>
      </c>
      <c r="G293">
        <v>35.1</v>
      </c>
      <c r="H293">
        <v>38.130000000000003</v>
      </c>
      <c r="I293">
        <v>38.24</v>
      </c>
      <c r="J293">
        <v>28.74</v>
      </c>
      <c r="K293">
        <v>675.73</v>
      </c>
      <c r="M293">
        <f t="shared" si="16"/>
        <v>13.034500000000001</v>
      </c>
      <c r="N293">
        <f t="shared" si="17"/>
        <v>0.61412518551673778</v>
      </c>
      <c r="S293">
        <v>292</v>
      </c>
      <c r="T293">
        <f t="shared" si="18"/>
        <v>67.433349955886285</v>
      </c>
      <c r="U293">
        <f t="shared" si="19"/>
        <v>2.0706259275836887</v>
      </c>
    </row>
    <row r="294" spans="1:21" x14ac:dyDescent="0.75">
      <c r="A294" s="7">
        <v>0.65549768518518514</v>
      </c>
      <c r="B294">
        <v>18.98</v>
      </c>
      <c r="C294">
        <v>43.02</v>
      </c>
      <c r="D294">
        <v>10</v>
      </c>
      <c r="E294">
        <v>35.49</v>
      </c>
      <c r="F294">
        <v>10</v>
      </c>
      <c r="G294">
        <v>35.01</v>
      </c>
      <c r="H294">
        <v>38</v>
      </c>
      <c r="I294">
        <v>38.130000000000003</v>
      </c>
      <c r="J294">
        <v>29.96</v>
      </c>
      <c r="K294">
        <v>668.9</v>
      </c>
      <c r="M294">
        <f t="shared" si="16"/>
        <v>12.984500000000001</v>
      </c>
      <c r="N294">
        <f t="shared" si="17"/>
        <v>0.6117694174185494</v>
      </c>
      <c r="S294">
        <v>293</v>
      </c>
      <c r="T294">
        <f t="shared" si="18"/>
        <v>67.307944087180857</v>
      </c>
      <c r="U294">
        <f t="shared" si="19"/>
        <v>2.0588470870927464</v>
      </c>
    </row>
    <row r="295" spans="1:21" x14ac:dyDescent="0.75">
      <c r="A295" s="7">
        <v>0.65619212962962969</v>
      </c>
      <c r="B295">
        <v>18.93</v>
      </c>
      <c r="C295">
        <v>42.99</v>
      </c>
      <c r="D295">
        <v>10</v>
      </c>
      <c r="E295">
        <v>35.4</v>
      </c>
      <c r="F295">
        <v>10</v>
      </c>
      <c r="G295">
        <v>34.880000000000003</v>
      </c>
      <c r="H295">
        <v>38.01</v>
      </c>
      <c r="I295">
        <v>38.1</v>
      </c>
      <c r="J295">
        <v>30.09</v>
      </c>
      <c r="K295">
        <v>671.63</v>
      </c>
      <c r="M295">
        <f t="shared" si="16"/>
        <v>12.9345</v>
      </c>
      <c r="N295">
        <f t="shared" si="17"/>
        <v>0.60941364932036091</v>
      </c>
      <c r="S295">
        <v>294</v>
      </c>
      <c r="T295">
        <f t="shared" si="18"/>
        <v>67.181568672928975</v>
      </c>
      <c r="U295">
        <f t="shared" si="19"/>
        <v>2.0470682466018042</v>
      </c>
    </row>
    <row r="296" spans="1:21" x14ac:dyDescent="0.75">
      <c r="A296" s="7">
        <v>0.65688657407407403</v>
      </c>
      <c r="B296">
        <v>18.850000000000001</v>
      </c>
      <c r="C296">
        <v>42.86</v>
      </c>
      <c r="D296">
        <v>10</v>
      </c>
      <c r="E296">
        <v>35.35</v>
      </c>
      <c r="F296">
        <v>10</v>
      </c>
      <c r="G296">
        <v>34.81</v>
      </c>
      <c r="H296">
        <v>37.869999999999997</v>
      </c>
      <c r="I296">
        <v>37.93</v>
      </c>
      <c r="J296">
        <v>29.82</v>
      </c>
      <c r="K296">
        <v>660.69</v>
      </c>
      <c r="M296">
        <f t="shared" si="16"/>
        <v>12.854500000000002</v>
      </c>
      <c r="N296">
        <f t="shared" si="17"/>
        <v>0.60564442036325949</v>
      </c>
      <c r="S296">
        <v>295</v>
      </c>
      <c r="T296">
        <f t="shared" si="18"/>
        <v>66.977323116418376</v>
      </c>
      <c r="U296">
        <f t="shared" si="19"/>
        <v>2.0282221018162971</v>
      </c>
    </row>
    <row r="297" spans="1:21" x14ac:dyDescent="0.75">
      <c r="A297" s="7">
        <v>0.65758101851851858</v>
      </c>
      <c r="B297">
        <v>18.850000000000001</v>
      </c>
      <c r="C297">
        <v>42.79</v>
      </c>
      <c r="D297">
        <v>10</v>
      </c>
      <c r="E297">
        <v>35.25</v>
      </c>
      <c r="F297">
        <v>10</v>
      </c>
      <c r="G297">
        <v>34.729999999999997</v>
      </c>
      <c r="H297">
        <v>37.79</v>
      </c>
      <c r="I297">
        <v>37.85</v>
      </c>
      <c r="J297">
        <v>28.82</v>
      </c>
      <c r="K297">
        <v>655.23</v>
      </c>
      <c r="M297">
        <f t="shared" si="16"/>
        <v>12.854500000000002</v>
      </c>
      <c r="N297">
        <f t="shared" si="17"/>
        <v>0.60564442036325949</v>
      </c>
      <c r="S297">
        <v>296</v>
      </c>
      <c r="T297">
        <f t="shared" si="18"/>
        <v>66.977323116418376</v>
      </c>
      <c r="U297">
        <f t="shared" si="19"/>
        <v>2.0282221018162971</v>
      </c>
    </row>
    <row r="298" spans="1:21" x14ac:dyDescent="0.75">
      <c r="A298" s="7">
        <v>0.65827546296296291</v>
      </c>
      <c r="B298">
        <v>18.829999999999998</v>
      </c>
      <c r="C298">
        <v>42.74</v>
      </c>
      <c r="D298">
        <v>10</v>
      </c>
      <c r="E298">
        <v>35.159999999999997</v>
      </c>
      <c r="F298">
        <v>10</v>
      </c>
      <c r="G298">
        <v>34.71</v>
      </c>
      <c r="H298">
        <v>37.67</v>
      </c>
      <c r="I298">
        <v>37.700000000000003</v>
      </c>
      <c r="J298">
        <v>29.58</v>
      </c>
      <c r="K298">
        <v>651.12</v>
      </c>
      <c r="M298">
        <f t="shared" si="16"/>
        <v>12.834499999999998</v>
      </c>
      <c r="N298">
        <f t="shared" si="17"/>
        <v>0.60470211312398403</v>
      </c>
      <c r="S298">
        <v>297</v>
      </c>
      <c r="T298">
        <f t="shared" si="18"/>
        <v>66.925863882504174</v>
      </c>
      <c r="U298">
        <f t="shared" si="19"/>
        <v>2.0235105656199197</v>
      </c>
    </row>
    <row r="299" spans="1:21" x14ac:dyDescent="0.75">
      <c r="A299" s="7">
        <v>0.65896990740740746</v>
      </c>
      <c r="B299">
        <v>18.72</v>
      </c>
      <c r="C299">
        <v>42.66</v>
      </c>
      <c r="D299">
        <v>10</v>
      </c>
      <c r="E299">
        <v>34.81</v>
      </c>
      <c r="F299">
        <v>10</v>
      </c>
      <c r="G299">
        <v>34.49</v>
      </c>
      <c r="H299">
        <v>34.659999999999997</v>
      </c>
      <c r="I299">
        <v>35.75</v>
      </c>
      <c r="J299">
        <v>30.4</v>
      </c>
      <c r="K299">
        <v>257.39</v>
      </c>
      <c r="M299">
        <f t="shared" si="16"/>
        <v>12.724499999999999</v>
      </c>
      <c r="N299">
        <f t="shared" si="17"/>
        <v>0.59951942330796959</v>
      </c>
      <c r="S299">
        <v>298</v>
      </c>
      <c r="T299">
        <f t="shared" si="18"/>
        <v>66.639946559786225</v>
      </c>
      <c r="U299">
        <f t="shared" si="19"/>
        <v>1.9975971165398472</v>
      </c>
    </row>
    <row r="300" spans="1:21" x14ac:dyDescent="0.75">
      <c r="A300" s="7">
        <v>0.65966435185185179</v>
      </c>
      <c r="B300">
        <v>18.71</v>
      </c>
      <c r="C300">
        <v>42.58</v>
      </c>
      <c r="D300">
        <v>10</v>
      </c>
      <c r="E300">
        <v>34.64</v>
      </c>
      <c r="F300">
        <v>10</v>
      </c>
      <c r="G300">
        <v>34.450000000000003</v>
      </c>
      <c r="H300">
        <v>35.74</v>
      </c>
      <c r="I300">
        <v>33.69</v>
      </c>
      <c r="J300">
        <v>30.2</v>
      </c>
      <c r="K300">
        <v>636.09</v>
      </c>
      <c r="M300">
        <f t="shared" si="16"/>
        <v>12.714500000000001</v>
      </c>
      <c r="N300">
        <f t="shared" si="17"/>
        <v>0.59904826968833191</v>
      </c>
      <c r="S300">
        <v>299</v>
      </c>
      <c r="T300">
        <f t="shared" si="18"/>
        <v>66.613708757717561</v>
      </c>
      <c r="U300">
        <f t="shared" si="19"/>
        <v>1.9952413484416591</v>
      </c>
    </row>
    <row r="301" spans="1:21" x14ac:dyDescent="0.75">
      <c r="A301" s="7">
        <v>0.66035879629629635</v>
      </c>
      <c r="B301">
        <v>18.649999999999999</v>
      </c>
      <c r="C301">
        <v>42.48</v>
      </c>
      <c r="D301">
        <v>10</v>
      </c>
      <c r="E301">
        <v>34.409999999999997</v>
      </c>
      <c r="F301">
        <v>10</v>
      </c>
      <c r="G301">
        <v>34.020000000000003</v>
      </c>
      <c r="H301">
        <v>35.630000000000003</v>
      </c>
      <c r="I301">
        <v>33.61</v>
      </c>
      <c r="J301">
        <v>30.01</v>
      </c>
      <c r="K301">
        <v>644.29</v>
      </c>
      <c r="M301">
        <f t="shared" si="16"/>
        <v>12.654499999999999</v>
      </c>
      <c r="N301">
        <f t="shared" si="17"/>
        <v>0.59622134797050574</v>
      </c>
      <c r="S301">
        <v>300</v>
      </c>
      <c r="T301">
        <f t="shared" si="18"/>
        <v>66.455411118574403</v>
      </c>
      <c r="U301">
        <f t="shared" si="19"/>
        <v>1.9811067398525282</v>
      </c>
    </row>
    <row r="302" spans="1:21" x14ac:dyDescent="0.75">
      <c r="A302" s="7">
        <v>0.66105324074074068</v>
      </c>
      <c r="B302">
        <v>18.61</v>
      </c>
      <c r="C302">
        <v>42.41</v>
      </c>
      <c r="D302">
        <v>10</v>
      </c>
      <c r="E302">
        <v>34.36</v>
      </c>
      <c r="F302">
        <v>10</v>
      </c>
      <c r="G302">
        <v>34.1</v>
      </c>
      <c r="H302">
        <v>35.700000000000003</v>
      </c>
      <c r="I302">
        <v>33.49</v>
      </c>
      <c r="J302">
        <v>29.52</v>
      </c>
      <c r="K302">
        <v>631.98</v>
      </c>
      <c r="M302">
        <f t="shared" si="16"/>
        <v>12.6145</v>
      </c>
      <c r="N302">
        <f t="shared" si="17"/>
        <v>0.59433673349195504</v>
      </c>
      <c r="S302">
        <v>301</v>
      </c>
      <c r="T302">
        <f t="shared" si="18"/>
        <v>66.349042768242882</v>
      </c>
      <c r="U302">
        <f t="shared" si="19"/>
        <v>1.9716836674597746</v>
      </c>
    </row>
    <row r="303" spans="1:21" x14ac:dyDescent="0.75">
      <c r="A303" s="7">
        <v>0.66174768518518523</v>
      </c>
      <c r="B303">
        <v>18.600000000000001</v>
      </c>
      <c r="C303">
        <v>42.35</v>
      </c>
      <c r="D303">
        <v>10</v>
      </c>
      <c r="E303">
        <v>34.520000000000003</v>
      </c>
      <c r="F303">
        <v>10</v>
      </c>
      <c r="G303">
        <v>34.1</v>
      </c>
      <c r="H303">
        <v>35.51</v>
      </c>
      <c r="I303">
        <v>33.36</v>
      </c>
      <c r="J303">
        <v>30.68</v>
      </c>
      <c r="K303">
        <v>629.25</v>
      </c>
      <c r="M303">
        <f t="shared" si="16"/>
        <v>12.604500000000002</v>
      </c>
      <c r="N303">
        <f t="shared" si="17"/>
        <v>0.59386557987231747</v>
      </c>
      <c r="S303">
        <v>302</v>
      </c>
      <c r="T303">
        <f t="shared" si="18"/>
        <v>66.322345194176677</v>
      </c>
      <c r="U303">
        <f t="shared" si="19"/>
        <v>1.9693278993615868</v>
      </c>
    </row>
    <row r="304" spans="1:21" x14ac:dyDescent="0.75">
      <c r="A304" s="7">
        <v>0.66244212962962956</v>
      </c>
      <c r="B304">
        <v>18.55</v>
      </c>
      <c r="C304">
        <v>42.3</v>
      </c>
      <c r="D304">
        <v>10</v>
      </c>
      <c r="E304">
        <v>34.76</v>
      </c>
      <c r="F304">
        <v>10</v>
      </c>
      <c r="G304">
        <v>34.200000000000003</v>
      </c>
      <c r="H304">
        <v>35.619999999999997</v>
      </c>
      <c r="I304">
        <v>33.270000000000003</v>
      </c>
      <c r="J304">
        <v>33.4</v>
      </c>
      <c r="K304">
        <v>625.15</v>
      </c>
      <c r="M304">
        <f t="shared" si="16"/>
        <v>12.554500000000001</v>
      </c>
      <c r="N304">
        <f t="shared" si="17"/>
        <v>0.59150981177412898</v>
      </c>
      <c r="S304">
        <v>303</v>
      </c>
      <c r="T304">
        <f t="shared" si="18"/>
        <v>66.188219363574802</v>
      </c>
      <c r="U304">
        <f t="shared" si="19"/>
        <v>1.9575490588706446</v>
      </c>
    </row>
    <row r="305" spans="1:21" x14ac:dyDescent="0.75">
      <c r="A305" s="7">
        <v>0.66313657407407411</v>
      </c>
      <c r="B305">
        <v>18.55</v>
      </c>
      <c r="C305">
        <v>42.27</v>
      </c>
      <c r="D305">
        <v>10</v>
      </c>
      <c r="E305">
        <v>35</v>
      </c>
      <c r="F305">
        <v>10</v>
      </c>
      <c r="G305">
        <v>34.090000000000003</v>
      </c>
      <c r="H305">
        <v>35.42</v>
      </c>
      <c r="I305">
        <v>33.369999999999997</v>
      </c>
      <c r="J305">
        <v>29.69</v>
      </c>
      <c r="K305">
        <v>626.52</v>
      </c>
      <c r="M305">
        <f t="shared" si="16"/>
        <v>12.554500000000001</v>
      </c>
      <c r="N305">
        <f t="shared" si="17"/>
        <v>0.59150981177412898</v>
      </c>
      <c r="S305">
        <v>304</v>
      </c>
      <c r="T305">
        <f t="shared" si="18"/>
        <v>66.188219363574802</v>
      </c>
      <c r="U305">
        <f t="shared" si="19"/>
        <v>1.9575490588706446</v>
      </c>
    </row>
    <row r="306" spans="1:21" x14ac:dyDescent="0.75">
      <c r="A306" s="7">
        <v>0.66383101851851845</v>
      </c>
      <c r="B306">
        <v>18.54</v>
      </c>
      <c r="C306">
        <v>42.24</v>
      </c>
      <c r="D306">
        <v>10</v>
      </c>
      <c r="E306">
        <v>35.020000000000003</v>
      </c>
      <c r="F306">
        <v>10</v>
      </c>
      <c r="G306">
        <v>33.909999999999997</v>
      </c>
      <c r="H306">
        <v>35.44</v>
      </c>
      <c r="I306">
        <v>33.25</v>
      </c>
      <c r="J306">
        <v>29.29</v>
      </c>
      <c r="K306">
        <v>614.21</v>
      </c>
      <c r="M306">
        <f t="shared" si="16"/>
        <v>12.544499999999999</v>
      </c>
      <c r="N306">
        <f t="shared" si="17"/>
        <v>0.5910386581544913</v>
      </c>
      <c r="S306">
        <v>305</v>
      </c>
      <c r="T306">
        <f t="shared" si="18"/>
        <v>66.161265893419426</v>
      </c>
      <c r="U306">
        <f t="shared" si="19"/>
        <v>1.9551932907724558</v>
      </c>
    </row>
    <row r="307" spans="1:21" x14ac:dyDescent="0.75">
      <c r="A307" s="7">
        <v>0.664525462962963</v>
      </c>
      <c r="B307">
        <v>18.45</v>
      </c>
      <c r="C307">
        <v>42.24</v>
      </c>
      <c r="D307">
        <v>10</v>
      </c>
      <c r="E307">
        <v>35.17</v>
      </c>
      <c r="F307">
        <v>10</v>
      </c>
      <c r="G307">
        <v>33.51</v>
      </c>
      <c r="H307">
        <v>35.049999999999997</v>
      </c>
      <c r="I307">
        <v>33.15</v>
      </c>
      <c r="J307">
        <v>26.92</v>
      </c>
      <c r="K307">
        <v>614.21</v>
      </c>
      <c r="M307">
        <f t="shared" si="16"/>
        <v>12.454499999999999</v>
      </c>
      <c r="N307">
        <f t="shared" si="17"/>
        <v>0.5867982755777521</v>
      </c>
      <c r="S307">
        <v>306</v>
      </c>
      <c r="T307">
        <f t="shared" si="18"/>
        <v>65.916736922397519</v>
      </c>
      <c r="U307">
        <f t="shared" si="19"/>
        <v>1.9339913778887601</v>
      </c>
    </row>
    <row r="308" spans="1:21" x14ac:dyDescent="0.75">
      <c r="S308">
        <v>307</v>
      </c>
      <c r="T308" t="e">
        <f t="shared" si="18"/>
        <v>#DIV/0!</v>
      </c>
      <c r="U308">
        <f t="shared" si="19"/>
        <v>-1</v>
      </c>
    </row>
    <row r="309" spans="1:21" x14ac:dyDescent="0.75">
      <c r="S309">
        <v>308</v>
      </c>
      <c r="T309" t="e">
        <f t="shared" si="18"/>
        <v>#DIV/0!</v>
      </c>
      <c r="U309">
        <f t="shared" si="19"/>
        <v>-1</v>
      </c>
    </row>
    <row r="310" spans="1:21" x14ac:dyDescent="0.75">
      <c r="S310">
        <v>309</v>
      </c>
      <c r="T310" t="e">
        <f t="shared" si="18"/>
        <v>#DIV/0!</v>
      </c>
      <c r="U310">
        <f t="shared" si="19"/>
        <v>-1</v>
      </c>
    </row>
    <row r="311" spans="1:21" x14ac:dyDescent="0.75">
      <c r="S311">
        <v>310</v>
      </c>
      <c r="T311" t="e">
        <f t="shared" si="18"/>
        <v>#DIV/0!</v>
      </c>
      <c r="U311">
        <f t="shared" si="19"/>
        <v>-1</v>
      </c>
    </row>
    <row r="312" spans="1:21" x14ac:dyDescent="0.75">
      <c r="S312">
        <v>311</v>
      </c>
      <c r="T312" t="e">
        <f t="shared" si="18"/>
        <v>#DIV/0!</v>
      </c>
      <c r="U312">
        <f t="shared" si="19"/>
        <v>-1</v>
      </c>
    </row>
    <row r="313" spans="1:21" x14ac:dyDescent="0.75">
      <c r="S313">
        <v>312</v>
      </c>
      <c r="T313" t="e">
        <f t="shared" si="18"/>
        <v>#DIV/0!</v>
      </c>
      <c r="U313">
        <f t="shared" si="19"/>
        <v>-1</v>
      </c>
    </row>
    <row r="314" spans="1:21" x14ac:dyDescent="0.75">
      <c r="S314">
        <v>313</v>
      </c>
      <c r="T314" t="e">
        <f t="shared" si="18"/>
        <v>#DIV/0!</v>
      </c>
      <c r="U314">
        <f t="shared" si="19"/>
        <v>-1</v>
      </c>
    </row>
    <row r="315" spans="1:21" x14ac:dyDescent="0.75">
      <c r="S315">
        <v>314</v>
      </c>
      <c r="T315" t="e">
        <f t="shared" si="18"/>
        <v>#DIV/0!</v>
      </c>
      <c r="U315">
        <f t="shared" si="19"/>
        <v>-1</v>
      </c>
    </row>
    <row r="316" spans="1:21" x14ac:dyDescent="0.75">
      <c r="S316">
        <v>315</v>
      </c>
      <c r="T316" t="e">
        <f t="shared" si="18"/>
        <v>#DIV/0!</v>
      </c>
      <c r="U316">
        <f t="shared" si="19"/>
        <v>-1</v>
      </c>
    </row>
    <row r="317" spans="1:21" x14ac:dyDescent="0.75">
      <c r="S317">
        <v>316</v>
      </c>
      <c r="T317" t="e">
        <f t="shared" si="18"/>
        <v>#DIV/0!</v>
      </c>
      <c r="U317">
        <f t="shared" si="19"/>
        <v>-1</v>
      </c>
    </row>
    <row r="318" spans="1:21" x14ac:dyDescent="0.75">
      <c r="S318">
        <v>317</v>
      </c>
      <c r="T318" t="e">
        <f t="shared" si="18"/>
        <v>#DIV/0!</v>
      </c>
      <c r="U318">
        <f t="shared" si="19"/>
        <v>-1</v>
      </c>
    </row>
    <row r="319" spans="1:21" x14ac:dyDescent="0.75">
      <c r="S319">
        <v>318</v>
      </c>
      <c r="T319" t="e">
        <f t="shared" si="18"/>
        <v>#DIV/0!</v>
      </c>
      <c r="U319">
        <f t="shared" si="19"/>
        <v>-1</v>
      </c>
    </row>
    <row r="320" spans="1:21" x14ac:dyDescent="0.75">
      <c r="S320">
        <v>319</v>
      </c>
      <c r="T320" t="e">
        <f t="shared" si="18"/>
        <v>#DIV/0!</v>
      </c>
      <c r="U320">
        <f t="shared" si="19"/>
        <v>-1</v>
      </c>
    </row>
    <row r="321" spans="19:21" x14ac:dyDescent="0.75">
      <c r="S321">
        <v>320</v>
      </c>
      <c r="T321" t="e">
        <f t="shared" si="18"/>
        <v>#DIV/0!</v>
      </c>
      <c r="U321">
        <f t="shared" si="19"/>
        <v>-1</v>
      </c>
    </row>
    <row r="322" spans="19:21" x14ac:dyDescent="0.75">
      <c r="S322">
        <v>321</v>
      </c>
      <c r="T322" t="e">
        <f t="shared" si="18"/>
        <v>#DIV/0!</v>
      </c>
      <c r="U322">
        <f t="shared" si="19"/>
        <v>-1</v>
      </c>
    </row>
    <row r="323" spans="19:21" x14ac:dyDescent="0.75">
      <c r="S323">
        <v>322</v>
      </c>
      <c r="T323" t="e">
        <f t="shared" ref="T323:T342" si="20">(M323-$W$8)/M323*100</f>
        <v>#DIV/0!</v>
      </c>
      <c r="U323">
        <f t="shared" ref="U323:U342" si="21">(M323-$W$8)/$W$8</f>
        <v>-1</v>
      </c>
    </row>
    <row r="324" spans="19:21" x14ac:dyDescent="0.75">
      <c r="S324">
        <v>323</v>
      </c>
      <c r="T324" t="e">
        <f t="shared" si="20"/>
        <v>#DIV/0!</v>
      </c>
      <c r="U324">
        <f t="shared" si="21"/>
        <v>-1</v>
      </c>
    </row>
    <row r="325" spans="19:21" x14ac:dyDescent="0.75">
      <c r="S325">
        <v>324</v>
      </c>
      <c r="T325" t="e">
        <f t="shared" si="20"/>
        <v>#DIV/0!</v>
      </c>
      <c r="U325">
        <f t="shared" si="21"/>
        <v>-1</v>
      </c>
    </row>
    <row r="326" spans="19:21" x14ac:dyDescent="0.75">
      <c r="S326">
        <v>325</v>
      </c>
      <c r="T326" t="e">
        <f t="shared" si="20"/>
        <v>#DIV/0!</v>
      </c>
      <c r="U326">
        <f t="shared" si="21"/>
        <v>-1</v>
      </c>
    </row>
    <row r="327" spans="19:21" x14ac:dyDescent="0.75">
      <c r="S327">
        <v>326</v>
      </c>
      <c r="T327" t="e">
        <f t="shared" si="20"/>
        <v>#DIV/0!</v>
      </c>
      <c r="U327">
        <f t="shared" si="21"/>
        <v>-1</v>
      </c>
    </row>
    <row r="328" spans="19:21" x14ac:dyDescent="0.75">
      <c r="S328">
        <v>327</v>
      </c>
      <c r="T328" t="e">
        <f t="shared" si="20"/>
        <v>#DIV/0!</v>
      </c>
      <c r="U328">
        <f t="shared" si="21"/>
        <v>-1</v>
      </c>
    </row>
    <row r="329" spans="19:21" x14ac:dyDescent="0.75">
      <c r="S329">
        <v>328</v>
      </c>
      <c r="T329" t="e">
        <f t="shared" si="20"/>
        <v>#DIV/0!</v>
      </c>
      <c r="U329">
        <f t="shared" si="21"/>
        <v>-1</v>
      </c>
    </row>
    <row r="330" spans="19:21" x14ac:dyDescent="0.75">
      <c r="S330">
        <v>329</v>
      </c>
      <c r="T330" t="e">
        <f t="shared" si="20"/>
        <v>#DIV/0!</v>
      </c>
      <c r="U330">
        <f t="shared" si="21"/>
        <v>-1</v>
      </c>
    </row>
    <row r="331" spans="19:21" x14ac:dyDescent="0.75">
      <c r="S331">
        <v>330</v>
      </c>
      <c r="T331" t="e">
        <f t="shared" si="20"/>
        <v>#DIV/0!</v>
      </c>
      <c r="U331">
        <f t="shared" si="21"/>
        <v>-1</v>
      </c>
    </row>
    <row r="332" spans="19:21" x14ac:dyDescent="0.75">
      <c r="S332">
        <v>331</v>
      </c>
      <c r="T332" t="e">
        <f t="shared" si="20"/>
        <v>#DIV/0!</v>
      </c>
      <c r="U332">
        <f t="shared" si="21"/>
        <v>-1</v>
      </c>
    </row>
    <row r="333" spans="19:21" x14ac:dyDescent="0.75">
      <c r="S333">
        <v>332</v>
      </c>
      <c r="T333" t="e">
        <f t="shared" si="20"/>
        <v>#DIV/0!</v>
      </c>
      <c r="U333">
        <f t="shared" si="21"/>
        <v>-1</v>
      </c>
    </row>
    <row r="334" spans="19:21" x14ac:dyDescent="0.75">
      <c r="S334">
        <v>333</v>
      </c>
      <c r="T334" t="e">
        <f t="shared" si="20"/>
        <v>#DIV/0!</v>
      </c>
      <c r="U334">
        <f t="shared" si="21"/>
        <v>-1</v>
      </c>
    </row>
    <row r="335" spans="19:21" x14ac:dyDescent="0.75">
      <c r="S335">
        <v>334</v>
      </c>
      <c r="T335" t="e">
        <f t="shared" si="20"/>
        <v>#DIV/0!</v>
      </c>
      <c r="U335">
        <f t="shared" si="21"/>
        <v>-1</v>
      </c>
    </row>
    <row r="336" spans="19:21" x14ac:dyDescent="0.75">
      <c r="S336">
        <v>335</v>
      </c>
      <c r="T336" t="e">
        <f t="shared" si="20"/>
        <v>#DIV/0!</v>
      </c>
      <c r="U336">
        <f t="shared" si="21"/>
        <v>-1</v>
      </c>
    </row>
    <row r="337" spans="19:21" x14ac:dyDescent="0.75">
      <c r="S337">
        <v>336</v>
      </c>
      <c r="T337" t="e">
        <f t="shared" si="20"/>
        <v>#DIV/0!</v>
      </c>
      <c r="U337">
        <f t="shared" si="21"/>
        <v>-1</v>
      </c>
    </row>
    <row r="338" spans="19:21" x14ac:dyDescent="0.75">
      <c r="S338">
        <v>337</v>
      </c>
      <c r="T338" t="e">
        <f t="shared" si="20"/>
        <v>#DIV/0!</v>
      </c>
      <c r="U338">
        <f t="shared" si="21"/>
        <v>-1</v>
      </c>
    </row>
    <row r="339" spans="19:21" x14ac:dyDescent="0.75">
      <c r="S339">
        <v>338</v>
      </c>
      <c r="T339" t="e">
        <f t="shared" si="20"/>
        <v>#DIV/0!</v>
      </c>
      <c r="U339">
        <f t="shared" si="21"/>
        <v>-1</v>
      </c>
    </row>
    <row r="340" spans="19:21" x14ac:dyDescent="0.75">
      <c r="S340">
        <v>339</v>
      </c>
      <c r="T340" t="e">
        <f t="shared" si="20"/>
        <v>#DIV/0!</v>
      </c>
      <c r="U340">
        <f t="shared" si="21"/>
        <v>-1</v>
      </c>
    </row>
    <row r="341" spans="19:21" x14ac:dyDescent="0.75">
      <c r="S341">
        <v>340</v>
      </c>
      <c r="T341" t="e">
        <f t="shared" si="20"/>
        <v>#DIV/0!</v>
      </c>
      <c r="U341">
        <f t="shared" si="21"/>
        <v>-1</v>
      </c>
    </row>
    <row r="342" spans="19:21" x14ac:dyDescent="0.75">
      <c r="S342">
        <v>341</v>
      </c>
      <c r="T342" t="e">
        <f t="shared" si="20"/>
        <v>#DIV/0!</v>
      </c>
      <c r="U342">
        <f t="shared" si="21"/>
        <v>-1</v>
      </c>
    </row>
  </sheetData>
  <mergeCells count="1">
    <mergeCell ref="P1:Q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3"/>
  <sheetViews>
    <sheetView topLeftCell="D2" zoomScale="70" zoomScaleNormal="70" workbookViewId="0">
      <selection activeCell="H2" sqref="H2:J3"/>
    </sheetView>
  </sheetViews>
  <sheetFormatPr defaultRowHeight="14.75" x14ac:dyDescent="0.75"/>
  <cols>
    <col min="16" max="16" width="11.86328125" bestFit="1" customWidth="1"/>
    <col min="17" max="17" width="14.40625" bestFit="1" customWidth="1"/>
    <col min="18" max="18" width="13.86328125" bestFit="1" customWidth="1"/>
    <col min="20" max="20" width="47" bestFit="1" customWidth="1"/>
    <col min="21" max="21" width="12.54296875" bestFit="1" customWidth="1"/>
  </cols>
  <sheetData>
    <row r="1" spans="1:21" ht="29.5" x14ac:dyDescent="0.75">
      <c r="A1" t="s">
        <v>11</v>
      </c>
      <c r="B1" t="s">
        <v>12</v>
      </c>
      <c r="C1" t="s">
        <v>20</v>
      </c>
      <c r="D1" t="s">
        <v>21</v>
      </c>
      <c r="E1" t="s">
        <v>13</v>
      </c>
      <c r="F1" t="s">
        <v>14</v>
      </c>
      <c r="G1" t="s">
        <v>15</v>
      </c>
      <c r="H1" t="s">
        <v>22</v>
      </c>
      <c r="I1" t="s">
        <v>23</v>
      </c>
      <c r="J1" t="s">
        <v>24</v>
      </c>
      <c r="K1" t="s">
        <v>19</v>
      </c>
      <c r="N1" s="24" t="s">
        <v>60</v>
      </c>
      <c r="O1" s="24" t="s">
        <v>65</v>
      </c>
      <c r="P1" t="s">
        <v>108</v>
      </c>
      <c r="Q1" t="s">
        <v>106</v>
      </c>
      <c r="R1" t="s">
        <v>107</v>
      </c>
      <c r="T1" s="78" t="s">
        <v>67</v>
      </c>
      <c r="U1" s="78"/>
    </row>
    <row r="2" spans="1:21" x14ac:dyDescent="0.75">
      <c r="A2" s="7">
        <v>0.43254629629629626</v>
      </c>
      <c r="B2">
        <v>26.66</v>
      </c>
      <c r="C2">
        <v>36.14</v>
      </c>
      <c r="D2">
        <v>10</v>
      </c>
      <c r="E2">
        <v>36.9</v>
      </c>
      <c r="F2">
        <v>39.08</v>
      </c>
      <c r="G2">
        <v>28.66</v>
      </c>
      <c r="H2">
        <v>20.43</v>
      </c>
      <c r="I2">
        <v>33.770000000000003</v>
      </c>
      <c r="J2">
        <v>30.22</v>
      </c>
      <c r="K2">
        <v>1322.38</v>
      </c>
      <c r="N2">
        <f t="shared" ref="N2:N65" si="0">B2-5.9955</f>
        <v>20.6645</v>
      </c>
      <c r="O2">
        <f>N2/20.6645</f>
        <v>1</v>
      </c>
      <c r="P2">
        <v>1</v>
      </c>
      <c r="Q2">
        <f>(N2-$T$11)/N2*100</f>
        <v>80</v>
      </c>
      <c r="R2">
        <f>(N2-$T$11)/$T$11</f>
        <v>4</v>
      </c>
      <c r="T2" t="s">
        <v>68</v>
      </c>
      <c r="U2">
        <v>1043.557</v>
      </c>
    </row>
    <row r="3" spans="1:21" x14ac:dyDescent="0.75">
      <c r="A3" s="7">
        <v>0.43324074074074076</v>
      </c>
      <c r="B3">
        <v>26.6</v>
      </c>
      <c r="C3">
        <v>36.22</v>
      </c>
      <c r="D3">
        <v>10</v>
      </c>
      <c r="E3">
        <v>35.82</v>
      </c>
      <c r="F3">
        <v>10</v>
      </c>
      <c r="G3">
        <v>34.369999999999997</v>
      </c>
      <c r="H3">
        <v>18.5</v>
      </c>
      <c r="I3">
        <v>20.48</v>
      </c>
      <c r="J3">
        <v>31.92</v>
      </c>
      <c r="K3">
        <v>1221.21</v>
      </c>
      <c r="N3">
        <f t="shared" si="0"/>
        <v>20.604500000000002</v>
      </c>
      <c r="O3">
        <f t="shared" ref="O3:O66" si="1">N3/20.6645</f>
        <v>0.99709646979118782</v>
      </c>
      <c r="P3">
        <v>2</v>
      </c>
      <c r="Q3">
        <f t="shared" ref="Q3:Q66" si="2">(N3-$T$11)/N3*100</f>
        <v>79.941760295081181</v>
      </c>
      <c r="R3">
        <f t="shared" ref="R3:R66" si="3">(N3-$T$11)/$T$11</f>
        <v>3.9854823489559394</v>
      </c>
      <c r="T3" t="s">
        <v>75</v>
      </c>
      <c r="U3">
        <f>3.1416*0.035*0.035</f>
        <v>3.8484600000000006E-3</v>
      </c>
    </row>
    <row r="4" spans="1:21" x14ac:dyDescent="0.75">
      <c r="A4" s="7">
        <v>0.4339351851851852</v>
      </c>
      <c r="B4">
        <v>26.48</v>
      </c>
      <c r="C4">
        <v>36.33</v>
      </c>
      <c r="D4">
        <v>10</v>
      </c>
      <c r="E4">
        <v>35.5</v>
      </c>
      <c r="F4">
        <v>10</v>
      </c>
      <c r="G4">
        <v>34.72</v>
      </c>
      <c r="H4">
        <v>19.38</v>
      </c>
      <c r="I4">
        <v>21.14</v>
      </c>
      <c r="J4">
        <v>32.630000000000003</v>
      </c>
      <c r="K4">
        <v>1280</v>
      </c>
      <c r="N4">
        <f t="shared" si="0"/>
        <v>20.484500000000001</v>
      </c>
      <c r="O4">
        <f t="shared" si="1"/>
        <v>0.99128940937356336</v>
      </c>
      <c r="P4">
        <v>3</v>
      </c>
      <c r="Q4">
        <f t="shared" si="2"/>
        <v>79.824257365324996</v>
      </c>
      <c r="R4">
        <f t="shared" si="3"/>
        <v>3.956447046867817</v>
      </c>
      <c r="T4" t="s">
        <v>69</v>
      </c>
      <c r="U4">
        <v>5</v>
      </c>
    </row>
    <row r="5" spans="1:21" x14ac:dyDescent="0.75">
      <c r="A5" s="7">
        <v>0.43462962962962964</v>
      </c>
      <c r="B5">
        <v>26.44</v>
      </c>
      <c r="C5">
        <v>36.47</v>
      </c>
      <c r="D5">
        <v>10</v>
      </c>
      <c r="E5">
        <v>35.42</v>
      </c>
      <c r="F5">
        <v>10</v>
      </c>
      <c r="G5">
        <v>34.979999999999997</v>
      </c>
      <c r="H5">
        <v>20.149999999999999</v>
      </c>
      <c r="I5">
        <v>21.81</v>
      </c>
      <c r="J5">
        <v>32.340000000000003</v>
      </c>
      <c r="K5">
        <v>1377.06</v>
      </c>
      <c r="N5">
        <f t="shared" si="0"/>
        <v>20.444500000000001</v>
      </c>
      <c r="O5">
        <f t="shared" si="1"/>
        <v>0.98935372256768861</v>
      </c>
      <c r="P5">
        <v>4</v>
      </c>
      <c r="Q5">
        <f t="shared" si="2"/>
        <v>79.784783193523936</v>
      </c>
      <c r="R5">
        <f t="shared" si="3"/>
        <v>3.9467686128384432</v>
      </c>
      <c r="T5" t="s">
        <v>71</v>
      </c>
      <c r="U5">
        <f>60*5</f>
        <v>300</v>
      </c>
    </row>
    <row r="6" spans="1:21" x14ac:dyDescent="0.75">
      <c r="A6" s="7">
        <v>0.43532407407407409</v>
      </c>
      <c r="B6">
        <v>26.43</v>
      </c>
      <c r="C6">
        <v>36.65</v>
      </c>
      <c r="D6">
        <v>10</v>
      </c>
      <c r="E6">
        <v>35.479999999999997</v>
      </c>
      <c r="F6">
        <v>10</v>
      </c>
      <c r="G6">
        <v>35.270000000000003</v>
      </c>
      <c r="H6">
        <v>20.8</v>
      </c>
      <c r="I6">
        <v>22.48</v>
      </c>
      <c r="J6">
        <v>32.22</v>
      </c>
      <c r="K6">
        <v>1409.87</v>
      </c>
      <c r="N6">
        <f t="shared" si="0"/>
        <v>20.4345</v>
      </c>
      <c r="O6">
        <f t="shared" si="1"/>
        <v>0.98886980086621978</v>
      </c>
      <c r="P6">
        <v>5</v>
      </c>
      <c r="Q6">
        <f t="shared" si="2"/>
        <v>79.774890503804841</v>
      </c>
      <c r="R6">
        <f t="shared" si="3"/>
        <v>3.9443490043310989</v>
      </c>
      <c r="T6" t="s">
        <v>72</v>
      </c>
      <c r="U6">
        <f>U2*U4*U5*U3</f>
        <v>6024.131058330001</v>
      </c>
    </row>
    <row r="7" spans="1:21" x14ac:dyDescent="0.75">
      <c r="A7" s="7">
        <v>0.43601851851851853</v>
      </c>
      <c r="B7">
        <v>26.16</v>
      </c>
      <c r="C7">
        <v>36.86</v>
      </c>
      <c r="D7">
        <v>10</v>
      </c>
      <c r="E7">
        <v>35.56</v>
      </c>
      <c r="F7">
        <v>10</v>
      </c>
      <c r="G7">
        <v>35.29</v>
      </c>
      <c r="H7">
        <v>21.36</v>
      </c>
      <c r="I7">
        <v>22.9</v>
      </c>
      <c r="J7">
        <v>32.51</v>
      </c>
      <c r="K7">
        <v>1336.05</v>
      </c>
      <c r="N7">
        <f t="shared" si="0"/>
        <v>20.1645</v>
      </c>
      <c r="O7">
        <f t="shared" si="1"/>
        <v>0.97580391492656493</v>
      </c>
      <c r="P7">
        <v>6</v>
      </c>
      <c r="Q7">
        <f t="shared" si="2"/>
        <v>79.504078950631069</v>
      </c>
      <c r="R7">
        <f t="shared" si="3"/>
        <v>3.8790195746328244</v>
      </c>
      <c r="T7" t="s">
        <v>73</v>
      </c>
    </row>
    <row r="8" spans="1:21" x14ac:dyDescent="0.75">
      <c r="A8" s="7">
        <v>0.43671296296296297</v>
      </c>
      <c r="B8">
        <v>26.05</v>
      </c>
      <c r="C8">
        <v>37.049999999999997</v>
      </c>
      <c r="D8">
        <v>10</v>
      </c>
      <c r="E8">
        <v>35.590000000000003</v>
      </c>
      <c r="F8">
        <v>10</v>
      </c>
      <c r="G8">
        <v>35.18</v>
      </c>
      <c r="H8">
        <v>21.8</v>
      </c>
      <c r="I8">
        <v>23.21</v>
      </c>
      <c r="J8">
        <v>32.17</v>
      </c>
      <c r="K8">
        <v>1245.82</v>
      </c>
      <c r="N8">
        <f t="shared" si="0"/>
        <v>20.054500000000001</v>
      </c>
      <c r="O8">
        <f t="shared" si="1"/>
        <v>0.97048077621040918</v>
      </c>
      <c r="P8">
        <v>7</v>
      </c>
      <c r="Q8">
        <f t="shared" si="2"/>
        <v>79.391657732678453</v>
      </c>
      <c r="R8">
        <f t="shared" si="3"/>
        <v>3.8524038810520458</v>
      </c>
      <c r="T8" t="s">
        <v>74</v>
      </c>
    </row>
    <row r="9" spans="1:21" x14ac:dyDescent="0.75">
      <c r="A9" s="7">
        <v>0.43740740740740741</v>
      </c>
      <c r="B9">
        <v>26.02</v>
      </c>
      <c r="C9">
        <v>37.24</v>
      </c>
      <c r="D9">
        <v>10</v>
      </c>
      <c r="E9">
        <v>35.57</v>
      </c>
      <c r="F9">
        <v>10</v>
      </c>
      <c r="G9">
        <v>35.1</v>
      </c>
      <c r="H9">
        <v>22.08</v>
      </c>
      <c r="I9">
        <v>23.31</v>
      </c>
      <c r="J9">
        <v>32.9</v>
      </c>
      <c r="K9">
        <v>1161.06</v>
      </c>
      <c r="N9">
        <f t="shared" si="0"/>
        <v>20.0245</v>
      </c>
      <c r="O9">
        <f t="shared" si="1"/>
        <v>0.96902901110600304</v>
      </c>
      <c r="P9">
        <v>8</v>
      </c>
      <c r="Q9">
        <f t="shared" si="2"/>
        <v>79.360783040775047</v>
      </c>
      <c r="R9">
        <f t="shared" si="3"/>
        <v>3.8451450555300153</v>
      </c>
      <c r="T9" t="s">
        <v>76</v>
      </c>
    </row>
    <row r="10" spans="1:21" x14ac:dyDescent="0.75">
      <c r="A10" s="7">
        <v>0.43810185185185185</v>
      </c>
      <c r="B10">
        <v>26</v>
      </c>
      <c r="C10">
        <v>37.42</v>
      </c>
      <c r="D10">
        <v>10</v>
      </c>
      <c r="E10">
        <v>35.57</v>
      </c>
      <c r="F10">
        <v>10</v>
      </c>
      <c r="G10">
        <v>35.07</v>
      </c>
      <c r="H10">
        <v>22.22</v>
      </c>
      <c r="I10">
        <v>23.24</v>
      </c>
      <c r="J10">
        <v>32.630000000000003</v>
      </c>
      <c r="K10">
        <v>1166.53</v>
      </c>
      <c r="N10">
        <f t="shared" si="0"/>
        <v>20.0045</v>
      </c>
      <c r="O10">
        <f t="shared" si="1"/>
        <v>0.96806116770306561</v>
      </c>
      <c r="P10">
        <v>9</v>
      </c>
      <c r="Q10">
        <f t="shared" si="2"/>
        <v>79.340148466595011</v>
      </c>
      <c r="R10">
        <f t="shared" si="3"/>
        <v>3.8403058385153281</v>
      </c>
    </row>
    <row r="11" spans="1:21" x14ac:dyDescent="0.75">
      <c r="A11" s="7">
        <v>0.4387962962962963</v>
      </c>
      <c r="B11">
        <v>25.95</v>
      </c>
      <c r="C11">
        <v>37.61</v>
      </c>
      <c r="D11">
        <v>10</v>
      </c>
      <c r="E11">
        <v>35.56</v>
      </c>
      <c r="F11">
        <v>10</v>
      </c>
      <c r="G11">
        <v>34.979999999999997</v>
      </c>
      <c r="H11">
        <v>22.36</v>
      </c>
      <c r="I11">
        <v>23.21</v>
      </c>
      <c r="J11">
        <v>32.99</v>
      </c>
      <c r="K11">
        <v>1079.03</v>
      </c>
      <c r="N11">
        <f t="shared" si="0"/>
        <v>19.954499999999999</v>
      </c>
      <c r="O11">
        <f t="shared" si="1"/>
        <v>0.96564155919572214</v>
      </c>
      <c r="P11">
        <v>10</v>
      </c>
      <c r="Q11">
        <f t="shared" si="2"/>
        <v>79.288381066927258</v>
      </c>
      <c r="R11">
        <f t="shared" si="3"/>
        <v>3.8282077959786105</v>
      </c>
      <c r="T11">
        <f>0.2*N2</f>
        <v>4.1329000000000002</v>
      </c>
    </row>
    <row r="12" spans="1:21" x14ac:dyDescent="0.75">
      <c r="A12" s="7">
        <v>0.43949074074074074</v>
      </c>
      <c r="B12">
        <v>25.93</v>
      </c>
      <c r="C12">
        <v>37.75</v>
      </c>
      <c r="D12">
        <v>10</v>
      </c>
      <c r="E12">
        <v>35.479999999999997</v>
      </c>
      <c r="F12">
        <v>10</v>
      </c>
      <c r="G12">
        <v>34.9</v>
      </c>
      <c r="H12">
        <v>22.41</v>
      </c>
      <c r="I12">
        <v>23.15</v>
      </c>
      <c r="J12">
        <v>32.340000000000003</v>
      </c>
      <c r="K12">
        <v>1053.06</v>
      </c>
      <c r="N12">
        <f t="shared" si="0"/>
        <v>19.9345</v>
      </c>
      <c r="O12">
        <f t="shared" si="1"/>
        <v>0.96467371579278471</v>
      </c>
      <c r="P12">
        <v>11</v>
      </c>
      <c r="Q12">
        <f t="shared" si="2"/>
        <v>79.267601394567208</v>
      </c>
      <c r="R12">
        <f t="shared" si="3"/>
        <v>3.8233685789639233</v>
      </c>
    </row>
    <row r="13" spans="1:21" x14ac:dyDescent="0.75">
      <c r="A13" s="7">
        <v>0.44018518518518518</v>
      </c>
      <c r="B13">
        <v>25.89</v>
      </c>
      <c r="C13">
        <v>37.86</v>
      </c>
      <c r="D13">
        <v>10</v>
      </c>
      <c r="E13">
        <v>35.35</v>
      </c>
      <c r="F13">
        <v>10</v>
      </c>
      <c r="G13">
        <v>34.81</v>
      </c>
      <c r="H13">
        <v>22.38</v>
      </c>
      <c r="I13">
        <v>23.07</v>
      </c>
      <c r="J13">
        <v>32.96</v>
      </c>
      <c r="K13">
        <v>1027.08</v>
      </c>
      <c r="N13">
        <f t="shared" si="0"/>
        <v>19.894500000000001</v>
      </c>
      <c r="O13">
        <f t="shared" si="1"/>
        <v>0.96273802898690997</v>
      </c>
      <c r="P13">
        <v>12</v>
      </c>
      <c r="Q13">
        <f t="shared" si="2"/>
        <v>79.225916710648676</v>
      </c>
      <c r="R13">
        <f t="shared" si="3"/>
        <v>3.8136901449345495</v>
      </c>
    </row>
    <row r="14" spans="1:21" x14ac:dyDescent="0.75">
      <c r="A14" s="7">
        <v>0.44087962962962962</v>
      </c>
      <c r="B14">
        <v>25.85</v>
      </c>
      <c r="C14">
        <v>37.99</v>
      </c>
      <c r="D14">
        <v>10</v>
      </c>
      <c r="E14">
        <v>35.26</v>
      </c>
      <c r="F14">
        <v>10</v>
      </c>
      <c r="G14">
        <v>34.85</v>
      </c>
      <c r="H14">
        <v>22.38</v>
      </c>
      <c r="I14">
        <v>23.07</v>
      </c>
      <c r="J14">
        <v>32.64</v>
      </c>
      <c r="K14">
        <v>1088.5999999999999</v>
      </c>
      <c r="N14">
        <f t="shared" si="0"/>
        <v>19.854500000000002</v>
      </c>
      <c r="O14">
        <f t="shared" si="1"/>
        <v>0.96080234218103522</v>
      </c>
      <c r="P14">
        <v>13</v>
      </c>
      <c r="Q14">
        <f t="shared" si="2"/>
        <v>79.184064066080737</v>
      </c>
      <c r="R14">
        <f t="shared" si="3"/>
        <v>3.8040117109051756</v>
      </c>
    </row>
    <row r="15" spans="1:21" x14ac:dyDescent="0.75">
      <c r="A15" s="7">
        <v>0.44157407407407406</v>
      </c>
      <c r="B15">
        <v>25.82</v>
      </c>
      <c r="C15">
        <v>38.15</v>
      </c>
      <c r="D15">
        <v>10</v>
      </c>
      <c r="E15">
        <v>35.18</v>
      </c>
      <c r="F15">
        <v>10</v>
      </c>
      <c r="G15">
        <v>34.49</v>
      </c>
      <c r="H15">
        <v>22.32</v>
      </c>
      <c r="I15">
        <v>22.76</v>
      </c>
      <c r="J15">
        <v>33.04</v>
      </c>
      <c r="K15">
        <v>802.87</v>
      </c>
      <c r="N15">
        <f t="shared" si="0"/>
        <v>19.8245</v>
      </c>
      <c r="O15">
        <f t="shared" si="1"/>
        <v>0.95935057707662896</v>
      </c>
      <c r="P15">
        <v>14</v>
      </c>
      <c r="Q15">
        <f t="shared" si="2"/>
        <v>79.152563746878869</v>
      </c>
      <c r="R15">
        <f t="shared" si="3"/>
        <v>3.7967528853831451</v>
      </c>
    </row>
    <row r="16" spans="1:21" x14ac:dyDescent="0.75">
      <c r="A16" s="7">
        <v>0.44226851851851851</v>
      </c>
      <c r="B16">
        <v>25.72</v>
      </c>
      <c r="C16">
        <v>38.270000000000003</v>
      </c>
      <c r="D16">
        <v>10</v>
      </c>
      <c r="E16">
        <v>35.14</v>
      </c>
      <c r="F16">
        <v>10</v>
      </c>
      <c r="G16">
        <v>34.630000000000003</v>
      </c>
      <c r="H16">
        <v>22.16</v>
      </c>
      <c r="I16">
        <v>22.61</v>
      </c>
      <c r="J16">
        <v>32.42</v>
      </c>
      <c r="K16">
        <v>905.41</v>
      </c>
      <c r="N16">
        <f t="shared" si="0"/>
        <v>19.724499999999999</v>
      </c>
      <c r="O16">
        <f t="shared" si="1"/>
        <v>0.95451136006194193</v>
      </c>
      <c r="P16">
        <v>15</v>
      </c>
      <c r="Q16">
        <f t="shared" si="2"/>
        <v>79.046870643108818</v>
      </c>
      <c r="R16">
        <f t="shared" si="3"/>
        <v>3.7725568003097094</v>
      </c>
    </row>
    <row r="17" spans="1:18" x14ac:dyDescent="0.75">
      <c r="A17" s="7">
        <v>0.44296296296296295</v>
      </c>
      <c r="B17">
        <v>25.71</v>
      </c>
      <c r="C17">
        <v>38.409999999999997</v>
      </c>
      <c r="D17">
        <v>10</v>
      </c>
      <c r="E17">
        <v>35.17</v>
      </c>
      <c r="F17">
        <v>10</v>
      </c>
      <c r="G17">
        <v>35</v>
      </c>
      <c r="H17">
        <v>22.11</v>
      </c>
      <c r="I17">
        <v>22.77</v>
      </c>
      <c r="J17">
        <v>33.46</v>
      </c>
      <c r="K17">
        <v>1124.1500000000001</v>
      </c>
      <c r="N17">
        <f t="shared" si="0"/>
        <v>19.714500000000001</v>
      </c>
      <c r="O17">
        <f t="shared" si="1"/>
        <v>0.95402743836047332</v>
      </c>
      <c r="P17">
        <v>16</v>
      </c>
      <c r="Q17">
        <f t="shared" si="2"/>
        <v>79.036242359684508</v>
      </c>
      <c r="R17">
        <f t="shared" si="3"/>
        <v>3.7701371918023665</v>
      </c>
    </row>
    <row r="18" spans="1:18" x14ac:dyDescent="0.75">
      <c r="A18" s="7">
        <v>0.44365740740740739</v>
      </c>
      <c r="B18">
        <v>25.65</v>
      </c>
      <c r="C18">
        <v>38.56</v>
      </c>
      <c r="D18">
        <v>10</v>
      </c>
      <c r="E18">
        <v>35.299999999999997</v>
      </c>
      <c r="F18">
        <v>10</v>
      </c>
      <c r="G18">
        <v>35.4</v>
      </c>
      <c r="H18">
        <v>22.23</v>
      </c>
      <c r="I18">
        <v>23.22</v>
      </c>
      <c r="J18">
        <v>32.950000000000003</v>
      </c>
      <c r="K18">
        <v>1314.18</v>
      </c>
      <c r="N18">
        <f t="shared" si="0"/>
        <v>19.654499999999999</v>
      </c>
      <c r="O18">
        <f t="shared" si="1"/>
        <v>0.95112390815166103</v>
      </c>
      <c r="P18">
        <v>17</v>
      </c>
      <c r="Q18">
        <f t="shared" si="2"/>
        <v>78.972245541733443</v>
      </c>
      <c r="R18">
        <f t="shared" si="3"/>
        <v>3.7556195407583051</v>
      </c>
    </row>
    <row r="19" spans="1:18" x14ac:dyDescent="0.75">
      <c r="A19" s="7">
        <v>0.44435185185185189</v>
      </c>
      <c r="B19">
        <v>25.61</v>
      </c>
      <c r="C19">
        <v>38.729999999999997</v>
      </c>
      <c r="D19">
        <v>10</v>
      </c>
      <c r="E19">
        <v>35.4</v>
      </c>
      <c r="F19">
        <v>10</v>
      </c>
      <c r="G19">
        <v>35.14</v>
      </c>
      <c r="H19">
        <v>22.46</v>
      </c>
      <c r="I19">
        <v>23.47</v>
      </c>
      <c r="J19">
        <v>32.799999999999997</v>
      </c>
      <c r="K19">
        <v>1124.1500000000001</v>
      </c>
      <c r="N19">
        <f t="shared" si="0"/>
        <v>19.6145</v>
      </c>
      <c r="O19">
        <f t="shared" si="1"/>
        <v>0.94918822134578618</v>
      </c>
      <c r="P19">
        <v>18</v>
      </c>
      <c r="Q19">
        <f t="shared" si="2"/>
        <v>78.929363481098164</v>
      </c>
      <c r="R19">
        <f t="shared" si="3"/>
        <v>3.7459411067289312</v>
      </c>
    </row>
    <row r="20" spans="1:18" x14ac:dyDescent="0.75">
      <c r="A20" s="7">
        <v>0.44504629629629627</v>
      </c>
      <c r="B20">
        <v>25.6</v>
      </c>
      <c r="C20">
        <v>38.9</v>
      </c>
      <c r="D20">
        <v>10</v>
      </c>
      <c r="E20">
        <v>35.39</v>
      </c>
      <c r="F20">
        <v>10</v>
      </c>
      <c r="G20">
        <v>35.15</v>
      </c>
      <c r="H20">
        <v>22.55</v>
      </c>
      <c r="I20">
        <v>23.55</v>
      </c>
      <c r="J20">
        <v>33.89</v>
      </c>
      <c r="K20">
        <v>1094.07</v>
      </c>
      <c r="N20">
        <f t="shared" si="0"/>
        <v>19.604500000000002</v>
      </c>
      <c r="O20">
        <f t="shared" si="1"/>
        <v>0.94870429964431757</v>
      </c>
      <c r="P20">
        <v>19</v>
      </c>
      <c r="Q20">
        <f t="shared" si="2"/>
        <v>78.918615623963888</v>
      </c>
      <c r="R20">
        <f t="shared" si="3"/>
        <v>3.7435214982215879</v>
      </c>
    </row>
    <row r="21" spans="1:18" x14ac:dyDescent="0.75">
      <c r="A21" s="7">
        <v>0.44574074074074077</v>
      </c>
      <c r="B21">
        <v>25.58</v>
      </c>
      <c r="C21">
        <v>39.11</v>
      </c>
      <c r="D21">
        <v>10</v>
      </c>
      <c r="E21">
        <v>35.43</v>
      </c>
      <c r="F21">
        <v>10</v>
      </c>
      <c r="G21">
        <v>35.18</v>
      </c>
      <c r="H21">
        <v>22.6</v>
      </c>
      <c r="I21">
        <v>23.66</v>
      </c>
      <c r="J21">
        <v>33.880000000000003</v>
      </c>
      <c r="K21">
        <v>1062.6300000000001</v>
      </c>
      <c r="N21">
        <f t="shared" si="0"/>
        <v>19.584499999999998</v>
      </c>
      <c r="O21">
        <f t="shared" si="1"/>
        <v>0.94773645624138003</v>
      </c>
      <c r="P21">
        <v>20</v>
      </c>
      <c r="Q21">
        <f t="shared" si="2"/>
        <v>78.89708698205213</v>
      </c>
      <c r="R21">
        <f t="shared" si="3"/>
        <v>3.7386822812069003</v>
      </c>
    </row>
    <row r="22" spans="1:18" x14ac:dyDescent="0.75">
      <c r="A22" s="7">
        <v>0.44643518518518516</v>
      </c>
      <c r="B22">
        <v>25.55</v>
      </c>
      <c r="C22">
        <v>39.26</v>
      </c>
      <c r="D22">
        <v>10</v>
      </c>
      <c r="E22">
        <v>35.36</v>
      </c>
      <c r="F22">
        <v>10</v>
      </c>
      <c r="G22">
        <v>34.68</v>
      </c>
      <c r="H22">
        <v>22.6</v>
      </c>
      <c r="I22">
        <v>23.34</v>
      </c>
      <c r="J22">
        <v>34.020000000000003</v>
      </c>
      <c r="K22">
        <v>741.35</v>
      </c>
      <c r="N22">
        <f t="shared" si="0"/>
        <v>19.554500000000001</v>
      </c>
      <c r="O22">
        <f t="shared" si="1"/>
        <v>0.94628469113697411</v>
      </c>
      <c r="P22">
        <v>21</v>
      </c>
      <c r="Q22">
        <f t="shared" si="2"/>
        <v>78.864711447492908</v>
      </c>
      <c r="R22">
        <f t="shared" si="3"/>
        <v>3.7314234556848702</v>
      </c>
    </row>
    <row r="23" spans="1:18" x14ac:dyDescent="0.75">
      <c r="A23" s="7">
        <v>0.44712962962962965</v>
      </c>
      <c r="B23">
        <v>25.51</v>
      </c>
      <c r="C23">
        <v>39.369999999999997</v>
      </c>
      <c r="D23">
        <v>10</v>
      </c>
      <c r="E23">
        <v>35.18</v>
      </c>
      <c r="F23">
        <v>10</v>
      </c>
      <c r="G23">
        <v>34.35</v>
      </c>
      <c r="H23">
        <v>22.39</v>
      </c>
      <c r="I23">
        <v>22.99</v>
      </c>
      <c r="J23">
        <v>34.11</v>
      </c>
      <c r="K23">
        <v>692.14</v>
      </c>
      <c r="N23">
        <f t="shared" si="0"/>
        <v>19.514500000000002</v>
      </c>
      <c r="O23">
        <f t="shared" si="1"/>
        <v>0.94434900433109925</v>
      </c>
      <c r="P23">
        <v>22</v>
      </c>
      <c r="Q23">
        <f t="shared" si="2"/>
        <v>78.821389223397986</v>
      </c>
      <c r="R23">
        <f t="shared" si="3"/>
        <v>3.7217450216554964</v>
      </c>
    </row>
    <row r="24" spans="1:18" x14ac:dyDescent="0.75">
      <c r="A24" s="7">
        <v>0.44782407407407404</v>
      </c>
      <c r="B24">
        <v>25.46</v>
      </c>
      <c r="C24">
        <v>39.39</v>
      </c>
      <c r="D24">
        <v>10</v>
      </c>
      <c r="E24">
        <v>34.92</v>
      </c>
      <c r="F24">
        <v>10</v>
      </c>
      <c r="G24">
        <v>34.14</v>
      </c>
      <c r="H24">
        <v>22.19</v>
      </c>
      <c r="I24">
        <v>22.54</v>
      </c>
      <c r="J24">
        <v>32.85</v>
      </c>
      <c r="K24">
        <v>653.86</v>
      </c>
      <c r="N24">
        <f t="shared" si="0"/>
        <v>19.464500000000001</v>
      </c>
      <c r="O24">
        <f t="shared" si="1"/>
        <v>0.94192939582375579</v>
      </c>
      <c r="P24">
        <v>23</v>
      </c>
      <c r="Q24">
        <f t="shared" si="2"/>
        <v>78.766986051529713</v>
      </c>
      <c r="R24">
        <f t="shared" si="3"/>
        <v>3.7096469791187787</v>
      </c>
    </row>
    <row r="25" spans="1:18" x14ac:dyDescent="0.75">
      <c r="A25" s="7">
        <v>0.44851851851851854</v>
      </c>
      <c r="B25">
        <v>25.42</v>
      </c>
      <c r="C25">
        <v>39.409999999999997</v>
      </c>
      <c r="D25">
        <v>10</v>
      </c>
      <c r="E25">
        <v>34.64</v>
      </c>
      <c r="F25">
        <v>10</v>
      </c>
      <c r="G25">
        <v>33.86</v>
      </c>
      <c r="H25">
        <v>21.91</v>
      </c>
      <c r="I25">
        <v>22.11</v>
      </c>
      <c r="J25">
        <v>34.26</v>
      </c>
      <c r="K25">
        <v>610.11</v>
      </c>
      <c r="N25">
        <f t="shared" si="0"/>
        <v>19.424500000000002</v>
      </c>
      <c r="O25">
        <f t="shared" si="1"/>
        <v>0.93999370901788093</v>
      </c>
      <c r="P25">
        <v>24</v>
      </c>
      <c r="Q25">
        <f t="shared" si="2"/>
        <v>78.723261860022149</v>
      </c>
      <c r="R25">
        <f t="shared" si="3"/>
        <v>3.6999685450894049</v>
      </c>
    </row>
    <row r="26" spans="1:18" x14ac:dyDescent="0.75">
      <c r="A26" s="7">
        <v>0.44921296296296293</v>
      </c>
      <c r="B26">
        <v>25.42</v>
      </c>
      <c r="C26">
        <v>39.409999999999997</v>
      </c>
      <c r="D26">
        <v>10</v>
      </c>
      <c r="E26">
        <v>34.4</v>
      </c>
      <c r="F26">
        <v>10</v>
      </c>
      <c r="G26">
        <v>33.65</v>
      </c>
      <c r="H26">
        <v>21.59</v>
      </c>
      <c r="I26">
        <v>21.77</v>
      </c>
      <c r="J26">
        <v>33.75</v>
      </c>
      <c r="K26">
        <v>549.96</v>
      </c>
      <c r="N26">
        <f t="shared" si="0"/>
        <v>19.424500000000002</v>
      </c>
      <c r="O26">
        <f t="shared" si="1"/>
        <v>0.93999370901788093</v>
      </c>
      <c r="P26">
        <v>25</v>
      </c>
      <c r="Q26">
        <f t="shared" si="2"/>
        <v>78.723261860022149</v>
      </c>
      <c r="R26">
        <f t="shared" si="3"/>
        <v>3.6999685450894049</v>
      </c>
    </row>
    <row r="27" spans="1:18" x14ac:dyDescent="0.75">
      <c r="A27" s="7">
        <v>0.44990740740740742</v>
      </c>
      <c r="B27">
        <v>25.36</v>
      </c>
      <c r="C27">
        <v>39.369999999999997</v>
      </c>
      <c r="D27">
        <v>10</v>
      </c>
      <c r="E27">
        <v>34.15</v>
      </c>
      <c r="F27">
        <v>10</v>
      </c>
      <c r="G27">
        <v>33.380000000000003</v>
      </c>
      <c r="H27">
        <v>21.32</v>
      </c>
      <c r="I27">
        <v>21.49</v>
      </c>
      <c r="J27">
        <v>32.53</v>
      </c>
      <c r="K27">
        <v>544.49</v>
      </c>
      <c r="N27">
        <f t="shared" si="0"/>
        <v>19.3645</v>
      </c>
      <c r="O27">
        <f t="shared" si="1"/>
        <v>0.93709017880906864</v>
      </c>
      <c r="P27">
        <v>26</v>
      </c>
      <c r="Q27">
        <f t="shared" si="2"/>
        <v>78.657336879341074</v>
      </c>
      <c r="R27">
        <f t="shared" si="3"/>
        <v>3.6854508940453434</v>
      </c>
    </row>
    <row r="28" spans="1:18" x14ac:dyDescent="0.75">
      <c r="A28" s="7">
        <v>0.45060185185185181</v>
      </c>
      <c r="B28">
        <v>25.33</v>
      </c>
      <c r="C28">
        <v>39.28</v>
      </c>
      <c r="D28">
        <v>10</v>
      </c>
      <c r="E28">
        <v>33.869999999999997</v>
      </c>
      <c r="F28">
        <v>10</v>
      </c>
      <c r="G28">
        <v>33.229999999999997</v>
      </c>
      <c r="H28">
        <v>21.08</v>
      </c>
      <c r="I28">
        <v>21.21</v>
      </c>
      <c r="J28">
        <v>33.43</v>
      </c>
      <c r="K28">
        <v>534.91999999999996</v>
      </c>
      <c r="N28">
        <f t="shared" si="0"/>
        <v>19.334499999999998</v>
      </c>
      <c r="O28">
        <f t="shared" si="1"/>
        <v>0.9356384137046625</v>
      </c>
      <c r="P28">
        <v>27</v>
      </c>
      <c r="Q28">
        <f t="shared" si="2"/>
        <v>78.624220952183919</v>
      </c>
      <c r="R28">
        <f t="shared" si="3"/>
        <v>3.6781920685233125</v>
      </c>
    </row>
    <row r="29" spans="1:18" x14ac:dyDescent="0.75">
      <c r="A29" s="7">
        <v>0.45129629629629631</v>
      </c>
      <c r="B29">
        <v>25.28</v>
      </c>
      <c r="C29">
        <v>39.200000000000003</v>
      </c>
      <c r="D29">
        <v>10</v>
      </c>
      <c r="E29">
        <v>33.68</v>
      </c>
      <c r="F29">
        <v>10</v>
      </c>
      <c r="G29">
        <v>33.36</v>
      </c>
      <c r="H29">
        <v>20.92</v>
      </c>
      <c r="I29">
        <v>21.46</v>
      </c>
      <c r="J29">
        <v>33.08</v>
      </c>
      <c r="K29">
        <v>726.32</v>
      </c>
      <c r="N29">
        <f t="shared" si="0"/>
        <v>19.284500000000001</v>
      </c>
      <c r="O29">
        <f t="shared" si="1"/>
        <v>0.93321880519731915</v>
      </c>
      <c r="P29">
        <v>28</v>
      </c>
      <c r="Q29">
        <f t="shared" si="2"/>
        <v>78.568798776219253</v>
      </c>
      <c r="R29">
        <f t="shared" si="3"/>
        <v>3.6660940259865957</v>
      </c>
    </row>
    <row r="30" spans="1:18" x14ac:dyDescent="0.75">
      <c r="A30" s="7">
        <v>0.45199074074074069</v>
      </c>
      <c r="B30">
        <v>25.28</v>
      </c>
      <c r="C30">
        <v>39.1</v>
      </c>
      <c r="D30">
        <v>10</v>
      </c>
      <c r="E30">
        <v>33.479999999999997</v>
      </c>
      <c r="F30">
        <v>10</v>
      </c>
      <c r="G30">
        <v>33.36</v>
      </c>
      <c r="H30">
        <v>20.91</v>
      </c>
      <c r="I30">
        <v>21.45</v>
      </c>
      <c r="J30">
        <v>33.25</v>
      </c>
      <c r="K30">
        <v>856.19</v>
      </c>
      <c r="N30">
        <f t="shared" si="0"/>
        <v>19.284500000000001</v>
      </c>
      <c r="O30">
        <f t="shared" si="1"/>
        <v>0.93321880519731915</v>
      </c>
      <c r="P30">
        <v>29</v>
      </c>
      <c r="Q30">
        <f t="shared" si="2"/>
        <v>78.568798776219253</v>
      </c>
      <c r="R30">
        <f t="shared" si="3"/>
        <v>3.6660940259865957</v>
      </c>
    </row>
    <row r="31" spans="1:18" x14ac:dyDescent="0.75">
      <c r="A31" s="7">
        <v>0.45268518518518519</v>
      </c>
      <c r="B31">
        <v>25.27</v>
      </c>
      <c r="C31">
        <v>39.04</v>
      </c>
      <c r="D31">
        <v>10</v>
      </c>
      <c r="E31">
        <v>33.46</v>
      </c>
      <c r="F31">
        <v>10</v>
      </c>
      <c r="G31">
        <v>34.17</v>
      </c>
      <c r="H31">
        <v>21.16</v>
      </c>
      <c r="I31">
        <v>22.53</v>
      </c>
      <c r="J31">
        <v>34.07</v>
      </c>
      <c r="K31">
        <v>1468.66</v>
      </c>
      <c r="N31">
        <f t="shared" si="0"/>
        <v>19.2745</v>
      </c>
      <c r="O31">
        <f t="shared" si="1"/>
        <v>0.93273488349585032</v>
      </c>
      <c r="P31">
        <v>30</v>
      </c>
      <c r="Q31">
        <f t="shared" si="2"/>
        <v>78.557679836052813</v>
      </c>
      <c r="R31">
        <f t="shared" si="3"/>
        <v>3.6636744174792519</v>
      </c>
    </row>
    <row r="32" spans="1:18" x14ac:dyDescent="0.75">
      <c r="A32" s="7">
        <v>0.45337962962962958</v>
      </c>
      <c r="B32">
        <v>25.26</v>
      </c>
      <c r="C32">
        <v>39.049999999999997</v>
      </c>
      <c r="D32">
        <v>10</v>
      </c>
      <c r="E32">
        <v>33.58</v>
      </c>
      <c r="F32">
        <v>10</v>
      </c>
      <c r="G32">
        <v>34.42</v>
      </c>
      <c r="H32">
        <v>21.78</v>
      </c>
      <c r="I32">
        <v>23.55</v>
      </c>
      <c r="J32">
        <v>34.049999999999997</v>
      </c>
      <c r="K32">
        <v>1427.65</v>
      </c>
      <c r="N32">
        <f t="shared" si="0"/>
        <v>19.264500000000002</v>
      </c>
      <c r="O32">
        <f t="shared" si="1"/>
        <v>0.93225096179438172</v>
      </c>
      <c r="P32">
        <v>31</v>
      </c>
      <c r="Q32">
        <f t="shared" si="2"/>
        <v>78.546549352435832</v>
      </c>
      <c r="R32">
        <f t="shared" si="3"/>
        <v>3.6612548089719086</v>
      </c>
    </row>
    <row r="33" spans="1:18" x14ac:dyDescent="0.75">
      <c r="A33" s="7">
        <v>0.45407407407407407</v>
      </c>
      <c r="B33">
        <v>25.26</v>
      </c>
      <c r="C33">
        <v>39.130000000000003</v>
      </c>
      <c r="D33">
        <v>10</v>
      </c>
      <c r="E33">
        <v>33.799999999999997</v>
      </c>
      <c r="F33">
        <v>10</v>
      </c>
      <c r="G33">
        <v>34.619999999999997</v>
      </c>
      <c r="H33">
        <v>22.32</v>
      </c>
      <c r="I33">
        <v>24.2</v>
      </c>
      <c r="J33">
        <v>33.86</v>
      </c>
      <c r="K33">
        <v>1423.55</v>
      </c>
      <c r="N33">
        <f t="shared" si="0"/>
        <v>19.264500000000002</v>
      </c>
      <c r="O33">
        <f t="shared" si="1"/>
        <v>0.93225096179438172</v>
      </c>
      <c r="P33">
        <v>32</v>
      </c>
      <c r="Q33">
        <f t="shared" si="2"/>
        <v>78.546549352435832</v>
      </c>
      <c r="R33">
        <f t="shared" si="3"/>
        <v>3.6612548089719086</v>
      </c>
    </row>
    <row r="34" spans="1:18" x14ac:dyDescent="0.75">
      <c r="A34" s="7">
        <v>0.45476851851851857</v>
      </c>
      <c r="B34">
        <v>25.22</v>
      </c>
      <c r="C34">
        <v>39.29</v>
      </c>
      <c r="D34">
        <v>10</v>
      </c>
      <c r="E34">
        <v>34.130000000000003</v>
      </c>
      <c r="F34">
        <v>10</v>
      </c>
      <c r="G34">
        <v>34.979999999999997</v>
      </c>
      <c r="H34">
        <v>22.74</v>
      </c>
      <c r="I34">
        <v>24.67</v>
      </c>
      <c r="J34">
        <v>34.020000000000003</v>
      </c>
      <c r="K34">
        <v>1413.98</v>
      </c>
      <c r="N34">
        <f t="shared" si="0"/>
        <v>19.224499999999999</v>
      </c>
      <c r="O34">
        <f t="shared" si="1"/>
        <v>0.93031527498850675</v>
      </c>
      <c r="P34">
        <v>33</v>
      </c>
      <c r="Q34">
        <f t="shared" si="2"/>
        <v>78.501911623189159</v>
      </c>
      <c r="R34">
        <f t="shared" si="3"/>
        <v>3.6515763749425338</v>
      </c>
    </row>
    <row r="35" spans="1:18" x14ac:dyDescent="0.75">
      <c r="A35" s="7">
        <v>0.45546296296296296</v>
      </c>
      <c r="B35">
        <v>25.21</v>
      </c>
      <c r="C35">
        <v>39.47</v>
      </c>
      <c r="D35">
        <v>10</v>
      </c>
      <c r="E35">
        <v>34.46</v>
      </c>
      <c r="F35">
        <v>10</v>
      </c>
      <c r="G35">
        <v>35.28</v>
      </c>
      <c r="H35">
        <v>23.09</v>
      </c>
      <c r="I35">
        <v>25.03</v>
      </c>
      <c r="J35">
        <v>33.96</v>
      </c>
      <c r="K35">
        <v>1401.67</v>
      </c>
      <c r="N35">
        <f t="shared" si="0"/>
        <v>19.214500000000001</v>
      </c>
      <c r="O35">
        <f t="shared" si="1"/>
        <v>0.92983135328703814</v>
      </c>
      <c r="P35">
        <v>34</v>
      </c>
      <c r="Q35">
        <f t="shared" si="2"/>
        <v>78.490723151786412</v>
      </c>
      <c r="R35">
        <f t="shared" si="3"/>
        <v>3.6491567664351909</v>
      </c>
    </row>
    <row r="36" spans="1:18" x14ac:dyDescent="0.75">
      <c r="A36" s="7">
        <v>0.45615740740740746</v>
      </c>
      <c r="B36">
        <v>25.19</v>
      </c>
      <c r="C36">
        <v>39.69</v>
      </c>
      <c r="D36">
        <v>10</v>
      </c>
      <c r="E36">
        <v>34.78</v>
      </c>
      <c r="F36">
        <v>10</v>
      </c>
      <c r="G36">
        <v>35.4</v>
      </c>
      <c r="H36">
        <v>23.37</v>
      </c>
      <c r="I36">
        <v>25.31</v>
      </c>
      <c r="J36">
        <v>34.200000000000003</v>
      </c>
      <c r="K36">
        <v>1382.53</v>
      </c>
      <c r="N36">
        <f t="shared" si="0"/>
        <v>19.194500000000001</v>
      </c>
      <c r="O36">
        <f t="shared" si="1"/>
        <v>0.92886350988410082</v>
      </c>
      <c r="P36">
        <v>35</v>
      </c>
      <c r="Q36">
        <f t="shared" si="2"/>
        <v>78.468311234989201</v>
      </c>
      <c r="R36">
        <f t="shared" si="3"/>
        <v>3.6443175494205042</v>
      </c>
    </row>
    <row r="37" spans="1:18" x14ac:dyDescent="0.75">
      <c r="A37" s="7">
        <v>0.45685185185185184</v>
      </c>
      <c r="B37">
        <v>25.15</v>
      </c>
      <c r="C37">
        <v>39.9</v>
      </c>
      <c r="D37">
        <v>10</v>
      </c>
      <c r="E37">
        <v>35.049999999999997</v>
      </c>
      <c r="F37">
        <v>10</v>
      </c>
      <c r="G37">
        <v>35.6</v>
      </c>
      <c r="H37">
        <v>23.58</v>
      </c>
      <c r="I37">
        <v>25.51</v>
      </c>
      <c r="J37">
        <v>32.9</v>
      </c>
      <c r="K37">
        <v>1375.7</v>
      </c>
      <c r="N37">
        <f t="shared" si="0"/>
        <v>19.154499999999999</v>
      </c>
      <c r="O37">
        <f t="shared" si="1"/>
        <v>0.92692782307822585</v>
      </c>
      <c r="P37">
        <v>36</v>
      </c>
      <c r="Q37">
        <f t="shared" si="2"/>
        <v>78.423346994178914</v>
      </c>
      <c r="R37">
        <f t="shared" si="3"/>
        <v>3.6346391153911295</v>
      </c>
    </row>
    <row r="38" spans="1:18" x14ac:dyDescent="0.75">
      <c r="A38" s="7">
        <v>0.45754629629629634</v>
      </c>
      <c r="B38">
        <v>25.11</v>
      </c>
      <c r="C38">
        <v>40.04</v>
      </c>
      <c r="D38">
        <v>10</v>
      </c>
      <c r="E38">
        <v>35.24</v>
      </c>
      <c r="F38">
        <v>10</v>
      </c>
      <c r="G38">
        <v>35.64</v>
      </c>
      <c r="H38">
        <v>23.78</v>
      </c>
      <c r="I38">
        <v>25.72</v>
      </c>
      <c r="J38">
        <v>33.799999999999997</v>
      </c>
      <c r="K38">
        <v>1356.56</v>
      </c>
      <c r="N38">
        <f t="shared" si="0"/>
        <v>19.1145</v>
      </c>
      <c r="O38">
        <f t="shared" si="1"/>
        <v>0.92499213627235111</v>
      </c>
      <c r="P38">
        <v>37</v>
      </c>
      <c r="Q38">
        <f t="shared" si="2"/>
        <v>78.378194564335985</v>
      </c>
      <c r="R38">
        <f t="shared" si="3"/>
        <v>3.6249606813617556</v>
      </c>
    </row>
    <row r="39" spans="1:18" x14ac:dyDescent="0.75">
      <c r="A39" s="7">
        <v>0.45824074074074073</v>
      </c>
      <c r="B39">
        <v>25.02</v>
      </c>
      <c r="C39">
        <v>40.18</v>
      </c>
      <c r="D39">
        <v>10</v>
      </c>
      <c r="E39">
        <v>35.32</v>
      </c>
      <c r="F39">
        <v>10</v>
      </c>
      <c r="G39">
        <v>35.479999999999997</v>
      </c>
      <c r="H39">
        <v>23.97</v>
      </c>
      <c r="I39">
        <v>25.89</v>
      </c>
      <c r="J39">
        <v>34.22</v>
      </c>
      <c r="K39">
        <v>1118.68</v>
      </c>
      <c r="N39">
        <f t="shared" si="0"/>
        <v>19.0245</v>
      </c>
      <c r="O39">
        <f t="shared" si="1"/>
        <v>0.92063684095913279</v>
      </c>
      <c r="P39">
        <v>38</v>
      </c>
      <c r="Q39">
        <f t="shared" si="2"/>
        <v>78.275907382585615</v>
      </c>
      <c r="R39">
        <f t="shared" si="3"/>
        <v>3.6031842047956641</v>
      </c>
    </row>
    <row r="40" spans="1:18" x14ac:dyDescent="0.75">
      <c r="A40" s="7">
        <v>0.45893518518518522</v>
      </c>
      <c r="B40">
        <v>25.02</v>
      </c>
      <c r="C40">
        <v>40.29</v>
      </c>
      <c r="D40">
        <v>10</v>
      </c>
      <c r="E40">
        <v>35.31</v>
      </c>
      <c r="F40">
        <v>10</v>
      </c>
      <c r="G40">
        <v>35.51</v>
      </c>
      <c r="H40">
        <v>23.9</v>
      </c>
      <c r="I40">
        <v>25.68</v>
      </c>
      <c r="J40">
        <v>33.99</v>
      </c>
      <c r="K40">
        <v>1314.18</v>
      </c>
      <c r="N40">
        <f t="shared" si="0"/>
        <v>19.0245</v>
      </c>
      <c r="O40">
        <f t="shared" si="1"/>
        <v>0.92063684095913279</v>
      </c>
      <c r="P40">
        <v>39</v>
      </c>
      <c r="Q40">
        <f t="shared" si="2"/>
        <v>78.275907382585615</v>
      </c>
      <c r="R40">
        <f t="shared" si="3"/>
        <v>3.6031842047956641</v>
      </c>
    </row>
    <row r="41" spans="1:18" x14ac:dyDescent="0.75">
      <c r="A41" s="7">
        <v>0.45962962962962961</v>
      </c>
      <c r="B41">
        <v>25</v>
      </c>
      <c r="C41">
        <v>40.380000000000003</v>
      </c>
      <c r="D41">
        <v>10</v>
      </c>
      <c r="E41">
        <v>35.340000000000003</v>
      </c>
      <c r="F41">
        <v>10</v>
      </c>
      <c r="G41">
        <v>35.61</v>
      </c>
      <c r="H41">
        <v>24.06</v>
      </c>
      <c r="I41">
        <v>25.94</v>
      </c>
      <c r="J41">
        <v>33.840000000000003</v>
      </c>
      <c r="K41">
        <v>1331.95</v>
      </c>
      <c r="N41">
        <f t="shared" si="0"/>
        <v>19.0045</v>
      </c>
      <c r="O41">
        <f t="shared" si="1"/>
        <v>0.91966899755619536</v>
      </c>
      <c r="P41">
        <v>40</v>
      </c>
      <c r="Q41">
        <f t="shared" si="2"/>
        <v>78.253045331368881</v>
      </c>
      <c r="R41">
        <f t="shared" si="3"/>
        <v>3.598344987780977</v>
      </c>
    </row>
    <row r="42" spans="1:18" x14ac:dyDescent="0.75">
      <c r="A42" s="7">
        <v>0.46032407407407411</v>
      </c>
      <c r="B42">
        <v>24.91</v>
      </c>
      <c r="C42">
        <v>40.49</v>
      </c>
      <c r="D42">
        <v>10</v>
      </c>
      <c r="E42">
        <v>35.409999999999997</v>
      </c>
      <c r="F42">
        <v>10</v>
      </c>
      <c r="G42">
        <v>35.76</v>
      </c>
      <c r="H42">
        <v>24.23</v>
      </c>
      <c r="I42">
        <v>26.24</v>
      </c>
      <c r="J42">
        <v>34.24</v>
      </c>
      <c r="K42">
        <v>1331.95</v>
      </c>
      <c r="N42">
        <f t="shared" si="0"/>
        <v>18.9145</v>
      </c>
      <c r="O42">
        <f t="shared" si="1"/>
        <v>0.91531370224297703</v>
      </c>
      <c r="P42">
        <v>41</v>
      </c>
      <c r="Q42">
        <f t="shared" si="2"/>
        <v>78.149567791905682</v>
      </c>
      <c r="R42">
        <f t="shared" si="3"/>
        <v>3.5765685112148855</v>
      </c>
    </row>
    <row r="43" spans="1:18" x14ac:dyDescent="0.75">
      <c r="A43" s="7">
        <v>0.46101851851851849</v>
      </c>
      <c r="B43">
        <v>24.88</v>
      </c>
      <c r="C43">
        <v>40.64</v>
      </c>
      <c r="D43">
        <v>10</v>
      </c>
      <c r="E43">
        <v>35.51</v>
      </c>
      <c r="F43">
        <v>10</v>
      </c>
      <c r="G43">
        <v>35.979999999999997</v>
      </c>
      <c r="H43">
        <v>24.42</v>
      </c>
      <c r="I43">
        <v>26.53</v>
      </c>
      <c r="J43">
        <v>33.71</v>
      </c>
      <c r="K43">
        <v>1331.95</v>
      </c>
      <c r="N43">
        <f t="shared" si="0"/>
        <v>18.884499999999999</v>
      </c>
      <c r="O43">
        <f t="shared" si="1"/>
        <v>0.91386193713857089</v>
      </c>
      <c r="P43">
        <v>42</v>
      </c>
      <c r="Q43">
        <f t="shared" si="2"/>
        <v>78.114856098917102</v>
      </c>
      <c r="R43">
        <f t="shared" si="3"/>
        <v>3.5693096856928546</v>
      </c>
    </row>
    <row r="44" spans="1:18" x14ac:dyDescent="0.75">
      <c r="A44" s="7">
        <v>0.46171296296296299</v>
      </c>
      <c r="B44">
        <v>24.88</v>
      </c>
      <c r="C44">
        <v>40.79</v>
      </c>
      <c r="D44">
        <v>10</v>
      </c>
      <c r="E44">
        <v>35.68</v>
      </c>
      <c r="F44">
        <v>10</v>
      </c>
      <c r="G44">
        <v>36.08</v>
      </c>
      <c r="H44">
        <v>24.61</v>
      </c>
      <c r="I44">
        <v>26.81</v>
      </c>
      <c r="J44">
        <v>34.799999999999997</v>
      </c>
      <c r="K44">
        <v>1322.38</v>
      </c>
      <c r="N44">
        <f t="shared" si="0"/>
        <v>18.884499999999999</v>
      </c>
      <c r="O44">
        <f t="shared" si="1"/>
        <v>0.91386193713857089</v>
      </c>
      <c r="P44">
        <v>43</v>
      </c>
      <c r="Q44">
        <f t="shared" si="2"/>
        <v>78.114856098917102</v>
      </c>
      <c r="R44">
        <f t="shared" si="3"/>
        <v>3.5693096856928546</v>
      </c>
    </row>
    <row r="45" spans="1:18" x14ac:dyDescent="0.75">
      <c r="A45" s="7">
        <v>0.46240740740740738</v>
      </c>
      <c r="B45">
        <v>24.87</v>
      </c>
      <c r="C45">
        <v>40.97</v>
      </c>
      <c r="D45">
        <v>10</v>
      </c>
      <c r="E45">
        <v>35.79</v>
      </c>
      <c r="F45">
        <v>10</v>
      </c>
      <c r="G45">
        <v>36.18</v>
      </c>
      <c r="H45">
        <v>24.78</v>
      </c>
      <c r="I45">
        <v>27.06</v>
      </c>
      <c r="J45">
        <v>34.25</v>
      </c>
      <c r="K45">
        <v>1316.91</v>
      </c>
      <c r="N45">
        <f t="shared" si="0"/>
        <v>18.874500000000001</v>
      </c>
      <c r="O45">
        <f t="shared" si="1"/>
        <v>0.91337801543710229</v>
      </c>
      <c r="P45">
        <v>44</v>
      </c>
      <c r="Q45">
        <f t="shared" si="2"/>
        <v>78.10326101353678</v>
      </c>
      <c r="R45">
        <f t="shared" si="3"/>
        <v>3.5668900771855117</v>
      </c>
    </row>
    <row r="46" spans="1:18" x14ac:dyDescent="0.75">
      <c r="A46" s="7">
        <v>0.46310185185185188</v>
      </c>
      <c r="B46">
        <v>24.66</v>
      </c>
      <c r="C46">
        <v>41.11</v>
      </c>
      <c r="D46">
        <v>10</v>
      </c>
      <c r="E46">
        <v>35.909999999999997</v>
      </c>
      <c r="F46">
        <v>10</v>
      </c>
      <c r="G46">
        <v>36.26</v>
      </c>
      <c r="H46">
        <v>25.02</v>
      </c>
      <c r="I46">
        <v>27.4</v>
      </c>
      <c r="J46">
        <v>34.57</v>
      </c>
      <c r="K46">
        <v>1296.4000000000001</v>
      </c>
      <c r="N46">
        <f t="shared" si="0"/>
        <v>18.6645</v>
      </c>
      <c r="O46">
        <f t="shared" si="1"/>
        <v>0.9032156597062595</v>
      </c>
      <c r="P46">
        <v>45</v>
      </c>
      <c r="Q46">
        <f t="shared" si="2"/>
        <v>77.856894103779908</v>
      </c>
      <c r="R46">
        <f t="shared" si="3"/>
        <v>3.5160782985312977</v>
      </c>
    </row>
    <row r="47" spans="1:18" x14ac:dyDescent="0.75">
      <c r="A47" s="7">
        <v>0.46379629629629626</v>
      </c>
      <c r="B47">
        <v>24.65</v>
      </c>
      <c r="C47">
        <v>41.27</v>
      </c>
      <c r="D47">
        <v>10</v>
      </c>
      <c r="E47">
        <v>36.03</v>
      </c>
      <c r="F47">
        <v>10</v>
      </c>
      <c r="G47">
        <v>36.32</v>
      </c>
      <c r="H47">
        <v>25.26</v>
      </c>
      <c r="I47">
        <v>27.71</v>
      </c>
      <c r="J47">
        <v>34.770000000000003</v>
      </c>
      <c r="K47">
        <v>1297.77</v>
      </c>
      <c r="N47">
        <f t="shared" si="0"/>
        <v>18.654499999999999</v>
      </c>
      <c r="O47">
        <f t="shared" si="1"/>
        <v>0.90273173800479078</v>
      </c>
      <c r="P47">
        <v>46</v>
      </c>
      <c r="Q47">
        <f t="shared" si="2"/>
        <v>77.845023988849888</v>
      </c>
      <c r="R47">
        <f t="shared" si="3"/>
        <v>3.5136586900239539</v>
      </c>
    </row>
    <row r="48" spans="1:18" x14ac:dyDescent="0.75">
      <c r="A48" s="7">
        <v>0.46449074074074076</v>
      </c>
      <c r="B48">
        <v>24.59</v>
      </c>
      <c r="C48">
        <v>41.39</v>
      </c>
      <c r="D48">
        <v>10</v>
      </c>
      <c r="E48">
        <v>36.1</v>
      </c>
      <c r="F48">
        <v>10</v>
      </c>
      <c r="G48">
        <v>36.24</v>
      </c>
      <c r="H48">
        <v>25.49</v>
      </c>
      <c r="I48">
        <v>27.91</v>
      </c>
      <c r="J48">
        <v>34.46</v>
      </c>
      <c r="K48">
        <v>1228.05</v>
      </c>
      <c r="N48">
        <f t="shared" si="0"/>
        <v>18.5945</v>
      </c>
      <c r="O48">
        <f t="shared" si="1"/>
        <v>0.89982820779597861</v>
      </c>
      <c r="P48">
        <v>47</v>
      </c>
      <c r="Q48">
        <f t="shared" si="2"/>
        <v>77.773535185135387</v>
      </c>
      <c r="R48">
        <f t="shared" si="3"/>
        <v>3.4991410389798929</v>
      </c>
    </row>
    <row r="49" spans="1:18" x14ac:dyDescent="0.75">
      <c r="A49" s="7">
        <v>0.4651851851851852</v>
      </c>
      <c r="B49">
        <v>24.5</v>
      </c>
      <c r="C49">
        <v>41.53</v>
      </c>
      <c r="D49">
        <v>10</v>
      </c>
      <c r="E49">
        <v>36.14</v>
      </c>
      <c r="F49">
        <v>10</v>
      </c>
      <c r="G49">
        <v>36.36</v>
      </c>
      <c r="H49">
        <v>25.72</v>
      </c>
      <c r="I49">
        <v>28.23</v>
      </c>
      <c r="J49">
        <v>34.4</v>
      </c>
      <c r="K49">
        <v>1269.06</v>
      </c>
      <c r="N49">
        <f t="shared" si="0"/>
        <v>18.5045</v>
      </c>
      <c r="O49">
        <f t="shared" si="1"/>
        <v>0.89547291248276029</v>
      </c>
      <c r="P49">
        <v>48</v>
      </c>
      <c r="Q49">
        <f t="shared" si="2"/>
        <v>77.665432732578566</v>
      </c>
      <c r="R49">
        <f t="shared" si="3"/>
        <v>3.4773645624138014</v>
      </c>
    </row>
    <row r="50" spans="1:18" x14ac:dyDescent="0.75">
      <c r="A50" s="7">
        <v>0.46587962962962964</v>
      </c>
      <c r="B50">
        <v>24.39</v>
      </c>
      <c r="C50">
        <v>41.57</v>
      </c>
      <c r="D50">
        <v>10</v>
      </c>
      <c r="E50">
        <v>36.17</v>
      </c>
      <c r="F50">
        <v>10</v>
      </c>
      <c r="G50">
        <v>36.42</v>
      </c>
      <c r="H50">
        <v>26.01</v>
      </c>
      <c r="I50">
        <v>28.54</v>
      </c>
      <c r="J50">
        <v>32.79</v>
      </c>
      <c r="K50">
        <v>1293.67</v>
      </c>
      <c r="N50">
        <f t="shared" si="0"/>
        <v>18.394500000000001</v>
      </c>
      <c r="O50">
        <f t="shared" si="1"/>
        <v>0.89014977376660454</v>
      </c>
      <c r="P50">
        <v>49</v>
      </c>
      <c r="Q50">
        <f t="shared" si="2"/>
        <v>77.53187093968306</v>
      </c>
      <c r="R50">
        <f t="shared" si="3"/>
        <v>3.4507488688330228</v>
      </c>
    </row>
    <row r="51" spans="1:18" x14ac:dyDescent="0.75">
      <c r="A51" s="7">
        <v>0.46657407407407409</v>
      </c>
      <c r="B51">
        <v>24.3</v>
      </c>
      <c r="C51">
        <v>41.57</v>
      </c>
      <c r="D51">
        <v>10</v>
      </c>
      <c r="E51">
        <v>36.17</v>
      </c>
      <c r="F51">
        <v>10</v>
      </c>
      <c r="G51">
        <v>36.43</v>
      </c>
      <c r="H51">
        <v>26.41</v>
      </c>
      <c r="I51">
        <v>29.05</v>
      </c>
      <c r="J51">
        <v>34.19</v>
      </c>
      <c r="K51">
        <v>1251.29</v>
      </c>
      <c r="N51">
        <f t="shared" si="0"/>
        <v>18.304500000000001</v>
      </c>
      <c r="O51">
        <f t="shared" si="1"/>
        <v>0.88579447845338632</v>
      </c>
      <c r="P51">
        <v>50</v>
      </c>
      <c r="Q51">
        <f t="shared" si="2"/>
        <v>77.421399109508599</v>
      </c>
      <c r="R51">
        <f t="shared" si="3"/>
        <v>3.4289723922669313</v>
      </c>
    </row>
    <row r="52" spans="1:18" x14ac:dyDescent="0.75">
      <c r="A52" s="7">
        <v>0.46726851851851853</v>
      </c>
      <c r="B52">
        <v>24.27</v>
      </c>
      <c r="C52">
        <v>41.63</v>
      </c>
      <c r="D52">
        <v>10</v>
      </c>
      <c r="E52">
        <v>36.17</v>
      </c>
      <c r="F52">
        <v>10</v>
      </c>
      <c r="G52">
        <v>36.31</v>
      </c>
      <c r="H52">
        <v>26.76</v>
      </c>
      <c r="I52">
        <v>29.36</v>
      </c>
      <c r="J52">
        <v>34.659999999999997</v>
      </c>
      <c r="K52">
        <v>1165.1600000000001</v>
      </c>
      <c r="N52">
        <f t="shared" si="0"/>
        <v>18.2745</v>
      </c>
      <c r="O52">
        <f t="shared" si="1"/>
        <v>0.88434271334898007</v>
      </c>
      <c r="P52">
        <v>51</v>
      </c>
      <c r="Q52">
        <f t="shared" si="2"/>
        <v>77.384333360693873</v>
      </c>
      <c r="R52">
        <f t="shared" si="3"/>
        <v>3.4217135667449008</v>
      </c>
    </row>
    <row r="53" spans="1:18" x14ac:dyDescent="0.75">
      <c r="A53" s="7">
        <v>0.46796296296296297</v>
      </c>
      <c r="B53">
        <v>24.23</v>
      </c>
      <c r="C53">
        <v>41.69</v>
      </c>
      <c r="D53">
        <v>10</v>
      </c>
      <c r="E53">
        <v>36.17</v>
      </c>
      <c r="F53">
        <v>10</v>
      </c>
      <c r="G53">
        <v>36.22</v>
      </c>
      <c r="H53">
        <v>27.05</v>
      </c>
      <c r="I53">
        <v>29.43</v>
      </c>
      <c r="J53">
        <v>35.01</v>
      </c>
      <c r="K53">
        <v>1050.32</v>
      </c>
      <c r="N53">
        <f t="shared" si="0"/>
        <v>18.234500000000001</v>
      </c>
      <c r="O53">
        <f t="shared" si="1"/>
        <v>0.88240702654310532</v>
      </c>
      <c r="P53">
        <v>52</v>
      </c>
      <c r="Q53">
        <f t="shared" si="2"/>
        <v>77.33472264114728</v>
      </c>
      <c r="R53">
        <f t="shared" si="3"/>
        <v>3.4120351327155269</v>
      </c>
    </row>
    <row r="54" spans="1:18" x14ac:dyDescent="0.75">
      <c r="A54" s="7">
        <v>0.46865740740740741</v>
      </c>
      <c r="B54">
        <v>24.19</v>
      </c>
      <c r="C54">
        <v>41.8</v>
      </c>
      <c r="D54">
        <v>10</v>
      </c>
      <c r="E54">
        <v>36.18</v>
      </c>
      <c r="F54">
        <v>10</v>
      </c>
      <c r="G54">
        <v>36.299999999999997</v>
      </c>
      <c r="H54">
        <v>27.3</v>
      </c>
      <c r="I54">
        <v>29.72</v>
      </c>
      <c r="J54">
        <v>34.94</v>
      </c>
      <c r="K54">
        <v>1080.4000000000001</v>
      </c>
      <c r="N54">
        <f t="shared" si="0"/>
        <v>18.194500000000001</v>
      </c>
      <c r="O54">
        <f t="shared" si="1"/>
        <v>0.88047133973723057</v>
      </c>
      <c r="P54">
        <v>53</v>
      </c>
      <c r="Q54">
        <f t="shared" si="2"/>
        <v>77.284893786583865</v>
      </c>
      <c r="R54">
        <f t="shared" si="3"/>
        <v>3.4023566986861531</v>
      </c>
    </row>
    <row r="55" spans="1:18" x14ac:dyDescent="0.75">
      <c r="A55" s="7">
        <v>0.46935185185185185</v>
      </c>
      <c r="B55">
        <v>24.17</v>
      </c>
      <c r="C55">
        <v>41.9</v>
      </c>
      <c r="D55">
        <v>10</v>
      </c>
      <c r="E55">
        <v>36.22</v>
      </c>
      <c r="F55">
        <v>10</v>
      </c>
      <c r="G55">
        <v>36.49</v>
      </c>
      <c r="H55">
        <v>27.69</v>
      </c>
      <c r="I55">
        <v>30.23</v>
      </c>
      <c r="J55">
        <v>35.44</v>
      </c>
      <c r="K55">
        <v>1210.28</v>
      </c>
      <c r="N55">
        <f t="shared" si="0"/>
        <v>18.174500000000002</v>
      </c>
      <c r="O55">
        <f t="shared" si="1"/>
        <v>0.87950349633429314</v>
      </c>
      <c r="P55">
        <v>54</v>
      </c>
      <c r="Q55">
        <f t="shared" si="2"/>
        <v>77.259897108586216</v>
      </c>
      <c r="R55">
        <f t="shared" si="3"/>
        <v>3.3975174816714659</v>
      </c>
    </row>
    <row r="56" spans="1:18" x14ac:dyDescent="0.75">
      <c r="A56" s="7">
        <v>0.4700462962962963</v>
      </c>
      <c r="B56">
        <v>24.15</v>
      </c>
      <c r="C56">
        <v>42.02</v>
      </c>
      <c r="D56">
        <v>10</v>
      </c>
      <c r="E56">
        <v>36.28</v>
      </c>
      <c r="F56">
        <v>10</v>
      </c>
      <c r="G56">
        <v>36.61</v>
      </c>
      <c r="H56">
        <v>28.25</v>
      </c>
      <c r="I56">
        <v>30.83</v>
      </c>
      <c r="J56">
        <v>35.46</v>
      </c>
      <c r="K56">
        <v>1267.69</v>
      </c>
      <c r="N56">
        <f t="shared" si="0"/>
        <v>18.154499999999999</v>
      </c>
      <c r="O56">
        <f t="shared" si="1"/>
        <v>0.8785356529313556</v>
      </c>
      <c r="P56">
        <v>55</v>
      </c>
      <c r="Q56">
        <f t="shared" si="2"/>
        <v>77.234845355146106</v>
      </c>
      <c r="R56">
        <f t="shared" si="3"/>
        <v>3.3926782646567784</v>
      </c>
    </row>
    <row r="57" spans="1:18" x14ac:dyDescent="0.75">
      <c r="A57" s="7">
        <v>0.47074074074074074</v>
      </c>
      <c r="B57">
        <v>24.03</v>
      </c>
      <c r="C57">
        <v>42.1</v>
      </c>
      <c r="D57">
        <v>10</v>
      </c>
      <c r="E57">
        <v>36.4</v>
      </c>
      <c r="F57">
        <v>10</v>
      </c>
      <c r="G57">
        <v>36.770000000000003</v>
      </c>
      <c r="H57">
        <v>28.84</v>
      </c>
      <c r="I57">
        <v>31.42</v>
      </c>
      <c r="J57">
        <v>34.36</v>
      </c>
      <c r="K57">
        <v>1226.68</v>
      </c>
      <c r="N57">
        <f t="shared" si="0"/>
        <v>18.034500000000001</v>
      </c>
      <c r="O57">
        <f t="shared" si="1"/>
        <v>0.87272859251373136</v>
      </c>
      <c r="P57">
        <v>56</v>
      </c>
      <c r="Q57">
        <f t="shared" si="2"/>
        <v>77.083367989131943</v>
      </c>
      <c r="R57">
        <f t="shared" si="3"/>
        <v>3.3636429625686568</v>
      </c>
    </row>
    <row r="58" spans="1:18" x14ac:dyDescent="0.75">
      <c r="A58" s="7">
        <v>0.47143518518518518</v>
      </c>
      <c r="B58">
        <v>24</v>
      </c>
      <c r="C58">
        <v>42.23</v>
      </c>
      <c r="D58">
        <v>10</v>
      </c>
      <c r="E58">
        <v>36.549999999999997</v>
      </c>
      <c r="F58">
        <v>10</v>
      </c>
      <c r="G58">
        <v>37.08</v>
      </c>
      <c r="H58">
        <v>29.38</v>
      </c>
      <c r="I58">
        <v>31.91</v>
      </c>
      <c r="J58">
        <v>35.28</v>
      </c>
      <c r="K58">
        <v>1312.81</v>
      </c>
      <c r="N58">
        <f t="shared" si="0"/>
        <v>18.0045</v>
      </c>
      <c r="O58">
        <f t="shared" si="1"/>
        <v>0.87127682740932522</v>
      </c>
      <c r="P58">
        <v>57</v>
      </c>
      <c r="Q58">
        <f t="shared" si="2"/>
        <v>77.045183148657287</v>
      </c>
      <c r="R58">
        <f t="shared" si="3"/>
        <v>3.3563841370466259</v>
      </c>
    </row>
    <row r="59" spans="1:18" x14ac:dyDescent="0.75">
      <c r="A59" s="7">
        <v>0.47212962962962962</v>
      </c>
      <c r="B59">
        <v>23.98</v>
      </c>
      <c r="C59">
        <v>42.38</v>
      </c>
      <c r="D59">
        <v>10</v>
      </c>
      <c r="E59">
        <v>36.770000000000003</v>
      </c>
      <c r="F59">
        <v>10</v>
      </c>
      <c r="G59">
        <v>37.28</v>
      </c>
      <c r="H59">
        <v>30</v>
      </c>
      <c r="I59">
        <v>32.6</v>
      </c>
      <c r="J59">
        <v>34.880000000000003</v>
      </c>
      <c r="K59">
        <v>1349.72</v>
      </c>
      <c r="N59">
        <f t="shared" si="0"/>
        <v>17.984500000000001</v>
      </c>
      <c r="O59">
        <f t="shared" si="1"/>
        <v>0.87030898400638779</v>
      </c>
      <c r="P59">
        <v>58</v>
      </c>
      <c r="Q59">
        <f t="shared" si="2"/>
        <v>77.019655814729362</v>
      </c>
      <c r="R59">
        <f t="shared" si="3"/>
        <v>3.3515449200319392</v>
      </c>
    </row>
    <row r="60" spans="1:18" x14ac:dyDescent="0.75">
      <c r="A60" s="7">
        <v>0.47282407407407406</v>
      </c>
      <c r="B60">
        <v>23.939999999999998</v>
      </c>
      <c r="C60">
        <v>42.52</v>
      </c>
      <c r="D60">
        <v>10</v>
      </c>
      <c r="E60">
        <v>36.94</v>
      </c>
      <c r="F60">
        <v>10</v>
      </c>
      <c r="G60">
        <v>37.25</v>
      </c>
      <c r="H60">
        <v>30.56</v>
      </c>
      <c r="I60">
        <v>33.020000000000003</v>
      </c>
      <c r="J60">
        <v>35.770000000000003</v>
      </c>
      <c r="K60">
        <v>1156.96</v>
      </c>
      <c r="N60">
        <f t="shared" si="0"/>
        <v>17.944499999999998</v>
      </c>
      <c r="O60">
        <f t="shared" si="1"/>
        <v>0.86837329720051282</v>
      </c>
      <c r="P60">
        <v>59</v>
      </c>
      <c r="Q60">
        <f t="shared" si="2"/>
        <v>76.968430438295854</v>
      </c>
      <c r="R60">
        <f t="shared" si="3"/>
        <v>3.3418664860025644</v>
      </c>
    </row>
    <row r="61" spans="1:18" x14ac:dyDescent="0.75">
      <c r="A61" s="7">
        <v>0.47351851851851851</v>
      </c>
      <c r="B61">
        <v>23.89</v>
      </c>
      <c r="C61">
        <v>42.64</v>
      </c>
      <c r="D61">
        <v>10</v>
      </c>
      <c r="E61">
        <v>37.020000000000003</v>
      </c>
      <c r="F61">
        <v>10</v>
      </c>
      <c r="G61">
        <v>37.11</v>
      </c>
      <c r="H61">
        <v>30.86</v>
      </c>
      <c r="I61">
        <v>32.99</v>
      </c>
      <c r="J61">
        <v>34.57</v>
      </c>
      <c r="K61">
        <v>1087.23</v>
      </c>
      <c r="N61">
        <f t="shared" si="0"/>
        <v>17.894500000000001</v>
      </c>
      <c r="O61">
        <f t="shared" si="1"/>
        <v>0.86595368869316947</v>
      </c>
      <c r="P61">
        <v>60</v>
      </c>
      <c r="Q61">
        <f t="shared" si="2"/>
        <v>76.904076671603022</v>
      </c>
      <c r="R61">
        <f t="shared" si="3"/>
        <v>3.3297684434658472</v>
      </c>
    </row>
    <row r="62" spans="1:18" x14ac:dyDescent="0.75">
      <c r="A62" s="7">
        <v>0.47421296296296295</v>
      </c>
      <c r="B62">
        <v>23.85</v>
      </c>
      <c r="C62">
        <v>42.7</v>
      </c>
      <c r="D62">
        <v>10</v>
      </c>
      <c r="E62">
        <v>37.04</v>
      </c>
      <c r="F62">
        <v>10</v>
      </c>
      <c r="G62">
        <v>37.299999999999997</v>
      </c>
      <c r="H62">
        <v>31.25</v>
      </c>
      <c r="I62">
        <v>33.51</v>
      </c>
      <c r="J62">
        <v>35.79</v>
      </c>
      <c r="K62">
        <v>1260.8599999999999</v>
      </c>
      <c r="N62">
        <f t="shared" si="0"/>
        <v>17.854500000000002</v>
      </c>
      <c r="O62">
        <f t="shared" si="1"/>
        <v>0.86401800188729472</v>
      </c>
      <c r="P62">
        <v>61</v>
      </c>
      <c r="Q62">
        <f t="shared" si="2"/>
        <v>76.85233414545354</v>
      </c>
      <c r="R62">
        <f t="shared" si="3"/>
        <v>3.3200900094364734</v>
      </c>
    </row>
    <row r="63" spans="1:18" x14ac:dyDescent="0.75">
      <c r="A63" s="7">
        <v>0.47490740740740739</v>
      </c>
      <c r="B63">
        <v>23.85</v>
      </c>
      <c r="C63">
        <v>42.78</v>
      </c>
      <c r="D63">
        <v>10</v>
      </c>
      <c r="E63">
        <v>37.1</v>
      </c>
      <c r="F63">
        <v>10</v>
      </c>
      <c r="G63">
        <v>37.619999999999997</v>
      </c>
      <c r="H63">
        <v>31.76</v>
      </c>
      <c r="I63">
        <v>34.22</v>
      </c>
      <c r="J63">
        <v>34.880000000000003</v>
      </c>
      <c r="K63">
        <v>1393.47</v>
      </c>
      <c r="N63">
        <f t="shared" si="0"/>
        <v>17.854500000000002</v>
      </c>
      <c r="O63">
        <f t="shared" si="1"/>
        <v>0.86401800188729472</v>
      </c>
      <c r="P63">
        <v>62</v>
      </c>
      <c r="Q63">
        <f t="shared" si="2"/>
        <v>76.85233414545354</v>
      </c>
      <c r="R63">
        <f t="shared" si="3"/>
        <v>3.3200900094364734</v>
      </c>
    </row>
    <row r="64" spans="1:18" x14ac:dyDescent="0.75">
      <c r="A64" s="7">
        <v>0.47560185185185189</v>
      </c>
      <c r="B64">
        <v>23.83</v>
      </c>
      <c r="C64">
        <v>42.87</v>
      </c>
      <c r="D64">
        <v>10</v>
      </c>
      <c r="E64">
        <v>37.200000000000003</v>
      </c>
      <c r="F64">
        <v>10</v>
      </c>
      <c r="G64">
        <v>37.67</v>
      </c>
      <c r="H64">
        <v>32.39</v>
      </c>
      <c r="I64">
        <v>34.89</v>
      </c>
      <c r="J64">
        <v>36.68</v>
      </c>
      <c r="K64">
        <v>1357.92</v>
      </c>
      <c r="N64">
        <f t="shared" si="0"/>
        <v>17.834499999999998</v>
      </c>
      <c r="O64">
        <f t="shared" si="1"/>
        <v>0.86305015848435718</v>
      </c>
      <c r="P64">
        <v>63</v>
      </c>
      <c r="Q64">
        <f t="shared" si="2"/>
        <v>76.826375844570919</v>
      </c>
      <c r="R64">
        <f t="shared" si="3"/>
        <v>3.3152507924217858</v>
      </c>
    </row>
    <row r="65" spans="1:18" x14ac:dyDescent="0.75">
      <c r="A65" s="7">
        <v>0.47629629629629627</v>
      </c>
      <c r="B65">
        <v>23.76</v>
      </c>
      <c r="C65">
        <v>42.97</v>
      </c>
      <c r="D65">
        <v>10</v>
      </c>
      <c r="E65">
        <v>37.29</v>
      </c>
      <c r="F65">
        <v>10</v>
      </c>
      <c r="G65">
        <v>37.74</v>
      </c>
      <c r="H65">
        <v>32.93</v>
      </c>
      <c r="I65">
        <v>35.46</v>
      </c>
      <c r="J65">
        <v>35.89</v>
      </c>
      <c r="K65">
        <v>1345.62</v>
      </c>
      <c r="N65">
        <f t="shared" si="0"/>
        <v>17.764500000000002</v>
      </c>
      <c r="O65">
        <f t="shared" si="1"/>
        <v>0.8596627065740764</v>
      </c>
      <c r="P65">
        <v>64</v>
      </c>
      <c r="Q65">
        <f t="shared" si="2"/>
        <v>76.73506149905711</v>
      </c>
      <c r="R65">
        <f t="shared" si="3"/>
        <v>3.2983135328703819</v>
      </c>
    </row>
    <row r="66" spans="1:18" x14ac:dyDescent="0.75">
      <c r="A66" s="7">
        <v>0.47699074074074077</v>
      </c>
      <c r="B66">
        <v>23.759999999999998</v>
      </c>
      <c r="C66">
        <v>43.07</v>
      </c>
      <c r="D66">
        <v>10</v>
      </c>
      <c r="E66">
        <v>37.39</v>
      </c>
      <c r="F66">
        <v>10</v>
      </c>
      <c r="G66">
        <v>37.9</v>
      </c>
      <c r="H66">
        <v>33.5</v>
      </c>
      <c r="I66">
        <v>36</v>
      </c>
      <c r="J66">
        <v>35.590000000000003</v>
      </c>
      <c r="K66">
        <v>1403.04</v>
      </c>
      <c r="N66">
        <f t="shared" ref="N66:N129" si="4">B66-5.9955</f>
        <v>17.764499999999998</v>
      </c>
      <c r="O66">
        <f t="shared" si="1"/>
        <v>0.85966270657407617</v>
      </c>
      <c r="P66">
        <v>65</v>
      </c>
      <c r="Q66">
        <f t="shared" si="2"/>
        <v>76.73506149905711</v>
      </c>
      <c r="R66">
        <f t="shared" si="3"/>
        <v>3.298313532870381</v>
      </c>
    </row>
    <row r="67" spans="1:18" x14ac:dyDescent="0.75">
      <c r="A67" s="7">
        <v>0.47768518518518516</v>
      </c>
      <c r="B67">
        <v>23.759999999999998</v>
      </c>
      <c r="C67">
        <v>43.21</v>
      </c>
      <c r="D67">
        <v>10</v>
      </c>
      <c r="E67">
        <v>37.58</v>
      </c>
      <c r="F67">
        <v>10</v>
      </c>
      <c r="G67">
        <v>38.130000000000003</v>
      </c>
      <c r="H67">
        <v>34.03</v>
      </c>
      <c r="I67">
        <v>36.549999999999997</v>
      </c>
      <c r="J67">
        <v>36.200000000000003</v>
      </c>
      <c r="K67">
        <v>1381.16</v>
      </c>
      <c r="N67">
        <f t="shared" si="4"/>
        <v>17.764499999999998</v>
      </c>
      <c r="O67">
        <f t="shared" ref="O67:O130" si="5">N67/20.6645</f>
        <v>0.85966270657407617</v>
      </c>
      <c r="P67">
        <v>66</v>
      </c>
      <c r="Q67">
        <f t="shared" ref="Q67:Q130" si="6">(N67-$T$11)/N67*100</f>
        <v>76.73506149905711</v>
      </c>
      <c r="R67">
        <f t="shared" ref="R67:R130" si="7">(N67-$T$11)/$T$11</f>
        <v>3.298313532870381</v>
      </c>
    </row>
    <row r="68" spans="1:18" x14ac:dyDescent="0.75">
      <c r="A68" s="7">
        <v>0.47837962962962965</v>
      </c>
      <c r="B68">
        <v>23.55</v>
      </c>
      <c r="C68">
        <v>43.33</v>
      </c>
      <c r="D68">
        <v>10</v>
      </c>
      <c r="E68">
        <v>37.78</v>
      </c>
      <c r="F68">
        <v>10</v>
      </c>
      <c r="G68">
        <v>38.270000000000003</v>
      </c>
      <c r="H68">
        <v>34.5</v>
      </c>
      <c r="I68">
        <v>37.01</v>
      </c>
      <c r="J68">
        <v>36.39</v>
      </c>
      <c r="K68">
        <v>1352.46</v>
      </c>
      <c r="N68">
        <f t="shared" si="4"/>
        <v>17.554500000000001</v>
      </c>
      <c r="O68">
        <f t="shared" si="5"/>
        <v>0.84950035084323361</v>
      </c>
      <c r="P68">
        <v>67</v>
      </c>
      <c r="Q68">
        <f t="shared" si="6"/>
        <v>76.456748981742578</v>
      </c>
      <c r="R68">
        <f t="shared" si="7"/>
        <v>3.2475017542161679</v>
      </c>
    </row>
    <row r="69" spans="1:18" x14ac:dyDescent="0.75">
      <c r="A69" s="7">
        <v>0.47907407407407404</v>
      </c>
      <c r="B69">
        <v>23.38</v>
      </c>
      <c r="C69">
        <v>43.44</v>
      </c>
      <c r="D69">
        <v>10</v>
      </c>
      <c r="E69">
        <v>37.86</v>
      </c>
      <c r="F69">
        <v>10</v>
      </c>
      <c r="G69">
        <v>38.15</v>
      </c>
      <c r="H69">
        <v>34.840000000000003</v>
      </c>
      <c r="I69">
        <v>37.119999999999997</v>
      </c>
      <c r="J69">
        <v>36.299999999999997</v>
      </c>
      <c r="K69">
        <v>1266.33</v>
      </c>
      <c r="N69">
        <f t="shared" si="4"/>
        <v>17.384499999999999</v>
      </c>
      <c r="O69">
        <f t="shared" si="5"/>
        <v>0.84127368191826557</v>
      </c>
      <c r="P69">
        <v>68</v>
      </c>
      <c r="Q69">
        <f t="shared" si="6"/>
        <v>76.226523627369218</v>
      </c>
      <c r="R69">
        <f t="shared" si="7"/>
        <v>3.2063684095913279</v>
      </c>
    </row>
    <row r="70" spans="1:18" x14ac:dyDescent="0.75">
      <c r="A70" s="7">
        <v>0.47976851851851854</v>
      </c>
      <c r="B70">
        <v>23.3</v>
      </c>
      <c r="C70">
        <v>43.55</v>
      </c>
      <c r="D70">
        <v>10</v>
      </c>
      <c r="E70">
        <v>37.92</v>
      </c>
      <c r="F70">
        <v>10</v>
      </c>
      <c r="G70">
        <v>38.36</v>
      </c>
      <c r="H70">
        <v>35.14</v>
      </c>
      <c r="I70">
        <v>37.5</v>
      </c>
      <c r="J70">
        <v>36.5</v>
      </c>
      <c r="K70">
        <v>1359.29</v>
      </c>
      <c r="N70">
        <f t="shared" si="4"/>
        <v>17.304500000000001</v>
      </c>
      <c r="O70">
        <f t="shared" si="5"/>
        <v>0.83740230830651607</v>
      </c>
      <c r="P70">
        <v>69</v>
      </c>
      <c r="Q70">
        <f t="shared" si="6"/>
        <v>76.116617064925322</v>
      </c>
      <c r="R70">
        <f t="shared" si="7"/>
        <v>3.1870115415325802</v>
      </c>
    </row>
    <row r="71" spans="1:18" x14ac:dyDescent="0.75">
      <c r="A71" s="7">
        <v>0.48046296296296293</v>
      </c>
      <c r="B71">
        <v>23.28</v>
      </c>
      <c r="C71">
        <v>43.61</v>
      </c>
      <c r="D71">
        <v>10</v>
      </c>
      <c r="E71">
        <v>38</v>
      </c>
      <c r="F71">
        <v>10</v>
      </c>
      <c r="G71">
        <v>38.479999999999997</v>
      </c>
      <c r="H71">
        <v>35.57</v>
      </c>
      <c r="I71">
        <v>38.020000000000003</v>
      </c>
      <c r="J71">
        <v>36.72</v>
      </c>
      <c r="K71">
        <v>1441.32</v>
      </c>
      <c r="N71">
        <f t="shared" si="4"/>
        <v>17.284500000000001</v>
      </c>
      <c r="O71">
        <f t="shared" si="5"/>
        <v>0.83643446490357864</v>
      </c>
      <c r="P71">
        <v>70</v>
      </c>
      <c r="Q71">
        <f t="shared" si="6"/>
        <v>76.088981457375112</v>
      </c>
      <c r="R71">
        <f t="shared" si="7"/>
        <v>3.1821723245178934</v>
      </c>
    </row>
    <row r="72" spans="1:18" x14ac:dyDescent="0.75">
      <c r="A72" s="7">
        <v>0.48115740740740742</v>
      </c>
      <c r="B72">
        <v>23.22</v>
      </c>
      <c r="C72">
        <v>43.69</v>
      </c>
      <c r="D72">
        <v>10</v>
      </c>
      <c r="E72">
        <v>38.08</v>
      </c>
      <c r="F72">
        <v>10</v>
      </c>
      <c r="G72">
        <v>38.69</v>
      </c>
      <c r="H72">
        <v>36.1</v>
      </c>
      <c r="I72">
        <v>38.74</v>
      </c>
      <c r="J72">
        <v>35.39</v>
      </c>
      <c r="K72">
        <v>1511.04</v>
      </c>
      <c r="N72">
        <f t="shared" si="4"/>
        <v>17.224499999999999</v>
      </c>
      <c r="O72">
        <f t="shared" si="5"/>
        <v>0.83353093469476636</v>
      </c>
      <c r="P72">
        <v>71</v>
      </c>
      <c r="Q72">
        <f t="shared" si="6"/>
        <v>76.005689570089118</v>
      </c>
      <c r="R72">
        <f t="shared" si="7"/>
        <v>3.1676546734738316</v>
      </c>
    </row>
    <row r="73" spans="1:18" x14ac:dyDescent="0.75">
      <c r="A73" s="7">
        <v>0.48185185185185181</v>
      </c>
      <c r="B73">
        <v>23.21</v>
      </c>
      <c r="C73">
        <v>43.73</v>
      </c>
      <c r="D73">
        <v>10</v>
      </c>
      <c r="E73">
        <v>38.049999999999997</v>
      </c>
      <c r="F73">
        <v>10</v>
      </c>
      <c r="G73">
        <v>38.58</v>
      </c>
      <c r="H73">
        <v>36.57</v>
      </c>
      <c r="I73">
        <v>39.18</v>
      </c>
      <c r="J73">
        <v>36.119999999999997</v>
      </c>
      <c r="K73">
        <v>1467.29</v>
      </c>
      <c r="N73">
        <f t="shared" si="4"/>
        <v>17.214500000000001</v>
      </c>
      <c r="O73">
        <f t="shared" si="5"/>
        <v>0.83304701299329775</v>
      </c>
      <c r="P73">
        <v>72</v>
      </c>
      <c r="Q73">
        <f t="shared" si="6"/>
        <v>75.991751140027304</v>
      </c>
      <c r="R73">
        <f t="shared" si="7"/>
        <v>3.1652350649664887</v>
      </c>
    </row>
    <row r="74" spans="1:18" x14ac:dyDescent="0.75">
      <c r="A74" s="7">
        <v>0.48254629629629631</v>
      </c>
      <c r="B74">
        <v>23.2</v>
      </c>
      <c r="C74">
        <v>43.78</v>
      </c>
      <c r="D74">
        <v>10</v>
      </c>
      <c r="E74">
        <v>38</v>
      </c>
      <c r="F74">
        <v>10</v>
      </c>
      <c r="G74">
        <v>38.44</v>
      </c>
      <c r="H74">
        <v>36.909999999999997</v>
      </c>
      <c r="I74">
        <v>39.380000000000003</v>
      </c>
      <c r="J74">
        <v>37.07</v>
      </c>
      <c r="K74">
        <v>1325.11</v>
      </c>
      <c r="N74">
        <f t="shared" si="4"/>
        <v>17.204499999999999</v>
      </c>
      <c r="O74">
        <f t="shared" si="5"/>
        <v>0.83256309129182893</v>
      </c>
      <c r="P74">
        <v>73</v>
      </c>
      <c r="Q74">
        <f t="shared" si="6"/>
        <v>75.977796506727884</v>
      </c>
      <c r="R74">
        <f t="shared" si="7"/>
        <v>3.1628154564591449</v>
      </c>
    </row>
    <row r="75" spans="1:18" x14ac:dyDescent="0.75">
      <c r="A75" s="7">
        <v>0.48324074074074069</v>
      </c>
      <c r="B75">
        <v>23.18</v>
      </c>
      <c r="C75">
        <v>43.85</v>
      </c>
      <c r="D75">
        <v>10</v>
      </c>
      <c r="E75">
        <v>38.01</v>
      </c>
      <c r="F75">
        <v>10</v>
      </c>
      <c r="G75">
        <v>38.33</v>
      </c>
      <c r="H75">
        <v>37.04</v>
      </c>
      <c r="I75">
        <v>39.25</v>
      </c>
      <c r="J75">
        <v>36.049999999999997</v>
      </c>
      <c r="K75">
        <v>1221.21</v>
      </c>
      <c r="N75">
        <f t="shared" si="4"/>
        <v>17.1845</v>
      </c>
      <c r="O75">
        <f t="shared" si="5"/>
        <v>0.83159524788889161</v>
      </c>
      <c r="P75">
        <v>74</v>
      </c>
      <c r="Q75">
        <f t="shared" si="6"/>
        <v>75.949838517268475</v>
      </c>
      <c r="R75">
        <f t="shared" si="7"/>
        <v>3.1579762394444577</v>
      </c>
    </row>
    <row r="76" spans="1:18" x14ac:dyDescent="0.75">
      <c r="A76" s="7">
        <v>0.48393518518518519</v>
      </c>
      <c r="B76">
        <v>23.13</v>
      </c>
      <c r="C76">
        <v>43.91</v>
      </c>
      <c r="D76">
        <v>10</v>
      </c>
      <c r="E76">
        <v>38.020000000000003</v>
      </c>
      <c r="F76">
        <v>10</v>
      </c>
      <c r="G76">
        <v>38.270000000000003</v>
      </c>
      <c r="H76">
        <v>37.04</v>
      </c>
      <c r="I76">
        <v>39.119999999999997</v>
      </c>
      <c r="J76">
        <v>37.299999999999997</v>
      </c>
      <c r="K76">
        <v>1166.53</v>
      </c>
      <c r="N76">
        <f t="shared" si="4"/>
        <v>17.134499999999999</v>
      </c>
      <c r="O76">
        <f t="shared" si="5"/>
        <v>0.82917563938154804</v>
      </c>
      <c r="P76">
        <v>75</v>
      </c>
      <c r="Q76">
        <f t="shared" si="6"/>
        <v>75.879657999941642</v>
      </c>
      <c r="R76">
        <f t="shared" si="7"/>
        <v>3.1458781969077401</v>
      </c>
    </row>
    <row r="77" spans="1:18" x14ac:dyDescent="0.75">
      <c r="A77" s="7">
        <v>0.48462962962962958</v>
      </c>
      <c r="B77">
        <v>23.08</v>
      </c>
      <c r="C77">
        <v>44</v>
      </c>
      <c r="D77">
        <v>10</v>
      </c>
      <c r="E77">
        <v>38.03</v>
      </c>
      <c r="F77">
        <v>10</v>
      </c>
      <c r="G77">
        <v>38.299999999999997</v>
      </c>
      <c r="H77">
        <v>37.04</v>
      </c>
      <c r="I77">
        <v>39.1</v>
      </c>
      <c r="J77">
        <v>37.07</v>
      </c>
      <c r="K77">
        <v>1208.9100000000001</v>
      </c>
      <c r="N77">
        <f t="shared" si="4"/>
        <v>17.084499999999998</v>
      </c>
      <c r="O77">
        <f t="shared" si="5"/>
        <v>0.82675603087420446</v>
      </c>
      <c r="P77">
        <v>76</v>
      </c>
      <c r="Q77">
        <f t="shared" si="6"/>
        <v>75.809066697884049</v>
      </c>
      <c r="R77">
        <f t="shared" si="7"/>
        <v>3.1337801543710224</v>
      </c>
    </row>
    <row r="78" spans="1:18" x14ac:dyDescent="0.75">
      <c r="A78" s="7">
        <v>0.48532407407407407</v>
      </c>
      <c r="B78">
        <v>23.02</v>
      </c>
      <c r="C78">
        <v>44.01</v>
      </c>
      <c r="D78">
        <v>10</v>
      </c>
      <c r="E78">
        <v>38</v>
      </c>
      <c r="F78">
        <v>10</v>
      </c>
      <c r="G78">
        <v>38.1</v>
      </c>
      <c r="H78">
        <v>37.03</v>
      </c>
      <c r="I78">
        <v>38.9</v>
      </c>
      <c r="J78">
        <v>36.14</v>
      </c>
      <c r="K78">
        <v>1084.5</v>
      </c>
      <c r="N78">
        <f t="shared" si="4"/>
        <v>17.0245</v>
      </c>
      <c r="O78">
        <f t="shared" si="5"/>
        <v>0.82385250066539228</v>
      </c>
      <c r="P78">
        <v>77</v>
      </c>
      <c r="Q78">
        <f t="shared" si="6"/>
        <v>75.723809803518463</v>
      </c>
      <c r="R78">
        <f t="shared" si="7"/>
        <v>3.1192625033269614</v>
      </c>
    </row>
    <row r="79" spans="1:18" x14ac:dyDescent="0.75">
      <c r="A79" s="7">
        <v>0.48601851851851857</v>
      </c>
      <c r="B79">
        <v>22.990000000000002</v>
      </c>
      <c r="C79">
        <v>44</v>
      </c>
      <c r="D79">
        <v>10</v>
      </c>
      <c r="E79">
        <v>37.950000000000003</v>
      </c>
      <c r="F79">
        <v>10</v>
      </c>
      <c r="G79">
        <v>38.21</v>
      </c>
      <c r="H79">
        <v>36.950000000000003</v>
      </c>
      <c r="I79">
        <v>38.83</v>
      </c>
      <c r="J79">
        <v>35.86</v>
      </c>
      <c r="K79">
        <v>1193.8699999999999</v>
      </c>
      <c r="N79">
        <f t="shared" si="4"/>
        <v>16.994500000000002</v>
      </c>
      <c r="O79">
        <f t="shared" si="5"/>
        <v>0.82240073556098636</v>
      </c>
      <c r="P79">
        <v>78</v>
      </c>
      <c r="Q79">
        <f t="shared" si="6"/>
        <v>75.680955603283422</v>
      </c>
      <c r="R79">
        <f t="shared" si="7"/>
        <v>3.1120036778049318</v>
      </c>
    </row>
    <row r="80" spans="1:18" x14ac:dyDescent="0.75">
      <c r="A80" s="7">
        <v>0.48671296296296296</v>
      </c>
      <c r="B80">
        <v>22.92</v>
      </c>
      <c r="C80">
        <v>44.08</v>
      </c>
      <c r="D80">
        <v>10</v>
      </c>
      <c r="E80">
        <v>37.909999999999997</v>
      </c>
      <c r="F80">
        <v>10</v>
      </c>
      <c r="G80">
        <v>38.01</v>
      </c>
      <c r="H80">
        <v>36.909999999999997</v>
      </c>
      <c r="I80">
        <v>38.67</v>
      </c>
      <c r="J80">
        <v>36.97</v>
      </c>
      <c r="K80">
        <v>977.87</v>
      </c>
      <c r="N80">
        <f t="shared" si="4"/>
        <v>16.924500000000002</v>
      </c>
      <c r="O80">
        <f t="shared" si="5"/>
        <v>0.81901328365070536</v>
      </c>
      <c r="P80">
        <v>79</v>
      </c>
      <c r="Q80">
        <f t="shared" si="6"/>
        <v>75.580371650565752</v>
      </c>
      <c r="R80">
        <f t="shared" si="7"/>
        <v>3.095066418253527</v>
      </c>
    </row>
    <row r="81" spans="1:18" x14ac:dyDescent="0.75">
      <c r="A81" s="7">
        <v>0.48740740740740746</v>
      </c>
      <c r="B81">
        <v>22.91</v>
      </c>
      <c r="C81">
        <v>44.11</v>
      </c>
      <c r="D81">
        <v>10</v>
      </c>
      <c r="E81">
        <v>37.83</v>
      </c>
      <c r="F81">
        <v>10</v>
      </c>
      <c r="G81">
        <v>37.69</v>
      </c>
      <c r="H81">
        <v>36.659999999999997</v>
      </c>
      <c r="I81">
        <v>38.14</v>
      </c>
      <c r="J81">
        <v>35.79</v>
      </c>
      <c r="K81">
        <v>809.71</v>
      </c>
      <c r="N81">
        <f t="shared" si="4"/>
        <v>16.9145</v>
      </c>
      <c r="O81">
        <f t="shared" si="5"/>
        <v>0.81852936194923664</v>
      </c>
      <c r="P81">
        <v>80</v>
      </c>
      <c r="Q81">
        <f t="shared" si="6"/>
        <v>75.565934553194012</v>
      </c>
      <c r="R81">
        <f t="shared" si="7"/>
        <v>3.0926468097461832</v>
      </c>
    </row>
    <row r="82" spans="1:18" x14ac:dyDescent="0.75">
      <c r="A82" s="7">
        <v>0.48810185185185184</v>
      </c>
      <c r="B82">
        <v>22.9</v>
      </c>
      <c r="C82">
        <v>44.06</v>
      </c>
      <c r="D82">
        <v>10</v>
      </c>
      <c r="E82">
        <v>37.67</v>
      </c>
      <c r="F82">
        <v>10</v>
      </c>
      <c r="G82">
        <v>37.36</v>
      </c>
      <c r="H82">
        <v>36.21</v>
      </c>
      <c r="I82">
        <v>37.409999999999997</v>
      </c>
      <c r="J82">
        <v>36.619999999999997</v>
      </c>
      <c r="K82">
        <v>707.18</v>
      </c>
      <c r="N82">
        <f t="shared" si="4"/>
        <v>16.904499999999999</v>
      </c>
      <c r="O82">
        <f t="shared" si="5"/>
        <v>0.81804544024776782</v>
      </c>
      <c r="P82">
        <v>81</v>
      </c>
      <c r="Q82">
        <f t="shared" si="6"/>
        <v>75.551480375048058</v>
      </c>
      <c r="R82">
        <f t="shared" si="7"/>
        <v>3.0902272012388394</v>
      </c>
    </row>
    <row r="83" spans="1:18" x14ac:dyDescent="0.75">
      <c r="A83" s="7">
        <v>0.48879629629629634</v>
      </c>
      <c r="B83">
        <v>22.880000000000003</v>
      </c>
      <c r="C83">
        <v>43.99</v>
      </c>
      <c r="D83">
        <v>10</v>
      </c>
      <c r="E83">
        <v>37.39</v>
      </c>
      <c r="F83">
        <v>10</v>
      </c>
      <c r="G83">
        <v>36.97</v>
      </c>
      <c r="H83">
        <v>35.630000000000003</v>
      </c>
      <c r="I83">
        <v>36.6</v>
      </c>
      <c r="J83">
        <v>36.71</v>
      </c>
      <c r="K83">
        <v>621.04999999999995</v>
      </c>
      <c r="N83">
        <f t="shared" si="4"/>
        <v>16.884500000000003</v>
      </c>
      <c r="O83">
        <f t="shared" si="5"/>
        <v>0.81707759684483061</v>
      </c>
      <c r="P83">
        <v>82</v>
      </c>
      <c r="Q83">
        <f t="shared" si="6"/>
        <v>75.522520655038647</v>
      </c>
      <c r="R83">
        <f t="shared" si="7"/>
        <v>3.0853879842241532</v>
      </c>
    </row>
    <row r="84" spans="1:18" x14ac:dyDescent="0.75">
      <c r="A84" s="7">
        <v>0.48949074074074073</v>
      </c>
      <c r="B84">
        <v>22.880000000000003</v>
      </c>
      <c r="C84">
        <v>43.87</v>
      </c>
      <c r="D84">
        <v>10</v>
      </c>
      <c r="E84">
        <v>37.07</v>
      </c>
      <c r="F84">
        <v>10</v>
      </c>
      <c r="G84">
        <v>36.630000000000003</v>
      </c>
      <c r="H84">
        <v>35.07</v>
      </c>
      <c r="I84">
        <v>35.9</v>
      </c>
      <c r="J84">
        <v>36.92</v>
      </c>
      <c r="K84">
        <v>552.69000000000005</v>
      </c>
      <c r="N84">
        <f t="shared" si="4"/>
        <v>16.884500000000003</v>
      </c>
      <c r="O84">
        <f t="shared" si="5"/>
        <v>0.81707759684483061</v>
      </c>
      <c r="P84">
        <v>83</v>
      </c>
      <c r="Q84">
        <f t="shared" si="6"/>
        <v>75.522520655038647</v>
      </c>
      <c r="R84">
        <f t="shared" si="7"/>
        <v>3.0853879842241532</v>
      </c>
    </row>
    <row r="85" spans="1:18" x14ac:dyDescent="0.75">
      <c r="A85" s="7">
        <v>0.49018518518518522</v>
      </c>
      <c r="B85">
        <v>22.83</v>
      </c>
      <c r="C85">
        <v>43.79</v>
      </c>
      <c r="D85">
        <v>10</v>
      </c>
      <c r="E85">
        <v>36.79</v>
      </c>
      <c r="F85">
        <v>10</v>
      </c>
      <c r="G85">
        <v>36.46</v>
      </c>
      <c r="H85">
        <v>34.5</v>
      </c>
      <c r="I85">
        <v>35.28</v>
      </c>
      <c r="J85">
        <v>37.76</v>
      </c>
      <c r="K85">
        <v>552.69000000000005</v>
      </c>
      <c r="N85">
        <f t="shared" si="4"/>
        <v>16.834499999999998</v>
      </c>
      <c r="O85">
        <f t="shared" si="5"/>
        <v>0.81465798833748693</v>
      </c>
      <c r="P85">
        <v>84</v>
      </c>
      <c r="Q85">
        <f t="shared" si="6"/>
        <v>75.449820309483499</v>
      </c>
      <c r="R85">
        <f t="shared" si="7"/>
        <v>3.0732899416874346</v>
      </c>
    </row>
    <row r="86" spans="1:18" x14ac:dyDescent="0.75">
      <c r="A86" s="7">
        <v>0.49087962962962961</v>
      </c>
      <c r="B86">
        <v>22.810000000000002</v>
      </c>
      <c r="C86">
        <v>43.7</v>
      </c>
      <c r="D86">
        <v>10</v>
      </c>
      <c r="E86">
        <v>36.51</v>
      </c>
      <c r="F86">
        <v>10</v>
      </c>
      <c r="G86">
        <v>36.200000000000003</v>
      </c>
      <c r="H86">
        <v>33.97</v>
      </c>
      <c r="I86">
        <v>34.76</v>
      </c>
      <c r="J86">
        <v>37.020000000000003</v>
      </c>
      <c r="K86">
        <v>521.25</v>
      </c>
      <c r="N86">
        <f t="shared" si="4"/>
        <v>16.814500000000002</v>
      </c>
      <c r="O86">
        <f t="shared" si="5"/>
        <v>0.81369014493454972</v>
      </c>
      <c r="P86">
        <v>85</v>
      </c>
      <c r="Q86">
        <f t="shared" si="6"/>
        <v>75.420619108507552</v>
      </c>
      <c r="R86">
        <f t="shared" si="7"/>
        <v>3.0684507246727484</v>
      </c>
    </row>
    <row r="87" spans="1:18" x14ac:dyDescent="0.75">
      <c r="A87" s="7">
        <v>0.49157407407407411</v>
      </c>
      <c r="B87">
        <v>22.810000000000002</v>
      </c>
      <c r="C87">
        <v>43.59</v>
      </c>
      <c r="D87">
        <v>10</v>
      </c>
      <c r="E87">
        <v>36.28</v>
      </c>
      <c r="F87">
        <v>10</v>
      </c>
      <c r="G87">
        <v>36.1</v>
      </c>
      <c r="H87">
        <v>33.57</v>
      </c>
      <c r="I87">
        <v>34.450000000000003</v>
      </c>
      <c r="J87">
        <v>36.89</v>
      </c>
      <c r="K87">
        <v>570.46</v>
      </c>
      <c r="N87">
        <f t="shared" si="4"/>
        <v>16.814500000000002</v>
      </c>
      <c r="O87">
        <f t="shared" si="5"/>
        <v>0.81369014493454972</v>
      </c>
      <c r="P87">
        <v>86</v>
      </c>
      <c r="Q87">
        <f t="shared" si="6"/>
        <v>75.420619108507552</v>
      </c>
      <c r="R87">
        <f t="shared" si="7"/>
        <v>3.0684507246727484</v>
      </c>
    </row>
    <row r="88" spans="1:18" x14ac:dyDescent="0.75">
      <c r="A88" s="7">
        <v>0.49226851851851849</v>
      </c>
      <c r="B88">
        <v>22.71</v>
      </c>
      <c r="C88">
        <v>43.47</v>
      </c>
      <c r="D88">
        <v>10</v>
      </c>
      <c r="E88">
        <v>36.07</v>
      </c>
      <c r="F88">
        <v>10</v>
      </c>
      <c r="G88">
        <v>35.96</v>
      </c>
      <c r="H88">
        <v>33.270000000000003</v>
      </c>
      <c r="I88">
        <v>34.28</v>
      </c>
      <c r="J88">
        <v>37.479999999999997</v>
      </c>
      <c r="K88">
        <v>631.98</v>
      </c>
      <c r="N88">
        <f t="shared" si="4"/>
        <v>16.714500000000001</v>
      </c>
      <c r="O88">
        <f t="shared" si="5"/>
        <v>0.80885092791986257</v>
      </c>
      <c r="P88">
        <v>87</v>
      </c>
      <c r="Q88">
        <f t="shared" si="6"/>
        <v>75.273564868826469</v>
      </c>
      <c r="R88">
        <f t="shared" si="7"/>
        <v>3.0442546395993131</v>
      </c>
    </row>
    <row r="89" spans="1:18" x14ac:dyDescent="0.75">
      <c r="A89" s="7">
        <v>0.49296296296296299</v>
      </c>
      <c r="B89">
        <v>22.689999999999998</v>
      </c>
      <c r="C89">
        <v>43.36</v>
      </c>
      <c r="D89">
        <v>10</v>
      </c>
      <c r="E89">
        <v>35.909999999999997</v>
      </c>
      <c r="F89">
        <v>10</v>
      </c>
      <c r="G89">
        <v>36</v>
      </c>
      <c r="H89">
        <v>33.15</v>
      </c>
      <c r="I89">
        <v>34.4</v>
      </c>
      <c r="J89">
        <v>37.22</v>
      </c>
      <c r="K89">
        <v>730.42</v>
      </c>
      <c r="N89">
        <f t="shared" si="4"/>
        <v>16.694499999999998</v>
      </c>
      <c r="O89">
        <f t="shared" si="5"/>
        <v>0.80788308451692503</v>
      </c>
      <c r="P89">
        <v>88</v>
      </c>
      <c r="Q89">
        <f t="shared" si="6"/>
        <v>75.243942615831557</v>
      </c>
      <c r="R89">
        <f t="shared" si="7"/>
        <v>3.0394154225846255</v>
      </c>
    </row>
    <row r="90" spans="1:18" x14ac:dyDescent="0.75">
      <c r="A90" s="7">
        <v>0.49365740740740738</v>
      </c>
      <c r="B90">
        <v>22.689999999999998</v>
      </c>
      <c r="C90">
        <v>43.21</v>
      </c>
      <c r="D90">
        <v>10</v>
      </c>
      <c r="E90">
        <v>35.79</v>
      </c>
      <c r="F90">
        <v>10</v>
      </c>
      <c r="G90">
        <v>36.369999999999997</v>
      </c>
      <c r="H90">
        <v>33.14</v>
      </c>
      <c r="I90">
        <v>34.659999999999997</v>
      </c>
      <c r="J90">
        <v>37.22</v>
      </c>
      <c r="K90">
        <v>1122.78</v>
      </c>
      <c r="N90">
        <f t="shared" si="4"/>
        <v>16.694499999999998</v>
      </c>
      <c r="O90">
        <f t="shared" si="5"/>
        <v>0.80788308451692503</v>
      </c>
      <c r="P90">
        <v>89</v>
      </c>
      <c r="Q90">
        <f t="shared" si="6"/>
        <v>75.243942615831557</v>
      </c>
      <c r="R90">
        <f t="shared" si="7"/>
        <v>3.0394154225846255</v>
      </c>
    </row>
    <row r="91" spans="1:18" x14ac:dyDescent="0.75">
      <c r="A91" s="7">
        <v>0.49435185185185188</v>
      </c>
      <c r="B91">
        <v>22.65</v>
      </c>
      <c r="C91">
        <v>43.13</v>
      </c>
      <c r="D91">
        <v>10</v>
      </c>
      <c r="E91">
        <v>35.76</v>
      </c>
      <c r="F91">
        <v>10</v>
      </c>
      <c r="G91">
        <v>35.979999999999997</v>
      </c>
      <c r="H91">
        <v>33.46</v>
      </c>
      <c r="I91">
        <v>35.15</v>
      </c>
      <c r="J91">
        <v>36.39</v>
      </c>
      <c r="K91">
        <v>692.14</v>
      </c>
      <c r="N91">
        <f t="shared" si="4"/>
        <v>16.654499999999999</v>
      </c>
      <c r="O91">
        <f t="shared" si="5"/>
        <v>0.80594739771105028</v>
      </c>
      <c r="P91">
        <v>90</v>
      </c>
      <c r="Q91">
        <f t="shared" si="6"/>
        <v>75.18448467381188</v>
      </c>
      <c r="R91">
        <f t="shared" si="7"/>
        <v>3.0297369885552516</v>
      </c>
    </row>
    <row r="92" spans="1:18" x14ac:dyDescent="0.75">
      <c r="A92" s="7">
        <v>0.49504629629629626</v>
      </c>
      <c r="B92">
        <v>22.65</v>
      </c>
      <c r="C92">
        <v>43.04</v>
      </c>
      <c r="D92">
        <v>10</v>
      </c>
      <c r="E92">
        <v>35.72</v>
      </c>
      <c r="F92">
        <v>10</v>
      </c>
      <c r="G92">
        <v>35.979999999999997</v>
      </c>
      <c r="H92">
        <v>33.6</v>
      </c>
      <c r="I92">
        <v>35.36</v>
      </c>
      <c r="J92">
        <v>37.97</v>
      </c>
      <c r="K92">
        <v>709.91</v>
      </c>
      <c r="N92">
        <f t="shared" si="4"/>
        <v>16.654499999999999</v>
      </c>
      <c r="O92">
        <f t="shared" si="5"/>
        <v>0.80594739771105028</v>
      </c>
      <c r="P92">
        <v>91</v>
      </c>
      <c r="Q92">
        <f t="shared" si="6"/>
        <v>75.18448467381188</v>
      </c>
      <c r="R92">
        <f t="shared" si="7"/>
        <v>3.0297369885552516</v>
      </c>
    </row>
    <row r="93" spans="1:18" x14ac:dyDescent="0.75">
      <c r="A93" s="7">
        <v>0.49574074074074076</v>
      </c>
      <c r="B93">
        <v>22.61</v>
      </c>
      <c r="C93">
        <v>42.93</v>
      </c>
      <c r="D93">
        <v>10</v>
      </c>
      <c r="E93">
        <v>35.72</v>
      </c>
      <c r="F93">
        <v>10</v>
      </c>
      <c r="G93">
        <v>36.299999999999997</v>
      </c>
      <c r="H93">
        <v>33.72</v>
      </c>
      <c r="I93">
        <v>35.729999999999997</v>
      </c>
      <c r="J93">
        <v>35.979999999999997</v>
      </c>
      <c r="K93">
        <v>873.96</v>
      </c>
      <c r="N93">
        <f t="shared" si="4"/>
        <v>16.6145</v>
      </c>
      <c r="O93">
        <f t="shared" si="5"/>
        <v>0.80401171090517554</v>
      </c>
      <c r="P93">
        <v>92</v>
      </c>
      <c r="Q93">
        <f t="shared" si="6"/>
        <v>75.124740437569599</v>
      </c>
      <c r="R93">
        <f t="shared" si="7"/>
        <v>3.0200585545258778</v>
      </c>
    </row>
    <row r="94" spans="1:18" x14ac:dyDescent="0.75">
      <c r="A94" s="7">
        <v>0.4964351851851852</v>
      </c>
      <c r="B94">
        <v>22.57</v>
      </c>
      <c r="C94">
        <v>42.88</v>
      </c>
      <c r="D94">
        <v>10</v>
      </c>
      <c r="E94">
        <v>35.72</v>
      </c>
      <c r="F94">
        <v>10</v>
      </c>
      <c r="G94">
        <v>36.06</v>
      </c>
      <c r="H94">
        <v>33.880000000000003</v>
      </c>
      <c r="I94">
        <v>35.81</v>
      </c>
      <c r="J94">
        <v>36.99</v>
      </c>
      <c r="K94">
        <v>719.48</v>
      </c>
      <c r="N94">
        <f t="shared" si="4"/>
        <v>16.5745</v>
      </c>
      <c r="O94">
        <f t="shared" si="5"/>
        <v>0.80207602409930079</v>
      </c>
      <c r="P94">
        <v>93</v>
      </c>
      <c r="Q94">
        <f t="shared" si="6"/>
        <v>75.064707834323812</v>
      </c>
      <c r="R94">
        <f t="shared" si="7"/>
        <v>3.0103801204965039</v>
      </c>
    </row>
    <row r="95" spans="1:18" x14ac:dyDescent="0.75">
      <c r="A95" s="7">
        <v>0.49712962962962964</v>
      </c>
      <c r="B95">
        <v>22.55</v>
      </c>
      <c r="C95">
        <v>42.78</v>
      </c>
      <c r="D95">
        <v>10</v>
      </c>
      <c r="E95">
        <v>35.67</v>
      </c>
      <c r="F95">
        <v>10</v>
      </c>
      <c r="G95">
        <v>35.840000000000003</v>
      </c>
      <c r="H95">
        <v>33.78</v>
      </c>
      <c r="I95">
        <v>35.36</v>
      </c>
      <c r="J95">
        <v>37.83</v>
      </c>
      <c r="K95">
        <v>657.96</v>
      </c>
      <c r="N95">
        <f t="shared" si="4"/>
        <v>16.554500000000001</v>
      </c>
      <c r="O95">
        <f t="shared" si="5"/>
        <v>0.80110818069636336</v>
      </c>
      <c r="P95">
        <v>94</v>
      </c>
      <c r="Q95">
        <f t="shared" si="6"/>
        <v>75.034582741852674</v>
      </c>
      <c r="R95">
        <f t="shared" si="7"/>
        <v>3.0055409034818168</v>
      </c>
    </row>
    <row r="96" spans="1:18" x14ac:dyDescent="0.75">
      <c r="A96" s="7">
        <v>0.49782407407407409</v>
      </c>
      <c r="B96">
        <v>22.52</v>
      </c>
      <c r="C96">
        <v>42.71</v>
      </c>
      <c r="D96">
        <v>10</v>
      </c>
      <c r="E96">
        <v>35.53</v>
      </c>
      <c r="F96">
        <v>10</v>
      </c>
      <c r="G96">
        <v>35.79</v>
      </c>
      <c r="H96">
        <v>33.6</v>
      </c>
      <c r="I96">
        <v>35.130000000000003</v>
      </c>
      <c r="J96">
        <v>36.94</v>
      </c>
      <c r="K96">
        <v>748.19</v>
      </c>
      <c r="N96">
        <f t="shared" si="4"/>
        <v>16.5245</v>
      </c>
      <c r="O96">
        <f t="shared" si="5"/>
        <v>0.79965641559195721</v>
      </c>
      <c r="P96">
        <v>95</v>
      </c>
      <c r="Q96">
        <f t="shared" si="6"/>
        <v>74.98925837392963</v>
      </c>
      <c r="R96">
        <f t="shared" si="7"/>
        <v>2.9982820779597859</v>
      </c>
    </row>
    <row r="97" spans="1:18" x14ac:dyDescent="0.75">
      <c r="A97" s="7">
        <v>0.49851851851851853</v>
      </c>
      <c r="B97">
        <v>22.5</v>
      </c>
      <c r="C97">
        <v>42.59</v>
      </c>
      <c r="D97">
        <v>10</v>
      </c>
      <c r="E97">
        <v>35.5</v>
      </c>
      <c r="F97">
        <v>10</v>
      </c>
      <c r="G97">
        <v>36.08</v>
      </c>
      <c r="H97">
        <v>33.840000000000003</v>
      </c>
      <c r="I97">
        <v>35.85</v>
      </c>
      <c r="J97">
        <v>36.99</v>
      </c>
      <c r="K97">
        <v>924.55</v>
      </c>
      <c r="N97">
        <f t="shared" si="4"/>
        <v>16.5045</v>
      </c>
      <c r="O97">
        <f t="shared" si="5"/>
        <v>0.79868857218901979</v>
      </c>
      <c r="P97">
        <v>96</v>
      </c>
      <c r="Q97">
        <f t="shared" si="6"/>
        <v>74.95895058923324</v>
      </c>
      <c r="R97">
        <f t="shared" si="7"/>
        <v>2.9934428609450991</v>
      </c>
    </row>
    <row r="98" spans="1:18" x14ac:dyDescent="0.75">
      <c r="A98" s="7">
        <v>0.49921296296296297</v>
      </c>
      <c r="B98">
        <v>22.5</v>
      </c>
      <c r="C98">
        <v>42.49</v>
      </c>
      <c r="D98">
        <v>10</v>
      </c>
      <c r="E98">
        <v>35.43</v>
      </c>
      <c r="F98">
        <v>10</v>
      </c>
      <c r="G98">
        <v>35.92</v>
      </c>
      <c r="H98">
        <v>34.090000000000003</v>
      </c>
      <c r="I98">
        <v>36.130000000000003</v>
      </c>
      <c r="J98">
        <v>37.07</v>
      </c>
      <c r="K98">
        <v>842.52</v>
      </c>
      <c r="N98">
        <f t="shared" si="4"/>
        <v>16.5045</v>
      </c>
      <c r="O98">
        <f t="shared" si="5"/>
        <v>0.79868857218901979</v>
      </c>
      <c r="P98">
        <v>97</v>
      </c>
      <c r="Q98">
        <f t="shared" si="6"/>
        <v>74.95895058923324</v>
      </c>
      <c r="R98">
        <f t="shared" si="7"/>
        <v>2.9934428609450991</v>
      </c>
    </row>
    <row r="99" spans="1:18" x14ac:dyDescent="0.75">
      <c r="A99" s="7">
        <v>0.49990740740740741</v>
      </c>
      <c r="B99">
        <v>22.380000000000003</v>
      </c>
      <c r="C99">
        <v>42.32</v>
      </c>
      <c r="D99">
        <v>10</v>
      </c>
      <c r="E99">
        <v>35.32</v>
      </c>
      <c r="F99">
        <v>10</v>
      </c>
      <c r="G99">
        <v>35.72</v>
      </c>
      <c r="H99">
        <v>34.04</v>
      </c>
      <c r="I99">
        <v>35.840000000000003</v>
      </c>
      <c r="J99">
        <v>36.630000000000003</v>
      </c>
      <c r="K99">
        <v>763.23</v>
      </c>
      <c r="N99">
        <f t="shared" si="4"/>
        <v>16.384500000000003</v>
      </c>
      <c r="O99">
        <f t="shared" si="5"/>
        <v>0.79288151177139554</v>
      </c>
      <c r="P99">
        <v>98</v>
      </c>
      <c r="Q99">
        <f t="shared" si="6"/>
        <v>74.775550062559134</v>
      </c>
      <c r="R99">
        <f t="shared" si="7"/>
        <v>2.9644075588569776</v>
      </c>
    </row>
    <row r="100" spans="1:18" x14ac:dyDescent="0.75">
      <c r="A100" s="7">
        <v>0.50060185185185191</v>
      </c>
      <c r="B100">
        <v>22.380000000000003</v>
      </c>
      <c r="C100">
        <v>42.24</v>
      </c>
      <c r="D100">
        <v>10</v>
      </c>
      <c r="E100">
        <v>35.270000000000003</v>
      </c>
      <c r="F100">
        <v>10</v>
      </c>
      <c r="G100">
        <v>36.36</v>
      </c>
      <c r="H100">
        <v>34.14</v>
      </c>
      <c r="I100">
        <v>36.29</v>
      </c>
      <c r="J100">
        <v>35.78</v>
      </c>
      <c r="K100">
        <v>1288.2</v>
      </c>
      <c r="N100">
        <f t="shared" si="4"/>
        <v>16.384500000000003</v>
      </c>
      <c r="O100">
        <f t="shared" si="5"/>
        <v>0.79288151177139554</v>
      </c>
      <c r="P100">
        <v>99</v>
      </c>
      <c r="Q100">
        <f t="shared" si="6"/>
        <v>74.775550062559134</v>
      </c>
      <c r="R100">
        <f t="shared" si="7"/>
        <v>2.9644075588569776</v>
      </c>
    </row>
    <row r="101" spans="1:18" x14ac:dyDescent="0.75">
      <c r="A101" s="7">
        <v>0.50129629629629624</v>
      </c>
      <c r="B101">
        <v>22.35</v>
      </c>
      <c r="C101">
        <v>42.24</v>
      </c>
      <c r="D101">
        <v>10</v>
      </c>
      <c r="E101">
        <v>35.4</v>
      </c>
      <c r="F101">
        <v>10</v>
      </c>
      <c r="G101">
        <v>36.69</v>
      </c>
      <c r="H101">
        <v>34.75</v>
      </c>
      <c r="I101">
        <v>37.31</v>
      </c>
      <c r="J101">
        <v>36.68</v>
      </c>
      <c r="K101">
        <v>1374.33</v>
      </c>
      <c r="N101">
        <f t="shared" si="4"/>
        <v>16.354500000000002</v>
      </c>
      <c r="O101">
        <f t="shared" si="5"/>
        <v>0.7914297466669894</v>
      </c>
      <c r="P101">
        <v>100</v>
      </c>
      <c r="Q101">
        <f t="shared" si="6"/>
        <v>74.729279403222364</v>
      </c>
      <c r="R101">
        <f t="shared" si="7"/>
        <v>2.9571487333349467</v>
      </c>
    </row>
    <row r="102" spans="1:18" x14ac:dyDescent="0.75">
      <c r="A102" s="7">
        <v>0.50199074074074079</v>
      </c>
      <c r="B102">
        <v>22.33</v>
      </c>
      <c r="C102">
        <v>42.31</v>
      </c>
      <c r="D102">
        <v>10</v>
      </c>
      <c r="E102">
        <v>35.54</v>
      </c>
      <c r="F102">
        <v>10</v>
      </c>
      <c r="G102">
        <v>36.200000000000003</v>
      </c>
      <c r="H102">
        <v>35.119999999999997</v>
      </c>
      <c r="I102">
        <v>37.409999999999997</v>
      </c>
      <c r="J102">
        <v>37.630000000000003</v>
      </c>
      <c r="K102">
        <v>891.74</v>
      </c>
      <c r="N102">
        <f t="shared" si="4"/>
        <v>16.334499999999998</v>
      </c>
      <c r="O102">
        <f t="shared" si="5"/>
        <v>0.79046190326405175</v>
      </c>
      <c r="P102">
        <v>101</v>
      </c>
      <c r="Q102">
        <f t="shared" si="6"/>
        <v>74.698337873825338</v>
      </c>
      <c r="R102">
        <f t="shared" si="7"/>
        <v>2.9523095163202591</v>
      </c>
    </row>
    <row r="103" spans="1:18" x14ac:dyDescent="0.75">
      <c r="A103" s="7">
        <v>0.50268518518518512</v>
      </c>
      <c r="B103">
        <v>22.33</v>
      </c>
      <c r="C103">
        <v>42.41</v>
      </c>
      <c r="D103">
        <v>10</v>
      </c>
      <c r="E103">
        <v>35.78</v>
      </c>
      <c r="F103">
        <v>10</v>
      </c>
      <c r="G103">
        <v>36.74</v>
      </c>
      <c r="H103">
        <v>35.61</v>
      </c>
      <c r="I103">
        <v>38.36</v>
      </c>
      <c r="J103">
        <v>37.549999999999997</v>
      </c>
      <c r="K103">
        <v>1028.45</v>
      </c>
      <c r="N103">
        <f t="shared" si="4"/>
        <v>16.334499999999998</v>
      </c>
      <c r="O103">
        <f t="shared" si="5"/>
        <v>0.79046190326405175</v>
      </c>
      <c r="P103">
        <v>102</v>
      </c>
      <c r="Q103">
        <f t="shared" si="6"/>
        <v>74.698337873825338</v>
      </c>
      <c r="R103">
        <f t="shared" si="7"/>
        <v>2.9523095163202591</v>
      </c>
    </row>
    <row r="104" spans="1:18" x14ac:dyDescent="0.75">
      <c r="A104" s="7">
        <v>0.50337962962962968</v>
      </c>
      <c r="B104">
        <v>22.32</v>
      </c>
      <c r="C104">
        <v>42.56</v>
      </c>
      <c r="D104">
        <v>10</v>
      </c>
      <c r="E104">
        <v>35.909999999999997</v>
      </c>
      <c r="F104">
        <v>10</v>
      </c>
      <c r="G104">
        <v>36.54</v>
      </c>
      <c r="H104">
        <v>35.53</v>
      </c>
      <c r="I104">
        <v>37.619999999999997</v>
      </c>
      <c r="J104">
        <v>37.18</v>
      </c>
      <c r="K104">
        <v>923.18</v>
      </c>
      <c r="N104">
        <f t="shared" si="4"/>
        <v>16.3245</v>
      </c>
      <c r="O104">
        <f t="shared" si="5"/>
        <v>0.78997798156258314</v>
      </c>
      <c r="P104">
        <v>103</v>
      </c>
      <c r="Q104">
        <f t="shared" si="6"/>
        <v>74.682838678060591</v>
      </c>
      <c r="R104">
        <f t="shared" si="7"/>
        <v>2.9498899078129162</v>
      </c>
    </row>
    <row r="105" spans="1:18" x14ac:dyDescent="0.75">
      <c r="A105" s="7">
        <v>0.50407407407407401</v>
      </c>
      <c r="B105">
        <v>22.32</v>
      </c>
      <c r="C105">
        <v>42.67</v>
      </c>
      <c r="D105">
        <v>10</v>
      </c>
      <c r="E105">
        <v>36.07</v>
      </c>
      <c r="F105">
        <v>10</v>
      </c>
      <c r="G105">
        <v>36.72</v>
      </c>
      <c r="H105">
        <v>35.520000000000003</v>
      </c>
      <c r="I105">
        <v>37.619999999999997</v>
      </c>
      <c r="J105">
        <v>36.46</v>
      </c>
      <c r="K105">
        <v>1028.45</v>
      </c>
      <c r="N105">
        <f t="shared" si="4"/>
        <v>16.3245</v>
      </c>
      <c r="O105">
        <f t="shared" si="5"/>
        <v>0.78997798156258314</v>
      </c>
      <c r="P105">
        <v>104</v>
      </c>
      <c r="Q105">
        <f t="shared" si="6"/>
        <v>74.682838678060591</v>
      </c>
      <c r="R105">
        <f t="shared" si="7"/>
        <v>2.9498899078129162</v>
      </c>
    </row>
    <row r="106" spans="1:18" x14ac:dyDescent="0.75">
      <c r="A106" s="7">
        <v>0.50476851851851856</v>
      </c>
      <c r="B106">
        <v>22.3</v>
      </c>
      <c r="C106">
        <v>42.74</v>
      </c>
      <c r="D106">
        <v>10</v>
      </c>
      <c r="E106">
        <v>36.200000000000003</v>
      </c>
      <c r="F106">
        <v>10</v>
      </c>
      <c r="G106">
        <v>36.93</v>
      </c>
      <c r="H106">
        <v>35.65</v>
      </c>
      <c r="I106">
        <v>37.909999999999997</v>
      </c>
      <c r="J106">
        <v>37.159999999999997</v>
      </c>
      <c r="K106">
        <v>1074.93</v>
      </c>
      <c r="N106">
        <f t="shared" si="4"/>
        <v>16.304500000000001</v>
      </c>
      <c r="O106">
        <f t="shared" si="5"/>
        <v>0.78901013815964582</v>
      </c>
      <c r="P106">
        <v>105</v>
      </c>
      <c r="Q106">
        <f t="shared" si="6"/>
        <v>74.651783250023001</v>
      </c>
      <c r="R106">
        <f t="shared" si="7"/>
        <v>2.945050690798229</v>
      </c>
    </row>
    <row r="107" spans="1:18" x14ac:dyDescent="0.75">
      <c r="A107" s="7">
        <v>0.50546296296296289</v>
      </c>
      <c r="B107">
        <v>22.28</v>
      </c>
      <c r="C107">
        <v>42.88</v>
      </c>
      <c r="D107">
        <v>10</v>
      </c>
      <c r="E107">
        <v>36.24</v>
      </c>
      <c r="F107">
        <v>10</v>
      </c>
      <c r="G107">
        <v>36.35</v>
      </c>
      <c r="H107">
        <v>35.630000000000003</v>
      </c>
      <c r="I107">
        <v>37.409999999999997</v>
      </c>
      <c r="J107">
        <v>37.71</v>
      </c>
      <c r="K107">
        <v>585.5</v>
      </c>
      <c r="N107">
        <f t="shared" si="4"/>
        <v>16.284500000000001</v>
      </c>
      <c r="O107">
        <f t="shared" si="5"/>
        <v>0.78804229475670839</v>
      </c>
      <c r="P107">
        <v>106</v>
      </c>
      <c r="Q107">
        <f t="shared" si="6"/>
        <v>74.62065153980781</v>
      </c>
      <c r="R107">
        <f t="shared" si="7"/>
        <v>2.9402114737835423</v>
      </c>
    </row>
    <row r="108" spans="1:18" x14ac:dyDescent="0.75">
      <c r="A108" s="7">
        <v>0.50615740740740744</v>
      </c>
      <c r="B108">
        <v>22.17</v>
      </c>
      <c r="C108">
        <v>42.95</v>
      </c>
      <c r="D108">
        <v>10</v>
      </c>
      <c r="E108">
        <v>36.21</v>
      </c>
      <c r="F108">
        <v>10</v>
      </c>
      <c r="G108">
        <v>36.35</v>
      </c>
      <c r="H108">
        <v>35.130000000000003</v>
      </c>
      <c r="I108">
        <v>36.57</v>
      </c>
      <c r="J108">
        <v>37.44</v>
      </c>
      <c r="K108">
        <v>694.87</v>
      </c>
      <c r="N108">
        <f t="shared" si="4"/>
        <v>16.174500000000002</v>
      </c>
      <c r="O108">
        <f t="shared" si="5"/>
        <v>0.78271915604055275</v>
      </c>
      <c r="P108">
        <v>107</v>
      </c>
      <c r="Q108">
        <f t="shared" si="6"/>
        <v>74.448050944387774</v>
      </c>
      <c r="R108">
        <f t="shared" si="7"/>
        <v>2.9135957802027637</v>
      </c>
    </row>
    <row r="109" spans="1:18" x14ac:dyDescent="0.75">
      <c r="A109" s="7">
        <v>0.50685185185185189</v>
      </c>
      <c r="B109">
        <v>22.16</v>
      </c>
      <c r="C109">
        <v>42.96</v>
      </c>
      <c r="D109">
        <v>10</v>
      </c>
      <c r="E109">
        <v>36.18</v>
      </c>
      <c r="F109">
        <v>10</v>
      </c>
      <c r="G109">
        <v>36.24</v>
      </c>
      <c r="H109">
        <v>35.090000000000003</v>
      </c>
      <c r="I109">
        <v>36.71</v>
      </c>
      <c r="J109">
        <v>36.619999999999997</v>
      </c>
      <c r="K109">
        <v>633.35</v>
      </c>
      <c r="N109">
        <f t="shared" si="4"/>
        <v>16.1645</v>
      </c>
      <c r="O109">
        <f t="shared" si="5"/>
        <v>0.78223523433908393</v>
      </c>
      <c r="P109">
        <v>108</v>
      </c>
      <c r="Q109">
        <f t="shared" si="6"/>
        <v>74.432243496551081</v>
      </c>
      <c r="R109">
        <f t="shared" si="7"/>
        <v>2.9111761716954199</v>
      </c>
    </row>
    <row r="110" spans="1:18" x14ac:dyDescent="0.75">
      <c r="A110" s="7">
        <v>0.50754629629629633</v>
      </c>
      <c r="B110">
        <v>22.1</v>
      </c>
      <c r="C110">
        <v>42.93</v>
      </c>
      <c r="D110">
        <v>10</v>
      </c>
      <c r="E110">
        <v>36.14</v>
      </c>
      <c r="F110">
        <v>10</v>
      </c>
      <c r="G110">
        <v>36.72</v>
      </c>
      <c r="H110">
        <v>35.04</v>
      </c>
      <c r="I110">
        <v>37.06</v>
      </c>
      <c r="J110">
        <v>37.31</v>
      </c>
      <c r="K110">
        <v>986.07</v>
      </c>
      <c r="N110">
        <f t="shared" si="4"/>
        <v>16.104500000000002</v>
      </c>
      <c r="O110">
        <f t="shared" si="5"/>
        <v>0.77933170413027175</v>
      </c>
      <c r="P110">
        <v>109</v>
      </c>
      <c r="Q110">
        <f t="shared" si="6"/>
        <v>74.336986556552517</v>
      </c>
      <c r="R110">
        <f t="shared" si="7"/>
        <v>2.8966585206513589</v>
      </c>
    </row>
    <row r="111" spans="1:18" x14ac:dyDescent="0.75">
      <c r="A111" s="7">
        <v>0.50824074074074077</v>
      </c>
      <c r="B111">
        <v>22.05</v>
      </c>
      <c r="C111">
        <v>42.89</v>
      </c>
      <c r="D111">
        <v>10</v>
      </c>
      <c r="E111">
        <v>36.14</v>
      </c>
      <c r="F111">
        <v>10</v>
      </c>
      <c r="G111">
        <v>36.74</v>
      </c>
      <c r="H111">
        <v>35.56</v>
      </c>
      <c r="I111">
        <v>38</v>
      </c>
      <c r="J111">
        <v>36.729999999999997</v>
      </c>
      <c r="K111">
        <v>1014.78</v>
      </c>
      <c r="N111">
        <f t="shared" si="4"/>
        <v>16.054500000000001</v>
      </c>
      <c r="O111">
        <f t="shared" si="5"/>
        <v>0.77691209562292829</v>
      </c>
      <c r="P111">
        <v>110</v>
      </c>
      <c r="Q111">
        <f t="shared" si="6"/>
        <v>74.257061882961167</v>
      </c>
      <c r="R111">
        <f t="shared" si="7"/>
        <v>2.8845604781146412</v>
      </c>
    </row>
    <row r="112" spans="1:18" x14ac:dyDescent="0.75">
      <c r="A112" s="7">
        <v>0.50893518518518521</v>
      </c>
      <c r="B112">
        <v>21.98</v>
      </c>
      <c r="C112">
        <v>42.91</v>
      </c>
      <c r="D112">
        <v>10</v>
      </c>
      <c r="E112">
        <v>36.229999999999997</v>
      </c>
      <c r="F112">
        <v>10</v>
      </c>
      <c r="G112">
        <v>36.979999999999997</v>
      </c>
      <c r="H112">
        <v>36.090000000000003</v>
      </c>
      <c r="I112">
        <v>38.700000000000003</v>
      </c>
      <c r="J112">
        <v>37.32</v>
      </c>
      <c r="K112">
        <v>1081.77</v>
      </c>
      <c r="N112">
        <f t="shared" si="4"/>
        <v>15.984500000000001</v>
      </c>
      <c r="O112">
        <f t="shared" si="5"/>
        <v>0.77352464371264729</v>
      </c>
      <c r="P112">
        <v>111</v>
      </c>
      <c r="Q112">
        <f t="shared" si="6"/>
        <v>74.144327317088425</v>
      </c>
      <c r="R112">
        <f t="shared" si="7"/>
        <v>2.8676232185632364</v>
      </c>
    </row>
    <row r="113" spans="1:18" x14ac:dyDescent="0.75">
      <c r="A113" s="7">
        <v>0.50962962962962965</v>
      </c>
      <c r="B113">
        <v>21.95</v>
      </c>
      <c r="C113">
        <v>42.92</v>
      </c>
      <c r="D113">
        <v>10</v>
      </c>
      <c r="E113">
        <v>36.33</v>
      </c>
      <c r="F113">
        <v>10</v>
      </c>
      <c r="G113">
        <v>37.01</v>
      </c>
      <c r="H113">
        <v>36.22</v>
      </c>
      <c r="I113">
        <v>38.6</v>
      </c>
      <c r="J113">
        <v>37.31</v>
      </c>
      <c r="K113">
        <v>998.37</v>
      </c>
      <c r="N113">
        <f t="shared" si="4"/>
        <v>15.954499999999999</v>
      </c>
      <c r="O113">
        <f t="shared" si="5"/>
        <v>0.77207287860824114</v>
      </c>
      <c r="P113">
        <v>112</v>
      </c>
      <c r="Q113">
        <f t="shared" si="6"/>
        <v>74.095709674386541</v>
      </c>
      <c r="R113">
        <f t="shared" si="7"/>
        <v>2.8603643930412059</v>
      </c>
    </row>
    <row r="114" spans="1:18" x14ac:dyDescent="0.75">
      <c r="A114" s="7">
        <v>0.5103240740740741</v>
      </c>
      <c r="B114">
        <v>21.91</v>
      </c>
      <c r="C114">
        <v>42.97</v>
      </c>
      <c r="D114">
        <v>10</v>
      </c>
      <c r="E114">
        <v>36.5</v>
      </c>
      <c r="F114">
        <v>10</v>
      </c>
      <c r="G114">
        <v>37.64</v>
      </c>
      <c r="H114">
        <v>36.68</v>
      </c>
      <c r="I114">
        <v>39.54</v>
      </c>
      <c r="J114">
        <v>37.25</v>
      </c>
      <c r="K114">
        <v>1423.55</v>
      </c>
      <c r="N114">
        <f t="shared" si="4"/>
        <v>15.9145</v>
      </c>
      <c r="O114">
        <f t="shared" si="5"/>
        <v>0.77013719180236639</v>
      </c>
      <c r="P114">
        <v>113</v>
      </c>
      <c r="Q114">
        <f t="shared" si="6"/>
        <v>74.030601024223202</v>
      </c>
      <c r="R114">
        <f t="shared" si="7"/>
        <v>2.8506859590118321</v>
      </c>
    </row>
    <row r="115" spans="1:18" x14ac:dyDescent="0.75">
      <c r="A115" s="7">
        <v>0.51101851851851854</v>
      </c>
      <c r="B115">
        <v>21.85</v>
      </c>
      <c r="C115">
        <v>43.05</v>
      </c>
      <c r="D115">
        <v>10</v>
      </c>
      <c r="E115">
        <v>36.67</v>
      </c>
      <c r="F115">
        <v>10</v>
      </c>
      <c r="G115">
        <v>37.75</v>
      </c>
      <c r="H115">
        <v>37.409999999999997</v>
      </c>
      <c r="I115">
        <v>40.53</v>
      </c>
      <c r="J115">
        <v>38.17</v>
      </c>
      <c r="K115">
        <v>1449.52</v>
      </c>
      <c r="N115">
        <f t="shared" si="4"/>
        <v>15.854500000000002</v>
      </c>
      <c r="O115">
        <f t="shared" si="5"/>
        <v>0.76723366159355422</v>
      </c>
      <c r="P115">
        <v>114</v>
      </c>
      <c r="Q115">
        <f t="shared" si="6"/>
        <v>73.93232205367562</v>
      </c>
      <c r="R115">
        <f t="shared" si="7"/>
        <v>2.8361683079677711</v>
      </c>
    </row>
    <row r="116" spans="1:18" x14ac:dyDescent="0.75">
      <c r="A116" s="7">
        <v>0.51171296296296298</v>
      </c>
      <c r="B116">
        <v>21.85</v>
      </c>
      <c r="C116">
        <v>43.15</v>
      </c>
      <c r="D116">
        <v>10</v>
      </c>
      <c r="E116">
        <v>36.86</v>
      </c>
      <c r="F116">
        <v>10</v>
      </c>
      <c r="G116">
        <v>37.869999999999997</v>
      </c>
      <c r="H116">
        <v>38.11</v>
      </c>
      <c r="I116">
        <v>41.34</v>
      </c>
      <c r="J116">
        <v>37.39</v>
      </c>
      <c r="K116">
        <v>1433.12</v>
      </c>
      <c r="N116">
        <f t="shared" si="4"/>
        <v>15.854500000000002</v>
      </c>
      <c r="O116">
        <f t="shared" si="5"/>
        <v>0.76723366159355422</v>
      </c>
      <c r="P116">
        <v>115</v>
      </c>
      <c r="Q116">
        <f t="shared" si="6"/>
        <v>73.93232205367562</v>
      </c>
      <c r="R116">
        <f t="shared" si="7"/>
        <v>2.8361683079677711</v>
      </c>
    </row>
    <row r="117" spans="1:18" x14ac:dyDescent="0.75">
      <c r="A117" s="7">
        <v>0.51240740740740742</v>
      </c>
      <c r="B117">
        <v>21.84</v>
      </c>
      <c r="C117">
        <v>43.27</v>
      </c>
      <c r="D117">
        <v>10</v>
      </c>
      <c r="E117">
        <v>37.090000000000003</v>
      </c>
      <c r="F117">
        <v>10</v>
      </c>
      <c r="G117">
        <v>38.11</v>
      </c>
      <c r="H117">
        <v>38.700000000000003</v>
      </c>
      <c r="I117">
        <v>41.94</v>
      </c>
      <c r="J117">
        <v>36.72</v>
      </c>
      <c r="K117">
        <v>1420.81</v>
      </c>
      <c r="N117">
        <f t="shared" si="4"/>
        <v>15.8445</v>
      </c>
      <c r="O117">
        <f t="shared" si="5"/>
        <v>0.7667497398920855</v>
      </c>
      <c r="P117">
        <v>116</v>
      </c>
      <c r="Q117">
        <f t="shared" si="6"/>
        <v>73.91586986020387</v>
      </c>
      <c r="R117">
        <f t="shared" si="7"/>
        <v>2.8337486994604273</v>
      </c>
    </row>
    <row r="118" spans="1:18" x14ac:dyDescent="0.75">
      <c r="A118" s="7">
        <v>0.51310185185185186</v>
      </c>
      <c r="B118">
        <v>21.810000000000002</v>
      </c>
      <c r="C118">
        <v>43.42</v>
      </c>
      <c r="D118">
        <v>10</v>
      </c>
      <c r="E118">
        <v>37.369999999999997</v>
      </c>
      <c r="F118">
        <v>10</v>
      </c>
      <c r="G118">
        <v>38.39</v>
      </c>
      <c r="H118">
        <v>39.24</v>
      </c>
      <c r="I118">
        <v>42.47</v>
      </c>
      <c r="J118">
        <v>37.909999999999997</v>
      </c>
      <c r="K118">
        <v>1452.25</v>
      </c>
      <c r="N118">
        <f t="shared" si="4"/>
        <v>15.814500000000002</v>
      </c>
      <c r="O118">
        <f t="shared" si="5"/>
        <v>0.76529797478767947</v>
      </c>
      <c r="P118">
        <v>117</v>
      </c>
      <c r="Q118">
        <f t="shared" si="6"/>
        <v>73.866388440987706</v>
      </c>
      <c r="R118">
        <f t="shared" si="7"/>
        <v>2.8264898739383972</v>
      </c>
    </row>
    <row r="119" spans="1:18" x14ac:dyDescent="0.75">
      <c r="A119" s="7">
        <v>0.51379629629629631</v>
      </c>
      <c r="B119">
        <v>21.810000000000002</v>
      </c>
      <c r="C119">
        <v>43.64</v>
      </c>
      <c r="D119">
        <v>10</v>
      </c>
      <c r="E119">
        <v>37.549999999999997</v>
      </c>
      <c r="F119">
        <v>10</v>
      </c>
      <c r="G119">
        <v>38.21</v>
      </c>
      <c r="H119">
        <v>39.5</v>
      </c>
      <c r="I119">
        <v>42.31</v>
      </c>
      <c r="J119">
        <v>38.130000000000003</v>
      </c>
      <c r="K119">
        <v>1232.1500000000001</v>
      </c>
      <c r="N119">
        <f t="shared" si="4"/>
        <v>15.814500000000002</v>
      </c>
      <c r="O119">
        <f t="shared" si="5"/>
        <v>0.76529797478767947</v>
      </c>
      <c r="P119">
        <v>118</v>
      </c>
      <c r="Q119">
        <f t="shared" si="6"/>
        <v>73.866388440987706</v>
      </c>
      <c r="R119">
        <f t="shared" si="7"/>
        <v>2.8264898739383972</v>
      </c>
    </row>
    <row r="120" spans="1:18" x14ac:dyDescent="0.75">
      <c r="A120" s="7">
        <v>0.51449074074074075</v>
      </c>
      <c r="B120">
        <v>21.810000000000002</v>
      </c>
      <c r="C120">
        <v>43.79</v>
      </c>
      <c r="D120">
        <v>10</v>
      </c>
      <c r="E120">
        <v>37.67</v>
      </c>
      <c r="F120">
        <v>10</v>
      </c>
      <c r="G120">
        <v>38.090000000000003</v>
      </c>
      <c r="H120">
        <v>39.61</v>
      </c>
      <c r="I120">
        <v>42.22</v>
      </c>
      <c r="J120">
        <v>38.049999999999997</v>
      </c>
      <c r="K120">
        <v>1156.96</v>
      </c>
      <c r="N120">
        <f t="shared" si="4"/>
        <v>15.814500000000002</v>
      </c>
      <c r="O120">
        <f t="shared" si="5"/>
        <v>0.76529797478767947</v>
      </c>
      <c r="P120">
        <v>119</v>
      </c>
      <c r="Q120">
        <f t="shared" si="6"/>
        <v>73.866388440987706</v>
      </c>
      <c r="R120">
        <f t="shared" si="7"/>
        <v>2.8264898739383972</v>
      </c>
    </row>
    <row r="121" spans="1:18" x14ac:dyDescent="0.75">
      <c r="A121" s="7">
        <v>0.51518518518518519</v>
      </c>
      <c r="B121">
        <v>21.8</v>
      </c>
      <c r="C121">
        <v>43.93</v>
      </c>
      <c r="D121">
        <v>10</v>
      </c>
      <c r="E121">
        <v>37.71</v>
      </c>
      <c r="F121">
        <v>10</v>
      </c>
      <c r="G121">
        <v>37.880000000000003</v>
      </c>
      <c r="H121">
        <v>39.46</v>
      </c>
      <c r="I121">
        <v>41.69</v>
      </c>
      <c r="J121">
        <v>37.33</v>
      </c>
      <c r="K121">
        <v>920.45</v>
      </c>
      <c r="N121">
        <f t="shared" si="4"/>
        <v>15.804500000000001</v>
      </c>
      <c r="O121">
        <f t="shared" si="5"/>
        <v>0.76481405308621064</v>
      </c>
      <c r="P121">
        <v>120</v>
      </c>
      <c r="Q121">
        <f t="shared" si="6"/>
        <v>73.849852889999696</v>
      </c>
      <c r="R121">
        <f t="shared" si="7"/>
        <v>2.8240702654310534</v>
      </c>
    </row>
    <row r="122" spans="1:18" x14ac:dyDescent="0.75">
      <c r="A122" s="7">
        <v>0.51587962962962963</v>
      </c>
      <c r="B122">
        <v>21.78</v>
      </c>
      <c r="C122">
        <v>43.98</v>
      </c>
      <c r="D122">
        <v>10</v>
      </c>
      <c r="E122">
        <v>37.64</v>
      </c>
      <c r="F122">
        <v>10</v>
      </c>
      <c r="G122">
        <v>37.89</v>
      </c>
      <c r="H122">
        <v>39.04</v>
      </c>
      <c r="I122">
        <v>41.02</v>
      </c>
      <c r="J122">
        <v>36.47</v>
      </c>
      <c r="K122">
        <v>1081.77</v>
      </c>
      <c r="N122">
        <f t="shared" si="4"/>
        <v>15.784500000000001</v>
      </c>
      <c r="O122">
        <f t="shared" si="5"/>
        <v>0.76384620968327333</v>
      </c>
      <c r="P122">
        <v>121</v>
      </c>
      <c r="Q122">
        <f t="shared" si="6"/>
        <v>73.816718933130616</v>
      </c>
      <c r="R122">
        <f t="shared" si="7"/>
        <v>2.8192310484163667</v>
      </c>
    </row>
    <row r="123" spans="1:18" x14ac:dyDescent="0.75">
      <c r="A123" s="7">
        <v>0.51657407407407407</v>
      </c>
      <c r="B123">
        <v>21.78</v>
      </c>
      <c r="C123">
        <v>44.07</v>
      </c>
      <c r="D123">
        <v>10</v>
      </c>
      <c r="E123">
        <v>37.67</v>
      </c>
      <c r="F123">
        <v>10</v>
      </c>
      <c r="G123">
        <v>38.39</v>
      </c>
      <c r="H123">
        <v>39.22</v>
      </c>
      <c r="I123">
        <v>41.8</v>
      </c>
      <c r="J123">
        <v>37.14</v>
      </c>
      <c r="K123">
        <v>1382.53</v>
      </c>
      <c r="N123">
        <f t="shared" si="4"/>
        <v>15.784500000000001</v>
      </c>
      <c r="O123">
        <f t="shared" si="5"/>
        <v>0.76384620968327333</v>
      </c>
      <c r="P123">
        <v>122</v>
      </c>
      <c r="Q123">
        <f t="shared" si="6"/>
        <v>73.816718933130616</v>
      </c>
      <c r="R123">
        <f t="shared" si="7"/>
        <v>2.8192310484163667</v>
      </c>
    </row>
    <row r="124" spans="1:18" x14ac:dyDescent="0.75">
      <c r="A124" s="7">
        <v>0.51726851851851852</v>
      </c>
      <c r="B124">
        <v>21.75</v>
      </c>
      <c r="C124">
        <v>44.19</v>
      </c>
      <c r="D124">
        <v>10</v>
      </c>
      <c r="E124">
        <v>37.770000000000003</v>
      </c>
      <c r="F124">
        <v>10</v>
      </c>
      <c r="G124">
        <v>38.369999999999997</v>
      </c>
      <c r="H124">
        <v>39.619999999999997</v>
      </c>
      <c r="I124">
        <v>42.38</v>
      </c>
      <c r="J124">
        <v>38.17</v>
      </c>
      <c r="K124">
        <v>1325.11</v>
      </c>
      <c r="N124">
        <f t="shared" si="4"/>
        <v>15.7545</v>
      </c>
      <c r="O124">
        <f t="shared" si="5"/>
        <v>0.76239444457886718</v>
      </c>
      <c r="P124">
        <v>123</v>
      </c>
      <c r="Q124">
        <f t="shared" si="6"/>
        <v>73.766860262147333</v>
      </c>
      <c r="R124">
        <f t="shared" si="7"/>
        <v>2.8119722228943358</v>
      </c>
    </row>
    <row r="125" spans="1:18" x14ac:dyDescent="0.75">
      <c r="A125" s="7">
        <v>0.51796296296296296</v>
      </c>
      <c r="B125">
        <v>21.740000000000002</v>
      </c>
      <c r="C125">
        <v>44.32</v>
      </c>
      <c r="D125">
        <v>10</v>
      </c>
      <c r="E125">
        <v>37.81</v>
      </c>
      <c r="F125">
        <v>10</v>
      </c>
      <c r="G125">
        <v>38.21</v>
      </c>
      <c r="H125">
        <v>39.72</v>
      </c>
      <c r="I125">
        <v>42.09</v>
      </c>
      <c r="J125">
        <v>38.07</v>
      </c>
      <c r="K125">
        <v>1154.22</v>
      </c>
      <c r="N125">
        <f t="shared" si="4"/>
        <v>15.744500000000002</v>
      </c>
      <c r="O125">
        <f t="shared" si="5"/>
        <v>0.76191052287739858</v>
      </c>
      <c r="P125">
        <v>124</v>
      </c>
      <c r="Q125">
        <f t="shared" si="6"/>
        <v>73.750198482009594</v>
      </c>
      <c r="R125">
        <f t="shared" si="7"/>
        <v>2.8095526143869929</v>
      </c>
    </row>
    <row r="126" spans="1:18" x14ac:dyDescent="0.75">
      <c r="A126" s="7">
        <v>0.5186574074074074</v>
      </c>
      <c r="B126">
        <v>21.73</v>
      </c>
      <c r="C126">
        <v>44.37</v>
      </c>
      <c r="D126">
        <v>10</v>
      </c>
      <c r="E126">
        <v>37.89</v>
      </c>
      <c r="F126">
        <v>10</v>
      </c>
      <c r="G126">
        <v>38.57</v>
      </c>
      <c r="H126">
        <v>40.18</v>
      </c>
      <c r="I126">
        <v>43.14</v>
      </c>
      <c r="J126">
        <v>38.33</v>
      </c>
      <c r="K126">
        <v>1493.27</v>
      </c>
      <c r="N126">
        <f t="shared" si="4"/>
        <v>15.734500000000001</v>
      </c>
      <c r="O126">
        <f t="shared" si="5"/>
        <v>0.76142660117592975</v>
      </c>
      <c r="P126">
        <v>125</v>
      </c>
      <c r="Q126">
        <f t="shared" si="6"/>
        <v>73.733515523213327</v>
      </c>
      <c r="R126">
        <f t="shared" si="7"/>
        <v>2.8071330058796486</v>
      </c>
    </row>
    <row r="127" spans="1:18" x14ac:dyDescent="0.75">
      <c r="A127" s="7">
        <v>0.51935185185185184</v>
      </c>
      <c r="B127">
        <v>21.71</v>
      </c>
      <c r="C127">
        <v>44.51</v>
      </c>
      <c r="D127">
        <v>10</v>
      </c>
      <c r="E127">
        <v>37.99</v>
      </c>
      <c r="F127">
        <v>10</v>
      </c>
      <c r="G127">
        <v>38.49</v>
      </c>
      <c r="H127">
        <v>40.700000000000003</v>
      </c>
      <c r="I127">
        <v>43.62</v>
      </c>
      <c r="J127">
        <v>37.78</v>
      </c>
      <c r="K127">
        <v>1176.0999999999999</v>
      </c>
      <c r="N127">
        <f t="shared" si="4"/>
        <v>15.714500000000001</v>
      </c>
      <c r="O127">
        <f t="shared" si="5"/>
        <v>0.76045875777299232</v>
      </c>
      <c r="P127">
        <v>126</v>
      </c>
      <c r="Q127">
        <f t="shared" si="6"/>
        <v>73.700085907919444</v>
      </c>
      <c r="R127">
        <f t="shared" si="7"/>
        <v>2.8022937888649619</v>
      </c>
    </row>
    <row r="128" spans="1:18" x14ac:dyDescent="0.75">
      <c r="A128" s="7">
        <v>0.52004629629629628</v>
      </c>
      <c r="B128">
        <v>21.68</v>
      </c>
      <c r="C128">
        <v>44.74</v>
      </c>
      <c r="D128">
        <v>10</v>
      </c>
      <c r="E128">
        <v>38.21</v>
      </c>
      <c r="F128">
        <v>10</v>
      </c>
      <c r="G128">
        <v>39.11</v>
      </c>
      <c r="H128">
        <v>41.05</v>
      </c>
      <c r="I128">
        <v>44.16</v>
      </c>
      <c r="J128">
        <v>38.93</v>
      </c>
      <c r="K128">
        <v>1584.87</v>
      </c>
      <c r="N128">
        <f t="shared" si="4"/>
        <v>15.6845</v>
      </c>
      <c r="O128">
        <f t="shared" si="5"/>
        <v>0.75900699266858618</v>
      </c>
      <c r="P128">
        <v>127</v>
      </c>
      <c r="Q128">
        <f t="shared" si="6"/>
        <v>73.649781631547071</v>
      </c>
      <c r="R128">
        <f t="shared" si="7"/>
        <v>2.795034963342931</v>
      </c>
    </row>
    <row r="129" spans="1:18" x14ac:dyDescent="0.75">
      <c r="A129" s="7">
        <v>0.52074074074074073</v>
      </c>
      <c r="B129">
        <v>21.66</v>
      </c>
      <c r="C129">
        <v>44.93</v>
      </c>
      <c r="D129">
        <v>10</v>
      </c>
      <c r="E129">
        <v>38.4</v>
      </c>
      <c r="F129">
        <v>10</v>
      </c>
      <c r="G129">
        <v>38.479999999999997</v>
      </c>
      <c r="H129">
        <v>41.13</v>
      </c>
      <c r="I129">
        <v>43.44</v>
      </c>
      <c r="J129">
        <v>37.93</v>
      </c>
      <c r="K129">
        <v>949.16</v>
      </c>
      <c r="N129">
        <f t="shared" si="4"/>
        <v>15.6645</v>
      </c>
      <c r="O129">
        <f t="shared" si="5"/>
        <v>0.75803914926564886</v>
      </c>
      <c r="P129">
        <v>128</v>
      </c>
      <c r="Q129">
        <f t="shared" si="6"/>
        <v>73.616138402119446</v>
      </c>
      <c r="R129">
        <f t="shared" si="7"/>
        <v>2.7901957463282443</v>
      </c>
    </row>
    <row r="130" spans="1:18" x14ac:dyDescent="0.75">
      <c r="A130" s="7">
        <v>0.52143518518518517</v>
      </c>
      <c r="B130">
        <v>21.66</v>
      </c>
      <c r="C130">
        <v>45.09</v>
      </c>
      <c r="D130">
        <v>10</v>
      </c>
      <c r="E130">
        <v>38.479999999999997</v>
      </c>
      <c r="F130">
        <v>10</v>
      </c>
      <c r="G130">
        <v>38.29</v>
      </c>
      <c r="H130">
        <v>40.64</v>
      </c>
      <c r="I130">
        <v>42.5</v>
      </c>
      <c r="J130">
        <v>37.32</v>
      </c>
      <c r="K130">
        <v>781</v>
      </c>
      <c r="N130">
        <f t="shared" ref="N130:N193" si="8">B130-5.9955</f>
        <v>15.6645</v>
      </c>
      <c r="O130">
        <f t="shared" si="5"/>
        <v>0.75803914926564886</v>
      </c>
      <c r="P130">
        <v>129</v>
      </c>
      <c r="Q130">
        <f t="shared" si="6"/>
        <v>73.616138402119446</v>
      </c>
      <c r="R130">
        <f t="shared" si="7"/>
        <v>2.7901957463282443</v>
      </c>
    </row>
    <row r="131" spans="1:18" x14ac:dyDescent="0.75">
      <c r="A131" s="7">
        <v>0.52212962962962961</v>
      </c>
      <c r="B131">
        <v>21.59</v>
      </c>
      <c r="C131">
        <v>45.14</v>
      </c>
      <c r="D131">
        <v>10</v>
      </c>
      <c r="E131">
        <v>38.32</v>
      </c>
      <c r="F131">
        <v>10</v>
      </c>
      <c r="G131">
        <v>37.82</v>
      </c>
      <c r="H131">
        <v>39.83</v>
      </c>
      <c r="I131">
        <v>40.98</v>
      </c>
      <c r="J131">
        <v>38.659999999999997</v>
      </c>
      <c r="K131">
        <v>638.82000000000005</v>
      </c>
      <c r="N131">
        <f t="shared" si="8"/>
        <v>15.5945</v>
      </c>
      <c r="O131">
        <f t="shared" ref="O131:O194" si="9">N131/20.6645</f>
        <v>0.75465169735536786</v>
      </c>
      <c r="P131">
        <v>130</v>
      </c>
      <c r="Q131">
        <f t="shared" ref="Q131:Q194" si="10">(N131-$T$11)/N131*100</f>
        <v>73.49770752508897</v>
      </c>
      <c r="R131">
        <f t="shared" ref="R131:R194" si="11">(N131-$T$11)/$T$11</f>
        <v>2.7732584867768395</v>
      </c>
    </row>
    <row r="132" spans="1:18" x14ac:dyDescent="0.75">
      <c r="A132" s="7">
        <v>0.52282407407407405</v>
      </c>
      <c r="B132">
        <v>21.560000000000002</v>
      </c>
      <c r="C132">
        <v>45.09</v>
      </c>
      <c r="D132">
        <v>10</v>
      </c>
      <c r="E132">
        <v>38.049999999999997</v>
      </c>
      <c r="F132">
        <v>10</v>
      </c>
      <c r="G132">
        <v>37.69</v>
      </c>
      <c r="H132">
        <v>39.04</v>
      </c>
      <c r="I132">
        <v>40.07</v>
      </c>
      <c r="J132">
        <v>38.380000000000003</v>
      </c>
      <c r="K132">
        <v>748.19</v>
      </c>
      <c r="N132">
        <f t="shared" si="8"/>
        <v>15.564500000000002</v>
      </c>
      <c r="O132">
        <f t="shared" si="9"/>
        <v>0.75319993225096193</v>
      </c>
      <c r="P132">
        <v>131</v>
      </c>
      <c r="Q132">
        <f t="shared" si="10"/>
        <v>73.446625333290498</v>
      </c>
      <c r="R132">
        <f t="shared" si="11"/>
        <v>2.7659996612548094</v>
      </c>
    </row>
    <row r="133" spans="1:18" x14ac:dyDescent="0.75">
      <c r="A133" s="7">
        <v>0.52351851851851849</v>
      </c>
      <c r="B133">
        <v>21.55</v>
      </c>
      <c r="C133">
        <v>44.94</v>
      </c>
      <c r="D133">
        <v>10</v>
      </c>
      <c r="E133">
        <v>37.76</v>
      </c>
      <c r="F133">
        <v>10</v>
      </c>
      <c r="G133">
        <v>37.35</v>
      </c>
      <c r="H133">
        <v>38.4</v>
      </c>
      <c r="I133">
        <v>39.35</v>
      </c>
      <c r="J133">
        <v>36.51</v>
      </c>
      <c r="K133">
        <v>656.59</v>
      </c>
      <c r="N133">
        <f t="shared" si="8"/>
        <v>15.554500000000001</v>
      </c>
      <c r="O133">
        <f t="shared" si="9"/>
        <v>0.75271601054949311</v>
      </c>
      <c r="P133">
        <v>132</v>
      </c>
      <c r="Q133">
        <f t="shared" si="10"/>
        <v>73.429554148317209</v>
      </c>
      <c r="R133">
        <f t="shared" si="11"/>
        <v>2.7635800527474657</v>
      </c>
    </row>
    <row r="134" spans="1:18" x14ac:dyDescent="0.75">
      <c r="A134" s="7">
        <v>0.52421296296296294</v>
      </c>
      <c r="B134">
        <v>21.54</v>
      </c>
      <c r="C134">
        <v>44.8</v>
      </c>
      <c r="D134">
        <v>10</v>
      </c>
      <c r="E134">
        <v>37.57</v>
      </c>
      <c r="F134">
        <v>10</v>
      </c>
      <c r="G134">
        <v>38.049999999999997</v>
      </c>
      <c r="H134">
        <v>38.39</v>
      </c>
      <c r="I134">
        <v>40.200000000000003</v>
      </c>
      <c r="J134">
        <v>37.64</v>
      </c>
      <c r="K134">
        <v>1330.58</v>
      </c>
      <c r="N134">
        <f t="shared" si="8"/>
        <v>15.544499999999999</v>
      </c>
      <c r="O134">
        <f t="shared" si="9"/>
        <v>0.75223208884802439</v>
      </c>
      <c r="P134">
        <v>133</v>
      </c>
      <c r="Q134">
        <f t="shared" si="10"/>
        <v>73.412460999067193</v>
      </c>
      <c r="R134">
        <f t="shared" si="11"/>
        <v>2.7611604442401219</v>
      </c>
    </row>
    <row r="135" spans="1:18" x14ac:dyDescent="0.75">
      <c r="A135" s="7">
        <v>0.52490740740740738</v>
      </c>
      <c r="B135">
        <v>21.5</v>
      </c>
      <c r="C135">
        <v>44.69</v>
      </c>
      <c r="D135">
        <v>10</v>
      </c>
      <c r="E135">
        <v>37.5</v>
      </c>
      <c r="F135">
        <v>10</v>
      </c>
      <c r="G135">
        <v>37.65</v>
      </c>
      <c r="H135">
        <v>38.909999999999997</v>
      </c>
      <c r="I135">
        <v>41</v>
      </c>
      <c r="J135">
        <v>37.130000000000003</v>
      </c>
      <c r="K135">
        <v>962.83</v>
      </c>
      <c r="N135">
        <f t="shared" si="8"/>
        <v>15.5045</v>
      </c>
      <c r="O135">
        <f t="shared" si="9"/>
        <v>0.75029640204214954</v>
      </c>
      <c r="P135">
        <v>134</v>
      </c>
      <c r="Q135">
        <f t="shared" si="10"/>
        <v>73.343867909316657</v>
      </c>
      <c r="R135">
        <f t="shared" si="11"/>
        <v>2.751482010210748</v>
      </c>
    </row>
    <row r="136" spans="1:18" x14ac:dyDescent="0.75">
      <c r="A136" s="7">
        <v>0.52560185185185182</v>
      </c>
      <c r="B136">
        <v>21.48</v>
      </c>
      <c r="C136">
        <v>44.56</v>
      </c>
      <c r="D136">
        <v>10</v>
      </c>
      <c r="E136">
        <v>37.340000000000003</v>
      </c>
      <c r="F136">
        <v>10</v>
      </c>
      <c r="G136">
        <v>37.18</v>
      </c>
      <c r="H136">
        <v>38.6</v>
      </c>
      <c r="I136">
        <v>40.119999999999997</v>
      </c>
      <c r="J136">
        <v>36.94</v>
      </c>
      <c r="K136">
        <v>679.83</v>
      </c>
      <c r="N136">
        <f t="shared" si="8"/>
        <v>15.484500000000001</v>
      </c>
      <c r="O136">
        <f t="shared" si="9"/>
        <v>0.74932855863921222</v>
      </c>
      <c r="P136">
        <v>135</v>
      </c>
      <c r="Q136">
        <f t="shared" si="10"/>
        <v>73.309438470728793</v>
      </c>
      <c r="R136">
        <f t="shared" si="11"/>
        <v>2.7466427931960609</v>
      </c>
    </row>
    <row r="137" spans="1:18" x14ac:dyDescent="0.75">
      <c r="A137" s="7">
        <v>0.52629629629629626</v>
      </c>
      <c r="B137">
        <v>21.37</v>
      </c>
      <c r="C137">
        <v>44.43</v>
      </c>
      <c r="D137">
        <v>10</v>
      </c>
      <c r="E137">
        <v>37.14</v>
      </c>
      <c r="F137">
        <v>10</v>
      </c>
      <c r="G137">
        <v>37.64</v>
      </c>
      <c r="H137">
        <v>38.090000000000003</v>
      </c>
      <c r="I137">
        <v>39.659999999999997</v>
      </c>
      <c r="J137">
        <v>38.53</v>
      </c>
      <c r="K137">
        <v>1219.8399999999999</v>
      </c>
      <c r="N137">
        <f t="shared" si="8"/>
        <v>15.374500000000001</v>
      </c>
      <c r="O137">
        <f t="shared" si="9"/>
        <v>0.74400541992305647</v>
      </c>
      <c r="P137">
        <v>136</v>
      </c>
      <c r="Q137">
        <f t="shared" si="10"/>
        <v>73.118475397573917</v>
      </c>
      <c r="R137">
        <f t="shared" si="11"/>
        <v>2.7200270996152827</v>
      </c>
    </row>
    <row r="138" spans="1:18" x14ac:dyDescent="0.75">
      <c r="A138" s="7">
        <v>0.5269907407407407</v>
      </c>
      <c r="B138">
        <v>21.369999999999997</v>
      </c>
      <c r="C138">
        <v>44.39</v>
      </c>
      <c r="D138">
        <v>10</v>
      </c>
      <c r="E138">
        <v>37.15</v>
      </c>
      <c r="F138">
        <v>10</v>
      </c>
      <c r="G138">
        <v>37.76</v>
      </c>
      <c r="H138">
        <v>38.71</v>
      </c>
      <c r="I138">
        <v>41.21</v>
      </c>
      <c r="J138">
        <v>37.47</v>
      </c>
      <c r="K138">
        <v>1110.48</v>
      </c>
      <c r="N138">
        <f t="shared" si="8"/>
        <v>15.374499999999998</v>
      </c>
      <c r="O138">
        <f t="shared" si="9"/>
        <v>0.74400541992305635</v>
      </c>
      <c r="P138">
        <v>137</v>
      </c>
      <c r="Q138">
        <f t="shared" si="10"/>
        <v>73.118475397573903</v>
      </c>
      <c r="R138">
        <f t="shared" si="11"/>
        <v>2.7200270996152818</v>
      </c>
    </row>
    <row r="139" spans="1:18" x14ac:dyDescent="0.75">
      <c r="A139" s="7">
        <v>0.52768518518518526</v>
      </c>
      <c r="B139">
        <v>21.35</v>
      </c>
      <c r="C139">
        <v>44.36</v>
      </c>
      <c r="D139">
        <v>10</v>
      </c>
      <c r="E139">
        <v>37.1</v>
      </c>
      <c r="F139">
        <v>10</v>
      </c>
      <c r="G139">
        <v>37.369999999999997</v>
      </c>
      <c r="H139">
        <v>38.75</v>
      </c>
      <c r="I139">
        <v>40.729999999999997</v>
      </c>
      <c r="J139">
        <v>38.08</v>
      </c>
      <c r="K139">
        <v>826.12</v>
      </c>
      <c r="N139">
        <f t="shared" si="8"/>
        <v>15.354500000000002</v>
      </c>
      <c r="O139">
        <f t="shared" si="9"/>
        <v>0.74303757652011915</v>
      </c>
      <c r="P139">
        <v>138</v>
      </c>
      <c r="Q139">
        <f t="shared" si="10"/>
        <v>73.083460874662151</v>
      </c>
      <c r="R139">
        <f t="shared" si="11"/>
        <v>2.7151878826005955</v>
      </c>
    </row>
    <row r="140" spans="1:18" x14ac:dyDescent="0.75">
      <c r="A140" s="7">
        <v>0.52837962962962959</v>
      </c>
      <c r="B140">
        <v>21.3</v>
      </c>
      <c r="C140">
        <v>44.33</v>
      </c>
      <c r="D140">
        <v>10</v>
      </c>
      <c r="E140">
        <v>36.97</v>
      </c>
      <c r="F140">
        <v>10</v>
      </c>
      <c r="G140">
        <v>36.92</v>
      </c>
      <c r="H140">
        <v>38.17</v>
      </c>
      <c r="I140">
        <v>39.49</v>
      </c>
      <c r="J140">
        <v>37.85</v>
      </c>
      <c r="K140">
        <v>644.29</v>
      </c>
      <c r="N140">
        <f t="shared" si="8"/>
        <v>15.304500000000001</v>
      </c>
      <c r="O140">
        <f t="shared" si="9"/>
        <v>0.74061796801277557</v>
      </c>
      <c r="P140">
        <v>139</v>
      </c>
      <c r="Q140">
        <f t="shared" si="10"/>
        <v>72.995524192231059</v>
      </c>
      <c r="R140">
        <f t="shared" si="11"/>
        <v>2.7030898400638779</v>
      </c>
    </row>
    <row r="141" spans="1:18" x14ac:dyDescent="0.75">
      <c r="A141" s="7">
        <v>0.52907407407407414</v>
      </c>
      <c r="B141">
        <v>21.29</v>
      </c>
      <c r="C141">
        <v>44.23</v>
      </c>
      <c r="D141">
        <v>10</v>
      </c>
      <c r="E141">
        <v>36.85</v>
      </c>
      <c r="F141">
        <v>10</v>
      </c>
      <c r="G141">
        <v>37.049999999999997</v>
      </c>
      <c r="H141">
        <v>37.71</v>
      </c>
      <c r="I141">
        <v>39.03</v>
      </c>
      <c r="J141">
        <v>37.090000000000003</v>
      </c>
      <c r="K141">
        <v>793.3</v>
      </c>
      <c r="N141">
        <f t="shared" si="8"/>
        <v>15.294499999999999</v>
      </c>
      <c r="O141">
        <f t="shared" si="9"/>
        <v>0.74013404631130675</v>
      </c>
      <c r="P141">
        <v>140</v>
      </c>
      <c r="Q141">
        <f t="shared" si="10"/>
        <v>72.977867860995786</v>
      </c>
      <c r="R141">
        <f t="shared" si="11"/>
        <v>2.7006702315565341</v>
      </c>
    </row>
    <row r="142" spans="1:18" x14ac:dyDescent="0.75">
      <c r="A142" s="7">
        <v>0.52976851851851847</v>
      </c>
      <c r="B142">
        <v>21.27</v>
      </c>
      <c r="C142">
        <v>44.17</v>
      </c>
      <c r="D142">
        <v>10</v>
      </c>
      <c r="E142">
        <v>36.74</v>
      </c>
      <c r="F142">
        <v>10</v>
      </c>
      <c r="G142">
        <v>36.979999999999997</v>
      </c>
      <c r="H142">
        <v>37.51</v>
      </c>
      <c r="I142">
        <v>38.93</v>
      </c>
      <c r="J142">
        <v>38.909999999999997</v>
      </c>
      <c r="K142">
        <v>875.33</v>
      </c>
      <c r="N142">
        <f t="shared" si="8"/>
        <v>15.2745</v>
      </c>
      <c r="O142">
        <f t="shared" si="9"/>
        <v>0.73916620290836943</v>
      </c>
      <c r="P142">
        <v>141</v>
      </c>
      <c r="Q142">
        <f t="shared" si="10"/>
        <v>72.942485842417099</v>
      </c>
      <c r="R142">
        <f t="shared" si="11"/>
        <v>2.6958310145418469</v>
      </c>
    </row>
    <row r="143" spans="1:18" x14ac:dyDescent="0.75">
      <c r="A143" s="7">
        <v>0.53046296296296302</v>
      </c>
      <c r="B143">
        <v>21.240000000000002</v>
      </c>
      <c r="C143">
        <v>44.15</v>
      </c>
      <c r="D143">
        <v>10</v>
      </c>
      <c r="E143">
        <v>36.71</v>
      </c>
      <c r="F143">
        <v>10</v>
      </c>
      <c r="G143">
        <v>37.119999999999997</v>
      </c>
      <c r="H143">
        <v>37.58</v>
      </c>
      <c r="I143">
        <v>39.369999999999997</v>
      </c>
      <c r="J143">
        <v>39.44</v>
      </c>
      <c r="K143">
        <v>925.91</v>
      </c>
      <c r="N143">
        <f t="shared" si="8"/>
        <v>15.244500000000002</v>
      </c>
      <c r="O143">
        <f t="shared" si="9"/>
        <v>0.7377144378039634</v>
      </c>
      <c r="P143">
        <v>142</v>
      </c>
      <c r="Q143">
        <f t="shared" si="10"/>
        <v>72.889238741841339</v>
      </c>
      <c r="R143">
        <f t="shared" si="11"/>
        <v>2.6885721890198173</v>
      </c>
    </row>
    <row r="144" spans="1:18" x14ac:dyDescent="0.75">
      <c r="A144" s="7">
        <v>0.53115740740740736</v>
      </c>
      <c r="B144">
        <v>21.23</v>
      </c>
      <c r="C144">
        <v>44.17</v>
      </c>
      <c r="D144">
        <v>10</v>
      </c>
      <c r="E144">
        <v>36.729999999999997</v>
      </c>
      <c r="F144">
        <v>10</v>
      </c>
      <c r="G144">
        <v>36.979999999999997</v>
      </c>
      <c r="H144">
        <v>37.770000000000003</v>
      </c>
      <c r="I144">
        <v>39.619999999999997</v>
      </c>
      <c r="J144">
        <v>39.61</v>
      </c>
      <c r="K144">
        <v>742.72</v>
      </c>
      <c r="N144">
        <f t="shared" si="8"/>
        <v>15.234500000000001</v>
      </c>
      <c r="O144">
        <f t="shared" si="9"/>
        <v>0.73723051610249468</v>
      </c>
      <c r="P144">
        <v>143</v>
      </c>
      <c r="Q144">
        <f t="shared" si="10"/>
        <v>72.871443106107847</v>
      </c>
      <c r="R144">
        <f t="shared" si="11"/>
        <v>2.6861525805124731</v>
      </c>
    </row>
    <row r="145" spans="1:18" x14ac:dyDescent="0.75">
      <c r="A145" s="7">
        <v>0.53185185185185191</v>
      </c>
      <c r="B145">
        <v>21.21</v>
      </c>
      <c r="C145">
        <v>44.16</v>
      </c>
      <c r="D145">
        <v>10</v>
      </c>
      <c r="E145">
        <v>36.82</v>
      </c>
      <c r="F145">
        <v>10</v>
      </c>
      <c r="G145">
        <v>37.72</v>
      </c>
      <c r="H145">
        <v>38.11</v>
      </c>
      <c r="I145">
        <v>40.64</v>
      </c>
      <c r="J145">
        <v>38.200000000000003</v>
      </c>
      <c r="K145">
        <v>1254.02</v>
      </c>
      <c r="N145">
        <f t="shared" si="8"/>
        <v>15.214500000000001</v>
      </c>
      <c r="O145">
        <f t="shared" si="9"/>
        <v>0.73626267269955725</v>
      </c>
      <c r="P145">
        <v>144</v>
      </c>
      <c r="Q145">
        <f t="shared" si="10"/>
        <v>72.835781655657442</v>
      </c>
      <c r="R145">
        <f t="shared" si="11"/>
        <v>2.6813133634977864</v>
      </c>
    </row>
    <row r="146" spans="1:18" x14ac:dyDescent="0.75">
      <c r="A146" s="7">
        <v>0.53254629629629624</v>
      </c>
      <c r="B146">
        <v>21.14</v>
      </c>
      <c r="C146">
        <v>44.15</v>
      </c>
      <c r="D146">
        <v>10</v>
      </c>
      <c r="E146">
        <v>36.950000000000003</v>
      </c>
      <c r="F146">
        <v>10</v>
      </c>
      <c r="G146">
        <v>37.700000000000003</v>
      </c>
      <c r="H146">
        <v>38.74</v>
      </c>
      <c r="I146">
        <v>41.47</v>
      </c>
      <c r="J146">
        <v>38.25</v>
      </c>
      <c r="K146">
        <v>1204.81</v>
      </c>
      <c r="N146">
        <f t="shared" si="8"/>
        <v>15.144500000000001</v>
      </c>
      <c r="O146">
        <f t="shared" si="9"/>
        <v>0.73287522078927636</v>
      </c>
      <c r="P146">
        <v>145</v>
      </c>
      <c r="Q146">
        <f t="shared" si="10"/>
        <v>72.710224834098199</v>
      </c>
      <c r="R146">
        <f t="shared" si="11"/>
        <v>2.6643761039463816</v>
      </c>
    </row>
    <row r="147" spans="1:18" x14ac:dyDescent="0.75">
      <c r="A147" s="7">
        <v>0.53324074074074079</v>
      </c>
      <c r="B147">
        <v>21.14</v>
      </c>
      <c r="C147">
        <v>44.18</v>
      </c>
      <c r="D147">
        <v>10</v>
      </c>
      <c r="E147">
        <v>37.08</v>
      </c>
      <c r="F147">
        <v>10</v>
      </c>
      <c r="G147">
        <v>37.69</v>
      </c>
      <c r="H147">
        <v>39.130000000000003</v>
      </c>
      <c r="I147">
        <v>41.7</v>
      </c>
      <c r="J147">
        <v>37.74</v>
      </c>
      <c r="K147">
        <v>1072.2</v>
      </c>
      <c r="N147">
        <f t="shared" si="8"/>
        <v>15.144500000000001</v>
      </c>
      <c r="O147">
        <f t="shared" si="9"/>
        <v>0.73287522078927636</v>
      </c>
      <c r="P147">
        <v>146</v>
      </c>
      <c r="Q147">
        <f t="shared" si="10"/>
        <v>72.710224834098199</v>
      </c>
      <c r="R147">
        <f t="shared" si="11"/>
        <v>2.6643761039463816</v>
      </c>
    </row>
    <row r="148" spans="1:18" x14ac:dyDescent="0.75">
      <c r="A148" s="7">
        <v>0.53393518518518512</v>
      </c>
      <c r="B148">
        <v>21.14</v>
      </c>
      <c r="C148">
        <v>44.19</v>
      </c>
      <c r="D148">
        <v>10</v>
      </c>
      <c r="E148">
        <v>37.18</v>
      </c>
      <c r="F148">
        <v>10</v>
      </c>
      <c r="G148">
        <v>37.86</v>
      </c>
      <c r="H148">
        <v>39.380000000000003</v>
      </c>
      <c r="I148">
        <v>41.88</v>
      </c>
      <c r="J148">
        <v>38.950000000000003</v>
      </c>
      <c r="K148">
        <v>1132.3499999999999</v>
      </c>
      <c r="N148">
        <f t="shared" si="8"/>
        <v>15.144500000000001</v>
      </c>
      <c r="O148">
        <f t="shared" si="9"/>
        <v>0.73287522078927636</v>
      </c>
      <c r="P148">
        <v>147</v>
      </c>
      <c r="Q148">
        <f t="shared" si="10"/>
        <v>72.710224834098199</v>
      </c>
      <c r="R148">
        <f t="shared" si="11"/>
        <v>2.6643761039463816</v>
      </c>
    </row>
    <row r="149" spans="1:18" x14ac:dyDescent="0.75">
      <c r="A149" s="7">
        <v>0.53462962962962968</v>
      </c>
      <c r="B149">
        <v>21.130000000000003</v>
      </c>
      <c r="C149">
        <v>44.22</v>
      </c>
      <c r="D149">
        <v>10</v>
      </c>
      <c r="E149">
        <v>37.229999999999997</v>
      </c>
      <c r="F149">
        <v>10</v>
      </c>
      <c r="G149">
        <v>37.35</v>
      </c>
      <c r="H149">
        <v>39.39</v>
      </c>
      <c r="I149">
        <v>41.31</v>
      </c>
      <c r="J149">
        <v>38.11</v>
      </c>
      <c r="K149">
        <v>733.15</v>
      </c>
      <c r="N149">
        <f t="shared" si="8"/>
        <v>15.134500000000003</v>
      </c>
      <c r="O149">
        <f t="shared" si="9"/>
        <v>0.73239129908780776</v>
      </c>
      <c r="P149">
        <v>148</v>
      </c>
      <c r="Q149">
        <f t="shared" si="10"/>
        <v>72.692193333113096</v>
      </c>
      <c r="R149">
        <f t="shared" si="11"/>
        <v>2.6619564954390387</v>
      </c>
    </row>
    <row r="150" spans="1:18" x14ac:dyDescent="0.75">
      <c r="A150" s="7">
        <v>0.53532407407407401</v>
      </c>
      <c r="B150">
        <v>21.119999999999997</v>
      </c>
      <c r="C150">
        <v>44.18</v>
      </c>
      <c r="D150">
        <v>10</v>
      </c>
      <c r="E150">
        <v>37.200000000000003</v>
      </c>
      <c r="F150">
        <v>10</v>
      </c>
      <c r="G150">
        <v>37.47</v>
      </c>
      <c r="H150">
        <v>39.17</v>
      </c>
      <c r="I150">
        <v>40.99</v>
      </c>
      <c r="J150">
        <v>38.36</v>
      </c>
      <c r="K150">
        <v>847.99</v>
      </c>
      <c r="N150">
        <f t="shared" si="8"/>
        <v>15.124499999999998</v>
      </c>
      <c r="O150">
        <f t="shared" si="9"/>
        <v>0.73190737738633871</v>
      </c>
      <c r="P150">
        <v>149</v>
      </c>
      <c r="Q150">
        <f t="shared" si="10"/>
        <v>72.674137988032655</v>
      </c>
      <c r="R150">
        <f t="shared" si="11"/>
        <v>2.659536886931694</v>
      </c>
    </row>
    <row r="151" spans="1:18" x14ac:dyDescent="0.75">
      <c r="A151" s="7">
        <v>0.53601851851851856</v>
      </c>
      <c r="B151">
        <v>21.11</v>
      </c>
      <c r="C151">
        <v>44.18</v>
      </c>
      <c r="D151">
        <v>10</v>
      </c>
      <c r="E151">
        <v>37.14</v>
      </c>
      <c r="F151">
        <v>10</v>
      </c>
      <c r="G151">
        <v>37.57</v>
      </c>
      <c r="H151">
        <v>39</v>
      </c>
      <c r="I151">
        <v>40.81</v>
      </c>
      <c r="J151">
        <v>39.270000000000003</v>
      </c>
      <c r="K151">
        <v>1069.46</v>
      </c>
      <c r="N151">
        <f t="shared" si="8"/>
        <v>15.1145</v>
      </c>
      <c r="O151">
        <f t="shared" si="9"/>
        <v>0.73142345568487011</v>
      </c>
      <c r="P151">
        <v>150</v>
      </c>
      <c r="Q151">
        <f t="shared" si="10"/>
        <v>72.656058751529997</v>
      </c>
      <c r="R151">
        <f t="shared" si="11"/>
        <v>2.6571172784243506</v>
      </c>
    </row>
    <row r="152" spans="1:18" x14ac:dyDescent="0.75">
      <c r="A152" s="7">
        <v>0.53671296296296289</v>
      </c>
      <c r="B152">
        <v>21.1</v>
      </c>
      <c r="C152">
        <v>44.22</v>
      </c>
      <c r="D152">
        <v>10</v>
      </c>
      <c r="E152">
        <v>37.049999999999997</v>
      </c>
      <c r="F152">
        <v>10</v>
      </c>
      <c r="G152">
        <v>37.18</v>
      </c>
      <c r="H152">
        <v>38.93</v>
      </c>
      <c r="I152">
        <v>40.61</v>
      </c>
      <c r="J152">
        <v>39.49</v>
      </c>
      <c r="K152">
        <v>765.96</v>
      </c>
      <c r="N152">
        <f t="shared" si="8"/>
        <v>15.104500000000002</v>
      </c>
      <c r="O152">
        <f t="shared" si="9"/>
        <v>0.7309395339834015</v>
      </c>
      <c r="P152">
        <v>151</v>
      </c>
      <c r="Q152">
        <f t="shared" si="10"/>
        <v>72.63795557615282</v>
      </c>
      <c r="R152">
        <f t="shared" si="11"/>
        <v>2.6546976699170077</v>
      </c>
    </row>
    <row r="153" spans="1:18" x14ac:dyDescent="0.75">
      <c r="A153" s="7">
        <v>0.53740740740740744</v>
      </c>
      <c r="B153">
        <v>21.08</v>
      </c>
      <c r="C153">
        <v>44.26</v>
      </c>
      <c r="D153">
        <v>10</v>
      </c>
      <c r="E153">
        <v>37.049999999999997</v>
      </c>
      <c r="F153">
        <v>10</v>
      </c>
      <c r="G153">
        <v>37.770000000000003</v>
      </c>
      <c r="H153">
        <v>39.08</v>
      </c>
      <c r="I153">
        <v>41.36</v>
      </c>
      <c r="J153">
        <v>40.299999999999997</v>
      </c>
      <c r="K153">
        <v>1269.06</v>
      </c>
      <c r="N153">
        <f t="shared" si="8"/>
        <v>15.084499999999998</v>
      </c>
      <c r="O153">
        <f t="shared" si="9"/>
        <v>0.72997169058046396</v>
      </c>
      <c r="P153">
        <v>152</v>
      </c>
      <c r="Q153">
        <f t="shared" si="10"/>
        <v>72.601677218336704</v>
      </c>
      <c r="R153">
        <f t="shared" si="11"/>
        <v>2.6498584529023201</v>
      </c>
    </row>
    <row r="154" spans="1:18" x14ac:dyDescent="0.75">
      <c r="A154" s="7">
        <v>0.53810185185185189</v>
      </c>
      <c r="B154">
        <v>21.060000000000002</v>
      </c>
      <c r="C154">
        <v>44.33</v>
      </c>
      <c r="D154">
        <v>10</v>
      </c>
      <c r="E154">
        <v>37.119999999999997</v>
      </c>
      <c r="F154">
        <v>10</v>
      </c>
      <c r="G154">
        <v>37.68</v>
      </c>
      <c r="H154">
        <v>39.39</v>
      </c>
      <c r="I154">
        <v>41.72</v>
      </c>
      <c r="J154">
        <v>39.36</v>
      </c>
      <c r="K154">
        <v>1084.5</v>
      </c>
      <c r="N154">
        <f t="shared" si="8"/>
        <v>15.064500000000002</v>
      </c>
      <c r="O154">
        <f t="shared" si="9"/>
        <v>0.72900384717752675</v>
      </c>
      <c r="P154">
        <v>153</v>
      </c>
      <c r="Q154">
        <f t="shared" si="10"/>
        <v>72.565302532443837</v>
      </c>
      <c r="R154">
        <f t="shared" si="11"/>
        <v>2.6450192358876339</v>
      </c>
    </row>
    <row r="155" spans="1:18" x14ac:dyDescent="0.75">
      <c r="A155" s="7">
        <v>0.53879629629629633</v>
      </c>
      <c r="B155">
        <v>21.05</v>
      </c>
      <c r="C155">
        <v>44.39</v>
      </c>
      <c r="D155">
        <v>10</v>
      </c>
      <c r="E155">
        <v>37.229999999999997</v>
      </c>
      <c r="F155">
        <v>10</v>
      </c>
      <c r="G155">
        <v>37.96</v>
      </c>
      <c r="H155">
        <v>39.64</v>
      </c>
      <c r="I155">
        <v>42.1</v>
      </c>
      <c r="J155">
        <v>39.89</v>
      </c>
      <c r="K155">
        <v>1275.9000000000001</v>
      </c>
      <c r="N155">
        <f t="shared" si="8"/>
        <v>15.054500000000001</v>
      </c>
      <c r="O155">
        <f t="shared" si="9"/>
        <v>0.72851992547605804</v>
      </c>
      <c r="P155">
        <v>154</v>
      </c>
      <c r="Q155">
        <f t="shared" si="10"/>
        <v>72.547078946494409</v>
      </c>
      <c r="R155">
        <f t="shared" si="11"/>
        <v>2.6425996273802901</v>
      </c>
    </row>
    <row r="156" spans="1:18" x14ac:dyDescent="0.75">
      <c r="A156" s="7">
        <v>0.53949074074074077</v>
      </c>
      <c r="B156">
        <v>21.05</v>
      </c>
      <c r="C156">
        <v>44.51</v>
      </c>
      <c r="D156">
        <v>10</v>
      </c>
      <c r="E156">
        <v>37.29</v>
      </c>
      <c r="F156">
        <v>10</v>
      </c>
      <c r="G156">
        <v>37.65</v>
      </c>
      <c r="H156">
        <v>39.78</v>
      </c>
      <c r="I156">
        <v>41.85</v>
      </c>
      <c r="J156">
        <v>40.450000000000003</v>
      </c>
      <c r="K156">
        <v>934.12</v>
      </c>
      <c r="N156">
        <f t="shared" si="8"/>
        <v>15.054500000000001</v>
      </c>
      <c r="O156">
        <f t="shared" si="9"/>
        <v>0.72851992547605804</v>
      </c>
      <c r="P156">
        <v>155</v>
      </c>
      <c r="Q156">
        <f t="shared" si="10"/>
        <v>72.547078946494409</v>
      </c>
      <c r="R156">
        <f t="shared" si="11"/>
        <v>2.6425996273802901</v>
      </c>
    </row>
    <row r="157" spans="1:18" x14ac:dyDescent="0.75">
      <c r="A157" s="7">
        <v>0.54018518518518521</v>
      </c>
      <c r="B157">
        <v>21.04</v>
      </c>
      <c r="C157">
        <v>44.61</v>
      </c>
      <c r="D157">
        <v>10</v>
      </c>
      <c r="E157">
        <v>37.36</v>
      </c>
      <c r="F157">
        <v>10</v>
      </c>
      <c r="G157">
        <v>37.630000000000003</v>
      </c>
      <c r="H157">
        <v>39.68</v>
      </c>
      <c r="I157">
        <v>41.54</v>
      </c>
      <c r="J157">
        <v>39.17</v>
      </c>
      <c r="K157">
        <v>889</v>
      </c>
      <c r="N157">
        <f t="shared" si="8"/>
        <v>15.044499999999999</v>
      </c>
      <c r="O157">
        <f t="shared" si="9"/>
        <v>0.72803600377458921</v>
      </c>
      <c r="P157">
        <v>156</v>
      </c>
      <c r="Q157">
        <f t="shared" si="10"/>
        <v>72.528831134301569</v>
      </c>
      <c r="R157">
        <f t="shared" si="11"/>
        <v>2.6401800188729463</v>
      </c>
    </row>
    <row r="158" spans="1:18" x14ac:dyDescent="0.75">
      <c r="A158" s="7">
        <v>0.54087962962962965</v>
      </c>
      <c r="B158">
        <v>21.04</v>
      </c>
      <c r="C158">
        <v>44.62</v>
      </c>
      <c r="D158">
        <v>10</v>
      </c>
      <c r="E158">
        <v>37.42</v>
      </c>
      <c r="F158">
        <v>10</v>
      </c>
      <c r="G158">
        <v>38.08</v>
      </c>
      <c r="H158">
        <v>39.65</v>
      </c>
      <c r="I158">
        <v>41.84</v>
      </c>
      <c r="J158">
        <v>38.43</v>
      </c>
      <c r="K158">
        <v>1237.6199999999999</v>
      </c>
      <c r="N158">
        <f t="shared" si="8"/>
        <v>15.044499999999999</v>
      </c>
      <c r="O158">
        <f t="shared" si="9"/>
        <v>0.72803600377458921</v>
      </c>
      <c r="P158">
        <v>157</v>
      </c>
      <c r="Q158">
        <f t="shared" si="10"/>
        <v>72.528831134301569</v>
      </c>
      <c r="R158">
        <f t="shared" si="11"/>
        <v>2.6401800188729463</v>
      </c>
    </row>
    <row r="159" spans="1:18" x14ac:dyDescent="0.75">
      <c r="A159" s="7">
        <v>0.5415740740740741</v>
      </c>
      <c r="B159">
        <v>21.04</v>
      </c>
      <c r="C159">
        <v>44.72</v>
      </c>
      <c r="D159">
        <v>10</v>
      </c>
      <c r="E159">
        <v>37.520000000000003</v>
      </c>
      <c r="F159">
        <v>10</v>
      </c>
      <c r="G159">
        <v>38.33</v>
      </c>
      <c r="H159">
        <v>40.08</v>
      </c>
      <c r="I159">
        <v>42.55</v>
      </c>
      <c r="J159">
        <v>40.96</v>
      </c>
      <c r="K159">
        <v>1379.8</v>
      </c>
      <c r="N159">
        <f t="shared" si="8"/>
        <v>15.044499999999999</v>
      </c>
      <c r="O159">
        <f t="shared" si="9"/>
        <v>0.72803600377458921</v>
      </c>
      <c r="P159">
        <v>158</v>
      </c>
      <c r="Q159">
        <f t="shared" si="10"/>
        <v>72.528831134301569</v>
      </c>
      <c r="R159">
        <f t="shared" si="11"/>
        <v>2.6401800188729463</v>
      </c>
    </row>
    <row r="160" spans="1:18" x14ac:dyDescent="0.75">
      <c r="A160" s="7">
        <v>0.54226851851851854</v>
      </c>
      <c r="B160">
        <v>21.02</v>
      </c>
      <c r="C160">
        <v>44.81</v>
      </c>
      <c r="D160">
        <v>10</v>
      </c>
      <c r="E160">
        <v>37.65</v>
      </c>
      <c r="F160">
        <v>10</v>
      </c>
      <c r="G160">
        <v>37.770000000000003</v>
      </c>
      <c r="H160">
        <v>40.369999999999997</v>
      </c>
      <c r="I160">
        <v>42.46</v>
      </c>
      <c r="J160">
        <v>39.79</v>
      </c>
      <c r="K160">
        <v>694.87</v>
      </c>
      <c r="N160">
        <f t="shared" si="8"/>
        <v>15.0245</v>
      </c>
      <c r="O160">
        <f t="shared" si="9"/>
        <v>0.72706816037165189</v>
      </c>
      <c r="P160">
        <v>159</v>
      </c>
      <c r="Q160">
        <f t="shared" si="10"/>
        <v>72.492262637691766</v>
      </c>
      <c r="R160">
        <f t="shared" si="11"/>
        <v>2.6353408018582591</v>
      </c>
    </row>
    <row r="161" spans="1:18" x14ac:dyDescent="0.75">
      <c r="A161" s="7">
        <v>0.54296296296296298</v>
      </c>
      <c r="B161">
        <v>21.009999999999998</v>
      </c>
      <c r="C161">
        <v>44.89</v>
      </c>
      <c r="D161">
        <v>10</v>
      </c>
      <c r="E161">
        <v>37.659999999999997</v>
      </c>
      <c r="F161">
        <v>10</v>
      </c>
      <c r="G161">
        <v>37.96</v>
      </c>
      <c r="H161">
        <v>39.86</v>
      </c>
      <c r="I161">
        <v>41.46</v>
      </c>
      <c r="J161">
        <v>40.299999999999997</v>
      </c>
      <c r="K161">
        <v>997</v>
      </c>
      <c r="N161">
        <f t="shared" si="8"/>
        <v>15.014499999999998</v>
      </c>
      <c r="O161">
        <f t="shared" si="9"/>
        <v>0.72658423867018307</v>
      </c>
      <c r="P161">
        <v>160</v>
      </c>
      <c r="Q161">
        <f t="shared" si="10"/>
        <v>72.47394185620567</v>
      </c>
      <c r="R161">
        <f t="shared" si="11"/>
        <v>2.6329211933509153</v>
      </c>
    </row>
    <row r="162" spans="1:18" x14ac:dyDescent="0.75">
      <c r="A162" s="7">
        <v>0.54365740740740742</v>
      </c>
      <c r="B162">
        <v>21</v>
      </c>
      <c r="C162">
        <v>44.98</v>
      </c>
      <c r="D162">
        <v>10</v>
      </c>
      <c r="E162">
        <v>37.69</v>
      </c>
      <c r="F162">
        <v>10</v>
      </c>
      <c r="G162">
        <v>38.08</v>
      </c>
      <c r="H162">
        <v>39.82</v>
      </c>
      <c r="I162">
        <v>41.66</v>
      </c>
      <c r="J162">
        <v>40.92</v>
      </c>
      <c r="K162">
        <v>1121.4100000000001</v>
      </c>
      <c r="N162">
        <f t="shared" si="8"/>
        <v>15.0045</v>
      </c>
      <c r="O162">
        <f t="shared" si="9"/>
        <v>0.72610031696871447</v>
      </c>
      <c r="P162">
        <v>161</v>
      </c>
      <c r="Q162">
        <f t="shared" si="10"/>
        <v>72.455596654337043</v>
      </c>
      <c r="R162">
        <f t="shared" si="11"/>
        <v>2.6305015848435724</v>
      </c>
    </row>
    <row r="163" spans="1:18" x14ac:dyDescent="0.75">
      <c r="A163" s="7">
        <v>0.54435185185185186</v>
      </c>
      <c r="B163">
        <v>21</v>
      </c>
      <c r="C163">
        <v>45.12</v>
      </c>
      <c r="D163">
        <v>10</v>
      </c>
      <c r="E163">
        <v>37.65</v>
      </c>
      <c r="F163">
        <v>10</v>
      </c>
      <c r="G163">
        <v>37.549999999999997</v>
      </c>
      <c r="H163">
        <v>39.729999999999997</v>
      </c>
      <c r="I163">
        <v>41.18</v>
      </c>
      <c r="J163">
        <v>41.41</v>
      </c>
      <c r="K163">
        <v>726.32</v>
      </c>
      <c r="N163">
        <f t="shared" si="8"/>
        <v>15.0045</v>
      </c>
      <c r="O163">
        <f t="shared" si="9"/>
        <v>0.72610031696871447</v>
      </c>
      <c r="P163">
        <v>162</v>
      </c>
      <c r="Q163">
        <f t="shared" si="10"/>
        <v>72.455596654337043</v>
      </c>
      <c r="R163">
        <f t="shared" si="11"/>
        <v>2.6305015848435724</v>
      </c>
    </row>
    <row r="164" spans="1:18" x14ac:dyDescent="0.75">
      <c r="A164" s="7">
        <v>0.54504629629629631</v>
      </c>
      <c r="B164">
        <v>20.990000000000002</v>
      </c>
      <c r="C164">
        <v>45.23</v>
      </c>
      <c r="D164">
        <v>10</v>
      </c>
      <c r="E164">
        <v>37.65</v>
      </c>
      <c r="F164">
        <v>10</v>
      </c>
      <c r="G164">
        <v>37.619999999999997</v>
      </c>
      <c r="H164">
        <v>39.74</v>
      </c>
      <c r="I164">
        <v>41.34</v>
      </c>
      <c r="J164">
        <v>41.18</v>
      </c>
      <c r="K164">
        <v>733.15</v>
      </c>
      <c r="N164">
        <f t="shared" si="8"/>
        <v>14.994500000000002</v>
      </c>
      <c r="O164">
        <f t="shared" si="9"/>
        <v>0.72561639526724586</v>
      </c>
      <c r="P164">
        <v>163</v>
      </c>
      <c r="Q164">
        <f t="shared" si="10"/>
        <v>72.437226983227191</v>
      </c>
      <c r="R164">
        <f t="shared" si="11"/>
        <v>2.6280819763362295</v>
      </c>
    </row>
    <row r="165" spans="1:18" x14ac:dyDescent="0.75">
      <c r="A165" s="7">
        <v>0.54574074074074075</v>
      </c>
      <c r="B165">
        <v>20.95</v>
      </c>
      <c r="C165">
        <v>45.31</v>
      </c>
      <c r="D165">
        <v>10</v>
      </c>
      <c r="E165">
        <v>37.61</v>
      </c>
      <c r="F165">
        <v>10</v>
      </c>
      <c r="G165">
        <v>37.700000000000003</v>
      </c>
      <c r="H165">
        <v>39.49</v>
      </c>
      <c r="I165">
        <v>41.06</v>
      </c>
      <c r="J165">
        <v>41.86</v>
      </c>
      <c r="K165">
        <v>857.56</v>
      </c>
      <c r="N165">
        <f t="shared" si="8"/>
        <v>14.954499999999999</v>
      </c>
      <c r="O165">
        <f t="shared" si="9"/>
        <v>0.72368070846137089</v>
      </c>
      <c r="P165">
        <v>164</v>
      </c>
      <c r="Q165">
        <f t="shared" si="10"/>
        <v>72.36350262462804</v>
      </c>
      <c r="R165">
        <f t="shared" si="11"/>
        <v>2.6184035423068548</v>
      </c>
    </row>
    <row r="166" spans="1:18" x14ac:dyDescent="0.75">
      <c r="A166" s="7">
        <v>0.54643518518518519</v>
      </c>
      <c r="B166">
        <v>20.87</v>
      </c>
      <c r="C166">
        <v>45.35</v>
      </c>
      <c r="D166">
        <v>10</v>
      </c>
      <c r="E166">
        <v>37.700000000000003</v>
      </c>
      <c r="F166">
        <v>10</v>
      </c>
      <c r="G166">
        <v>38.479999999999997</v>
      </c>
      <c r="H166">
        <v>39.82</v>
      </c>
      <c r="I166">
        <v>42.1</v>
      </c>
      <c r="J166">
        <v>42.35</v>
      </c>
      <c r="K166">
        <v>1411.24</v>
      </c>
      <c r="N166">
        <f t="shared" si="8"/>
        <v>14.874500000000001</v>
      </c>
      <c r="O166">
        <f t="shared" si="9"/>
        <v>0.7198093348496214</v>
      </c>
      <c r="P166">
        <v>165</v>
      </c>
      <c r="Q166">
        <f t="shared" si="10"/>
        <v>72.21486436518876</v>
      </c>
      <c r="R166">
        <f t="shared" si="11"/>
        <v>2.5990466742481071</v>
      </c>
    </row>
    <row r="167" spans="1:18" x14ac:dyDescent="0.75">
      <c r="A167" s="7">
        <v>0.54712962962962963</v>
      </c>
      <c r="B167">
        <v>20.86</v>
      </c>
      <c r="C167">
        <v>45.42</v>
      </c>
      <c r="D167">
        <v>10</v>
      </c>
      <c r="E167">
        <v>37.82</v>
      </c>
      <c r="F167">
        <v>10</v>
      </c>
      <c r="G167">
        <v>37.86</v>
      </c>
      <c r="H167">
        <v>40.39</v>
      </c>
      <c r="I167">
        <v>42.39</v>
      </c>
      <c r="J167">
        <v>41.6</v>
      </c>
      <c r="K167">
        <v>765.96</v>
      </c>
      <c r="N167">
        <f t="shared" si="8"/>
        <v>14.8645</v>
      </c>
      <c r="O167">
        <f t="shared" si="9"/>
        <v>0.71932541314815257</v>
      </c>
      <c r="P167">
        <v>166</v>
      </c>
      <c r="Q167">
        <f t="shared" si="10"/>
        <v>72.196172087860347</v>
      </c>
      <c r="R167">
        <f t="shared" si="11"/>
        <v>2.5966270657407629</v>
      </c>
    </row>
    <row r="168" spans="1:18" x14ac:dyDescent="0.75">
      <c r="A168" s="7">
        <v>0.54782407407407407</v>
      </c>
      <c r="B168">
        <v>20.83</v>
      </c>
      <c r="C168">
        <v>45.39</v>
      </c>
      <c r="D168">
        <v>10</v>
      </c>
      <c r="E168">
        <v>37.799999999999997</v>
      </c>
      <c r="F168">
        <v>10</v>
      </c>
      <c r="G168">
        <v>37.86</v>
      </c>
      <c r="H168">
        <v>39.909999999999997</v>
      </c>
      <c r="I168">
        <v>41.37</v>
      </c>
      <c r="J168">
        <v>39.21</v>
      </c>
      <c r="K168">
        <v>857.56</v>
      </c>
      <c r="N168">
        <f t="shared" si="8"/>
        <v>14.834499999999998</v>
      </c>
      <c r="O168">
        <f t="shared" si="9"/>
        <v>0.71787364804374643</v>
      </c>
      <c r="P168">
        <v>167</v>
      </c>
      <c r="Q168">
        <f t="shared" si="10"/>
        <v>72.139944049344436</v>
      </c>
      <c r="R168">
        <f t="shared" si="11"/>
        <v>2.5893682402187324</v>
      </c>
    </row>
    <row r="169" spans="1:18" x14ac:dyDescent="0.75">
      <c r="A169" s="7">
        <v>0.54851851851851852</v>
      </c>
      <c r="B169">
        <v>20.78</v>
      </c>
      <c r="C169">
        <v>45.37</v>
      </c>
      <c r="D169">
        <v>10</v>
      </c>
      <c r="E169">
        <v>37.700000000000003</v>
      </c>
      <c r="F169">
        <v>10</v>
      </c>
      <c r="G169">
        <v>37.590000000000003</v>
      </c>
      <c r="H169">
        <v>39.590000000000003</v>
      </c>
      <c r="I169">
        <v>40.799999999999997</v>
      </c>
      <c r="J169">
        <v>40.56</v>
      </c>
      <c r="K169">
        <v>712.64</v>
      </c>
      <c r="N169">
        <f t="shared" si="8"/>
        <v>14.784500000000001</v>
      </c>
      <c r="O169">
        <f t="shared" si="9"/>
        <v>0.71545403953640307</v>
      </c>
      <c r="P169">
        <v>168</v>
      </c>
      <c r="Q169">
        <f t="shared" si="10"/>
        <v>72.045723561838415</v>
      </c>
      <c r="R169">
        <f t="shared" si="11"/>
        <v>2.5772701976820152</v>
      </c>
    </row>
    <row r="170" spans="1:18" x14ac:dyDescent="0.75">
      <c r="A170" s="7">
        <v>0.54921296296296296</v>
      </c>
      <c r="B170">
        <v>20.71</v>
      </c>
      <c r="C170">
        <v>45.34</v>
      </c>
      <c r="D170">
        <v>10</v>
      </c>
      <c r="E170">
        <v>37.53</v>
      </c>
      <c r="F170">
        <v>10</v>
      </c>
      <c r="G170">
        <v>37.340000000000003</v>
      </c>
      <c r="H170">
        <v>38.94</v>
      </c>
      <c r="I170">
        <v>39.729999999999997</v>
      </c>
      <c r="J170">
        <v>40.08</v>
      </c>
      <c r="K170">
        <v>596.44000000000005</v>
      </c>
      <c r="N170">
        <f t="shared" si="8"/>
        <v>14.714500000000001</v>
      </c>
      <c r="O170">
        <f t="shared" si="9"/>
        <v>0.71206658762612218</v>
      </c>
      <c r="P170">
        <v>169</v>
      </c>
      <c r="Q170">
        <f t="shared" si="10"/>
        <v>71.912739134866982</v>
      </c>
      <c r="R170">
        <f t="shared" si="11"/>
        <v>2.5603329381306108</v>
      </c>
    </row>
    <row r="171" spans="1:18" x14ac:dyDescent="0.75">
      <c r="A171" s="7">
        <v>0.5499074074074074</v>
      </c>
      <c r="B171">
        <v>20.509999999999998</v>
      </c>
      <c r="C171">
        <v>45.26</v>
      </c>
      <c r="D171">
        <v>10</v>
      </c>
      <c r="E171">
        <v>37.409999999999997</v>
      </c>
      <c r="F171">
        <v>10</v>
      </c>
      <c r="G171">
        <v>37.81</v>
      </c>
      <c r="H171">
        <v>38.65</v>
      </c>
      <c r="I171">
        <v>39.979999999999997</v>
      </c>
      <c r="J171">
        <v>40.450000000000003</v>
      </c>
      <c r="K171">
        <v>1121.4100000000001</v>
      </c>
      <c r="N171">
        <f t="shared" si="8"/>
        <v>14.514499999999998</v>
      </c>
      <c r="O171">
        <f t="shared" si="9"/>
        <v>0.702388153596748</v>
      </c>
      <c r="P171">
        <v>170</v>
      </c>
      <c r="Q171">
        <f t="shared" si="10"/>
        <v>71.525715663646693</v>
      </c>
      <c r="R171">
        <f t="shared" si="11"/>
        <v>2.5119407679837398</v>
      </c>
    </row>
    <row r="172" spans="1:18" x14ac:dyDescent="0.75">
      <c r="A172" s="7">
        <v>0.55060185185185184</v>
      </c>
      <c r="B172">
        <v>20.490000000000002</v>
      </c>
      <c r="C172">
        <v>45.17</v>
      </c>
      <c r="D172">
        <v>10</v>
      </c>
      <c r="E172">
        <v>37.47</v>
      </c>
      <c r="F172">
        <v>10</v>
      </c>
      <c r="G172">
        <v>38.17</v>
      </c>
      <c r="H172">
        <v>39.54</v>
      </c>
      <c r="I172">
        <v>41.87</v>
      </c>
      <c r="J172">
        <v>41.47</v>
      </c>
      <c r="K172">
        <v>1244.45</v>
      </c>
      <c r="N172">
        <f t="shared" si="8"/>
        <v>14.494500000000002</v>
      </c>
      <c r="O172">
        <f t="shared" si="9"/>
        <v>0.70142031019381068</v>
      </c>
      <c r="P172">
        <v>171</v>
      </c>
      <c r="Q172">
        <f t="shared" si="10"/>
        <v>71.486425885680788</v>
      </c>
      <c r="R172">
        <f t="shared" si="11"/>
        <v>2.507101550969054</v>
      </c>
    </row>
    <row r="173" spans="1:18" x14ac:dyDescent="0.75">
      <c r="A173" s="7">
        <v>0.55129629629629628</v>
      </c>
      <c r="B173">
        <v>20.440000000000001</v>
      </c>
      <c r="C173">
        <v>45.15</v>
      </c>
      <c r="D173">
        <v>10</v>
      </c>
      <c r="E173">
        <v>37.380000000000003</v>
      </c>
      <c r="F173">
        <v>10</v>
      </c>
      <c r="G173">
        <v>37.18</v>
      </c>
      <c r="H173">
        <v>39.450000000000003</v>
      </c>
      <c r="I173">
        <v>40.67</v>
      </c>
      <c r="J173">
        <v>39.28</v>
      </c>
      <c r="K173">
        <v>526.72</v>
      </c>
      <c r="N173">
        <f t="shared" si="8"/>
        <v>14.444500000000001</v>
      </c>
      <c r="O173">
        <f t="shared" si="9"/>
        <v>0.69900070168646722</v>
      </c>
      <c r="P173">
        <v>172</v>
      </c>
      <c r="Q173">
        <f t="shared" si="10"/>
        <v>71.38772543182526</v>
      </c>
      <c r="R173">
        <f t="shared" si="11"/>
        <v>2.4950035084323359</v>
      </c>
    </row>
    <row r="174" spans="1:18" x14ac:dyDescent="0.75">
      <c r="A174" s="7">
        <v>0.55199074074074073</v>
      </c>
      <c r="B174">
        <v>20.25</v>
      </c>
      <c r="C174">
        <v>45.08</v>
      </c>
      <c r="D174">
        <v>10</v>
      </c>
      <c r="E174">
        <v>37.229999999999997</v>
      </c>
      <c r="F174">
        <v>10</v>
      </c>
      <c r="G174">
        <v>37.270000000000003</v>
      </c>
      <c r="H174">
        <v>38.770000000000003</v>
      </c>
      <c r="I174">
        <v>39.57</v>
      </c>
      <c r="J174">
        <v>39.5</v>
      </c>
      <c r="K174">
        <v>678.47</v>
      </c>
      <c r="N174">
        <f t="shared" si="8"/>
        <v>14.2545</v>
      </c>
      <c r="O174">
        <f t="shared" si="9"/>
        <v>0.68980618935856175</v>
      </c>
      <c r="P174">
        <v>173</v>
      </c>
      <c r="Q174">
        <f t="shared" si="10"/>
        <v>71.006348872285955</v>
      </c>
      <c r="R174">
        <f t="shared" si="11"/>
        <v>2.4490309467928091</v>
      </c>
    </row>
    <row r="175" spans="1:18" x14ac:dyDescent="0.75">
      <c r="A175" s="7">
        <v>0.55268518518518517</v>
      </c>
      <c r="B175">
        <v>20.149999999999999</v>
      </c>
      <c r="C175">
        <v>45.01</v>
      </c>
      <c r="D175">
        <v>10</v>
      </c>
      <c r="E175">
        <v>37.26</v>
      </c>
      <c r="F175">
        <v>10</v>
      </c>
      <c r="G175">
        <v>38.06</v>
      </c>
      <c r="H175">
        <v>39.07</v>
      </c>
      <c r="I175">
        <v>40.97</v>
      </c>
      <c r="J175">
        <v>42.4</v>
      </c>
      <c r="K175">
        <v>1273.1600000000001</v>
      </c>
      <c r="N175">
        <f t="shared" si="8"/>
        <v>14.154499999999999</v>
      </c>
      <c r="O175">
        <f t="shared" si="9"/>
        <v>0.68496697234387471</v>
      </c>
      <c r="P175">
        <v>174</v>
      </c>
      <c r="Q175">
        <f t="shared" si="10"/>
        <v>70.801511886679151</v>
      </c>
      <c r="R175">
        <f t="shared" si="11"/>
        <v>2.4248348617193733</v>
      </c>
    </row>
    <row r="176" spans="1:18" x14ac:dyDescent="0.75">
      <c r="A176" s="7">
        <v>0.55337962962962961</v>
      </c>
      <c r="B176">
        <v>20.100000000000001</v>
      </c>
      <c r="C176">
        <v>45.02</v>
      </c>
      <c r="D176">
        <v>10</v>
      </c>
      <c r="E176">
        <v>37.42</v>
      </c>
      <c r="F176">
        <v>10</v>
      </c>
      <c r="G176">
        <v>38.32</v>
      </c>
      <c r="H176">
        <v>40.03</v>
      </c>
      <c r="I176">
        <v>42.6</v>
      </c>
      <c r="J176">
        <v>42.61</v>
      </c>
      <c r="K176">
        <v>1363.39</v>
      </c>
      <c r="N176">
        <f t="shared" si="8"/>
        <v>14.104500000000002</v>
      </c>
      <c r="O176">
        <f t="shared" si="9"/>
        <v>0.68254736383653136</v>
      </c>
      <c r="P176">
        <v>175</v>
      </c>
      <c r="Q176">
        <f t="shared" si="10"/>
        <v>70.698004183062153</v>
      </c>
      <c r="R176">
        <f t="shared" si="11"/>
        <v>2.4127368191826566</v>
      </c>
    </row>
    <row r="177" spans="1:18" x14ac:dyDescent="0.75">
      <c r="A177" s="7">
        <v>0.55407407407407405</v>
      </c>
      <c r="B177">
        <v>20.100000000000001</v>
      </c>
      <c r="C177">
        <v>45.06</v>
      </c>
      <c r="D177">
        <v>10</v>
      </c>
      <c r="E177">
        <v>37.65</v>
      </c>
      <c r="F177">
        <v>10</v>
      </c>
      <c r="G177">
        <v>38.61</v>
      </c>
      <c r="H177">
        <v>40.92</v>
      </c>
      <c r="I177">
        <v>43.71</v>
      </c>
      <c r="J177">
        <v>43.83</v>
      </c>
      <c r="K177">
        <v>1367.49</v>
      </c>
      <c r="N177">
        <f t="shared" si="8"/>
        <v>14.104500000000002</v>
      </c>
      <c r="O177">
        <f t="shared" si="9"/>
        <v>0.68254736383653136</v>
      </c>
      <c r="P177">
        <v>176</v>
      </c>
      <c r="Q177">
        <f t="shared" si="10"/>
        <v>70.698004183062153</v>
      </c>
      <c r="R177">
        <f t="shared" si="11"/>
        <v>2.4127368191826566</v>
      </c>
    </row>
    <row r="178" spans="1:18" x14ac:dyDescent="0.75">
      <c r="A178" s="7">
        <v>0.55476851851851849</v>
      </c>
      <c r="B178">
        <v>20.05</v>
      </c>
      <c r="C178">
        <v>45.18</v>
      </c>
      <c r="D178">
        <v>10</v>
      </c>
      <c r="E178">
        <v>37.85</v>
      </c>
      <c r="F178">
        <v>10</v>
      </c>
      <c r="G178">
        <v>37.979999999999997</v>
      </c>
      <c r="H178">
        <v>41.42</v>
      </c>
      <c r="I178">
        <v>43.44</v>
      </c>
      <c r="J178">
        <v>42.47</v>
      </c>
      <c r="K178">
        <v>681.2</v>
      </c>
      <c r="N178">
        <f t="shared" si="8"/>
        <v>14.054500000000001</v>
      </c>
      <c r="O178">
        <f t="shared" si="9"/>
        <v>0.68012775532918779</v>
      </c>
      <c r="P178">
        <v>177</v>
      </c>
      <c r="Q178">
        <f t="shared" si="10"/>
        <v>70.593760005692133</v>
      </c>
      <c r="R178">
        <f t="shared" si="11"/>
        <v>2.4006387766459389</v>
      </c>
    </row>
    <row r="179" spans="1:18" x14ac:dyDescent="0.75">
      <c r="A179" s="7">
        <v>0.55546296296296294</v>
      </c>
      <c r="B179">
        <v>20.04</v>
      </c>
      <c r="C179">
        <v>45.19</v>
      </c>
      <c r="D179">
        <v>10</v>
      </c>
      <c r="E179">
        <v>37.76</v>
      </c>
      <c r="F179">
        <v>10</v>
      </c>
      <c r="G179">
        <v>37.450000000000003</v>
      </c>
      <c r="H179">
        <v>40.39</v>
      </c>
      <c r="I179">
        <v>40.99</v>
      </c>
      <c r="J179">
        <v>38.67</v>
      </c>
      <c r="K179">
        <v>436.49</v>
      </c>
      <c r="N179">
        <f t="shared" si="8"/>
        <v>14.044499999999999</v>
      </c>
      <c r="O179">
        <f t="shared" si="9"/>
        <v>0.67964383362771896</v>
      </c>
      <c r="P179">
        <v>178</v>
      </c>
      <c r="Q179">
        <f t="shared" si="10"/>
        <v>70.572822101178403</v>
      </c>
      <c r="R179">
        <f t="shared" si="11"/>
        <v>2.3982191681385951</v>
      </c>
    </row>
    <row r="180" spans="1:18" x14ac:dyDescent="0.75">
      <c r="A180" s="7">
        <v>0.55615740740740738</v>
      </c>
      <c r="B180">
        <v>20.03</v>
      </c>
      <c r="C180">
        <v>45.07</v>
      </c>
      <c r="D180">
        <v>10</v>
      </c>
      <c r="E180">
        <v>37.49</v>
      </c>
      <c r="F180">
        <v>10</v>
      </c>
      <c r="G180">
        <v>37.130000000000003</v>
      </c>
      <c r="H180">
        <v>39.26</v>
      </c>
      <c r="I180">
        <v>39.36</v>
      </c>
      <c r="J180">
        <v>38.35</v>
      </c>
      <c r="K180">
        <v>444.69</v>
      </c>
      <c r="N180">
        <f t="shared" si="8"/>
        <v>14.034500000000001</v>
      </c>
      <c r="O180">
        <f t="shared" si="9"/>
        <v>0.67915991192625036</v>
      </c>
      <c r="P180">
        <v>179</v>
      </c>
      <c r="Q180">
        <f t="shared" si="10"/>
        <v>70.551854358901295</v>
      </c>
      <c r="R180">
        <f t="shared" si="11"/>
        <v>2.3957995596312518</v>
      </c>
    </row>
    <row r="181" spans="1:18" x14ac:dyDescent="0.75">
      <c r="A181" s="7">
        <v>0.55685185185185182</v>
      </c>
      <c r="B181">
        <v>19.990000000000002</v>
      </c>
      <c r="C181">
        <v>44.86</v>
      </c>
      <c r="D181">
        <v>10</v>
      </c>
      <c r="E181">
        <v>37.159999999999997</v>
      </c>
      <c r="F181">
        <v>10</v>
      </c>
      <c r="G181">
        <v>37.08</v>
      </c>
      <c r="H181">
        <v>38.5</v>
      </c>
      <c r="I181">
        <v>38.869999999999997</v>
      </c>
      <c r="J181">
        <v>38.99</v>
      </c>
      <c r="K181">
        <v>719.48</v>
      </c>
      <c r="N181">
        <f t="shared" si="8"/>
        <v>13.994500000000002</v>
      </c>
      <c r="O181">
        <f t="shared" si="9"/>
        <v>0.67722422512037561</v>
      </c>
      <c r="P181">
        <v>180</v>
      </c>
      <c r="Q181">
        <f t="shared" si="10"/>
        <v>70.467683732895068</v>
      </c>
      <c r="R181">
        <f t="shared" si="11"/>
        <v>2.3861211256018779</v>
      </c>
    </row>
    <row r="182" spans="1:18" x14ac:dyDescent="0.75">
      <c r="A182" s="7">
        <v>0.55754629629629626</v>
      </c>
      <c r="B182">
        <v>19.95</v>
      </c>
      <c r="C182">
        <v>44.59</v>
      </c>
      <c r="D182">
        <v>10</v>
      </c>
      <c r="E182">
        <v>37.03</v>
      </c>
      <c r="F182">
        <v>10</v>
      </c>
      <c r="G182">
        <v>37.549999999999997</v>
      </c>
      <c r="H182">
        <v>39.08</v>
      </c>
      <c r="I182">
        <v>40.92</v>
      </c>
      <c r="J182">
        <v>40</v>
      </c>
      <c r="K182">
        <v>1103.6400000000001</v>
      </c>
      <c r="N182">
        <f t="shared" si="8"/>
        <v>13.954499999999999</v>
      </c>
      <c r="O182">
        <f t="shared" si="9"/>
        <v>0.67528853831450064</v>
      </c>
      <c r="P182">
        <v>181</v>
      </c>
      <c r="Q182">
        <f t="shared" si="10"/>
        <v>70.383030563617481</v>
      </c>
      <c r="R182">
        <f t="shared" si="11"/>
        <v>2.3764426915725037</v>
      </c>
    </row>
    <row r="183" spans="1:18" x14ac:dyDescent="0.75">
      <c r="A183" s="7">
        <v>0.5582407407407407</v>
      </c>
      <c r="B183">
        <v>19.91</v>
      </c>
      <c r="C183">
        <v>44.36</v>
      </c>
      <c r="D183">
        <v>10</v>
      </c>
      <c r="E183">
        <v>36.85</v>
      </c>
      <c r="F183">
        <v>10</v>
      </c>
      <c r="G183">
        <v>37.31</v>
      </c>
      <c r="H183">
        <v>39.340000000000003</v>
      </c>
      <c r="I183">
        <v>41.2</v>
      </c>
      <c r="J183">
        <v>41.03</v>
      </c>
      <c r="K183">
        <v>905.41</v>
      </c>
      <c r="N183">
        <f t="shared" si="8"/>
        <v>13.9145</v>
      </c>
      <c r="O183">
        <f t="shared" si="9"/>
        <v>0.67335285150862589</v>
      </c>
      <c r="P183">
        <v>182</v>
      </c>
      <c r="Q183">
        <f t="shared" si="10"/>
        <v>70.297890689568447</v>
      </c>
      <c r="R183">
        <f t="shared" si="11"/>
        <v>2.3667642575431298</v>
      </c>
    </row>
    <row r="184" spans="1:18" x14ac:dyDescent="0.75">
      <c r="A184" s="7">
        <v>0.55893518518518526</v>
      </c>
      <c r="B184">
        <v>19.880000000000003</v>
      </c>
      <c r="C184">
        <v>44.16</v>
      </c>
      <c r="D184">
        <v>10</v>
      </c>
      <c r="E184">
        <v>36.64</v>
      </c>
      <c r="F184">
        <v>10</v>
      </c>
      <c r="G184">
        <v>36.85</v>
      </c>
      <c r="H184">
        <v>39.200000000000003</v>
      </c>
      <c r="I184">
        <v>40.520000000000003</v>
      </c>
      <c r="J184">
        <v>39.19</v>
      </c>
      <c r="K184">
        <v>696.24</v>
      </c>
      <c r="N184">
        <f t="shared" si="8"/>
        <v>13.884500000000003</v>
      </c>
      <c r="O184">
        <f t="shared" si="9"/>
        <v>0.67190108640421997</v>
      </c>
      <c r="P184">
        <v>183</v>
      </c>
      <c r="Q184">
        <f t="shared" si="10"/>
        <v>70.23371385357774</v>
      </c>
      <c r="R184">
        <f t="shared" si="11"/>
        <v>2.3595054320210997</v>
      </c>
    </row>
    <row r="185" spans="1:18" x14ac:dyDescent="0.75">
      <c r="A185" s="7">
        <v>0.55962962962962959</v>
      </c>
      <c r="B185">
        <v>19.869999999999997</v>
      </c>
      <c r="C185">
        <v>43.99</v>
      </c>
      <c r="D185">
        <v>10</v>
      </c>
      <c r="E185">
        <v>36.53</v>
      </c>
      <c r="F185">
        <v>10</v>
      </c>
      <c r="G185">
        <v>37.090000000000003</v>
      </c>
      <c r="H185">
        <v>39.25</v>
      </c>
      <c r="I185">
        <v>40.869999999999997</v>
      </c>
      <c r="J185">
        <v>39.21</v>
      </c>
      <c r="K185">
        <v>957.36</v>
      </c>
      <c r="N185">
        <f t="shared" si="8"/>
        <v>13.874499999999998</v>
      </c>
      <c r="O185">
        <f t="shared" si="9"/>
        <v>0.67141716470275092</v>
      </c>
      <c r="P185">
        <v>184</v>
      </c>
      <c r="Q185">
        <f t="shared" si="10"/>
        <v>70.212259901257696</v>
      </c>
      <c r="R185">
        <f t="shared" si="11"/>
        <v>2.3570858235137551</v>
      </c>
    </row>
    <row r="186" spans="1:18" x14ac:dyDescent="0.75">
      <c r="A186" s="7">
        <v>0.56032407407407414</v>
      </c>
      <c r="B186">
        <v>19.850000000000001</v>
      </c>
      <c r="C186">
        <v>43.84</v>
      </c>
      <c r="D186">
        <v>10</v>
      </c>
      <c r="E186">
        <v>36.58</v>
      </c>
      <c r="F186">
        <v>10</v>
      </c>
      <c r="G186">
        <v>37.78</v>
      </c>
      <c r="H186">
        <v>40.049999999999997</v>
      </c>
      <c r="I186">
        <v>42.62</v>
      </c>
      <c r="J186">
        <v>41.92</v>
      </c>
      <c r="K186">
        <v>1400.3</v>
      </c>
      <c r="N186">
        <f t="shared" si="8"/>
        <v>13.854500000000002</v>
      </c>
      <c r="O186">
        <f t="shared" si="9"/>
        <v>0.67044932129981372</v>
      </c>
      <c r="P186">
        <v>185</v>
      </c>
      <c r="Q186">
        <f t="shared" si="10"/>
        <v>70.169259085495696</v>
      </c>
      <c r="R186">
        <f t="shared" si="11"/>
        <v>2.3522466064990688</v>
      </c>
    </row>
    <row r="187" spans="1:18" x14ac:dyDescent="0.75">
      <c r="A187" s="7">
        <v>0.56101851851851847</v>
      </c>
      <c r="B187">
        <v>19.829999999999998</v>
      </c>
      <c r="C187">
        <v>43.7</v>
      </c>
      <c r="D187">
        <v>10</v>
      </c>
      <c r="E187">
        <v>36.54</v>
      </c>
      <c r="F187">
        <v>10</v>
      </c>
      <c r="G187">
        <v>37.119999999999997</v>
      </c>
      <c r="H187">
        <v>40.24</v>
      </c>
      <c r="I187">
        <v>42.15</v>
      </c>
      <c r="J187">
        <v>39.729999999999997</v>
      </c>
      <c r="K187">
        <v>909.51</v>
      </c>
      <c r="N187">
        <f t="shared" si="8"/>
        <v>13.834499999999998</v>
      </c>
      <c r="O187">
        <f t="shared" si="9"/>
        <v>0.66948147789687618</v>
      </c>
      <c r="P187">
        <v>186</v>
      </c>
      <c r="Q187">
        <f t="shared" si="10"/>
        <v>70.126133940511039</v>
      </c>
      <c r="R187">
        <f t="shared" si="11"/>
        <v>2.3474073894843812</v>
      </c>
    </row>
    <row r="188" spans="1:18" x14ac:dyDescent="0.75">
      <c r="A188" s="7">
        <v>0.56171296296296302</v>
      </c>
      <c r="B188">
        <v>19.759999999999998</v>
      </c>
      <c r="C188">
        <v>43.63</v>
      </c>
      <c r="D188">
        <v>10</v>
      </c>
      <c r="E188">
        <v>36.44</v>
      </c>
      <c r="F188">
        <v>10</v>
      </c>
      <c r="G188">
        <v>36.979999999999997</v>
      </c>
      <c r="H188">
        <v>39.83</v>
      </c>
      <c r="I188">
        <v>41.17</v>
      </c>
      <c r="J188">
        <v>39.31</v>
      </c>
      <c r="K188">
        <v>824.75</v>
      </c>
      <c r="N188">
        <f t="shared" si="8"/>
        <v>13.764499999999998</v>
      </c>
      <c r="O188">
        <f t="shared" si="9"/>
        <v>0.66609402598659528</v>
      </c>
      <c r="P188">
        <v>187</v>
      </c>
      <c r="Q188">
        <f t="shared" si="10"/>
        <v>69.974209015946826</v>
      </c>
      <c r="R188">
        <f t="shared" si="11"/>
        <v>2.3304701299329764</v>
      </c>
    </row>
    <row r="189" spans="1:18" x14ac:dyDescent="0.75">
      <c r="A189" s="7">
        <v>0.56240740740740736</v>
      </c>
      <c r="B189">
        <v>19.759999999999998</v>
      </c>
      <c r="C189">
        <v>43.62</v>
      </c>
      <c r="D189">
        <v>10</v>
      </c>
      <c r="E189">
        <v>36.479999999999997</v>
      </c>
      <c r="F189">
        <v>10</v>
      </c>
      <c r="G189">
        <v>37.31</v>
      </c>
      <c r="H189">
        <v>39.96</v>
      </c>
      <c r="I189">
        <v>41.81</v>
      </c>
      <c r="J189">
        <v>41.23</v>
      </c>
      <c r="K189">
        <v>1028.45</v>
      </c>
      <c r="N189">
        <f t="shared" si="8"/>
        <v>13.764499999999998</v>
      </c>
      <c r="O189">
        <f t="shared" si="9"/>
        <v>0.66609402598659528</v>
      </c>
      <c r="P189">
        <v>188</v>
      </c>
      <c r="Q189">
        <f t="shared" si="10"/>
        <v>69.974209015946826</v>
      </c>
      <c r="R189">
        <f t="shared" si="11"/>
        <v>2.3304701299329764</v>
      </c>
    </row>
    <row r="190" spans="1:18" x14ac:dyDescent="0.75">
      <c r="A190" s="7">
        <v>0.56310185185185191</v>
      </c>
      <c r="B190">
        <v>19.73</v>
      </c>
      <c r="C190">
        <v>43.56</v>
      </c>
      <c r="D190">
        <v>10</v>
      </c>
      <c r="E190">
        <v>36.43</v>
      </c>
      <c r="F190">
        <v>10</v>
      </c>
      <c r="G190">
        <v>36.71</v>
      </c>
      <c r="H190">
        <v>39.58</v>
      </c>
      <c r="I190">
        <v>40.79</v>
      </c>
      <c r="J190">
        <v>37.81</v>
      </c>
      <c r="K190">
        <v>653.86</v>
      </c>
      <c r="N190">
        <f t="shared" si="8"/>
        <v>13.734500000000001</v>
      </c>
      <c r="O190">
        <f t="shared" si="9"/>
        <v>0.66464226088218925</v>
      </c>
      <c r="P190">
        <v>189</v>
      </c>
      <c r="Q190">
        <f t="shared" si="10"/>
        <v>69.908624267355933</v>
      </c>
      <c r="R190">
        <f t="shared" si="11"/>
        <v>2.3232113044109464</v>
      </c>
    </row>
    <row r="191" spans="1:18" x14ac:dyDescent="0.75">
      <c r="A191" s="7">
        <v>0.56379629629629624</v>
      </c>
      <c r="B191">
        <v>19.72</v>
      </c>
      <c r="C191">
        <v>43.41</v>
      </c>
      <c r="D191">
        <v>10</v>
      </c>
      <c r="E191">
        <v>36.24</v>
      </c>
      <c r="F191">
        <v>10</v>
      </c>
      <c r="G191">
        <v>36.270000000000003</v>
      </c>
      <c r="H191">
        <v>38.89</v>
      </c>
      <c r="I191">
        <v>39.619999999999997</v>
      </c>
      <c r="J191">
        <v>36.659999999999997</v>
      </c>
      <c r="K191">
        <v>519.88</v>
      </c>
      <c r="N191">
        <f t="shared" si="8"/>
        <v>13.724499999999999</v>
      </c>
      <c r="O191">
        <f t="shared" si="9"/>
        <v>0.66415833918072054</v>
      </c>
      <c r="P191">
        <v>190</v>
      </c>
      <c r="Q191">
        <f t="shared" si="10"/>
        <v>69.886698968997052</v>
      </c>
      <c r="R191">
        <f t="shared" si="11"/>
        <v>2.3207916959036026</v>
      </c>
    </row>
    <row r="192" spans="1:18" x14ac:dyDescent="0.75">
      <c r="A192" s="7">
        <v>0.56449074074074079</v>
      </c>
      <c r="B192">
        <v>19.72</v>
      </c>
      <c r="C192">
        <v>43.21</v>
      </c>
      <c r="D192">
        <v>10</v>
      </c>
      <c r="E192">
        <v>35.9</v>
      </c>
      <c r="F192">
        <v>10</v>
      </c>
      <c r="G192">
        <v>35.85</v>
      </c>
      <c r="H192">
        <v>38.06</v>
      </c>
      <c r="I192">
        <v>38.51</v>
      </c>
      <c r="J192">
        <v>37.31</v>
      </c>
      <c r="K192">
        <v>462.46</v>
      </c>
      <c r="N192">
        <f t="shared" si="8"/>
        <v>13.724499999999999</v>
      </c>
      <c r="O192">
        <f t="shared" si="9"/>
        <v>0.66415833918072054</v>
      </c>
      <c r="P192">
        <v>191</v>
      </c>
      <c r="Q192">
        <f t="shared" si="10"/>
        <v>69.886698968997052</v>
      </c>
      <c r="R192">
        <f t="shared" si="11"/>
        <v>2.3207916959036026</v>
      </c>
    </row>
    <row r="193" spans="1:18" x14ac:dyDescent="0.75">
      <c r="A193" s="7">
        <v>0.56518518518518512</v>
      </c>
      <c r="B193">
        <v>19.72</v>
      </c>
      <c r="C193">
        <v>42.98</v>
      </c>
      <c r="D193">
        <v>10</v>
      </c>
      <c r="E193">
        <v>35.520000000000003</v>
      </c>
      <c r="F193">
        <v>10</v>
      </c>
      <c r="G193">
        <v>35.450000000000003</v>
      </c>
      <c r="H193">
        <v>37.25</v>
      </c>
      <c r="I193">
        <v>37.56</v>
      </c>
      <c r="J193">
        <v>37.630000000000003</v>
      </c>
      <c r="K193">
        <v>374.97</v>
      </c>
      <c r="N193">
        <f t="shared" si="8"/>
        <v>13.724499999999999</v>
      </c>
      <c r="O193">
        <f t="shared" si="9"/>
        <v>0.66415833918072054</v>
      </c>
      <c r="P193">
        <v>192</v>
      </c>
      <c r="Q193">
        <f t="shared" si="10"/>
        <v>69.886698968997052</v>
      </c>
      <c r="R193">
        <f t="shared" si="11"/>
        <v>2.3207916959036026</v>
      </c>
    </row>
    <row r="194" spans="1:18" x14ac:dyDescent="0.75">
      <c r="A194" s="7">
        <v>0.56587962962962968</v>
      </c>
      <c r="B194">
        <v>19.7</v>
      </c>
      <c r="C194">
        <v>42.7</v>
      </c>
      <c r="D194">
        <v>10</v>
      </c>
      <c r="E194">
        <v>35.15</v>
      </c>
      <c r="F194">
        <v>10</v>
      </c>
      <c r="G194">
        <v>35.18</v>
      </c>
      <c r="H194">
        <v>36.46</v>
      </c>
      <c r="I194">
        <v>36.74</v>
      </c>
      <c r="J194">
        <v>35.74</v>
      </c>
      <c r="K194">
        <v>400.94</v>
      </c>
      <c r="N194">
        <f t="shared" ref="N194:N257" si="12">B194-5.9955</f>
        <v>13.704499999999999</v>
      </c>
      <c r="O194">
        <f t="shared" si="9"/>
        <v>0.66319049577778311</v>
      </c>
      <c r="P194">
        <v>193</v>
      </c>
      <c r="Q194">
        <f t="shared" si="10"/>
        <v>69.842752380604907</v>
      </c>
      <c r="R194">
        <f t="shared" si="11"/>
        <v>2.3159524788889159</v>
      </c>
    </row>
    <row r="195" spans="1:18" x14ac:dyDescent="0.75">
      <c r="A195" s="7">
        <v>0.56657407407407401</v>
      </c>
      <c r="B195">
        <v>19.649999999999999</v>
      </c>
      <c r="C195">
        <v>42.34</v>
      </c>
      <c r="D195">
        <v>10</v>
      </c>
      <c r="E195">
        <v>34.79</v>
      </c>
      <c r="F195">
        <v>10</v>
      </c>
      <c r="G195">
        <v>34.979999999999997</v>
      </c>
      <c r="H195">
        <v>35.93</v>
      </c>
      <c r="I195">
        <v>36.5</v>
      </c>
      <c r="J195">
        <v>35.5</v>
      </c>
      <c r="K195">
        <v>491.17</v>
      </c>
      <c r="N195">
        <f t="shared" si="12"/>
        <v>13.654499999999999</v>
      </c>
      <c r="O195">
        <f t="shared" ref="O195:O258" si="13">N195/20.6645</f>
        <v>0.66077088727043953</v>
      </c>
      <c r="P195">
        <v>194</v>
      </c>
      <c r="Q195">
        <f t="shared" ref="Q195:Q258" si="14">(N195-$T$11)/N195*100</f>
        <v>69.732322677505593</v>
      </c>
      <c r="R195">
        <f t="shared" ref="R195:R258" si="15">(N195-$T$11)/$T$11</f>
        <v>2.3038544363521978</v>
      </c>
    </row>
    <row r="196" spans="1:18" x14ac:dyDescent="0.75">
      <c r="A196" s="7">
        <v>0.56726851851851856</v>
      </c>
      <c r="B196">
        <v>19.630000000000003</v>
      </c>
      <c r="C196">
        <v>42.02</v>
      </c>
      <c r="D196">
        <v>10</v>
      </c>
      <c r="E196">
        <v>34.450000000000003</v>
      </c>
      <c r="F196">
        <v>10</v>
      </c>
      <c r="G196">
        <v>34.869999999999997</v>
      </c>
      <c r="H196">
        <v>35.65</v>
      </c>
      <c r="I196">
        <v>36.46</v>
      </c>
      <c r="J196">
        <v>35.549999999999997</v>
      </c>
      <c r="K196">
        <v>534.91999999999996</v>
      </c>
      <c r="N196">
        <f t="shared" si="12"/>
        <v>13.634500000000003</v>
      </c>
      <c r="O196">
        <f t="shared" si="13"/>
        <v>0.65980304386750233</v>
      </c>
      <c r="P196">
        <v>195</v>
      </c>
      <c r="Q196">
        <f t="shared" si="14"/>
        <v>69.687924016282238</v>
      </c>
      <c r="R196">
        <f t="shared" si="15"/>
        <v>2.299015219337512</v>
      </c>
    </row>
    <row r="197" spans="1:18" x14ac:dyDescent="0.75">
      <c r="A197" s="7">
        <v>0.56796296296296289</v>
      </c>
      <c r="B197">
        <v>19.57</v>
      </c>
      <c r="C197">
        <v>41.75</v>
      </c>
      <c r="D197">
        <v>10</v>
      </c>
      <c r="E197">
        <v>34.24</v>
      </c>
      <c r="F197">
        <v>10</v>
      </c>
      <c r="G197">
        <v>35.04</v>
      </c>
      <c r="H197">
        <v>35.549999999999997</v>
      </c>
      <c r="I197">
        <v>36.770000000000003</v>
      </c>
      <c r="J197">
        <v>36.6</v>
      </c>
      <c r="K197">
        <v>759.13</v>
      </c>
      <c r="N197">
        <f t="shared" si="12"/>
        <v>13.5745</v>
      </c>
      <c r="O197">
        <f t="shared" si="13"/>
        <v>0.65689951365869004</v>
      </c>
      <c r="P197">
        <v>196</v>
      </c>
      <c r="Q197">
        <f t="shared" si="14"/>
        <v>69.553943054992828</v>
      </c>
      <c r="R197">
        <f t="shared" si="15"/>
        <v>2.2844975682934501</v>
      </c>
    </row>
    <row r="198" spans="1:18" x14ac:dyDescent="0.75">
      <c r="A198" s="7">
        <v>0.56865740740740744</v>
      </c>
      <c r="B198">
        <v>19.560000000000002</v>
      </c>
      <c r="C198">
        <v>41.56</v>
      </c>
      <c r="D198">
        <v>10</v>
      </c>
      <c r="E198">
        <v>34.24</v>
      </c>
      <c r="F198">
        <v>10</v>
      </c>
      <c r="G198">
        <v>35.229999999999997</v>
      </c>
      <c r="H198">
        <v>36.26</v>
      </c>
      <c r="I198">
        <v>38.479999999999997</v>
      </c>
      <c r="J198">
        <v>38.270000000000003</v>
      </c>
      <c r="K198">
        <v>891.74</v>
      </c>
      <c r="N198">
        <f t="shared" si="12"/>
        <v>13.564500000000002</v>
      </c>
      <c r="O198">
        <f t="shared" si="13"/>
        <v>0.65641559195722143</v>
      </c>
      <c r="P198">
        <v>197</v>
      </c>
      <c r="Q198">
        <f t="shared" si="14"/>
        <v>69.53149765933135</v>
      </c>
      <c r="R198">
        <f t="shared" si="15"/>
        <v>2.2820779597861072</v>
      </c>
    </row>
    <row r="199" spans="1:18" x14ac:dyDescent="0.75">
      <c r="A199" s="7">
        <v>0.56935185185185189</v>
      </c>
      <c r="B199">
        <v>19.490000000000002</v>
      </c>
      <c r="C199">
        <v>41.37</v>
      </c>
      <c r="D199">
        <v>10</v>
      </c>
      <c r="E199">
        <v>34.14</v>
      </c>
      <c r="F199">
        <v>10</v>
      </c>
      <c r="G199">
        <v>34.85</v>
      </c>
      <c r="H199">
        <v>36.28</v>
      </c>
      <c r="I199">
        <v>37.950000000000003</v>
      </c>
      <c r="J199">
        <v>36.51</v>
      </c>
      <c r="K199">
        <v>630.62</v>
      </c>
      <c r="N199">
        <f t="shared" si="12"/>
        <v>13.494500000000002</v>
      </c>
      <c r="O199">
        <f t="shared" si="13"/>
        <v>0.65302814004694054</v>
      </c>
      <c r="P199">
        <v>198</v>
      </c>
      <c r="Q199">
        <f t="shared" si="14"/>
        <v>69.373448441957848</v>
      </c>
      <c r="R199">
        <f t="shared" si="15"/>
        <v>2.2651407002347024</v>
      </c>
    </row>
    <row r="200" spans="1:18" x14ac:dyDescent="0.75">
      <c r="A200" s="7">
        <v>0.57004629629629633</v>
      </c>
      <c r="B200">
        <v>19.47</v>
      </c>
      <c r="C200">
        <v>41.2</v>
      </c>
      <c r="D200">
        <v>10</v>
      </c>
      <c r="E200">
        <v>34.090000000000003</v>
      </c>
      <c r="F200">
        <v>10</v>
      </c>
      <c r="G200">
        <v>34.94</v>
      </c>
      <c r="H200">
        <v>36.26</v>
      </c>
      <c r="I200">
        <v>38.01</v>
      </c>
      <c r="J200">
        <v>36.549999999999997</v>
      </c>
      <c r="K200">
        <v>746.82</v>
      </c>
      <c r="N200">
        <f t="shared" si="12"/>
        <v>13.474499999999999</v>
      </c>
      <c r="O200">
        <f t="shared" si="13"/>
        <v>0.65206029664400289</v>
      </c>
      <c r="P200">
        <v>199</v>
      </c>
      <c r="Q200">
        <f t="shared" si="14"/>
        <v>69.327989906861106</v>
      </c>
      <c r="R200">
        <f t="shared" si="15"/>
        <v>2.2603014832200148</v>
      </c>
    </row>
    <row r="201" spans="1:18" x14ac:dyDescent="0.75">
      <c r="A201" s="7">
        <v>0.57074074074074077</v>
      </c>
      <c r="B201">
        <v>19.440000000000001</v>
      </c>
      <c r="C201">
        <v>41.06</v>
      </c>
      <c r="D201">
        <v>10</v>
      </c>
      <c r="E201">
        <v>34.11</v>
      </c>
      <c r="F201">
        <v>10</v>
      </c>
      <c r="G201">
        <v>34.93</v>
      </c>
      <c r="H201">
        <v>36.71</v>
      </c>
      <c r="I201">
        <v>38.79</v>
      </c>
      <c r="J201">
        <v>37.61</v>
      </c>
      <c r="K201">
        <v>701.71</v>
      </c>
      <c r="N201">
        <f t="shared" si="12"/>
        <v>13.444500000000001</v>
      </c>
      <c r="O201">
        <f t="shared" si="13"/>
        <v>0.65060853153959697</v>
      </c>
      <c r="P201">
        <v>200</v>
      </c>
      <c r="Q201">
        <f t="shared" si="14"/>
        <v>69.259548514262349</v>
      </c>
      <c r="R201">
        <f t="shared" si="15"/>
        <v>2.2530426576979847</v>
      </c>
    </row>
    <row r="202" spans="1:18" x14ac:dyDescent="0.75">
      <c r="A202" s="7">
        <v>0.57143518518518521</v>
      </c>
      <c r="B202">
        <v>19.399999999999999</v>
      </c>
      <c r="C202">
        <v>40.97</v>
      </c>
      <c r="D202">
        <v>10</v>
      </c>
      <c r="E202">
        <v>34.03</v>
      </c>
      <c r="F202">
        <v>10</v>
      </c>
      <c r="G202">
        <v>34.700000000000003</v>
      </c>
      <c r="H202">
        <v>36.53</v>
      </c>
      <c r="I202">
        <v>38.1</v>
      </c>
      <c r="J202">
        <v>37.520000000000003</v>
      </c>
      <c r="K202">
        <v>612.84</v>
      </c>
      <c r="N202">
        <f t="shared" si="12"/>
        <v>13.404499999999999</v>
      </c>
      <c r="O202">
        <f t="shared" si="13"/>
        <v>0.648672844733722</v>
      </c>
      <c r="P202">
        <v>201</v>
      </c>
      <c r="Q202">
        <f t="shared" si="14"/>
        <v>69.167816777947706</v>
      </c>
      <c r="R202">
        <f t="shared" si="15"/>
        <v>2.24336422366861</v>
      </c>
    </row>
    <row r="203" spans="1:18" x14ac:dyDescent="0.75">
      <c r="A203" s="7">
        <v>0.57212962962962965</v>
      </c>
      <c r="B203">
        <v>19.39</v>
      </c>
      <c r="C203">
        <v>40.86</v>
      </c>
      <c r="D203">
        <v>10</v>
      </c>
      <c r="E203">
        <v>33.979999999999997</v>
      </c>
      <c r="F203">
        <v>10</v>
      </c>
      <c r="G203">
        <v>34.590000000000003</v>
      </c>
      <c r="H203">
        <v>36.200000000000003</v>
      </c>
      <c r="I203">
        <v>37.520000000000003</v>
      </c>
      <c r="J203">
        <v>35.4</v>
      </c>
      <c r="K203">
        <v>549.96</v>
      </c>
      <c r="N203">
        <f t="shared" si="12"/>
        <v>13.394500000000001</v>
      </c>
      <c r="O203">
        <f t="shared" si="13"/>
        <v>0.64818892303225339</v>
      </c>
      <c r="P203">
        <v>202</v>
      </c>
      <c r="Q203">
        <f t="shared" si="14"/>
        <v>69.144798238082799</v>
      </c>
      <c r="R203">
        <f t="shared" si="15"/>
        <v>2.2409446151612671</v>
      </c>
    </row>
    <row r="204" spans="1:18" x14ac:dyDescent="0.75">
      <c r="A204" s="7">
        <v>0.5728240740740741</v>
      </c>
      <c r="B204">
        <v>19.380000000000003</v>
      </c>
      <c r="C204">
        <v>40.76</v>
      </c>
      <c r="D204">
        <v>10</v>
      </c>
      <c r="E204">
        <v>33.92</v>
      </c>
      <c r="F204">
        <v>10</v>
      </c>
      <c r="G204">
        <v>34.46</v>
      </c>
      <c r="H204">
        <v>35.83</v>
      </c>
      <c r="I204">
        <v>36.93</v>
      </c>
      <c r="J204">
        <v>35.74</v>
      </c>
      <c r="K204">
        <v>499.37</v>
      </c>
      <c r="N204">
        <f t="shared" si="12"/>
        <v>13.384500000000003</v>
      </c>
      <c r="O204">
        <f t="shared" si="13"/>
        <v>0.64770500133078479</v>
      </c>
      <c r="P204">
        <v>203</v>
      </c>
      <c r="Q204">
        <f t="shared" si="14"/>
        <v>69.121745302402033</v>
      </c>
      <c r="R204">
        <f t="shared" si="15"/>
        <v>2.2385250066539242</v>
      </c>
    </row>
    <row r="205" spans="1:18" x14ac:dyDescent="0.75">
      <c r="A205" s="7">
        <v>0.57351851851851854</v>
      </c>
      <c r="B205">
        <v>19.380000000000003</v>
      </c>
      <c r="C205">
        <v>40.659999999999997</v>
      </c>
      <c r="D205">
        <v>10</v>
      </c>
      <c r="E205">
        <v>33.83</v>
      </c>
      <c r="F205">
        <v>10</v>
      </c>
      <c r="G205">
        <v>34.35</v>
      </c>
      <c r="H205">
        <v>35.409999999999997</v>
      </c>
      <c r="I205">
        <v>36.450000000000003</v>
      </c>
      <c r="J205">
        <v>36.21</v>
      </c>
      <c r="K205">
        <v>503.48</v>
      </c>
      <c r="N205">
        <f t="shared" si="12"/>
        <v>13.384500000000003</v>
      </c>
      <c r="O205">
        <f t="shared" si="13"/>
        <v>0.64770500133078479</v>
      </c>
      <c r="P205">
        <v>204</v>
      </c>
      <c r="Q205">
        <f t="shared" si="14"/>
        <v>69.121745302402033</v>
      </c>
      <c r="R205">
        <f t="shared" si="15"/>
        <v>2.2385250066539242</v>
      </c>
    </row>
    <row r="206" spans="1:18" x14ac:dyDescent="0.75">
      <c r="A206" s="7">
        <v>0.57421296296296298</v>
      </c>
      <c r="B206">
        <v>19.380000000000003</v>
      </c>
      <c r="C206">
        <v>40.58</v>
      </c>
      <c r="D206">
        <v>10</v>
      </c>
      <c r="E206">
        <v>33.75</v>
      </c>
      <c r="F206">
        <v>10</v>
      </c>
      <c r="G206">
        <v>34.369999999999997</v>
      </c>
      <c r="H206">
        <v>35.119999999999997</v>
      </c>
      <c r="I206">
        <v>36.29</v>
      </c>
      <c r="J206">
        <v>35.96</v>
      </c>
      <c r="K206">
        <v>536.29</v>
      </c>
      <c r="N206">
        <f t="shared" si="12"/>
        <v>13.384500000000003</v>
      </c>
      <c r="O206">
        <f t="shared" si="13"/>
        <v>0.64770500133078479</v>
      </c>
      <c r="P206">
        <v>205</v>
      </c>
      <c r="Q206">
        <f t="shared" si="14"/>
        <v>69.121745302402033</v>
      </c>
      <c r="R206">
        <f t="shared" si="15"/>
        <v>2.2385250066539242</v>
      </c>
    </row>
    <row r="207" spans="1:18" x14ac:dyDescent="0.75">
      <c r="A207" s="7">
        <v>0.57490740740740742</v>
      </c>
      <c r="B207">
        <v>19.260000000000002</v>
      </c>
      <c r="C207">
        <v>40.49</v>
      </c>
      <c r="D207">
        <v>10</v>
      </c>
      <c r="E207">
        <v>33.67</v>
      </c>
      <c r="F207">
        <v>10</v>
      </c>
      <c r="G207">
        <v>34.270000000000003</v>
      </c>
      <c r="H207">
        <v>34.950000000000003</v>
      </c>
      <c r="I207">
        <v>36.25</v>
      </c>
      <c r="J207">
        <v>35.6</v>
      </c>
      <c r="K207">
        <v>566.36</v>
      </c>
      <c r="N207">
        <f t="shared" si="12"/>
        <v>13.264500000000002</v>
      </c>
      <c r="O207">
        <f t="shared" si="13"/>
        <v>0.64189794091316033</v>
      </c>
      <c r="P207">
        <v>206</v>
      </c>
      <c r="Q207">
        <f t="shared" si="14"/>
        <v>68.842398884239898</v>
      </c>
      <c r="R207">
        <f t="shared" si="15"/>
        <v>2.2094897045658017</v>
      </c>
    </row>
    <row r="208" spans="1:18" x14ac:dyDescent="0.75">
      <c r="A208" s="7">
        <v>0.57560185185185186</v>
      </c>
      <c r="B208">
        <v>19.25</v>
      </c>
      <c r="C208">
        <v>40.340000000000003</v>
      </c>
      <c r="D208">
        <v>10</v>
      </c>
      <c r="E208">
        <v>33.58</v>
      </c>
      <c r="F208">
        <v>10</v>
      </c>
      <c r="G208">
        <v>34.119999999999997</v>
      </c>
      <c r="H208">
        <v>34.840000000000003</v>
      </c>
      <c r="I208">
        <v>36.25</v>
      </c>
      <c r="J208">
        <v>34.79</v>
      </c>
      <c r="K208">
        <v>567.73</v>
      </c>
      <c r="N208">
        <f t="shared" si="12"/>
        <v>13.2545</v>
      </c>
      <c r="O208">
        <f t="shared" si="13"/>
        <v>0.6414140192116915</v>
      </c>
      <c r="P208">
        <v>207</v>
      </c>
      <c r="Q208">
        <f t="shared" si="14"/>
        <v>68.818891697159458</v>
      </c>
      <c r="R208">
        <f t="shared" si="15"/>
        <v>2.2070700960584579</v>
      </c>
    </row>
    <row r="209" spans="1:18" x14ac:dyDescent="0.75">
      <c r="A209" s="7">
        <v>0.57629629629629631</v>
      </c>
      <c r="B209">
        <v>19.240000000000002</v>
      </c>
      <c r="C209">
        <v>40.19</v>
      </c>
      <c r="D209">
        <v>10</v>
      </c>
      <c r="E209">
        <v>33.44</v>
      </c>
      <c r="F209">
        <v>10</v>
      </c>
      <c r="G209">
        <v>34.049999999999997</v>
      </c>
      <c r="H209">
        <v>34.78</v>
      </c>
      <c r="I209">
        <v>36.26</v>
      </c>
      <c r="J209">
        <v>35.869999999999997</v>
      </c>
      <c r="K209">
        <v>578.66999999999996</v>
      </c>
      <c r="N209">
        <f t="shared" si="12"/>
        <v>13.244500000000002</v>
      </c>
      <c r="O209">
        <f t="shared" si="13"/>
        <v>0.6409300975102229</v>
      </c>
      <c r="P209">
        <v>208</v>
      </c>
      <c r="Q209">
        <f t="shared" si="14"/>
        <v>68.795349012797786</v>
      </c>
      <c r="R209">
        <f t="shared" si="15"/>
        <v>2.2046504875511146</v>
      </c>
    </row>
    <row r="210" spans="1:18" x14ac:dyDescent="0.75">
      <c r="A210" s="7">
        <v>0.57699074074074075</v>
      </c>
      <c r="B210">
        <v>19.18</v>
      </c>
      <c r="C210">
        <v>40.049999999999997</v>
      </c>
      <c r="D210">
        <v>10</v>
      </c>
      <c r="E210">
        <v>33.299999999999997</v>
      </c>
      <c r="F210">
        <v>10</v>
      </c>
      <c r="G210">
        <v>33.99</v>
      </c>
      <c r="H210">
        <v>34.76</v>
      </c>
      <c r="I210">
        <v>36.33</v>
      </c>
      <c r="J210">
        <v>35.64</v>
      </c>
      <c r="K210">
        <v>600.54</v>
      </c>
      <c r="N210">
        <f t="shared" si="12"/>
        <v>13.1845</v>
      </c>
      <c r="O210">
        <f t="shared" si="13"/>
        <v>0.63802656730141061</v>
      </c>
      <c r="P210">
        <v>209</v>
      </c>
      <c r="Q210">
        <f t="shared" si="14"/>
        <v>68.653342940574163</v>
      </c>
      <c r="R210">
        <f t="shared" si="15"/>
        <v>2.1901328365070531</v>
      </c>
    </row>
    <row r="211" spans="1:18" x14ac:dyDescent="0.75">
      <c r="A211" s="7">
        <v>0.57768518518518519</v>
      </c>
      <c r="B211">
        <v>19.14</v>
      </c>
      <c r="C211">
        <v>39.9</v>
      </c>
      <c r="D211">
        <v>10</v>
      </c>
      <c r="E211">
        <v>33.32</v>
      </c>
      <c r="F211">
        <v>10</v>
      </c>
      <c r="G211">
        <v>34.31</v>
      </c>
      <c r="H211">
        <v>35.29</v>
      </c>
      <c r="I211">
        <v>37.71</v>
      </c>
      <c r="J211">
        <v>36.450000000000003</v>
      </c>
      <c r="K211">
        <v>894.47</v>
      </c>
      <c r="N211">
        <f t="shared" si="12"/>
        <v>13.144500000000001</v>
      </c>
      <c r="O211">
        <f t="shared" si="13"/>
        <v>0.63609088049553586</v>
      </c>
      <c r="P211">
        <v>210</v>
      </c>
      <c r="Q211">
        <f t="shared" si="14"/>
        <v>68.557951995131049</v>
      </c>
      <c r="R211">
        <f t="shared" si="15"/>
        <v>2.1804544024776793</v>
      </c>
    </row>
    <row r="212" spans="1:18" x14ac:dyDescent="0.75">
      <c r="A212" s="7">
        <v>0.57837962962962963</v>
      </c>
      <c r="B212">
        <v>19.11</v>
      </c>
      <c r="C212">
        <v>39.79</v>
      </c>
      <c r="D212">
        <v>10</v>
      </c>
      <c r="E212">
        <v>33.32</v>
      </c>
      <c r="F212">
        <v>10</v>
      </c>
      <c r="G212">
        <v>34.44</v>
      </c>
      <c r="H212">
        <v>35.75</v>
      </c>
      <c r="I212">
        <v>38.25</v>
      </c>
      <c r="J212">
        <v>37.090000000000003</v>
      </c>
      <c r="K212">
        <v>932.75</v>
      </c>
      <c r="N212">
        <f t="shared" si="12"/>
        <v>13.1145</v>
      </c>
      <c r="O212">
        <f t="shared" si="13"/>
        <v>0.63463911539112972</v>
      </c>
      <c r="P212">
        <v>211</v>
      </c>
      <c r="Q212">
        <f t="shared" si="14"/>
        <v>68.486026916771507</v>
      </c>
      <c r="R212">
        <f t="shared" si="15"/>
        <v>2.1731955769556484</v>
      </c>
    </row>
    <row r="213" spans="1:18" x14ac:dyDescent="0.75">
      <c r="A213" s="7">
        <v>0.57907407407407407</v>
      </c>
      <c r="B213">
        <v>19.07</v>
      </c>
      <c r="C213">
        <v>39.729999999999997</v>
      </c>
      <c r="D213">
        <v>10</v>
      </c>
      <c r="E213">
        <v>33.450000000000003</v>
      </c>
      <c r="F213">
        <v>10</v>
      </c>
      <c r="G213">
        <v>34.6</v>
      </c>
      <c r="H213">
        <v>36.47</v>
      </c>
      <c r="I213">
        <v>39.25</v>
      </c>
      <c r="J213">
        <v>38.270000000000003</v>
      </c>
      <c r="K213">
        <v>995.64</v>
      </c>
      <c r="N213">
        <f t="shared" si="12"/>
        <v>13.0745</v>
      </c>
      <c r="O213">
        <f t="shared" si="13"/>
        <v>0.63270342858525497</v>
      </c>
      <c r="P213">
        <v>212</v>
      </c>
      <c r="Q213">
        <f t="shared" si="14"/>
        <v>68.389613369536136</v>
      </c>
      <c r="R213">
        <f t="shared" si="15"/>
        <v>2.1635171429262745</v>
      </c>
    </row>
    <row r="214" spans="1:18" x14ac:dyDescent="0.75">
      <c r="A214" s="7">
        <v>0.57976851851851852</v>
      </c>
      <c r="B214">
        <v>18.990000000000002</v>
      </c>
      <c r="C214">
        <v>39.74</v>
      </c>
      <c r="D214">
        <v>10</v>
      </c>
      <c r="E214">
        <v>33.65</v>
      </c>
      <c r="F214">
        <v>10</v>
      </c>
      <c r="G214">
        <v>34.619999999999997</v>
      </c>
      <c r="H214">
        <v>37</v>
      </c>
      <c r="I214">
        <v>39.81</v>
      </c>
      <c r="J214">
        <v>37.76</v>
      </c>
      <c r="K214">
        <v>889</v>
      </c>
      <c r="N214">
        <f t="shared" si="12"/>
        <v>12.994500000000002</v>
      </c>
      <c r="O214">
        <f t="shared" si="13"/>
        <v>0.62883205497350536</v>
      </c>
      <c r="P214">
        <v>213</v>
      </c>
      <c r="Q214">
        <f t="shared" si="14"/>
        <v>68.195005579283546</v>
      </c>
      <c r="R214">
        <f t="shared" si="15"/>
        <v>2.1441602748675268</v>
      </c>
    </row>
    <row r="215" spans="1:18" x14ac:dyDescent="0.75">
      <c r="A215" s="7">
        <v>0.58046296296296296</v>
      </c>
      <c r="B215">
        <v>18.990000000000002</v>
      </c>
      <c r="C215">
        <v>39.729999999999997</v>
      </c>
      <c r="D215">
        <v>10</v>
      </c>
      <c r="E215">
        <v>33.65</v>
      </c>
      <c r="F215">
        <v>10</v>
      </c>
      <c r="G215">
        <v>34.31</v>
      </c>
      <c r="H215">
        <v>36.659999999999997</v>
      </c>
      <c r="I215">
        <v>38.42</v>
      </c>
      <c r="J215">
        <v>35.950000000000003</v>
      </c>
      <c r="K215">
        <v>652.49</v>
      </c>
      <c r="N215">
        <f t="shared" si="12"/>
        <v>12.994500000000002</v>
      </c>
      <c r="O215">
        <f t="shared" si="13"/>
        <v>0.62883205497350536</v>
      </c>
      <c r="P215">
        <v>214</v>
      </c>
      <c r="Q215">
        <f t="shared" si="14"/>
        <v>68.195005579283546</v>
      </c>
      <c r="R215">
        <f t="shared" si="15"/>
        <v>2.1441602748675268</v>
      </c>
    </row>
    <row r="216" spans="1:18" x14ac:dyDescent="0.75">
      <c r="A216" s="7">
        <v>0.5811574074074074</v>
      </c>
      <c r="B216">
        <v>18.97</v>
      </c>
      <c r="C216">
        <v>39.700000000000003</v>
      </c>
      <c r="D216">
        <v>10</v>
      </c>
      <c r="E216">
        <v>33.6</v>
      </c>
      <c r="F216">
        <v>10</v>
      </c>
      <c r="G216">
        <v>34.159999999999997</v>
      </c>
      <c r="H216">
        <v>36.31</v>
      </c>
      <c r="I216">
        <v>37.86</v>
      </c>
      <c r="J216">
        <v>35.21</v>
      </c>
      <c r="K216">
        <v>1067.73</v>
      </c>
      <c r="N216">
        <f t="shared" si="12"/>
        <v>12.974499999999999</v>
      </c>
      <c r="O216">
        <f t="shared" si="13"/>
        <v>0.62786421157056782</v>
      </c>
      <c r="P216">
        <v>215</v>
      </c>
      <c r="Q216">
        <f t="shared" si="14"/>
        <v>68.145978650429697</v>
      </c>
      <c r="R216">
        <f t="shared" si="15"/>
        <v>2.1393210578528392</v>
      </c>
    </row>
    <row r="217" spans="1:18" x14ac:dyDescent="0.75">
      <c r="A217" s="7">
        <v>0.58185185185185184</v>
      </c>
      <c r="B217">
        <v>18.97</v>
      </c>
      <c r="C217">
        <v>39.6</v>
      </c>
      <c r="D217">
        <v>10</v>
      </c>
      <c r="E217">
        <v>33.43</v>
      </c>
      <c r="F217">
        <v>10</v>
      </c>
      <c r="G217">
        <v>33.72</v>
      </c>
      <c r="H217">
        <v>35.74</v>
      </c>
      <c r="I217">
        <v>36.85</v>
      </c>
      <c r="J217">
        <v>33.869999999999997</v>
      </c>
      <c r="K217">
        <v>905.04</v>
      </c>
      <c r="N217">
        <f t="shared" si="12"/>
        <v>12.974499999999999</v>
      </c>
      <c r="O217">
        <f t="shared" si="13"/>
        <v>0.62786421157056782</v>
      </c>
      <c r="P217">
        <v>216</v>
      </c>
      <c r="Q217">
        <f t="shared" si="14"/>
        <v>68.145978650429697</v>
      </c>
      <c r="R217">
        <f t="shared" si="15"/>
        <v>2.1393210578528392</v>
      </c>
    </row>
    <row r="218" spans="1:18" x14ac:dyDescent="0.75">
      <c r="A218" s="7">
        <v>0.58254629629629628</v>
      </c>
      <c r="B218">
        <v>18.939999999999998</v>
      </c>
      <c r="C218">
        <v>39.42</v>
      </c>
      <c r="D218">
        <v>10</v>
      </c>
      <c r="E218">
        <v>33.130000000000003</v>
      </c>
      <c r="F218">
        <v>10</v>
      </c>
      <c r="G218">
        <v>33.28</v>
      </c>
      <c r="H218">
        <v>35</v>
      </c>
      <c r="I218">
        <v>35.729999999999997</v>
      </c>
      <c r="J218">
        <v>33.979999999999997</v>
      </c>
      <c r="K218">
        <v>831.22</v>
      </c>
      <c r="N218">
        <f t="shared" si="12"/>
        <v>12.944499999999998</v>
      </c>
      <c r="O218">
        <f t="shared" si="13"/>
        <v>0.62641244646616168</v>
      </c>
      <c r="P218">
        <v>217</v>
      </c>
      <c r="Q218">
        <f t="shared" si="14"/>
        <v>68.072154196763108</v>
      </c>
      <c r="R218">
        <f t="shared" si="15"/>
        <v>2.1320622323308083</v>
      </c>
    </row>
    <row r="219" spans="1:18" x14ac:dyDescent="0.75">
      <c r="A219" s="7">
        <v>0.58324074074074073</v>
      </c>
      <c r="B219">
        <v>18.93</v>
      </c>
      <c r="C219">
        <v>39.22</v>
      </c>
      <c r="D219">
        <v>10</v>
      </c>
      <c r="E219">
        <v>32.79</v>
      </c>
      <c r="F219">
        <v>10</v>
      </c>
      <c r="G219">
        <v>32.950000000000003</v>
      </c>
      <c r="H219">
        <v>34.25</v>
      </c>
      <c r="I219">
        <v>34.83</v>
      </c>
      <c r="J219">
        <v>32.75</v>
      </c>
      <c r="K219">
        <v>806.61</v>
      </c>
      <c r="N219">
        <f t="shared" si="12"/>
        <v>12.9345</v>
      </c>
      <c r="O219">
        <f t="shared" si="13"/>
        <v>0.62592852476469307</v>
      </c>
      <c r="P219">
        <v>218</v>
      </c>
      <c r="Q219">
        <f t="shared" si="14"/>
        <v>68.047469944721485</v>
      </c>
      <c r="R219">
        <f t="shared" si="15"/>
        <v>2.1296426238234654</v>
      </c>
    </row>
    <row r="220" spans="1:18" x14ac:dyDescent="0.75">
      <c r="A220" s="7">
        <v>0.58393518518518517</v>
      </c>
      <c r="B220">
        <v>18.91</v>
      </c>
      <c r="C220">
        <v>39</v>
      </c>
      <c r="D220">
        <v>10</v>
      </c>
      <c r="E220">
        <v>32.44</v>
      </c>
      <c r="F220">
        <v>10</v>
      </c>
      <c r="G220">
        <v>32.61</v>
      </c>
      <c r="H220">
        <v>33.590000000000003</v>
      </c>
      <c r="I220">
        <v>34.1</v>
      </c>
      <c r="J220">
        <v>33.630000000000003</v>
      </c>
      <c r="K220">
        <v>749.19</v>
      </c>
      <c r="N220">
        <f t="shared" si="12"/>
        <v>12.9145</v>
      </c>
      <c r="O220">
        <f t="shared" si="13"/>
        <v>0.62496068136175564</v>
      </c>
      <c r="P220">
        <v>219</v>
      </c>
      <c r="Q220">
        <f t="shared" si="14"/>
        <v>67.997986759069278</v>
      </c>
      <c r="R220">
        <f t="shared" si="15"/>
        <v>2.1248034068087787</v>
      </c>
    </row>
    <row r="221" spans="1:18" x14ac:dyDescent="0.75">
      <c r="A221" s="7">
        <v>0.58462962962962961</v>
      </c>
      <c r="B221">
        <v>18.899999999999999</v>
      </c>
      <c r="C221">
        <v>38.76</v>
      </c>
      <c r="D221">
        <v>10</v>
      </c>
      <c r="E221">
        <v>32.1</v>
      </c>
      <c r="F221">
        <v>10</v>
      </c>
      <c r="G221">
        <v>32.35</v>
      </c>
      <c r="H221">
        <v>32.92</v>
      </c>
      <c r="I221">
        <v>33.42</v>
      </c>
      <c r="J221">
        <v>34.22</v>
      </c>
      <c r="K221">
        <v>738.25</v>
      </c>
      <c r="N221">
        <f t="shared" si="12"/>
        <v>12.904499999999999</v>
      </c>
      <c r="O221">
        <f t="shared" si="13"/>
        <v>0.62447675966028693</v>
      </c>
      <c r="P221">
        <v>220</v>
      </c>
      <c r="Q221">
        <f t="shared" si="14"/>
        <v>67.973187647719797</v>
      </c>
      <c r="R221">
        <f t="shared" si="15"/>
        <v>2.1223837983014344</v>
      </c>
    </row>
    <row r="222" spans="1:18" x14ac:dyDescent="0.75">
      <c r="A222" s="7">
        <v>0.58532407407407405</v>
      </c>
      <c r="B222">
        <v>18.86</v>
      </c>
      <c r="C222">
        <v>38.53</v>
      </c>
      <c r="D222">
        <v>10</v>
      </c>
      <c r="E222">
        <v>31.81</v>
      </c>
      <c r="F222">
        <v>10</v>
      </c>
      <c r="G222">
        <v>32.159999999999997</v>
      </c>
      <c r="H222">
        <v>32.36</v>
      </c>
      <c r="I222">
        <v>32.979999999999997</v>
      </c>
      <c r="J222">
        <v>33.6</v>
      </c>
      <c r="K222">
        <v>750.56</v>
      </c>
      <c r="N222">
        <f t="shared" si="12"/>
        <v>12.8645</v>
      </c>
      <c r="O222">
        <f t="shared" si="13"/>
        <v>0.62254107285441218</v>
      </c>
      <c r="P222">
        <v>221</v>
      </c>
      <c r="Q222">
        <f t="shared" si="14"/>
        <v>67.873605658984033</v>
      </c>
      <c r="R222">
        <f t="shared" si="15"/>
        <v>2.1127053642720606</v>
      </c>
    </row>
    <row r="223" spans="1:18" x14ac:dyDescent="0.75">
      <c r="A223" s="7">
        <v>0.58601851851851849</v>
      </c>
      <c r="B223">
        <v>18.84</v>
      </c>
      <c r="C223">
        <v>38.25</v>
      </c>
      <c r="D223">
        <v>10</v>
      </c>
      <c r="E223">
        <v>31.55</v>
      </c>
      <c r="F223">
        <v>10</v>
      </c>
      <c r="G223">
        <v>31.94</v>
      </c>
      <c r="H223">
        <v>31.95</v>
      </c>
      <c r="I223">
        <v>32.700000000000003</v>
      </c>
      <c r="J223">
        <v>33.68</v>
      </c>
      <c r="K223">
        <v>783.37</v>
      </c>
      <c r="N223">
        <f t="shared" si="12"/>
        <v>12.8445</v>
      </c>
      <c r="O223">
        <f t="shared" si="13"/>
        <v>0.62157322945147475</v>
      </c>
      <c r="P223">
        <v>222</v>
      </c>
      <c r="Q223">
        <f t="shared" si="14"/>
        <v>67.823582077932201</v>
      </c>
      <c r="R223">
        <f t="shared" si="15"/>
        <v>2.1078661472573739</v>
      </c>
    </row>
    <row r="224" spans="1:18" x14ac:dyDescent="0.75">
      <c r="A224" s="7">
        <v>0.58671296296296294</v>
      </c>
      <c r="B224">
        <v>18.829999999999998</v>
      </c>
      <c r="C224">
        <v>37.979999999999997</v>
      </c>
      <c r="D224">
        <v>10</v>
      </c>
      <c r="E224">
        <v>31.32</v>
      </c>
      <c r="F224">
        <v>10</v>
      </c>
      <c r="G224">
        <v>31.75</v>
      </c>
      <c r="H224">
        <v>31.68</v>
      </c>
      <c r="I224">
        <v>32.549999999999997</v>
      </c>
      <c r="J224">
        <v>33.07</v>
      </c>
      <c r="K224">
        <v>779.27</v>
      </c>
      <c r="N224">
        <f t="shared" si="12"/>
        <v>12.834499999999998</v>
      </c>
      <c r="O224">
        <f t="shared" si="13"/>
        <v>0.62108930775000593</v>
      </c>
      <c r="P224">
        <v>223</v>
      </c>
      <c r="Q224">
        <f t="shared" si="14"/>
        <v>67.79851182360045</v>
      </c>
      <c r="R224">
        <f t="shared" si="15"/>
        <v>2.1054465387500301</v>
      </c>
    </row>
    <row r="225" spans="1:18" x14ac:dyDescent="0.75">
      <c r="A225" s="7">
        <v>0.58740740740740738</v>
      </c>
      <c r="B225">
        <v>18.82</v>
      </c>
      <c r="C225">
        <v>37.72</v>
      </c>
      <c r="D225">
        <v>10</v>
      </c>
      <c r="E225">
        <v>31.07</v>
      </c>
      <c r="F225">
        <v>10</v>
      </c>
      <c r="G225">
        <v>31.49</v>
      </c>
      <c r="H225">
        <v>31.4</v>
      </c>
      <c r="I225">
        <v>32.229999999999997</v>
      </c>
      <c r="J225">
        <v>33.19</v>
      </c>
      <c r="K225">
        <v>734.15</v>
      </c>
      <c r="N225">
        <f t="shared" si="12"/>
        <v>12.8245</v>
      </c>
      <c r="O225">
        <f t="shared" si="13"/>
        <v>0.62060538604853732</v>
      </c>
      <c r="P225">
        <v>224</v>
      </c>
      <c r="Q225">
        <f t="shared" si="14"/>
        <v>67.773402471831261</v>
      </c>
      <c r="R225">
        <f t="shared" si="15"/>
        <v>2.1030269302426867</v>
      </c>
    </row>
    <row r="226" spans="1:18" x14ac:dyDescent="0.75">
      <c r="A226" s="7">
        <v>0.58810185185185182</v>
      </c>
      <c r="B226">
        <v>18.809999999999999</v>
      </c>
      <c r="C226">
        <v>37.49</v>
      </c>
      <c r="D226">
        <v>10</v>
      </c>
      <c r="E226">
        <v>30.8</v>
      </c>
      <c r="F226">
        <v>10</v>
      </c>
      <c r="G226">
        <v>31.16</v>
      </c>
      <c r="H226">
        <v>30.96</v>
      </c>
      <c r="I226">
        <v>31.65</v>
      </c>
      <c r="J226">
        <v>33.49</v>
      </c>
      <c r="K226">
        <v>657.59</v>
      </c>
      <c r="N226">
        <f t="shared" si="12"/>
        <v>12.814499999999999</v>
      </c>
      <c r="O226">
        <f t="shared" si="13"/>
        <v>0.62012146434706861</v>
      </c>
      <c r="P226">
        <v>225</v>
      </c>
      <c r="Q226">
        <f t="shared" si="14"/>
        <v>67.748253931093686</v>
      </c>
      <c r="R226">
        <f t="shared" si="15"/>
        <v>2.1006073217353429</v>
      </c>
    </row>
    <row r="227" spans="1:18" x14ac:dyDescent="0.75">
      <c r="A227" s="7">
        <v>0.58879629629629626</v>
      </c>
      <c r="B227">
        <v>18.77</v>
      </c>
      <c r="C227">
        <v>37.270000000000003</v>
      </c>
      <c r="D227">
        <v>10</v>
      </c>
      <c r="E227">
        <v>30.52</v>
      </c>
      <c r="F227">
        <v>10</v>
      </c>
      <c r="G227">
        <v>30.84</v>
      </c>
      <c r="H227">
        <v>30.45</v>
      </c>
      <c r="I227">
        <v>30.95</v>
      </c>
      <c r="J227">
        <v>33.69</v>
      </c>
      <c r="K227">
        <v>612.48</v>
      </c>
      <c r="N227">
        <f t="shared" si="12"/>
        <v>12.7745</v>
      </c>
      <c r="O227">
        <f t="shared" si="13"/>
        <v>0.61818577754119386</v>
      </c>
      <c r="P227">
        <v>226</v>
      </c>
      <c r="Q227">
        <f t="shared" si="14"/>
        <v>67.6472660378097</v>
      </c>
      <c r="R227">
        <f t="shared" si="15"/>
        <v>2.0909288877059691</v>
      </c>
    </row>
    <row r="228" spans="1:18" x14ac:dyDescent="0.75">
      <c r="A228" s="7">
        <v>0.5894907407407407</v>
      </c>
      <c r="B228">
        <v>18.740000000000002</v>
      </c>
      <c r="C228">
        <v>37.01</v>
      </c>
      <c r="D228">
        <v>10</v>
      </c>
      <c r="E228">
        <v>30.27</v>
      </c>
      <c r="F228">
        <v>10</v>
      </c>
      <c r="G228">
        <v>30.66</v>
      </c>
      <c r="H228">
        <v>29.93</v>
      </c>
      <c r="I228">
        <v>30.43</v>
      </c>
      <c r="J228">
        <v>33.14</v>
      </c>
      <c r="K228">
        <v>611.11</v>
      </c>
      <c r="N228">
        <f t="shared" si="12"/>
        <v>12.744500000000002</v>
      </c>
      <c r="O228">
        <f t="shared" si="13"/>
        <v>0.61673401243678783</v>
      </c>
      <c r="P228">
        <v>227</v>
      </c>
      <c r="Q228">
        <f t="shared" si="14"/>
        <v>67.571109105888823</v>
      </c>
      <c r="R228">
        <f t="shared" si="15"/>
        <v>2.083670062183939</v>
      </c>
    </row>
    <row r="229" spans="1:18" x14ac:dyDescent="0.75">
      <c r="A229" s="7">
        <v>0.59018518518518526</v>
      </c>
      <c r="B229">
        <v>18.740000000000002</v>
      </c>
      <c r="C229">
        <v>36.76</v>
      </c>
      <c r="D229">
        <v>10</v>
      </c>
      <c r="E229">
        <v>30.01</v>
      </c>
      <c r="F229">
        <v>10</v>
      </c>
      <c r="G229">
        <v>30.38</v>
      </c>
      <c r="H229">
        <v>29.51</v>
      </c>
      <c r="I229">
        <v>30.04</v>
      </c>
      <c r="J229">
        <v>33.28</v>
      </c>
      <c r="K229">
        <v>608.38</v>
      </c>
      <c r="N229">
        <f t="shared" si="12"/>
        <v>12.744500000000002</v>
      </c>
      <c r="O229">
        <f t="shared" si="13"/>
        <v>0.61673401243678783</v>
      </c>
      <c r="P229">
        <v>228</v>
      </c>
      <c r="Q229">
        <f t="shared" si="14"/>
        <v>67.571109105888823</v>
      </c>
      <c r="R229">
        <f t="shared" si="15"/>
        <v>2.083670062183939</v>
      </c>
    </row>
    <row r="230" spans="1:18" x14ac:dyDescent="0.75">
      <c r="A230" s="7">
        <v>0.59087962962962959</v>
      </c>
      <c r="B230">
        <v>18.740000000000002</v>
      </c>
      <c r="C230">
        <v>36.520000000000003</v>
      </c>
      <c r="D230">
        <v>10</v>
      </c>
      <c r="E230">
        <v>29.76</v>
      </c>
      <c r="F230">
        <v>10</v>
      </c>
      <c r="G230">
        <v>30.2</v>
      </c>
      <c r="H230">
        <v>29.1</v>
      </c>
      <c r="I230">
        <v>29.7</v>
      </c>
      <c r="J230">
        <v>33.159999999999997</v>
      </c>
      <c r="K230">
        <v>600.18000000000006</v>
      </c>
      <c r="N230">
        <f t="shared" si="12"/>
        <v>12.744500000000002</v>
      </c>
      <c r="O230">
        <f t="shared" si="13"/>
        <v>0.61673401243678783</v>
      </c>
      <c r="P230">
        <v>229</v>
      </c>
      <c r="Q230">
        <f t="shared" si="14"/>
        <v>67.571109105888823</v>
      </c>
      <c r="R230">
        <f t="shared" si="15"/>
        <v>2.083670062183939</v>
      </c>
    </row>
    <row r="231" spans="1:18" x14ac:dyDescent="0.75">
      <c r="A231" s="7">
        <v>0.59157407407407414</v>
      </c>
      <c r="B231">
        <v>18.740000000000002</v>
      </c>
      <c r="C231">
        <v>36.31</v>
      </c>
      <c r="D231">
        <v>10</v>
      </c>
      <c r="E231">
        <v>29.52</v>
      </c>
      <c r="F231">
        <v>10</v>
      </c>
      <c r="G231">
        <v>29.97</v>
      </c>
      <c r="H231">
        <v>28.8</v>
      </c>
      <c r="I231">
        <v>29.39</v>
      </c>
      <c r="J231">
        <v>32.82</v>
      </c>
      <c r="K231">
        <v>698.81</v>
      </c>
      <c r="N231">
        <f t="shared" si="12"/>
        <v>12.744500000000002</v>
      </c>
      <c r="O231">
        <f t="shared" si="13"/>
        <v>0.61673401243678783</v>
      </c>
      <c r="P231">
        <v>230</v>
      </c>
      <c r="Q231">
        <f t="shared" si="14"/>
        <v>67.571109105888823</v>
      </c>
      <c r="R231">
        <f t="shared" si="15"/>
        <v>2.083670062183939</v>
      </c>
    </row>
    <row r="232" spans="1:18" x14ac:dyDescent="0.75">
      <c r="A232" s="7">
        <v>0.59226851851851847</v>
      </c>
      <c r="B232">
        <v>18.71</v>
      </c>
      <c r="C232">
        <v>36.1</v>
      </c>
      <c r="D232">
        <v>10</v>
      </c>
      <c r="E232">
        <v>29.28</v>
      </c>
      <c r="F232">
        <v>10</v>
      </c>
      <c r="G232">
        <v>29.76</v>
      </c>
      <c r="H232">
        <v>28.5</v>
      </c>
      <c r="I232">
        <v>29.17</v>
      </c>
      <c r="J232">
        <v>33.26</v>
      </c>
      <c r="K232">
        <v>715.21</v>
      </c>
      <c r="N232">
        <f t="shared" si="12"/>
        <v>12.714500000000001</v>
      </c>
      <c r="O232">
        <f t="shared" si="13"/>
        <v>0.61528224733238168</v>
      </c>
      <c r="P232">
        <v>231</v>
      </c>
      <c r="Q232">
        <f t="shared" si="14"/>
        <v>67.494592787762002</v>
      </c>
      <c r="R232">
        <f t="shared" si="15"/>
        <v>2.0764112366619085</v>
      </c>
    </row>
    <row r="233" spans="1:18" x14ac:dyDescent="0.75">
      <c r="A233" s="7">
        <v>0.59296296296296302</v>
      </c>
      <c r="B233">
        <v>18.7</v>
      </c>
      <c r="C233">
        <v>35.9</v>
      </c>
      <c r="D233">
        <v>10</v>
      </c>
      <c r="E233">
        <v>29.03</v>
      </c>
      <c r="F233">
        <v>10</v>
      </c>
      <c r="G233">
        <v>29.51</v>
      </c>
      <c r="H233">
        <v>28.26</v>
      </c>
      <c r="I233">
        <v>29</v>
      </c>
      <c r="J233">
        <v>33.08</v>
      </c>
      <c r="K233">
        <v>712.48</v>
      </c>
      <c r="N233">
        <f t="shared" si="12"/>
        <v>12.704499999999999</v>
      </c>
      <c r="O233">
        <f t="shared" si="13"/>
        <v>0.61479832563091286</v>
      </c>
      <c r="P233">
        <v>232</v>
      </c>
      <c r="Q233">
        <f t="shared" si="14"/>
        <v>67.469007044747926</v>
      </c>
      <c r="R233">
        <f t="shared" si="15"/>
        <v>2.0739916281545643</v>
      </c>
    </row>
    <row r="234" spans="1:18" x14ac:dyDescent="0.75">
      <c r="A234" s="7">
        <v>0.59365740740740736</v>
      </c>
      <c r="B234">
        <v>18.68</v>
      </c>
      <c r="C234">
        <v>35.69</v>
      </c>
      <c r="D234">
        <v>10</v>
      </c>
      <c r="E234">
        <v>28.79</v>
      </c>
      <c r="F234">
        <v>10</v>
      </c>
      <c r="G234">
        <v>29.28</v>
      </c>
      <c r="H234">
        <v>28.01</v>
      </c>
      <c r="I234">
        <v>28.74</v>
      </c>
      <c r="J234">
        <v>32.700000000000003</v>
      </c>
      <c r="K234">
        <v>701.54</v>
      </c>
      <c r="N234">
        <f t="shared" si="12"/>
        <v>12.6845</v>
      </c>
      <c r="O234">
        <f t="shared" si="13"/>
        <v>0.61383048222797554</v>
      </c>
      <c r="P234">
        <v>233</v>
      </c>
      <c r="Q234">
        <f t="shared" si="14"/>
        <v>67.41771453348575</v>
      </c>
      <c r="R234">
        <f t="shared" si="15"/>
        <v>2.0691524111398776</v>
      </c>
    </row>
    <row r="235" spans="1:18" x14ac:dyDescent="0.75">
      <c r="A235" s="7">
        <v>0.59435185185185191</v>
      </c>
      <c r="B235">
        <v>18.68</v>
      </c>
      <c r="C235">
        <v>35.5</v>
      </c>
      <c r="D235">
        <v>10</v>
      </c>
      <c r="E235">
        <v>28.57</v>
      </c>
      <c r="F235">
        <v>10</v>
      </c>
      <c r="G235">
        <v>29.11</v>
      </c>
      <c r="H235">
        <v>27.8</v>
      </c>
      <c r="I235">
        <v>28.55</v>
      </c>
      <c r="J235">
        <v>32.619999999999997</v>
      </c>
      <c r="K235">
        <v>716.58</v>
      </c>
      <c r="N235">
        <f t="shared" si="12"/>
        <v>12.6845</v>
      </c>
      <c r="O235">
        <f t="shared" si="13"/>
        <v>0.61383048222797554</v>
      </c>
      <c r="P235">
        <v>234</v>
      </c>
      <c r="Q235">
        <f t="shared" si="14"/>
        <v>67.41771453348575</v>
      </c>
      <c r="R235">
        <f t="shared" si="15"/>
        <v>2.0691524111398776</v>
      </c>
    </row>
    <row r="236" spans="1:18" x14ac:dyDescent="0.75">
      <c r="A236" s="7">
        <v>0.59504629629629624</v>
      </c>
      <c r="B236">
        <v>18.68</v>
      </c>
      <c r="C236">
        <v>35.32</v>
      </c>
      <c r="D236">
        <v>10</v>
      </c>
      <c r="E236">
        <v>28.4</v>
      </c>
      <c r="F236">
        <v>10</v>
      </c>
      <c r="G236">
        <v>28.94</v>
      </c>
      <c r="H236">
        <v>27.59</v>
      </c>
      <c r="I236">
        <v>28.37</v>
      </c>
      <c r="J236">
        <v>31.86</v>
      </c>
      <c r="K236">
        <v>709.75</v>
      </c>
      <c r="N236">
        <f t="shared" si="12"/>
        <v>12.6845</v>
      </c>
      <c r="O236">
        <f t="shared" si="13"/>
        <v>0.61383048222797554</v>
      </c>
      <c r="P236">
        <v>235</v>
      </c>
      <c r="Q236">
        <f t="shared" si="14"/>
        <v>67.41771453348575</v>
      </c>
      <c r="R236">
        <f t="shared" si="15"/>
        <v>2.0691524111398776</v>
      </c>
    </row>
    <row r="237" spans="1:18" x14ac:dyDescent="0.75">
      <c r="A237" s="7">
        <v>0.59574074074074079</v>
      </c>
      <c r="B237">
        <v>18.670000000000002</v>
      </c>
      <c r="C237">
        <v>35.130000000000003</v>
      </c>
      <c r="D237">
        <v>10</v>
      </c>
      <c r="E237">
        <v>28.24</v>
      </c>
      <c r="F237">
        <v>10</v>
      </c>
      <c r="G237">
        <v>28.83</v>
      </c>
      <c r="H237">
        <v>27.4</v>
      </c>
      <c r="I237">
        <v>28.17</v>
      </c>
      <c r="J237">
        <v>31.37</v>
      </c>
      <c r="K237">
        <v>720.68000000000006</v>
      </c>
      <c r="N237">
        <f t="shared" si="12"/>
        <v>12.674500000000002</v>
      </c>
      <c r="O237">
        <f t="shared" si="13"/>
        <v>0.61334656052650693</v>
      </c>
      <c r="P237">
        <v>236</v>
      </c>
      <c r="Q237">
        <f t="shared" si="14"/>
        <v>67.392007574263289</v>
      </c>
      <c r="R237">
        <f t="shared" si="15"/>
        <v>2.0667328026325347</v>
      </c>
    </row>
    <row r="238" spans="1:18" x14ac:dyDescent="0.75">
      <c r="A238" s="7">
        <v>0.59643518518518512</v>
      </c>
      <c r="B238">
        <v>18.66</v>
      </c>
      <c r="C238">
        <v>34.950000000000003</v>
      </c>
      <c r="D238">
        <v>10</v>
      </c>
      <c r="E238">
        <v>28.12</v>
      </c>
      <c r="F238">
        <v>10</v>
      </c>
      <c r="G238">
        <v>28.77</v>
      </c>
      <c r="H238">
        <v>27.24</v>
      </c>
      <c r="I238">
        <v>28.13</v>
      </c>
      <c r="J238">
        <v>31.82</v>
      </c>
      <c r="K238">
        <v>738.45</v>
      </c>
      <c r="N238">
        <f t="shared" si="12"/>
        <v>12.6645</v>
      </c>
      <c r="O238">
        <f t="shared" si="13"/>
        <v>0.61286263882503811</v>
      </c>
      <c r="P238">
        <v>237</v>
      </c>
      <c r="Q238">
        <f t="shared" si="14"/>
        <v>67.366260018161</v>
      </c>
      <c r="R238">
        <f t="shared" si="15"/>
        <v>2.0643131941251909</v>
      </c>
    </row>
    <row r="239" spans="1:18" x14ac:dyDescent="0.75">
      <c r="A239" s="7">
        <v>0.59712962962962968</v>
      </c>
      <c r="B239">
        <v>18.649999999999999</v>
      </c>
      <c r="C239">
        <v>34.78</v>
      </c>
      <c r="D239">
        <v>10</v>
      </c>
      <c r="E239">
        <v>28.03</v>
      </c>
      <c r="F239">
        <v>10</v>
      </c>
      <c r="G239">
        <v>28.74</v>
      </c>
      <c r="H239">
        <v>27.16</v>
      </c>
      <c r="I239">
        <v>28.17</v>
      </c>
      <c r="J239">
        <v>30.89</v>
      </c>
      <c r="K239">
        <v>764.43000000000006</v>
      </c>
      <c r="N239">
        <f t="shared" si="12"/>
        <v>12.654499999999999</v>
      </c>
      <c r="O239">
        <f t="shared" si="13"/>
        <v>0.61237871712356928</v>
      </c>
      <c r="P239">
        <v>238</v>
      </c>
      <c r="Q239">
        <f t="shared" si="14"/>
        <v>67.340471768935956</v>
      </c>
      <c r="R239">
        <f t="shared" si="15"/>
        <v>2.0618935856178466</v>
      </c>
    </row>
    <row r="240" spans="1:18" x14ac:dyDescent="0.75">
      <c r="A240" s="7">
        <v>0.59782407407407401</v>
      </c>
      <c r="B240">
        <v>18.649999999999999</v>
      </c>
      <c r="C240">
        <v>34.61</v>
      </c>
      <c r="D240">
        <v>10</v>
      </c>
      <c r="E240">
        <v>27.96</v>
      </c>
      <c r="F240">
        <v>10</v>
      </c>
      <c r="G240">
        <v>28.69</v>
      </c>
      <c r="H240">
        <v>27.14</v>
      </c>
      <c r="I240">
        <v>28.23</v>
      </c>
      <c r="J240">
        <v>30.61</v>
      </c>
      <c r="K240">
        <v>771.27</v>
      </c>
      <c r="N240">
        <f t="shared" si="12"/>
        <v>12.654499999999999</v>
      </c>
      <c r="O240">
        <f t="shared" si="13"/>
        <v>0.61237871712356928</v>
      </c>
      <c r="P240">
        <v>239</v>
      </c>
      <c r="Q240">
        <f t="shared" si="14"/>
        <v>67.340471768935956</v>
      </c>
      <c r="R240">
        <f t="shared" si="15"/>
        <v>2.0618935856178466</v>
      </c>
    </row>
    <row r="241" spans="1:18" x14ac:dyDescent="0.75">
      <c r="A241" s="7">
        <v>0.59851851851851856</v>
      </c>
      <c r="B241">
        <v>18.64</v>
      </c>
      <c r="C241">
        <v>34.409999999999997</v>
      </c>
      <c r="D241">
        <v>10</v>
      </c>
      <c r="E241">
        <v>27.88</v>
      </c>
      <c r="F241">
        <v>10</v>
      </c>
      <c r="G241">
        <v>28.58</v>
      </c>
      <c r="H241">
        <v>27.16</v>
      </c>
      <c r="I241">
        <v>28.24</v>
      </c>
      <c r="J241">
        <v>30.06</v>
      </c>
      <c r="K241">
        <v>757.59</v>
      </c>
      <c r="N241">
        <f t="shared" si="12"/>
        <v>12.644500000000001</v>
      </c>
      <c r="O241">
        <f t="shared" si="13"/>
        <v>0.61189479542210068</v>
      </c>
      <c r="P241">
        <v>240</v>
      </c>
      <c r="Q241">
        <f t="shared" si="14"/>
        <v>67.314642730040745</v>
      </c>
      <c r="R241">
        <f t="shared" si="15"/>
        <v>2.0594739771105037</v>
      </c>
    </row>
    <row r="242" spans="1:18" x14ac:dyDescent="0.75">
      <c r="A242" s="7">
        <v>0.59921296296296289</v>
      </c>
      <c r="B242">
        <v>18.64</v>
      </c>
      <c r="C242">
        <v>34.229999999999997</v>
      </c>
      <c r="D242">
        <v>10</v>
      </c>
      <c r="E242">
        <v>27.78</v>
      </c>
      <c r="F242">
        <v>10</v>
      </c>
      <c r="G242">
        <v>28.45</v>
      </c>
      <c r="H242">
        <v>27.07</v>
      </c>
      <c r="I242">
        <v>28.08</v>
      </c>
      <c r="J242">
        <v>30.3</v>
      </c>
      <c r="K242">
        <v>734.35</v>
      </c>
      <c r="N242">
        <f t="shared" si="12"/>
        <v>12.644500000000001</v>
      </c>
      <c r="O242">
        <f t="shared" si="13"/>
        <v>0.61189479542210068</v>
      </c>
      <c r="P242">
        <v>241</v>
      </c>
      <c r="Q242">
        <f t="shared" si="14"/>
        <v>67.314642730040745</v>
      </c>
      <c r="R242">
        <f t="shared" si="15"/>
        <v>2.0594739771105037</v>
      </c>
    </row>
    <row r="243" spans="1:18" x14ac:dyDescent="0.75">
      <c r="A243" s="7">
        <v>0.59990740740740744</v>
      </c>
      <c r="B243">
        <v>18.64</v>
      </c>
      <c r="C243">
        <v>34.07</v>
      </c>
      <c r="D243">
        <v>10</v>
      </c>
      <c r="E243">
        <v>27.7</v>
      </c>
      <c r="F243">
        <v>10</v>
      </c>
      <c r="G243">
        <v>28.33</v>
      </c>
      <c r="H243">
        <v>26.9</v>
      </c>
      <c r="I243">
        <v>27.83</v>
      </c>
      <c r="J243">
        <v>30.36</v>
      </c>
      <c r="K243">
        <v>707.01</v>
      </c>
      <c r="N243">
        <f t="shared" si="12"/>
        <v>12.644500000000001</v>
      </c>
      <c r="O243">
        <f t="shared" si="13"/>
        <v>0.61189479542210068</v>
      </c>
      <c r="P243">
        <v>242</v>
      </c>
      <c r="Q243">
        <f t="shared" si="14"/>
        <v>67.314642730040745</v>
      </c>
      <c r="R243">
        <f t="shared" si="15"/>
        <v>2.0594739771105037</v>
      </c>
    </row>
    <row r="244" spans="1:18" x14ac:dyDescent="0.75">
      <c r="A244" s="7">
        <v>0.60060185185185189</v>
      </c>
      <c r="B244">
        <v>18.63</v>
      </c>
      <c r="C244">
        <v>33.909999999999997</v>
      </c>
      <c r="D244">
        <v>10</v>
      </c>
      <c r="E244">
        <v>27.59</v>
      </c>
      <c r="F244">
        <v>10</v>
      </c>
      <c r="G244">
        <v>28.22</v>
      </c>
      <c r="H244">
        <v>26.75</v>
      </c>
      <c r="I244">
        <v>27.61</v>
      </c>
      <c r="J244">
        <v>30.82</v>
      </c>
      <c r="K244">
        <v>707.01</v>
      </c>
      <c r="N244">
        <f t="shared" si="12"/>
        <v>12.634499999999999</v>
      </c>
      <c r="O244">
        <f t="shared" si="13"/>
        <v>0.61141087372063196</v>
      </c>
      <c r="P244">
        <v>243</v>
      </c>
      <c r="Q244">
        <f t="shared" si="14"/>
        <v>67.288772804622269</v>
      </c>
      <c r="R244">
        <f t="shared" si="15"/>
        <v>2.0570543686031599</v>
      </c>
    </row>
    <row r="245" spans="1:18" x14ac:dyDescent="0.75">
      <c r="A245" s="7">
        <v>0.60129629629629633</v>
      </c>
      <c r="B245">
        <v>18.61</v>
      </c>
      <c r="C245">
        <v>33.76</v>
      </c>
      <c r="D245">
        <v>10</v>
      </c>
      <c r="E245">
        <v>27.48</v>
      </c>
      <c r="F245">
        <v>10</v>
      </c>
      <c r="G245">
        <v>28.11</v>
      </c>
      <c r="H245">
        <v>26.57</v>
      </c>
      <c r="I245">
        <v>27.47</v>
      </c>
      <c r="J245">
        <v>29.77</v>
      </c>
      <c r="K245">
        <v>707.01</v>
      </c>
      <c r="N245">
        <f t="shared" si="12"/>
        <v>12.6145</v>
      </c>
      <c r="O245">
        <f t="shared" si="13"/>
        <v>0.61044303031769453</v>
      </c>
      <c r="P245">
        <v>244</v>
      </c>
      <c r="Q245">
        <f t="shared" si="14"/>
        <v>67.236909905267751</v>
      </c>
      <c r="R245">
        <f t="shared" si="15"/>
        <v>2.0522151515884728</v>
      </c>
    </row>
    <row r="246" spans="1:18" x14ac:dyDescent="0.75">
      <c r="A246" s="7">
        <v>0.60199074074074077</v>
      </c>
      <c r="B246">
        <v>18.560000000000002</v>
      </c>
      <c r="C246">
        <v>33.6</v>
      </c>
      <c r="D246">
        <v>10</v>
      </c>
      <c r="E246">
        <v>27.4</v>
      </c>
      <c r="F246">
        <v>10</v>
      </c>
      <c r="G246">
        <v>28.04</v>
      </c>
      <c r="H246">
        <v>26.46</v>
      </c>
      <c r="I246">
        <v>27.37</v>
      </c>
      <c r="J246">
        <v>30.03</v>
      </c>
      <c r="K246">
        <v>712.48</v>
      </c>
      <c r="N246">
        <f t="shared" si="12"/>
        <v>12.564500000000002</v>
      </c>
      <c r="O246">
        <f t="shared" si="13"/>
        <v>0.60802342181035118</v>
      </c>
      <c r="P246">
        <v>245</v>
      </c>
      <c r="Q246">
        <f t="shared" si="14"/>
        <v>67.106530303633264</v>
      </c>
      <c r="R246">
        <f t="shared" si="15"/>
        <v>2.040117109051756</v>
      </c>
    </row>
    <row r="247" spans="1:18" x14ac:dyDescent="0.75">
      <c r="A247" s="7">
        <v>0.60268518518518521</v>
      </c>
      <c r="B247">
        <v>18.53</v>
      </c>
      <c r="C247">
        <v>33.47</v>
      </c>
      <c r="D247">
        <v>10</v>
      </c>
      <c r="E247">
        <v>27.35</v>
      </c>
      <c r="F247">
        <v>10</v>
      </c>
      <c r="G247">
        <v>28.03</v>
      </c>
      <c r="H247">
        <v>26.33</v>
      </c>
      <c r="I247">
        <v>27.3</v>
      </c>
      <c r="J247">
        <v>30.02</v>
      </c>
      <c r="K247">
        <v>705.64</v>
      </c>
      <c r="N247">
        <f t="shared" si="12"/>
        <v>12.534500000000001</v>
      </c>
      <c r="O247">
        <f t="shared" si="13"/>
        <v>0.60657165670594504</v>
      </c>
      <c r="P247">
        <v>246</v>
      </c>
      <c r="Q247">
        <f t="shared" si="14"/>
        <v>67.027803262994141</v>
      </c>
      <c r="R247">
        <f t="shared" si="15"/>
        <v>2.0328582835297251</v>
      </c>
    </row>
    <row r="248" spans="1:18" x14ac:dyDescent="0.75">
      <c r="A248" s="7">
        <v>0.60337962962962965</v>
      </c>
      <c r="B248">
        <v>18.53</v>
      </c>
      <c r="C248">
        <v>33.36</v>
      </c>
      <c r="D248">
        <v>10</v>
      </c>
      <c r="E248">
        <v>27.32</v>
      </c>
      <c r="F248">
        <v>10</v>
      </c>
      <c r="G248">
        <v>27.94</v>
      </c>
      <c r="H248">
        <v>26.22</v>
      </c>
      <c r="I248">
        <v>27.16</v>
      </c>
      <c r="J248">
        <v>29.59</v>
      </c>
      <c r="K248">
        <v>704.28</v>
      </c>
      <c r="N248">
        <f t="shared" si="12"/>
        <v>12.534500000000001</v>
      </c>
      <c r="O248">
        <f t="shared" si="13"/>
        <v>0.60657165670594504</v>
      </c>
      <c r="P248">
        <v>247</v>
      </c>
      <c r="Q248">
        <f t="shared" si="14"/>
        <v>67.027803262994141</v>
      </c>
      <c r="R248">
        <f t="shared" si="15"/>
        <v>2.0328582835297251</v>
      </c>
    </row>
    <row r="249" spans="1:18" x14ac:dyDescent="0.75">
      <c r="A249" s="7">
        <v>0.6040740740740741</v>
      </c>
      <c r="B249">
        <v>18.48</v>
      </c>
      <c r="C249">
        <v>33.24</v>
      </c>
      <c r="D249">
        <v>10</v>
      </c>
      <c r="E249">
        <v>27.26</v>
      </c>
      <c r="F249">
        <v>10</v>
      </c>
      <c r="G249">
        <v>27.89</v>
      </c>
      <c r="H249">
        <v>26.13</v>
      </c>
      <c r="I249">
        <v>27.11</v>
      </c>
      <c r="J249">
        <v>29.64</v>
      </c>
      <c r="K249">
        <v>717.95</v>
      </c>
      <c r="N249">
        <f t="shared" si="12"/>
        <v>12.484500000000001</v>
      </c>
      <c r="O249">
        <f t="shared" si="13"/>
        <v>0.60415204819860147</v>
      </c>
      <c r="P249">
        <v>248</v>
      </c>
      <c r="Q249">
        <f t="shared" si="14"/>
        <v>66.895750730906329</v>
      </c>
      <c r="R249">
        <f t="shared" si="15"/>
        <v>2.0207602409930074</v>
      </c>
    </row>
    <row r="250" spans="1:18" x14ac:dyDescent="0.75">
      <c r="A250" s="7">
        <v>0.60476851851851854</v>
      </c>
      <c r="B250">
        <v>18.47</v>
      </c>
      <c r="C250">
        <v>33.1</v>
      </c>
      <c r="D250">
        <v>10</v>
      </c>
      <c r="E250">
        <v>27.19</v>
      </c>
      <c r="F250">
        <v>10</v>
      </c>
      <c r="G250">
        <v>27.83</v>
      </c>
      <c r="H250">
        <v>26.09</v>
      </c>
      <c r="I250">
        <v>27.1</v>
      </c>
      <c r="J250">
        <v>29.6</v>
      </c>
      <c r="K250">
        <v>723.42</v>
      </c>
      <c r="N250">
        <f t="shared" si="12"/>
        <v>12.474499999999999</v>
      </c>
      <c r="O250">
        <f t="shared" si="13"/>
        <v>0.60366812649713275</v>
      </c>
      <c r="P250">
        <v>249</v>
      </c>
      <c r="Q250">
        <f t="shared" si="14"/>
        <v>66.869213194917634</v>
      </c>
      <c r="R250">
        <f t="shared" si="15"/>
        <v>2.0183406324856636</v>
      </c>
    </row>
    <row r="251" spans="1:18" x14ac:dyDescent="0.75">
      <c r="A251" s="7">
        <v>0.60546296296296298</v>
      </c>
      <c r="B251">
        <v>18.46</v>
      </c>
      <c r="C251">
        <v>32.97</v>
      </c>
      <c r="D251">
        <v>10</v>
      </c>
      <c r="E251">
        <v>27.12</v>
      </c>
      <c r="F251">
        <v>10</v>
      </c>
      <c r="G251">
        <v>27.78</v>
      </c>
      <c r="H251">
        <v>26.08</v>
      </c>
      <c r="I251">
        <v>27.12</v>
      </c>
      <c r="J251">
        <v>29.71</v>
      </c>
      <c r="K251">
        <v>734.35</v>
      </c>
      <c r="N251">
        <f t="shared" si="12"/>
        <v>12.464500000000001</v>
      </c>
      <c r="O251">
        <f t="shared" si="13"/>
        <v>0.60318420479566415</v>
      </c>
      <c r="P251">
        <v>250</v>
      </c>
      <c r="Q251">
        <f t="shared" si="14"/>
        <v>66.842633077941358</v>
      </c>
      <c r="R251">
        <f t="shared" si="15"/>
        <v>2.0159210239783207</v>
      </c>
    </row>
    <row r="252" spans="1:18" x14ac:dyDescent="0.75">
      <c r="A252" s="7">
        <v>0.60615740740740742</v>
      </c>
      <c r="B252">
        <v>18.45</v>
      </c>
      <c r="C252">
        <v>32.869999999999997</v>
      </c>
      <c r="D252">
        <v>10</v>
      </c>
      <c r="E252">
        <v>27.07</v>
      </c>
      <c r="F252">
        <v>10</v>
      </c>
      <c r="G252">
        <v>27.7</v>
      </c>
      <c r="H252">
        <v>26.05</v>
      </c>
      <c r="I252">
        <v>27.11</v>
      </c>
      <c r="J252">
        <v>29.55</v>
      </c>
      <c r="K252">
        <v>726.15</v>
      </c>
      <c r="N252">
        <f t="shared" si="12"/>
        <v>12.454499999999999</v>
      </c>
      <c r="O252">
        <f t="shared" si="13"/>
        <v>0.60270028309419532</v>
      </c>
      <c r="P252">
        <v>251</v>
      </c>
      <c r="Q252">
        <f t="shared" si="14"/>
        <v>66.816010277409774</v>
      </c>
      <c r="R252">
        <f t="shared" si="15"/>
        <v>2.0135014154709765</v>
      </c>
    </row>
    <row r="253" spans="1:18" x14ac:dyDescent="0.75">
      <c r="A253" s="7">
        <v>0.60685185185185186</v>
      </c>
      <c r="B253">
        <v>18.45</v>
      </c>
      <c r="C253">
        <v>32.78</v>
      </c>
      <c r="D253">
        <v>10</v>
      </c>
      <c r="E253">
        <v>27.04</v>
      </c>
      <c r="F253">
        <v>10</v>
      </c>
      <c r="G253">
        <v>27.66</v>
      </c>
      <c r="H253">
        <v>25.99</v>
      </c>
      <c r="I253">
        <v>27.07</v>
      </c>
      <c r="J253">
        <v>29.58</v>
      </c>
      <c r="K253">
        <v>719.31999999999994</v>
      </c>
      <c r="N253">
        <f t="shared" si="12"/>
        <v>12.454499999999999</v>
      </c>
      <c r="O253">
        <f t="shared" si="13"/>
        <v>0.60270028309419532</v>
      </c>
      <c r="P253">
        <v>252</v>
      </c>
      <c r="Q253">
        <f t="shared" si="14"/>
        <v>66.816010277409774</v>
      </c>
      <c r="R253">
        <f t="shared" si="15"/>
        <v>2.0135014154709765</v>
      </c>
    </row>
    <row r="254" spans="1:18" x14ac:dyDescent="0.75">
      <c r="A254" s="7">
        <v>0.60754629629629631</v>
      </c>
      <c r="B254">
        <v>18.45</v>
      </c>
      <c r="C254">
        <v>32.700000000000003</v>
      </c>
      <c r="D254">
        <v>10</v>
      </c>
      <c r="E254">
        <v>27.02</v>
      </c>
      <c r="F254">
        <v>10</v>
      </c>
      <c r="G254">
        <v>27.6</v>
      </c>
      <c r="H254">
        <v>25.94</v>
      </c>
      <c r="I254">
        <v>26.97</v>
      </c>
      <c r="J254">
        <v>29.17</v>
      </c>
      <c r="K254">
        <v>711.11</v>
      </c>
      <c r="N254">
        <f t="shared" si="12"/>
        <v>12.454499999999999</v>
      </c>
      <c r="O254">
        <f t="shared" si="13"/>
        <v>0.60270028309419532</v>
      </c>
      <c r="P254">
        <v>253</v>
      </c>
      <c r="Q254">
        <f t="shared" si="14"/>
        <v>66.816010277409774</v>
      </c>
      <c r="R254">
        <f t="shared" si="15"/>
        <v>2.0135014154709765</v>
      </c>
    </row>
    <row r="255" spans="1:18" x14ac:dyDescent="0.75">
      <c r="A255" s="7">
        <v>0.60824074074074075</v>
      </c>
      <c r="B255">
        <v>18.45</v>
      </c>
      <c r="C255">
        <v>32.590000000000003</v>
      </c>
      <c r="D255">
        <v>10</v>
      </c>
      <c r="E255">
        <v>26.98</v>
      </c>
      <c r="F255">
        <v>10</v>
      </c>
      <c r="G255">
        <v>27.57</v>
      </c>
      <c r="H255">
        <v>25.86</v>
      </c>
      <c r="I255">
        <v>26.9</v>
      </c>
      <c r="J255">
        <v>29.13</v>
      </c>
      <c r="K255">
        <v>719.31999999999994</v>
      </c>
      <c r="N255">
        <f t="shared" si="12"/>
        <v>12.454499999999999</v>
      </c>
      <c r="O255">
        <f t="shared" si="13"/>
        <v>0.60270028309419532</v>
      </c>
      <c r="P255">
        <v>254</v>
      </c>
      <c r="Q255">
        <f t="shared" si="14"/>
        <v>66.816010277409774</v>
      </c>
      <c r="R255">
        <f t="shared" si="15"/>
        <v>2.0135014154709765</v>
      </c>
    </row>
    <row r="256" spans="1:18" x14ac:dyDescent="0.75">
      <c r="A256" s="7">
        <v>0.60893518518518519</v>
      </c>
      <c r="B256">
        <v>18.440000000000001</v>
      </c>
      <c r="C256">
        <v>32.479999999999997</v>
      </c>
      <c r="D256">
        <v>10</v>
      </c>
      <c r="E256">
        <v>26.91</v>
      </c>
      <c r="F256">
        <v>10</v>
      </c>
      <c r="G256">
        <v>27.5</v>
      </c>
      <c r="H256">
        <v>25.85</v>
      </c>
      <c r="I256">
        <v>26.89</v>
      </c>
      <c r="J256">
        <v>28.67</v>
      </c>
      <c r="K256">
        <v>730.25</v>
      </c>
      <c r="N256">
        <f t="shared" si="12"/>
        <v>12.444500000000001</v>
      </c>
      <c r="O256">
        <f t="shared" si="13"/>
        <v>0.60221636139272672</v>
      </c>
      <c r="P256">
        <v>255</v>
      </c>
      <c r="Q256">
        <f t="shared" si="14"/>
        <v>66.789344690425494</v>
      </c>
      <c r="R256">
        <f t="shared" si="15"/>
        <v>2.0110818069636336</v>
      </c>
    </row>
    <row r="257" spans="1:18" x14ac:dyDescent="0.75">
      <c r="A257" s="7">
        <v>0.60962962962962963</v>
      </c>
      <c r="B257">
        <v>18.420000000000002</v>
      </c>
      <c r="C257">
        <v>32.36</v>
      </c>
      <c r="D257">
        <v>10</v>
      </c>
      <c r="E257">
        <v>26.83</v>
      </c>
      <c r="F257">
        <v>10</v>
      </c>
      <c r="G257">
        <v>27.4</v>
      </c>
      <c r="H257">
        <v>25.79</v>
      </c>
      <c r="I257">
        <v>26.84</v>
      </c>
      <c r="J257">
        <v>28.64</v>
      </c>
      <c r="K257">
        <v>719.31999999999994</v>
      </c>
      <c r="N257">
        <f t="shared" si="12"/>
        <v>12.424500000000002</v>
      </c>
      <c r="O257">
        <f t="shared" si="13"/>
        <v>0.60124851798978929</v>
      </c>
      <c r="P257">
        <v>256</v>
      </c>
      <c r="Q257">
        <f t="shared" si="14"/>
        <v>66.735884743852878</v>
      </c>
      <c r="R257">
        <f t="shared" si="15"/>
        <v>2.0062425899489469</v>
      </c>
    </row>
    <row r="258" spans="1:18" x14ac:dyDescent="0.75">
      <c r="A258" s="7">
        <v>0.61032407407407407</v>
      </c>
      <c r="B258">
        <v>18.420000000000002</v>
      </c>
      <c r="C258">
        <v>32.22</v>
      </c>
      <c r="D258">
        <v>10</v>
      </c>
      <c r="E258">
        <v>26.75</v>
      </c>
      <c r="F258">
        <v>10</v>
      </c>
      <c r="G258">
        <v>27.3</v>
      </c>
      <c r="H258">
        <v>25.74</v>
      </c>
      <c r="I258">
        <v>26.76</v>
      </c>
      <c r="J258">
        <v>28.59</v>
      </c>
      <c r="K258">
        <v>716.58</v>
      </c>
      <c r="N258">
        <f t="shared" ref="N258:N303" si="16">B258-5.9955</f>
        <v>12.424500000000002</v>
      </c>
      <c r="O258">
        <f t="shared" si="13"/>
        <v>0.60124851798978929</v>
      </c>
      <c r="P258">
        <v>257</v>
      </c>
      <c r="Q258">
        <f t="shared" si="14"/>
        <v>66.735884743852878</v>
      </c>
      <c r="R258">
        <f t="shared" si="15"/>
        <v>2.0062425899489469</v>
      </c>
    </row>
    <row r="259" spans="1:18" x14ac:dyDescent="0.75">
      <c r="A259" s="7">
        <v>0.61101851851851852</v>
      </c>
      <c r="B259">
        <v>18.41</v>
      </c>
      <c r="C259">
        <v>32.07</v>
      </c>
      <c r="D259">
        <v>10</v>
      </c>
      <c r="E259">
        <v>26.66</v>
      </c>
      <c r="F259">
        <v>10</v>
      </c>
      <c r="G259">
        <v>27.2</v>
      </c>
      <c r="H259">
        <v>25.67</v>
      </c>
      <c r="I259">
        <v>26.67</v>
      </c>
      <c r="J259">
        <v>28.43</v>
      </c>
      <c r="K259">
        <v>702.91</v>
      </c>
      <c r="N259">
        <f t="shared" si="16"/>
        <v>12.4145</v>
      </c>
      <c r="O259">
        <f t="shared" ref="O259:O303" si="17">N259/20.6645</f>
        <v>0.60076459628832057</v>
      </c>
      <c r="P259">
        <v>258</v>
      </c>
      <c r="Q259">
        <f t="shared" ref="Q259:Q303" si="18">(N259-$T$11)/N259*100</f>
        <v>66.709090176809383</v>
      </c>
      <c r="R259">
        <f t="shared" ref="R259:R303" si="19">(N259-$T$11)/$T$11</f>
        <v>2.0038229814416026</v>
      </c>
    </row>
    <row r="260" spans="1:18" x14ac:dyDescent="0.75">
      <c r="A260" s="7">
        <v>0.61171296296296296</v>
      </c>
      <c r="B260">
        <v>18.39</v>
      </c>
      <c r="C260">
        <v>31.96</v>
      </c>
      <c r="D260">
        <v>10</v>
      </c>
      <c r="E260">
        <v>26.58</v>
      </c>
      <c r="F260">
        <v>10</v>
      </c>
      <c r="G260">
        <v>27.17</v>
      </c>
      <c r="H260">
        <v>25.57</v>
      </c>
      <c r="I260">
        <v>26.56</v>
      </c>
      <c r="J260">
        <v>28.7</v>
      </c>
      <c r="K260">
        <v>708.38</v>
      </c>
      <c r="N260">
        <f t="shared" si="16"/>
        <v>12.394500000000001</v>
      </c>
      <c r="O260">
        <f t="shared" si="17"/>
        <v>0.59979675288538314</v>
      </c>
      <c r="P260">
        <v>259</v>
      </c>
      <c r="Q260">
        <f t="shared" si="18"/>
        <v>66.655371334059467</v>
      </c>
      <c r="R260">
        <f t="shared" si="19"/>
        <v>1.9989837644269159</v>
      </c>
    </row>
    <row r="261" spans="1:18" x14ac:dyDescent="0.75">
      <c r="A261" s="7">
        <v>0.6124074074074074</v>
      </c>
      <c r="B261">
        <v>18.38</v>
      </c>
      <c r="C261">
        <v>31.87</v>
      </c>
      <c r="D261">
        <v>10</v>
      </c>
      <c r="E261">
        <v>26.54</v>
      </c>
      <c r="F261">
        <v>10</v>
      </c>
      <c r="G261">
        <v>27.14</v>
      </c>
      <c r="H261">
        <v>25.53</v>
      </c>
      <c r="I261">
        <v>26.49</v>
      </c>
      <c r="J261">
        <v>28.36</v>
      </c>
      <c r="K261">
        <v>719.31999999999994</v>
      </c>
      <c r="N261">
        <f t="shared" si="16"/>
        <v>12.384499999999999</v>
      </c>
      <c r="O261">
        <f t="shared" si="17"/>
        <v>0.59931283118391443</v>
      </c>
      <c r="P261">
        <v>260</v>
      </c>
      <c r="Q261">
        <f t="shared" si="18"/>
        <v>66.628446848883698</v>
      </c>
      <c r="R261">
        <f t="shared" si="19"/>
        <v>1.9965641559195721</v>
      </c>
    </row>
    <row r="262" spans="1:18" x14ac:dyDescent="0.75">
      <c r="A262" s="7">
        <v>0.61310185185185184</v>
      </c>
      <c r="B262">
        <v>18.37</v>
      </c>
      <c r="C262">
        <v>31.78</v>
      </c>
      <c r="D262">
        <v>10</v>
      </c>
      <c r="E262">
        <v>26.5</v>
      </c>
      <c r="F262">
        <v>10</v>
      </c>
      <c r="G262">
        <v>27.11</v>
      </c>
      <c r="H262">
        <v>25.45</v>
      </c>
      <c r="I262">
        <v>26.54</v>
      </c>
      <c r="J262">
        <v>28.5</v>
      </c>
      <c r="K262">
        <v>739.81999999999994</v>
      </c>
      <c r="N262">
        <f t="shared" si="16"/>
        <v>12.374500000000001</v>
      </c>
      <c r="O262">
        <f t="shared" si="17"/>
        <v>0.59882890948244583</v>
      </c>
      <c r="P262">
        <v>261</v>
      </c>
      <c r="Q262">
        <f t="shared" si="18"/>
        <v>66.601478847630219</v>
      </c>
      <c r="R262">
        <f t="shared" si="19"/>
        <v>1.994144547412229</v>
      </c>
    </row>
    <row r="263" spans="1:18" x14ac:dyDescent="0.75">
      <c r="A263" s="7">
        <v>0.61379629629629628</v>
      </c>
      <c r="B263">
        <v>18.34</v>
      </c>
      <c r="C263">
        <v>31.68</v>
      </c>
      <c r="D263">
        <v>10</v>
      </c>
      <c r="E263">
        <v>26.46</v>
      </c>
      <c r="F263">
        <v>10</v>
      </c>
      <c r="G263">
        <v>27.04</v>
      </c>
      <c r="H263">
        <v>25.47</v>
      </c>
      <c r="I263">
        <v>26.53</v>
      </c>
      <c r="J263">
        <v>27.88</v>
      </c>
      <c r="K263">
        <v>723.42</v>
      </c>
      <c r="N263">
        <f t="shared" si="16"/>
        <v>12.3445</v>
      </c>
      <c r="O263">
        <f t="shared" si="17"/>
        <v>0.59737714437803957</v>
      </c>
      <c r="P263">
        <v>262</v>
      </c>
      <c r="Q263">
        <f t="shared" si="18"/>
        <v>66.520312689861882</v>
      </c>
      <c r="R263">
        <f t="shared" si="19"/>
        <v>1.9868857218901983</v>
      </c>
    </row>
    <row r="264" spans="1:18" x14ac:dyDescent="0.75">
      <c r="A264" s="7">
        <v>0.61449074074074073</v>
      </c>
      <c r="B264">
        <v>18.329999999999998</v>
      </c>
      <c r="C264">
        <v>31.57</v>
      </c>
      <c r="D264">
        <v>10</v>
      </c>
      <c r="E264">
        <v>26.38</v>
      </c>
      <c r="F264">
        <v>10</v>
      </c>
      <c r="G264">
        <v>26.92</v>
      </c>
      <c r="H264">
        <v>25.38</v>
      </c>
      <c r="I264">
        <v>26.35</v>
      </c>
      <c r="J264">
        <v>28.02</v>
      </c>
      <c r="K264">
        <v>686.5</v>
      </c>
      <c r="N264">
        <f t="shared" si="16"/>
        <v>12.334499999999998</v>
      </c>
      <c r="O264">
        <f t="shared" si="17"/>
        <v>0.59689322267657086</v>
      </c>
      <c r="P264">
        <v>263</v>
      </c>
      <c r="Q264">
        <f t="shared" si="18"/>
        <v>66.493169565041143</v>
      </c>
      <c r="R264">
        <f t="shared" si="19"/>
        <v>1.9844661133828543</v>
      </c>
    </row>
    <row r="265" spans="1:18" x14ac:dyDescent="0.75">
      <c r="A265" s="7">
        <v>0.61518518518518517</v>
      </c>
      <c r="B265">
        <v>18.32</v>
      </c>
      <c r="C265">
        <v>31.46</v>
      </c>
      <c r="D265">
        <v>10</v>
      </c>
      <c r="E265">
        <v>26.3</v>
      </c>
      <c r="F265">
        <v>10</v>
      </c>
      <c r="G265">
        <v>26.78</v>
      </c>
      <c r="H265">
        <v>25.2</v>
      </c>
      <c r="I265">
        <v>26.13</v>
      </c>
      <c r="J265">
        <v>27.81</v>
      </c>
      <c r="K265">
        <v>681.04</v>
      </c>
      <c r="N265">
        <f t="shared" si="16"/>
        <v>12.3245</v>
      </c>
      <c r="O265">
        <f t="shared" si="17"/>
        <v>0.59640930097510225</v>
      </c>
      <c r="P265">
        <v>264</v>
      </c>
      <c r="Q265">
        <f t="shared" si="18"/>
        <v>66.465982392794842</v>
      </c>
      <c r="R265">
        <f t="shared" si="19"/>
        <v>1.9820465048755114</v>
      </c>
    </row>
    <row r="266" spans="1:18" x14ac:dyDescent="0.75">
      <c r="A266" s="7">
        <v>0.61587962962962961</v>
      </c>
      <c r="B266">
        <v>18.32</v>
      </c>
      <c r="C266">
        <v>31.36</v>
      </c>
      <c r="D266">
        <v>10</v>
      </c>
      <c r="E266">
        <v>26.21</v>
      </c>
      <c r="F266">
        <v>10</v>
      </c>
      <c r="G266">
        <v>26.69</v>
      </c>
      <c r="H266">
        <v>25.08</v>
      </c>
      <c r="I266">
        <v>25.89</v>
      </c>
      <c r="J266">
        <v>27.92</v>
      </c>
      <c r="K266">
        <v>660.53</v>
      </c>
      <c r="N266">
        <f t="shared" si="16"/>
        <v>12.3245</v>
      </c>
      <c r="O266">
        <f t="shared" si="17"/>
        <v>0.59640930097510225</v>
      </c>
      <c r="P266">
        <v>265</v>
      </c>
      <c r="Q266">
        <f t="shared" si="18"/>
        <v>66.465982392794842</v>
      </c>
      <c r="R266">
        <f t="shared" si="19"/>
        <v>1.9820465048755114</v>
      </c>
    </row>
    <row r="267" spans="1:18" x14ac:dyDescent="0.75">
      <c r="A267" s="7">
        <v>0.61657407407407405</v>
      </c>
      <c r="B267">
        <v>18.309999999999999</v>
      </c>
      <c r="C267">
        <v>31.26</v>
      </c>
      <c r="D267">
        <v>10</v>
      </c>
      <c r="E267">
        <v>26.13</v>
      </c>
      <c r="F267">
        <v>10</v>
      </c>
      <c r="G267">
        <v>26.62</v>
      </c>
      <c r="H267">
        <v>24.89</v>
      </c>
      <c r="I267">
        <v>25.73</v>
      </c>
      <c r="J267">
        <v>27.83</v>
      </c>
      <c r="K267">
        <v>661.9</v>
      </c>
      <c r="N267">
        <f t="shared" si="16"/>
        <v>12.314499999999999</v>
      </c>
      <c r="O267">
        <f t="shared" si="17"/>
        <v>0.59592537927363343</v>
      </c>
      <c r="P267">
        <v>266</v>
      </c>
      <c r="Q267">
        <f t="shared" si="18"/>
        <v>66.438751065816732</v>
      </c>
      <c r="R267">
        <f t="shared" si="19"/>
        <v>1.9796268963681674</v>
      </c>
    </row>
    <row r="268" spans="1:18" x14ac:dyDescent="0.75">
      <c r="A268" s="7">
        <v>0.61726851851851849</v>
      </c>
      <c r="B268">
        <v>18.309999999999999</v>
      </c>
      <c r="C268">
        <v>31.15</v>
      </c>
      <c r="D268">
        <v>10</v>
      </c>
      <c r="E268">
        <v>26.05</v>
      </c>
      <c r="F268">
        <v>10</v>
      </c>
      <c r="G268">
        <v>26.52</v>
      </c>
      <c r="H268">
        <v>24.77</v>
      </c>
      <c r="I268">
        <v>25.67</v>
      </c>
      <c r="J268">
        <v>27.71</v>
      </c>
      <c r="K268">
        <v>671.47</v>
      </c>
      <c r="N268">
        <f t="shared" si="16"/>
        <v>12.314499999999999</v>
      </c>
      <c r="O268">
        <f t="shared" si="17"/>
        <v>0.59592537927363343</v>
      </c>
      <c r="P268">
        <v>267</v>
      </c>
      <c r="Q268">
        <f t="shared" si="18"/>
        <v>66.438751065816732</v>
      </c>
      <c r="R268">
        <f t="shared" si="19"/>
        <v>1.9796268963681674</v>
      </c>
    </row>
    <row r="269" spans="1:18" x14ac:dyDescent="0.75">
      <c r="A269" s="7">
        <v>0.61796296296296294</v>
      </c>
      <c r="B269">
        <v>18.3</v>
      </c>
      <c r="C269">
        <v>31.02</v>
      </c>
      <c r="D269">
        <v>10</v>
      </c>
      <c r="E269">
        <v>25.96</v>
      </c>
      <c r="F269">
        <v>10</v>
      </c>
      <c r="G269">
        <v>26.43</v>
      </c>
      <c r="H269">
        <v>24.7</v>
      </c>
      <c r="I269">
        <v>25.57</v>
      </c>
      <c r="J269">
        <v>27.5</v>
      </c>
      <c r="K269">
        <v>659.16</v>
      </c>
      <c r="N269">
        <f t="shared" si="16"/>
        <v>12.304500000000001</v>
      </c>
      <c r="O269">
        <f t="shared" si="17"/>
        <v>0.59544145757216482</v>
      </c>
      <c r="P269">
        <v>268</v>
      </c>
      <c r="Q269">
        <f t="shared" si="18"/>
        <v>66.411475476451713</v>
      </c>
      <c r="R269">
        <f t="shared" si="19"/>
        <v>1.9772072878608244</v>
      </c>
    </row>
    <row r="270" spans="1:18" x14ac:dyDescent="0.75">
      <c r="A270" s="7">
        <v>0.61865740740740738</v>
      </c>
      <c r="B270">
        <v>18.27</v>
      </c>
      <c r="C270">
        <v>30.88</v>
      </c>
      <c r="D270">
        <v>10</v>
      </c>
      <c r="E270">
        <v>25.85</v>
      </c>
      <c r="F270">
        <v>10</v>
      </c>
      <c r="G270">
        <v>26.29</v>
      </c>
      <c r="H270">
        <v>24.54</v>
      </c>
      <c r="I270">
        <v>25.4</v>
      </c>
      <c r="J270">
        <v>27.35</v>
      </c>
      <c r="K270">
        <v>646.86</v>
      </c>
      <c r="N270">
        <f t="shared" si="16"/>
        <v>12.2745</v>
      </c>
      <c r="O270">
        <f t="shared" si="17"/>
        <v>0.59398969246775868</v>
      </c>
      <c r="P270">
        <v>269</v>
      </c>
      <c r="Q270">
        <f t="shared" si="18"/>
        <v>66.329382052222087</v>
      </c>
      <c r="R270">
        <f t="shared" si="19"/>
        <v>1.9699484623387935</v>
      </c>
    </row>
    <row r="271" spans="1:18" x14ac:dyDescent="0.75">
      <c r="A271" s="7">
        <v>0.61935185185185182</v>
      </c>
      <c r="B271">
        <v>18.27</v>
      </c>
      <c r="C271">
        <v>30.75</v>
      </c>
      <c r="D271">
        <v>10</v>
      </c>
      <c r="E271">
        <v>25.75</v>
      </c>
      <c r="F271">
        <v>10</v>
      </c>
      <c r="G271">
        <v>26.2</v>
      </c>
      <c r="H271">
        <v>24.4</v>
      </c>
      <c r="I271">
        <v>25.23</v>
      </c>
      <c r="J271">
        <v>27.35</v>
      </c>
      <c r="K271">
        <v>653.69000000000005</v>
      </c>
      <c r="N271">
        <f t="shared" si="16"/>
        <v>12.2745</v>
      </c>
      <c r="O271">
        <f t="shared" si="17"/>
        <v>0.59398969246775868</v>
      </c>
      <c r="P271">
        <v>270</v>
      </c>
      <c r="Q271">
        <f t="shared" si="18"/>
        <v>66.329382052222087</v>
      </c>
      <c r="R271">
        <f t="shared" si="19"/>
        <v>1.9699484623387935</v>
      </c>
    </row>
    <row r="272" spans="1:18" x14ac:dyDescent="0.75">
      <c r="A272" s="7">
        <v>0.62004629629629626</v>
      </c>
      <c r="B272">
        <v>18.240000000000002</v>
      </c>
      <c r="C272">
        <v>30.63</v>
      </c>
      <c r="D272">
        <v>10</v>
      </c>
      <c r="E272">
        <v>25.65</v>
      </c>
      <c r="F272">
        <v>10</v>
      </c>
      <c r="G272">
        <v>26.1</v>
      </c>
      <c r="H272">
        <v>24.27</v>
      </c>
      <c r="I272">
        <v>25.11</v>
      </c>
      <c r="J272">
        <v>27.39</v>
      </c>
      <c r="K272">
        <v>644.12</v>
      </c>
      <c r="N272">
        <f t="shared" si="16"/>
        <v>12.244500000000002</v>
      </c>
      <c r="O272">
        <f t="shared" si="17"/>
        <v>0.59253792736335276</v>
      </c>
      <c r="P272">
        <v>271</v>
      </c>
      <c r="Q272">
        <f t="shared" si="18"/>
        <v>66.246886357139957</v>
      </c>
      <c r="R272">
        <f t="shared" si="19"/>
        <v>1.9626896368167637</v>
      </c>
    </row>
    <row r="273" spans="1:18" x14ac:dyDescent="0.75">
      <c r="A273" s="7">
        <v>0.6207407407407407</v>
      </c>
      <c r="B273">
        <v>18.22</v>
      </c>
      <c r="C273">
        <v>30.53</v>
      </c>
      <c r="D273">
        <v>10</v>
      </c>
      <c r="E273">
        <v>25.57</v>
      </c>
      <c r="F273">
        <v>10</v>
      </c>
      <c r="G273">
        <v>26.02</v>
      </c>
      <c r="H273">
        <v>24.16</v>
      </c>
      <c r="I273">
        <v>24.99</v>
      </c>
      <c r="J273">
        <v>27.39</v>
      </c>
      <c r="K273">
        <v>646.86</v>
      </c>
      <c r="N273">
        <f t="shared" si="16"/>
        <v>12.224499999999999</v>
      </c>
      <c r="O273">
        <f t="shared" si="17"/>
        <v>0.59157008396041511</v>
      </c>
      <c r="P273">
        <v>272</v>
      </c>
      <c r="Q273">
        <f t="shared" si="18"/>
        <v>66.191664280747688</v>
      </c>
      <c r="R273">
        <f t="shared" si="19"/>
        <v>1.9578504198020759</v>
      </c>
    </row>
    <row r="274" spans="1:18" x14ac:dyDescent="0.75">
      <c r="A274" s="7">
        <v>0.62143518518518526</v>
      </c>
      <c r="B274">
        <v>18.190000000000001</v>
      </c>
      <c r="C274">
        <v>30.43</v>
      </c>
      <c r="D274">
        <v>10</v>
      </c>
      <c r="E274">
        <v>25.52</v>
      </c>
      <c r="F274">
        <v>10</v>
      </c>
      <c r="G274">
        <v>26.04</v>
      </c>
      <c r="H274">
        <v>24.08</v>
      </c>
      <c r="I274">
        <v>24.98</v>
      </c>
      <c r="J274">
        <v>27.47</v>
      </c>
      <c r="K274">
        <v>661.9</v>
      </c>
      <c r="N274">
        <f t="shared" si="16"/>
        <v>12.194500000000001</v>
      </c>
      <c r="O274">
        <f t="shared" si="17"/>
        <v>0.59011831885600918</v>
      </c>
      <c r="P274">
        <v>273</v>
      </c>
      <c r="Q274">
        <f t="shared" si="18"/>
        <v>66.108491533068189</v>
      </c>
      <c r="R274">
        <f t="shared" si="19"/>
        <v>1.9505915942800458</v>
      </c>
    </row>
    <row r="275" spans="1:18" x14ac:dyDescent="0.75">
      <c r="A275" s="7">
        <v>0.62212962962962959</v>
      </c>
      <c r="B275">
        <v>18.149999999999999</v>
      </c>
      <c r="C275">
        <v>30.35</v>
      </c>
      <c r="D275">
        <v>10</v>
      </c>
      <c r="E275">
        <v>25.49</v>
      </c>
      <c r="F275">
        <v>10</v>
      </c>
      <c r="G275">
        <v>26</v>
      </c>
      <c r="H275">
        <v>24.03</v>
      </c>
      <c r="I275">
        <v>24.91</v>
      </c>
      <c r="J275">
        <v>27.19</v>
      </c>
      <c r="K275">
        <v>652.33000000000004</v>
      </c>
      <c r="N275">
        <f t="shared" si="16"/>
        <v>12.154499999999999</v>
      </c>
      <c r="O275">
        <f t="shared" si="17"/>
        <v>0.58818263205013421</v>
      </c>
      <c r="P275">
        <v>274</v>
      </c>
      <c r="Q275">
        <f t="shared" si="18"/>
        <v>65.99695585996956</v>
      </c>
      <c r="R275">
        <f t="shared" si="19"/>
        <v>1.9409131602506713</v>
      </c>
    </row>
    <row r="276" spans="1:18" x14ac:dyDescent="0.75">
      <c r="A276" s="7">
        <v>0.62282407407407414</v>
      </c>
      <c r="B276">
        <v>18.14</v>
      </c>
      <c r="C276">
        <v>30.27</v>
      </c>
      <c r="D276">
        <v>10</v>
      </c>
      <c r="E276">
        <v>25.46</v>
      </c>
      <c r="F276">
        <v>10</v>
      </c>
      <c r="G276">
        <v>25.95</v>
      </c>
      <c r="H276">
        <v>23.95</v>
      </c>
      <c r="I276">
        <v>24.88</v>
      </c>
      <c r="J276">
        <v>27.03</v>
      </c>
      <c r="K276">
        <v>663.26</v>
      </c>
      <c r="N276">
        <f t="shared" si="16"/>
        <v>12.144500000000001</v>
      </c>
      <c r="O276">
        <f t="shared" si="17"/>
        <v>0.58769871034866561</v>
      </c>
      <c r="P276">
        <v>275</v>
      </c>
      <c r="Q276">
        <f t="shared" si="18"/>
        <v>65.968957141092687</v>
      </c>
      <c r="R276">
        <f t="shared" si="19"/>
        <v>1.9384935517433282</v>
      </c>
    </row>
    <row r="277" spans="1:18" x14ac:dyDescent="0.75">
      <c r="A277" s="7">
        <v>0.62351851851851847</v>
      </c>
      <c r="B277">
        <v>18.14</v>
      </c>
      <c r="C277">
        <v>30.18</v>
      </c>
      <c r="D277">
        <v>10</v>
      </c>
      <c r="E277">
        <v>25.41</v>
      </c>
      <c r="F277">
        <v>10</v>
      </c>
      <c r="G277">
        <v>25.91</v>
      </c>
      <c r="H277">
        <v>23.95</v>
      </c>
      <c r="I277">
        <v>24.96</v>
      </c>
      <c r="J277">
        <v>26.82</v>
      </c>
      <c r="K277">
        <v>678.3</v>
      </c>
      <c r="N277">
        <f t="shared" si="16"/>
        <v>12.144500000000001</v>
      </c>
      <c r="O277">
        <f t="shared" si="17"/>
        <v>0.58769871034866561</v>
      </c>
      <c r="P277">
        <v>276</v>
      </c>
      <c r="Q277">
        <f t="shared" si="18"/>
        <v>65.968957141092687</v>
      </c>
      <c r="R277">
        <f t="shared" si="19"/>
        <v>1.9384935517433282</v>
      </c>
    </row>
    <row r="278" spans="1:18" x14ac:dyDescent="0.75">
      <c r="A278" s="7">
        <v>0.62421296296296302</v>
      </c>
      <c r="B278">
        <v>18.119999999999997</v>
      </c>
      <c r="C278">
        <v>30.09</v>
      </c>
      <c r="D278">
        <v>10</v>
      </c>
      <c r="E278">
        <v>25.34</v>
      </c>
      <c r="F278">
        <v>10</v>
      </c>
      <c r="G278">
        <v>25.77</v>
      </c>
      <c r="H278">
        <v>23.93</v>
      </c>
      <c r="I278">
        <v>24.91</v>
      </c>
      <c r="J278">
        <v>26.75</v>
      </c>
      <c r="K278">
        <v>659.16</v>
      </c>
      <c r="N278">
        <f t="shared" si="16"/>
        <v>12.124499999999998</v>
      </c>
      <c r="O278">
        <f t="shared" si="17"/>
        <v>0.58673086694572807</v>
      </c>
      <c r="P278">
        <v>277</v>
      </c>
      <c r="Q278">
        <f t="shared" si="18"/>
        <v>65.912821147263799</v>
      </c>
      <c r="R278">
        <f t="shared" si="19"/>
        <v>1.9336543347286401</v>
      </c>
    </row>
    <row r="279" spans="1:18" x14ac:dyDescent="0.75">
      <c r="A279" s="7">
        <v>0.62490740740740736</v>
      </c>
      <c r="B279">
        <v>18.11</v>
      </c>
      <c r="C279">
        <v>30</v>
      </c>
      <c r="D279">
        <v>10</v>
      </c>
      <c r="E279">
        <v>25.26</v>
      </c>
      <c r="F279">
        <v>10</v>
      </c>
      <c r="G279">
        <v>25.71</v>
      </c>
      <c r="H279">
        <v>23.87</v>
      </c>
      <c r="I279">
        <v>24.83</v>
      </c>
      <c r="J279">
        <v>26.88</v>
      </c>
      <c r="K279">
        <v>656.43</v>
      </c>
      <c r="N279">
        <f t="shared" si="16"/>
        <v>12.1145</v>
      </c>
      <c r="O279">
        <f t="shared" si="17"/>
        <v>0.58624694524425947</v>
      </c>
      <c r="P279">
        <v>278</v>
      </c>
      <c r="Q279">
        <f t="shared" si="18"/>
        <v>65.884683643567627</v>
      </c>
      <c r="R279">
        <f t="shared" si="19"/>
        <v>1.9312347262212972</v>
      </c>
    </row>
    <row r="280" spans="1:18" x14ac:dyDescent="0.75">
      <c r="A280" s="7">
        <v>0.62560185185185191</v>
      </c>
      <c r="B280">
        <v>18.11</v>
      </c>
      <c r="C280">
        <v>29.91</v>
      </c>
      <c r="D280">
        <v>10</v>
      </c>
      <c r="E280">
        <v>25.21</v>
      </c>
      <c r="F280">
        <v>10</v>
      </c>
      <c r="G280">
        <v>25.67</v>
      </c>
      <c r="H280">
        <v>23.82</v>
      </c>
      <c r="I280">
        <v>24.75</v>
      </c>
      <c r="J280">
        <v>26.74</v>
      </c>
      <c r="K280">
        <v>655.05999999999995</v>
      </c>
      <c r="N280">
        <f t="shared" si="16"/>
        <v>12.1145</v>
      </c>
      <c r="O280">
        <f t="shared" si="17"/>
        <v>0.58624694524425947</v>
      </c>
      <c r="P280">
        <v>279</v>
      </c>
      <c r="Q280">
        <f t="shared" si="18"/>
        <v>65.884683643567627</v>
      </c>
      <c r="R280">
        <f t="shared" si="19"/>
        <v>1.9312347262212972</v>
      </c>
    </row>
    <row r="281" spans="1:18" x14ac:dyDescent="0.75">
      <c r="A281" s="7">
        <v>0.62629629629629624</v>
      </c>
      <c r="B281">
        <v>18.11</v>
      </c>
      <c r="C281">
        <v>29.82</v>
      </c>
      <c r="D281">
        <v>10</v>
      </c>
      <c r="E281">
        <v>25.15</v>
      </c>
      <c r="F281">
        <v>10</v>
      </c>
      <c r="G281">
        <v>25.58</v>
      </c>
      <c r="H281">
        <v>23.73</v>
      </c>
      <c r="I281">
        <v>24.67</v>
      </c>
      <c r="J281">
        <v>26.91</v>
      </c>
      <c r="K281">
        <v>653.69000000000005</v>
      </c>
      <c r="N281">
        <f t="shared" si="16"/>
        <v>12.1145</v>
      </c>
      <c r="O281">
        <f t="shared" si="17"/>
        <v>0.58624694524425947</v>
      </c>
      <c r="P281">
        <v>280</v>
      </c>
      <c r="Q281">
        <f t="shared" si="18"/>
        <v>65.884683643567627</v>
      </c>
      <c r="R281">
        <f t="shared" si="19"/>
        <v>1.9312347262212972</v>
      </c>
    </row>
    <row r="282" spans="1:18" x14ac:dyDescent="0.75">
      <c r="A282" s="7">
        <v>0.62699074074074079</v>
      </c>
      <c r="B282">
        <v>18.100000000000001</v>
      </c>
      <c r="C282">
        <v>29.72</v>
      </c>
      <c r="D282">
        <v>10</v>
      </c>
      <c r="E282">
        <v>25.07</v>
      </c>
      <c r="F282">
        <v>10</v>
      </c>
      <c r="G282">
        <v>25.45</v>
      </c>
      <c r="H282">
        <v>23.62</v>
      </c>
      <c r="I282">
        <v>24.52</v>
      </c>
      <c r="J282">
        <v>26.64</v>
      </c>
      <c r="K282">
        <v>649.59</v>
      </c>
      <c r="N282">
        <f t="shared" si="16"/>
        <v>12.104500000000002</v>
      </c>
      <c r="O282">
        <f t="shared" si="17"/>
        <v>0.58576302354279086</v>
      </c>
      <c r="P282">
        <v>281</v>
      </c>
      <c r="Q282">
        <f t="shared" si="18"/>
        <v>65.856499648890903</v>
      </c>
      <c r="R282">
        <f t="shared" si="19"/>
        <v>1.9288151177139541</v>
      </c>
    </row>
    <row r="283" spans="1:18" x14ac:dyDescent="0.75">
      <c r="A283" s="7">
        <v>0.62768518518518512</v>
      </c>
      <c r="B283">
        <v>18.07</v>
      </c>
      <c r="C283">
        <v>29.62</v>
      </c>
      <c r="D283">
        <v>10</v>
      </c>
      <c r="E283">
        <v>24.99</v>
      </c>
      <c r="F283">
        <v>10</v>
      </c>
      <c r="G283">
        <v>25.43</v>
      </c>
      <c r="H283">
        <v>23.57</v>
      </c>
      <c r="I283">
        <v>24.45</v>
      </c>
      <c r="J283">
        <v>26.69</v>
      </c>
      <c r="K283">
        <v>652.33000000000004</v>
      </c>
      <c r="N283">
        <f t="shared" si="16"/>
        <v>12.0745</v>
      </c>
      <c r="O283">
        <f t="shared" si="17"/>
        <v>0.58431125843838472</v>
      </c>
      <c r="P283">
        <v>282</v>
      </c>
      <c r="Q283">
        <f t="shared" si="18"/>
        <v>65.771667563874274</v>
      </c>
      <c r="R283">
        <f t="shared" si="19"/>
        <v>1.9215562921919234</v>
      </c>
    </row>
    <row r="284" spans="1:18" x14ac:dyDescent="0.75">
      <c r="A284" s="7">
        <v>0.62837962962962968</v>
      </c>
      <c r="B284">
        <v>18.05</v>
      </c>
      <c r="C284">
        <v>29.54</v>
      </c>
      <c r="D284">
        <v>10</v>
      </c>
      <c r="E284">
        <v>24.94</v>
      </c>
      <c r="F284">
        <v>10</v>
      </c>
      <c r="G284">
        <v>25.38</v>
      </c>
      <c r="H284">
        <v>23.49</v>
      </c>
      <c r="I284">
        <v>24.4</v>
      </c>
      <c r="J284">
        <v>26.8</v>
      </c>
      <c r="K284">
        <v>649.59</v>
      </c>
      <c r="N284">
        <f t="shared" si="16"/>
        <v>12.054500000000001</v>
      </c>
      <c r="O284">
        <f t="shared" si="17"/>
        <v>0.58334341503544729</v>
      </c>
      <c r="P284">
        <v>283</v>
      </c>
      <c r="Q284">
        <f t="shared" si="18"/>
        <v>65.714878261230254</v>
      </c>
      <c r="R284">
        <f t="shared" si="19"/>
        <v>1.9167170751772364</v>
      </c>
    </row>
    <row r="285" spans="1:18" x14ac:dyDescent="0.75">
      <c r="A285" s="7">
        <v>0.62907407407407401</v>
      </c>
      <c r="B285">
        <v>18.05</v>
      </c>
      <c r="C285">
        <v>29.48</v>
      </c>
      <c r="D285">
        <v>10</v>
      </c>
      <c r="E285">
        <v>24.92</v>
      </c>
      <c r="F285">
        <v>10</v>
      </c>
      <c r="G285">
        <v>25.38</v>
      </c>
      <c r="H285">
        <v>23.45</v>
      </c>
      <c r="I285">
        <v>24.36</v>
      </c>
      <c r="J285">
        <v>26.7</v>
      </c>
      <c r="K285">
        <v>650.96</v>
      </c>
      <c r="N285">
        <f t="shared" si="16"/>
        <v>12.054500000000001</v>
      </c>
      <c r="O285">
        <f t="shared" si="17"/>
        <v>0.58334341503544729</v>
      </c>
      <c r="P285">
        <v>284</v>
      </c>
      <c r="Q285">
        <f t="shared" si="18"/>
        <v>65.714878261230254</v>
      </c>
      <c r="R285">
        <f t="shared" si="19"/>
        <v>1.9167170751772364</v>
      </c>
    </row>
    <row r="286" spans="1:18" x14ac:dyDescent="0.75">
      <c r="A286" s="7">
        <v>0.62976851851851856</v>
      </c>
      <c r="B286">
        <v>18.03</v>
      </c>
      <c r="C286">
        <v>29.43</v>
      </c>
      <c r="D286">
        <v>10</v>
      </c>
      <c r="E286">
        <v>24.91</v>
      </c>
      <c r="F286">
        <v>10</v>
      </c>
      <c r="G286">
        <v>25.37</v>
      </c>
      <c r="H286">
        <v>23.37</v>
      </c>
      <c r="I286">
        <v>24.3</v>
      </c>
      <c r="J286">
        <v>26.6</v>
      </c>
      <c r="K286">
        <v>649.59</v>
      </c>
      <c r="N286">
        <f t="shared" si="16"/>
        <v>12.034500000000001</v>
      </c>
      <c r="O286">
        <f t="shared" si="17"/>
        <v>0.58237557163250997</v>
      </c>
      <c r="P286">
        <v>285</v>
      </c>
      <c r="Q286">
        <f t="shared" si="18"/>
        <v>65.657900203581377</v>
      </c>
      <c r="R286">
        <f t="shared" si="19"/>
        <v>1.9118778581625495</v>
      </c>
    </row>
    <row r="287" spans="1:18" x14ac:dyDescent="0.75">
      <c r="A287" s="7">
        <v>0.63046296296296289</v>
      </c>
      <c r="B287">
        <v>18.03</v>
      </c>
      <c r="C287">
        <v>29.37</v>
      </c>
      <c r="D287">
        <v>10</v>
      </c>
      <c r="E287">
        <v>24.9</v>
      </c>
      <c r="F287">
        <v>10</v>
      </c>
      <c r="G287">
        <v>25.35</v>
      </c>
      <c r="H287">
        <v>23.32</v>
      </c>
      <c r="I287">
        <v>24.27</v>
      </c>
      <c r="J287">
        <v>26.5</v>
      </c>
      <c r="K287">
        <v>648.23</v>
      </c>
      <c r="N287">
        <f t="shared" si="16"/>
        <v>12.034500000000001</v>
      </c>
      <c r="O287">
        <f t="shared" si="17"/>
        <v>0.58237557163250997</v>
      </c>
      <c r="P287">
        <v>286</v>
      </c>
      <c r="Q287">
        <f t="shared" si="18"/>
        <v>65.657900203581377</v>
      </c>
      <c r="R287">
        <f t="shared" si="19"/>
        <v>1.9118778581625495</v>
      </c>
    </row>
    <row r="288" spans="1:18" x14ac:dyDescent="0.75">
      <c r="A288" s="7">
        <v>0.63115740740740744</v>
      </c>
      <c r="B288">
        <v>18.02</v>
      </c>
      <c r="C288">
        <v>29.31</v>
      </c>
      <c r="D288">
        <v>10</v>
      </c>
      <c r="E288">
        <v>24.87</v>
      </c>
      <c r="F288">
        <v>10</v>
      </c>
      <c r="G288">
        <v>25.29</v>
      </c>
      <c r="H288">
        <v>23.29</v>
      </c>
      <c r="I288">
        <v>24.25</v>
      </c>
      <c r="J288">
        <v>26.52</v>
      </c>
      <c r="K288">
        <v>645.49</v>
      </c>
      <c r="N288">
        <f t="shared" si="16"/>
        <v>12.0245</v>
      </c>
      <c r="O288">
        <f t="shared" si="17"/>
        <v>0.58189164993104114</v>
      </c>
      <c r="P288">
        <v>287</v>
      </c>
      <c r="Q288">
        <f t="shared" si="18"/>
        <v>65.629340097301338</v>
      </c>
      <c r="R288">
        <f t="shared" si="19"/>
        <v>1.9094582496552055</v>
      </c>
    </row>
    <row r="289" spans="1:18" x14ac:dyDescent="0.75">
      <c r="A289" s="7">
        <v>0.63185185185185189</v>
      </c>
      <c r="B289">
        <v>18</v>
      </c>
      <c r="C289">
        <v>29.26</v>
      </c>
      <c r="D289">
        <v>10</v>
      </c>
      <c r="E289">
        <v>24.85</v>
      </c>
      <c r="F289">
        <v>10</v>
      </c>
      <c r="G289">
        <v>25.26</v>
      </c>
      <c r="H289">
        <v>23.28</v>
      </c>
      <c r="I289">
        <v>24.2</v>
      </c>
      <c r="J289">
        <v>26.5</v>
      </c>
      <c r="K289">
        <v>652.33000000000004</v>
      </c>
      <c r="N289">
        <f t="shared" si="16"/>
        <v>12.0045</v>
      </c>
      <c r="O289">
        <f t="shared" si="17"/>
        <v>0.58092380652810371</v>
      </c>
      <c r="P289">
        <v>288</v>
      </c>
      <c r="Q289">
        <f t="shared" si="18"/>
        <v>65.57207713774001</v>
      </c>
      <c r="R289">
        <f t="shared" si="19"/>
        <v>1.9046190326405186</v>
      </c>
    </row>
    <row r="290" spans="1:18" x14ac:dyDescent="0.75">
      <c r="A290" s="7">
        <v>0.63254629629629633</v>
      </c>
      <c r="B290">
        <v>17.98</v>
      </c>
      <c r="C290">
        <v>29.22</v>
      </c>
      <c r="D290">
        <v>10</v>
      </c>
      <c r="E290">
        <v>24.83</v>
      </c>
      <c r="F290">
        <v>10</v>
      </c>
      <c r="G290">
        <v>25.23</v>
      </c>
      <c r="H290">
        <v>23.24</v>
      </c>
      <c r="I290">
        <v>24.2</v>
      </c>
      <c r="J290">
        <v>26.11</v>
      </c>
      <c r="K290">
        <v>648.23</v>
      </c>
      <c r="N290">
        <f t="shared" si="16"/>
        <v>11.984500000000001</v>
      </c>
      <c r="O290">
        <f t="shared" si="17"/>
        <v>0.5799559631251664</v>
      </c>
      <c r="P290">
        <v>289</v>
      </c>
      <c r="Q290">
        <f t="shared" si="18"/>
        <v>65.514623054779094</v>
      </c>
      <c r="R290">
        <f t="shared" si="19"/>
        <v>1.8997798156258316</v>
      </c>
    </row>
    <row r="291" spans="1:18" x14ac:dyDescent="0.75">
      <c r="A291" s="7">
        <v>0.63324074074074077</v>
      </c>
      <c r="B291">
        <v>17.97</v>
      </c>
      <c r="C291">
        <v>29.17</v>
      </c>
      <c r="D291">
        <v>10</v>
      </c>
      <c r="E291">
        <v>24.8</v>
      </c>
      <c r="F291">
        <v>10</v>
      </c>
      <c r="G291">
        <v>25.21</v>
      </c>
      <c r="H291">
        <v>23.22</v>
      </c>
      <c r="I291">
        <v>24.22</v>
      </c>
      <c r="J291">
        <v>26.28</v>
      </c>
      <c r="K291">
        <v>653.69000000000005</v>
      </c>
      <c r="N291">
        <f t="shared" si="16"/>
        <v>11.974499999999999</v>
      </c>
      <c r="O291">
        <f t="shared" si="17"/>
        <v>0.57947204142369757</v>
      </c>
      <c r="P291">
        <v>290</v>
      </c>
      <c r="Q291">
        <f t="shared" si="18"/>
        <v>65.485824042757528</v>
      </c>
      <c r="R291">
        <f t="shared" si="19"/>
        <v>1.8973602071184879</v>
      </c>
    </row>
    <row r="292" spans="1:18" x14ac:dyDescent="0.75">
      <c r="A292" s="7">
        <v>0.63393518518518521</v>
      </c>
      <c r="B292">
        <v>17.95</v>
      </c>
      <c r="C292">
        <v>29.14</v>
      </c>
      <c r="D292">
        <v>10</v>
      </c>
      <c r="E292">
        <v>24.7</v>
      </c>
      <c r="F292">
        <v>67.14</v>
      </c>
      <c r="G292">
        <v>26.11</v>
      </c>
      <c r="H292">
        <v>21.96</v>
      </c>
      <c r="I292">
        <v>24.62</v>
      </c>
      <c r="J292">
        <v>25.17</v>
      </c>
      <c r="K292">
        <v>648.23</v>
      </c>
      <c r="N292">
        <f t="shared" si="16"/>
        <v>11.954499999999999</v>
      </c>
      <c r="O292">
        <f t="shared" si="17"/>
        <v>0.57850419802076025</v>
      </c>
      <c r="P292">
        <v>291</v>
      </c>
      <c r="Q292">
        <f t="shared" si="18"/>
        <v>65.428081475594951</v>
      </c>
      <c r="R292">
        <f t="shared" si="19"/>
        <v>1.8925209901038009</v>
      </c>
    </row>
    <row r="293" spans="1:18" x14ac:dyDescent="0.75">
      <c r="A293" s="7">
        <v>0.63462962962962965</v>
      </c>
      <c r="B293">
        <v>17.93</v>
      </c>
      <c r="C293">
        <v>29.11</v>
      </c>
      <c r="D293">
        <v>10</v>
      </c>
      <c r="E293">
        <v>24.53</v>
      </c>
      <c r="F293">
        <v>70.099999999999994</v>
      </c>
      <c r="G293">
        <v>24.55</v>
      </c>
      <c r="H293">
        <v>22.38</v>
      </c>
      <c r="I293">
        <v>25.31</v>
      </c>
      <c r="J293">
        <v>24.69</v>
      </c>
      <c r="K293">
        <v>649.59</v>
      </c>
      <c r="N293">
        <f t="shared" si="16"/>
        <v>11.9345</v>
      </c>
      <c r="O293">
        <f t="shared" si="17"/>
        <v>0.57753635461782282</v>
      </c>
      <c r="P293">
        <v>292</v>
      </c>
      <c r="Q293">
        <f t="shared" si="18"/>
        <v>65.370145376848626</v>
      </c>
      <c r="R293">
        <f t="shared" si="19"/>
        <v>1.887681773089114</v>
      </c>
    </row>
    <row r="294" spans="1:18" x14ac:dyDescent="0.75">
      <c r="A294" s="7">
        <v>0.6353240740740741</v>
      </c>
      <c r="B294">
        <v>17.899999999999999</v>
      </c>
      <c r="C294">
        <v>29.07</v>
      </c>
      <c r="D294">
        <v>10</v>
      </c>
      <c r="E294">
        <v>24.36</v>
      </c>
      <c r="F294">
        <v>72.08</v>
      </c>
      <c r="G294">
        <v>24.29</v>
      </c>
      <c r="H294">
        <v>22.37</v>
      </c>
      <c r="I294">
        <v>24.73</v>
      </c>
      <c r="J294">
        <v>24.5</v>
      </c>
      <c r="K294">
        <v>642.76</v>
      </c>
      <c r="N294">
        <f t="shared" si="16"/>
        <v>11.904499999999999</v>
      </c>
      <c r="O294">
        <f t="shared" si="17"/>
        <v>0.57608458951341668</v>
      </c>
      <c r="P294">
        <v>293</v>
      </c>
      <c r="Q294">
        <f t="shared" si="18"/>
        <v>65.282876223276915</v>
      </c>
      <c r="R294">
        <f t="shared" si="19"/>
        <v>1.8804229475670833</v>
      </c>
    </row>
    <row r="295" spans="1:18" x14ac:dyDescent="0.75">
      <c r="A295" s="7">
        <v>0.63601851851851854</v>
      </c>
      <c r="B295">
        <v>17.880000000000003</v>
      </c>
      <c r="C295">
        <v>28.99</v>
      </c>
      <c r="D295">
        <v>10</v>
      </c>
      <c r="E295">
        <v>24.22</v>
      </c>
      <c r="F295">
        <v>73.069999999999993</v>
      </c>
      <c r="G295">
        <v>24.2</v>
      </c>
      <c r="H295">
        <v>22.51</v>
      </c>
      <c r="I295">
        <v>24.76</v>
      </c>
      <c r="J295">
        <v>24.52</v>
      </c>
      <c r="K295">
        <v>642.76</v>
      </c>
      <c r="N295">
        <f t="shared" si="16"/>
        <v>11.884500000000003</v>
      </c>
      <c r="O295">
        <f t="shared" si="17"/>
        <v>0.57511674611047947</v>
      </c>
      <c r="P295">
        <v>294</v>
      </c>
      <c r="Q295">
        <f t="shared" si="18"/>
        <v>65.224452017333505</v>
      </c>
      <c r="R295">
        <f t="shared" si="19"/>
        <v>1.875583730552397</v>
      </c>
    </row>
    <row r="296" spans="1:18" x14ac:dyDescent="0.75">
      <c r="A296" s="7">
        <v>0.63671296296296298</v>
      </c>
      <c r="B296">
        <v>17.87</v>
      </c>
      <c r="C296">
        <v>28.93</v>
      </c>
      <c r="D296">
        <v>10</v>
      </c>
      <c r="E296">
        <v>24.12</v>
      </c>
      <c r="F296">
        <v>72.67</v>
      </c>
      <c r="G296">
        <v>24.23</v>
      </c>
      <c r="H296">
        <v>22.55</v>
      </c>
      <c r="I296">
        <v>24.58</v>
      </c>
      <c r="J296">
        <v>24.44</v>
      </c>
      <c r="K296">
        <v>641.39</v>
      </c>
      <c r="N296">
        <f t="shared" si="16"/>
        <v>11.874500000000001</v>
      </c>
      <c r="O296">
        <f t="shared" si="17"/>
        <v>0.57463282440901065</v>
      </c>
      <c r="P296">
        <v>295</v>
      </c>
      <c r="Q296">
        <f t="shared" si="18"/>
        <v>65.195166112257368</v>
      </c>
      <c r="R296">
        <f t="shared" si="19"/>
        <v>1.8731641220450532</v>
      </c>
    </row>
    <row r="297" spans="1:18" x14ac:dyDescent="0.75">
      <c r="A297" s="7">
        <v>0.63740740740740742</v>
      </c>
      <c r="B297">
        <v>17.869999999999997</v>
      </c>
      <c r="C297">
        <v>28.88</v>
      </c>
      <c r="D297">
        <v>10</v>
      </c>
      <c r="E297">
        <v>24.06</v>
      </c>
      <c r="F297">
        <v>72.48</v>
      </c>
      <c r="G297">
        <v>24.06</v>
      </c>
      <c r="H297">
        <v>22.6</v>
      </c>
      <c r="I297">
        <v>24.36</v>
      </c>
      <c r="J297">
        <v>24.33</v>
      </c>
      <c r="K297">
        <v>648.23</v>
      </c>
      <c r="N297">
        <f t="shared" si="16"/>
        <v>11.874499999999998</v>
      </c>
      <c r="O297">
        <f t="shared" si="17"/>
        <v>0.57463282440901053</v>
      </c>
      <c r="P297">
        <v>296</v>
      </c>
      <c r="Q297">
        <f t="shared" si="18"/>
        <v>65.195166112257354</v>
      </c>
      <c r="R297">
        <f t="shared" si="19"/>
        <v>1.8731641220450523</v>
      </c>
    </row>
    <row r="298" spans="1:18" x14ac:dyDescent="0.75">
      <c r="A298" s="7">
        <v>0.63810185185185186</v>
      </c>
      <c r="B298">
        <v>17.84</v>
      </c>
      <c r="C298">
        <v>28.85</v>
      </c>
      <c r="D298">
        <v>10</v>
      </c>
      <c r="E298">
        <v>24.04</v>
      </c>
      <c r="F298">
        <v>73.66</v>
      </c>
      <c r="G298">
        <v>24.43</v>
      </c>
      <c r="H298">
        <v>22.95</v>
      </c>
      <c r="I298">
        <v>24.8</v>
      </c>
      <c r="J298">
        <v>24.66</v>
      </c>
      <c r="K298">
        <v>650.96</v>
      </c>
      <c r="N298">
        <f t="shared" si="16"/>
        <v>11.8445</v>
      </c>
      <c r="O298">
        <f t="shared" si="17"/>
        <v>0.5731810593046045</v>
      </c>
      <c r="P298">
        <v>297</v>
      </c>
      <c r="Q298">
        <f t="shared" si="18"/>
        <v>65.107011693190927</v>
      </c>
      <c r="R298">
        <f t="shared" si="19"/>
        <v>1.8659052965230225</v>
      </c>
    </row>
    <row r="299" spans="1:18" x14ac:dyDescent="0.75">
      <c r="A299" s="7">
        <v>0.63879629629629631</v>
      </c>
      <c r="B299">
        <v>17.84</v>
      </c>
      <c r="C299">
        <v>28.8</v>
      </c>
      <c r="D299">
        <v>10</v>
      </c>
      <c r="E299">
        <v>24</v>
      </c>
      <c r="F299">
        <v>73.459999999999994</v>
      </c>
      <c r="G299">
        <v>24.18</v>
      </c>
      <c r="H299">
        <v>22.88</v>
      </c>
      <c r="I299">
        <v>24.51</v>
      </c>
      <c r="J299">
        <v>24.37</v>
      </c>
      <c r="K299">
        <v>656.43</v>
      </c>
      <c r="N299">
        <f t="shared" si="16"/>
        <v>11.8445</v>
      </c>
      <c r="O299">
        <f t="shared" si="17"/>
        <v>0.5731810593046045</v>
      </c>
      <c r="P299">
        <v>298</v>
      </c>
      <c r="Q299">
        <f t="shared" si="18"/>
        <v>65.107011693190927</v>
      </c>
      <c r="R299">
        <f t="shared" si="19"/>
        <v>1.8659052965230225</v>
      </c>
    </row>
    <row r="300" spans="1:18" x14ac:dyDescent="0.75">
      <c r="A300" s="7">
        <v>0.63949074074074075</v>
      </c>
      <c r="B300">
        <v>17.84</v>
      </c>
      <c r="C300">
        <v>28.77</v>
      </c>
      <c r="D300">
        <v>10</v>
      </c>
      <c r="E300">
        <v>23.99</v>
      </c>
      <c r="F300">
        <v>72.08</v>
      </c>
      <c r="G300">
        <v>24.37</v>
      </c>
      <c r="H300">
        <v>22.99</v>
      </c>
      <c r="I300">
        <v>24.65</v>
      </c>
      <c r="J300">
        <v>24.55</v>
      </c>
      <c r="K300">
        <v>663.26</v>
      </c>
      <c r="N300">
        <f t="shared" si="16"/>
        <v>11.8445</v>
      </c>
      <c r="O300">
        <f t="shared" si="17"/>
        <v>0.5731810593046045</v>
      </c>
      <c r="P300">
        <v>299</v>
      </c>
      <c r="Q300">
        <f t="shared" si="18"/>
        <v>65.107011693190927</v>
      </c>
      <c r="R300">
        <f t="shared" si="19"/>
        <v>1.8659052965230225</v>
      </c>
    </row>
    <row r="301" spans="1:18" x14ac:dyDescent="0.75">
      <c r="A301" s="7">
        <v>0.64018518518518519</v>
      </c>
      <c r="B301">
        <v>17.829999999999998</v>
      </c>
      <c r="C301">
        <v>28.73</v>
      </c>
      <c r="D301">
        <v>10</v>
      </c>
      <c r="E301">
        <v>23.95</v>
      </c>
      <c r="F301">
        <v>73.27</v>
      </c>
      <c r="G301">
        <v>24.3</v>
      </c>
      <c r="H301">
        <v>23.1</v>
      </c>
      <c r="I301">
        <v>24.59</v>
      </c>
      <c r="J301">
        <v>24.49</v>
      </c>
      <c r="K301">
        <v>668.73</v>
      </c>
      <c r="N301">
        <f t="shared" si="16"/>
        <v>11.834499999999998</v>
      </c>
      <c r="O301">
        <f t="shared" si="17"/>
        <v>0.57269713760313568</v>
      </c>
      <c r="P301">
        <v>300</v>
      </c>
      <c r="Q301">
        <f t="shared" si="18"/>
        <v>65.077527567704578</v>
      </c>
      <c r="R301">
        <f t="shared" si="19"/>
        <v>1.8634856880156785</v>
      </c>
    </row>
    <row r="302" spans="1:18" x14ac:dyDescent="0.75">
      <c r="A302" s="7">
        <v>0.64087962962962963</v>
      </c>
      <c r="B302">
        <v>17.759999999999998</v>
      </c>
      <c r="C302">
        <v>28.69</v>
      </c>
      <c r="D302">
        <v>10</v>
      </c>
      <c r="E302">
        <v>23.96</v>
      </c>
      <c r="F302">
        <v>73.459999999999994</v>
      </c>
      <c r="G302">
        <v>24.66</v>
      </c>
      <c r="H302">
        <v>23.39</v>
      </c>
      <c r="I302">
        <v>24.94</v>
      </c>
      <c r="J302">
        <v>24.91</v>
      </c>
      <c r="K302">
        <v>661.9</v>
      </c>
      <c r="N302">
        <f t="shared" si="16"/>
        <v>11.764499999999998</v>
      </c>
      <c r="O302">
        <f t="shared" si="17"/>
        <v>0.56930968569285478</v>
      </c>
      <c r="P302">
        <v>301</v>
      </c>
      <c r="Q302">
        <f t="shared" si="18"/>
        <v>64.869735220366351</v>
      </c>
      <c r="R302">
        <f t="shared" si="19"/>
        <v>1.8465484284642739</v>
      </c>
    </row>
    <row r="303" spans="1:18" x14ac:dyDescent="0.75">
      <c r="A303" s="7">
        <v>0.64157407407407407</v>
      </c>
      <c r="B303">
        <v>17.71</v>
      </c>
      <c r="C303">
        <v>28.67</v>
      </c>
      <c r="D303">
        <v>10</v>
      </c>
      <c r="E303">
        <v>23.94</v>
      </c>
      <c r="F303">
        <v>72.87</v>
      </c>
      <c r="G303">
        <v>23.32</v>
      </c>
      <c r="H303">
        <v>20.41</v>
      </c>
      <c r="I303">
        <v>21.5</v>
      </c>
      <c r="J303">
        <v>22.03</v>
      </c>
      <c r="K303">
        <v>672.83</v>
      </c>
      <c r="N303">
        <f t="shared" si="16"/>
        <v>11.714500000000001</v>
      </c>
      <c r="O303">
        <f t="shared" si="17"/>
        <v>0.56689007718551143</v>
      </c>
      <c r="P303">
        <v>302</v>
      </c>
      <c r="Q303">
        <f t="shared" si="18"/>
        <v>64.719791711127243</v>
      </c>
      <c r="R303">
        <f t="shared" si="19"/>
        <v>1.8344503859275569</v>
      </c>
    </row>
  </sheetData>
  <mergeCells count="1">
    <mergeCell ref="T1:U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8"/>
  <sheetViews>
    <sheetView topLeftCell="D2" zoomScale="70" zoomScaleNormal="70" workbookViewId="0">
      <selection activeCell="L3" sqref="L3"/>
    </sheetView>
  </sheetViews>
  <sheetFormatPr defaultRowHeight="14.75" x14ac:dyDescent="0.75"/>
  <cols>
    <col min="16" max="16" width="11.54296875" bestFit="1" customWidth="1"/>
    <col min="17" max="17" width="14" bestFit="1" customWidth="1"/>
    <col min="18" max="18" width="13.40625" bestFit="1" customWidth="1"/>
    <col min="20" max="20" width="44.40625" bestFit="1" customWidth="1"/>
  </cols>
  <sheetData>
    <row r="1" spans="1:21" ht="29.5" x14ac:dyDescent="0.75">
      <c r="A1" t="s">
        <v>11</v>
      </c>
      <c r="B1" t="s">
        <v>12</v>
      </c>
      <c r="C1" t="s">
        <v>20</v>
      </c>
      <c r="D1" t="s">
        <v>21</v>
      </c>
      <c r="E1" t="s">
        <v>13</v>
      </c>
      <c r="F1" t="s">
        <v>14</v>
      </c>
      <c r="G1" t="s">
        <v>15</v>
      </c>
      <c r="H1" t="s">
        <v>22</v>
      </c>
      <c r="I1" t="s">
        <v>23</v>
      </c>
      <c r="J1" t="s">
        <v>24</v>
      </c>
      <c r="K1" t="s">
        <v>19</v>
      </c>
      <c r="N1" s="24" t="s">
        <v>60</v>
      </c>
      <c r="O1" s="24" t="s">
        <v>65</v>
      </c>
      <c r="P1" t="s">
        <v>108</v>
      </c>
      <c r="Q1" t="s">
        <v>106</v>
      </c>
      <c r="R1" t="s">
        <v>107</v>
      </c>
      <c r="T1" s="78" t="s">
        <v>67</v>
      </c>
      <c r="U1" s="78"/>
    </row>
    <row r="2" spans="1:21" x14ac:dyDescent="0.75">
      <c r="A2" s="7">
        <v>0.47358796296296296</v>
      </c>
      <c r="B2">
        <v>26.23</v>
      </c>
      <c r="C2">
        <v>24.79</v>
      </c>
      <c r="D2">
        <v>10</v>
      </c>
      <c r="E2">
        <v>23.5</v>
      </c>
      <c r="F2">
        <v>36.31</v>
      </c>
      <c r="G2">
        <v>24.28</v>
      </c>
      <c r="H2">
        <v>22.48</v>
      </c>
      <c r="I2">
        <v>24.21</v>
      </c>
      <c r="J2">
        <v>22.58</v>
      </c>
      <c r="K2">
        <v>1434.48</v>
      </c>
      <c r="L2">
        <f>AVERAGE(K2:K328)</f>
        <v>755.71920489296622</v>
      </c>
      <c r="N2">
        <f>B2-5.9512</f>
        <v>20.2788</v>
      </c>
      <c r="O2">
        <f>N2/20.2788</f>
        <v>1</v>
      </c>
      <c r="P2">
        <v>1</v>
      </c>
      <c r="Q2">
        <f>(N2-$T$11)/N2*100</f>
        <v>80</v>
      </c>
      <c r="R2">
        <f>(N2-$T$11)/$T$11</f>
        <v>4</v>
      </c>
      <c r="T2" t="s">
        <v>68</v>
      </c>
      <c r="U2">
        <v>1043.557</v>
      </c>
    </row>
    <row r="3" spans="1:21" x14ac:dyDescent="0.75">
      <c r="A3" s="7">
        <v>0.4742824074074074</v>
      </c>
      <c r="B3">
        <v>26.04</v>
      </c>
      <c r="C3">
        <v>24.67</v>
      </c>
      <c r="D3">
        <v>10</v>
      </c>
      <c r="E3">
        <v>23.26</v>
      </c>
      <c r="F3">
        <v>21.13</v>
      </c>
      <c r="G3">
        <v>24.42</v>
      </c>
      <c r="H3">
        <v>28.76</v>
      </c>
      <c r="I3">
        <v>28.73</v>
      </c>
      <c r="J3">
        <v>23.51</v>
      </c>
      <c r="K3">
        <v>1461.82</v>
      </c>
      <c r="N3">
        <f t="shared" ref="N3:N66" si="0">B3-5.9512</f>
        <v>20.088799999999999</v>
      </c>
      <c r="O3">
        <f t="shared" ref="O3:O66" si="1">N3/20.2788</f>
        <v>0.99063060930627056</v>
      </c>
      <c r="P3">
        <v>2</v>
      </c>
      <c r="Q3">
        <f t="shared" ref="Q3:Q66" si="2">(N3-$T$11)/N3*100</f>
        <v>79.810839870972885</v>
      </c>
      <c r="R3">
        <f t="shared" ref="R3:R66" si="3">(N3-$T$11)/$T$11</f>
        <v>3.9531530465313525</v>
      </c>
      <c r="T3" t="s">
        <v>75</v>
      </c>
      <c r="U3">
        <f>3.1416*0.035*0.035</f>
        <v>3.8484600000000006E-3</v>
      </c>
    </row>
    <row r="4" spans="1:21" x14ac:dyDescent="0.75">
      <c r="A4" s="7">
        <v>0.47497685185185184</v>
      </c>
      <c r="B4">
        <v>26</v>
      </c>
      <c r="C4">
        <v>24.69</v>
      </c>
      <c r="D4">
        <v>10</v>
      </c>
      <c r="E4">
        <v>23.65</v>
      </c>
      <c r="F4">
        <v>14.1</v>
      </c>
      <c r="G4">
        <v>25.53</v>
      </c>
      <c r="H4">
        <v>31.79</v>
      </c>
      <c r="I4">
        <v>32.99</v>
      </c>
      <c r="J4">
        <v>24.5</v>
      </c>
      <c r="K4">
        <v>1471.39</v>
      </c>
      <c r="N4">
        <f t="shared" si="0"/>
        <v>20.0488</v>
      </c>
      <c r="O4">
        <f t="shared" si="1"/>
        <v>0.98865810600232751</v>
      </c>
      <c r="P4">
        <v>3</v>
      </c>
      <c r="Q4">
        <f t="shared" si="2"/>
        <v>79.770559834005027</v>
      </c>
      <c r="R4">
        <f t="shared" si="3"/>
        <v>3.9432905300116379</v>
      </c>
      <c r="T4" t="s">
        <v>69</v>
      </c>
      <c r="U4">
        <v>5</v>
      </c>
    </row>
    <row r="5" spans="1:21" x14ac:dyDescent="0.75">
      <c r="A5" s="7">
        <v>0.47567129629629629</v>
      </c>
      <c r="B5">
        <v>25.96</v>
      </c>
      <c r="C5">
        <v>24.9</v>
      </c>
      <c r="D5">
        <v>10</v>
      </c>
      <c r="E5">
        <v>23.78</v>
      </c>
      <c r="F5">
        <v>15.09</v>
      </c>
      <c r="G5">
        <v>24.56</v>
      </c>
      <c r="H5">
        <v>29.35</v>
      </c>
      <c r="I5">
        <v>30.5</v>
      </c>
      <c r="J5">
        <v>23.51</v>
      </c>
      <c r="K5">
        <v>1489.17</v>
      </c>
      <c r="N5">
        <f t="shared" si="0"/>
        <v>20.008800000000001</v>
      </c>
      <c r="O5">
        <f t="shared" si="1"/>
        <v>0.98668560269838457</v>
      </c>
      <c r="P5">
        <v>4</v>
      </c>
      <c r="Q5">
        <f t="shared" si="2"/>
        <v>79.730118747750993</v>
      </c>
      <c r="R5">
        <f t="shared" si="3"/>
        <v>3.9334280134919228</v>
      </c>
      <c r="T5" t="s">
        <v>71</v>
      </c>
      <c r="U5">
        <f>60*5</f>
        <v>300</v>
      </c>
    </row>
    <row r="6" spans="1:21" x14ac:dyDescent="0.75">
      <c r="A6" s="7">
        <v>0.47636574074074073</v>
      </c>
      <c r="B6">
        <v>25.87</v>
      </c>
      <c r="C6">
        <v>25.15</v>
      </c>
      <c r="D6">
        <v>10</v>
      </c>
      <c r="E6">
        <v>24.01</v>
      </c>
      <c r="F6">
        <v>12.6</v>
      </c>
      <c r="G6">
        <v>24.76</v>
      </c>
      <c r="H6">
        <v>30.4</v>
      </c>
      <c r="I6">
        <v>31.09</v>
      </c>
      <c r="J6">
        <v>23.64</v>
      </c>
      <c r="K6">
        <v>1531.55</v>
      </c>
      <c r="N6">
        <f t="shared" si="0"/>
        <v>19.918800000000001</v>
      </c>
      <c r="O6">
        <f t="shared" si="1"/>
        <v>0.98224747026451276</v>
      </c>
      <c r="P6">
        <v>5</v>
      </c>
      <c r="Q6">
        <f t="shared" si="2"/>
        <v>79.638532441713366</v>
      </c>
      <c r="R6">
        <f t="shared" si="3"/>
        <v>3.9112373513225638</v>
      </c>
      <c r="T6" t="s">
        <v>72</v>
      </c>
      <c r="U6">
        <f>U2*U4*U5*U3</f>
        <v>6024.131058330001</v>
      </c>
    </row>
    <row r="7" spans="1:21" x14ac:dyDescent="0.75">
      <c r="A7" s="7">
        <v>0.47706018518518517</v>
      </c>
      <c r="B7">
        <v>25.58</v>
      </c>
      <c r="C7">
        <v>25.44</v>
      </c>
      <c r="D7">
        <v>10</v>
      </c>
      <c r="E7">
        <v>24.14</v>
      </c>
      <c r="F7">
        <v>11.78</v>
      </c>
      <c r="G7">
        <v>25.24</v>
      </c>
      <c r="H7">
        <v>31.37</v>
      </c>
      <c r="I7">
        <v>31.81</v>
      </c>
      <c r="J7">
        <v>24.33</v>
      </c>
      <c r="K7">
        <v>1558.89</v>
      </c>
      <c r="N7">
        <f t="shared" si="0"/>
        <v>19.628799999999998</v>
      </c>
      <c r="O7">
        <f t="shared" si="1"/>
        <v>0.96794682131092558</v>
      </c>
      <c r="P7">
        <v>6</v>
      </c>
      <c r="Q7">
        <f t="shared" si="2"/>
        <v>79.337707857841551</v>
      </c>
      <c r="R7">
        <f t="shared" si="3"/>
        <v>3.8397341065546278</v>
      </c>
      <c r="T7" t="s">
        <v>73</v>
      </c>
    </row>
    <row r="8" spans="1:21" x14ac:dyDescent="0.75">
      <c r="A8" s="7">
        <v>0.47775462962962961</v>
      </c>
      <c r="B8">
        <v>25.57</v>
      </c>
      <c r="C8">
        <v>25.83</v>
      </c>
      <c r="D8">
        <v>10</v>
      </c>
      <c r="E8">
        <v>24.35</v>
      </c>
      <c r="F8">
        <v>12.27</v>
      </c>
      <c r="G8">
        <v>24.8</v>
      </c>
      <c r="H8">
        <v>30.37</v>
      </c>
      <c r="I8">
        <v>28.82</v>
      </c>
      <c r="J8">
        <v>23.08</v>
      </c>
      <c r="K8">
        <v>682.57</v>
      </c>
      <c r="N8">
        <f t="shared" si="0"/>
        <v>19.6188</v>
      </c>
      <c r="O8">
        <f t="shared" si="1"/>
        <v>0.96745369548493998</v>
      </c>
      <c r="P8">
        <v>7</v>
      </c>
      <c r="Q8">
        <f t="shared" si="2"/>
        <v>79.327175974065696</v>
      </c>
      <c r="R8">
        <f t="shared" si="3"/>
        <v>3.8372684774246997</v>
      </c>
      <c r="T8" t="s">
        <v>74</v>
      </c>
    </row>
    <row r="9" spans="1:21" x14ac:dyDescent="0.75">
      <c r="A9" s="7">
        <v>0.47844907407407405</v>
      </c>
      <c r="B9">
        <v>25.47</v>
      </c>
      <c r="C9">
        <v>26.29</v>
      </c>
      <c r="D9">
        <v>10</v>
      </c>
      <c r="E9">
        <v>24.48</v>
      </c>
      <c r="F9">
        <v>12.6</v>
      </c>
      <c r="G9">
        <v>25.36</v>
      </c>
      <c r="H9">
        <v>30.28</v>
      </c>
      <c r="I9">
        <v>32.090000000000003</v>
      </c>
      <c r="J9">
        <v>23.78</v>
      </c>
      <c r="K9">
        <v>1504.21</v>
      </c>
      <c r="N9">
        <f t="shared" si="0"/>
        <v>19.518799999999999</v>
      </c>
      <c r="O9">
        <f t="shared" si="1"/>
        <v>0.96252243722508224</v>
      </c>
      <c r="P9">
        <v>8</v>
      </c>
      <c r="Q9">
        <f t="shared" si="2"/>
        <v>79.221263602270625</v>
      </c>
      <c r="R9">
        <f t="shared" si="3"/>
        <v>3.8126121861254112</v>
      </c>
      <c r="T9" t="s">
        <v>76</v>
      </c>
    </row>
    <row r="10" spans="1:21" x14ac:dyDescent="0.75">
      <c r="A10" s="7">
        <v>0.4791435185185185</v>
      </c>
      <c r="B10">
        <v>25.41</v>
      </c>
      <c r="C10">
        <v>26.88</v>
      </c>
      <c r="D10">
        <v>10</v>
      </c>
      <c r="E10">
        <v>24.77</v>
      </c>
      <c r="F10">
        <v>11.94</v>
      </c>
      <c r="G10">
        <v>25.89</v>
      </c>
      <c r="H10">
        <v>31.27</v>
      </c>
      <c r="I10">
        <v>32.659999999999997</v>
      </c>
      <c r="J10">
        <v>23.7</v>
      </c>
      <c r="K10">
        <v>1550.69</v>
      </c>
      <c r="N10">
        <f t="shared" si="0"/>
        <v>19.4588</v>
      </c>
      <c r="O10">
        <f t="shared" si="1"/>
        <v>0.95956368226916777</v>
      </c>
      <c r="P10">
        <v>9</v>
      </c>
      <c r="Q10">
        <f t="shared" si="2"/>
        <v>79.157193660451824</v>
      </c>
      <c r="R10">
        <f t="shared" si="3"/>
        <v>3.7978184113458391</v>
      </c>
    </row>
    <row r="11" spans="1:21" x14ac:dyDescent="0.75">
      <c r="A11" s="7">
        <v>0.47983796296296299</v>
      </c>
      <c r="B11">
        <v>25.33</v>
      </c>
      <c r="C11">
        <v>27.5</v>
      </c>
      <c r="D11">
        <v>10</v>
      </c>
      <c r="E11">
        <v>25.01</v>
      </c>
      <c r="F11">
        <v>14.1</v>
      </c>
      <c r="G11">
        <v>24.97</v>
      </c>
      <c r="H11">
        <v>30.17</v>
      </c>
      <c r="I11">
        <v>29.21</v>
      </c>
      <c r="J11">
        <v>23.76</v>
      </c>
      <c r="K11">
        <v>1155.5899999999999</v>
      </c>
      <c r="N11">
        <f t="shared" si="0"/>
        <v>19.378799999999998</v>
      </c>
      <c r="O11">
        <f t="shared" si="1"/>
        <v>0.95561867566128167</v>
      </c>
      <c r="P11">
        <v>10</v>
      </c>
      <c r="Q11">
        <f t="shared" si="2"/>
        <v>79.071149916403499</v>
      </c>
      <c r="R11">
        <f t="shared" si="3"/>
        <v>3.7780933783064081</v>
      </c>
      <c r="T11">
        <f>0.2*N2</f>
        <v>4.0557600000000003</v>
      </c>
    </row>
    <row r="12" spans="1:21" x14ac:dyDescent="0.75">
      <c r="A12" s="7">
        <v>0.48053240740740738</v>
      </c>
      <c r="B12">
        <v>25.22</v>
      </c>
      <c r="C12">
        <v>27.97</v>
      </c>
      <c r="D12">
        <v>10</v>
      </c>
      <c r="E12">
        <v>24.59</v>
      </c>
      <c r="F12">
        <v>11.28</v>
      </c>
      <c r="G12">
        <v>25.2</v>
      </c>
      <c r="H12">
        <v>30.14</v>
      </c>
      <c r="I12">
        <v>30.27</v>
      </c>
      <c r="J12">
        <v>23.85</v>
      </c>
      <c r="K12">
        <v>1344.25</v>
      </c>
      <c r="N12">
        <f t="shared" si="0"/>
        <v>19.268799999999999</v>
      </c>
      <c r="O12">
        <f t="shared" si="1"/>
        <v>0.95019429157543833</v>
      </c>
      <c r="P12">
        <v>11</v>
      </c>
      <c r="Q12">
        <f t="shared" si="2"/>
        <v>78.951673171136761</v>
      </c>
      <c r="R12">
        <f t="shared" si="3"/>
        <v>3.7509714578771916</v>
      </c>
    </row>
    <row r="13" spans="1:21" x14ac:dyDescent="0.75">
      <c r="A13" s="7">
        <v>0.48122685185185188</v>
      </c>
      <c r="B13">
        <v>25.21</v>
      </c>
      <c r="C13">
        <v>28.48</v>
      </c>
      <c r="D13">
        <v>10</v>
      </c>
      <c r="E13">
        <v>24.94</v>
      </c>
      <c r="F13">
        <v>11.61</v>
      </c>
      <c r="G13">
        <v>25.73</v>
      </c>
      <c r="H13">
        <v>30.82</v>
      </c>
      <c r="I13">
        <v>32.909999999999997</v>
      </c>
      <c r="J13">
        <v>24.03</v>
      </c>
      <c r="K13">
        <v>1360.66</v>
      </c>
      <c r="N13">
        <f t="shared" si="0"/>
        <v>19.258800000000001</v>
      </c>
      <c r="O13">
        <f t="shared" si="1"/>
        <v>0.94970116574945262</v>
      </c>
      <c r="P13">
        <v>12</v>
      </c>
      <c r="Q13">
        <f t="shared" si="2"/>
        <v>78.940743971587025</v>
      </c>
      <c r="R13">
        <f t="shared" si="3"/>
        <v>3.7485058287472635</v>
      </c>
    </row>
    <row r="14" spans="1:21" x14ac:dyDescent="0.75">
      <c r="A14" s="7">
        <v>0.48192129629629626</v>
      </c>
      <c r="B14">
        <v>25.1</v>
      </c>
      <c r="C14">
        <v>29.19</v>
      </c>
      <c r="D14">
        <v>10</v>
      </c>
      <c r="E14">
        <v>25.06</v>
      </c>
      <c r="F14">
        <v>13.43</v>
      </c>
      <c r="G14">
        <v>24.61</v>
      </c>
      <c r="H14">
        <v>28.94</v>
      </c>
      <c r="I14">
        <v>30.23</v>
      </c>
      <c r="J14">
        <v>22.88</v>
      </c>
      <c r="K14">
        <v>1403.04</v>
      </c>
      <c r="N14">
        <f t="shared" si="0"/>
        <v>19.148800000000001</v>
      </c>
      <c r="O14">
        <f t="shared" si="1"/>
        <v>0.94427678166360929</v>
      </c>
      <c r="P14">
        <v>13</v>
      </c>
      <c r="Q14">
        <f t="shared" si="2"/>
        <v>78.819769385026746</v>
      </c>
      <c r="R14">
        <f t="shared" si="3"/>
        <v>3.7213839083180469</v>
      </c>
    </row>
    <row r="15" spans="1:21" x14ac:dyDescent="0.75">
      <c r="A15" s="7">
        <v>0.48261574074074076</v>
      </c>
      <c r="B15">
        <v>24.94</v>
      </c>
      <c r="C15">
        <v>29.67</v>
      </c>
      <c r="D15">
        <v>10</v>
      </c>
      <c r="E15">
        <v>24.74</v>
      </c>
      <c r="F15">
        <v>11.78</v>
      </c>
      <c r="G15">
        <v>23.85</v>
      </c>
      <c r="H15">
        <v>29.15</v>
      </c>
      <c r="I15">
        <v>29.59</v>
      </c>
      <c r="J15">
        <v>22.23</v>
      </c>
      <c r="K15">
        <v>1389.37</v>
      </c>
      <c r="N15">
        <f t="shared" si="0"/>
        <v>18.988800000000001</v>
      </c>
      <c r="O15">
        <f t="shared" si="1"/>
        <v>0.93638676844783719</v>
      </c>
      <c r="P15">
        <v>14</v>
      </c>
      <c r="Q15">
        <f t="shared" si="2"/>
        <v>78.641304347826093</v>
      </c>
      <c r="R15">
        <f t="shared" si="3"/>
        <v>3.6819338422391859</v>
      </c>
    </row>
    <row r="16" spans="1:21" x14ac:dyDescent="0.75">
      <c r="A16" s="7">
        <v>0.48331018518518515</v>
      </c>
      <c r="B16">
        <v>24.89</v>
      </c>
      <c r="C16">
        <v>29.94</v>
      </c>
      <c r="D16">
        <v>10</v>
      </c>
      <c r="E16">
        <v>24.77</v>
      </c>
      <c r="F16">
        <v>12.94</v>
      </c>
      <c r="G16">
        <v>24.59</v>
      </c>
      <c r="H16">
        <v>28.54</v>
      </c>
      <c r="I16">
        <v>28.54</v>
      </c>
      <c r="J16">
        <v>23.13</v>
      </c>
      <c r="K16">
        <v>1385.27</v>
      </c>
      <c r="N16">
        <f t="shared" si="0"/>
        <v>18.938800000000001</v>
      </c>
      <c r="O16">
        <f t="shared" si="1"/>
        <v>0.93392113931790832</v>
      </c>
      <c r="P16">
        <v>15</v>
      </c>
      <c r="Q16">
        <f t="shared" si="2"/>
        <v>78.584915622953943</v>
      </c>
      <c r="R16">
        <f t="shared" si="3"/>
        <v>3.6696056965895418</v>
      </c>
    </row>
    <row r="17" spans="1:18" x14ac:dyDescent="0.75">
      <c r="A17" s="7">
        <v>0.48400462962962965</v>
      </c>
      <c r="B17">
        <v>24.83</v>
      </c>
      <c r="C17">
        <v>30.32</v>
      </c>
      <c r="D17">
        <v>10</v>
      </c>
      <c r="E17">
        <v>25.15</v>
      </c>
      <c r="F17">
        <v>10.61</v>
      </c>
      <c r="G17">
        <v>25.46</v>
      </c>
      <c r="H17">
        <v>31.03</v>
      </c>
      <c r="I17">
        <v>31.5</v>
      </c>
      <c r="J17">
        <v>24.18</v>
      </c>
      <c r="K17">
        <v>1394.84</v>
      </c>
      <c r="N17">
        <f t="shared" si="0"/>
        <v>18.878799999999998</v>
      </c>
      <c r="O17">
        <f t="shared" si="1"/>
        <v>0.93096238436199374</v>
      </c>
      <c r="P17">
        <v>16</v>
      </c>
      <c r="Q17">
        <f t="shared" si="2"/>
        <v>78.516854884844378</v>
      </c>
      <c r="R17">
        <f t="shared" si="3"/>
        <v>3.6548119218099684</v>
      </c>
    </row>
    <row r="18" spans="1:18" x14ac:dyDescent="0.75">
      <c r="A18" s="7">
        <v>0.48469907407407403</v>
      </c>
      <c r="B18">
        <v>24.65</v>
      </c>
      <c r="C18">
        <v>29.16</v>
      </c>
      <c r="D18">
        <v>10</v>
      </c>
      <c r="E18">
        <v>25.2</v>
      </c>
      <c r="F18">
        <v>17.829999999999998</v>
      </c>
      <c r="G18">
        <v>25.39</v>
      </c>
      <c r="H18">
        <v>28.42</v>
      </c>
      <c r="I18">
        <v>33.19</v>
      </c>
      <c r="J18">
        <v>23.79</v>
      </c>
      <c r="K18">
        <v>1413.98</v>
      </c>
      <c r="N18">
        <f t="shared" si="0"/>
        <v>18.698799999999999</v>
      </c>
      <c r="O18">
        <f t="shared" si="1"/>
        <v>0.92208611949425001</v>
      </c>
      <c r="P18">
        <v>17</v>
      </c>
      <c r="Q18">
        <f t="shared" si="2"/>
        <v>78.310051981945378</v>
      </c>
      <c r="R18">
        <f t="shared" si="3"/>
        <v>3.6104305974712503</v>
      </c>
    </row>
    <row r="19" spans="1:18" x14ac:dyDescent="0.75">
      <c r="A19" s="7">
        <v>0.48539351851851853</v>
      </c>
      <c r="B19">
        <v>24.63</v>
      </c>
      <c r="C19">
        <v>27.76</v>
      </c>
      <c r="D19">
        <v>10</v>
      </c>
      <c r="E19">
        <v>25.66</v>
      </c>
      <c r="F19">
        <v>18.690000000000001</v>
      </c>
      <c r="G19">
        <v>24.73</v>
      </c>
      <c r="H19">
        <v>29.69</v>
      </c>
      <c r="I19">
        <v>30.75</v>
      </c>
      <c r="J19">
        <v>23.48</v>
      </c>
      <c r="K19">
        <v>1408.51</v>
      </c>
      <c r="N19">
        <f t="shared" si="0"/>
        <v>18.678799999999999</v>
      </c>
      <c r="O19">
        <f t="shared" si="1"/>
        <v>0.9210998678422786</v>
      </c>
      <c r="P19">
        <v>18</v>
      </c>
      <c r="Q19">
        <f t="shared" si="2"/>
        <v>78.286827847613338</v>
      </c>
      <c r="R19">
        <f t="shared" si="3"/>
        <v>3.6054993392113928</v>
      </c>
    </row>
    <row r="20" spans="1:18" x14ac:dyDescent="0.75">
      <c r="A20" s="7">
        <v>0.48608796296296292</v>
      </c>
      <c r="B20">
        <v>24.48</v>
      </c>
      <c r="C20">
        <v>26.96</v>
      </c>
      <c r="D20">
        <v>10</v>
      </c>
      <c r="E20">
        <v>25.38</v>
      </c>
      <c r="F20">
        <v>18.86</v>
      </c>
      <c r="G20">
        <v>23.76</v>
      </c>
      <c r="H20">
        <v>27.54</v>
      </c>
      <c r="I20">
        <v>27.91</v>
      </c>
      <c r="J20">
        <v>22.42</v>
      </c>
      <c r="K20">
        <v>1418.08</v>
      </c>
      <c r="N20">
        <f t="shared" si="0"/>
        <v>18.5288</v>
      </c>
      <c r="O20">
        <f t="shared" si="1"/>
        <v>0.91370298045249221</v>
      </c>
      <c r="P20">
        <v>19</v>
      </c>
      <c r="Q20">
        <f t="shared" si="2"/>
        <v>78.111048745736369</v>
      </c>
      <c r="R20">
        <f t="shared" si="3"/>
        <v>3.5685149022624612</v>
      </c>
    </row>
    <row r="21" spans="1:18" x14ac:dyDescent="0.75">
      <c r="A21" s="7">
        <v>0.48678240740740741</v>
      </c>
      <c r="B21">
        <v>24.46</v>
      </c>
      <c r="C21">
        <v>26.28</v>
      </c>
      <c r="D21">
        <v>10</v>
      </c>
      <c r="E21">
        <v>25.24</v>
      </c>
      <c r="F21">
        <v>19.55</v>
      </c>
      <c r="G21">
        <v>25.42</v>
      </c>
      <c r="H21">
        <v>31.59</v>
      </c>
      <c r="I21">
        <v>31.6</v>
      </c>
      <c r="J21">
        <v>23.54</v>
      </c>
      <c r="K21">
        <v>1390.73</v>
      </c>
      <c r="N21">
        <f t="shared" si="0"/>
        <v>18.508800000000001</v>
      </c>
      <c r="O21">
        <f t="shared" si="1"/>
        <v>0.91271672880052079</v>
      </c>
      <c r="P21">
        <v>20</v>
      </c>
      <c r="Q21">
        <f t="shared" si="2"/>
        <v>78.087396265560173</v>
      </c>
      <c r="R21">
        <f t="shared" si="3"/>
        <v>3.5635836440026036</v>
      </c>
    </row>
    <row r="22" spans="1:18" x14ac:dyDescent="0.75">
      <c r="A22" s="7">
        <v>0.4874768518518518</v>
      </c>
      <c r="B22">
        <v>24.29</v>
      </c>
      <c r="C22">
        <v>25.94</v>
      </c>
      <c r="D22">
        <v>10</v>
      </c>
      <c r="E22">
        <v>25.56</v>
      </c>
      <c r="F22">
        <v>19.55</v>
      </c>
      <c r="G22">
        <v>24.28</v>
      </c>
      <c r="H22">
        <v>32.74</v>
      </c>
      <c r="I22">
        <v>31.52</v>
      </c>
      <c r="J22">
        <v>24.33</v>
      </c>
      <c r="K22">
        <v>1386.63</v>
      </c>
      <c r="N22">
        <f t="shared" si="0"/>
        <v>18.338799999999999</v>
      </c>
      <c r="O22">
        <f t="shared" si="1"/>
        <v>0.90433358975876277</v>
      </c>
      <c r="P22">
        <v>21</v>
      </c>
      <c r="Q22">
        <f t="shared" si="2"/>
        <v>77.884267236678511</v>
      </c>
      <c r="R22">
        <f t="shared" si="3"/>
        <v>3.5216679487938141</v>
      </c>
    </row>
    <row r="23" spans="1:18" x14ac:dyDescent="0.75">
      <c r="A23" s="7">
        <v>0.4881712962962963</v>
      </c>
      <c r="B23">
        <v>24.21</v>
      </c>
      <c r="C23">
        <v>25.64</v>
      </c>
      <c r="D23">
        <v>10</v>
      </c>
      <c r="E23">
        <v>25.07</v>
      </c>
      <c r="F23">
        <v>19.72</v>
      </c>
      <c r="G23">
        <v>24.74</v>
      </c>
      <c r="H23">
        <v>30.23</v>
      </c>
      <c r="I23">
        <v>30.37</v>
      </c>
      <c r="J23">
        <v>23.27</v>
      </c>
      <c r="K23">
        <v>1386.63</v>
      </c>
      <c r="N23">
        <f t="shared" si="0"/>
        <v>18.258800000000001</v>
      </c>
      <c r="O23">
        <f t="shared" si="1"/>
        <v>0.90038858315087678</v>
      </c>
      <c r="P23">
        <v>22</v>
      </c>
      <c r="Q23">
        <f t="shared" si="2"/>
        <v>77.787368282691091</v>
      </c>
      <c r="R23">
        <f t="shared" si="3"/>
        <v>3.501942915754384</v>
      </c>
    </row>
    <row r="24" spans="1:18" x14ac:dyDescent="0.75">
      <c r="A24" s="7">
        <v>0.4888657407407408</v>
      </c>
      <c r="B24">
        <v>24.04</v>
      </c>
      <c r="C24">
        <v>25.31</v>
      </c>
      <c r="D24">
        <v>10</v>
      </c>
      <c r="E24">
        <v>25.14</v>
      </c>
      <c r="F24">
        <v>19.55</v>
      </c>
      <c r="G24">
        <v>23.95</v>
      </c>
      <c r="H24">
        <v>31.19</v>
      </c>
      <c r="I24">
        <v>30.32</v>
      </c>
      <c r="J24">
        <v>24.43</v>
      </c>
      <c r="K24">
        <v>1388</v>
      </c>
      <c r="N24">
        <f t="shared" si="0"/>
        <v>18.088799999999999</v>
      </c>
      <c r="O24">
        <f t="shared" si="1"/>
        <v>0.89200544410911886</v>
      </c>
      <c r="P24">
        <v>23</v>
      </c>
      <c r="Q24">
        <f t="shared" si="2"/>
        <v>77.578612179912426</v>
      </c>
      <c r="R24">
        <f t="shared" si="3"/>
        <v>3.460027220545594</v>
      </c>
    </row>
    <row r="25" spans="1:18" x14ac:dyDescent="0.75">
      <c r="A25" s="7">
        <v>0.48956018518518518</v>
      </c>
      <c r="B25">
        <v>23.91</v>
      </c>
      <c r="C25">
        <v>25.02</v>
      </c>
      <c r="D25">
        <v>10</v>
      </c>
      <c r="E25">
        <v>25.09</v>
      </c>
      <c r="F25">
        <v>20.420000000000002</v>
      </c>
      <c r="G25">
        <v>23.23</v>
      </c>
      <c r="H25">
        <v>29.76</v>
      </c>
      <c r="I25">
        <v>31.23</v>
      </c>
      <c r="J25">
        <v>23.46</v>
      </c>
      <c r="K25">
        <v>1393.47</v>
      </c>
      <c r="N25">
        <f t="shared" si="0"/>
        <v>17.9588</v>
      </c>
      <c r="O25">
        <f t="shared" si="1"/>
        <v>0.885594808371304</v>
      </c>
      <c r="P25">
        <v>24</v>
      </c>
      <c r="Q25">
        <f t="shared" si="2"/>
        <v>77.416308439316666</v>
      </c>
      <c r="R25">
        <f t="shared" si="3"/>
        <v>3.4279740418565199</v>
      </c>
    </row>
    <row r="26" spans="1:18" x14ac:dyDescent="0.75">
      <c r="A26" s="7">
        <v>0.49025462962962968</v>
      </c>
      <c r="B26">
        <v>23.82</v>
      </c>
      <c r="C26">
        <v>24.79</v>
      </c>
      <c r="D26">
        <v>10</v>
      </c>
      <c r="E26">
        <v>27.46</v>
      </c>
      <c r="F26">
        <v>20.239999999999998</v>
      </c>
      <c r="G26">
        <v>24.8</v>
      </c>
      <c r="H26">
        <v>32.68</v>
      </c>
      <c r="I26">
        <v>30.83</v>
      </c>
      <c r="J26">
        <v>24.46</v>
      </c>
      <c r="K26">
        <v>1385.27</v>
      </c>
      <c r="N26">
        <f t="shared" si="0"/>
        <v>17.8688</v>
      </c>
      <c r="O26">
        <f t="shared" si="1"/>
        <v>0.88115667593743219</v>
      </c>
      <c r="P26">
        <v>25</v>
      </c>
      <c r="Q26">
        <f t="shared" si="2"/>
        <v>77.302560888252145</v>
      </c>
      <c r="R26">
        <f t="shared" si="3"/>
        <v>3.4057833796871608</v>
      </c>
    </row>
    <row r="27" spans="1:18" x14ac:dyDescent="0.75">
      <c r="A27" s="7">
        <v>0.49094907407407407</v>
      </c>
      <c r="B27">
        <v>23.81</v>
      </c>
      <c r="C27">
        <v>24.59</v>
      </c>
      <c r="D27">
        <v>10</v>
      </c>
      <c r="E27">
        <v>26.59</v>
      </c>
      <c r="F27">
        <v>20.95</v>
      </c>
      <c r="G27">
        <v>24.93</v>
      </c>
      <c r="H27">
        <v>32.71</v>
      </c>
      <c r="I27">
        <v>31.14</v>
      </c>
      <c r="J27">
        <v>24.75</v>
      </c>
      <c r="K27">
        <v>1382.53</v>
      </c>
      <c r="N27">
        <f t="shared" si="0"/>
        <v>17.858799999999999</v>
      </c>
      <c r="O27">
        <f t="shared" si="1"/>
        <v>0.88066355011144637</v>
      </c>
      <c r="P27">
        <v>26</v>
      </c>
      <c r="Q27">
        <f t="shared" si="2"/>
        <v>77.289851501780632</v>
      </c>
      <c r="R27">
        <f t="shared" si="3"/>
        <v>3.4033177505572318</v>
      </c>
    </row>
    <row r="28" spans="1:18" x14ac:dyDescent="0.75">
      <c r="A28" s="7">
        <v>0.49164351851851856</v>
      </c>
      <c r="B28">
        <v>23.61</v>
      </c>
      <c r="C28">
        <v>25.77</v>
      </c>
      <c r="D28">
        <v>10</v>
      </c>
      <c r="E28">
        <v>25.95</v>
      </c>
      <c r="F28">
        <v>15.44</v>
      </c>
      <c r="G28">
        <v>24.94</v>
      </c>
      <c r="H28">
        <v>34.04</v>
      </c>
      <c r="I28">
        <v>32.49</v>
      </c>
      <c r="J28">
        <v>24.57</v>
      </c>
      <c r="K28">
        <v>1378.43</v>
      </c>
      <c r="N28">
        <f t="shared" si="0"/>
        <v>17.658799999999999</v>
      </c>
      <c r="O28">
        <f t="shared" si="1"/>
        <v>0.87080103359173122</v>
      </c>
      <c r="P28">
        <v>27</v>
      </c>
      <c r="Q28">
        <f t="shared" si="2"/>
        <v>77.032640949554903</v>
      </c>
      <c r="R28">
        <f t="shared" si="3"/>
        <v>3.3540051679586562</v>
      </c>
    </row>
    <row r="29" spans="1:18" x14ac:dyDescent="0.75">
      <c r="A29" s="7">
        <v>0.49233796296296295</v>
      </c>
      <c r="B29">
        <v>23.6</v>
      </c>
      <c r="C29">
        <v>26.64</v>
      </c>
      <c r="D29">
        <v>10</v>
      </c>
      <c r="E29">
        <v>24.96</v>
      </c>
      <c r="F29">
        <v>13.27</v>
      </c>
      <c r="G29">
        <v>24.63</v>
      </c>
      <c r="H29">
        <v>33.340000000000003</v>
      </c>
      <c r="I29">
        <v>31.26</v>
      </c>
      <c r="J29">
        <v>23.63</v>
      </c>
      <c r="K29">
        <v>1375.7</v>
      </c>
      <c r="N29">
        <f t="shared" si="0"/>
        <v>17.648800000000001</v>
      </c>
      <c r="O29">
        <f t="shared" si="1"/>
        <v>0.87030790776574551</v>
      </c>
      <c r="P29">
        <v>28</v>
      </c>
      <c r="Q29">
        <f t="shared" si="2"/>
        <v>77.019627396763525</v>
      </c>
      <c r="R29">
        <f t="shared" si="3"/>
        <v>3.3515395388287277</v>
      </c>
    </row>
    <row r="30" spans="1:18" x14ac:dyDescent="0.75">
      <c r="A30" s="7">
        <v>0.49303240740740745</v>
      </c>
      <c r="B30">
        <v>23.37</v>
      </c>
      <c r="C30">
        <v>26.56</v>
      </c>
      <c r="D30">
        <v>10</v>
      </c>
      <c r="E30">
        <v>24.14</v>
      </c>
      <c r="F30">
        <v>19.72</v>
      </c>
      <c r="G30">
        <v>24.21</v>
      </c>
      <c r="H30">
        <v>32</v>
      </c>
      <c r="I30">
        <v>31.35</v>
      </c>
      <c r="J30">
        <v>23.12</v>
      </c>
      <c r="K30">
        <v>1370.23</v>
      </c>
      <c r="N30">
        <f t="shared" si="0"/>
        <v>17.418800000000001</v>
      </c>
      <c r="O30">
        <f t="shared" si="1"/>
        <v>0.85896601376807313</v>
      </c>
      <c r="P30">
        <v>29</v>
      </c>
      <c r="Q30">
        <f t="shared" si="2"/>
        <v>76.716191700920845</v>
      </c>
      <c r="R30">
        <f t="shared" si="3"/>
        <v>3.2948300688403656</v>
      </c>
    </row>
    <row r="31" spans="1:18" x14ac:dyDescent="0.75">
      <c r="A31" s="7">
        <v>0.49372685185185183</v>
      </c>
      <c r="B31">
        <v>23.26</v>
      </c>
      <c r="C31">
        <v>26.39</v>
      </c>
      <c r="D31">
        <v>10</v>
      </c>
      <c r="E31">
        <v>23.9</v>
      </c>
      <c r="F31">
        <v>10.119999999999999</v>
      </c>
      <c r="G31">
        <v>24.93</v>
      </c>
      <c r="H31">
        <v>34.270000000000003</v>
      </c>
      <c r="I31">
        <v>32.299999999999997</v>
      </c>
      <c r="J31">
        <v>23.47</v>
      </c>
      <c r="K31">
        <v>1360.66</v>
      </c>
      <c r="N31">
        <f t="shared" si="0"/>
        <v>17.308800000000002</v>
      </c>
      <c r="O31">
        <f t="shared" si="1"/>
        <v>0.8535416296822298</v>
      </c>
      <c r="P31">
        <v>30</v>
      </c>
      <c r="Q31">
        <f t="shared" si="2"/>
        <v>76.568219633943428</v>
      </c>
      <c r="R31">
        <f t="shared" si="3"/>
        <v>3.267708148411149</v>
      </c>
    </row>
    <row r="32" spans="1:18" x14ac:dyDescent="0.75">
      <c r="A32" s="7">
        <v>0.49442129629629633</v>
      </c>
      <c r="B32">
        <v>23.19</v>
      </c>
      <c r="C32">
        <v>26.39</v>
      </c>
      <c r="D32">
        <v>10</v>
      </c>
      <c r="E32">
        <v>24.37</v>
      </c>
      <c r="F32">
        <v>12.77</v>
      </c>
      <c r="G32">
        <v>24.86</v>
      </c>
      <c r="H32">
        <v>32.340000000000003</v>
      </c>
      <c r="I32">
        <v>29.43</v>
      </c>
      <c r="J32">
        <v>23.14</v>
      </c>
      <c r="K32">
        <v>1326.48</v>
      </c>
      <c r="N32">
        <f t="shared" si="0"/>
        <v>17.238800000000001</v>
      </c>
      <c r="O32">
        <f t="shared" si="1"/>
        <v>0.8500897489003294</v>
      </c>
      <c r="P32">
        <v>31</v>
      </c>
      <c r="Q32">
        <f t="shared" si="2"/>
        <v>76.473072371626799</v>
      </c>
      <c r="R32">
        <f t="shared" si="3"/>
        <v>3.2504487445016474</v>
      </c>
    </row>
    <row r="33" spans="1:18" x14ac:dyDescent="0.75">
      <c r="A33" s="7">
        <v>0.49511574074074072</v>
      </c>
      <c r="B33">
        <v>23.06</v>
      </c>
      <c r="C33">
        <v>26.35</v>
      </c>
      <c r="D33">
        <v>10</v>
      </c>
      <c r="E33">
        <v>24.35</v>
      </c>
      <c r="F33">
        <v>12.44</v>
      </c>
      <c r="G33">
        <v>24.62</v>
      </c>
      <c r="H33">
        <v>33.72</v>
      </c>
      <c r="I33">
        <v>27.91</v>
      </c>
      <c r="J33">
        <v>23.06</v>
      </c>
      <c r="K33">
        <v>1367.49</v>
      </c>
      <c r="N33">
        <f t="shared" si="0"/>
        <v>17.108799999999999</v>
      </c>
      <c r="O33">
        <f t="shared" si="1"/>
        <v>0.84367911316251443</v>
      </c>
      <c r="P33">
        <v>32</v>
      </c>
      <c r="Q33">
        <f t="shared" si="2"/>
        <v>76.294304685308148</v>
      </c>
      <c r="R33">
        <f t="shared" si="3"/>
        <v>3.2183955658125725</v>
      </c>
    </row>
    <row r="34" spans="1:18" x14ac:dyDescent="0.75">
      <c r="A34" s="7">
        <v>0.49548611111111113</v>
      </c>
      <c r="B34">
        <v>22.93</v>
      </c>
      <c r="C34">
        <v>26.33</v>
      </c>
      <c r="D34">
        <v>10</v>
      </c>
      <c r="E34">
        <v>24.53</v>
      </c>
      <c r="F34">
        <v>12.44</v>
      </c>
      <c r="G34">
        <v>25.22</v>
      </c>
      <c r="H34">
        <v>34.880000000000003</v>
      </c>
      <c r="I34">
        <v>28.07</v>
      </c>
      <c r="J34">
        <v>23.97</v>
      </c>
      <c r="K34">
        <v>1364.76</v>
      </c>
      <c r="N34">
        <f t="shared" si="0"/>
        <v>16.9788</v>
      </c>
      <c r="O34">
        <f t="shared" si="1"/>
        <v>0.83726847742469968</v>
      </c>
      <c r="P34">
        <v>33</v>
      </c>
      <c r="Q34">
        <f t="shared" si="2"/>
        <v>76.112799491130119</v>
      </c>
      <c r="R34">
        <f t="shared" si="3"/>
        <v>3.1863423871234984</v>
      </c>
    </row>
    <row r="35" spans="1:18" x14ac:dyDescent="0.75">
      <c r="A35" s="7">
        <v>0.49581018518518521</v>
      </c>
      <c r="B35">
        <v>22.75</v>
      </c>
      <c r="C35">
        <v>26.31</v>
      </c>
      <c r="D35">
        <v>10</v>
      </c>
      <c r="E35">
        <v>24.73</v>
      </c>
      <c r="F35">
        <v>10</v>
      </c>
      <c r="G35">
        <v>24.99</v>
      </c>
      <c r="H35">
        <v>36.14</v>
      </c>
      <c r="I35">
        <v>35.159999999999997</v>
      </c>
      <c r="J35">
        <v>28</v>
      </c>
      <c r="K35">
        <v>1366.13</v>
      </c>
      <c r="N35">
        <f t="shared" si="0"/>
        <v>16.7988</v>
      </c>
      <c r="O35">
        <f t="shared" si="1"/>
        <v>0.82839221255695605</v>
      </c>
      <c r="P35">
        <v>34</v>
      </c>
      <c r="Q35">
        <f t="shared" si="2"/>
        <v>75.856846917636972</v>
      </c>
      <c r="R35">
        <f t="shared" si="3"/>
        <v>3.1419610627847803</v>
      </c>
    </row>
    <row r="36" spans="1:18" x14ac:dyDescent="0.75">
      <c r="A36" s="7">
        <v>0.4965046296296296</v>
      </c>
      <c r="B36">
        <v>22.67</v>
      </c>
      <c r="C36">
        <v>26.26</v>
      </c>
      <c r="D36">
        <v>10</v>
      </c>
      <c r="E36">
        <v>25.22</v>
      </c>
      <c r="F36">
        <v>19.72</v>
      </c>
      <c r="G36">
        <v>24.86</v>
      </c>
      <c r="H36">
        <v>31.35</v>
      </c>
      <c r="I36">
        <v>31.66</v>
      </c>
      <c r="J36">
        <v>30.57</v>
      </c>
      <c r="K36">
        <v>1364.76</v>
      </c>
      <c r="N36">
        <f t="shared" si="0"/>
        <v>16.718800000000002</v>
      </c>
      <c r="O36">
        <f t="shared" si="1"/>
        <v>0.82444720594907006</v>
      </c>
      <c r="P36">
        <v>35</v>
      </c>
      <c r="Q36">
        <f t="shared" si="2"/>
        <v>75.741321147450776</v>
      </c>
      <c r="R36">
        <f t="shared" si="3"/>
        <v>3.1222360297453502</v>
      </c>
    </row>
    <row r="37" spans="1:18" x14ac:dyDescent="0.75">
      <c r="A37" s="7">
        <v>0.4971990740740741</v>
      </c>
      <c r="B37">
        <v>22.63</v>
      </c>
      <c r="C37">
        <v>26.22</v>
      </c>
      <c r="D37">
        <v>10</v>
      </c>
      <c r="E37">
        <v>25.41</v>
      </c>
      <c r="F37">
        <v>10.28</v>
      </c>
      <c r="G37">
        <v>32.24</v>
      </c>
      <c r="H37">
        <v>26.67</v>
      </c>
      <c r="I37">
        <v>23.79</v>
      </c>
      <c r="J37">
        <v>29.74</v>
      </c>
      <c r="K37">
        <v>1367.49</v>
      </c>
      <c r="N37">
        <f t="shared" si="0"/>
        <v>16.678799999999999</v>
      </c>
      <c r="O37">
        <f t="shared" si="1"/>
        <v>0.8224747026451269</v>
      </c>
      <c r="P37">
        <v>36</v>
      </c>
      <c r="Q37">
        <f t="shared" si="2"/>
        <v>75.683142672134679</v>
      </c>
      <c r="R37">
        <f t="shared" si="3"/>
        <v>3.1123735132256343</v>
      </c>
    </row>
    <row r="38" spans="1:18" x14ac:dyDescent="0.75">
      <c r="A38" s="7">
        <v>0.49789351851851849</v>
      </c>
      <c r="B38">
        <v>22.61</v>
      </c>
      <c r="C38">
        <v>26.19</v>
      </c>
      <c r="D38">
        <v>10</v>
      </c>
      <c r="E38">
        <v>28.46</v>
      </c>
      <c r="F38">
        <v>10</v>
      </c>
      <c r="G38">
        <v>32.76</v>
      </c>
      <c r="H38">
        <v>26.51</v>
      </c>
      <c r="I38">
        <v>22.37</v>
      </c>
      <c r="J38">
        <v>30.35</v>
      </c>
      <c r="K38">
        <v>1366.13</v>
      </c>
      <c r="N38">
        <f t="shared" si="0"/>
        <v>16.658799999999999</v>
      </c>
      <c r="O38">
        <f t="shared" si="1"/>
        <v>0.82148845099315537</v>
      </c>
      <c r="P38">
        <v>37</v>
      </c>
      <c r="Q38">
        <f t="shared" si="2"/>
        <v>75.653948663769299</v>
      </c>
      <c r="R38">
        <f t="shared" si="3"/>
        <v>3.1074422549657768</v>
      </c>
    </row>
    <row r="39" spans="1:18" x14ac:dyDescent="0.75">
      <c r="A39" s="7">
        <v>0.49858796296296298</v>
      </c>
      <c r="B39">
        <v>22.51</v>
      </c>
      <c r="C39">
        <v>26.08</v>
      </c>
      <c r="D39">
        <v>10</v>
      </c>
      <c r="E39">
        <v>29.94</v>
      </c>
      <c r="F39">
        <v>10</v>
      </c>
      <c r="G39">
        <v>32.78</v>
      </c>
      <c r="H39">
        <v>26.35</v>
      </c>
      <c r="I39">
        <v>22.39</v>
      </c>
      <c r="J39">
        <v>30.59</v>
      </c>
      <c r="K39">
        <v>1357.92</v>
      </c>
      <c r="N39">
        <f t="shared" si="0"/>
        <v>16.558800000000002</v>
      </c>
      <c r="O39">
        <f t="shared" si="1"/>
        <v>0.81655719273329785</v>
      </c>
      <c r="P39">
        <v>38</v>
      </c>
      <c r="Q39">
        <f t="shared" si="2"/>
        <v>75.506920791361694</v>
      </c>
      <c r="R39">
        <f t="shared" si="3"/>
        <v>3.0827859636664896</v>
      </c>
    </row>
    <row r="40" spans="1:18" x14ac:dyDescent="0.75">
      <c r="A40" s="7">
        <v>0.49928240740740742</v>
      </c>
      <c r="B40">
        <v>22.44</v>
      </c>
      <c r="C40">
        <v>26.01</v>
      </c>
      <c r="D40">
        <v>10</v>
      </c>
      <c r="E40">
        <v>30.6</v>
      </c>
      <c r="F40">
        <v>10</v>
      </c>
      <c r="G40">
        <v>32.72</v>
      </c>
      <c r="H40">
        <v>26.24</v>
      </c>
      <c r="I40">
        <v>22.36</v>
      </c>
      <c r="J40">
        <v>31.55</v>
      </c>
      <c r="K40">
        <v>1364.76</v>
      </c>
      <c r="N40">
        <f t="shared" si="0"/>
        <v>16.488800000000001</v>
      </c>
      <c r="O40">
        <f t="shared" si="1"/>
        <v>0.81310531195139757</v>
      </c>
      <c r="P40">
        <v>39</v>
      </c>
      <c r="Q40">
        <f t="shared" si="2"/>
        <v>75.40294017757509</v>
      </c>
      <c r="R40">
        <f t="shared" si="3"/>
        <v>3.0655265597569881</v>
      </c>
    </row>
    <row r="41" spans="1:18" x14ac:dyDescent="0.75">
      <c r="A41" s="7">
        <v>0.49997685185185187</v>
      </c>
      <c r="B41">
        <v>22.32</v>
      </c>
      <c r="C41">
        <v>25.96</v>
      </c>
      <c r="D41">
        <v>10</v>
      </c>
      <c r="E41">
        <v>30.9</v>
      </c>
      <c r="F41">
        <v>10</v>
      </c>
      <c r="G41">
        <v>32.58</v>
      </c>
      <c r="H41">
        <v>26.08</v>
      </c>
      <c r="I41">
        <v>22.31</v>
      </c>
      <c r="J41">
        <v>30.44</v>
      </c>
      <c r="K41">
        <v>1372.96</v>
      </c>
      <c r="N41">
        <f t="shared" si="0"/>
        <v>16.3688</v>
      </c>
      <c r="O41">
        <f t="shared" si="1"/>
        <v>0.80718780203956841</v>
      </c>
      <c r="P41">
        <v>40</v>
      </c>
      <c r="Q41">
        <f t="shared" si="2"/>
        <v>75.222618640340173</v>
      </c>
      <c r="R41">
        <f t="shared" si="3"/>
        <v>3.0359390101978421</v>
      </c>
    </row>
    <row r="42" spans="1:18" x14ac:dyDescent="0.75">
      <c r="A42" s="7">
        <v>0.50067129629629636</v>
      </c>
      <c r="B42">
        <v>22.16</v>
      </c>
      <c r="C42">
        <v>25.9</v>
      </c>
      <c r="D42">
        <v>10</v>
      </c>
      <c r="E42">
        <v>30.98</v>
      </c>
      <c r="F42">
        <v>10</v>
      </c>
      <c r="G42">
        <v>32.69</v>
      </c>
      <c r="H42">
        <v>25.92</v>
      </c>
      <c r="I42">
        <v>22.18</v>
      </c>
      <c r="J42">
        <v>32.270000000000003</v>
      </c>
      <c r="K42">
        <v>1382.53</v>
      </c>
      <c r="N42">
        <f t="shared" si="0"/>
        <v>16.2088</v>
      </c>
      <c r="O42">
        <f t="shared" si="1"/>
        <v>0.79929778882379632</v>
      </c>
      <c r="P42">
        <v>41</v>
      </c>
      <c r="Q42">
        <f t="shared" si="2"/>
        <v>74.978036622081831</v>
      </c>
      <c r="R42">
        <f t="shared" si="3"/>
        <v>2.9964889441189815</v>
      </c>
    </row>
    <row r="43" spans="1:18" x14ac:dyDescent="0.75">
      <c r="A43" s="7">
        <v>0.5013657407407407</v>
      </c>
      <c r="B43">
        <v>22.06</v>
      </c>
      <c r="C43">
        <v>26.04</v>
      </c>
      <c r="D43">
        <v>10</v>
      </c>
      <c r="E43">
        <v>31.1</v>
      </c>
      <c r="F43">
        <v>10</v>
      </c>
      <c r="G43">
        <v>32.700000000000003</v>
      </c>
      <c r="H43">
        <v>25.89</v>
      </c>
      <c r="I43">
        <v>22.32</v>
      </c>
      <c r="J43">
        <v>31.22</v>
      </c>
      <c r="K43">
        <v>1389.37</v>
      </c>
      <c r="N43">
        <f t="shared" si="0"/>
        <v>16.108799999999999</v>
      </c>
      <c r="O43">
        <f t="shared" si="1"/>
        <v>0.79436653056393858</v>
      </c>
      <c r="P43">
        <v>42</v>
      </c>
      <c r="Q43">
        <f t="shared" si="2"/>
        <v>74.822705601907032</v>
      </c>
      <c r="R43">
        <f t="shared" si="3"/>
        <v>2.971832652819693</v>
      </c>
    </row>
    <row r="44" spans="1:18" x14ac:dyDescent="0.75">
      <c r="A44" s="7">
        <v>0.50206018518518525</v>
      </c>
      <c r="B44">
        <v>21.98</v>
      </c>
      <c r="C44">
        <v>26.22</v>
      </c>
      <c r="D44">
        <v>10</v>
      </c>
      <c r="E44">
        <v>31.22</v>
      </c>
      <c r="F44">
        <v>10</v>
      </c>
      <c r="G44">
        <v>32.92</v>
      </c>
      <c r="H44">
        <v>25.87</v>
      </c>
      <c r="I44">
        <v>22.32</v>
      </c>
      <c r="J44">
        <v>31.35</v>
      </c>
      <c r="K44">
        <v>1413.98</v>
      </c>
      <c r="N44">
        <f t="shared" si="0"/>
        <v>16.0288</v>
      </c>
      <c r="O44">
        <f t="shared" si="1"/>
        <v>0.79042152395605259</v>
      </c>
      <c r="P44">
        <v>43</v>
      </c>
      <c r="Q44">
        <f t="shared" si="2"/>
        <v>74.697045318426831</v>
      </c>
      <c r="R44">
        <f t="shared" si="3"/>
        <v>2.9521076197802634</v>
      </c>
    </row>
    <row r="45" spans="1:18" x14ac:dyDescent="0.75">
      <c r="A45" s="7">
        <v>0.50275462962962958</v>
      </c>
      <c r="B45">
        <v>21.74</v>
      </c>
      <c r="C45">
        <v>26.43</v>
      </c>
      <c r="D45">
        <v>10</v>
      </c>
      <c r="E45">
        <v>31.33</v>
      </c>
      <c r="F45">
        <v>10</v>
      </c>
      <c r="G45">
        <v>33.01</v>
      </c>
      <c r="H45">
        <v>25.86</v>
      </c>
      <c r="I45">
        <v>22.37</v>
      </c>
      <c r="J45">
        <v>31.94</v>
      </c>
      <c r="K45">
        <v>1420.81</v>
      </c>
      <c r="N45">
        <f t="shared" si="0"/>
        <v>15.788799999999998</v>
      </c>
      <c r="O45">
        <f t="shared" si="1"/>
        <v>0.77858650413239427</v>
      </c>
      <c r="P45">
        <v>44</v>
      </c>
      <c r="Q45">
        <f t="shared" si="2"/>
        <v>74.31242399675719</v>
      </c>
      <c r="R45">
        <f t="shared" si="3"/>
        <v>2.8929325206619718</v>
      </c>
    </row>
    <row r="46" spans="1:18" x14ac:dyDescent="0.75">
      <c r="A46" s="7">
        <v>0.50344907407407413</v>
      </c>
      <c r="B46">
        <v>21.68</v>
      </c>
      <c r="C46">
        <v>26.85</v>
      </c>
      <c r="D46">
        <v>10</v>
      </c>
      <c r="E46">
        <v>31.41</v>
      </c>
      <c r="F46">
        <v>10</v>
      </c>
      <c r="G46">
        <v>32.200000000000003</v>
      </c>
      <c r="H46">
        <v>25.29</v>
      </c>
      <c r="I46">
        <v>21.83</v>
      </c>
      <c r="J46">
        <v>30.65</v>
      </c>
      <c r="K46">
        <v>787.84</v>
      </c>
      <c r="N46">
        <f t="shared" si="0"/>
        <v>15.7288</v>
      </c>
      <c r="O46">
        <f t="shared" si="1"/>
        <v>0.77562774917647981</v>
      </c>
      <c r="P46">
        <v>45</v>
      </c>
      <c r="Q46">
        <f t="shared" si="2"/>
        <v>74.214434667616089</v>
      </c>
      <c r="R46">
        <f t="shared" si="3"/>
        <v>2.8781387458823993</v>
      </c>
    </row>
    <row r="47" spans="1:18" x14ac:dyDescent="0.75">
      <c r="A47" s="7">
        <v>0.50414351851851846</v>
      </c>
      <c r="B47">
        <v>21.45</v>
      </c>
      <c r="C47">
        <v>27.21</v>
      </c>
      <c r="D47">
        <v>10</v>
      </c>
      <c r="E47">
        <v>31.45</v>
      </c>
      <c r="F47">
        <v>10</v>
      </c>
      <c r="G47">
        <v>33.21</v>
      </c>
      <c r="H47">
        <v>25.27</v>
      </c>
      <c r="I47">
        <v>22.17</v>
      </c>
      <c r="J47">
        <v>30.97</v>
      </c>
      <c r="K47">
        <v>1405.77</v>
      </c>
      <c r="N47">
        <f t="shared" si="0"/>
        <v>15.498799999999999</v>
      </c>
      <c r="O47">
        <f t="shared" si="1"/>
        <v>0.76428585517880743</v>
      </c>
      <c r="P47">
        <v>46</v>
      </c>
      <c r="Q47">
        <f t="shared" si="2"/>
        <v>73.831780524943866</v>
      </c>
      <c r="R47">
        <f t="shared" si="3"/>
        <v>2.8214292758940371</v>
      </c>
    </row>
    <row r="48" spans="1:18" x14ac:dyDescent="0.75">
      <c r="A48" s="7">
        <v>0.50483796296296302</v>
      </c>
      <c r="B48">
        <v>21.33</v>
      </c>
      <c r="C48">
        <v>27.76</v>
      </c>
      <c r="D48">
        <v>10</v>
      </c>
      <c r="E48">
        <v>31.61</v>
      </c>
      <c r="F48">
        <v>10</v>
      </c>
      <c r="G48">
        <v>33.450000000000003</v>
      </c>
      <c r="H48">
        <v>25.48</v>
      </c>
      <c r="I48">
        <v>22.42</v>
      </c>
      <c r="J48">
        <v>30.67</v>
      </c>
      <c r="K48">
        <v>1353.82</v>
      </c>
      <c r="N48">
        <f t="shared" si="0"/>
        <v>15.378799999999998</v>
      </c>
      <c r="O48">
        <f t="shared" si="1"/>
        <v>0.75836834526697827</v>
      </c>
      <c r="P48">
        <v>47</v>
      </c>
      <c r="Q48">
        <f t="shared" si="2"/>
        <v>73.62759122948475</v>
      </c>
      <c r="R48">
        <f t="shared" si="3"/>
        <v>2.7918417263348911</v>
      </c>
    </row>
    <row r="49" spans="1:18" x14ac:dyDescent="0.75">
      <c r="A49" s="7">
        <v>0.50553240740740735</v>
      </c>
      <c r="B49">
        <v>21.24</v>
      </c>
      <c r="C49">
        <v>28.25</v>
      </c>
      <c r="D49">
        <v>10</v>
      </c>
      <c r="E49">
        <v>31.83</v>
      </c>
      <c r="F49">
        <v>10</v>
      </c>
      <c r="G49">
        <v>33.770000000000003</v>
      </c>
      <c r="H49">
        <v>25.57</v>
      </c>
      <c r="I49">
        <v>22.59</v>
      </c>
      <c r="J49">
        <v>31.21</v>
      </c>
      <c r="K49">
        <v>1340.15</v>
      </c>
      <c r="N49">
        <f t="shared" si="0"/>
        <v>15.288799999999998</v>
      </c>
      <c r="O49">
        <f t="shared" si="1"/>
        <v>0.75393021283310635</v>
      </c>
      <c r="P49">
        <v>48</v>
      </c>
      <c r="Q49">
        <f t="shared" si="2"/>
        <v>73.472345769452147</v>
      </c>
      <c r="R49">
        <f t="shared" si="3"/>
        <v>2.7696510641655321</v>
      </c>
    </row>
    <row r="50" spans="1:18" x14ac:dyDescent="0.75">
      <c r="A50" s="7">
        <v>0.5062268518518519</v>
      </c>
      <c r="B50">
        <v>21.13</v>
      </c>
      <c r="C50">
        <v>28.79</v>
      </c>
      <c r="D50">
        <v>10</v>
      </c>
      <c r="E50">
        <v>32.090000000000003</v>
      </c>
      <c r="F50">
        <v>10</v>
      </c>
      <c r="G50">
        <v>34.020000000000003</v>
      </c>
      <c r="H50">
        <v>25.62</v>
      </c>
      <c r="I50">
        <v>22.76</v>
      </c>
      <c r="J50">
        <v>30.87</v>
      </c>
      <c r="K50">
        <v>1340.15</v>
      </c>
      <c r="N50">
        <f t="shared" si="0"/>
        <v>15.178799999999999</v>
      </c>
      <c r="O50">
        <f t="shared" si="1"/>
        <v>0.74850582874726312</v>
      </c>
      <c r="P50">
        <v>49</v>
      </c>
      <c r="Q50">
        <f t="shared" si="2"/>
        <v>73.280101193770264</v>
      </c>
      <c r="R50">
        <f t="shared" si="3"/>
        <v>2.7425291437363155</v>
      </c>
    </row>
    <row r="51" spans="1:18" x14ac:dyDescent="0.75">
      <c r="A51" s="7">
        <v>0.50692129629629623</v>
      </c>
      <c r="B51">
        <v>20.96</v>
      </c>
      <c r="C51">
        <v>29.34</v>
      </c>
      <c r="D51">
        <v>10</v>
      </c>
      <c r="E51">
        <v>32.409999999999997</v>
      </c>
      <c r="F51">
        <v>10</v>
      </c>
      <c r="G51">
        <v>34.369999999999997</v>
      </c>
      <c r="H51">
        <v>25.63</v>
      </c>
      <c r="I51">
        <v>22.96</v>
      </c>
      <c r="J51">
        <v>31.94</v>
      </c>
      <c r="K51">
        <v>1337.42</v>
      </c>
      <c r="N51">
        <f t="shared" si="0"/>
        <v>15.008800000000001</v>
      </c>
      <c r="O51">
        <f t="shared" si="1"/>
        <v>0.74012268970550532</v>
      </c>
      <c r="P51">
        <v>50</v>
      </c>
      <c r="Q51">
        <f t="shared" si="2"/>
        <v>72.977453227439909</v>
      </c>
      <c r="R51">
        <f t="shared" si="3"/>
        <v>2.7006134485275264</v>
      </c>
    </row>
    <row r="52" spans="1:18" x14ac:dyDescent="0.75">
      <c r="A52" s="7">
        <v>0.50761574074074078</v>
      </c>
      <c r="B52">
        <v>20.9</v>
      </c>
      <c r="C52">
        <v>29.67</v>
      </c>
      <c r="D52">
        <v>10</v>
      </c>
      <c r="E52">
        <v>32.72</v>
      </c>
      <c r="F52">
        <v>10</v>
      </c>
      <c r="G52">
        <v>34.64</v>
      </c>
      <c r="H52">
        <v>25.67</v>
      </c>
      <c r="I52">
        <v>23.11</v>
      </c>
      <c r="J52">
        <v>30.92</v>
      </c>
      <c r="K52">
        <v>1337.42</v>
      </c>
      <c r="N52">
        <f t="shared" si="0"/>
        <v>14.948799999999999</v>
      </c>
      <c r="O52">
        <f t="shared" si="1"/>
        <v>0.73716393474959063</v>
      </c>
      <c r="P52">
        <v>51</v>
      </c>
      <c r="Q52">
        <f t="shared" si="2"/>
        <v>72.868992828855824</v>
      </c>
      <c r="R52">
        <f t="shared" si="3"/>
        <v>2.6858196737479529</v>
      </c>
    </row>
    <row r="53" spans="1:18" x14ac:dyDescent="0.75">
      <c r="A53" s="7">
        <v>0.50831018518518511</v>
      </c>
      <c r="B53">
        <v>20.51</v>
      </c>
      <c r="C53">
        <v>30.08</v>
      </c>
      <c r="D53">
        <v>10</v>
      </c>
      <c r="E53">
        <v>33.03</v>
      </c>
      <c r="F53">
        <v>10</v>
      </c>
      <c r="G53">
        <v>35.020000000000003</v>
      </c>
      <c r="H53">
        <v>25.81</v>
      </c>
      <c r="I53">
        <v>23.36</v>
      </c>
      <c r="J53">
        <v>29.67</v>
      </c>
      <c r="K53">
        <v>1337.42</v>
      </c>
      <c r="N53">
        <f t="shared" si="0"/>
        <v>14.558800000000002</v>
      </c>
      <c r="O53">
        <f t="shared" si="1"/>
        <v>0.71793202753614616</v>
      </c>
      <c r="P53">
        <v>52</v>
      </c>
      <c r="Q53">
        <f t="shared" si="2"/>
        <v>72.142209522762869</v>
      </c>
      <c r="R53">
        <f t="shared" si="3"/>
        <v>2.5896601376807311</v>
      </c>
    </row>
    <row r="54" spans="1:18" x14ac:dyDescent="0.75">
      <c r="A54" s="7">
        <v>0.50900462962962967</v>
      </c>
      <c r="B54">
        <v>20.399999999999999</v>
      </c>
      <c r="C54">
        <v>30.36</v>
      </c>
      <c r="D54">
        <v>10</v>
      </c>
      <c r="E54">
        <v>33.28</v>
      </c>
      <c r="F54">
        <v>10</v>
      </c>
      <c r="G54">
        <v>35.299999999999997</v>
      </c>
      <c r="H54">
        <v>25.95</v>
      </c>
      <c r="I54">
        <v>23.57</v>
      </c>
      <c r="J54">
        <v>31.98</v>
      </c>
      <c r="K54">
        <v>1344.25</v>
      </c>
      <c r="N54">
        <f t="shared" si="0"/>
        <v>14.448799999999999</v>
      </c>
      <c r="O54">
        <f t="shared" si="1"/>
        <v>0.71250764345030271</v>
      </c>
      <c r="P54">
        <v>53</v>
      </c>
      <c r="Q54">
        <f t="shared" si="2"/>
        <v>71.930125685178012</v>
      </c>
      <c r="R54">
        <f t="shared" si="3"/>
        <v>2.5625382172515137</v>
      </c>
    </row>
    <row r="55" spans="1:18" x14ac:dyDescent="0.75">
      <c r="A55" s="7">
        <v>0.50969907407407411</v>
      </c>
      <c r="B55">
        <v>20.239999999999998</v>
      </c>
      <c r="C55">
        <v>30.63</v>
      </c>
      <c r="D55">
        <v>10</v>
      </c>
      <c r="E55">
        <v>33.549999999999997</v>
      </c>
      <c r="F55">
        <v>10</v>
      </c>
      <c r="G55">
        <v>35.61</v>
      </c>
      <c r="H55">
        <v>26.11</v>
      </c>
      <c r="I55">
        <v>23.83</v>
      </c>
      <c r="J55">
        <v>30.23</v>
      </c>
      <c r="K55">
        <v>1340.15</v>
      </c>
      <c r="N55">
        <f t="shared" si="0"/>
        <v>14.288799999999998</v>
      </c>
      <c r="O55">
        <f t="shared" si="1"/>
        <v>0.7046176302345305</v>
      </c>
      <c r="P55">
        <v>54</v>
      </c>
      <c r="Q55">
        <f t="shared" si="2"/>
        <v>71.615810984827277</v>
      </c>
      <c r="R55">
        <f t="shared" si="3"/>
        <v>2.5230881511726526</v>
      </c>
    </row>
    <row r="56" spans="1:18" x14ac:dyDescent="0.75">
      <c r="A56" s="7">
        <v>0.51039351851851855</v>
      </c>
      <c r="B56">
        <v>19.940000000000001</v>
      </c>
      <c r="C56">
        <v>30.97</v>
      </c>
      <c r="D56">
        <v>10</v>
      </c>
      <c r="E56">
        <v>33.81</v>
      </c>
      <c r="F56">
        <v>10</v>
      </c>
      <c r="G56">
        <v>35.93</v>
      </c>
      <c r="H56">
        <v>26.19</v>
      </c>
      <c r="I56">
        <v>24.06</v>
      </c>
      <c r="J56">
        <v>30.86</v>
      </c>
      <c r="K56">
        <v>1338.78</v>
      </c>
      <c r="N56">
        <f t="shared" si="0"/>
        <v>13.988800000000001</v>
      </c>
      <c r="O56">
        <f t="shared" si="1"/>
        <v>0.68982385545495795</v>
      </c>
      <c r="P56">
        <v>55</v>
      </c>
      <c r="Q56">
        <f t="shared" si="2"/>
        <v>71.007091387395633</v>
      </c>
      <c r="R56">
        <f t="shared" si="3"/>
        <v>2.4491192772747898</v>
      </c>
    </row>
    <row r="57" spans="1:18" x14ac:dyDescent="0.75">
      <c r="A57" s="7">
        <v>0.51108796296296299</v>
      </c>
      <c r="B57">
        <v>19.899999999999999</v>
      </c>
      <c r="C57">
        <v>31.29</v>
      </c>
      <c r="D57">
        <v>10</v>
      </c>
      <c r="E57">
        <v>34.07</v>
      </c>
      <c r="F57">
        <v>10</v>
      </c>
      <c r="G57">
        <v>36.15</v>
      </c>
      <c r="H57">
        <v>26.28</v>
      </c>
      <c r="I57">
        <v>24.27</v>
      </c>
      <c r="J57">
        <v>31.04</v>
      </c>
      <c r="K57">
        <v>1333.32</v>
      </c>
      <c r="N57">
        <f t="shared" si="0"/>
        <v>13.948799999999999</v>
      </c>
      <c r="O57">
        <f t="shared" si="1"/>
        <v>0.68785135215101478</v>
      </c>
      <c r="P57">
        <v>56</v>
      </c>
      <c r="Q57">
        <f t="shared" si="2"/>
        <v>70.923950447350308</v>
      </c>
      <c r="R57">
        <f t="shared" si="3"/>
        <v>2.4392567607550739</v>
      </c>
    </row>
    <row r="58" spans="1:18" x14ac:dyDescent="0.75">
      <c r="A58" s="7">
        <v>0.51178240740740744</v>
      </c>
      <c r="B58">
        <v>19.829999999999998</v>
      </c>
      <c r="C58">
        <v>31.44</v>
      </c>
      <c r="D58">
        <v>10</v>
      </c>
      <c r="E58">
        <v>34.32</v>
      </c>
      <c r="F58">
        <v>10</v>
      </c>
      <c r="G58">
        <v>36.32</v>
      </c>
      <c r="H58">
        <v>26.37</v>
      </c>
      <c r="I58">
        <v>24.38</v>
      </c>
      <c r="J58">
        <v>32.590000000000003</v>
      </c>
      <c r="K58">
        <v>1337.42</v>
      </c>
      <c r="N58">
        <f t="shared" si="0"/>
        <v>13.878799999999998</v>
      </c>
      <c r="O58">
        <f t="shared" si="1"/>
        <v>0.6843994713691145</v>
      </c>
      <c r="P58">
        <v>57</v>
      </c>
      <c r="Q58">
        <f t="shared" si="2"/>
        <v>70.777300631178491</v>
      </c>
      <c r="R58">
        <f t="shared" si="3"/>
        <v>2.4219973568455724</v>
      </c>
    </row>
    <row r="59" spans="1:18" x14ac:dyDescent="0.75">
      <c r="A59" s="7">
        <v>0.51247685185185188</v>
      </c>
      <c r="B59">
        <v>19.72</v>
      </c>
      <c r="C59">
        <v>31.5</v>
      </c>
      <c r="D59">
        <v>10</v>
      </c>
      <c r="E59">
        <v>34.5</v>
      </c>
      <c r="F59">
        <v>10</v>
      </c>
      <c r="G59">
        <v>36.450000000000003</v>
      </c>
      <c r="H59">
        <v>26.5</v>
      </c>
      <c r="I59">
        <v>24.63</v>
      </c>
      <c r="J59">
        <v>32.049999999999997</v>
      </c>
      <c r="K59">
        <v>1338.78</v>
      </c>
      <c r="N59">
        <f t="shared" si="0"/>
        <v>13.768799999999999</v>
      </c>
      <c r="O59">
        <f t="shared" si="1"/>
        <v>0.67897508728327116</v>
      </c>
      <c r="P59">
        <v>58</v>
      </c>
      <c r="Q59">
        <f t="shared" si="2"/>
        <v>70.543838242984137</v>
      </c>
      <c r="R59">
        <f t="shared" si="3"/>
        <v>2.3948754364163558</v>
      </c>
    </row>
    <row r="60" spans="1:18" x14ac:dyDescent="0.75">
      <c r="A60" s="7">
        <v>0.51317129629629632</v>
      </c>
      <c r="B60">
        <v>19.5</v>
      </c>
      <c r="C60">
        <v>31.09</v>
      </c>
      <c r="D60">
        <v>10</v>
      </c>
      <c r="E60">
        <v>34.590000000000003</v>
      </c>
      <c r="F60">
        <v>10</v>
      </c>
      <c r="G60">
        <v>36.46</v>
      </c>
      <c r="H60">
        <v>26.53</v>
      </c>
      <c r="I60">
        <v>24.75</v>
      </c>
      <c r="J60">
        <v>31.98</v>
      </c>
      <c r="K60">
        <v>1338.78</v>
      </c>
      <c r="N60">
        <f t="shared" si="0"/>
        <v>13.5488</v>
      </c>
      <c r="O60">
        <f t="shared" si="1"/>
        <v>0.66812631911158449</v>
      </c>
      <c r="P60">
        <v>59</v>
      </c>
      <c r="Q60">
        <f t="shared" si="2"/>
        <v>70.065540859707141</v>
      </c>
      <c r="R60">
        <f t="shared" si="3"/>
        <v>2.3406315955579227</v>
      </c>
    </row>
    <row r="61" spans="1:18" x14ac:dyDescent="0.75">
      <c r="A61" s="7">
        <v>0.51386574074074076</v>
      </c>
      <c r="B61">
        <v>19.34</v>
      </c>
      <c r="C61">
        <v>30.83</v>
      </c>
      <c r="D61">
        <v>10</v>
      </c>
      <c r="E61">
        <v>34.65</v>
      </c>
      <c r="F61">
        <v>10</v>
      </c>
      <c r="G61">
        <v>36.49</v>
      </c>
      <c r="H61">
        <v>26.69</v>
      </c>
      <c r="I61">
        <v>25.01</v>
      </c>
      <c r="J61">
        <v>31.67</v>
      </c>
      <c r="K61">
        <v>1344.25</v>
      </c>
      <c r="N61">
        <f t="shared" si="0"/>
        <v>13.3888</v>
      </c>
      <c r="O61">
        <f t="shared" si="1"/>
        <v>0.66023630589581239</v>
      </c>
      <c r="P61">
        <v>60</v>
      </c>
      <c r="Q61">
        <f t="shared" si="2"/>
        <v>69.707815487571708</v>
      </c>
      <c r="R61">
        <f t="shared" si="3"/>
        <v>2.3011815294790616</v>
      </c>
    </row>
    <row r="62" spans="1:18" x14ac:dyDescent="0.75">
      <c r="A62" s="7">
        <v>0.5145601851851852</v>
      </c>
      <c r="B62">
        <v>19.05</v>
      </c>
      <c r="C62">
        <v>30.7</v>
      </c>
      <c r="D62">
        <v>10</v>
      </c>
      <c r="E62">
        <v>34.67</v>
      </c>
      <c r="F62">
        <v>10</v>
      </c>
      <c r="G62">
        <v>36.6</v>
      </c>
      <c r="H62">
        <v>26.75</v>
      </c>
      <c r="I62">
        <v>25.27</v>
      </c>
      <c r="J62">
        <v>32.24</v>
      </c>
      <c r="K62">
        <v>1346.99</v>
      </c>
      <c r="N62">
        <f t="shared" si="0"/>
        <v>13.098800000000001</v>
      </c>
      <c r="O62">
        <f t="shared" si="1"/>
        <v>0.64593565694222543</v>
      </c>
      <c r="P62">
        <v>61</v>
      </c>
      <c r="Q62">
        <f t="shared" si="2"/>
        <v>69.037163709652802</v>
      </c>
      <c r="R62">
        <f t="shared" si="3"/>
        <v>2.2296782847111269</v>
      </c>
    </row>
    <row r="63" spans="1:18" x14ac:dyDescent="0.75">
      <c r="A63" s="7">
        <v>0.51525462962962965</v>
      </c>
      <c r="B63">
        <v>18.920000000000002</v>
      </c>
      <c r="C63">
        <v>30.61</v>
      </c>
      <c r="D63">
        <v>10</v>
      </c>
      <c r="E63">
        <v>34.6</v>
      </c>
      <c r="F63">
        <v>10</v>
      </c>
      <c r="G63">
        <v>36.6</v>
      </c>
      <c r="H63">
        <v>26.91</v>
      </c>
      <c r="I63">
        <v>25.53</v>
      </c>
      <c r="J63">
        <v>34.39</v>
      </c>
      <c r="K63">
        <v>1357.92</v>
      </c>
      <c r="N63">
        <f t="shared" si="0"/>
        <v>12.968800000000002</v>
      </c>
      <c r="O63">
        <f t="shared" si="1"/>
        <v>0.63952502120441057</v>
      </c>
      <c r="P63">
        <v>62</v>
      </c>
      <c r="Q63">
        <f t="shared" si="2"/>
        <v>68.726790450928391</v>
      </c>
      <c r="R63">
        <f t="shared" si="3"/>
        <v>2.1976251060220529</v>
      </c>
    </row>
    <row r="64" spans="1:18" x14ac:dyDescent="0.75">
      <c r="A64" s="7">
        <v>0.51594907407407409</v>
      </c>
      <c r="B64">
        <v>18.72</v>
      </c>
      <c r="C64">
        <v>30.45</v>
      </c>
      <c r="D64">
        <v>10</v>
      </c>
      <c r="E64">
        <v>34.549999999999997</v>
      </c>
      <c r="F64">
        <v>10</v>
      </c>
      <c r="G64">
        <v>36.58</v>
      </c>
      <c r="H64">
        <v>26.91</v>
      </c>
      <c r="I64">
        <v>25.67</v>
      </c>
      <c r="J64">
        <v>34.06</v>
      </c>
      <c r="K64">
        <v>1356.56</v>
      </c>
      <c r="N64">
        <f t="shared" si="0"/>
        <v>12.768799999999999</v>
      </c>
      <c r="O64">
        <f t="shared" si="1"/>
        <v>0.62966250468469531</v>
      </c>
      <c r="P64">
        <v>63</v>
      </c>
      <c r="Q64">
        <f t="shared" si="2"/>
        <v>68.236952571893994</v>
      </c>
      <c r="R64">
        <f t="shared" si="3"/>
        <v>2.1483125234234763</v>
      </c>
    </row>
    <row r="65" spans="1:18" x14ac:dyDescent="0.75">
      <c r="A65" s="7">
        <v>0.51664351851851853</v>
      </c>
      <c r="B65">
        <v>18.66</v>
      </c>
      <c r="C65">
        <v>30.24</v>
      </c>
      <c r="D65">
        <v>10</v>
      </c>
      <c r="E65">
        <v>34.5</v>
      </c>
      <c r="F65">
        <v>10</v>
      </c>
      <c r="G65">
        <v>36.479999999999997</v>
      </c>
      <c r="H65">
        <v>26.97</v>
      </c>
      <c r="I65">
        <v>25.9</v>
      </c>
      <c r="J65">
        <v>31.68</v>
      </c>
      <c r="K65">
        <v>1352.46</v>
      </c>
      <c r="N65">
        <f t="shared" si="0"/>
        <v>12.7088</v>
      </c>
      <c r="O65">
        <f t="shared" si="1"/>
        <v>0.62670374972878073</v>
      </c>
      <c r="P65">
        <v>64</v>
      </c>
      <c r="Q65">
        <f t="shared" si="2"/>
        <v>68.086994838222338</v>
      </c>
      <c r="R65">
        <f t="shared" si="3"/>
        <v>2.1335187486439042</v>
      </c>
    </row>
    <row r="66" spans="1:18" x14ac:dyDescent="0.75">
      <c r="A66" s="7">
        <v>0.51733796296296297</v>
      </c>
      <c r="B66">
        <v>18.53</v>
      </c>
      <c r="C66">
        <v>30.32</v>
      </c>
      <c r="D66">
        <v>10</v>
      </c>
      <c r="E66">
        <v>34.51</v>
      </c>
      <c r="F66">
        <v>10</v>
      </c>
      <c r="G66">
        <v>36.58</v>
      </c>
      <c r="H66">
        <v>27.14</v>
      </c>
      <c r="I66">
        <v>26.18</v>
      </c>
      <c r="J66">
        <v>32.67</v>
      </c>
      <c r="K66">
        <v>1352.46</v>
      </c>
      <c r="N66">
        <f t="shared" si="0"/>
        <v>12.578800000000001</v>
      </c>
      <c r="O66">
        <f t="shared" si="1"/>
        <v>0.62029311399096598</v>
      </c>
      <c r="P66">
        <v>65</v>
      </c>
      <c r="Q66">
        <f t="shared" si="2"/>
        <v>67.75717874519033</v>
      </c>
      <c r="R66">
        <f t="shared" si="3"/>
        <v>2.1014655699548301</v>
      </c>
    </row>
    <row r="67" spans="1:18" x14ac:dyDescent="0.75">
      <c r="A67" s="7">
        <v>0.51803240740740741</v>
      </c>
      <c r="B67">
        <v>18.3</v>
      </c>
      <c r="C67">
        <v>30.47</v>
      </c>
      <c r="D67">
        <v>10</v>
      </c>
      <c r="E67">
        <v>34.54</v>
      </c>
      <c r="F67">
        <v>10</v>
      </c>
      <c r="G67">
        <v>36.56</v>
      </c>
      <c r="H67">
        <v>27.18</v>
      </c>
      <c r="I67">
        <v>26.38</v>
      </c>
      <c r="J67">
        <v>34.590000000000003</v>
      </c>
      <c r="K67">
        <v>1372.96</v>
      </c>
      <c r="N67">
        <f t="shared" ref="N67:N130" si="4">B67-5.9512</f>
        <v>12.348800000000001</v>
      </c>
      <c r="O67">
        <f t="shared" ref="O67:O130" si="5">N67/20.2788</f>
        <v>0.60895121999329349</v>
      </c>
      <c r="P67">
        <v>66</v>
      </c>
      <c r="Q67">
        <f t="shared" ref="Q67:Q130" si="6">(N67-$T$11)/N67*100</f>
        <v>67.156646799689042</v>
      </c>
      <c r="R67">
        <f t="shared" ref="R67:R130" si="7">(N67-$T$11)/$T$11</f>
        <v>2.0447560999664676</v>
      </c>
    </row>
    <row r="68" spans="1:18" x14ac:dyDescent="0.75">
      <c r="A68" s="7">
        <v>0.51872685185185186</v>
      </c>
      <c r="B68">
        <v>18.3</v>
      </c>
      <c r="C68">
        <v>30.32</v>
      </c>
      <c r="D68">
        <v>10</v>
      </c>
      <c r="E68">
        <v>34.549999999999997</v>
      </c>
      <c r="F68">
        <v>10</v>
      </c>
      <c r="G68">
        <v>36.57</v>
      </c>
      <c r="H68">
        <v>27.19</v>
      </c>
      <c r="I68">
        <v>26.67</v>
      </c>
      <c r="J68">
        <v>35.24</v>
      </c>
      <c r="K68">
        <v>1386.63</v>
      </c>
      <c r="N68">
        <f t="shared" si="4"/>
        <v>12.348800000000001</v>
      </c>
      <c r="O68">
        <f t="shared" si="5"/>
        <v>0.60895121999329349</v>
      </c>
      <c r="P68">
        <v>67</v>
      </c>
      <c r="Q68">
        <f t="shared" si="6"/>
        <v>67.156646799689042</v>
      </c>
      <c r="R68">
        <f t="shared" si="7"/>
        <v>2.0447560999664676</v>
      </c>
    </row>
    <row r="69" spans="1:18" x14ac:dyDescent="0.75">
      <c r="A69" s="7">
        <v>0.5194212962962963</v>
      </c>
      <c r="B69">
        <v>18.25</v>
      </c>
      <c r="C69">
        <v>30.26</v>
      </c>
      <c r="D69">
        <v>10</v>
      </c>
      <c r="E69">
        <v>34.549999999999997</v>
      </c>
      <c r="F69">
        <v>10</v>
      </c>
      <c r="G69">
        <v>36.619999999999997</v>
      </c>
      <c r="H69">
        <v>27.29</v>
      </c>
      <c r="I69">
        <v>26.87</v>
      </c>
      <c r="J69">
        <v>34.909999999999997</v>
      </c>
      <c r="K69">
        <v>1364.76</v>
      </c>
      <c r="N69">
        <f t="shared" si="4"/>
        <v>12.2988</v>
      </c>
      <c r="O69">
        <f t="shared" si="5"/>
        <v>0.60648559086336473</v>
      </c>
      <c r="P69">
        <v>68</v>
      </c>
      <c r="Q69">
        <f t="shared" si="6"/>
        <v>67.023124207239732</v>
      </c>
      <c r="R69">
        <f t="shared" si="7"/>
        <v>2.0324279543168235</v>
      </c>
    </row>
    <row r="70" spans="1:18" x14ac:dyDescent="0.75">
      <c r="A70" s="7">
        <v>0.52011574074074074</v>
      </c>
      <c r="B70">
        <v>17.91</v>
      </c>
      <c r="C70">
        <v>30.31</v>
      </c>
      <c r="D70">
        <v>10</v>
      </c>
      <c r="E70">
        <v>34.56</v>
      </c>
      <c r="F70">
        <v>10</v>
      </c>
      <c r="G70">
        <v>36.5</v>
      </c>
      <c r="H70">
        <v>27.14</v>
      </c>
      <c r="I70">
        <v>27.01</v>
      </c>
      <c r="J70">
        <v>34.67</v>
      </c>
      <c r="K70">
        <v>1352.46</v>
      </c>
      <c r="N70">
        <f t="shared" si="4"/>
        <v>11.9588</v>
      </c>
      <c r="O70">
        <f t="shared" si="5"/>
        <v>0.5897193127798489</v>
      </c>
      <c r="P70">
        <v>69</v>
      </c>
      <c r="Q70">
        <f t="shared" si="6"/>
        <v>66.085560424122818</v>
      </c>
      <c r="R70">
        <f t="shared" si="7"/>
        <v>1.9485965638992444</v>
      </c>
    </row>
    <row r="71" spans="1:18" x14ac:dyDescent="0.75">
      <c r="A71" s="7">
        <v>0.52081018518518518</v>
      </c>
      <c r="B71">
        <v>17.91</v>
      </c>
      <c r="C71">
        <v>30.22</v>
      </c>
      <c r="D71">
        <v>10</v>
      </c>
      <c r="E71">
        <v>34.58</v>
      </c>
      <c r="F71">
        <v>10</v>
      </c>
      <c r="G71">
        <v>36.53</v>
      </c>
      <c r="H71">
        <v>27.21</v>
      </c>
      <c r="I71">
        <v>27.17</v>
      </c>
      <c r="J71">
        <v>34.700000000000003</v>
      </c>
      <c r="K71">
        <v>1356.56</v>
      </c>
      <c r="N71">
        <f t="shared" si="4"/>
        <v>11.9588</v>
      </c>
      <c r="O71">
        <f t="shared" si="5"/>
        <v>0.5897193127798489</v>
      </c>
      <c r="P71">
        <v>70</v>
      </c>
      <c r="Q71">
        <f t="shared" si="6"/>
        <v>66.085560424122818</v>
      </c>
      <c r="R71">
        <f t="shared" si="7"/>
        <v>1.9485965638992444</v>
      </c>
    </row>
    <row r="72" spans="1:18" x14ac:dyDescent="0.75">
      <c r="A72" s="7">
        <v>0.52150462962962962</v>
      </c>
      <c r="B72">
        <v>17.829999999999998</v>
      </c>
      <c r="C72">
        <v>30.26</v>
      </c>
      <c r="D72">
        <v>10</v>
      </c>
      <c r="E72">
        <v>34.590000000000003</v>
      </c>
      <c r="F72">
        <v>10</v>
      </c>
      <c r="G72">
        <v>36.46</v>
      </c>
      <c r="H72">
        <v>27.24</v>
      </c>
      <c r="I72">
        <v>27.28</v>
      </c>
      <c r="J72">
        <v>32.299999999999997</v>
      </c>
      <c r="K72">
        <v>1333.32</v>
      </c>
      <c r="N72">
        <f t="shared" si="4"/>
        <v>11.878799999999998</v>
      </c>
      <c r="O72">
        <f t="shared" si="5"/>
        <v>0.58577430617196269</v>
      </c>
      <c r="P72">
        <v>71</v>
      </c>
      <c r="Q72">
        <f t="shared" si="6"/>
        <v>65.857157288615014</v>
      </c>
      <c r="R72">
        <f t="shared" si="7"/>
        <v>1.9288715308598137</v>
      </c>
    </row>
    <row r="73" spans="1:18" x14ac:dyDescent="0.75">
      <c r="A73" s="7">
        <v>0.52219907407407407</v>
      </c>
      <c r="B73">
        <v>17.760000000000002</v>
      </c>
      <c r="C73">
        <v>30.36</v>
      </c>
      <c r="D73">
        <v>10</v>
      </c>
      <c r="E73">
        <v>34.6</v>
      </c>
      <c r="F73">
        <v>10</v>
      </c>
      <c r="G73">
        <v>36.47</v>
      </c>
      <c r="H73">
        <v>27.2</v>
      </c>
      <c r="I73">
        <v>27.42</v>
      </c>
      <c r="J73">
        <v>35.11</v>
      </c>
      <c r="K73">
        <v>1330.58</v>
      </c>
      <c r="N73">
        <f t="shared" si="4"/>
        <v>11.808800000000002</v>
      </c>
      <c r="O73">
        <f t="shared" si="5"/>
        <v>0.58232242539006263</v>
      </c>
      <c r="P73">
        <v>72</v>
      </c>
      <c r="Q73">
        <f t="shared" si="6"/>
        <v>65.654765937267129</v>
      </c>
      <c r="R73">
        <f t="shared" si="7"/>
        <v>1.9116121269503128</v>
      </c>
    </row>
    <row r="74" spans="1:18" x14ac:dyDescent="0.75">
      <c r="A74" s="7">
        <v>0.52289351851851851</v>
      </c>
      <c r="B74">
        <v>17.739999999999998</v>
      </c>
      <c r="C74">
        <v>30.3</v>
      </c>
      <c r="D74">
        <v>10</v>
      </c>
      <c r="E74">
        <v>34.590000000000003</v>
      </c>
      <c r="F74">
        <v>10</v>
      </c>
      <c r="G74">
        <v>36.39</v>
      </c>
      <c r="H74">
        <v>27.09</v>
      </c>
      <c r="I74">
        <v>27.53</v>
      </c>
      <c r="J74">
        <v>32.880000000000003</v>
      </c>
      <c r="K74">
        <v>1322.38</v>
      </c>
      <c r="N74">
        <f t="shared" si="4"/>
        <v>11.788799999999998</v>
      </c>
      <c r="O74">
        <f t="shared" si="5"/>
        <v>0.58133617373809088</v>
      </c>
      <c r="P74">
        <v>73</v>
      </c>
      <c r="Q74">
        <f t="shared" si="6"/>
        <v>65.5964983713355</v>
      </c>
      <c r="R74">
        <f t="shared" si="7"/>
        <v>1.9066808686904544</v>
      </c>
    </row>
    <row r="75" spans="1:18" x14ac:dyDescent="0.75">
      <c r="A75" s="7">
        <v>0.52358796296296295</v>
      </c>
      <c r="B75">
        <v>17.68</v>
      </c>
      <c r="C75">
        <v>30.21</v>
      </c>
      <c r="D75">
        <v>10</v>
      </c>
      <c r="E75">
        <v>34.6</v>
      </c>
      <c r="F75">
        <v>10</v>
      </c>
      <c r="G75">
        <v>36.46</v>
      </c>
      <c r="H75">
        <v>27.04</v>
      </c>
      <c r="I75">
        <v>27.61</v>
      </c>
      <c r="J75">
        <v>33.44</v>
      </c>
      <c r="K75">
        <v>1333.32</v>
      </c>
      <c r="N75">
        <f t="shared" si="4"/>
        <v>11.7288</v>
      </c>
      <c r="O75">
        <f t="shared" si="5"/>
        <v>0.57837741878217641</v>
      </c>
      <c r="P75">
        <v>74</v>
      </c>
      <c r="Q75">
        <f t="shared" si="6"/>
        <v>65.420503376304467</v>
      </c>
      <c r="R75">
        <f t="shared" si="7"/>
        <v>1.8918870939108821</v>
      </c>
    </row>
    <row r="76" spans="1:18" x14ac:dyDescent="0.75">
      <c r="A76" s="7">
        <v>0.52428240740740739</v>
      </c>
      <c r="B76">
        <v>17.55</v>
      </c>
      <c r="C76">
        <v>30.23</v>
      </c>
      <c r="D76">
        <v>10</v>
      </c>
      <c r="E76">
        <v>34.58</v>
      </c>
      <c r="F76">
        <v>10</v>
      </c>
      <c r="G76">
        <v>36.43</v>
      </c>
      <c r="H76">
        <v>26.98</v>
      </c>
      <c r="I76">
        <v>27.67</v>
      </c>
      <c r="J76">
        <v>35.299999999999997</v>
      </c>
      <c r="K76">
        <v>1337.42</v>
      </c>
      <c r="N76">
        <f t="shared" si="4"/>
        <v>11.598800000000001</v>
      </c>
      <c r="O76">
        <f t="shared" si="5"/>
        <v>0.57196678304436166</v>
      </c>
      <c r="P76">
        <v>75</v>
      </c>
      <c r="Q76">
        <f t="shared" si="6"/>
        <v>65.03293444149395</v>
      </c>
      <c r="R76">
        <f t="shared" si="7"/>
        <v>1.859833915221808</v>
      </c>
    </row>
    <row r="77" spans="1:18" x14ac:dyDescent="0.75">
      <c r="A77" s="7">
        <v>0.52497685185185183</v>
      </c>
      <c r="B77">
        <v>17.22</v>
      </c>
      <c r="C77">
        <v>30.18</v>
      </c>
      <c r="D77">
        <v>10</v>
      </c>
      <c r="E77">
        <v>34.58</v>
      </c>
      <c r="F77">
        <v>10</v>
      </c>
      <c r="G77">
        <v>36.39</v>
      </c>
      <c r="H77">
        <v>27.01</v>
      </c>
      <c r="I77">
        <v>27.83</v>
      </c>
      <c r="J77">
        <v>34.25</v>
      </c>
      <c r="K77">
        <v>1340.15</v>
      </c>
      <c r="N77">
        <f t="shared" si="4"/>
        <v>11.268799999999999</v>
      </c>
      <c r="O77">
        <f t="shared" si="5"/>
        <v>0.55569363078683154</v>
      </c>
      <c r="P77">
        <v>76</v>
      </c>
      <c r="Q77">
        <f t="shared" si="6"/>
        <v>64.008945051824497</v>
      </c>
      <c r="R77">
        <f t="shared" si="7"/>
        <v>1.7784681539341574</v>
      </c>
    </row>
    <row r="78" spans="1:18" x14ac:dyDescent="0.75">
      <c r="A78" s="7">
        <v>0.52567129629629628</v>
      </c>
      <c r="B78">
        <v>17.079999999999998</v>
      </c>
      <c r="C78">
        <v>30.1</v>
      </c>
      <c r="D78">
        <v>10</v>
      </c>
      <c r="E78">
        <v>34.590000000000003</v>
      </c>
      <c r="F78">
        <v>10</v>
      </c>
      <c r="G78">
        <v>36.43</v>
      </c>
      <c r="H78">
        <v>27.06</v>
      </c>
      <c r="I78">
        <v>27.99</v>
      </c>
      <c r="J78">
        <v>35.700000000000003</v>
      </c>
      <c r="K78">
        <v>1337.42</v>
      </c>
      <c r="N78">
        <f t="shared" si="4"/>
        <v>11.128799999999998</v>
      </c>
      <c r="O78">
        <f t="shared" si="5"/>
        <v>0.54878986922303086</v>
      </c>
      <c r="P78">
        <v>77</v>
      </c>
      <c r="Q78">
        <f t="shared" si="6"/>
        <v>63.55617856372654</v>
      </c>
      <c r="R78">
        <f t="shared" si="7"/>
        <v>1.7439493461151541</v>
      </c>
    </row>
    <row r="79" spans="1:18" x14ac:dyDescent="0.75">
      <c r="A79" s="7">
        <v>0.52636574074074072</v>
      </c>
      <c r="B79">
        <v>17.03</v>
      </c>
      <c r="C79">
        <v>30.03</v>
      </c>
      <c r="D79">
        <v>10</v>
      </c>
      <c r="E79">
        <v>34.6</v>
      </c>
      <c r="F79">
        <v>10</v>
      </c>
      <c r="G79">
        <v>36.380000000000003</v>
      </c>
      <c r="H79">
        <v>27.06</v>
      </c>
      <c r="I79">
        <v>28.11</v>
      </c>
      <c r="J79">
        <v>33.18</v>
      </c>
      <c r="K79">
        <v>1331.95</v>
      </c>
      <c r="N79">
        <f t="shared" si="4"/>
        <v>11.078800000000001</v>
      </c>
      <c r="O79">
        <f t="shared" si="5"/>
        <v>0.54632424009310221</v>
      </c>
      <c r="P79">
        <v>78</v>
      </c>
      <c r="Q79">
        <f t="shared" si="6"/>
        <v>63.391703072534931</v>
      </c>
      <c r="R79">
        <f t="shared" si="7"/>
        <v>1.7316212004655109</v>
      </c>
    </row>
    <row r="80" spans="1:18" x14ac:dyDescent="0.75">
      <c r="A80" s="7">
        <v>0.52706018518518516</v>
      </c>
      <c r="B80">
        <v>16.87</v>
      </c>
      <c r="C80">
        <v>29.95</v>
      </c>
      <c r="D80">
        <v>10</v>
      </c>
      <c r="E80">
        <v>34.590000000000003</v>
      </c>
      <c r="F80">
        <v>10</v>
      </c>
      <c r="G80">
        <v>36.409999999999997</v>
      </c>
      <c r="H80">
        <v>27.06</v>
      </c>
      <c r="I80">
        <v>28.28</v>
      </c>
      <c r="J80">
        <v>33.479999999999997</v>
      </c>
      <c r="K80">
        <v>1323.75</v>
      </c>
      <c r="N80">
        <f t="shared" si="4"/>
        <v>10.918800000000001</v>
      </c>
      <c r="O80">
        <f t="shared" si="5"/>
        <v>0.53843422687733</v>
      </c>
      <c r="P80">
        <v>79</v>
      </c>
      <c r="Q80">
        <f t="shared" si="6"/>
        <v>62.855258819650516</v>
      </c>
      <c r="R80">
        <f t="shared" si="7"/>
        <v>1.6921711343866501</v>
      </c>
    </row>
    <row r="81" spans="1:18" x14ac:dyDescent="0.75">
      <c r="A81" s="7">
        <v>0.5277546296296296</v>
      </c>
      <c r="B81">
        <v>16.670000000000002</v>
      </c>
      <c r="C81">
        <v>29.92</v>
      </c>
      <c r="D81">
        <v>10</v>
      </c>
      <c r="E81">
        <v>34.57</v>
      </c>
      <c r="F81">
        <v>10</v>
      </c>
      <c r="G81">
        <v>36.299999999999997</v>
      </c>
      <c r="H81">
        <v>27.16</v>
      </c>
      <c r="I81">
        <v>28.46</v>
      </c>
      <c r="J81">
        <v>33.270000000000003</v>
      </c>
      <c r="K81">
        <v>1336.05</v>
      </c>
      <c r="N81">
        <f t="shared" si="4"/>
        <v>10.718800000000002</v>
      </c>
      <c r="O81">
        <f t="shared" si="5"/>
        <v>0.52857171035761497</v>
      </c>
      <c r="P81">
        <v>80</v>
      </c>
      <c r="Q81">
        <f t="shared" si="6"/>
        <v>62.16218233384334</v>
      </c>
      <c r="R81">
        <f t="shared" si="7"/>
        <v>1.6428585517880745</v>
      </c>
    </row>
    <row r="82" spans="1:18" x14ac:dyDescent="0.75">
      <c r="A82" s="7">
        <v>0.52844907407407404</v>
      </c>
      <c r="B82">
        <v>16.64</v>
      </c>
      <c r="C82">
        <v>29.66</v>
      </c>
      <c r="D82">
        <v>10</v>
      </c>
      <c r="E82">
        <v>34.5</v>
      </c>
      <c r="F82">
        <v>10</v>
      </c>
      <c r="G82">
        <v>36.36</v>
      </c>
      <c r="H82">
        <v>27.2</v>
      </c>
      <c r="I82">
        <v>28.52</v>
      </c>
      <c r="J82">
        <v>34.64</v>
      </c>
      <c r="K82">
        <v>1326.48</v>
      </c>
      <c r="N82">
        <f t="shared" si="4"/>
        <v>10.688800000000001</v>
      </c>
      <c r="O82">
        <f t="shared" si="5"/>
        <v>0.52709233287965762</v>
      </c>
      <c r="P82">
        <v>81</v>
      </c>
      <c r="Q82">
        <f t="shared" si="6"/>
        <v>62.05598383354539</v>
      </c>
      <c r="R82">
        <f t="shared" si="7"/>
        <v>1.6354616643982878</v>
      </c>
    </row>
    <row r="83" spans="1:18" x14ac:dyDescent="0.75">
      <c r="A83" s="7">
        <v>0.52914351851851849</v>
      </c>
      <c r="B83">
        <v>16.63</v>
      </c>
      <c r="C83">
        <v>29.53</v>
      </c>
      <c r="D83">
        <v>10</v>
      </c>
      <c r="E83">
        <v>34.479999999999997</v>
      </c>
      <c r="F83">
        <v>10</v>
      </c>
      <c r="G83">
        <v>36.36</v>
      </c>
      <c r="H83">
        <v>27.18</v>
      </c>
      <c r="I83">
        <v>28.68</v>
      </c>
      <c r="J83">
        <v>35.020000000000003</v>
      </c>
      <c r="K83">
        <v>1325.11</v>
      </c>
      <c r="N83">
        <f t="shared" si="4"/>
        <v>10.678799999999999</v>
      </c>
      <c r="O83">
        <f t="shared" si="5"/>
        <v>0.5265992070536718</v>
      </c>
      <c r="P83">
        <v>82</v>
      </c>
      <c r="Q83">
        <f t="shared" si="6"/>
        <v>62.020451736150129</v>
      </c>
      <c r="R83">
        <f t="shared" si="7"/>
        <v>1.6329960352683586</v>
      </c>
    </row>
    <row r="84" spans="1:18" x14ac:dyDescent="0.75">
      <c r="A84" s="7">
        <v>0.52983796296296293</v>
      </c>
      <c r="B84">
        <v>16.37</v>
      </c>
      <c r="C84">
        <v>29.64</v>
      </c>
      <c r="D84">
        <v>10</v>
      </c>
      <c r="E84">
        <v>34.479999999999997</v>
      </c>
      <c r="F84">
        <v>10</v>
      </c>
      <c r="G84">
        <v>36.4</v>
      </c>
      <c r="H84">
        <v>27.24</v>
      </c>
      <c r="I84">
        <v>28.82</v>
      </c>
      <c r="J84">
        <v>35.770000000000003</v>
      </c>
      <c r="K84">
        <v>1315.54</v>
      </c>
      <c r="N84">
        <f t="shared" si="4"/>
        <v>10.418800000000001</v>
      </c>
      <c r="O84">
        <f t="shared" si="5"/>
        <v>0.51377793557804208</v>
      </c>
      <c r="P84">
        <v>83</v>
      </c>
      <c r="Q84">
        <f t="shared" si="6"/>
        <v>61.072676315890504</v>
      </c>
      <c r="R84">
        <f t="shared" si="7"/>
        <v>1.5688896778902106</v>
      </c>
    </row>
    <row r="85" spans="1:18" x14ac:dyDescent="0.75">
      <c r="A85" s="7">
        <v>0.53053240740740748</v>
      </c>
      <c r="B85">
        <v>16.13</v>
      </c>
      <c r="C85">
        <v>29.86</v>
      </c>
      <c r="D85">
        <v>10</v>
      </c>
      <c r="E85">
        <v>34.520000000000003</v>
      </c>
      <c r="F85">
        <v>10</v>
      </c>
      <c r="G85">
        <v>36.51</v>
      </c>
      <c r="H85">
        <v>27.26</v>
      </c>
      <c r="I85">
        <v>28.95</v>
      </c>
      <c r="J85">
        <v>31.18</v>
      </c>
      <c r="K85">
        <v>1325.11</v>
      </c>
      <c r="N85">
        <f t="shared" si="4"/>
        <v>10.178799999999999</v>
      </c>
      <c r="O85">
        <f t="shared" si="5"/>
        <v>0.50194291575438388</v>
      </c>
      <c r="P85">
        <v>84</v>
      </c>
      <c r="Q85">
        <f t="shared" si="6"/>
        <v>60.154831610798908</v>
      </c>
      <c r="R85">
        <f t="shared" si="7"/>
        <v>1.5097145787719191</v>
      </c>
    </row>
    <row r="86" spans="1:18" x14ac:dyDescent="0.75">
      <c r="A86" s="7">
        <v>0.53122685185185181</v>
      </c>
      <c r="B86">
        <v>16.079999999999998</v>
      </c>
      <c r="C86">
        <v>29.92</v>
      </c>
      <c r="D86">
        <v>10</v>
      </c>
      <c r="E86">
        <v>34.6</v>
      </c>
      <c r="F86">
        <v>10</v>
      </c>
      <c r="G86">
        <v>36.49</v>
      </c>
      <c r="H86">
        <v>27.25</v>
      </c>
      <c r="I86">
        <v>29.1</v>
      </c>
      <c r="J86">
        <v>31.07</v>
      </c>
      <c r="K86">
        <v>1338.78</v>
      </c>
      <c r="N86">
        <f t="shared" si="4"/>
        <v>10.128799999999998</v>
      </c>
      <c r="O86">
        <f t="shared" si="5"/>
        <v>0.49947728662445501</v>
      </c>
      <c r="P86">
        <v>85</v>
      </c>
      <c r="Q86">
        <f t="shared" si="6"/>
        <v>59.958139167522305</v>
      </c>
      <c r="R86">
        <f t="shared" si="7"/>
        <v>1.4973864331222748</v>
      </c>
    </row>
    <row r="87" spans="1:18" x14ac:dyDescent="0.75">
      <c r="A87" s="7">
        <v>0.53192129629629636</v>
      </c>
      <c r="B87">
        <v>16.07</v>
      </c>
      <c r="C87">
        <v>29.81</v>
      </c>
      <c r="D87">
        <v>10</v>
      </c>
      <c r="E87">
        <v>34.65</v>
      </c>
      <c r="F87">
        <v>10</v>
      </c>
      <c r="G87">
        <v>36.630000000000003</v>
      </c>
      <c r="H87">
        <v>27.36</v>
      </c>
      <c r="I87">
        <v>29.29</v>
      </c>
      <c r="J87">
        <v>29.9</v>
      </c>
      <c r="K87">
        <v>1346.99</v>
      </c>
      <c r="N87">
        <f t="shared" si="4"/>
        <v>10.1188</v>
      </c>
      <c r="O87">
        <f t="shared" si="5"/>
        <v>0.49898416079846936</v>
      </c>
      <c r="P87">
        <v>86</v>
      </c>
      <c r="Q87">
        <f t="shared" si="6"/>
        <v>59.918567419061553</v>
      </c>
      <c r="R87">
        <f t="shared" si="7"/>
        <v>1.4949208039923465</v>
      </c>
    </row>
    <row r="88" spans="1:18" x14ac:dyDescent="0.75">
      <c r="A88" s="7">
        <v>0.5326157407407407</v>
      </c>
      <c r="B88">
        <v>16</v>
      </c>
      <c r="C88">
        <v>29.63</v>
      </c>
      <c r="D88">
        <v>10</v>
      </c>
      <c r="E88">
        <v>34.619999999999997</v>
      </c>
      <c r="F88">
        <v>10</v>
      </c>
      <c r="G88">
        <v>36.549999999999997</v>
      </c>
      <c r="H88">
        <v>27.37</v>
      </c>
      <c r="I88">
        <v>29.39</v>
      </c>
      <c r="J88">
        <v>31.96</v>
      </c>
      <c r="K88">
        <v>1357.92</v>
      </c>
      <c r="N88">
        <f t="shared" si="4"/>
        <v>10.0488</v>
      </c>
      <c r="O88">
        <f t="shared" si="5"/>
        <v>0.49553228001656902</v>
      </c>
      <c r="P88">
        <v>87</v>
      </c>
      <c r="Q88">
        <f t="shared" si="6"/>
        <v>59.639359923572968</v>
      </c>
      <c r="R88">
        <f t="shared" si="7"/>
        <v>1.477661400082845</v>
      </c>
    </row>
    <row r="89" spans="1:18" x14ac:dyDescent="0.75">
      <c r="A89" s="7">
        <v>0.53331018518518525</v>
      </c>
      <c r="B89">
        <v>15.87</v>
      </c>
      <c r="C89">
        <v>29.53</v>
      </c>
      <c r="D89">
        <v>10</v>
      </c>
      <c r="E89">
        <v>34.5</v>
      </c>
      <c r="F89">
        <v>10</v>
      </c>
      <c r="G89">
        <v>36.54</v>
      </c>
      <c r="H89">
        <v>27.43</v>
      </c>
      <c r="I89">
        <v>29.54</v>
      </c>
      <c r="J89">
        <v>30.19</v>
      </c>
      <c r="K89">
        <v>1355.19</v>
      </c>
      <c r="N89">
        <f t="shared" si="4"/>
        <v>9.9187999999999992</v>
      </c>
      <c r="O89">
        <f t="shared" si="5"/>
        <v>0.4891216442787541</v>
      </c>
      <c r="P89">
        <v>88</v>
      </c>
      <c r="Q89">
        <f t="shared" si="6"/>
        <v>59.110376255192151</v>
      </c>
      <c r="R89">
        <f t="shared" si="7"/>
        <v>1.4456082213937704</v>
      </c>
    </row>
    <row r="90" spans="1:18" x14ac:dyDescent="0.75">
      <c r="A90" s="7">
        <v>0.53400462962962958</v>
      </c>
      <c r="B90">
        <v>15.81</v>
      </c>
      <c r="C90">
        <v>29.51</v>
      </c>
      <c r="D90">
        <v>10</v>
      </c>
      <c r="E90">
        <v>34.51</v>
      </c>
      <c r="F90">
        <v>10</v>
      </c>
      <c r="G90">
        <v>36.520000000000003</v>
      </c>
      <c r="H90">
        <v>27.52</v>
      </c>
      <c r="I90">
        <v>29.71</v>
      </c>
      <c r="J90">
        <v>31.08</v>
      </c>
      <c r="K90">
        <v>1311.44</v>
      </c>
      <c r="N90">
        <f t="shared" si="4"/>
        <v>9.8588000000000005</v>
      </c>
      <c r="O90">
        <f t="shared" si="5"/>
        <v>0.48616288932283963</v>
      </c>
      <c r="P90">
        <v>89</v>
      </c>
      <c r="Q90">
        <f t="shared" si="6"/>
        <v>58.861524729175962</v>
      </c>
      <c r="R90">
        <f t="shared" si="7"/>
        <v>1.4308144466141981</v>
      </c>
    </row>
    <row r="91" spans="1:18" x14ac:dyDescent="0.75">
      <c r="A91" s="7">
        <v>0.53469907407407413</v>
      </c>
      <c r="B91">
        <v>15.68</v>
      </c>
      <c r="C91">
        <v>29.68</v>
      </c>
      <c r="D91">
        <v>10</v>
      </c>
      <c r="E91">
        <v>34.44</v>
      </c>
      <c r="F91">
        <v>10</v>
      </c>
      <c r="G91">
        <v>35.9</v>
      </c>
      <c r="H91">
        <v>27.05</v>
      </c>
      <c r="I91">
        <v>29.15</v>
      </c>
      <c r="J91">
        <v>29.77</v>
      </c>
      <c r="K91">
        <v>1100.9100000000001</v>
      </c>
      <c r="N91">
        <f t="shared" si="4"/>
        <v>9.7287999999999997</v>
      </c>
      <c r="O91">
        <f t="shared" si="5"/>
        <v>0.47975225358502471</v>
      </c>
      <c r="P91">
        <v>90</v>
      </c>
      <c r="Q91">
        <f t="shared" si="6"/>
        <v>58.311816462461962</v>
      </c>
      <c r="R91">
        <f t="shared" si="7"/>
        <v>1.3987612679251236</v>
      </c>
    </row>
    <row r="92" spans="1:18" x14ac:dyDescent="0.75">
      <c r="A92" s="7">
        <v>0.53539351851851846</v>
      </c>
      <c r="B92">
        <v>15.6</v>
      </c>
      <c r="C92">
        <v>29.79</v>
      </c>
      <c r="D92">
        <v>10</v>
      </c>
      <c r="E92">
        <v>34.4</v>
      </c>
      <c r="F92">
        <v>10</v>
      </c>
      <c r="G92">
        <v>36.07</v>
      </c>
      <c r="H92">
        <v>26.92</v>
      </c>
      <c r="I92">
        <v>29.3</v>
      </c>
      <c r="J92">
        <v>30.92</v>
      </c>
      <c r="K92">
        <v>1092.7</v>
      </c>
      <c r="N92">
        <f t="shared" si="4"/>
        <v>9.6487999999999996</v>
      </c>
      <c r="O92">
        <f t="shared" si="5"/>
        <v>0.47580724697713866</v>
      </c>
      <c r="P92">
        <v>91</v>
      </c>
      <c r="Q92">
        <f t="shared" si="6"/>
        <v>57.966171959207358</v>
      </c>
      <c r="R92">
        <f t="shared" si="7"/>
        <v>1.3790362348856933</v>
      </c>
    </row>
    <row r="93" spans="1:18" x14ac:dyDescent="0.75">
      <c r="A93" s="7">
        <v>0.53608796296296302</v>
      </c>
      <c r="B93">
        <v>15.4</v>
      </c>
      <c r="C93">
        <v>29.92</v>
      </c>
      <c r="D93">
        <v>10</v>
      </c>
      <c r="E93">
        <v>34.32</v>
      </c>
      <c r="F93">
        <v>10</v>
      </c>
      <c r="G93">
        <v>36.17</v>
      </c>
      <c r="H93">
        <v>26.59</v>
      </c>
      <c r="I93">
        <v>29.1</v>
      </c>
      <c r="J93">
        <v>30.86</v>
      </c>
      <c r="K93">
        <v>1352.46</v>
      </c>
      <c r="N93">
        <f t="shared" si="4"/>
        <v>9.4488000000000003</v>
      </c>
      <c r="O93">
        <f t="shared" si="5"/>
        <v>0.46594473045742352</v>
      </c>
      <c r="P93">
        <v>92</v>
      </c>
      <c r="Q93">
        <f t="shared" si="6"/>
        <v>57.076454152908305</v>
      </c>
      <c r="R93">
        <f t="shared" si="7"/>
        <v>1.3297236522871174</v>
      </c>
    </row>
    <row r="94" spans="1:18" x14ac:dyDescent="0.75">
      <c r="A94" s="7">
        <v>0.53678240740740735</v>
      </c>
      <c r="B94">
        <v>15.3</v>
      </c>
      <c r="C94">
        <v>29.93</v>
      </c>
      <c r="D94">
        <v>10</v>
      </c>
      <c r="E94">
        <v>34.22</v>
      </c>
      <c r="F94">
        <v>10</v>
      </c>
      <c r="G94">
        <v>35.46</v>
      </c>
      <c r="H94">
        <v>26.05</v>
      </c>
      <c r="I94">
        <v>28.59</v>
      </c>
      <c r="J94">
        <v>29.86</v>
      </c>
      <c r="K94">
        <v>960.09</v>
      </c>
      <c r="N94">
        <f t="shared" si="4"/>
        <v>9.3488000000000007</v>
      </c>
      <c r="O94">
        <f t="shared" si="5"/>
        <v>0.46101347219756594</v>
      </c>
      <c r="P94">
        <v>93</v>
      </c>
      <c r="Q94">
        <f t="shared" si="6"/>
        <v>56.61731986992983</v>
      </c>
      <c r="R94">
        <f t="shared" si="7"/>
        <v>1.3050673609878296</v>
      </c>
    </row>
    <row r="95" spans="1:18" x14ac:dyDescent="0.75">
      <c r="A95" s="7">
        <v>0.5374768518518519</v>
      </c>
      <c r="B95">
        <v>15.27</v>
      </c>
      <c r="C95">
        <v>29.75</v>
      </c>
      <c r="D95">
        <v>10</v>
      </c>
      <c r="E95">
        <v>34.119999999999997</v>
      </c>
      <c r="F95">
        <v>10</v>
      </c>
      <c r="G95">
        <v>35.01</v>
      </c>
      <c r="H95">
        <v>26.01</v>
      </c>
      <c r="I95">
        <v>28.56</v>
      </c>
      <c r="J95">
        <v>28.61</v>
      </c>
      <c r="K95">
        <v>441.95</v>
      </c>
      <c r="N95">
        <f t="shared" si="4"/>
        <v>9.3187999999999995</v>
      </c>
      <c r="O95">
        <f t="shared" si="5"/>
        <v>0.4595340947196086</v>
      </c>
      <c r="P95">
        <v>94</v>
      </c>
      <c r="Q95">
        <f t="shared" si="6"/>
        <v>56.477658067562345</v>
      </c>
      <c r="R95">
        <f t="shared" si="7"/>
        <v>1.2976704735980431</v>
      </c>
    </row>
    <row r="96" spans="1:18" x14ac:dyDescent="0.75">
      <c r="A96" s="7">
        <v>0.53817129629629623</v>
      </c>
      <c r="B96">
        <v>15.2</v>
      </c>
      <c r="C96">
        <v>29.6</v>
      </c>
      <c r="D96">
        <v>10</v>
      </c>
      <c r="E96">
        <v>33.79</v>
      </c>
      <c r="F96">
        <v>10</v>
      </c>
      <c r="G96">
        <v>36.03</v>
      </c>
      <c r="H96">
        <v>26.05</v>
      </c>
      <c r="I96">
        <v>29.21</v>
      </c>
      <c r="J96">
        <v>29.64</v>
      </c>
      <c r="K96">
        <v>1407.14</v>
      </c>
      <c r="N96">
        <f t="shared" si="4"/>
        <v>9.2487999999999992</v>
      </c>
      <c r="O96">
        <f t="shared" si="5"/>
        <v>0.45608221393770831</v>
      </c>
      <c r="P96">
        <v>95</v>
      </c>
      <c r="Q96">
        <f t="shared" si="6"/>
        <v>56.148257071187601</v>
      </c>
      <c r="R96">
        <f t="shared" si="7"/>
        <v>1.2804110696885413</v>
      </c>
    </row>
    <row r="97" spans="1:18" x14ac:dyDescent="0.75">
      <c r="A97" s="7">
        <v>0.53886574074074078</v>
      </c>
      <c r="B97">
        <v>14.94</v>
      </c>
      <c r="C97">
        <v>29.62</v>
      </c>
      <c r="D97">
        <v>10</v>
      </c>
      <c r="E97">
        <v>33.71</v>
      </c>
      <c r="F97">
        <v>10</v>
      </c>
      <c r="G97">
        <v>35.06</v>
      </c>
      <c r="H97">
        <v>25.79</v>
      </c>
      <c r="I97">
        <v>28.62</v>
      </c>
      <c r="J97">
        <v>28.42</v>
      </c>
      <c r="K97">
        <v>708.54</v>
      </c>
      <c r="N97">
        <f t="shared" si="4"/>
        <v>8.9887999999999995</v>
      </c>
      <c r="O97">
        <f t="shared" si="5"/>
        <v>0.44326094246207859</v>
      </c>
      <c r="P97">
        <v>96</v>
      </c>
      <c r="Q97">
        <f t="shared" si="6"/>
        <v>54.879850480598066</v>
      </c>
      <c r="R97">
        <f t="shared" si="7"/>
        <v>1.2163047123103929</v>
      </c>
    </row>
    <row r="98" spans="1:18" x14ac:dyDescent="0.75">
      <c r="A98" s="7">
        <v>0.53956018518518511</v>
      </c>
      <c r="B98">
        <v>14.88</v>
      </c>
      <c r="C98">
        <v>29.72</v>
      </c>
      <c r="D98">
        <v>10</v>
      </c>
      <c r="E98">
        <v>33.56</v>
      </c>
      <c r="F98">
        <v>10</v>
      </c>
      <c r="G98">
        <v>36.07</v>
      </c>
      <c r="H98">
        <v>25.77</v>
      </c>
      <c r="I98">
        <v>29.07</v>
      </c>
      <c r="J98">
        <v>31.68</v>
      </c>
      <c r="K98">
        <v>1372.96</v>
      </c>
      <c r="N98">
        <f t="shared" si="4"/>
        <v>8.9288000000000007</v>
      </c>
      <c r="O98">
        <f t="shared" si="5"/>
        <v>0.44030218750616412</v>
      </c>
      <c r="P98">
        <v>97</v>
      </c>
      <c r="Q98">
        <f t="shared" si="6"/>
        <v>54.576650837738548</v>
      </c>
      <c r="R98">
        <f t="shared" si="7"/>
        <v>1.2015109375308204</v>
      </c>
    </row>
    <row r="99" spans="1:18" x14ac:dyDescent="0.75">
      <c r="A99" s="7">
        <v>0.54025462962962967</v>
      </c>
      <c r="B99">
        <v>14.87</v>
      </c>
      <c r="C99">
        <v>29.87</v>
      </c>
      <c r="D99">
        <v>10</v>
      </c>
      <c r="E99">
        <v>33.61</v>
      </c>
      <c r="F99">
        <v>10</v>
      </c>
      <c r="G99">
        <v>36.090000000000003</v>
      </c>
      <c r="H99">
        <v>26.31</v>
      </c>
      <c r="I99">
        <v>29.68</v>
      </c>
      <c r="J99">
        <v>31.28</v>
      </c>
      <c r="K99">
        <v>1357.92</v>
      </c>
      <c r="N99">
        <f t="shared" si="4"/>
        <v>8.9187999999999992</v>
      </c>
      <c r="O99">
        <f t="shared" si="5"/>
        <v>0.43980906168017825</v>
      </c>
      <c r="P99">
        <v>98</v>
      </c>
      <c r="Q99">
        <f t="shared" si="6"/>
        <v>54.525720949006583</v>
      </c>
      <c r="R99">
        <f t="shared" si="7"/>
        <v>1.1990453084008912</v>
      </c>
    </row>
    <row r="100" spans="1:18" x14ac:dyDescent="0.75">
      <c r="A100" s="7">
        <v>0.54094907407407411</v>
      </c>
      <c r="B100">
        <v>14.81</v>
      </c>
      <c r="C100">
        <v>30.09</v>
      </c>
      <c r="D100">
        <v>10</v>
      </c>
      <c r="E100">
        <v>33.700000000000003</v>
      </c>
      <c r="F100">
        <v>10</v>
      </c>
      <c r="G100">
        <v>36.17</v>
      </c>
      <c r="H100">
        <v>26.74</v>
      </c>
      <c r="I100">
        <v>30.09</v>
      </c>
      <c r="J100">
        <v>29.97</v>
      </c>
      <c r="K100">
        <v>1333.32</v>
      </c>
      <c r="N100">
        <f t="shared" si="4"/>
        <v>8.8588000000000005</v>
      </c>
      <c r="O100">
        <f t="shared" si="5"/>
        <v>0.43685030672426378</v>
      </c>
      <c r="P100">
        <v>99</v>
      </c>
      <c r="Q100">
        <f t="shared" si="6"/>
        <v>54.217727005915016</v>
      </c>
      <c r="R100">
        <f t="shared" si="7"/>
        <v>1.1842515336213189</v>
      </c>
    </row>
    <row r="101" spans="1:18" x14ac:dyDescent="0.75">
      <c r="A101" s="7">
        <v>0.54164351851851855</v>
      </c>
      <c r="B101">
        <v>14.79</v>
      </c>
      <c r="C101">
        <v>30.21</v>
      </c>
      <c r="D101">
        <v>10</v>
      </c>
      <c r="E101">
        <v>33.74</v>
      </c>
      <c r="F101">
        <v>10</v>
      </c>
      <c r="G101">
        <v>35.619999999999997</v>
      </c>
      <c r="H101">
        <v>26.26</v>
      </c>
      <c r="I101">
        <v>29.52</v>
      </c>
      <c r="J101">
        <v>29.99</v>
      </c>
      <c r="K101">
        <v>1129.6199999999999</v>
      </c>
      <c r="N101">
        <f t="shared" si="4"/>
        <v>8.8387999999999991</v>
      </c>
      <c r="O101">
        <f t="shared" si="5"/>
        <v>0.4358640550722922</v>
      </c>
      <c r="P101">
        <v>100</v>
      </c>
      <c r="Q101">
        <f t="shared" si="6"/>
        <v>54.114133140245279</v>
      </c>
      <c r="R101">
        <f t="shared" si="7"/>
        <v>1.1793202753614609</v>
      </c>
    </row>
    <row r="102" spans="1:18" x14ac:dyDescent="0.75">
      <c r="A102" s="7">
        <v>0.54233796296296299</v>
      </c>
      <c r="B102">
        <v>14.67</v>
      </c>
      <c r="C102">
        <v>30.38</v>
      </c>
      <c r="D102">
        <v>10</v>
      </c>
      <c r="E102">
        <v>33.840000000000003</v>
      </c>
      <c r="F102">
        <v>10</v>
      </c>
      <c r="G102">
        <v>35.29</v>
      </c>
      <c r="H102">
        <v>26.32</v>
      </c>
      <c r="I102">
        <v>29.5</v>
      </c>
      <c r="J102">
        <v>28.89</v>
      </c>
      <c r="K102">
        <v>631.98</v>
      </c>
      <c r="N102">
        <f t="shared" si="4"/>
        <v>8.7187999999999999</v>
      </c>
      <c r="O102">
        <f t="shared" si="5"/>
        <v>0.42994654516046316</v>
      </c>
      <c r="P102">
        <v>101</v>
      </c>
      <c r="Q102">
        <f t="shared" si="6"/>
        <v>53.482589347157862</v>
      </c>
      <c r="R102">
        <f t="shared" si="7"/>
        <v>1.1497327258023156</v>
      </c>
    </row>
    <row r="103" spans="1:18" x14ac:dyDescent="0.75">
      <c r="A103" s="7">
        <v>0.54303240740740744</v>
      </c>
      <c r="B103">
        <v>14.58</v>
      </c>
      <c r="C103">
        <v>30.55</v>
      </c>
      <c r="D103">
        <v>10</v>
      </c>
      <c r="E103">
        <v>33.82</v>
      </c>
      <c r="F103">
        <v>10</v>
      </c>
      <c r="G103">
        <v>36.04</v>
      </c>
      <c r="H103">
        <v>25.99</v>
      </c>
      <c r="I103">
        <v>29.71</v>
      </c>
      <c r="J103">
        <v>28.68</v>
      </c>
      <c r="K103">
        <v>1423.55</v>
      </c>
      <c r="N103">
        <f t="shared" si="4"/>
        <v>8.6288</v>
      </c>
      <c r="O103">
        <f t="shared" si="5"/>
        <v>0.42550841272659129</v>
      </c>
      <c r="P103">
        <v>102</v>
      </c>
      <c r="Q103">
        <f t="shared" si="6"/>
        <v>52.997404042277019</v>
      </c>
      <c r="R103">
        <f t="shared" si="7"/>
        <v>1.1275420636329565</v>
      </c>
    </row>
    <row r="104" spans="1:18" x14ac:dyDescent="0.75">
      <c r="A104" s="7">
        <v>0.54372685185185188</v>
      </c>
      <c r="B104">
        <v>14.57</v>
      </c>
      <c r="C104">
        <v>30.29</v>
      </c>
      <c r="D104">
        <v>10</v>
      </c>
      <c r="E104">
        <v>33.770000000000003</v>
      </c>
      <c r="F104">
        <v>10</v>
      </c>
      <c r="G104">
        <v>34.67</v>
      </c>
      <c r="H104">
        <v>25.53</v>
      </c>
      <c r="I104">
        <v>28.98</v>
      </c>
      <c r="J104">
        <v>29.49</v>
      </c>
      <c r="K104">
        <v>489.8</v>
      </c>
      <c r="N104">
        <f t="shared" si="4"/>
        <v>8.6188000000000002</v>
      </c>
      <c r="O104">
        <f t="shared" si="5"/>
        <v>0.42501528690060558</v>
      </c>
      <c r="P104">
        <v>103</v>
      </c>
      <c r="Q104">
        <f t="shared" si="6"/>
        <v>52.942869076901658</v>
      </c>
      <c r="R104">
        <f t="shared" si="7"/>
        <v>1.1250764345030277</v>
      </c>
    </row>
    <row r="105" spans="1:18" x14ac:dyDescent="0.75">
      <c r="A105" s="7">
        <v>0.54442129629629632</v>
      </c>
      <c r="B105">
        <v>14.56</v>
      </c>
      <c r="C105">
        <v>30.18</v>
      </c>
      <c r="D105">
        <v>10</v>
      </c>
      <c r="E105">
        <v>33.590000000000003</v>
      </c>
      <c r="F105">
        <v>10</v>
      </c>
      <c r="G105">
        <v>34.14</v>
      </c>
      <c r="H105">
        <v>24.53</v>
      </c>
      <c r="I105">
        <v>28.03</v>
      </c>
      <c r="J105">
        <v>27.67</v>
      </c>
      <c r="K105">
        <v>398.21</v>
      </c>
      <c r="N105">
        <f t="shared" si="4"/>
        <v>8.6088000000000005</v>
      </c>
      <c r="O105">
        <f t="shared" si="5"/>
        <v>0.42452216107461982</v>
      </c>
      <c r="P105">
        <v>104</v>
      </c>
      <c r="Q105">
        <f t="shared" si="6"/>
        <v>52.888207415667686</v>
      </c>
      <c r="R105">
        <f t="shared" si="7"/>
        <v>1.122610805373099</v>
      </c>
    </row>
    <row r="106" spans="1:18" x14ac:dyDescent="0.75">
      <c r="A106" s="7">
        <v>0.54511574074074076</v>
      </c>
      <c r="B106">
        <v>14.38</v>
      </c>
      <c r="C106">
        <v>29.98</v>
      </c>
      <c r="D106">
        <v>10</v>
      </c>
      <c r="E106">
        <v>33.25</v>
      </c>
      <c r="F106">
        <v>10</v>
      </c>
      <c r="G106">
        <v>33.71</v>
      </c>
      <c r="H106">
        <v>23.71</v>
      </c>
      <c r="I106">
        <v>27.31</v>
      </c>
      <c r="J106">
        <v>26.34</v>
      </c>
      <c r="K106">
        <v>374.97</v>
      </c>
      <c r="N106">
        <f t="shared" si="4"/>
        <v>8.4288000000000007</v>
      </c>
      <c r="O106">
        <f t="shared" si="5"/>
        <v>0.4156458962068762</v>
      </c>
      <c r="P106">
        <v>105</v>
      </c>
      <c r="Q106">
        <f t="shared" si="6"/>
        <v>51.882118451025065</v>
      </c>
      <c r="R106">
        <f t="shared" si="7"/>
        <v>1.0782294810343809</v>
      </c>
    </row>
    <row r="107" spans="1:18" x14ac:dyDescent="0.75">
      <c r="A107" s="7">
        <v>0.5458101851851852</v>
      </c>
      <c r="B107">
        <v>14.3</v>
      </c>
      <c r="C107">
        <v>29.77</v>
      </c>
      <c r="D107">
        <v>10</v>
      </c>
      <c r="E107">
        <v>32.94</v>
      </c>
      <c r="F107">
        <v>10</v>
      </c>
      <c r="G107">
        <v>33.630000000000003</v>
      </c>
      <c r="H107">
        <v>23.24</v>
      </c>
      <c r="I107">
        <v>27.03</v>
      </c>
      <c r="J107">
        <v>26.68</v>
      </c>
      <c r="K107">
        <v>448.79</v>
      </c>
      <c r="N107">
        <f t="shared" si="4"/>
        <v>8.3488000000000007</v>
      </c>
      <c r="O107">
        <f t="shared" si="5"/>
        <v>0.41170088959899009</v>
      </c>
      <c r="P107">
        <v>106</v>
      </c>
      <c r="Q107">
        <f t="shared" si="6"/>
        <v>51.421042545036414</v>
      </c>
      <c r="R107">
        <f t="shared" si="7"/>
        <v>1.0585044479949504</v>
      </c>
    </row>
    <row r="108" spans="1:18" x14ac:dyDescent="0.75">
      <c r="A108" s="7">
        <v>0.54650462962962965</v>
      </c>
      <c r="B108">
        <v>14.26</v>
      </c>
      <c r="C108">
        <v>29.73</v>
      </c>
      <c r="D108">
        <v>10</v>
      </c>
      <c r="E108">
        <v>32.71</v>
      </c>
      <c r="F108">
        <v>10</v>
      </c>
      <c r="G108">
        <v>34.03</v>
      </c>
      <c r="H108">
        <v>23.58</v>
      </c>
      <c r="I108">
        <v>27.66</v>
      </c>
      <c r="J108">
        <v>27.39</v>
      </c>
      <c r="K108">
        <v>704.44</v>
      </c>
      <c r="N108">
        <f t="shared" si="4"/>
        <v>8.3087999999999997</v>
      </c>
      <c r="O108">
        <f t="shared" si="5"/>
        <v>0.40972838629504704</v>
      </c>
      <c r="P108">
        <v>107</v>
      </c>
      <c r="Q108">
        <f t="shared" si="6"/>
        <v>51.187175043327549</v>
      </c>
      <c r="R108">
        <f t="shared" si="7"/>
        <v>1.0486419314752351</v>
      </c>
    </row>
    <row r="109" spans="1:18" x14ac:dyDescent="0.75">
      <c r="A109" s="7">
        <v>0.54719907407407409</v>
      </c>
      <c r="B109">
        <v>14.2</v>
      </c>
      <c r="C109">
        <v>29.69</v>
      </c>
      <c r="D109">
        <v>10</v>
      </c>
      <c r="E109">
        <v>32.450000000000003</v>
      </c>
      <c r="F109">
        <v>10</v>
      </c>
      <c r="G109">
        <v>33.67</v>
      </c>
      <c r="H109">
        <v>23.47</v>
      </c>
      <c r="I109">
        <v>27.42</v>
      </c>
      <c r="J109">
        <v>25.65</v>
      </c>
      <c r="K109">
        <v>716.75</v>
      </c>
      <c r="N109">
        <f t="shared" si="4"/>
        <v>8.2487999999999992</v>
      </c>
      <c r="O109">
        <f t="shared" si="5"/>
        <v>0.40676963133913246</v>
      </c>
      <c r="P109">
        <v>108</v>
      </c>
      <c r="Q109">
        <f t="shared" si="6"/>
        <v>50.832121035787011</v>
      </c>
      <c r="R109">
        <f t="shared" si="7"/>
        <v>1.0338481566956621</v>
      </c>
    </row>
    <row r="110" spans="1:18" x14ac:dyDescent="0.75">
      <c r="A110" s="7">
        <v>0.54789351851851853</v>
      </c>
      <c r="B110">
        <v>14.15</v>
      </c>
      <c r="C110">
        <v>29.71</v>
      </c>
      <c r="D110">
        <v>10</v>
      </c>
      <c r="E110">
        <v>32.44</v>
      </c>
      <c r="F110">
        <v>10</v>
      </c>
      <c r="G110">
        <v>35.5</v>
      </c>
      <c r="H110">
        <v>25.54</v>
      </c>
      <c r="I110">
        <v>30.01</v>
      </c>
      <c r="J110">
        <v>25.86</v>
      </c>
      <c r="K110">
        <v>1565.73</v>
      </c>
      <c r="N110">
        <f t="shared" si="4"/>
        <v>8.1988000000000003</v>
      </c>
      <c r="O110">
        <f t="shared" si="5"/>
        <v>0.40430400220920371</v>
      </c>
      <c r="P110">
        <v>109</v>
      </c>
      <c r="Q110">
        <f t="shared" si="6"/>
        <v>50.532273015563256</v>
      </c>
      <c r="R110">
        <f t="shared" si="7"/>
        <v>1.0215200110460185</v>
      </c>
    </row>
    <row r="111" spans="1:18" x14ac:dyDescent="0.75">
      <c r="A111" s="7">
        <v>0.54858796296296297</v>
      </c>
      <c r="B111">
        <v>14</v>
      </c>
      <c r="C111">
        <v>29.56</v>
      </c>
      <c r="D111">
        <v>10</v>
      </c>
      <c r="E111">
        <v>32.35</v>
      </c>
      <c r="F111">
        <v>10</v>
      </c>
      <c r="G111">
        <v>33.21</v>
      </c>
      <c r="H111">
        <v>24.39</v>
      </c>
      <c r="I111">
        <v>27.94</v>
      </c>
      <c r="J111">
        <v>26.34</v>
      </c>
      <c r="K111">
        <v>376.33</v>
      </c>
      <c r="N111">
        <f t="shared" si="4"/>
        <v>8.0488</v>
      </c>
      <c r="O111">
        <f t="shared" si="5"/>
        <v>0.39690711481941732</v>
      </c>
      <c r="P111">
        <v>110</v>
      </c>
      <c r="Q111">
        <f t="shared" si="6"/>
        <v>49.61037670211708</v>
      </c>
      <c r="R111">
        <f t="shared" si="7"/>
        <v>0.98453557409708647</v>
      </c>
    </row>
    <row r="112" spans="1:18" x14ac:dyDescent="0.75">
      <c r="A112" s="7">
        <v>0.54928240740740741</v>
      </c>
      <c r="B112">
        <v>13.99</v>
      </c>
      <c r="C112">
        <v>29.57</v>
      </c>
      <c r="D112">
        <v>10</v>
      </c>
      <c r="E112">
        <v>32.15</v>
      </c>
      <c r="F112">
        <v>10</v>
      </c>
      <c r="G112">
        <v>32.94</v>
      </c>
      <c r="H112">
        <v>23.54</v>
      </c>
      <c r="I112">
        <v>27.25</v>
      </c>
      <c r="J112">
        <v>25.83</v>
      </c>
      <c r="K112">
        <v>342.16</v>
      </c>
      <c r="N112">
        <f t="shared" si="4"/>
        <v>8.0388000000000002</v>
      </c>
      <c r="O112">
        <f t="shared" si="5"/>
        <v>0.39641398899343155</v>
      </c>
      <c r="P112">
        <v>111</v>
      </c>
      <c r="Q112">
        <f t="shared" si="6"/>
        <v>49.547693685624715</v>
      </c>
      <c r="R112">
        <f t="shared" si="7"/>
        <v>0.98206994496715772</v>
      </c>
    </row>
    <row r="113" spans="1:18" x14ac:dyDescent="0.75">
      <c r="A113" s="7">
        <v>0.54997685185185186</v>
      </c>
      <c r="B113">
        <v>13.82</v>
      </c>
      <c r="C113">
        <v>29.43</v>
      </c>
      <c r="D113">
        <v>10</v>
      </c>
      <c r="E113">
        <v>31.86</v>
      </c>
      <c r="F113">
        <v>10</v>
      </c>
      <c r="G113">
        <v>32.47</v>
      </c>
      <c r="H113">
        <v>22.63</v>
      </c>
      <c r="I113">
        <v>26.49</v>
      </c>
      <c r="J113">
        <v>25.72</v>
      </c>
      <c r="K113">
        <v>261.5</v>
      </c>
      <c r="N113">
        <f t="shared" si="4"/>
        <v>7.8688000000000002</v>
      </c>
      <c r="O113">
        <f t="shared" si="5"/>
        <v>0.3880308499516737</v>
      </c>
      <c r="P113">
        <v>112</v>
      </c>
      <c r="Q113">
        <f t="shared" si="6"/>
        <v>48.457706384709233</v>
      </c>
      <c r="R113">
        <f t="shared" si="7"/>
        <v>0.94015424975836825</v>
      </c>
    </row>
    <row r="114" spans="1:18" x14ac:dyDescent="0.75">
      <c r="A114" s="7">
        <v>0.5506712962962963</v>
      </c>
      <c r="B114">
        <v>13.79</v>
      </c>
      <c r="C114">
        <v>29.29</v>
      </c>
      <c r="D114">
        <v>10</v>
      </c>
      <c r="E114">
        <v>31.59</v>
      </c>
      <c r="F114">
        <v>10</v>
      </c>
      <c r="G114">
        <v>32.26</v>
      </c>
      <c r="H114">
        <v>21.95</v>
      </c>
      <c r="I114">
        <v>25.94</v>
      </c>
      <c r="J114">
        <v>26.34</v>
      </c>
      <c r="K114">
        <v>251.93</v>
      </c>
      <c r="N114">
        <f t="shared" si="4"/>
        <v>7.8387999999999991</v>
      </c>
      <c r="O114">
        <f t="shared" si="5"/>
        <v>0.38655147247371635</v>
      </c>
      <c r="P114">
        <v>113</v>
      </c>
      <c r="Q114">
        <f t="shared" si="6"/>
        <v>48.260448027759338</v>
      </c>
      <c r="R114">
        <f t="shared" si="7"/>
        <v>0.93275736236858164</v>
      </c>
    </row>
    <row r="115" spans="1:18" x14ac:dyDescent="0.75">
      <c r="A115" s="7">
        <v>0.55136574074074074</v>
      </c>
      <c r="B115">
        <v>13.55</v>
      </c>
      <c r="C115">
        <v>29.13</v>
      </c>
      <c r="D115">
        <v>10</v>
      </c>
      <c r="E115">
        <v>31.35</v>
      </c>
      <c r="F115">
        <v>10</v>
      </c>
      <c r="G115">
        <v>32.049999999999997</v>
      </c>
      <c r="H115">
        <v>21.46</v>
      </c>
      <c r="I115">
        <v>25.59</v>
      </c>
      <c r="J115">
        <v>26.22</v>
      </c>
      <c r="K115">
        <v>256.02999999999997</v>
      </c>
      <c r="N115">
        <f t="shared" si="4"/>
        <v>7.5988000000000007</v>
      </c>
      <c r="O115">
        <f t="shared" si="5"/>
        <v>0.37471645265005821</v>
      </c>
      <c r="P115">
        <v>114</v>
      </c>
      <c r="Q115">
        <f t="shared" si="6"/>
        <v>46.62630941727641</v>
      </c>
      <c r="R115">
        <f t="shared" si="7"/>
        <v>0.87358226325029098</v>
      </c>
    </row>
    <row r="116" spans="1:18" x14ac:dyDescent="0.75">
      <c r="A116" s="7">
        <v>0.55206018518518518</v>
      </c>
      <c r="B116">
        <v>13.49</v>
      </c>
      <c r="C116">
        <v>28.96</v>
      </c>
      <c r="D116">
        <v>10</v>
      </c>
      <c r="E116">
        <v>31.1</v>
      </c>
      <c r="F116">
        <v>10</v>
      </c>
      <c r="G116">
        <v>32.11</v>
      </c>
      <c r="H116">
        <v>21.25</v>
      </c>
      <c r="I116">
        <v>25.63</v>
      </c>
      <c r="J116">
        <v>25.28</v>
      </c>
      <c r="K116">
        <v>387.27</v>
      </c>
      <c r="N116">
        <f t="shared" si="4"/>
        <v>7.5388000000000002</v>
      </c>
      <c r="O116">
        <f t="shared" si="5"/>
        <v>0.37175769769414363</v>
      </c>
      <c r="P116">
        <v>115</v>
      </c>
      <c r="Q116">
        <f t="shared" si="6"/>
        <v>46.201517482888519</v>
      </c>
      <c r="R116">
        <f t="shared" si="7"/>
        <v>0.85878848847071809</v>
      </c>
    </row>
    <row r="117" spans="1:18" x14ac:dyDescent="0.75">
      <c r="A117" s="7">
        <v>0.55275462962962962</v>
      </c>
      <c r="B117">
        <v>13.46</v>
      </c>
      <c r="C117">
        <v>28.56</v>
      </c>
      <c r="D117">
        <v>10</v>
      </c>
      <c r="E117">
        <v>30.84</v>
      </c>
      <c r="F117">
        <v>10</v>
      </c>
      <c r="G117">
        <v>32.21</v>
      </c>
      <c r="H117">
        <v>21.5</v>
      </c>
      <c r="I117">
        <v>25.92</v>
      </c>
      <c r="J117">
        <v>25.67</v>
      </c>
      <c r="K117">
        <v>573.20000000000005</v>
      </c>
      <c r="N117">
        <f t="shared" si="4"/>
        <v>7.5088000000000008</v>
      </c>
      <c r="O117">
        <f t="shared" si="5"/>
        <v>0.3702783202161864</v>
      </c>
      <c r="P117">
        <v>116</v>
      </c>
      <c r="Q117">
        <f t="shared" si="6"/>
        <v>45.986575751118693</v>
      </c>
      <c r="R117">
        <f t="shared" si="7"/>
        <v>0.85139160108093193</v>
      </c>
    </row>
    <row r="118" spans="1:18" x14ac:dyDescent="0.75">
      <c r="A118" s="7">
        <v>0.55344907407407407</v>
      </c>
      <c r="B118">
        <v>13.3</v>
      </c>
      <c r="C118">
        <v>28.58</v>
      </c>
      <c r="D118">
        <v>10</v>
      </c>
      <c r="E118">
        <v>30.68</v>
      </c>
      <c r="F118">
        <v>10</v>
      </c>
      <c r="G118">
        <v>31.96</v>
      </c>
      <c r="H118">
        <v>21.4</v>
      </c>
      <c r="I118">
        <v>25.75</v>
      </c>
      <c r="J118">
        <v>26.44</v>
      </c>
      <c r="K118">
        <v>407.78</v>
      </c>
      <c r="N118">
        <f t="shared" si="4"/>
        <v>7.3488000000000007</v>
      </c>
      <c r="O118">
        <f t="shared" si="5"/>
        <v>0.36238830700041424</v>
      </c>
      <c r="P118">
        <v>117</v>
      </c>
      <c r="Q118">
        <f t="shared" si="6"/>
        <v>44.810581319399091</v>
      </c>
      <c r="R118">
        <f t="shared" si="7"/>
        <v>0.81194153500207122</v>
      </c>
    </row>
    <row r="119" spans="1:18" x14ac:dyDescent="0.75">
      <c r="A119" s="7">
        <v>0.55414351851851851</v>
      </c>
      <c r="B119">
        <v>13.27</v>
      </c>
      <c r="C119">
        <v>28.92</v>
      </c>
      <c r="D119">
        <v>10</v>
      </c>
      <c r="E119">
        <v>30.7</v>
      </c>
      <c r="F119">
        <v>10</v>
      </c>
      <c r="G119">
        <v>33.76</v>
      </c>
      <c r="H119">
        <v>22.93</v>
      </c>
      <c r="I119">
        <v>27.79</v>
      </c>
      <c r="J119">
        <v>26.68</v>
      </c>
      <c r="K119">
        <v>1214.3800000000001</v>
      </c>
      <c r="N119">
        <f t="shared" si="4"/>
        <v>7.3187999999999995</v>
      </c>
      <c r="O119">
        <f t="shared" si="5"/>
        <v>0.3609089295224569</v>
      </c>
      <c r="P119">
        <v>118</v>
      </c>
      <c r="Q119">
        <f t="shared" si="6"/>
        <v>44.584358091490401</v>
      </c>
      <c r="R119">
        <f t="shared" si="7"/>
        <v>0.8045446476122845</v>
      </c>
    </row>
    <row r="120" spans="1:18" x14ac:dyDescent="0.75">
      <c r="A120" s="7">
        <v>0.55483796296296295</v>
      </c>
      <c r="B120">
        <v>13.27</v>
      </c>
      <c r="C120">
        <v>29.33</v>
      </c>
      <c r="D120">
        <v>10</v>
      </c>
      <c r="E120">
        <v>30.89</v>
      </c>
      <c r="F120">
        <v>10</v>
      </c>
      <c r="G120">
        <v>34.409999999999997</v>
      </c>
      <c r="H120">
        <v>24.31</v>
      </c>
      <c r="I120">
        <v>29.16</v>
      </c>
      <c r="J120">
        <v>25.71</v>
      </c>
      <c r="K120">
        <v>1460.46</v>
      </c>
      <c r="N120">
        <f t="shared" si="4"/>
        <v>7.3187999999999995</v>
      </c>
      <c r="O120">
        <f t="shared" si="5"/>
        <v>0.3609089295224569</v>
      </c>
      <c r="P120">
        <v>119</v>
      </c>
      <c r="Q120">
        <f t="shared" si="6"/>
        <v>44.584358091490401</v>
      </c>
      <c r="R120">
        <f t="shared" si="7"/>
        <v>0.8045446476122845</v>
      </c>
    </row>
    <row r="121" spans="1:18" x14ac:dyDescent="0.75">
      <c r="A121" s="7">
        <v>0.55553240740740739</v>
      </c>
      <c r="B121">
        <v>13.25</v>
      </c>
      <c r="C121">
        <v>29.91</v>
      </c>
      <c r="D121">
        <v>10</v>
      </c>
      <c r="E121">
        <v>31.27</v>
      </c>
      <c r="F121">
        <v>10</v>
      </c>
      <c r="G121">
        <v>34.89</v>
      </c>
      <c r="H121">
        <v>25.92</v>
      </c>
      <c r="I121">
        <v>30.66</v>
      </c>
      <c r="J121">
        <v>26.31</v>
      </c>
      <c r="K121">
        <v>1491.9</v>
      </c>
      <c r="N121">
        <f t="shared" si="4"/>
        <v>7.2988</v>
      </c>
      <c r="O121">
        <f t="shared" si="5"/>
        <v>0.35992267787048543</v>
      </c>
      <c r="P121">
        <v>120</v>
      </c>
      <c r="Q121">
        <f t="shared" si="6"/>
        <v>44.432509453608809</v>
      </c>
      <c r="R121">
        <f t="shared" si="7"/>
        <v>0.7996133893524271</v>
      </c>
    </row>
    <row r="122" spans="1:18" x14ac:dyDescent="0.75">
      <c r="A122" s="7">
        <v>0.55622685185185183</v>
      </c>
      <c r="B122">
        <v>13.07</v>
      </c>
      <c r="C122">
        <v>30.33</v>
      </c>
      <c r="D122">
        <v>10</v>
      </c>
      <c r="E122">
        <v>31.74</v>
      </c>
      <c r="F122">
        <v>10</v>
      </c>
      <c r="G122">
        <v>33.840000000000003</v>
      </c>
      <c r="H122">
        <v>25.98</v>
      </c>
      <c r="I122">
        <v>30.23</v>
      </c>
      <c r="J122">
        <v>26.93</v>
      </c>
      <c r="K122">
        <v>506.21</v>
      </c>
      <c r="N122">
        <f t="shared" si="4"/>
        <v>7.1188000000000002</v>
      </c>
      <c r="O122">
        <f t="shared" si="5"/>
        <v>0.35104641300274181</v>
      </c>
      <c r="P122">
        <v>121</v>
      </c>
      <c r="Q122">
        <f t="shared" si="6"/>
        <v>43.027476540990051</v>
      </c>
      <c r="R122">
        <f t="shared" si="7"/>
        <v>0.75523206501370888</v>
      </c>
    </row>
    <row r="123" spans="1:18" x14ac:dyDescent="0.75">
      <c r="A123" s="7">
        <v>0.55692129629629628</v>
      </c>
      <c r="B123">
        <v>13</v>
      </c>
      <c r="C123">
        <v>30.56</v>
      </c>
      <c r="D123">
        <v>10</v>
      </c>
      <c r="E123">
        <v>32.049999999999997</v>
      </c>
      <c r="F123">
        <v>10</v>
      </c>
      <c r="G123">
        <v>35.14</v>
      </c>
      <c r="H123">
        <v>26.12</v>
      </c>
      <c r="I123">
        <v>30.81</v>
      </c>
      <c r="J123">
        <v>26.42</v>
      </c>
      <c r="K123">
        <v>1478.23</v>
      </c>
      <c r="N123">
        <f t="shared" si="4"/>
        <v>7.0488</v>
      </c>
      <c r="O123">
        <f t="shared" si="5"/>
        <v>0.34759453222084147</v>
      </c>
      <c r="P123">
        <v>122</v>
      </c>
      <c r="Q123">
        <f t="shared" si="6"/>
        <v>42.461695607763019</v>
      </c>
      <c r="R123">
        <f t="shared" si="7"/>
        <v>0.73797266110420723</v>
      </c>
    </row>
    <row r="124" spans="1:18" x14ac:dyDescent="0.75">
      <c r="A124" s="7">
        <v>0.55761574074074072</v>
      </c>
      <c r="B124">
        <v>12.92</v>
      </c>
      <c r="C124">
        <v>30.74</v>
      </c>
      <c r="D124">
        <v>10</v>
      </c>
      <c r="E124">
        <v>32.36</v>
      </c>
      <c r="F124">
        <v>10</v>
      </c>
      <c r="G124">
        <v>35.79</v>
      </c>
      <c r="H124">
        <v>26.69</v>
      </c>
      <c r="I124">
        <v>31.68</v>
      </c>
      <c r="J124">
        <v>26.96</v>
      </c>
      <c r="K124">
        <v>1433.12</v>
      </c>
      <c r="N124">
        <f t="shared" si="4"/>
        <v>6.9687999999999999</v>
      </c>
      <c r="O124">
        <f t="shared" si="5"/>
        <v>0.34364952561295536</v>
      </c>
      <c r="P124">
        <v>123</v>
      </c>
      <c r="Q124">
        <f t="shared" si="6"/>
        <v>41.801170933302714</v>
      </c>
      <c r="R124">
        <f t="shared" si="7"/>
        <v>0.71824762806477682</v>
      </c>
    </row>
    <row r="125" spans="1:18" x14ac:dyDescent="0.75">
      <c r="A125" s="7">
        <v>0.55831018518518516</v>
      </c>
      <c r="B125">
        <v>12.63</v>
      </c>
      <c r="C125">
        <v>30.83</v>
      </c>
      <c r="D125">
        <v>10</v>
      </c>
      <c r="E125">
        <v>32.57</v>
      </c>
      <c r="F125">
        <v>10</v>
      </c>
      <c r="G125">
        <v>34.630000000000003</v>
      </c>
      <c r="H125">
        <v>25.96</v>
      </c>
      <c r="I125">
        <v>30.63</v>
      </c>
      <c r="J125">
        <v>25.71</v>
      </c>
      <c r="K125">
        <v>779.63</v>
      </c>
      <c r="N125">
        <f t="shared" si="4"/>
        <v>6.6788000000000007</v>
      </c>
      <c r="O125">
        <f t="shared" si="5"/>
        <v>0.32934887665936846</v>
      </c>
      <c r="P125">
        <v>124</v>
      </c>
      <c r="Q125">
        <f t="shared" si="6"/>
        <v>39.274121099598737</v>
      </c>
      <c r="R125">
        <f t="shared" si="7"/>
        <v>0.64674438329684214</v>
      </c>
    </row>
    <row r="126" spans="1:18" x14ac:dyDescent="0.75">
      <c r="A126" s="7">
        <v>0.5590046296296296</v>
      </c>
      <c r="B126">
        <v>12.55</v>
      </c>
      <c r="C126">
        <v>30.91</v>
      </c>
      <c r="D126">
        <v>10</v>
      </c>
      <c r="E126">
        <v>32.869999999999997</v>
      </c>
      <c r="F126">
        <v>10</v>
      </c>
      <c r="G126">
        <v>35.950000000000003</v>
      </c>
      <c r="H126">
        <v>27.07</v>
      </c>
      <c r="I126">
        <v>32.119999999999997</v>
      </c>
      <c r="J126">
        <v>26.08</v>
      </c>
      <c r="K126">
        <v>1315.54</v>
      </c>
      <c r="N126">
        <f t="shared" si="4"/>
        <v>6.5988000000000007</v>
      </c>
      <c r="O126">
        <f t="shared" si="5"/>
        <v>0.32540387005148236</v>
      </c>
      <c r="P126">
        <v>125</v>
      </c>
      <c r="Q126">
        <f t="shared" si="6"/>
        <v>38.537915984724499</v>
      </c>
      <c r="R126">
        <f t="shared" si="7"/>
        <v>0.62701935025741173</v>
      </c>
    </row>
    <row r="127" spans="1:18" x14ac:dyDescent="0.75">
      <c r="A127" s="7">
        <v>0.55969907407407404</v>
      </c>
      <c r="B127">
        <v>12.49</v>
      </c>
      <c r="C127">
        <v>31.24</v>
      </c>
      <c r="D127">
        <v>10</v>
      </c>
      <c r="E127">
        <v>33.21</v>
      </c>
      <c r="F127">
        <v>10</v>
      </c>
      <c r="G127">
        <v>36.43</v>
      </c>
      <c r="H127">
        <v>27.84</v>
      </c>
      <c r="I127">
        <v>32.950000000000003</v>
      </c>
      <c r="J127">
        <v>26.33</v>
      </c>
      <c r="K127">
        <v>1346.99</v>
      </c>
      <c r="N127">
        <f t="shared" si="4"/>
        <v>6.5388000000000002</v>
      </c>
      <c r="O127">
        <f t="shared" si="5"/>
        <v>0.32244511509556778</v>
      </c>
      <c r="P127">
        <v>126</v>
      </c>
      <c r="Q127">
        <f t="shared" si="6"/>
        <v>37.973940172508712</v>
      </c>
      <c r="R127">
        <f t="shared" si="7"/>
        <v>0.61222557547783885</v>
      </c>
    </row>
    <row r="128" spans="1:18" x14ac:dyDescent="0.75">
      <c r="A128" s="7">
        <v>0.56039351851851849</v>
      </c>
      <c r="B128">
        <v>12.44</v>
      </c>
      <c r="C128">
        <v>31.6</v>
      </c>
      <c r="D128">
        <v>10</v>
      </c>
      <c r="E128">
        <v>33.51</v>
      </c>
      <c r="F128">
        <v>10</v>
      </c>
      <c r="G128">
        <v>36.659999999999997</v>
      </c>
      <c r="H128">
        <v>28.65</v>
      </c>
      <c r="I128">
        <v>33.85</v>
      </c>
      <c r="J128">
        <v>25.63</v>
      </c>
      <c r="K128">
        <v>1441.32</v>
      </c>
      <c r="N128">
        <f t="shared" si="4"/>
        <v>6.4887999999999995</v>
      </c>
      <c r="O128">
        <f t="shared" si="5"/>
        <v>0.31997948596563897</v>
      </c>
      <c r="P128">
        <v>127</v>
      </c>
      <c r="Q128">
        <f t="shared" si="6"/>
        <v>37.495993095795818</v>
      </c>
      <c r="R128">
        <f t="shared" si="7"/>
        <v>0.59989742982819472</v>
      </c>
    </row>
    <row r="129" spans="1:18" x14ac:dyDescent="0.75">
      <c r="A129" s="7">
        <v>0.56108796296296293</v>
      </c>
      <c r="B129">
        <v>12.32</v>
      </c>
      <c r="C129">
        <v>31.74</v>
      </c>
      <c r="D129">
        <v>10</v>
      </c>
      <c r="E129">
        <v>33.729999999999997</v>
      </c>
      <c r="F129">
        <v>10</v>
      </c>
      <c r="G129">
        <v>37.07</v>
      </c>
      <c r="H129">
        <v>29.05</v>
      </c>
      <c r="I129">
        <v>34.33</v>
      </c>
      <c r="J129">
        <v>25.86</v>
      </c>
      <c r="K129">
        <v>1452.25</v>
      </c>
      <c r="N129">
        <f t="shared" si="4"/>
        <v>6.3688000000000002</v>
      </c>
      <c r="O129">
        <f t="shared" si="5"/>
        <v>0.31406197605380992</v>
      </c>
      <c r="P129">
        <v>128</v>
      </c>
      <c r="Q129">
        <f t="shared" si="6"/>
        <v>36.318301720889338</v>
      </c>
      <c r="R129">
        <f t="shared" si="7"/>
        <v>0.57030988026904939</v>
      </c>
    </row>
    <row r="130" spans="1:18" x14ac:dyDescent="0.75">
      <c r="A130" s="7">
        <v>0.56178240740740737</v>
      </c>
      <c r="B130">
        <v>12.29</v>
      </c>
      <c r="C130">
        <v>31.96</v>
      </c>
      <c r="D130">
        <v>10</v>
      </c>
      <c r="E130">
        <v>33.880000000000003</v>
      </c>
      <c r="F130">
        <v>10</v>
      </c>
      <c r="G130">
        <v>34.880000000000003</v>
      </c>
      <c r="H130">
        <v>27.33</v>
      </c>
      <c r="I130">
        <v>31.87</v>
      </c>
      <c r="J130">
        <v>25.36</v>
      </c>
      <c r="K130">
        <v>321.64999999999998</v>
      </c>
      <c r="N130">
        <f t="shared" si="4"/>
        <v>6.3387999999999991</v>
      </c>
      <c r="O130">
        <f t="shared" si="5"/>
        <v>0.31258259857585258</v>
      </c>
      <c r="P130">
        <v>129</v>
      </c>
      <c r="Q130">
        <f t="shared" si="6"/>
        <v>36.016911718306297</v>
      </c>
      <c r="R130">
        <f t="shared" si="7"/>
        <v>0.56291299287926277</v>
      </c>
    </row>
    <row r="131" spans="1:18" x14ac:dyDescent="0.75">
      <c r="A131" s="7">
        <v>0.56247685185185181</v>
      </c>
      <c r="B131">
        <v>12.29</v>
      </c>
      <c r="C131">
        <v>31.97</v>
      </c>
      <c r="D131">
        <v>10</v>
      </c>
      <c r="E131">
        <v>33.94</v>
      </c>
      <c r="F131">
        <v>10</v>
      </c>
      <c r="G131">
        <v>37.07</v>
      </c>
      <c r="H131">
        <v>27.86</v>
      </c>
      <c r="I131">
        <v>33.450000000000003</v>
      </c>
      <c r="J131">
        <v>24.89</v>
      </c>
      <c r="K131">
        <v>1371.59</v>
      </c>
      <c r="N131">
        <f t="shared" ref="N131:N194" si="8">B131-5.9512</f>
        <v>6.3387999999999991</v>
      </c>
      <c r="O131">
        <f t="shared" ref="O131:O194" si="9">N131/20.2788</f>
        <v>0.31258259857585258</v>
      </c>
      <c r="P131">
        <v>130</v>
      </c>
      <c r="Q131">
        <f t="shared" ref="Q131:Q194" si="10">(N131-$T$11)/N131*100</f>
        <v>36.016911718306297</v>
      </c>
      <c r="R131">
        <f t="shared" ref="R131:R194" si="11">(N131-$T$11)/$T$11</f>
        <v>0.56291299287926277</v>
      </c>
    </row>
    <row r="132" spans="1:18" x14ac:dyDescent="0.75">
      <c r="A132" s="7">
        <v>0.56317129629629636</v>
      </c>
      <c r="B132">
        <v>12.24</v>
      </c>
      <c r="C132">
        <v>32.25</v>
      </c>
      <c r="D132">
        <v>10</v>
      </c>
      <c r="E132">
        <v>34.200000000000003</v>
      </c>
      <c r="F132">
        <v>10</v>
      </c>
      <c r="G132">
        <v>35.94</v>
      </c>
      <c r="H132">
        <v>27.98</v>
      </c>
      <c r="I132">
        <v>33.1</v>
      </c>
      <c r="J132">
        <v>25.77</v>
      </c>
      <c r="K132">
        <v>482.97</v>
      </c>
      <c r="N132">
        <f t="shared" si="8"/>
        <v>6.2888000000000002</v>
      </c>
      <c r="O132">
        <f t="shared" si="9"/>
        <v>0.31011696944592382</v>
      </c>
      <c r="P132">
        <v>131</v>
      </c>
      <c r="Q132">
        <f t="shared" si="10"/>
        <v>35.508205062969083</v>
      </c>
      <c r="R132">
        <f t="shared" si="11"/>
        <v>0.55058484722961909</v>
      </c>
    </row>
    <row r="133" spans="1:18" x14ac:dyDescent="0.75">
      <c r="A133" s="7">
        <v>0.5638657407407407</v>
      </c>
      <c r="B133">
        <v>12.09</v>
      </c>
      <c r="C133">
        <v>32.380000000000003</v>
      </c>
      <c r="D133">
        <v>10</v>
      </c>
      <c r="E133">
        <v>34.39</v>
      </c>
      <c r="F133">
        <v>10</v>
      </c>
      <c r="G133">
        <v>37.479999999999997</v>
      </c>
      <c r="H133">
        <v>29.06</v>
      </c>
      <c r="I133">
        <v>34.69</v>
      </c>
      <c r="J133">
        <v>25.54</v>
      </c>
      <c r="K133">
        <v>1366.13</v>
      </c>
      <c r="N133">
        <f t="shared" si="8"/>
        <v>6.1387999999999998</v>
      </c>
      <c r="O133">
        <f t="shared" si="9"/>
        <v>0.30272008205613743</v>
      </c>
      <c r="P133">
        <v>132</v>
      </c>
      <c r="Q133">
        <f t="shared" si="10"/>
        <v>33.932364631524067</v>
      </c>
      <c r="R133">
        <f t="shared" si="11"/>
        <v>0.51360041028068704</v>
      </c>
    </row>
    <row r="134" spans="1:18" x14ac:dyDescent="0.75">
      <c r="A134" s="7">
        <v>0.56456018518518525</v>
      </c>
      <c r="B134">
        <v>12.05</v>
      </c>
      <c r="C134">
        <v>32.47</v>
      </c>
      <c r="D134">
        <v>10</v>
      </c>
      <c r="E134">
        <v>34.619999999999997</v>
      </c>
      <c r="F134">
        <v>10</v>
      </c>
      <c r="G134">
        <v>37.369999999999997</v>
      </c>
      <c r="H134">
        <v>29.2</v>
      </c>
      <c r="I134">
        <v>34.700000000000003</v>
      </c>
      <c r="J134">
        <v>26.54</v>
      </c>
      <c r="K134">
        <v>1292.3</v>
      </c>
      <c r="N134">
        <f t="shared" si="8"/>
        <v>6.0988000000000007</v>
      </c>
      <c r="O134">
        <f t="shared" si="9"/>
        <v>0.30074757875219443</v>
      </c>
      <c r="P134">
        <v>133</v>
      </c>
      <c r="Q134">
        <f t="shared" si="10"/>
        <v>33.499048993244571</v>
      </c>
      <c r="R134">
        <f t="shared" si="11"/>
        <v>0.50373789376097211</v>
      </c>
    </row>
    <row r="135" spans="1:18" x14ac:dyDescent="0.75">
      <c r="A135" s="7">
        <v>0.56525462962962958</v>
      </c>
      <c r="B135">
        <v>12.02</v>
      </c>
      <c r="C135">
        <v>32.549999999999997</v>
      </c>
      <c r="D135">
        <v>10</v>
      </c>
      <c r="E135">
        <v>34.85</v>
      </c>
      <c r="F135">
        <v>10</v>
      </c>
      <c r="G135">
        <v>37.5</v>
      </c>
      <c r="H135">
        <v>29.74</v>
      </c>
      <c r="I135">
        <v>35.380000000000003</v>
      </c>
      <c r="J135">
        <v>26.13</v>
      </c>
      <c r="K135">
        <v>1271.8</v>
      </c>
      <c r="N135">
        <f t="shared" si="8"/>
        <v>6.0687999999999995</v>
      </c>
      <c r="O135">
        <f t="shared" si="9"/>
        <v>0.29926820127423709</v>
      </c>
      <c r="P135">
        <v>134</v>
      </c>
      <c r="Q135">
        <f t="shared" si="10"/>
        <v>33.170313735829147</v>
      </c>
      <c r="R135">
        <f t="shared" si="11"/>
        <v>0.49634100637118544</v>
      </c>
    </row>
    <row r="136" spans="1:18" x14ac:dyDescent="0.75">
      <c r="A136" s="7">
        <v>0.56594907407407413</v>
      </c>
      <c r="B136">
        <v>11.89</v>
      </c>
      <c r="C136">
        <v>32.33</v>
      </c>
      <c r="D136">
        <v>10</v>
      </c>
      <c r="E136">
        <v>34.93</v>
      </c>
      <c r="F136">
        <v>10</v>
      </c>
      <c r="G136">
        <v>35.729999999999997</v>
      </c>
      <c r="H136">
        <v>28.82</v>
      </c>
      <c r="I136">
        <v>33.729999999999997</v>
      </c>
      <c r="J136">
        <v>25.91</v>
      </c>
      <c r="K136">
        <v>282</v>
      </c>
      <c r="N136">
        <f t="shared" si="8"/>
        <v>5.9388000000000005</v>
      </c>
      <c r="O136">
        <f t="shared" si="9"/>
        <v>0.29285756553642228</v>
      </c>
      <c r="P136">
        <v>135</v>
      </c>
      <c r="Q136">
        <f t="shared" si="10"/>
        <v>31.707415639523141</v>
      </c>
      <c r="R136">
        <f t="shared" si="11"/>
        <v>0.46428782768211141</v>
      </c>
    </row>
    <row r="137" spans="1:18" x14ac:dyDescent="0.75">
      <c r="A137" s="7">
        <v>0.56664351851851846</v>
      </c>
      <c r="B137">
        <v>11.84</v>
      </c>
      <c r="C137">
        <v>31.9</v>
      </c>
      <c r="D137">
        <v>10</v>
      </c>
      <c r="E137">
        <v>34.83</v>
      </c>
      <c r="F137">
        <v>10.119999999999999</v>
      </c>
      <c r="G137">
        <v>36.950000000000003</v>
      </c>
      <c r="H137">
        <v>28.53</v>
      </c>
      <c r="I137">
        <v>34.22</v>
      </c>
      <c r="J137">
        <v>25.75</v>
      </c>
      <c r="K137">
        <v>1161.06</v>
      </c>
      <c r="N137">
        <f t="shared" si="8"/>
        <v>5.8887999999999998</v>
      </c>
      <c r="O137">
        <f t="shared" si="9"/>
        <v>0.29039193640649347</v>
      </c>
      <c r="P137">
        <v>136</v>
      </c>
      <c r="Q137">
        <f t="shared" si="10"/>
        <v>31.127564189648137</v>
      </c>
      <c r="R137">
        <f t="shared" si="11"/>
        <v>0.45195968203246728</v>
      </c>
    </row>
    <row r="138" spans="1:18" x14ac:dyDescent="0.75">
      <c r="A138" s="7">
        <v>0.56733796296296302</v>
      </c>
      <c r="B138">
        <v>11.84</v>
      </c>
      <c r="C138">
        <v>31.34</v>
      </c>
      <c r="D138">
        <v>10</v>
      </c>
      <c r="E138">
        <v>34.61</v>
      </c>
      <c r="F138">
        <v>10</v>
      </c>
      <c r="G138">
        <v>36.04</v>
      </c>
      <c r="H138">
        <v>28.12</v>
      </c>
      <c r="I138">
        <v>33.46</v>
      </c>
      <c r="J138">
        <v>25.51</v>
      </c>
      <c r="K138">
        <v>720.85</v>
      </c>
      <c r="N138">
        <f t="shared" si="8"/>
        <v>5.8887999999999998</v>
      </c>
      <c r="O138">
        <f t="shared" si="9"/>
        <v>0.29039193640649347</v>
      </c>
      <c r="P138">
        <v>137</v>
      </c>
      <c r="Q138">
        <f t="shared" si="10"/>
        <v>31.127564189648137</v>
      </c>
      <c r="R138">
        <f t="shared" si="11"/>
        <v>0.45195968203246728</v>
      </c>
    </row>
    <row r="139" spans="1:18" x14ac:dyDescent="0.75">
      <c r="A139" s="7">
        <v>0.56803240740740735</v>
      </c>
      <c r="B139">
        <v>11.76</v>
      </c>
      <c r="C139">
        <v>31.08</v>
      </c>
      <c r="D139">
        <v>10</v>
      </c>
      <c r="E139">
        <v>34.29</v>
      </c>
      <c r="F139">
        <v>10</v>
      </c>
      <c r="G139">
        <v>34.729999999999997</v>
      </c>
      <c r="H139">
        <v>27.07</v>
      </c>
      <c r="I139">
        <v>31.9</v>
      </c>
      <c r="J139">
        <v>25.33</v>
      </c>
      <c r="K139">
        <v>321.64999999999998</v>
      </c>
      <c r="N139">
        <f t="shared" si="8"/>
        <v>5.8087999999999997</v>
      </c>
      <c r="O139">
        <f t="shared" si="9"/>
        <v>0.28644692979860742</v>
      </c>
      <c r="P139">
        <v>138</v>
      </c>
      <c r="Q139">
        <f t="shared" si="10"/>
        <v>30.179038699903586</v>
      </c>
      <c r="R139">
        <f t="shared" si="11"/>
        <v>0.43223464899303693</v>
      </c>
    </row>
    <row r="140" spans="1:18" x14ac:dyDescent="0.75">
      <c r="A140" s="7">
        <v>0.5687268518518519</v>
      </c>
      <c r="B140">
        <v>11.75</v>
      </c>
      <c r="C140">
        <v>30.62</v>
      </c>
      <c r="D140">
        <v>10</v>
      </c>
      <c r="E140">
        <v>33.83</v>
      </c>
      <c r="F140">
        <v>10</v>
      </c>
      <c r="G140">
        <v>34.92</v>
      </c>
      <c r="H140">
        <v>26.55</v>
      </c>
      <c r="I140">
        <v>31.69</v>
      </c>
      <c r="J140">
        <v>25.09</v>
      </c>
      <c r="K140">
        <v>645.66</v>
      </c>
      <c r="N140">
        <f t="shared" si="8"/>
        <v>5.7988</v>
      </c>
      <c r="O140">
        <f t="shared" si="9"/>
        <v>0.28595380397262166</v>
      </c>
      <c r="P140">
        <v>139</v>
      </c>
      <c r="Q140">
        <f t="shared" si="10"/>
        <v>30.058632820583565</v>
      </c>
      <c r="R140">
        <f t="shared" si="11"/>
        <v>0.42976901986310817</v>
      </c>
    </row>
    <row r="141" spans="1:18" x14ac:dyDescent="0.75">
      <c r="A141" s="7">
        <v>0.56942129629629623</v>
      </c>
      <c r="B141">
        <v>11.73</v>
      </c>
      <c r="C141">
        <v>30.34</v>
      </c>
      <c r="D141">
        <v>10</v>
      </c>
      <c r="E141">
        <v>33.75</v>
      </c>
      <c r="F141">
        <v>10</v>
      </c>
      <c r="G141">
        <v>36.26</v>
      </c>
      <c r="H141">
        <v>28.35</v>
      </c>
      <c r="I141">
        <v>34.26</v>
      </c>
      <c r="J141">
        <v>25.68</v>
      </c>
      <c r="K141">
        <v>1312.81</v>
      </c>
      <c r="N141">
        <f t="shared" si="8"/>
        <v>5.7788000000000004</v>
      </c>
      <c r="O141">
        <f t="shared" si="9"/>
        <v>0.28496755232065013</v>
      </c>
      <c r="P141">
        <v>140</v>
      </c>
      <c r="Q141">
        <f t="shared" si="10"/>
        <v>29.81657091437669</v>
      </c>
      <c r="R141">
        <f t="shared" si="11"/>
        <v>0.42483776160325071</v>
      </c>
    </row>
    <row r="142" spans="1:18" x14ac:dyDescent="0.75">
      <c r="A142" s="7">
        <v>0.57011574074074078</v>
      </c>
      <c r="B142">
        <v>11.51</v>
      </c>
      <c r="C142">
        <v>30.25</v>
      </c>
      <c r="D142">
        <v>10</v>
      </c>
      <c r="E142">
        <v>33.56</v>
      </c>
      <c r="F142">
        <v>10</v>
      </c>
      <c r="G142">
        <v>36.25</v>
      </c>
      <c r="H142">
        <v>28.94</v>
      </c>
      <c r="I142">
        <v>34.549999999999997</v>
      </c>
      <c r="J142">
        <v>25.45</v>
      </c>
      <c r="K142">
        <v>1319.64</v>
      </c>
      <c r="N142">
        <f t="shared" si="8"/>
        <v>5.5587999999999997</v>
      </c>
      <c r="O142">
        <f t="shared" si="9"/>
        <v>0.27411878414896346</v>
      </c>
      <c r="P142">
        <v>141</v>
      </c>
      <c r="Q142">
        <f t="shared" si="10"/>
        <v>27.038929265309054</v>
      </c>
      <c r="R142">
        <f t="shared" si="11"/>
        <v>0.37059392074481712</v>
      </c>
    </row>
    <row r="143" spans="1:18" x14ac:dyDescent="0.75">
      <c r="A143" s="7">
        <v>0.57081018518518511</v>
      </c>
      <c r="B143">
        <v>11.48</v>
      </c>
      <c r="C143">
        <v>30.4</v>
      </c>
      <c r="D143">
        <v>10</v>
      </c>
      <c r="E143">
        <v>33.58</v>
      </c>
      <c r="F143">
        <v>10</v>
      </c>
      <c r="G143">
        <v>36.56</v>
      </c>
      <c r="H143">
        <v>30</v>
      </c>
      <c r="I143">
        <v>35.56</v>
      </c>
      <c r="J143">
        <v>25.27</v>
      </c>
      <c r="K143">
        <v>1368.86</v>
      </c>
      <c r="N143">
        <f t="shared" si="8"/>
        <v>5.5288000000000004</v>
      </c>
      <c r="O143">
        <f t="shared" si="9"/>
        <v>0.27263940667100617</v>
      </c>
      <c r="P143">
        <v>142</v>
      </c>
      <c r="Q143">
        <f t="shared" si="10"/>
        <v>26.643032846187236</v>
      </c>
      <c r="R143">
        <f t="shared" si="11"/>
        <v>0.3631970333550309</v>
      </c>
    </row>
    <row r="144" spans="1:18" x14ac:dyDescent="0.75">
      <c r="A144" s="7">
        <v>0.57150462962962967</v>
      </c>
      <c r="B144">
        <v>11.42</v>
      </c>
      <c r="C144">
        <v>30.59</v>
      </c>
      <c r="D144">
        <v>10</v>
      </c>
      <c r="E144">
        <v>33.4</v>
      </c>
      <c r="F144">
        <v>10</v>
      </c>
      <c r="G144">
        <v>34.770000000000003</v>
      </c>
      <c r="H144">
        <v>28.75</v>
      </c>
      <c r="I144">
        <v>33.520000000000003</v>
      </c>
      <c r="J144">
        <v>25.41</v>
      </c>
      <c r="K144">
        <v>726.32</v>
      </c>
      <c r="N144">
        <f t="shared" si="8"/>
        <v>5.4687999999999999</v>
      </c>
      <c r="O144">
        <f t="shared" si="9"/>
        <v>0.26968065171509159</v>
      </c>
      <c r="P144">
        <v>143</v>
      </c>
      <c r="Q144">
        <f t="shared" si="10"/>
        <v>25.838209479227615</v>
      </c>
      <c r="R144">
        <f t="shared" si="11"/>
        <v>0.34840325857545801</v>
      </c>
    </row>
    <row r="145" spans="1:18" x14ac:dyDescent="0.75">
      <c r="A145" s="7">
        <v>0.57219907407407411</v>
      </c>
      <c r="B145">
        <v>11.42</v>
      </c>
      <c r="C145">
        <v>30.49</v>
      </c>
      <c r="D145">
        <v>10</v>
      </c>
      <c r="E145">
        <v>33.19</v>
      </c>
      <c r="F145">
        <v>10</v>
      </c>
      <c r="G145">
        <v>34.28</v>
      </c>
      <c r="H145">
        <v>27.64</v>
      </c>
      <c r="I145">
        <v>32.4</v>
      </c>
      <c r="J145">
        <v>25.78</v>
      </c>
      <c r="K145">
        <v>488.44</v>
      </c>
      <c r="N145">
        <f t="shared" si="8"/>
        <v>5.4687999999999999</v>
      </c>
      <c r="O145">
        <f t="shared" si="9"/>
        <v>0.26968065171509159</v>
      </c>
      <c r="P145">
        <v>144</v>
      </c>
      <c r="Q145">
        <f t="shared" si="10"/>
        <v>25.838209479227615</v>
      </c>
      <c r="R145">
        <f t="shared" si="11"/>
        <v>0.34840325857545801</v>
      </c>
    </row>
    <row r="146" spans="1:18" x14ac:dyDescent="0.75">
      <c r="A146" s="7">
        <v>0.57289351851851855</v>
      </c>
      <c r="B146">
        <v>11.4</v>
      </c>
      <c r="C146">
        <v>30.55</v>
      </c>
      <c r="D146">
        <v>10</v>
      </c>
      <c r="E146">
        <v>33.119999999999997</v>
      </c>
      <c r="F146">
        <v>10</v>
      </c>
      <c r="G146">
        <v>34.86</v>
      </c>
      <c r="H146">
        <v>27.93</v>
      </c>
      <c r="I146">
        <v>33.07</v>
      </c>
      <c r="J146">
        <v>25.37</v>
      </c>
      <c r="K146">
        <v>722.21</v>
      </c>
      <c r="N146">
        <f t="shared" si="8"/>
        <v>5.4488000000000003</v>
      </c>
      <c r="O146">
        <f t="shared" si="9"/>
        <v>0.26869440006312012</v>
      </c>
      <c r="P146">
        <v>145</v>
      </c>
      <c r="Q146">
        <f t="shared" si="10"/>
        <v>25.565996182645716</v>
      </c>
      <c r="R146">
        <f t="shared" si="11"/>
        <v>0.34347200031560055</v>
      </c>
    </row>
    <row r="147" spans="1:18" x14ac:dyDescent="0.75">
      <c r="A147" s="7">
        <v>0.57358796296296299</v>
      </c>
      <c r="B147">
        <v>11.32</v>
      </c>
      <c r="C147">
        <v>30.63</v>
      </c>
      <c r="D147">
        <v>10</v>
      </c>
      <c r="E147">
        <v>33.049999999999997</v>
      </c>
      <c r="F147">
        <v>10</v>
      </c>
      <c r="G147">
        <v>35.26</v>
      </c>
      <c r="H147">
        <v>28.13</v>
      </c>
      <c r="I147">
        <v>33.49</v>
      </c>
      <c r="J147">
        <v>24.92</v>
      </c>
      <c r="K147">
        <v>802.87</v>
      </c>
      <c r="N147">
        <f t="shared" si="8"/>
        <v>5.3688000000000002</v>
      </c>
      <c r="O147">
        <f t="shared" si="9"/>
        <v>0.26474939345523402</v>
      </c>
      <c r="P147">
        <v>146</v>
      </c>
      <c r="Q147">
        <f t="shared" si="10"/>
        <v>24.456861868573981</v>
      </c>
      <c r="R147">
        <f t="shared" si="11"/>
        <v>0.32374696727617014</v>
      </c>
    </row>
    <row r="148" spans="1:18" x14ac:dyDescent="0.75">
      <c r="A148" s="7">
        <v>0.57428240740740744</v>
      </c>
      <c r="B148">
        <v>11.27</v>
      </c>
      <c r="C148">
        <v>30.91</v>
      </c>
      <c r="D148">
        <v>10</v>
      </c>
      <c r="E148">
        <v>33.03</v>
      </c>
      <c r="F148">
        <v>10</v>
      </c>
      <c r="G148">
        <v>36</v>
      </c>
      <c r="H148">
        <v>28.8</v>
      </c>
      <c r="I148">
        <v>34.42</v>
      </c>
      <c r="J148">
        <v>25.06</v>
      </c>
      <c r="K148">
        <v>1371.59</v>
      </c>
      <c r="N148">
        <f t="shared" si="8"/>
        <v>5.3187999999999995</v>
      </c>
      <c r="O148">
        <f t="shared" si="9"/>
        <v>0.2622837643253052</v>
      </c>
      <c r="P148">
        <v>147</v>
      </c>
      <c r="Q148">
        <f t="shared" si="10"/>
        <v>23.74670978416183</v>
      </c>
      <c r="R148">
        <f t="shared" si="11"/>
        <v>0.31141882162652601</v>
      </c>
    </row>
    <row r="149" spans="1:18" x14ac:dyDescent="0.75">
      <c r="A149" s="7">
        <v>0.57497685185185188</v>
      </c>
      <c r="B149">
        <v>11.22</v>
      </c>
      <c r="C149">
        <v>31.24</v>
      </c>
      <c r="D149">
        <v>10</v>
      </c>
      <c r="E149">
        <v>33.15</v>
      </c>
      <c r="F149">
        <v>10</v>
      </c>
      <c r="G149">
        <v>34.33</v>
      </c>
      <c r="H149">
        <v>28.85</v>
      </c>
      <c r="I149">
        <v>33.619999999999997</v>
      </c>
      <c r="J149">
        <v>25.77</v>
      </c>
      <c r="K149">
        <v>406.41</v>
      </c>
      <c r="N149">
        <f t="shared" si="8"/>
        <v>5.2688000000000006</v>
      </c>
      <c r="O149">
        <f t="shared" si="9"/>
        <v>0.2598181351953765</v>
      </c>
      <c r="P149">
        <v>148</v>
      </c>
      <c r="Q149">
        <f t="shared" si="10"/>
        <v>23.023079259034319</v>
      </c>
      <c r="R149">
        <f t="shared" si="11"/>
        <v>0.29909067597688233</v>
      </c>
    </row>
    <row r="150" spans="1:18" x14ac:dyDescent="0.75">
      <c r="A150" s="7">
        <v>0.57567129629629632</v>
      </c>
      <c r="B150">
        <v>11.17</v>
      </c>
      <c r="C150">
        <v>30.89</v>
      </c>
      <c r="D150">
        <v>10</v>
      </c>
      <c r="E150">
        <v>32.99</v>
      </c>
      <c r="F150">
        <v>10</v>
      </c>
      <c r="G150">
        <v>34.64</v>
      </c>
      <c r="H150">
        <v>28.06</v>
      </c>
      <c r="I150">
        <v>33.049999999999997</v>
      </c>
      <c r="J150">
        <v>25.35</v>
      </c>
      <c r="K150">
        <v>847.99</v>
      </c>
      <c r="N150">
        <f t="shared" si="8"/>
        <v>5.2187999999999999</v>
      </c>
      <c r="O150">
        <f t="shared" si="9"/>
        <v>0.25735250606544763</v>
      </c>
      <c r="P150">
        <v>149</v>
      </c>
      <c r="Q150">
        <f t="shared" si="10"/>
        <v>22.285582892618987</v>
      </c>
      <c r="R150">
        <f t="shared" si="11"/>
        <v>0.2867625303272382</v>
      </c>
    </row>
    <row r="151" spans="1:18" x14ac:dyDescent="0.75">
      <c r="A151" s="7">
        <v>0.57636574074074076</v>
      </c>
      <c r="B151">
        <v>11.11</v>
      </c>
      <c r="C151">
        <v>30.78</v>
      </c>
      <c r="D151">
        <v>10</v>
      </c>
      <c r="E151">
        <v>32.92</v>
      </c>
      <c r="F151">
        <v>10</v>
      </c>
      <c r="G151">
        <v>35.74</v>
      </c>
      <c r="H151">
        <v>28.76</v>
      </c>
      <c r="I151">
        <v>34.18</v>
      </c>
      <c r="J151">
        <v>24.33</v>
      </c>
      <c r="K151">
        <v>1352.46</v>
      </c>
      <c r="N151">
        <f t="shared" si="8"/>
        <v>5.1587999999999994</v>
      </c>
      <c r="O151">
        <f t="shared" si="9"/>
        <v>0.25439375110953305</v>
      </c>
      <c r="P151">
        <v>150</v>
      </c>
      <c r="Q151">
        <f t="shared" si="10"/>
        <v>21.381716678297263</v>
      </c>
      <c r="R151">
        <f t="shared" si="11"/>
        <v>0.27196875554766531</v>
      </c>
    </row>
    <row r="152" spans="1:18" x14ac:dyDescent="0.75">
      <c r="A152" s="7">
        <v>0.5770601851851852</v>
      </c>
      <c r="B152">
        <v>11.09</v>
      </c>
      <c r="C152">
        <v>30.99</v>
      </c>
      <c r="D152">
        <v>10</v>
      </c>
      <c r="E152">
        <v>32.92</v>
      </c>
      <c r="F152">
        <v>10</v>
      </c>
      <c r="G152">
        <v>33.74</v>
      </c>
      <c r="H152">
        <v>28.28</v>
      </c>
      <c r="I152">
        <v>32.89</v>
      </c>
      <c r="J152">
        <v>25.46</v>
      </c>
      <c r="K152">
        <v>359.93</v>
      </c>
      <c r="N152">
        <f t="shared" si="8"/>
        <v>5.1387999999999998</v>
      </c>
      <c r="O152">
        <f t="shared" si="9"/>
        <v>0.25340749945756158</v>
      </c>
      <c r="P152">
        <v>151</v>
      </c>
      <c r="Q152">
        <f t="shared" si="10"/>
        <v>21.075737526270714</v>
      </c>
      <c r="R152">
        <f t="shared" si="11"/>
        <v>0.26703749728780785</v>
      </c>
    </row>
    <row r="153" spans="1:18" x14ac:dyDescent="0.75">
      <c r="A153" s="7">
        <v>0.57775462962962965</v>
      </c>
      <c r="B153">
        <v>11.03</v>
      </c>
      <c r="C153">
        <v>30.91</v>
      </c>
      <c r="D153">
        <v>10</v>
      </c>
      <c r="E153">
        <v>32.74</v>
      </c>
      <c r="F153">
        <v>10</v>
      </c>
      <c r="G153">
        <v>33.44</v>
      </c>
      <c r="H153">
        <v>27.51</v>
      </c>
      <c r="I153">
        <v>32.03</v>
      </c>
      <c r="J153">
        <v>25.48</v>
      </c>
      <c r="K153">
        <v>272.43</v>
      </c>
      <c r="N153">
        <f t="shared" si="8"/>
        <v>5.0787999999999993</v>
      </c>
      <c r="O153">
        <f t="shared" si="9"/>
        <v>0.250448744501647</v>
      </c>
      <c r="P153">
        <v>152</v>
      </c>
      <c r="Q153">
        <f t="shared" si="10"/>
        <v>20.143340946680301</v>
      </c>
      <c r="R153">
        <f t="shared" si="11"/>
        <v>0.25224372250823496</v>
      </c>
    </row>
    <row r="154" spans="1:18" x14ac:dyDescent="0.75">
      <c r="A154" s="7">
        <v>0.57844907407407409</v>
      </c>
      <c r="B154">
        <v>11.02</v>
      </c>
      <c r="C154">
        <v>30.4</v>
      </c>
      <c r="D154">
        <v>10</v>
      </c>
      <c r="E154">
        <v>32.57</v>
      </c>
      <c r="F154">
        <v>10</v>
      </c>
      <c r="G154">
        <v>35.5</v>
      </c>
      <c r="H154">
        <v>28.34</v>
      </c>
      <c r="I154">
        <v>33.85</v>
      </c>
      <c r="J154">
        <v>25.43</v>
      </c>
      <c r="K154">
        <v>1280</v>
      </c>
      <c r="N154">
        <f t="shared" si="8"/>
        <v>5.0687999999999995</v>
      </c>
      <c r="O154">
        <f t="shared" si="9"/>
        <v>0.24995561867566127</v>
      </c>
      <c r="P154">
        <v>153</v>
      </c>
      <c r="Q154">
        <f t="shared" si="10"/>
        <v>19.985795454545439</v>
      </c>
      <c r="R154">
        <f t="shared" si="11"/>
        <v>0.24977809337830623</v>
      </c>
    </row>
    <row r="155" spans="1:18" x14ac:dyDescent="0.75">
      <c r="A155" s="7">
        <v>0.57914351851851853</v>
      </c>
      <c r="B155">
        <v>11.01</v>
      </c>
      <c r="C155">
        <v>30.34</v>
      </c>
      <c r="D155">
        <v>10</v>
      </c>
      <c r="E155">
        <v>32.590000000000003</v>
      </c>
      <c r="F155">
        <v>10</v>
      </c>
      <c r="G155">
        <v>33.64</v>
      </c>
      <c r="H155">
        <v>28.4</v>
      </c>
      <c r="I155">
        <v>33.03</v>
      </c>
      <c r="J155">
        <v>25.82</v>
      </c>
      <c r="K155">
        <v>272.43</v>
      </c>
      <c r="N155">
        <f t="shared" si="8"/>
        <v>5.0587999999999997</v>
      </c>
      <c r="O155">
        <f t="shared" si="9"/>
        <v>0.2494624928496755</v>
      </c>
      <c r="P155">
        <v>154</v>
      </c>
      <c r="Q155">
        <f t="shared" si="10"/>
        <v>19.827627105242339</v>
      </c>
      <c r="R155">
        <f t="shared" si="11"/>
        <v>0.24731246424837747</v>
      </c>
    </row>
    <row r="156" spans="1:18" x14ac:dyDescent="0.75">
      <c r="A156" s="7">
        <v>0.57983796296296297</v>
      </c>
      <c r="B156">
        <v>10.99</v>
      </c>
      <c r="C156">
        <v>30.49</v>
      </c>
      <c r="D156">
        <v>10</v>
      </c>
      <c r="E156">
        <v>32.56</v>
      </c>
      <c r="F156">
        <v>10</v>
      </c>
      <c r="G156">
        <v>35.520000000000003</v>
      </c>
      <c r="H156">
        <v>29.37</v>
      </c>
      <c r="I156">
        <v>34.85</v>
      </c>
      <c r="J156">
        <v>25.43</v>
      </c>
      <c r="K156">
        <v>1264.96</v>
      </c>
      <c r="N156">
        <f t="shared" si="8"/>
        <v>5.0388000000000002</v>
      </c>
      <c r="O156">
        <f t="shared" si="9"/>
        <v>0.24847624119770401</v>
      </c>
      <c r="P156">
        <v>155</v>
      </c>
      <c r="Q156">
        <f t="shared" si="10"/>
        <v>19.509407001667061</v>
      </c>
      <c r="R156">
        <f t="shared" si="11"/>
        <v>0.24238120598852</v>
      </c>
    </row>
    <row r="157" spans="1:18" x14ac:dyDescent="0.75">
      <c r="A157" s="7">
        <v>0.58053240740740741</v>
      </c>
      <c r="B157">
        <v>10.99</v>
      </c>
      <c r="C157">
        <v>30.61</v>
      </c>
      <c r="D157">
        <v>10</v>
      </c>
      <c r="E157">
        <v>32.729999999999997</v>
      </c>
      <c r="F157">
        <v>10</v>
      </c>
      <c r="G157">
        <v>35.74</v>
      </c>
      <c r="H157">
        <v>30.28</v>
      </c>
      <c r="I157">
        <v>35.64</v>
      </c>
      <c r="J157">
        <v>25.48</v>
      </c>
      <c r="K157">
        <v>1215.74</v>
      </c>
      <c r="N157">
        <f t="shared" si="8"/>
        <v>5.0388000000000002</v>
      </c>
      <c r="O157">
        <f t="shared" si="9"/>
        <v>0.24847624119770401</v>
      </c>
      <c r="P157">
        <v>156</v>
      </c>
      <c r="Q157">
        <f t="shared" si="10"/>
        <v>19.509407001667061</v>
      </c>
      <c r="R157">
        <f t="shared" si="11"/>
        <v>0.24238120598852</v>
      </c>
    </row>
    <row r="158" spans="1:18" x14ac:dyDescent="0.75">
      <c r="A158" s="7">
        <v>0.58122685185185186</v>
      </c>
      <c r="B158">
        <v>10.99</v>
      </c>
      <c r="C158">
        <v>30.74</v>
      </c>
      <c r="D158">
        <v>10</v>
      </c>
      <c r="E158">
        <v>32.94</v>
      </c>
      <c r="F158">
        <v>10</v>
      </c>
      <c r="G158">
        <v>35.89</v>
      </c>
      <c r="H158">
        <v>31</v>
      </c>
      <c r="I158">
        <v>36.47</v>
      </c>
      <c r="J158">
        <v>24.68</v>
      </c>
      <c r="K158">
        <v>1263.5899999999999</v>
      </c>
      <c r="N158">
        <f t="shared" si="8"/>
        <v>5.0388000000000002</v>
      </c>
      <c r="O158">
        <f t="shared" si="9"/>
        <v>0.24847624119770401</v>
      </c>
      <c r="P158">
        <v>157</v>
      </c>
      <c r="Q158">
        <f t="shared" si="10"/>
        <v>19.509407001667061</v>
      </c>
      <c r="R158">
        <f t="shared" si="11"/>
        <v>0.24238120598852</v>
      </c>
    </row>
    <row r="159" spans="1:18" x14ac:dyDescent="0.75">
      <c r="A159" s="7">
        <v>0.5819212962962963</v>
      </c>
      <c r="B159">
        <v>10.98</v>
      </c>
      <c r="C159">
        <v>30.89</v>
      </c>
      <c r="D159">
        <v>10</v>
      </c>
      <c r="E159">
        <v>33.21</v>
      </c>
      <c r="F159">
        <v>10</v>
      </c>
      <c r="G159">
        <v>36.24</v>
      </c>
      <c r="H159">
        <v>31.57</v>
      </c>
      <c r="I159">
        <v>37</v>
      </c>
      <c r="J159">
        <v>25.34</v>
      </c>
      <c r="K159">
        <v>1259.49</v>
      </c>
      <c r="N159">
        <f t="shared" si="8"/>
        <v>5.0288000000000004</v>
      </c>
      <c r="O159">
        <f t="shared" si="9"/>
        <v>0.24798311537171827</v>
      </c>
      <c r="P159">
        <v>158</v>
      </c>
      <c r="Q159">
        <f t="shared" si="10"/>
        <v>19.349347756920139</v>
      </c>
      <c r="R159">
        <f t="shared" si="11"/>
        <v>0.23991557685859125</v>
      </c>
    </row>
    <row r="160" spans="1:18" x14ac:dyDescent="0.75">
      <c r="A160" s="7">
        <v>0.58261574074074074</v>
      </c>
      <c r="B160">
        <v>10.95</v>
      </c>
      <c r="C160">
        <v>31.2</v>
      </c>
      <c r="D160">
        <v>10</v>
      </c>
      <c r="E160">
        <v>33.409999999999997</v>
      </c>
      <c r="F160">
        <v>10</v>
      </c>
      <c r="G160">
        <v>35.32</v>
      </c>
      <c r="H160">
        <v>31.4</v>
      </c>
      <c r="I160">
        <v>36.39</v>
      </c>
      <c r="J160">
        <v>25.13</v>
      </c>
      <c r="K160">
        <v>653.86</v>
      </c>
      <c r="N160">
        <f t="shared" si="8"/>
        <v>4.9987999999999992</v>
      </c>
      <c r="O160">
        <f t="shared" si="9"/>
        <v>0.24650373789376093</v>
      </c>
      <c r="P160">
        <v>159</v>
      </c>
      <c r="Q160">
        <f t="shared" si="10"/>
        <v>18.865327678642856</v>
      </c>
      <c r="R160">
        <f t="shared" si="11"/>
        <v>0.23251868946880461</v>
      </c>
    </row>
    <row r="161" spans="1:18" x14ac:dyDescent="0.75">
      <c r="A161" s="7">
        <v>0.58331018518518518</v>
      </c>
      <c r="B161">
        <v>10.88</v>
      </c>
      <c r="C161">
        <v>31.58</v>
      </c>
      <c r="D161">
        <v>10</v>
      </c>
      <c r="E161">
        <v>33.72</v>
      </c>
      <c r="F161">
        <v>10</v>
      </c>
      <c r="G161">
        <v>36.57</v>
      </c>
      <c r="H161">
        <v>32</v>
      </c>
      <c r="I161">
        <v>37.51</v>
      </c>
      <c r="J161">
        <v>25.53</v>
      </c>
      <c r="K161">
        <v>1206.17</v>
      </c>
      <c r="N161">
        <f t="shared" si="8"/>
        <v>4.9288000000000007</v>
      </c>
      <c r="O161">
        <f t="shared" si="9"/>
        <v>0.2430518571118607</v>
      </c>
      <c r="P161">
        <v>160</v>
      </c>
      <c r="Q161">
        <f t="shared" si="10"/>
        <v>17.713033598441818</v>
      </c>
      <c r="R161">
        <f t="shared" si="11"/>
        <v>0.2152592855593034</v>
      </c>
    </row>
    <row r="162" spans="1:18" x14ac:dyDescent="0.75">
      <c r="A162" s="7">
        <v>0.58400462962962962</v>
      </c>
      <c r="B162">
        <v>10.88</v>
      </c>
      <c r="C162">
        <v>31.9</v>
      </c>
      <c r="D162">
        <v>10</v>
      </c>
      <c r="E162">
        <v>34.049999999999997</v>
      </c>
      <c r="F162">
        <v>10</v>
      </c>
      <c r="G162">
        <v>36.75</v>
      </c>
      <c r="H162">
        <v>32.299999999999997</v>
      </c>
      <c r="I162">
        <v>37.92</v>
      </c>
      <c r="J162">
        <v>25.48</v>
      </c>
      <c r="K162">
        <v>1215.74</v>
      </c>
      <c r="N162">
        <f t="shared" si="8"/>
        <v>4.9288000000000007</v>
      </c>
      <c r="O162">
        <f t="shared" si="9"/>
        <v>0.2430518571118607</v>
      </c>
      <c r="P162">
        <v>161</v>
      </c>
      <c r="Q162">
        <f t="shared" si="10"/>
        <v>17.713033598441818</v>
      </c>
      <c r="R162">
        <f t="shared" si="11"/>
        <v>0.2152592855593034</v>
      </c>
    </row>
    <row r="163" spans="1:18" x14ac:dyDescent="0.75">
      <c r="A163" s="7">
        <v>0.58469907407407407</v>
      </c>
      <c r="B163">
        <v>10.86</v>
      </c>
      <c r="C163">
        <v>32.25</v>
      </c>
      <c r="D163">
        <v>10</v>
      </c>
      <c r="E163">
        <v>34.36</v>
      </c>
      <c r="F163">
        <v>10</v>
      </c>
      <c r="G163">
        <v>37.1</v>
      </c>
      <c r="H163">
        <v>32.729999999999997</v>
      </c>
      <c r="I163">
        <v>38.43</v>
      </c>
      <c r="J163">
        <v>25.04</v>
      </c>
      <c r="K163">
        <v>1260.8599999999999</v>
      </c>
      <c r="N163">
        <f t="shared" si="8"/>
        <v>4.9087999999999994</v>
      </c>
      <c r="O163">
        <f t="shared" si="9"/>
        <v>0.24206560545988912</v>
      </c>
      <c r="P163">
        <v>162</v>
      </c>
      <c r="Q163">
        <f t="shared" si="10"/>
        <v>17.37777053455018</v>
      </c>
      <c r="R163">
        <f t="shared" si="11"/>
        <v>0.2103280272994455</v>
      </c>
    </row>
    <row r="164" spans="1:18" x14ac:dyDescent="0.75">
      <c r="A164" s="7">
        <v>0.58539351851851851</v>
      </c>
      <c r="B164">
        <v>10.85</v>
      </c>
      <c r="C164">
        <v>32.14</v>
      </c>
      <c r="D164">
        <v>10</v>
      </c>
      <c r="E164">
        <v>34.409999999999997</v>
      </c>
      <c r="F164">
        <v>10</v>
      </c>
      <c r="G164">
        <v>35.159999999999997</v>
      </c>
      <c r="H164">
        <v>31.8</v>
      </c>
      <c r="I164">
        <v>36.549999999999997</v>
      </c>
      <c r="J164">
        <v>25</v>
      </c>
      <c r="K164">
        <v>353.09</v>
      </c>
      <c r="N164">
        <f t="shared" si="8"/>
        <v>4.8987999999999996</v>
      </c>
      <c r="O164">
        <f t="shared" si="9"/>
        <v>0.24157247963390335</v>
      </c>
      <c r="P164">
        <v>163</v>
      </c>
      <c r="Q164">
        <f t="shared" si="10"/>
        <v>17.209112435698525</v>
      </c>
      <c r="R164">
        <f t="shared" si="11"/>
        <v>0.20786239816951677</v>
      </c>
    </row>
    <row r="165" spans="1:18" x14ac:dyDescent="0.75">
      <c r="A165" s="7">
        <v>0.58608796296296295</v>
      </c>
      <c r="B165">
        <v>10.85</v>
      </c>
      <c r="C165">
        <v>31.68</v>
      </c>
      <c r="D165">
        <v>10</v>
      </c>
      <c r="E165">
        <v>34.270000000000003</v>
      </c>
      <c r="F165">
        <v>10</v>
      </c>
      <c r="G165">
        <v>35.549999999999997</v>
      </c>
      <c r="H165">
        <v>30.63</v>
      </c>
      <c r="I165">
        <v>35.770000000000003</v>
      </c>
      <c r="J165">
        <v>25.27</v>
      </c>
      <c r="K165">
        <v>530.82000000000005</v>
      </c>
      <c r="N165">
        <f t="shared" si="8"/>
        <v>4.8987999999999996</v>
      </c>
      <c r="O165">
        <f t="shared" si="9"/>
        <v>0.24157247963390335</v>
      </c>
      <c r="P165">
        <v>164</v>
      </c>
      <c r="Q165">
        <f t="shared" si="10"/>
        <v>17.209112435698525</v>
      </c>
      <c r="R165">
        <f t="shared" si="11"/>
        <v>0.20786239816951677</v>
      </c>
    </row>
    <row r="166" spans="1:18" x14ac:dyDescent="0.75">
      <c r="A166" s="7">
        <v>0.58678240740740739</v>
      </c>
      <c r="B166">
        <v>10.83</v>
      </c>
      <c r="C166">
        <v>31.67</v>
      </c>
      <c r="D166">
        <v>10</v>
      </c>
      <c r="E166">
        <v>34.07</v>
      </c>
      <c r="F166">
        <v>10</v>
      </c>
      <c r="G166">
        <v>34.35</v>
      </c>
      <c r="H166">
        <v>29.84</v>
      </c>
      <c r="I166">
        <v>34.35</v>
      </c>
      <c r="J166">
        <v>24.43</v>
      </c>
      <c r="K166">
        <v>246.46</v>
      </c>
      <c r="N166">
        <f t="shared" si="8"/>
        <v>4.8788</v>
      </c>
      <c r="O166">
        <f t="shared" si="9"/>
        <v>0.24058622798193185</v>
      </c>
      <c r="P166">
        <v>165</v>
      </c>
      <c r="Q166">
        <f t="shared" si="10"/>
        <v>16.869722062802321</v>
      </c>
      <c r="R166">
        <f t="shared" si="11"/>
        <v>0.20293113990965927</v>
      </c>
    </row>
    <row r="167" spans="1:18" x14ac:dyDescent="0.75">
      <c r="A167" s="7">
        <v>0.58747685185185183</v>
      </c>
      <c r="B167">
        <v>10.82</v>
      </c>
      <c r="C167">
        <v>31.57</v>
      </c>
      <c r="D167">
        <v>10</v>
      </c>
      <c r="E167">
        <v>34.01</v>
      </c>
      <c r="F167">
        <v>10</v>
      </c>
      <c r="G167">
        <v>36.53</v>
      </c>
      <c r="H167">
        <v>30.66</v>
      </c>
      <c r="I167">
        <v>36.520000000000003</v>
      </c>
      <c r="J167">
        <v>24.72</v>
      </c>
      <c r="K167">
        <v>1247.19</v>
      </c>
      <c r="N167">
        <f t="shared" si="8"/>
        <v>4.8688000000000002</v>
      </c>
      <c r="O167">
        <f t="shared" si="9"/>
        <v>0.24009310215594612</v>
      </c>
      <c r="P167">
        <v>166</v>
      </c>
      <c r="Q167">
        <f t="shared" si="10"/>
        <v>16.698981268485046</v>
      </c>
      <c r="R167">
        <f t="shared" si="11"/>
        <v>0.20046551077973054</v>
      </c>
    </row>
    <row r="168" spans="1:18" x14ac:dyDescent="0.75">
      <c r="A168" s="7">
        <v>0.58817129629629628</v>
      </c>
      <c r="B168">
        <v>10.82</v>
      </c>
      <c r="C168">
        <v>31.88</v>
      </c>
      <c r="D168">
        <v>10</v>
      </c>
      <c r="E168">
        <v>34.200000000000003</v>
      </c>
      <c r="F168">
        <v>10</v>
      </c>
      <c r="G168">
        <v>36.69</v>
      </c>
      <c r="H168">
        <v>31.85</v>
      </c>
      <c r="I168">
        <v>37.729999999999997</v>
      </c>
      <c r="J168">
        <v>24.83</v>
      </c>
      <c r="K168">
        <v>1256.76</v>
      </c>
      <c r="N168">
        <f t="shared" si="8"/>
        <v>4.8688000000000002</v>
      </c>
      <c r="O168">
        <f t="shared" si="9"/>
        <v>0.24009310215594612</v>
      </c>
      <c r="P168">
        <v>167</v>
      </c>
      <c r="Q168">
        <f t="shared" si="10"/>
        <v>16.698981268485046</v>
      </c>
      <c r="R168">
        <f t="shared" si="11"/>
        <v>0.20046551077973054</v>
      </c>
    </row>
    <row r="169" spans="1:18" x14ac:dyDescent="0.75">
      <c r="A169" s="7">
        <v>0.58886574074074072</v>
      </c>
      <c r="B169">
        <v>10.81</v>
      </c>
      <c r="C169">
        <v>31.82</v>
      </c>
      <c r="D169">
        <v>10</v>
      </c>
      <c r="E169">
        <v>34.26</v>
      </c>
      <c r="F169">
        <v>10</v>
      </c>
      <c r="G169">
        <v>36.520000000000003</v>
      </c>
      <c r="H169">
        <v>32.520000000000003</v>
      </c>
      <c r="I169">
        <v>38.26</v>
      </c>
      <c r="J169">
        <v>25.29</v>
      </c>
      <c r="K169">
        <v>1202.07</v>
      </c>
      <c r="N169">
        <f t="shared" si="8"/>
        <v>4.8588000000000005</v>
      </c>
      <c r="O169">
        <f t="shared" si="9"/>
        <v>0.23959997632996036</v>
      </c>
      <c r="P169">
        <v>168</v>
      </c>
      <c r="Q169">
        <f t="shared" si="10"/>
        <v>16.527537663620649</v>
      </c>
      <c r="R169">
        <f t="shared" si="11"/>
        <v>0.19799988164980181</v>
      </c>
    </row>
    <row r="170" spans="1:18" x14ac:dyDescent="0.75">
      <c r="A170" s="7">
        <v>0.58956018518518516</v>
      </c>
      <c r="B170">
        <v>10.8</v>
      </c>
      <c r="C170">
        <v>31.65</v>
      </c>
      <c r="D170">
        <v>10</v>
      </c>
      <c r="E170">
        <v>34.35</v>
      </c>
      <c r="F170">
        <v>10</v>
      </c>
      <c r="G170">
        <v>36.57</v>
      </c>
      <c r="H170">
        <v>32.869999999999997</v>
      </c>
      <c r="I170">
        <v>38.6</v>
      </c>
      <c r="J170">
        <v>25.29</v>
      </c>
      <c r="K170">
        <v>1162.43</v>
      </c>
      <c r="N170">
        <f t="shared" si="8"/>
        <v>4.8488000000000007</v>
      </c>
      <c r="O170">
        <f t="shared" si="9"/>
        <v>0.23910685050397462</v>
      </c>
      <c r="P170">
        <v>169</v>
      </c>
      <c r="Q170">
        <f t="shared" si="10"/>
        <v>16.355386899851514</v>
      </c>
      <c r="R170">
        <f t="shared" si="11"/>
        <v>0.19553425251987305</v>
      </c>
    </row>
    <row r="171" spans="1:18" x14ac:dyDescent="0.75">
      <c r="A171" s="7">
        <v>0.5902546296296296</v>
      </c>
      <c r="B171">
        <v>10.8</v>
      </c>
      <c r="C171">
        <v>31.33</v>
      </c>
      <c r="D171">
        <v>10</v>
      </c>
      <c r="E171">
        <v>34.4</v>
      </c>
      <c r="F171">
        <v>10</v>
      </c>
      <c r="G171">
        <v>36.6</v>
      </c>
      <c r="H171">
        <v>33.1</v>
      </c>
      <c r="I171">
        <v>38.82</v>
      </c>
      <c r="J171">
        <v>25.35</v>
      </c>
      <c r="K171">
        <v>1158.32</v>
      </c>
      <c r="N171">
        <f t="shared" si="8"/>
        <v>4.8488000000000007</v>
      </c>
      <c r="O171">
        <f t="shared" si="9"/>
        <v>0.23910685050397462</v>
      </c>
      <c r="P171">
        <v>170</v>
      </c>
      <c r="Q171">
        <f t="shared" si="10"/>
        <v>16.355386899851514</v>
      </c>
      <c r="R171">
        <f t="shared" si="11"/>
        <v>0.19553425251987305</v>
      </c>
    </row>
    <row r="172" spans="1:18" x14ac:dyDescent="0.75">
      <c r="A172" s="7">
        <v>0.59094907407407404</v>
      </c>
      <c r="B172">
        <v>10.8</v>
      </c>
      <c r="C172">
        <v>31.2</v>
      </c>
      <c r="D172">
        <v>10</v>
      </c>
      <c r="E172">
        <v>34.32</v>
      </c>
      <c r="F172">
        <v>10</v>
      </c>
      <c r="G172">
        <v>36.409999999999997</v>
      </c>
      <c r="H172">
        <v>33.11</v>
      </c>
      <c r="I172">
        <v>38.729999999999997</v>
      </c>
      <c r="J172">
        <v>24.77</v>
      </c>
      <c r="K172">
        <v>1172</v>
      </c>
      <c r="N172">
        <f t="shared" si="8"/>
        <v>4.8488000000000007</v>
      </c>
      <c r="O172">
        <f t="shared" si="9"/>
        <v>0.23910685050397462</v>
      </c>
      <c r="P172">
        <v>171</v>
      </c>
      <c r="Q172">
        <f t="shared" si="10"/>
        <v>16.355386899851514</v>
      </c>
      <c r="R172">
        <f t="shared" si="11"/>
        <v>0.19553425251987305</v>
      </c>
    </row>
    <row r="173" spans="1:18" x14ac:dyDescent="0.75">
      <c r="A173" s="7">
        <v>0.59164351851851849</v>
      </c>
      <c r="B173">
        <v>10.8</v>
      </c>
      <c r="C173">
        <v>30.92</v>
      </c>
      <c r="D173">
        <v>10</v>
      </c>
      <c r="E173">
        <v>34.33</v>
      </c>
      <c r="F173">
        <v>10</v>
      </c>
      <c r="G173">
        <v>36.590000000000003</v>
      </c>
      <c r="H173">
        <v>33.51</v>
      </c>
      <c r="I173">
        <v>39.33</v>
      </c>
      <c r="J173">
        <v>25.07</v>
      </c>
      <c r="K173">
        <v>1233.52</v>
      </c>
      <c r="N173">
        <f t="shared" si="8"/>
        <v>4.8488000000000007</v>
      </c>
      <c r="O173">
        <f t="shared" si="9"/>
        <v>0.23910685050397462</v>
      </c>
      <c r="P173">
        <v>172</v>
      </c>
      <c r="Q173">
        <f t="shared" si="10"/>
        <v>16.355386899851514</v>
      </c>
      <c r="R173">
        <f t="shared" si="11"/>
        <v>0.19553425251987305</v>
      </c>
    </row>
    <row r="174" spans="1:18" x14ac:dyDescent="0.75">
      <c r="A174" s="7">
        <v>0.59233796296296293</v>
      </c>
      <c r="B174">
        <v>10.8</v>
      </c>
      <c r="C174">
        <v>30.85</v>
      </c>
      <c r="D174">
        <v>10</v>
      </c>
      <c r="E174">
        <v>34.200000000000003</v>
      </c>
      <c r="F174">
        <v>10</v>
      </c>
      <c r="G174">
        <v>34.479999999999997</v>
      </c>
      <c r="H174">
        <v>32.729999999999997</v>
      </c>
      <c r="I174">
        <v>36.880000000000003</v>
      </c>
      <c r="J174">
        <v>25.1</v>
      </c>
      <c r="K174">
        <v>323.02</v>
      </c>
      <c r="N174">
        <f t="shared" si="8"/>
        <v>4.8488000000000007</v>
      </c>
      <c r="O174">
        <f t="shared" si="9"/>
        <v>0.23910685050397462</v>
      </c>
      <c r="P174">
        <v>173</v>
      </c>
      <c r="Q174">
        <f t="shared" si="10"/>
        <v>16.355386899851514</v>
      </c>
      <c r="R174">
        <f t="shared" si="11"/>
        <v>0.19553425251987305</v>
      </c>
    </row>
    <row r="175" spans="1:18" x14ac:dyDescent="0.75">
      <c r="A175" s="7">
        <v>0.59303240740740748</v>
      </c>
      <c r="B175">
        <v>10.8</v>
      </c>
      <c r="C175">
        <v>30.52</v>
      </c>
      <c r="D175">
        <v>10</v>
      </c>
      <c r="E175">
        <v>33.74</v>
      </c>
      <c r="F175">
        <v>10</v>
      </c>
      <c r="G175">
        <v>34.229999999999997</v>
      </c>
      <c r="H175">
        <v>31.47</v>
      </c>
      <c r="I175">
        <v>35.33</v>
      </c>
      <c r="J175">
        <v>24.75</v>
      </c>
      <c r="K175">
        <v>395.47</v>
      </c>
      <c r="N175">
        <f t="shared" si="8"/>
        <v>4.8488000000000007</v>
      </c>
      <c r="O175">
        <f t="shared" si="9"/>
        <v>0.23910685050397462</v>
      </c>
      <c r="P175">
        <v>174</v>
      </c>
      <c r="Q175">
        <f t="shared" si="10"/>
        <v>16.355386899851514</v>
      </c>
      <c r="R175">
        <f t="shared" si="11"/>
        <v>0.19553425251987305</v>
      </c>
    </row>
    <row r="176" spans="1:18" x14ac:dyDescent="0.75">
      <c r="A176" s="7">
        <v>0.59372685185185181</v>
      </c>
      <c r="B176">
        <v>10.8</v>
      </c>
      <c r="C176">
        <v>30.27</v>
      </c>
      <c r="D176">
        <v>10</v>
      </c>
      <c r="E176">
        <v>33.96</v>
      </c>
      <c r="F176">
        <v>10</v>
      </c>
      <c r="G176">
        <v>36.67</v>
      </c>
      <c r="H176">
        <v>33.24</v>
      </c>
      <c r="I176">
        <v>38.96</v>
      </c>
      <c r="J176">
        <v>24.62</v>
      </c>
      <c r="K176">
        <v>1351.09</v>
      </c>
      <c r="N176">
        <f t="shared" si="8"/>
        <v>4.8488000000000007</v>
      </c>
      <c r="O176">
        <f t="shared" si="9"/>
        <v>0.23910685050397462</v>
      </c>
      <c r="P176">
        <v>175</v>
      </c>
      <c r="Q176">
        <f t="shared" si="10"/>
        <v>16.355386899851514</v>
      </c>
      <c r="R176">
        <f t="shared" si="11"/>
        <v>0.19553425251987305</v>
      </c>
    </row>
    <row r="177" spans="1:18" x14ac:dyDescent="0.75">
      <c r="A177" s="7">
        <v>0.59442129629629636</v>
      </c>
      <c r="B177">
        <v>10.8</v>
      </c>
      <c r="C177">
        <v>30.31</v>
      </c>
      <c r="D177">
        <v>10</v>
      </c>
      <c r="E177">
        <v>34.119999999999997</v>
      </c>
      <c r="F177">
        <v>10</v>
      </c>
      <c r="G177">
        <v>36.5</v>
      </c>
      <c r="H177">
        <v>34.01</v>
      </c>
      <c r="I177">
        <v>39.57</v>
      </c>
      <c r="J177">
        <v>25.25</v>
      </c>
      <c r="K177">
        <v>1203.44</v>
      </c>
      <c r="N177">
        <f t="shared" si="8"/>
        <v>4.8488000000000007</v>
      </c>
      <c r="O177">
        <f t="shared" si="9"/>
        <v>0.23910685050397462</v>
      </c>
      <c r="P177">
        <v>176</v>
      </c>
      <c r="Q177">
        <f t="shared" si="10"/>
        <v>16.355386899851514</v>
      </c>
      <c r="R177">
        <f t="shared" si="11"/>
        <v>0.19553425251987305</v>
      </c>
    </row>
    <row r="178" spans="1:18" x14ac:dyDescent="0.75">
      <c r="A178" s="7">
        <v>0.5951157407407407</v>
      </c>
      <c r="B178">
        <v>10.8</v>
      </c>
      <c r="C178">
        <v>30.41</v>
      </c>
      <c r="D178">
        <v>10</v>
      </c>
      <c r="E178">
        <v>33.81</v>
      </c>
      <c r="F178">
        <v>10</v>
      </c>
      <c r="G178">
        <v>34.11</v>
      </c>
      <c r="H178">
        <v>32.86</v>
      </c>
      <c r="I178">
        <v>36.479999999999997</v>
      </c>
      <c r="J178">
        <v>25.45</v>
      </c>
      <c r="K178">
        <v>336.69</v>
      </c>
      <c r="N178">
        <f t="shared" si="8"/>
        <v>4.8488000000000007</v>
      </c>
      <c r="O178">
        <f t="shared" si="9"/>
        <v>0.23910685050397462</v>
      </c>
      <c r="P178">
        <v>177</v>
      </c>
      <c r="Q178">
        <f t="shared" si="10"/>
        <v>16.355386899851514</v>
      </c>
      <c r="R178">
        <f t="shared" si="11"/>
        <v>0.19553425251987305</v>
      </c>
    </row>
    <row r="179" spans="1:18" x14ac:dyDescent="0.75">
      <c r="A179" s="7">
        <v>0.59581018518518525</v>
      </c>
      <c r="B179">
        <v>10.79</v>
      </c>
      <c r="C179">
        <v>30.18</v>
      </c>
      <c r="D179">
        <v>10</v>
      </c>
      <c r="E179">
        <v>33.42</v>
      </c>
      <c r="F179">
        <v>10</v>
      </c>
      <c r="G179">
        <v>34.03</v>
      </c>
      <c r="H179">
        <v>31.9</v>
      </c>
      <c r="I179">
        <v>35.590000000000003</v>
      </c>
      <c r="J179">
        <v>24.05</v>
      </c>
      <c r="K179">
        <v>355.83</v>
      </c>
      <c r="N179">
        <f t="shared" si="8"/>
        <v>4.8387999999999991</v>
      </c>
      <c r="O179">
        <f t="shared" si="9"/>
        <v>0.23861372467798878</v>
      </c>
      <c r="P179">
        <v>178</v>
      </c>
      <c r="Q179">
        <f t="shared" si="10"/>
        <v>16.182524592874245</v>
      </c>
      <c r="R179">
        <f t="shared" si="11"/>
        <v>0.19306862338994388</v>
      </c>
    </row>
    <row r="180" spans="1:18" x14ac:dyDescent="0.75">
      <c r="A180" s="7">
        <v>0.59650462962962958</v>
      </c>
      <c r="B180">
        <v>10.79</v>
      </c>
      <c r="C180">
        <v>29.82</v>
      </c>
      <c r="D180">
        <v>10</v>
      </c>
      <c r="E180">
        <v>33.42</v>
      </c>
      <c r="F180">
        <v>10</v>
      </c>
      <c r="G180">
        <v>35.96</v>
      </c>
      <c r="H180">
        <v>32.36</v>
      </c>
      <c r="I180">
        <v>37.869999999999997</v>
      </c>
      <c r="J180">
        <v>24.7</v>
      </c>
      <c r="K180">
        <v>1251.29</v>
      </c>
      <c r="N180">
        <f t="shared" si="8"/>
        <v>4.8387999999999991</v>
      </c>
      <c r="O180">
        <f t="shared" si="9"/>
        <v>0.23861372467798878</v>
      </c>
      <c r="P180">
        <v>179</v>
      </c>
      <c r="Q180">
        <f t="shared" si="10"/>
        <v>16.182524592874245</v>
      </c>
      <c r="R180">
        <f t="shared" si="11"/>
        <v>0.19306862338994388</v>
      </c>
    </row>
    <row r="181" spans="1:18" x14ac:dyDescent="0.75">
      <c r="A181" s="7">
        <v>0.59719907407407413</v>
      </c>
      <c r="B181">
        <v>10.79</v>
      </c>
      <c r="C181">
        <v>29.81</v>
      </c>
      <c r="D181">
        <v>10</v>
      </c>
      <c r="E181">
        <v>33.520000000000003</v>
      </c>
      <c r="F181">
        <v>10</v>
      </c>
      <c r="G181">
        <v>36.07</v>
      </c>
      <c r="H181">
        <v>33.25</v>
      </c>
      <c r="I181">
        <v>38.82</v>
      </c>
      <c r="J181">
        <v>25.18</v>
      </c>
      <c r="K181">
        <v>1219.8399999999999</v>
      </c>
      <c r="N181">
        <f t="shared" si="8"/>
        <v>4.8387999999999991</v>
      </c>
      <c r="O181">
        <f t="shared" si="9"/>
        <v>0.23861372467798878</v>
      </c>
      <c r="P181">
        <v>180</v>
      </c>
      <c r="Q181">
        <f t="shared" si="10"/>
        <v>16.182524592874245</v>
      </c>
      <c r="R181">
        <f t="shared" si="11"/>
        <v>0.19306862338994388</v>
      </c>
    </row>
    <row r="182" spans="1:18" x14ac:dyDescent="0.75">
      <c r="A182" s="7">
        <v>0.59789351851851846</v>
      </c>
      <c r="B182">
        <v>10.78</v>
      </c>
      <c r="C182">
        <v>29.78</v>
      </c>
      <c r="D182">
        <v>10</v>
      </c>
      <c r="E182">
        <v>33.49</v>
      </c>
      <c r="F182">
        <v>10</v>
      </c>
      <c r="G182">
        <v>36.090000000000003</v>
      </c>
      <c r="H182">
        <v>34.01</v>
      </c>
      <c r="I182">
        <v>39.479999999999997</v>
      </c>
      <c r="J182">
        <v>25</v>
      </c>
      <c r="K182">
        <v>1226.68</v>
      </c>
      <c r="N182">
        <f t="shared" si="8"/>
        <v>4.8287999999999993</v>
      </c>
      <c r="O182">
        <f t="shared" si="9"/>
        <v>0.23812059885200304</v>
      </c>
      <c r="P182">
        <v>181</v>
      </c>
      <c r="Q182">
        <f t="shared" si="10"/>
        <v>16.008946322067576</v>
      </c>
      <c r="R182">
        <f t="shared" si="11"/>
        <v>0.19060299426001515</v>
      </c>
    </row>
    <row r="183" spans="1:18" x14ac:dyDescent="0.75">
      <c r="A183" s="7">
        <v>0.59858796296296302</v>
      </c>
      <c r="B183">
        <v>10.75</v>
      </c>
      <c r="C183">
        <v>29.86</v>
      </c>
      <c r="D183">
        <v>10</v>
      </c>
      <c r="E183">
        <v>33.68</v>
      </c>
      <c r="F183">
        <v>10</v>
      </c>
      <c r="G183">
        <v>36.32</v>
      </c>
      <c r="H183">
        <v>34.46</v>
      </c>
      <c r="I183">
        <v>39.83</v>
      </c>
      <c r="J183">
        <v>25</v>
      </c>
      <c r="K183">
        <v>1204.81</v>
      </c>
      <c r="N183">
        <f t="shared" si="8"/>
        <v>4.7988</v>
      </c>
      <c r="O183">
        <f t="shared" si="9"/>
        <v>0.23664122137404581</v>
      </c>
      <c r="P183">
        <v>182</v>
      </c>
      <c r="Q183">
        <f t="shared" si="10"/>
        <v>15.483870967741931</v>
      </c>
      <c r="R183">
        <f t="shared" si="11"/>
        <v>0.18320610687022892</v>
      </c>
    </row>
    <row r="184" spans="1:18" x14ac:dyDescent="0.75">
      <c r="A184" s="7">
        <v>0.59928240740740735</v>
      </c>
      <c r="B184">
        <v>10.75</v>
      </c>
      <c r="C184">
        <v>30.17</v>
      </c>
      <c r="D184">
        <v>10</v>
      </c>
      <c r="E184">
        <v>33.99</v>
      </c>
      <c r="F184">
        <v>10</v>
      </c>
      <c r="G184">
        <v>36.51</v>
      </c>
      <c r="H184">
        <v>34.83</v>
      </c>
      <c r="I184">
        <v>40.22</v>
      </c>
      <c r="J184">
        <v>25.11</v>
      </c>
      <c r="K184">
        <v>1192.5</v>
      </c>
      <c r="N184">
        <f t="shared" si="8"/>
        <v>4.7988</v>
      </c>
      <c r="O184">
        <f t="shared" si="9"/>
        <v>0.23664122137404581</v>
      </c>
      <c r="P184">
        <v>183</v>
      </c>
      <c r="Q184">
        <f t="shared" si="10"/>
        <v>15.483870967741931</v>
      </c>
      <c r="R184">
        <f t="shared" si="11"/>
        <v>0.18320610687022892</v>
      </c>
    </row>
    <row r="185" spans="1:18" x14ac:dyDescent="0.75">
      <c r="A185" s="7">
        <v>0.5999768518518519</v>
      </c>
      <c r="B185">
        <v>10.75</v>
      </c>
      <c r="C185">
        <v>30.51</v>
      </c>
      <c r="D185">
        <v>10</v>
      </c>
      <c r="E185">
        <v>34.299999999999997</v>
      </c>
      <c r="F185">
        <v>10</v>
      </c>
      <c r="G185">
        <v>36.78</v>
      </c>
      <c r="H185">
        <v>35.18</v>
      </c>
      <c r="I185">
        <v>40.57</v>
      </c>
      <c r="J185">
        <v>25.32</v>
      </c>
      <c r="K185">
        <v>1202.07</v>
      </c>
      <c r="N185">
        <f t="shared" si="8"/>
        <v>4.7988</v>
      </c>
      <c r="O185">
        <f t="shared" si="9"/>
        <v>0.23664122137404581</v>
      </c>
      <c r="P185">
        <v>184</v>
      </c>
      <c r="Q185">
        <f t="shared" si="10"/>
        <v>15.483870967741931</v>
      </c>
      <c r="R185">
        <f t="shared" si="11"/>
        <v>0.18320610687022892</v>
      </c>
    </row>
    <row r="186" spans="1:18" x14ac:dyDescent="0.75">
      <c r="A186" s="7">
        <v>0.60067129629629623</v>
      </c>
      <c r="B186">
        <v>10.74</v>
      </c>
      <c r="C186">
        <v>30.8</v>
      </c>
      <c r="D186">
        <v>10</v>
      </c>
      <c r="E186">
        <v>34.65</v>
      </c>
      <c r="F186">
        <v>10</v>
      </c>
      <c r="G186">
        <v>37.25</v>
      </c>
      <c r="H186">
        <v>35.72</v>
      </c>
      <c r="I186">
        <v>40.99</v>
      </c>
      <c r="J186">
        <v>25.59</v>
      </c>
      <c r="K186">
        <v>1255.3900000000001</v>
      </c>
      <c r="N186">
        <f t="shared" si="8"/>
        <v>4.7888000000000002</v>
      </c>
      <c r="O186">
        <f t="shared" si="9"/>
        <v>0.23614809554806004</v>
      </c>
      <c r="P186">
        <v>185</v>
      </c>
      <c r="Q186">
        <f t="shared" si="10"/>
        <v>15.307383895756763</v>
      </c>
      <c r="R186">
        <f t="shared" si="11"/>
        <v>0.18074047774030019</v>
      </c>
    </row>
    <row r="187" spans="1:18" x14ac:dyDescent="0.75">
      <c r="A187" s="7">
        <v>0.60136574074074078</v>
      </c>
      <c r="B187">
        <v>10.74</v>
      </c>
      <c r="C187">
        <v>31.24</v>
      </c>
      <c r="D187">
        <v>10</v>
      </c>
      <c r="E187">
        <v>34.89</v>
      </c>
      <c r="F187">
        <v>10</v>
      </c>
      <c r="G187">
        <v>35.840000000000003</v>
      </c>
      <c r="H187">
        <v>35.72</v>
      </c>
      <c r="I187">
        <v>39.54</v>
      </c>
      <c r="J187">
        <v>26.2</v>
      </c>
      <c r="K187">
        <v>444.69</v>
      </c>
      <c r="N187">
        <f t="shared" si="8"/>
        <v>4.7888000000000002</v>
      </c>
      <c r="O187">
        <f t="shared" si="9"/>
        <v>0.23614809554806004</v>
      </c>
      <c r="P187">
        <v>186</v>
      </c>
      <c r="Q187">
        <f t="shared" si="10"/>
        <v>15.307383895756763</v>
      </c>
      <c r="R187">
        <f t="shared" si="11"/>
        <v>0.18074047774030019</v>
      </c>
    </row>
    <row r="188" spans="1:18" x14ac:dyDescent="0.75">
      <c r="A188" s="7">
        <v>0.60206018518518511</v>
      </c>
      <c r="B188">
        <v>10.74</v>
      </c>
      <c r="C188">
        <v>31.62</v>
      </c>
      <c r="D188">
        <v>10</v>
      </c>
      <c r="E188">
        <v>34.96</v>
      </c>
      <c r="F188">
        <v>10</v>
      </c>
      <c r="G188">
        <v>37.770000000000003</v>
      </c>
      <c r="H188">
        <v>35.79</v>
      </c>
      <c r="I188">
        <v>40.840000000000003</v>
      </c>
      <c r="J188">
        <v>25.29</v>
      </c>
      <c r="K188">
        <v>1286.83</v>
      </c>
      <c r="N188">
        <f t="shared" si="8"/>
        <v>4.7888000000000002</v>
      </c>
      <c r="O188">
        <f t="shared" si="9"/>
        <v>0.23614809554806004</v>
      </c>
      <c r="P188">
        <v>187</v>
      </c>
      <c r="Q188">
        <f t="shared" si="10"/>
        <v>15.307383895756763</v>
      </c>
      <c r="R188">
        <f t="shared" si="11"/>
        <v>0.18074047774030019</v>
      </c>
    </row>
    <row r="189" spans="1:18" x14ac:dyDescent="0.75">
      <c r="A189" s="7">
        <v>0.60275462962962967</v>
      </c>
      <c r="B189">
        <v>10.74</v>
      </c>
      <c r="C189">
        <v>32.020000000000003</v>
      </c>
      <c r="D189">
        <v>10</v>
      </c>
      <c r="E189">
        <v>35.35</v>
      </c>
      <c r="F189">
        <v>10</v>
      </c>
      <c r="G189">
        <v>37.97</v>
      </c>
      <c r="H189">
        <v>36.54</v>
      </c>
      <c r="I189">
        <v>41.6</v>
      </c>
      <c r="J189">
        <v>24.9</v>
      </c>
      <c r="K189">
        <v>1284.0999999999999</v>
      </c>
      <c r="N189">
        <f t="shared" si="8"/>
        <v>4.7888000000000002</v>
      </c>
      <c r="O189">
        <f t="shared" si="9"/>
        <v>0.23614809554806004</v>
      </c>
      <c r="P189">
        <v>188</v>
      </c>
      <c r="Q189">
        <f t="shared" si="10"/>
        <v>15.307383895756763</v>
      </c>
      <c r="R189">
        <f t="shared" si="11"/>
        <v>0.18074047774030019</v>
      </c>
    </row>
    <row r="190" spans="1:18" x14ac:dyDescent="0.75">
      <c r="A190" s="7">
        <v>0.603449074074074</v>
      </c>
      <c r="B190">
        <v>10.73</v>
      </c>
      <c r="C190">
        <v>32.17</v>
      </c>
      <c r="D190">
        <v>10</v>
      </c>
      <c r="E190">
        <v>35.32</v>
      </c>
      <c r="F190">
        <v>10</v>
      </c>
      <c r="G190">
        <v>37.74</v>
      </c>
      <c r="H190">
        <v>37.06</v>
      </c>
      <c r="I190">
        <v>41.73</v>
      </c>
      <c r="J190">
        <v>24.91</v>
      </c>
      <c r="K190">
        <v>1248.55</v>
      </c>
      <c r="N190">
        <f t="shared" si="8"/>
        <v>4.7788000000000004</v>
      </c>
      <c r="O190">
        <f t="shared" si="9"/>
        <v>0.23565496972207431</v>
      </c>
      <c r="P190">
        <v>189</v>
      </c>
      <c r="Q190">
        <f t="shared" si="10"/>
        <v>15.130158198710975</v>
      </c>
      <c r="R190">
        <f t="shared" si="11"/>
        <v>0.17827484861037143</v>
      </c>
    </row>
    <row r="191" spans="1:18" x14ac:dyDescent="0.75">
      <c r="A191" s="7">
        <v>0.60414351851851855</v>
      </c>
      <c r="B191">
        <v>10.73</v>
      </c>
      <c r="C191">
        <v>32.15</v>
      </c>
      <c r="D191">
        <v>10</v>
      </c>
      <c r="E191">
        <v>35.18</v>
      </c>
      <c r="F191">
        <v>10</v>
      </c>
      <c r="G191">
        <v>35.72</v>
      </c>
      <c r="H191">
        <v>35.99</v>
      </c>
      <c r="I191">
        <v>38.79</v>
      </c>
      <c r="J191">
        <v>24.83</v>
      </c>
      <c r="K191">
        <v>433.75</v>
      </c>
      <c r="N191">
        <f t="shared" si="8"/>
        <v>4.7788000000000004</v>
      </c>
      <c r="O191">
        <f t="shared" si="9"/>
        <v>0.23565496972207431</v>
      </c>
      <c r="P191">
        <v>190</v>
      </c>
      <c r="Q191">
        <f t="shared" si="10"/>
        <v>15.130158198710975</v>
      </c>
      <c r="R191">
        <f t="shared" si="11"/>
        <v>0.17827484861037143</v>
      </c>
    </row>
    <row r="192" spans="1:18" x14ac:dyDescent="0.75">
      <c r="A192" s="7">
        <v>0.60483796296296299</v>
      </c>
      <c r="B192">
        <v>10.73</v>
      </c>
      <c r="C192">
        <v>32.049999999999997</v>
      </c>
      <c r="D192">
        <v>10</v>
      </c>
      <c r="E192">
        <v>35.01</v>
      </c>
      <c r="F192">
        <v>10</v>
      </c>
      <c r="G192">
        <v>36.880000000000003</v>
      </c>
      <c r="H192">
        <v>35.29</v>
      </c>
      <c r="I192">
        <v>38.950000000000003</v>
      </c>
      <c r="J192">
        <v>24.92</v>
      </c>
      <c r="K192">
        <v>1033.92</v>
      </c>
      <c r="N192">
        <f t="shared" si="8"/>
        <v>4.7788000000000004</v>
      </c>
      <c r="O192">
        <f t="shared" si="9"/>
        <v>0.23565496972207431</v>
      </c>
      <c r="P192">
        <v>191</v>
      </c>
      <c r="Q192">
        <f t="shared" si="10"/>
        <v>15.130158198710975</v>
      </c>
      <c r="R192">
        <f t="shared" si="11"/>
        <v>0.17827484861037143</v>
      </c>
    </row>
    <row r="193" spans="1:18" x14ac:dyDescent="0.75">
      <c r="A193" s="7">
        <v>0.60553240740740744</v>
      </c>
      <c r="B193">
        <v>10.72</v>
      </c>
      <c r="C193">
        <v>32.06</v>
      </c>
      <c r="D193">
        <v>10</v>
      </c>
      <c r="E193">
        <v>34.880000000000003</v>
      </c>
      <c r="F193">
        <v>10</v>
      </c>
      <c r="G193">
        <v>36.15</v>
      </c>
      <c r="H193">
        <v>34.590000000000003</v>
      </c>
      <c r="I193">
        <v>37.869999999999997</v>
      </c>
      <c r="J193">
        <v>24.81</v>
      </c>
      <c r="K193">
        <v>701.71</v>
      </c>
      <c r="N193">
        <f t="shared" si="8"/>
        <v>4.7688000000000006</v>
      </c>
      <c r="O193">
        <f t="shared" si="9"/>
        <v>0.23516184389608855</v>
      </c>
      <c r="P193">
        <v>192</v>
      </c>
      <c r="Q193">
        <f t="shared" si="10"/>
        <v>14.952189229994971</v>
      </c>
      <c r="R193">
        <f t="shared" si="11"/>
        <v>0.1758092194804427</v>
      </c>
    </row>
    <row r="194" spans="1:18" x14ac:dyDescent="0.75">
      <c r="A194" s="7">
        <v>0.60622685185185188</v>
      </c>
      <c r="B194">
        <v>10.7</v>
      </c>
      <c r="C194">
        <v>31.85</v>
      </c>
      <c r="D194">
        <v>10</v>
      </c>
      <c r="E194">
        <v>34.67</v>
      </c>
      <c r="F194">
        <v>10</v>
      </c>
      <c r="G194">
        <v>35.799999999999997</v>
      </c>
      <c r="H194">
        <v>34.659999999999997</v>
      </c>
      <c r="I194">
        <v>37.799999999999997</v>
      </c>
      <c r="J194">
        <v>24.61</v>
      </c>
      <c r="K194">
        <v>589.6</v>
      </c>
      <c r="N194">
        <f t="shared" si="8"/>
        <v>4.7487999999999992</v>
      </c>
      <c r="O194">
        <f t="shared" si="9"/>
        <v>0.23417559224411696</v>
      </c>
      <c r="P194">
        <v>193</v>
      </c>
      <c r="Q194">
        <f t="shared" si="10"/>
        <v>14.594002695417771</v>
      </c>
      <c r="R194">
        <f t="shared" si="11"/>
        <v>0.1708779612205848</v>
      </c>
    </row>
    <row r="195" spans="1:18" x14ac:dyDescent="0.75">
      <c r="A195" s="7">
        <v>0.60692129629629632</v>
      </c>
      <c r="B195">
        <v>10.690000000000001</v>
      </c>
      <c r="C195">
        <v>31.5</v>
      </c>
      <c r="D195">
        <v>10</v>
      </c>
      <c r="E195">
        <v>34.54</v>
      </c>
      <c r="F195">
        <v>10</v>
      </c>
      <c r="G195">
        <v>36</v>
      </c>
      <c r="H195">
        <v>34.54</v>
      </c>
      <c r="I195">
        <v>37.78</v>
      </c>
      <c r="J195">
        <v>24.82</v>
      </c>
      <c r="K195">
        <v>827.48</v>
      </c>
      <c r="N195">
        <f t="shared" ref="N195:N258" si="12">B195-5.9512</f>
        <v>4.7388000000000012</v>
      </c>
      <c r="O195">
        <f t="shared" ref="O195:O258" si="13">N195/20.2788</f>
        <v>0.23368246641813131</v>
      </c>
      <c r="P195">
        <v>194</v>
      </c>
      <c r="Q195">
        <f t="shared" ref="Q195:Q258" si="14">(N195-$T$11)/N195*100</f>
        <v>14.413775639402399</v>
      </c>
      <c r="R195">
        <f t="shared" ref="R195:R258" si="15">(N195-$T$11)/$T$11</f>
        <v>0.16841233209065648</v>
      </c>
    </row>
    <row r="196" spans="1:18" x14ac:dyDescent="0.75">
      <c r="A196" s="7">
        <v>0.60761574074074076</v>
      </c>
      <c r="B196">
        <v>10.690000000000001</v>
      </c>
      <c r="C196">
        <v>31.45</v>
      </c>
      <c r="D196">
        <v>10</v>
      </c>
      <c r="E196">
        <v>34.299999999999997</v>
      </c>
      <c r="F196">
        <v>10</v>
      </c>
      <c r="G196">
        <v>34.76</v>
      </c>
      <c r="H196">
        <v>33.79</v>
      </c>
      <c r="I196">
        <v>36.15</v>
      </c>
      <c r="J196">
        <v>24.88</v>
      </c>
      <c r="K196">
        <v>297.04000000000002</v>
      </c>
      <c r="N196">
        <f t="shared" si="12"/>
        <v>4.7388000000000012</v>
      </c>
      <c r="O196">
        <f t="shared" si="13"/>
        <v>0.23368246641813131</v>
      </c>
      <c r="P196">
        <v>195</v>
      </c>
      <c r="Q196">
        <f t="shared" si="14"/>
        <v>14.413775639402399</v>
      </c>
      <c r="R196">
        <f t="shared" si="15"/>
        <v>0.16841233209065648</v>
      </c>
    </row>
    <row r="197" spans="1:18" x14ac:dyDescent="0.75">
      <c r="A197" s="7">
        <v>0.6083101851851852</v>
      </c>
      <c r="B197">
        <v>10.69</v>
      </c>
      <c r="C197">
        <v>31.2</v>
      </c>
      <c r="D197">
        <v>10</v>
      </c>
      <c r="E197">
        <v>33.85</v>
      </c>
      <c r="F197">
        <v>10</v>
      </c>
      <c r="G197">
        <v>34.08</v>
      </c>
      <c r="H197">
        <v>32.51</v>
      </c>
      <c r="I197">
        <v>34.770000000000003</v>
      </c>
      <c r="J197">
        <v>23.75</v>
      </c>
      <c r="K197">
        <v>213.65</v>
      </c>
      <c r="N197">
        <f t="shared" si="12"/>
        <v>4.7387999999999995</v>
      </c>
      <c r="O197">
        <f t="shared" si="13"/>
        <v>0.23368246641813123</v>
      </c>
      <c r="P197">
        <v>196</v>
      </c>
      <c r="Q197">
        <f t="shared" si="14"/>
        <v>14.413775639402365</v>
      </c>
      <c r="R197">
        <f t="shared" si="15"/>
        <v>0.16841233209065604</v>
      </c>
    </row>
    <row r="198" spans="1:18" x14ac:dyDescent="0.75">
      <c r="A198" s="7">
        <v>0.60900462962962965</v>
      </c>
      <c r="B198">
        <v>10.69</v>
      </c>
      <c r="C198">
        <v>30.82</v>
      </c>
      <c r="D198">
        <v>10</v>
      </c>
      <c r="E198">
        <v>33.380000000000003</v>
      </c>
      <c r="F198">
        <v>10</v>
      </c>
      <c r="G198">
        <v>33.71</v>
      </c>
      <c r="H198">
        <v>31.35</v>
      </c>
      <c r="I198">
        <v>33.700000000000003</v>
      </c>
      <c r="J198">
        <v>23.72</v>
      </c>
      <c r="K198">
        <v>175.37</v>
      </c>
      <c r="N198">
        <f t="shared" si="12"/>
        <v>4.7387999999999995</v>
      </c>
      <c r="O198">
        <f t="shared" si="13"/>
        <v>0.23368246641813123</v>
      </c>
      <c r="P198">
        <v>197</v>
      </c>
      <c r="Q198">
        <f t="shared" si="14"/>
        <v>14.413775639402365</v>
      </c>
      <c r="R198">
        <f t="shared" si="15"/>
        <v>0.16841233209065604</v>
      </c>
    </row>
    <row r="199" spans="1:18" x14ac:dyDescent="0.75">
      <c r="A199" s="7">
        <v>0.60969907407407409</v>
      </c>
      <c r="B199">
        <v>10.68</v>
      </c>
      <c r="C199">
        <v>30.31</v>
      </c>
      <c r="D199">
        <v>10</v>
      </c>
      <c r="E199">
        <v>32.93</v>
      </c>
      <c r="F199">
        <v>10</v>
      </c>
      <c r="G199">
        <v>33.25</v>
      </c>
      <c r="H199">
        <v>30.46</v>
      </c>
      <c r="I199">
        <v>32.9</v>
      </c>
      <c r="J199">
        <v>23.47</v>
      </c>
      <c r="K199">
        <v>169.9</v>
      </c>
      <c r="N199">
        <f t="shared" si="12"/>
        <v>4.7287999999999997</v>
      </c>
      <c r="O199">
        <f t="shared" si="13"/>
        <v>0.23318934059214547</v>
      </c>
      <c r="P199">
        <v>198</v>
      </c>
      <c r="Q199">
        <f t="shared" si="14"/>
        <v>14.232786330570113</v>
      </c>
      <c r="R199">
        <f t="shared" si="15"/>
        <v>0.1659467029607273</v>
      </c>
    </row>
    <row r="200" spans="1:18" x14ac:dyDescent="0.75">
      <c r="A200" s="7">
        <v>0.61039351851851853</v>
      </c>
      <c r="B200">
        <v>10.67</v>
      </c>
      <c r="C200">
        <v>29.81</v>
      </c>
      <c r="D200">
        <v>10</v>
      </c>
      <c r="E200">
        <v>32.35</v>
      </c>
      <c r="F200">
        <v>10</v>
      </c>
      <c r="G200">
        <v>32.979999999999997</v>
      </c>
      <c r="H200">
        <v>29.95</v>
      </c>
      <c r="I200">
        <v>32.4</v>
      </c>
      <c r="J200">
        <v>23.81</v>
      </c>
      <c r="K200">
        <v>216.38</v>
      </c>
      <c r="N200">
        <f t="shared" si="12"/>
        <v>4.7187999999999999</v>
      </c>
      <c r="O200">
        <f t="shared" si="13"/>
        <v>0.23269621476615973</v>
      </c>
      <c r="P200">
        <v>199</v>
      </c>
      <c r="Q200">
        <f t="shared" si="14"/>
        <v>14.051029922861739</v>
      </c>
      <c r="R200">
        <f t="shared" si="15"/>
        <v>0.16348107383079857</v>
      </c>
    </row>
    <row r="201" spans="1:18" x14ac:dyDescent="0.75">
      <c r="A201" s="7">
        <v>0.61108796296296297</v>
      </c>
      <c r="B201">
        <v>10.67</v>
      </c>
      <c r="C201">
        <v>29.48</v>
      </c>
      <c r="D201">
        <v>10</v>
      </c>
      <c r="E201">
        <v>31.97</v>
      </c>
      <c r="F201">
        <v>10</v>
      </c>
      <c r="G201">
        <v>32.869999999999997</v>
      </c>
      <c r="H201">
        <v>29.83</v>
      </c>
      <c r="I201">
        <v>32.380000000000003</v>
      </c>
      <c r="J201">
        <v>24.36</v>
      </c>
      <c r="K201">
        <v>331.22</v>
      </c>
      <c r="N201">
        <f t="shared" si="12"/>
        <v>4.7187999999999999</v>
      </c>
      <c r="O201">
        <f t="shared" si="13"/>
        <v>0.23269621476615973</v>
      </c>
      <c r="P201">
        <v>200</v>
      </c>
      <c r="Q201">
        <f t="shared" si="14"/>
        <v>14.051029922861739</v>
      </c>
      <c r="R201">
        <f t="shared" si="15"/>
        <v>0.16348107383079857</v>
      </c>
    </row>
    <row r="202" spans="1:18" x14ac:dyDescent="0.75">
      <c r="A202" s="7">
        <v>0.61178240740740741</v>
      </c>
      <c r="B202">
        <v>10.67</v>
      </c>
      <c r="C202">
        <v>29.58</v>
      </c>
      <c r="D202">
        <v>10</v>
      </c>
      <c r="E202">
        <v>32.17</v>
      </c>
      <c r="F202">
        <v>10</v>
      </c>
      <c r="G202">
        <v>34.380000000000003</v>
      </c>
      <c r="H202">
        <v>32.270000000000003</v>
      </c>
      <c r="I202">
        <v>35.5</v>
      </c>
      <c r="J202">
        <v>24.33</v>
      </c>
      <c r="K202">
        <v>645.66</v>
      </c>
      <c r="N202">
        <f t="shared" si="12"/>
        <v>4.7187999999999999</v>
      </c>
      <c r="O202">
        <f t="shared" si="13"/>
        <v>0.23269621476615973</v>
      </c>
      <c r="P202">
        <v>201</v>
      </c>
      <c r="Q202">
        <f t="shared" si="14"/>
        <v>14.051029922861739</v>
      </c>
      <c r="R202">
        <f t="shared" si="15"/>
        <v>0.16348107383079857</v>
      </c>
    </row>
    <row r="203" spans="1:18" x14ac:dyDescent="0.75">
      <c r="A203" s="7">
        <v>0.61247685185185186</v>
      </c>
      <c r="B203">
        <v>10.66</v>
      </c>
      <c r="C203">
        <v>29.77</v>
      </c>
      <c r="D203">
        <v>10</v>
      </c>
      <c r="E203">
        <v>31.87</v>
      </c>
      <c r="F203">
        <v>10</v>
      </c>
      <c r="G203">
        <v>32.9</v>
      </c>
      <c r="H203">
        <v>31.55</v>
      </c>
      <c r="I203">
        <v>33.700000000000003</v>
      </c>
      <c r="J203">
        <v>24.38</v>
      </c>
      <c r="K203">
        <v>372.23</v>
      </c>
      <c r="N203">
        <f t="shared" si="12"/>
        <v>4.7088000000000001</v>
      </c>
      <c r="O203">
        <f t="shared" si="13"/>
        <v>0.23220308894017397</v>
      </c>
      <c r="P203">
        <v>202</v>
      </c>
      <c r="Q203">
        <f t="shared" si="14"/>
        <v>13.868501529051985</v>
      </c>
      <c r="R203">
        <f t="shared" si="15"/>
        <v>0.16101544470086981</v>
      </c>
    </row>
    <row r="204" spans="1:18" x14ac:dyDescent="0.75">
      <c r="A204" s="7">
        <v>0.6131712962962963</v>
      </c>
      <c r="B204">
        <v>10.66</v>
      </c>
      <c r="C204">
        <v>29.89</v>
      </c>
      <c r="D204">
        <v>10</v>
      </c>
      <c r="E204">
        <v>31.64</v>
      </c>
      <c r="F204">
        <v>10</v>
      </c>
      <c r="G204">
        <v>33.020000000000003</v>
      </c>
      <c r="H204">
        <v>31.25</v>
      </c>
      <c r="I204">
        <v>33.450000000000003</v>
      </c>
      <c r="J204">
        <v>25.1</v>
      </c>
      <c r="K204">
        <v>405.04</v>
      </c>
      <c r="N204">
        <f t="shared" si="12"/>
        <v>4.7088000000000001</v>
      </c>
      <c r="O204">
        <f t="shared" si="13"/>
        <v>0.23220308894017397</v>
      </c>
      <c r="P204">
        <v>203</v>
      </c>
      <c r="Q204">
        <f t="shared" si="14"/>
        <v>13.868501529051985</v>
      </c>
      <c r="R204">
        <f t="shared" si="15"/>
        <v>0.16101544470086981</v>
      </c>
    </row>
    <row r="205" spans="1:18" x14ac:dyDescent="0.75">
      <c r="A205" s="7">
        <v>0.61386574074074074</v>
      </c>
      <c r="B205">
        <v>10.66</v>
      </c>
      <c r="C205">
        <v>29.82</v>
      </c>
      <c r="D205">
        <v>10</v>
      </c>
      <c r="E205">
        <v>31.43</v>
      </c>
      <c r="F205">
        <v>10</v>
      </c>
      <c r="G205">
        <v>32.61</v>
      </c>
      <c r="H205">
        <v>30.78</v>
      </c>
      <c r="I205">
        <v>32.83</v>
      </c>
      <c r="J205">
        <v>24.32</v>
      </c>
      <c r="K205">
        <v>318.91000000000003</v>
      </c>
      <c r="N205">
        <f t="shared" si="12"/>
        <v>4.7088000000000001</v>
      </c>
      <c r="O205">
        <f t="shared" si="13"/>
        <v>0.23220308894017397</v>
      </c>
      <c r="P205">
        <v>204</v>
      </c>
      <c r="Q205">
        <f t="shared" si="14"/>
        <v>13.868501529051985</v>
      </c>
      <c r="R205">
        <f t="shared" si="15"/>
        <v>0.16101544470086981</v>
      </c>
    </row>
    <row r="206" spans="1:18" x14ac:dyDescent="0.75">
      <c r="A206" s="7">
        <v>0.61456018518518518</v>
      </c>
      <c r="B206">
        <v>10.65</v>
      </c>
      <c r="C206">
        <v>29.8</v>
      </c>
      <c r="D206">
        <v>10</v>
      </c>
      <c r="E206">
        <v>31.32</v>
      </c>
      <c r="F206">
        <v>10</v>
      </c>
      <c r="G206">
        <v>32.6</v>
      </c>
      <c r="H206">
        <v>30.26</v>
      </c>
      <c r="I206">
        <v>32.47</v>
      </c>
      <c r="J206">
        <v>24.88</v>
      </c>
      <c r="K206">
        <v>323.02</v>
      </c>
      <c r="N206">
        <f t="shared" si="12"/>
        <v>4.6988000000000003</v>
      </c>
      <c r="O206">
        <f t="shared" si="13"/>
        <v>0.23170996311418823</v>
      </c>
      <c r="P206">
        <v>205</v>
      </c>
      <c r="Q206">
        <f t="shared" si="14"/>
        <v>13.685196220311568</v>
      </c>
      <c r="R206">
        <f t="shared" si="15"/>
        <v>0.15854981557094108</v>
      </c>
    </row>
    <row r="207" spans="1:18" x14ac:dyDescent="0.75">
      <c r="A207" s="7">
        <v>0.61525462962962962</v>
      </c>
      <c r="B207">
        <v>10.65</v>
      </c>
      <c r="C207">
        <v>29.87</v>
      </c>
      <c r="D207">
        <v>10</v>
      </c>
      <c r="E207">
        <v>31.17</v>
      </c>
      <c r="F207">
        <v>10</v>
      </c>
      <c r="G207">
        <v>32.4</v>
      </c>
      <c r="H207">
        <v>29.9</v>
      </c>
      <c r="I207">
        <v>32.119999999999997</v>
      </c>
      <c r="J207">
        <v>23.89</v>
      </c>
      <c r="K207">
        <v>303.88</v>
      </c>
      <c r="N207">
        <f t="shared" si="12"/>
        <v>4.6988000000000003</v>
      </c>
      <c r="O207">
        <f t="shared" si="13"/>
        <v>0.23170996311418823</v>
      </c>
      <c r="P207">
        <v>206</v>
      </c>
      <c r="Q207">
        <f t="shared" si="14"/>
        <v>13.685196220311568</v>
      </c>
      <c r="R207">
        <f t="shared" si="15"/>
        <v>0.15854981557094108</v>
      </c>
    </row>
    <row r="208" spans="1:18" x14ac:dyDescent="0.75">
      <c r="A208" s="7">
        <v>0.61594907407407407</v>
      </c>
      <c r="B208">
        <v>10.65</v>
      </c>
      <c r="C208">
        <v>30.02</v>
      </c>
      <c r="D208">
        <v>10</v>
      </c>
      <c r="E208">
        <v>31.31</v>
      </c>
      <c r="F208">
        <v>10</v>
      </c>
      <c r="G208">
        <v>34.25</v>
      </c>
      <c r="H208">
        <v>31.41</v>
      </c>
      <c r="I208">
        <v>34.58</v>
      </c>
      <c r="J208">
        <v>24.59</v>
      </c>
      <c r="K208">
        <v>955.99</v>
      </c>
      <c r="N208">
        <f t="shared" si="12"/>
        <v>4.6988000000000003</v>
      </c>
      <c r="O208">
        <f t="shared" si="13"/>
        <v>0.23170996311418823</v>
      </c>
      <c r="P208">
        <v>207</v>
      </c>
      <c r="Q208">
        <f t="shared" si="14"/>
        <v>13.685196220311568</v>
      </c>
      <c r="R208">
        <f t="shared" si="15"/>
        <v>0.15854981557094108</v>
      </c>
    </row>
    <row r="209" spans="1:18" x14ac:dyDescent="0.75">
      <c r="A209" s="7">
        <v>0.61664351851851851</v>
      </c>
      <c r="B209">
        <v>10.65</v>
      </c>
      <c r="C209">
        <v>30.27</v>
      </c>
      <c r="D209">
        <v>10</v>
      </c>
      <c r="E209">
        <v>31.29</v>
      </c>
      <c r="F209">
        <v>10</v>
      </c>
      <c r="G209">
        <v>32.53</v>
      </c>
      <c r="H209">
        <v>30.72</v>
      </c>
      <c r="I209">
        <v>32.840000000000003</v>
      </c>
      <c r="J209">
        <v>24.99</v>
      </c>
      <c r="K209">
        <v>303.88</v>
      </c>
      <c r="N209">
        <f t="shared" si="12"/>
        <v>4.6988000000000003</v>
      </c>
      <c r="O209">
        <f t="shared" si="13"/>
        <v>0.23170996311418823</v>
      </c>
      <c r="P209">
        <v>208</v>
      </c>
      <c r="Q209">
        <f t="shared" si="14"/>
        <v>13.685196220311568</v>
      </c>
      <c r="R209">
        <f t="shared" si="15"/>
        <v>0.15854981557094108</v>
      </c>
    </row>
    <row r="210" spans="1:18" x14ac:dyDescent="0.75">
      <c r="A210" s="7">
        <v>0.61733796296296295</v>
      </c>
      <c r="B210">
        <v>10.63</v>
      </c>
      <c r="C210">
        <v>30.3</v>
      </c>
      <c r="D210">
        <v>10</v>
      </c>
      <c r="E210">
        <v>31.13</v>
      </c>
      <c r="F210">
        <v>10</v>
      </c>
      <c r="G210">
        <v>32.6</v>
      </c>
      <c r="H210">
        <v>30.27</v>
      </c>
      <c r="I210">
        <v>32.520000000000003</v>
      </c>
      <c r="J210">
        <v>24.5</v>
      </c>
      <c r="K210">
        <v>339.42</v>
      </c>
      <c r="N210">
        <f t="shared" si="12"/>
        <v>4.6788000000000007</v>
      </c>
      <c r="O210">
        <f t="shared" si="13"/>
        <v>0.23072371146221674</v>
      </c>
      <c r="P210">
        <v>209</v>
      </c>
      <c r="Q210">
        <f t="shared" si="14"/>
        <v>13.316234932033863</v>
      </c>
      <c r="R210">
        <f t="shared" si="15"/>
        <v>0.15361855731108359</v>
      </c>
    </row>
    <row r="211" spans="1:18" x14ac:dyDescent="0.75">
      <c r="A211" s="7">
        <v>0.61803240740740739</v>
      </c>
      <c r="B211">
        <v>10.62</v>
      </c>
      <c r="C211">
        <v>30.44</v>
      </c>
      <c r="D211">
        <v>10</v>
      </c>
      <c r="E211">
        <v>31.32</v>
      </c>
      <c r="F211">
        <v>10</v>
      </c>
      <c r="G211">
        <v>33.61</v>
      </c>
      <c r="H211">
        <v>31.29</v>
      </c>
      <c r="I211">
        <v>33.94</v>
      </c>
      <c r="J211">
        <v>24.5</v>
      </c>
      <c r="K211">
        <v>656.59</v>
      </c>
      <c r="N211">
        <f t="shared" si="12"/>
        <v>4.6687999999999992</v>
      </c>
      <c r="O211">
        <f t="shared" si="13"/>
        <v>0.23023058563623089</v>
      </c>
      <c r="P211">
        <v>210</v>
      </c>
      <c r="Q211">
        <f t="shared" si="14"/>
        <v>13.130568882796414</v>
      </c>
      <c r="R211">
        <f t="shared" si="15"/>
        <v>0.15115292818115442</v>
      </c>
    </row>
    <row r="212" spans="1:18" x14ac:dyDescent="0.75">
      <c r="A212" s="7">
        <v>0.61872685185185183</v>
      </c>
      <c r="B212">
        <v>10.6</v>
      </c>
      <c r="C212">
        <v>30.97</v>
      </c>
      <c r="D212">
        <v>10</v>
      </c>
      <c r="E212">
        <v>31.94</v>
      </c>
      <c r="F212">
        <v>10</v>
      </c>
      <c r="G212">
        <v>35.4</v>
      </c>
      <c r="H212">
        <v>33.979999999999997</v>
      </c>
      <c r="I212">
        <v>37.29</v>
      </c>
      <c r="J212">
        <v>23.75</v>
      </c>
      <c r="K212">
        <v>1232.1500000000001</v>
      </c>
      <c r="N212">
        <f t="shared" si="12"/>
        <v>4.6487999999999996</v>
      </c>
      <c r="O212">
        <f t="shared" si="13"/>
        <v>0.22924433398425939</v>
      </c>
      <c r="P212">
        <v>211</v>
      </c>
      <c r="Q212">
        <f t="shared" si="14"/>
        <v>12.756840474961267</v>
      </c>
      <c r="R212">
        <f t="shared" si="15"/>
        <v>0.14622166992129695</v>
      </c>
    </row>
    <row r="213" spans="1:18" x14ac:dyDescent="0.75">
      <c r="A213" s="7">
        <v>0.61942129629629628</v>
      </c>
      <c r="B213">
        <v>10.6</v>
      </c>
      <c r="C213">
        <v>31.55</v>
      </c>
      <c r="D213">
        <v>10</v>
      </c>
      <c r="E213">
        <v>31.94</v>
      </c>
      <c r="F213">
        <v>10</v>
      </c>
      <c r="G213">
        <v>32.96</v>
      </c>
      <c r="H213">
        <v>32.380000000000003</v>
      </c>
      <c r="I213">
        <v>34.14</v>
      </c>
      <c r="J213">
        <v>24.43</v>
      </c>
      <c r="K213">
        <v>249.19</v>
      </c>
      <c r="N213">
        <f t="shared" si="12"/>
        <v>4.6487999999999996</v>
      </c>
      <c r="O213">
        <f t="shared" si="13"/>
        <v>0.22924433398425939</v>
      </c>
      <c r="P213">
        <v>212</v>
      </c>
      <c r="Q213">
        <f t="shared" si="14"/>
        <v>12.756840474961267</v>
      </c>
      <c r="R213">
        <f t="shared" si="15"/>
        <v>0.14622166992129695</v>
      </c>
    </row>
    <row r="214" spans="1:18" x14ac:dyDescent="0.75">
      <c r="A214" s="7">
        <v>0.62011574074074072</v>
      </c>
      <c r="B214">
        <v>10.59</v>
      </c>
      <c r="C214">
        <v>31.52</v>
      </c>
      <c r="D214">
        <v>10</v>
      </c>
      <c r="E214">
        <v>31.67</v>
      </c>
      <c r="F214">
        <v>10</v>
      </c>
      <c r="G214">
        <v>32.799999999999997</v>
      </c>
      <c r="H214">
        <v>31.21</v>
      </c>
      <c r="I214">
        <v>33.08</v>
      </c>
      <c r="J214">
        <v>24.13</v>
      </c>
      <c r="K214">
        <v>215.01</v>
      </c>
      <c r="N214">
        <f t="shared" si="12"/>
        <v>4.6387999999999998</v>
      </c>
      <c r="O214">
        <f t="shared" si="13"/>
        <v>0.22875120815827366</v>
      </c>
      <c r="P214">
        <v>213</v>
      </c>
      <c r="Q214">
        <f t="shared" si="14"/>
        <v>12.568767784771914</v>
      </c>
      <c r="R214">
        <f t="shared" si="15"/>
        <v>0.14375604079136819</v>
      </c>
    </row>
    <row r="215" spans="1:18" x14ac:dyDescent="0.75">
      <c r="A215" s="7">
        <v>0.62081018518518516</v>
      </c>
      <c r="B215">
        <v>10.58</v>
      </c>
      <c r="C215">
        <v>31.28</v>
      </c>
      <c r="D215">
        <v>10</v>
      </c>
      <c r="E215">
        <v>31.45</v>
      </c>
      <c r="F215">
        <v>10</v>
      </c>
      <c r="G215">
        <v>32.630000000000003</v>
      </c>
      <c r="H215">
        <v>30.42</v>
      </c>
      <c r="I215">
        <v>32.409999999999997</v>
      </c>
      <c r="J215">
        <v>23.52</v>
      </c>
      <c r="K215">
        <v>212.28</v>
      </c>
      <c r="N215">
        <f t="shared" si="12"/>
        <v>4.6288</v>
      </c>
      <c r="O215">
        <f t="shared" si="13"/>
        <v>0.22825808233228789</v>
      </c>
      <c r="P215">
        <v>214</v>
      </c>
      <c r="Q215">
        <f t="shared" si="14"/>
        <v>12.379882474939505</v>
      </c>
      <c r="R215">
        <f t="shared" si="15"/>
        <v>0.14129041166143946</v>
      </c>
    </row>
    <row r="216" spans="1:18" x14ac:dyDescent="0.75">
      <c r="A216" s="7">
        <v>0.6215046296296296</v>
      </c>
      <c r="B216">
        <v>10.57</v>
      </c>
      <c r="C216">
        <v>31.16</v>
      </c>
      <c r="D216">
        <v>10</v>
      </c>
      <c r="E216">
        <v>31.42</v>
      </c>
      <c r="F216">
        <v>10</v>
      </c>
      <c r="G216">
        <v>33.03</v>
      </c>
      <c r="H216">
        <v>30.36</v>
      </c>
      <c r="I216">
        <v>32.68</v>
      </c>
      <c r="J216">
        <v>23.65</v>
      </c>
      <c r="K216">
        <v>325.75</v>
      </c>
      <c r="N216">
        <f t="shared" si="12"/>
        <v>4.6188000000000002</v>
      </c>
      <c r="O216">
        <f t="shared" si="13"/>
        <v>0.22776495650630216</v>
      </c>
      <c r="P216">
        <v>215</v>
      </c>
      <c r="Q216">
        <f t="shared" si="14"/>
        <v>12.190179267342167</v>
      </c>
      <c r="R216">
        <f t="shared" si="15"/>
        <v>0.13882478253151073</v>
      </c>
    </row>
    <row r="217" spans="1:18" x14ac:dyDescent="0.75">
      <c r="A217" s="7">
        <v>0.62219907407407404</v>
      </c>
      <c r="B217">
        <v>10.57</v>
      </c>
      <c r="C217">
        <v>31.01</v>
      </c>
      <c r="D217">
        <v>10</v>
      </c>
      <c r="E217">
        <v>31.21</v>
      </c>
      <c r="F217">
        <v>10</v>
      </c>
      <c r="G217">
        <v>32.67</v>
      </c>
      <c r="H217">
        <v>30.06</v>
      </c>
      <c r="I217">
        <v>32.200000000000003</v>
      </c>
      <c r="J217">
        <v>23.3</v>
      </c>
      <c r="K217">
        <v>256.02999999999997</v>
      </c>
      <c r="N217">
        <f t="shared" si="12"/>
        <v>4.6188000000000002</v>
      </c>
      <c r="O217">
        <f t="shared" si="13"/>
        <v>0.22776495650630216</v>
      </c>
      <c r="P217">
        <v>216</v>
      </c>
      <c r="Q217">
        <f t="shared" si="14"/>
        <v>12.190179267342167</v>
      </c>
      <c r="R217">
        <f t="shared" si="15"/>
        <v>0.13882478253151073</v>
      </c>
    </row>
    <row r="218" spans="1:18" x14ac:dyDescent="0.75">
      <c r="A218" s="7">
        <v>0.62289351851851849</v>
      </c>
      <c r="B218">
        <v>10.57</v>
      </c>
      <c r="C218">
        <v>30.98</v>
      </c>
      <c r="D218">
        <v>10</v>
      </c>
      <c r="E218">
        <v>31.15</v>
      </c>
      <c r="F218">
        <v>10</v>
      </c>
      <c r="G218">
        <v>32.700000000000003</v>
      </c>
      <c r="H218">
        <v>30.05</v>
      </c>
      <c r="I218">
        <v>32.18</v>
      </c>
      <c r="J218">
        <v>23.47</v>
      </c>
      <c r="K218">
        <v>309.33999999999997</v>
      </c>
      <c r="N218">
        <f t="shared" si="12"/>
        <v>4.6188000000000002</v>
      </c>
      <c r="O218">
        <f t="shared" si="13"/>
        <v>0.22776495650630216</v>
      </c>
      <c r="P218">
        <v>217</v>
      </c>
      <c r="Q218">
        <f t="shared" si="14"/>
        <v>12.190179267342167</v>
      </c>
      <c r="R218">
        <f t="shared" si="15"/>
        <v>0.13882478253151073</v>
      </c>
    </row>
    <row r="219" spans="1:18" x14ac:dyDescent="0.75">
      <c r="A219" s="7">
        <v>0.62358796296296293</v>
      </c>
      <c r="B219">
        <v>10.56</v>
      </c>
      <c r="C219">
        <v>31.25</v>
      </c>
      <c r="D219">
        <v>10</v>
      </c>
      <c r="E219">
        <v>31.67</v>
      </c>
      <c r="F219">
        <v>10</v>
      </c>
      <c r="G219">
        <v>35.450000000000003</v>
      </c>
      <c r="H219">
        <v>32.94</v>
      </c>
      <c r="I219">
        <v>36</v>
      </c>
      <c r="J219">
        <v>24.2</v>
      </c>
      <c r="K219">
        <v>1222.58</v>
      </c>
      <c r="N219">
        <f t="shared" si="12"/>
        <v>4.6088000000000005</v>
      </c>
      <c r="O219">
        <f t="shared" si="13"/>
        <v>0.22727183068031639</v>
      </c>
      <c r="P219">
        <v>218</v>
      </c>
      <c r="Q219">
        <f t="shared" si="14"/>
        <v>11.999652838048954</v>
      </c>
      <c r="R219">
        <f t="shared" si="15"/>
        <v>0.136359153401582</v>
      </c>
    </row>
    <row r="220" spans="1:18" x14ac:dyDescent="0.75">
      <c r="A220" s="7">
        <v>0.62428240740740748</v>
      </c>
      <c r="B220">
        <v>10.56</v>
      </c>
      <c r="C220">
        <v>31.89</v>
      </c>
      <c r="D220">
        <v>10</v>
      </c>
      <c r="E220">
        <v>32.06</v>
      </c>
      <c r="F220">
        <v>10</v>
      </c>
      <c r="G220">
        <v>33.79</v>
      </c>
      <c r="H220">
        <v>33.33</v>
      </c>
      <c r="I220">
        <v>35.14</v>
      </c>
      <c r="J220">
        <v>24.31</v>
      </c>
      <c r="K220">
        <v>482.97</v>
      </c>
      <c r="N220">
        <f t="shared" si="12"/>
        <v>4.6088000000000005</v>
      </c>
      <c r="O220">
        <f t="shared" si="13"/>
        <v>0.22727183068031639</v>
      </c>
      <c r="P220">
        <v>219</v>
      </c>
      <c r="Q220">
        <f t="shared" si="14"/>
        <v>11.999652838048954</v>
      </c>
      <c r="R220">
        <f t="shared" si="15"/>
        <v>0.136359153401582</v>
      </c>
    </row>
    <row r="221" spans="1:18" x14ac:dyDescent="0.75">
      <c r="A221" s="7">
        <v>0.62497685185185181</v>
      </c>
      <c r="B221">
        <v>10.559999999999999</v>
      </c>
      <c r="C221">
        <v>32.159999999999997</v>
      </c>
      <c r="D221">
        <v>10</v>
      </c>
      <c r="E221">
        <v>32.04</v>
      </c>
      <c r="F221">
        <v>10</v>
      </c>
      <c r="G221">
        <v>33.47</v>
      </c>
      <c r="H221">
        <v>32.659999999999997</v>
      </c>
      <c r="I221">
        <v>34.340000000000003</v>
      </c>
      <c r="J221">
        <v>24.16</v>
      </c>
      <c r="K221">
        <v>328.48</v>
      </c>
      <c r="N221">
        <f t="shared" si="12"/>
        <v>4.6087999999999987</v>
      </c>
      <c r="O221">
        <f t="shared" si="13"/>
        <v>0.22727183068031631</v>
      </c>
      <c r="P221">
        <v>220</v>
      </c>
      <c r="Q221">
        <f t="shared" si="14"/>
        <v>11.999652838048918</v>
      </c>
      <c r="R221">
        <f t="shared" si="15"/>
        <v>0.13635915340158156</v>
      </c>
    </row>
    <row r="222" spans="1:18" x14ac:dyDescent="0.75">
      <c r="A222" s="7">
        <v>0.62567129629629636</v>
      </c>
      <c r="B222">
        <v>10.559999999999999</v>
      </c>
      <c r="C222">
        <v>31.98</v>
      </c>
      <c r="D222">
        <v>10</v>
      </c>
      <c r="E222">
        <v>31.83</v>
      </c>
      <c r="F222">
        <v>10</v>
      </c>
      <c r="G222">
        <v>33.299999999999997</v>
      </c>
      <c r="H222">
        <v>31.89</v>
      </c>
      <c r="I222">
        <v>33.64</v>
      </c>
      <c r="J222">
        <v>24.18</v>
      </c>
      <c r="K222">
        <v>294.31</v>
      </c>
      <c r="N222">
        <f t="shared" si="12"/>
        <v>4.6087999999999987</v>
      </c>
      <c r="O222">
        <f t="shared" si="13"/>
        <v>0.22727183068031631</v>
      </c>
      <c r="P222">
        <v>221</v>
      </c>
      <c r="Q222">
        <f t="shared" si="14"/>
        <v>11.999652838048918</v>
      </c>
      <c r="R222">
        <f t="shared" si="15"/>
        <v>0.13635915340158156</v>
      </c>
    </row>
    <row r="223" spans="1:18" x14ac:dyDescent="0.75">
      <c r="A223" s="7">
        <v>0.6263657407407407</v>
      </c>
      <c r="B223">
        <v>10.52</v>
      </c>
      <c r="C223">
        <v>31.54</v>
      </c>
      <c r="D223">
        <v>10</v>
      </c>
      <c r="E223">
        <v>31.81</v>
      </c>
      <c r="F223">
        <v>10</v>
      </c>
      <c r="G223">
        <v>33.56</v>
      </c>
      <c r="H223">
        <v>31.74</v>
      </c>
      <c r="I223">
        <v>33.770000000000003</v>
      </c>
      <c r="J223">
        <v>23.56</v>
      </c>
      <c r="K223">
        <v>454.26</v>
      </c>
      <c r="N223">
        <f t="shared" si="12"/>
        <v>4.5687999999999995</v>
      </c>
      <c r="O223">
        <f t="shared" si="13"/>
        <v>0.22529932737637332</v>
      </c>
      <c r="P223">
        <v>222</v>
      </c>
      <c r="Q223">
        <f t="shared" si="14"/>
        <v>11.229206793906481</v>
      </c>
      <c r="R223">
        <f t="shared" si="15"/>
        <v>0.1264966368818666</v>
      </c>
    </row>
    <row r="224" spans="1:18" x14ac:dyDescent="0.75">
      <c r="A224" s="7">
        <v>0.62706018518518525</v>
      </c>
      <c r="B224">
        <v>10.5</v>
      </c>
      <c r="C224">
        <v>31.59</v>
      </c>
      <c r="D224">
        <v>10</v>
      </c>
      <c r="E224">
        <v>32.31</v>
      </c>
      <c r="F224">
        <v>10</v>
      </c>
      <c r="G224">
        <v>34.270000000000003</v>
      </c>
      <c r="H224">
        <v>33.590000000000003</v>
      </c>
      <c r="I224">
        <v>35.75</v>
      </c>
      <c r="J224">
        <v>23.79</v>
      </c>
      <c r="K224">
        <v>405.04</v>
      </c>
      <c r="N224">
        <f t="shared" si="12"/>
        <v>4.5488</v>
      </c>
      <c r="O224">
        <f t="shared" si="13"/>
        <v>0.22431307572440184</v>
      </c>
      <c r="P224">
        <v>223</v>
      </c>
      <c r="Q224">
        <f t="shared" si="14"/>
        <v>10.838902567710159</v>
      </c>
      <c r="R224">
        <f t="shared" si="15"/>
        <v>0.12156537862200911</v>
      </c>
    </row>
    <row r="225" spans="1:18" x14ac:dyDescent="0.75">
      <c r="A225" s="7">
        <v>0.62775462962962958</v>
      </c>
      <c r="B225">
        <v>10.5</v>
      </c>
      <c r="C225">
        <v>31.37</v>
      </c>
      <c r="D225">
        <v>10</v>
      </c>
      <c r="E225">
        <v>32.01</v>
      </c>
      <c r="F225">
        <v>10</v>
      </c>
      <c r="G225">
        <v>33.04</v>
      </c>
      <c r="H225">
        <v>32.03</v>
      </c>
      <c r="I225">
        <v>33.619999999999997</v>
      </c>
      <c r="J225">
        <v>23.48</v>
      </c>
      <c r="K225">
        <v>208.18</v>
      </c>
      <c r="N225">
        <f t="shared" si="12"/>
        <v>4.5488</v>
      </c>
      <c r="O225">
        <f t="shared" si="13"/>
        <v>0.22431307572440184</v>
      </c>
      <c r="P225">
        <v>224</v>
      </c>
      <c r="Q225">
        <f t="shared" si="14"/>
        <v>10.838902567710159</v>
      </c>
      <c r="R225">
        <f t="shared" si="15"/>
        <v>0.12156537862200911</v>
      </c>
    </row>
    <row r="226" spans="1:18" x14ac:dyDescent="0.75">
      <c r="A226" s="7">
        <v>0.62844907407407413</v>
      </c>
      <c r="B226">
        <v>10.49</v>
      </c>
      <c r="C226">
        <v>31.02</v>
      </c>
      <c r="D226">
        <v>10</v>
      </c>
      <c r="E226">
        <v>31.62</v>
      </c>
      <c r="F226">
        <v>10</v>
      </c>
      <c r="G226">
        <v>32.83</v>
      </c>
      <c r="H226">
        <v>31.35</v>
      </c>
      <c r="I226">
        <v>33.020000000000003</v>
      </c>
      <c r="J226">
        <v>23.72</v>
      </c>
      <c r="K226">
        <v>231.42</v>
      </c>
      <c r="N226">
        <f t="shared" si="12"/>
        <v>4.5388000000000002</v>
      </c>
      <c r="O226">
        <f t="shared" si="13"/>
        <v>0.22381994989841608</v>
      </c>
      <c r="P226">
        <v>225</v>
      </c>
      <c r="Q226">
        <f t="shared" si="14"/>
        <v>10.642460562263151</v>
      </c>
      <c r="R226">
        <f t="shared" si="15"/>
        <v>0.11909974949208037</v>
      </c>
    </row>
    <row r="227" spans="1:18" x14ac:dyDescent="0.75">
      <c r="A227" s="7">
        <v>0.62914351851851846</v>
      </c>
      <c r="B227">
        <v>10.49</v>
      </c>
      <c r="C227">
        <v>30.48</v>
      </c>
      <c r="D227">
        <v>10</v>
      </c>
      <c r="E227">
        <v>31.23</v>
      </c>
      <c r="F227">
        <v>10</v>
      </c>
      <c r="G227">
        <v>32.46</v>
      </c>
      <c r="H227">
        <v>30.85</v>
      </c>
      <c r="I227">
        <v>32.450000000000003</v>
      </c>
      <c r="J227">
        <v>23.23</v>
      </c>
      <c r="K227">
        <v>219.11</v>
      </c>
      <c r="N227">
        <f t="shared" si="12"/>
        <v>4.5388000000000002</v>
      </c>
      <c r="O227">
        <f t="shared" si="13"/>
        <v>0.22381994989841608</v>
      </c>
      <c r="P227">
        <v>226</v>
      </c>
      <c r="Q227">
        <f t="shared" si="14"/>
        <v>10.642460562263151</v>
      </c>
      <c r="R227">
        <f t="shared" si="15"/>
        <v>0.11909974949208037</v>
      </c>
    </row>
    <row r="228" spans="1:18" x14ac:dyDescent="0.75">
      <c r="A228" s="7">
        <v>0.62983796296296302</v>
      </c>
      <c r="B228">
        <v>10.469999999999999</v>
      </c>
      <c r="C228">
        <v>29.85</v>
      </c>
      <c r="D228">
        <v>10</v>
      </c>
      <c r="E228">
        <v>30.78</v>
      </c>
      <c r="F228">
        <v>10</v>
      </c>
      <c r="G228">
        <v>32.25</v>
      </c>
      <c r="H228">
        <v>30.46</v>
      </c>
      <c r="I228">
        <v>32.07</v>
      </c>
      <c r="J228">
        <v>23.59</v>
      </c>
      <c r="K228">
        <v>238.25</v>
      </c>
      <c r="N228">
        <f t="shared" si="12"/>
        <v>4.5187999999999988</v>
      </c>
      <c r="O228">
        <f t="shared" si="13"/>
        <v>0.2228336982464445</v>
      </c>
      <c r="P228">
        <v>227</v>
      </c>
      <c r="Q228">
        <f t="shared" si="14"/>
        <v>10.246968221651736</v>
      </c>
      <c r="R228">
        <f t="shared" si="15"/>
        <v>0.11416849123222245</v>
      </c>
    </row>
    <row r="229" spans="1:18" x14ac:dyDescent="0.75">
      <c r="A229" s="7">
        <v>0.63053240740740735</v>
      </c>
      <c r="B229">
        <v>10.469999999999999</v>
      </c>
      <c r="C229">
        <v>29.81</v>
      </c>
      <c r="D229">
        <v>10</v>
      </c>
      <c r="E229">
        <v>31.01</v>
      </c>
      <c r="F229">
        <v>10</v>
      </c>
      <c r="G229">
        <v>33.22</v>
      </c>
      <c r="H229">
        <v>31.66</v>
      </c>
      <c r="I229">
        <v>33.86</v>
      </c>
      <c r="J229">
        <v>22.92</v>
      </c>
      <c r="K229">
        <v>481.6</v>
      </c>
      <c r="N229">
        <f t="shared" si="12"/>
        <v>4.5187999999999988</v>
      </c>
      <c r="O229">
        <f t="shared" si="13"/>
        <v>0.2228336982464445</v>
      </c>
      <c r="P229">
        <v>228</v>
      </c>
      <c r="Q229">
        <f t="shared" si="14"/>
        <v>10.246968221651736</v>
      </c>
      <c r="R229">
        <f t="shared" si="15"/>
        <v>0.11416849123222245</v>
      </c>
    </row>
    <row r="230" spans="1:18" x14ac:dyDescent="0.75">
      <c r="A230" s="7">
        <v>0.6312268518518519</v>
      </c>
      <c r="B230">
        <v>10.45</v>
      </c>
      <c r="C230">
        <v>30.09</v>
      </c>
      <c r="D230">
        <v>10</v>
      </c>
      <c r="E230">
        <v>31.13</v>
      </c>
      <c r="F230">
        <v>12.11</v>
      </c>
      <c r="G230">
        <v>33.44</v>
      </c>
      <c r="H230">
        <v>32.53</v>
      </c>
      <c r="I230">
        <v>34.78</v>
      </c>
      <c r="J230">
        <v>23.26</v>
      </c>
      <c r="K230">
        <v>599.16999999999996</v>
      </c>
      <c r="N230">
        <f t="shared" si="12"/>
        <v>4.4987999999999992</v>
      </c>
      <c r="O230">
        <f t="shared" si="13"/>
        <v>0.221847446594473</v>
      </c>
      <c r="P230">
        <v>229</v>
      </c>
      <c r="Q230">
        <f t="shared" si="14"/>
        <v>9.8479594558548733</v>
      </c>
      <c r="R230">
        <f t="shared" si="15"/>
        <v>0.10923723297236497</v>
      </c>
    </row>
    <row r="231" spans="1:18" x14ac:dyDescent="0.75">
      <c r="A231" s="7">
        <v>0.63192129629629623</v>
      </c>
      <c r="B231">
        <v>10.44</v>
      </c>
      <c r="C231">
        <v>30.14</v>
      </c>
      <c r="D231">
        <v>10</v>
      </c>
      <c r="E231">
        <v>31.12</v>
      </c>
      <c r="F231">
        <v>10</v>
      </c>
      <c r="G231">
        <v>33.85</v>
      </c>
      <c r="H231">
        <v>32.659999999999997</v>
      </c>
      <c r="I231">
        <v>34.96</v>
      </c>
      <c r="J231">
        <v>23.55</v>
      </c>
      <c r="K231">
        <v>849.36</v>
      </c>
      <c r="N231">
        <f t="shared" si="12"/>
        <v>4.4887999999999995</v>
      </c>
      <c r="O231">
        <f t="shared" si="13"/>
        <v>0.22135432076848727</v>
      </c>
      <c r="P231">
        <v>230</v>
      </c>
      <c r="Q231">
        <f t="shared" si="14"/>
        <v>9.6471217251826591</v>
      </c>
      <c r="R231">
        <f t="shared" si="15"/>
        <v>0.10677160384243624</v>
      </c>
    </row>
    <row r="232" spans="1:18" x14ac:dyDescent="0.75">
      <c r="A232" s="7">
        <v>0.63261574074074078</v>
      </c>
      <c r="B232">
        <v>10.43</v>
      </c>
      <c r="C232">
        <v>30.43</v>
      </c>
      <c r="D232">
        <v>10</v>
      </c>
      <c r="E232">
        <v>31.09</v>
      </c>
      <c r="F232">
        <v>10</v>
      </c>
      <c r="G232">
        <v>32.979999999999997</v>
      </c>
      <c r="H232">
        <v>32.200000000000003</v>
      </c>
      <c r="I232">
        <v>33.950000000000003</v>
      </c>
      <c r="J232">
        <v>23.53</v>
      </c>
      <c r="K232">
        <v>539.02</v>
      </c>
      <c r="N232">
        <f t="shared" si="12"/>
        <v>4.4787999999999997</v>
      </c>
      <c r="O232">
        <f t="shared" si="13"/>
        <v>0.2208611949425015</v>
      </c>
      <c r="P232">
        <v>231</v>
      </c>
      <c r="Q232">
        <f t="shared" si="14"/>
        <v>9.4453871572742578</v>
      </c>
      <c r="R232">
        <f t="shared" si="15"/>
        <v>0.10430597471250749</v>
      </c>
    </row>
    <row r="233" spans="1:18" x14ac:dyDescent="0.75">
      <c r="A233" s="7">
        <v>0.63331018518518511</v>
      </c>
      <c r="B233">
        <v>10.43</v>
      </c>
      <c r="C233">
        <v>30.83</v>
      </c>
      <c r="D233">
        <v>10</v>
      </c>
      <c r="E233">
        <v>31.19</v>
      </c>
      <c r="F233">
        <v>10</v>
      </c>
      <c r="G233">
        <v>32.409999999999997</v>
      </c>
      <c r="H233">
        <v>32.119999999999997</v>
      </c>
      <c r="I233">
        <v>33.53</v>
      </c>
      <c r="J233">
        <v>23.4</v>
      </c>
      <c r="K233">
        <v>273.8</v>
      </c>
      <c r="N233">
        <f t="shared" si="12"/>
        <v>4.4787999999999997</v>
      </c>
      <c r="O233">
        <f t="shared" si="13"/>
        <v>0.2208611949425015</v>
      </c>
      <c r="P233">
        <v>232</v>
      </c>
      <c r="Q233">
        <f t="shared" si="14"/>
        <v>9.4453871572742578</v>
      </c>
      <c r="R233">
        <f t="shared" si="15"/>
        <v>0.10430597471250749</v>
      </c>
    </row>
    <row r="234" spans="1:18" x14ac:dyDescent="0.75">
      <c r="A234" s="7">
        <v>0.63400462962962967</v>
      </c>
      <c r="B234">
        <v>10.43</v>
      </c>
      <c r="C234">
        <v>31.2</v>
      </c>
      <c r="D234">
        <v>10</v>
      </c>
      <c r="E234">
        <v>31.03</v>
      </c>
      <c r="F234">
        <v>10</v>
      </c>
      <c r="G234">
        <v>32.28</v>
      </c>
      <c r="H234">
        <v>31.26</v>
      </c>
      <c r="I234">
        <v>32.67</v>
      </c>
      <c r="J234">
        <v>23.64</v>
      </c>
      <c r="K234">
        <v>201.34</v>
      </c>
      <c r="N234">
        <f t="shared" si="12"/>
        <v>4.4787999999999997</v>
      </c>
      <c r="O234">
        <f t="shared" si="13"/>
        <v>0.2208611949425015</v>
      </c>
      <c r="P234">
        <v>233</v>
      </c>
      <c r="Q234">
        <f t="shared" si="14"/>
        <v>9.4453871572742578</v>
      </c>
      <c r="R234">
        <f t="shared" si="15"/>
        <v>0.10430597471250749</v>
      </c>
    </row>
    <row r="235" spans="1:18" x14ac:dyDescent="0.75">
      <c r="A235" s="7">
        <v>0.63469907407407411</v>
      </c>
      <c r="B235">
        <v>10.41</v>
      </c>
      <c r="C235">
        <v>31.12</v>
      </c>
      <c r="D235">
        <v>10</v>
      </c>
      <c r="E235">
        <v>30.96</v>
      </c>
      <c r="F235">
        <v>10</v>
      </c>
      <c r="G235">
        <v>32.200000000000003</v>
      </c>
      <c r="H235">
        <v>30.57</v>
      </c>
      <c r="I235">
        <v>32.090000000000003</v>
      </c>
      <c r="J235">
        <v>23.63</v>
      </c>
      <c r="K235">
        <v>206.81</v>
      </c>
      <c r="N235">
        <f t="shared" si="12"/>
        <v>4.4588000000000001</v>
      </c>
      <c r="O235">
        <f t="shared" si="13"/>
        <v>0.21987494329053001</v>
      </c>
      <c r="P235">
        <v>234</v>
      </c>
      <c r="Q235">
        <f t="shared" si="14"/>
        <v>9.0392033731048684</v>
      </c>
      <c r="R235">
        <f t="shared" si="15"/>
        <v>9.9374716452650017E-2</v>
      </c>
    </row>
    <row r="236" spans="1:18" x14ac:dyDescent="0.75">
      <c r="A236" s="7">
        <v>0.63539351851851855</v>
      </c>
      <c r="B236">
        <v>10.41</v>
      </c>
      <c r="C236">
        <v>30.84</v>
      </c>
      <c r="D236">
        <v>10</v>
      </c>
      <c r="E236">
        <v>30.93</v>
      </c>
      <c r="F236">
        <v>10</v>
      </c>
      <c r="G236">
        <v>33.32</v>
      </c>
      <c r="H236">
        <v>30.87</v>
      </c>
      <c r="I236">
        <v>33.119999999999997</v>
      </c>
      <c r="J236">
        <v>23.56</v>
      </c>
      <c r="K236">
        <v>723.58</v>
      </c>
      <c r="N236">
        <f t="shared" si="12"/>
        <v>4.4588000000000001</v>
      </c>
      <c r="O236">
        <f t="shared" si="13"/>
        <v>0.21987494329053001</v>
      </c>
      <c r="P236">
        <v>235</v>
      </c>
      <c r="Q236">
        <f t="shared" si="14"/>
        <v>9.0392033731048684</v>
      </c>
      <c r="R236">
        <f t="shared" si="15"/>
        <v>9.9374716452650017E-2</v>
      </c>
    </row>
    <row r="237" spans="1:18" x14ac:dyDescent="0.75">
      <c r="A237" s="7">
        <v>0.63608796296296299</v>
      </c>
      <c r="B237">
        <v>10.41</v>
      </c>
      <c r="C237">
        <v>30.9</v>
      </c>
      <c r="D237">
        <v>10</v>
      </c>
      <c r="E237">
        <v>30.96</v>
      </c>
      <c r="F237">
        <v>10</v>
      </c>
      <c r="G237">
        <v>32.26</v>
      </c>
      <c r="H237">
        <v>30.98</v>
      </c>
      <c r="I237">
        <v>32.51</v>
      </c>
      <c r="J237">
        <v>23.16</v>
      </c>
      <c r="K237">
        <v>224.58</v>
      </c>
      <c r="N237">
        <f t="shared" si="12"/>
        <v>4.4588000000000001</v>
      </c>
      <c r="O237">
        <f t="shared" si="13"/>
        <v>0.21987494329053001</v>
      </c>
      <c r="P237">
        <v>236</v>
      </c>
      <c r="Q237">
        <f t="shared" si="14"/>
        <v>9.0392033731048684</v>
      </c>
      <c r="R237">
        <f t="shared" si="15"/>
        <v>9.9374716452650017E-2</v>
      </c>
    </row>
    <row r="238" spans="1:18" x14ac:dyDescent="0.75">
      <c r="A238" s="7">
        <v>0.63678240740740744</v>
      </c>
      <c r="B238">
        <v>10.4</v>
      </c>
      <c r="C238">
        <v>30.82</v>
      </c>
      <c r="D238">
        <v>10</v>
      </c>
      <c r="E238">
        <v>30.83</v>
      </c>
      <c r="F238">
        <v>10</v>
      </c>
      <c r="G238">
        <v>32.020000000000003</v>
      </c>
      <c r="H238">
        <v>30.34</v>
      </c>
      <c r="I238">
        <v>31.77</v>
      </c>
      <c r="J238">
        <v>23.5</v>
      </c>
      <c r="K238">
        <v>153.49</v>
      </c>
      <c r="N238">
        <f t="shared" si="12"/>
        <v>4.4488000000000003</v>
      </c>
      <c r="O238">
        <f t="shared" si="13"/>
        <v>0.21938181746454427</v>
      </c>
      <c r="P238">
        <v>237</v>
      </c>
      <c r="Q238">
        <f t="shared" si="14"/>
        <v>8.8347419528861728</v>
      </c>
      <c r="R238">
        <f t="shared" si="15"/>
        <v>9.6909087322721271E-2</v>
      </c>
    </row>
    <row r="239" spans="1:18" x14ac:dyDescent="0.75">
      <c r="A239" s="7">
        <v>0.63747685185185188</v>
      </c>
      <c r="B239">
        <v>10.39</v>
      </c>
      <c r="C239">
        <v>30.69</v>
      </c>
      <c r="D239">
        <v>10</v>
      </c>
      <c r="E239">
        <v>30.67</v>
      </c>
      <c r="F239">
        <v>10</v>
      </c>
      <c r="G239">
        <v>31.81</v>
      </c>
      <c r="H239">
        <v>29.72</v>
      </c>
      <c r="I239">
        <v>31.22</v>
      </c>
      <c r="J239">
        <v>22.54</v>
      </c>
      <c r="K239">
        <v>112.48</v>
      </c>
      <c r="N239">
        <f t="shared" si="12"/>
        <v>4.4388000000000005</v>
      </c>
      <c r="O239">
        <f t="shared" si="13"/>
        <v>0.21888869163855851</v>
      </c>
      <c r="P239">
        <v>238</v>
      </c>
      <c r="Q239">
        <f t="shared" si="14"/>
        <v>8.6293592862935977</v>
      </c>
      <c r="R239">
        <f t="shared" si="15"/>
        <v>9.444345819279254E-2</v>
      </c>
    </row>
    <row r="240" spans="1:18" x14ac:dyDescent="0.75">
      <c r="A240" s="7">
        <v>0.63817129629629632</v>
      </c>
      <c r="B240">
        <v>10.39</v>
      </c>
      <c r="C240">
        <v>30.58</v>
      </c>
      <c r="D240">
        <v>10</v>
      </c>
      <c r="E240">
        <v>30.48</v>
      </c>
      <c r="F240">
        <v>10</v>
      </c>
      <c r="G240">
        <v>31.62</v>
      </c>
      <c r="H240">
        <v>29.21</v>
      </c>
      <c r="I240">
        <v>30.72</v>
      </c>
      <c r="J240">
        <v>22.56</v>
      </c>
      <c r="K240">
        <v>94.71</v>
      </c>
      <c r="N240">
        <f t="shared" si="12"/>
        <v>4.4388000000000005</v>
      </c>
      <c r="O240">
        <f t="shared" si="13"/>
        <v>0.21888869163855851</v>
      </c>
      <c r="P240">
        <v>239</v>
      </c>
      <c r="Q240">
        <f t="shared" si="14"/>
        <v>8.6293592862935977</v>
      </c>
      <c r="R240">
        <f t="shared" si="15"/>
        <v>9.444345819279254E-2</v>
      </c>
    </row>
    <row r="241" spans="1:18" x14ac:dyDescent="0.75">
      <c r="A241" s="7">
        <v>0.63886574074074076</v>
      </c>
      <c r="B241">
        <v>10.38</v>
      </c>
      <c r="C241">
        <v>30.6</v>
      </c>
      <c r="D241">
        <v>10</v>
      </c>
      <c r="E241">
        <v>30.33</v>
      </c>
      <c r="F241">
        <v>10</v>
      </c>
      <c r="G241">
        <v>31.53</v>
      </c>
      <c r="H241">
        <v>28.81</v>
      </c>
      <c r="I241">
        <v>30.37</v>
      </c>
      <c r="J241">
        <v>23.11</v>
      </c>
      <c r="K241">
        <v>111.11</v>
      </c>
      <c r="N241">
        <f t="shared" si="12"/>
        <v>4.4288000000000007</v>
      </c>
      <c r="O241">
        <f t="shared" si="13"/>
        <v>0.21839556581257277</v>
      </c>
      <c r="P241">
        <v>240</v>
      </c>
      <c r="Q241">
        <f t="shared" si="14"/>
        <v>8.4230491329479857</v>
      </c>
      <c r="R241">
        <f t="shared" si="15"/>
        <v>9.1977829062863795E-2</v>
      </c>
    </row>
    <row r="242" spans="1:18" x14ac:dyDescent="0.75">
      <c r="A242" s="7">
        <v>0.6395601851851852</v>
      </c>
      <c r="B242">
        <v>10.370000000000001</v>
      </c>
      <c r="C242">
        <v>30.66</v>
      </c>
      <c r="D242">
        <v>10</v>
      </c>
      <c r="E242">
        <v>30.26</v>
      </c>
      <c r="F242">
        <v>10</v>
      </c>
      <c r="G242">
        <v>31.7</v>
      </c>
      <c r="H242">
        <v>28.86</v>
      </c>
      <c r="I242">
        <v>30.62</v>
      </c>
      <c r="J242">
        <v>22.94</v>
      </c>
      <c r="K242">
        <v>163.06</v>
      </c>
      <c r="N242">
        <f t="shared" si="12"/>
        <v>4.4188000000000009</v>
      </c>
      <c r="O242">
        <f t="shared" si="13"/>
        <v>0.21790243998658701</v>
      </c>
      <c r="P242">
        <v>241</v>
      </c>
      <c r="Q242">
        <f t="shared" si="14"/>
        <v>8.2158051959808223</v>
      </c>
      <c r="R242">
        <f t="shared" si="15"/>
        <v>8.9512199932935049E-2</v>
      </c>
    </row>
    <row r="243" spans="1:18" x14ac:dyDescent="0.75">
      <c r="A243" s="7">
        <v>0.64025462962962965</v>
      </c>
      <c r="B243">
        <v>10.370000000000001</v>
      </c>
      <c r="C243">
        <v>30.67</v>
      </c>
      <c r="D243">
        <v>10</v>
      </c>
      <c r="E243">
        <v>30.18</v>
      </c>
      <c r="F243">
        <v>10</v>
      </c>
      <c r="G243">
        <v>31.68</v>
      </c>
      <c r="H243">
        <v>29.11</v>
      </c>
      <c r="I243">
        <v>30.75</v>
      </c>
      <c r="J243">
        <v>22.77</v>
      </c>
      <c r="K243">
        <v>210.91</v>
      </c>
      <c r="N243">
        <f t="shared" si="12"/>
        <v>4.4188000000000009</v>
      </c>
      <c r="O243">
        <f t="shared" si="13"/>
        <v>0.21790243998658701</v>
      </c>
      <c r="P243">
        <v>242</v>
      </c>
      <c r="Q243">
        <f t="shared" si="14"/>
        <v>8.2158051959808223</v>
      </c>
      <c r="R243">
        <f t="shared" si="15"/>
        <v>8.9512199932935049E-2</v>
      </c>
    </row>
    <row r="244" spans="1:18" x14ac:dyDescent="0.75">
      <c r="A244" s="7">
        <v>0.64094907407407409</v>
      </c>
      <c r="B244">
        <v>10.370000000000001</v>
      </c>
      <c r="C244">
        <v>30.6</v>
      </c>
      <c r="D244">
        <v>10</v>
      </c>
      <c r="E244">
        <v>29.97</v>
      </c>
      <c r="F244">
        <v>10</v>
      </c>
      <c r="G244">
        <v>31.32</v>
      </c>
      <c r="H244">
        <v>28.94</v>
      </c>
      <c r="I244">
        <v>30.38</v>
      </c>
      <c r="J244">
        <v>22.47</v>
      </c>
      <c r="K244">
        <v>127.52</v>
      </c>
      <c r="N244">
        <f t="shared" si="12"/>
        <v>4.4188000000000009</v>
      </c>
      <c r="O244">
        <f t="shared" si="13"/>
        <v>0.21790243998658701</v>
      </c>
      <c r="P244">
        <v>243</v>
      </c>
      <c r="Q244">
        <f t="shared" si="14"/>
        <v>8.2158051959808223</v>
      </c>
      <c r="R244">
        <f t="shared" si="15"/>
        <v>8.9512199932935049E-2</v>
      </c>
    </row>
    <row r="245" spans="1:18" x14ac:dyDescent="0.75">
      <c r="A245" s="7">
        <v>0.64164351851851853</v>
      </c>
      <c r="B245">
        <v>10.370000000000001</v>
      </c>
      <c r="C245">
        <v>30.53</v>
      </c>
      <c r="D245">
        <v>10</v>
      </c>
      <c r="E245">
        <v>29.89</v>
      </c>
      <c r="F245">
        <v>10</v>
      </c>
      <c r="G245">
        <v>31.29</v>
      </c>
      <c r="H245">
        <v>28.73</v>
      </c>
      <c r="I245">
        <v>30.17</v>
      </c>
      <c r="J245">
        <v>22.71</v>
      </c>
      <c r="K245">
        <v>107.01</v>
      </c>
      <c r="N245">
        <f t="shared" si="12"/>
        <v>4.4188000000000009</v>
      </c>
      <c r="O245">
        <f t="shared" si="13"/>
        <v>0.21790243998658701</v>
      </c>
      <c r="P245">
        <v>244</v>
      </c>
      <c r="Q245">
        <f t="shared" si="14"/>
        <v>8.2158051959808223</v>
      </c>
      <c r="R245">
        <f t="shared" si="15"/>
        <v>8.9512199932935049E-2</v>
      </c>
    </row>
    <row r="246" spans="1:18" x14ac:dyDescent="0.75">
      <c r="A246" s="7">
        <v>0.64233796296296297</v>
      </c>
      <c r="B246">
        <v>10.37</v>
      </c>
      <c r="C246">
        <v>30.72</v>
      </c>
      <c r="D246">
        <v>10</v>
      </c>
      <c r="E246">
        <v>29.84</v>
      </c>
      <c r="F246">
        <v>10</v>
      </c>
      <c r="G246">
        <v>31.26</v>
      </c>
      <c r="H246">
        <v>28.56</v>
      </c>
      <c r="I246">
        <v>30</v>
      </c>
      <c r="J246">
        <v>22.99</v>
      </c>
      <c r="K246">
        <v>107.01</v>
      </c>
      <c r="N246">
        <f t="shared" si="12"/>
        <v>4.4187999999999992</v>
      </c>
      <c r="O246">
        <f t="shared" si="13"/>
        <v>0.21790243998658693</v>
      </c>
      <c r="P246">
        <v>245</v>
      </c>
      <c r="Q246">
        <f t="shared" si="14"/>
        <v>8.2158051959807867</v>
      </c>
      <c r="R246">
        <f t="shared" si="15"/>
        <v>8.9512199932934619E-2</v>
      </c>
    </row>
    <row r="247" spans="1:18" x14ac:dyDescent="0.75">
      <c r="A247" s="7">
        <v>0.64303240740740741</v>
      </c>
      <c r="B247">
        <v>10.35</v>
      </c>
      <c r="C247">
        <v>30.91</v>
      </c>
      <c r="D247">
        <v>10</v>
      </c>
      <c r="E247">
        <v>29.8</v>
      </c>
      <c r="F247">
        <v>10</v>
      </c>
      <c r="G247">
        <v>31.31</v>
      </c>
      <c r="H247">
        <v>28.46</v>
      </c>
      <c r="I247">
        <v>29.92</v>
      </c>
      <c r="J247">
        <v>22.67</v>
      </c>
      <c r="K247">
        <v>107.01</v>
      </c>
      <c r="N247">
        <f t="shared" si="12"/>
        <v>4.3987999999999996</v>
      </c>
      <c r="O247">
        <f t="shared" si="13"/>
        <v>0.21691618833461543</v>
      </c>
      <c r="P247">
        <v>246</v>
      </c>
      <c r="Q247">
        <f t="shared" si="14"/>
        <v>7.7984904974083697</v>
      </c>
      <c r="R247">
        <f t="shared" si="15"/>
        <v>8.4580941673077142E-2</v>
      </c>
    </row>
    <row r="248" spans="1:18" x14ac:dyDescent="0.75">
      <c r="A248" s="7">
        <v>0.64372685185185186</v>
      </c>
      <c r="B248">
        <v>10.35</v>
      </c>
      <c r="C248">
        <v>31.12</v>
      </c>
      <c r="D248">
        <v>10</v>
      </c>
      <c r="E248">
        <v>29.81</v>
      </c>
      <c r="F248">
        <v>10</v>
      </c>
      <c r="G248">
        <v>31.34</v>
      </c>
      <c r="H248">
        <v>28.37</v>
      </c>
      <c r="I248">
        <v>29.88</v>
      </c>
      <c r="J248">
        <v>22.85</v>
      </c>
      <c r="K248">
        <v>117.95</v>
      </c>
      <c r="N248">
        <f t="shared" si="12"/>
        <v>4.3987999999999996</v>
      </c>
      <c r="O248">
        <f t="shared" si="13"/>
        <v>0.21691618833461543</v>
      </c>
      <c r="P248">
        <v>247</v>
      </c>
      <c r="Q248">
        <f t="shared" si="14"/>
        <v>7.7984904974083697</v>
      </c>
      <c r="R248">
        <f t="shared" si="15"/>
        <v>8.4580941673077142E-2</v>
      </c>
    </row>
    <row r="249" spans="1:18" x14ac:dyDescent="0.75">
      <c r="A249" s="7">
        <v>0.6444212962962963</v>
      </c>
      <c r="B249">
        <v>10.35</v>
      </c>
      <c r="C249">
        <v>31.18</v>
      </c>
      <c r="D249">
        <v>10</v>
      </c>
      <c r="E249">
        <v>29.82</v>
      </c>
      <c r="F249">
        <v>10</v>
      </c>
      <c r="G249">
        <v>31.36</v>
      </c>
      <c r="H249">
        <v>28.37</v>
      </c>
      <c r="I249">
        <v>29.87</v>
      </c>
      <c r="J249">
        <v>22.81</v>
      </c>
      <c r="K249">
        <v>112.48</v>
      </c>
      <c r="N249">
        <f t="shared" si="12"/>
        <v>4.3987999999999996</v>
      </c>
      <c r="O249">
        <f t="shared" si="13"/>
        <v>0.21691618833461543</v>
      </c>
      <c r="P249">
        <v>248</v>
      </c>
      <c r="Q249">
        <f t="shared" si="14"/>
        <v>7.7984904974083697</v>
      </c>
      <c r="R249">
        <f t="shared" si="15"/>
        <v>8.4580941673077142E-2</v>
      </c>
    </row>
    <row r="250" spans="1:18" x14ac:dyDescent="0.75">
      <c r="A250" s="7">
        <v>0.64511574074074074</v>
      </c>
      <c r="B250">
        <v>10.35</v>
      </c>
      <c r="C250">
        <v>31.35</v>
      </c>
      <c r="D250">
        <v>10</v>
      </c>
      <c r="E250">
        <v>29.82</v>
      </c>
      <c r="F250">
        <v>10</v>
      </c>
      <c r="G250">
        <v>31.41</v>
      </c>
      <c r="H250">
        <v>28.41</v>
      </c>
      <c r="I250">
        <v>29.87</v>
      </c>
      <c r="J250">
        <v>22.45</v>
      </c>
      <c r="K250">
        <v>117.95</v>
      </c>
      <c r="N250">
        <f t="shared" si="12"/>
        <v>4.3987999999999996</v>
      </c>
      <c r="O250">
        <f t="shared" si="13"/>
        <v>0.21691618833461543</v>
      </c>
      <c r="P250">
        <v>249</v>
      </c>
      <c r="Q250">
        <f t="shared" si="14"/>
        <v>7.7984904974083697</v>
      </c>
      <c r="R250">
        <f t="shared" si="15"/>
        <v>8.4580941673077142E-2</v>
      </c>
    </row>
    <row r="251" spans="1:18" x14ac:dyDescent="0.75">
      <c r="A251" s="7">
        <v>0.64581018518518518</v>
      </c>
      <c r="B251">
        <v>10.35</v>
      </c>
      <c r="C251">
        <v>31.09</v>
      </c>
      <c r="D251">
        <v>10</v>
      </c>
      <c r="E251">
        <v>29.79</v>
      </c>
      <c r="F251">
        <v>10</v>
      </c>
      <c r="G251">
        <v>31.37</v>
      </c>
      <c r="H251">
        <v>28.38</v>
      </c>
      <c r="I251">
        <v>29.83</v>
      </c>
      <c r="J251">
        <v>22.44</v>
      </c>
      <c r="K251">
        <v>112.48</v>
      </c>
      <c r="N251">
        <f t="shared" si="12"/>
        <v>4.3987999999999996</v>
      </c>
      <c r="O251">
        <f t="shared" si="13"/>
        <v>0.21691618833461543</v>
      </c>
      <c r="P251">
        <v>250</v>
      </c>
      <c r="Q251">
        <f t="shared" si="14"/>
        <v>7.7984904974083697</v>
      </c>
      <c r="R251">
        <f t="shared" si="15"/>
        <v>8.4580941673077142E-2</v>
      </c>
    </row>
    <row r="252" spans="1:18" x14ac:dyDescent="0.75">
      <c r="A252" s="7">
        <v>0.64650462962962962</v>
      </c>
      <c r="B252">
        <v>10.34</v>
      </c>
      <c r="C252">
        <v>31.02</v>
      </c>
      <c r="D252">
        <v>10</v>
      </c>
      <c r="E252">
        <v>29.75</v>
      </c>
      <c r="F252">
        <v>10</v>
      </c>
      <c r="G252">
        <v>31.23</v>
      </c>
      <c r="H252">
        <v>28.33</v>
      </c>
      <c r="I252">
        <v>29.78</v>
      </c>
      <c r="J252">
        <v>22.57</v>
      </c>
      <c r="K252">
        <v>94.71</v>
      </c>
      <c r="N252">
        <f t="shared" si="12"/>
        <v>4.3887999999999998</v>
      </c>
      <c r="O252">
        <f t="shared" si="13"/>
        <v>0.21642306250862969</v>
      </c>
      <c r="P252">
        <v>251</v>
      </c>
      <c r="Q252">
        <f t="shared" si="14"/>
        <v>7.5884068538096869</v>
      </c>
      <c r="R252">
        <f t="shared" si="15"/>
        <v>8.2115312543148397E-2</v>
      </c>
    </row>
    <row r="253" spans="1:18" x14ac:dyDescent="0.75">
      <c r="A253" s="7">
        <v>0.64719907407407407</v>
      </c>
      <c r="B253">
        <v>10.34</v>
      </c>
      <c r="C253">
        <v>31.09</v>
      </c>
      <c r="D253">
        <v>10</v>
      </c>
      <c r="E253">
        <v>29.49</v>
      </c>
      <c r="F253">
        <v>29.98</v>
      </c>
      <c r="G253">
        <v>30.59</v>
      </c>
      <c r="H253">
        <v>28.16</v>
      </c>
      <c r="I253">
        <v>29.5</v>
      </c>
      <c r="J253">
        <v>22.9</v>
      </c>
      <c r="K253">
        <v>86.5</v>
      </c>
      <c r="N253">
        <f t="shared" si="12"/>
        <v>4.3887999999999998</v>
      </c>
      <c r="O253">
        <f t="shared" si="13"/>
        <v>0.21642306250862969</v>
      </c>
      <c r="P253">
        <v>252</v>
      </c>
      <c r="Q253">
        <f t="shared" si="14"/>
        <v>7.5884068538096869</v>
      </c>
      <c r="R253">
        <f t="shared" si="15"/>
        <v>8.2115312543148397E-2</v>
      </c>
    </row>
    <row r="254" spans="1:18" x14ac:dyDescent="0.75">
      <c r="A254" s="7">
        <v>0.64789351851851851</v>
      </c>
      <c r="B254">
        <v>10.33</v>
      </c>
      <c r="C254">
        <v>31.2</v>
      </c>
      <c r="D254">
        <v>10</v>
      </c>
      <c r="E254">
        <v>28.81</v>
      </c>
      <c r="F254">
        <v>10</v>
      </c>
      <c r="G254">
        <v>31.09</v>
      </c>
      <c r="H254">
        <v>28.03</v>
      </c>
      <c r="I254">
        <v>29.43</v>
      </c>
      <c r="J254">
        <v>22.88</v>
      </c>
      <c r="K254">
        <v>104.28</v>
      </c>
      <c r="N254">
        <f t="shared" si="12"/>
        <v>4.3788</v>
      </c>
      <c r="O254">
        <f t="shared" si="13"/>
        <v>0.21592993668264393</v>
      </c>
      <c r="P254">
        <v>253</v>
      </c>
      <c r="Q254">
        <f t="shared" si="14"/>
        <v>7.377363661277057</v>
      </c>
      <c r="R254">
        <f t="shared" si="15"/>
        <v>7.9649683413219652E-2</v>
      </c>
    </row>
    <row r="255" spans="1:18" x14ac:dyDescent="0.75">
      <c r="A255" s="7">
        <v>0.64858796296296295</v>
      </c>
      <c r="B255">
        <v>10.32</v>
      </c>
      <c r="C255">
        <v>31.09</v>
      </c>
      <c r="D255">
        <v>10</v>
      </c>
      <c r="E255">
        <v>29.14</v>
      </c>
      <c r="F255">
        <v>10</v>
      </c>
      <c r="G255">
        <v>31.17</v>
      </c>
      <c r="H255">
        <v>28.13</v>
      </c>
      <c r="I255">
        <v>29.58</v>
      </c>
      <c r="J255">
        <v>22.32</v>
      </c>
      <c r="K255">
        <v>115.21</v>
      </c>
      <c r="N255">
        <f t="shared" si="12"/>
        <v>4.3688000000000002</v>
      </c>
      <c r="O255">
        <f t="shared" si="13"/>
        <v>0.2154368108566582</v>
      </c>
      <c r="P255">
        <v>254</v>
      </c>
      <c r="Q255">
        <f t="shared" si="14"/>
        <v>7.1653543307086602</v>
      </c>
      <c r="R255">
        <f t="shared" si="15"/>
        <v>7.718405428329092E-2</v>
      </c>
    </row>
    <row r="256" spans="1:18" x14ac:dyDescent="0.75">
      <c r="A256" s="7">
        <v>0.64928240740740739</v>
      </c>
      <c r="B256">
        <v>10.32</v>
      </c>
      <c r="C256">
        <v>31.05</v>
      </c>
      <c r="D256">
        <v>10</v>
      </c>
      <c r="E256">
        <v>29.32</v>
      </c>
      <c r="F256">
        <v>10</v>
      </c>
      <c r="G256">
        <v>31.1</v>
      </c>
      <c r="H256">
        <v>28.16</v>
      </c>
      <c r="I256">
        <v>29.58</v>
      </c>
      <c r="J256">
        <v>22.22</v>
      </c>
      <c r="K256">
        <v>108.38</v>
      </c>
      <c r="N256">
        <f t="shared" si="12"/>
        <v>4.3688000000000002</v>
      </c>
      <c r="O256">
        <f t="shared" si="13"/>
        <v>0.2154368108566582</v>
      </c>
      <c r="P256">
        <v>255</v>
      </c>
      <c r="Q256">
        <f t="shared" si="14"/>
        <v>7.1653543307086602</v>
      </c>
      <c r="R256">
        <f t="shared" si="15"/>
        <v>7.718405428329092E-2</v>
      </c>
    </row>
    <row r="257" spans="1:18" x14ac:dyDescent="0.75">
      <c r="A257" s="7">
        <v>0.64997685185185183</v>
      </c>
      <c r="B257">
        <v>10.32</v>
      </c>
      <c r="C257">
        <v>31.12</v>
      </c>
      <c r="D257">
        <v>10</v>
      </c>
      <c r="E257">
        <v>29.43</v>
      </c>
      <c r="F257">
        <v>10</v>
      </c>
      <c r="G257">
        <v>30.96</v>
      </c>
      <c r="H257">
        <v>28.11</v>
      </c>
      <c r="I257">
        <v>29.46</v>
      </c>
      <c r="J257">
        <v>22.35</v>
      </c>
      <c r="K257">
        <v>94.71</v>
      </c>
      <c r="N257">
        <f t="shared" si="12"/>
        <v>4.3688000000000002</v>
      </c>
      <c r="O257">
        <f t="shared" si="13"/>
        <v>0.2154368108566582</v>
      </c>
      <c r="P257">
        <v>256</v>
      </c>
      <c r="Q257">
        <f t="shared" si="14"/>
        <v>7.1653543307086602</v>
      </c>
      <c r="R257">
        <f t="shared" si="15"/>
        <v>7.718405428329092E-2</v>
      </c>
    </row>
    <row r="258" spans="1:18" x14ac:dyDescent="0.75">
      <c r="A258" s="7">
        <v>0.65067129629629628</v>
      </c>
      <c r="B258">
        <v>10.31</v>
      </c>
      <c r="C258">
        <v>31.05</v>
      </c>
      <c r="D258">
        <v>10</v>
      </c>
      <c r="E258">
        <v>29.43</v>
      </c>
      <c r="F258">
        <v>10</v>
      </c>
      <c r="G258">
        <v>31.01</v>
      </c>
      <c r="H258">
        <v>28.02</v>
      </c>
      <c r="I258">
        <v>29.46</v>
      </c>
      <c r="J258">
        <v>21.87</v>
      </c>
      <c r="K258">
        <v>97.44</v>
      </c>
      <c r="N258">
        <f t="shared" si="12"/>
        <v>4.3588000000000005</v>
      </c>
      <c r="O258">
        <f t="shared" si="13"/>
        <v>0.21494368503067243</v>
      </c>
      <c r="P258">
        <v>257</v>
      </c>
      <c r="Q258">
        <f t="shared" si="14"/>
        <v>6.9523722125355638</v>
      </c>
      <c r="R258">
        <f t="shared" si="15"/>
        <v>7.4718425153362175E-2</v>
      </c>
    </row>
    <row r="259" spans="1:18" x14ac:dyDescent="0.75">
      <c r="A259" s="7">
        <v>0.65136574074074072</v>
      </c>
      <c r="B259">
        <v>10.3</v>
      </c>
      <c r="C259">
        <v>31.02</v>
      </c>
      <c r="D259">
        <v>10</v>
      </c>
      <c r="E259">
        <v>29.44</v>
      </c>
      <c r="F259">
        <v>10</v>
      </c>
      <c r="G259">
        <v>31.02</v>
      </c>
      <c r="H259">
        <v>28.07</v>
      </c>
      <c r="I259">
        <v>29.46</v>
      </c>
      <c r="J259">
        <v>22.37</v>
      </c>
      <c r="K259">
        <v>112.48</v>
      </c>
      <c r="N259">
        <f t="shared" ref="N259:N322" si="16">B259-5.9512</f>
        <v>4.3488000000000007</v>
      </c>
      <c r="O259">
        <f t="shared" ref="O259:O322" si="17">N259/20.2788</f>
        <v>0.2144505592046867</v>
      </c>
      <c r="P259">
        <v>258</v>
      </c>
      <c r="Q259">
        <f t="shared" ref="Q259:Q322" si="18">(N259-$T$11)/N259*100</f>
        <v>6.7384105960264975</v>
      </c>
      <c r="R259">
        <f t="shared" ref="R259:R322" si="19">(N259-$T$11)/$T$11</f>
        <v>7.225279602343343E-2</v>
      </c>
    </row>
    <row r="260" spans="1:18" x14ac:dyDescent="0.75">
      <c r="A260" s="7">
        <v>0.65206018518518516</v>
      </c>
      <c r="B260">
        <v>10.3</v>
      </c>
      <c r="C260">
        <v>30.92</v>
      </c>
      <c r="D260">
        <v>10</v>
      </c>
      <c r="E260">
        <v>29.39</v>
      </c>
      <c r="F260">
        <v>10</v>
      </c>
      <c r="G260">
        <v>30.95</v>
      </c>
      <c r="H260">
        <v>28.2</v>
      </c>
      <c r="I260">
        <v>29.49</v>
      </c>
      <c r="J260">
        <v>22.03</v>
      </c>
      <c r="K260">
        <v>115.21</v>
      </c>
      <c r="N260">
        <f t="shared" si="16"/>
        <v>4.3488000000000007</v>
      </c>
      <c r="O260">
        <f t="shared" si="17"/>
        <v>0.2144505592046867</v>
      </c>
      <c r="P260">
        <v>259</v>
      </c>
      <c r="Q260">
        <f t="shared" si="18"/>
        <v>6.7384105960264975</v>
      </c>
      <c r="R260">
        <f t="shared" si="19"/>
        <v>7.225279602343343E-2</v>
      </c>
    </row>
    <row r="261" spans="1:18" x14ac:dyDescent="0.75">
      <c r="A261" s="7">
        <v>0.6527546296296296</v>
      </c>
      <c r="B261">
        <v>10.29</v>
      </c>
      <c r="C261">
        <v>30.64</v>
      </c>
      <c r="D261">
        <v>10</v>
      </c>
      <c r="E261">
        <v>29.31</v>
      </c>
      <c r="F261">
        <v>10</v>
      </c>
      <c r="G261">
        <v>30.9</v>
      </c>
      <c r="H261">
        <v>28.17</v>
      </c>
      <c r="I261">
        <v>29.46</v>
      </c>
      <c r="J261">
        <v>22.04</v>
      </c>
      <c r="K261">
        <v>89.24</v>
      </c>
      <c r="N261">
        <f t="shared" si="16"/>
        <v>4.3387999999999991</v>
      </c>
      <c r="O261">
        <f t="shared" si="17"/>
        <v>0.21395743337870085</v>
      </c>
      <c r="P261">
        <v>260</v>
      </c>
      <c r="Q261">
        <f t="shared" si="18"/>
        <v>6.5234627085829926</v>
      </c>
      <c r="R261">
        <f t="shared" si="19"/>
        <v>6.9787166893504254E-2</v>
      </c>
    </row>
    <row r="262" spans="1:18" x14ac:dyDescent="0.75">
      <c r="A262" s="7">
        <v>0.65344907407407404</v>
      </c>
      <c r="B262">
        <v>10.27</v>
      </c>
      <c r="C262">
        <v>30.47</v>
      </c>
      <c r="D262">
        <v>10</v>
      </c>
      <c r="E262">
        <v>29.28</v>
      </c>
      <c r="F262">
        <v>10</v>
      </c>
      <c r="G262">
        <v>30.87</v>
      </c>
      <c r="H262">
        <v>28.09</v>
      </c>
      <c r="I262">
        <v>29.37</v>
      </c>
      <c r="J262">
        <v>22.32</v>
      </c>
      <c r="K262">
        <v>79.67</v>
      </c>
      <c r="N262">
        <f t="shared" si="16"/>
        <v>4.3187999999999995</v>
      </c>
      <c r="O262">
        <f t="shared" si="17"/>
        <v>0.21297118172672935</v>
      </c>
      <c r="P262">
        <v>261</v>
      </c>
      <c r="Q262">
        <f t="shared" si="18"/>
        <v>6.0905807168657802</v>
      </c>
      <c r="R262">
        <f t="shared" si="19"/>
        <v>6.4855908633646778E-2</v>
      </c>
    </row>
    <row r="263" spans="1:18" x14ac:dyDescent="0.75">
      <c r="A263" s="7">
        <v>0.65414351851851849</v>
      </c>
      <c r="B263">
        <v>10.25</v>
      </c>
      <c r="C263">
        <v>30.6</v>
      </c>
      <c r="D263">
        <v>10</v>
      </c>
      <c r="E263">
        <v>29.24</v>
      </c>
      <c r="F263">
        <v>10</v>
      </c>
      <c r="G263">
        <v>30.76</v>
      </c>
      <c r="H263">
        <v>27.94</v>
      </c>
      <c r="I263">
        <v>29.24</v>
      </c>
      <c r="J263">
        <v>21.93</v>
      </c>
      <c r="K263">
        <v>67.36</v>
      </c>
      <c r="N263">
        <f t="shared" si="16"/>
        <v>4.2988</v>
      </c>
      <c r="O263">
        <f t="shared" si="17"/>
        <v>0.21198493007475788</v>
      </c>
      <c r="P263">
        <v>262</v>
      </c>
      <c r="Q263">
        <f t="shared" si="18"/>
        <v>5.6536707918488815</v>
      </c>
      <c r="R263">
        <f t="shared" si="19"/>
        <v>5.9924650373789301E-2</v>
      </c>
    </row>
    <row r="264" spans="1:18" x14ac:dyDescent="0.75">
      <c r="A264" s="7">
        <v>0.65483796296296293</v>
      </c>
      <c r="B264">
        <v>10.24</v>
      </c>
      <c r="C264">
        <v>30.63</v>
      </c>
      <c r="D264">
        <v>10</v>
      </c>
      <c r="E264">
        <v>29.18</v>
      </c>
      <c r="F264">
        <v>10</v>
      </c>
      <c r="G264">
        <v>30.67</v>
      </c>
      <c r="H264">
        <v>27.86</v>
      </c>
      <c r="I264">
        <v>29.13</v>
      </c>
      <c r="J264">
        <v>21.78</v>
      </c>
      <c r="K264">
        <v>67.36</v>
      </c>
      <c r="N264">
        <f t="shared" si="16"/>
        <v>4.2888000000000002</v>
      </c>
      <c r="O264">
        <f t="shared" si="17"/>
        <v>0.21149180424877212</v>
      </c>
      <c r="P264">
        <v>263</v>
      </c>
      <c r="Q264">
        <f t="shared" si="18"/>
        <v>5.4336877448237244</v>
      </c>
      <c r="R264">
        <f t="shared" si="19"/>
        <v>5.7459021243860556E-2</v>
      </c>
    </row>
    <row r="265" spans="1:18" x14ac:dyDescent="0.75">
      <c r="A265" s="7">
        <v>0.65553240740740748</v>
      </c>
      <c r="B265">
        <v>10.24</v>
      </c>
      <c r="C265">
        <v>30.67</v>
      </c>
      <c r="D265">
        <v>10</v>
      </c>
      <c r="E265">
        <v>29.15</v>
      </c>
      <c r="F265">
        <v>10</v>
      </c>
      <c r="G265">
        <v>30.68</v>
      </c>
      <c r="H265">
        <v>27.84</v>
      </c>
      <c r="I265">
        <v>29.17</v>
      </c>
      <c r="J265">
        <v>21.87</v>
      </c>
      <c r="K265">
        <v>85.14</v>
      </c>
      <c r="N265">
        <f t="shared" si="16"/>
        <v>4.2888000000000002</v>
      </c>
      <c r="O265">
        <f t="shared" si="17"/>
        <v>0.21149180424877212</v>
      </c>
      <c r="P265">
        <v>264</v>
      </c>
      <c r="Q265">
        <f t="shared" si="18"/>
        <v>5.4336877448237244</v>
      </c>
      <c r="R265">
        <f t="shared" si="19"/>
        <v>5.7459021243860556E-2</v>
      </c>
    </row>
    <row r="266" spans="1:18" x14ac:dyDescent="0.75">
      <c r="A266" s="7">
        <v>0.65622685185185181</v>
      </c>
      <c r="B266">
        <v>10.23</v>
      </c>
      <c r="C266">
        <v>30.62</v>
      </c>
      <c r="D266">
        <v>10</v>
      </c>
      <c r="E266">
        <v>29.15</v>
      </c>
      <c r="F266">
        <v>10</v>
      </c>
      <c r="G266">
        <v>30.71</v>
      </c>
      <c r="H266">
        <v>27.87</v>
      </c>
      <c r="I266">
        <v>29.17</v>
      </c>
      <c r="J266">
        <v>21.86</v>
      </c>
      <c r="K266">
        <v>87.87</v>
      </c>
      <c r="N266">
        <f t="shared" si="16"/>
        <v>4.2788000000000004</v>
      </c>
      <c r="O266">
        <f t="shared" si="17"/>
        <v>0.21099867842278638</v>
      </c>
      <c r="P266">
        <v>265</v>
      </c>
      <c r="Q266">
        <f t="shared" si="18"/>
        <v>5.2126764513415003</v>
      </c>
      <c r="R266">
        <f t="shared" si="19"/>
        <v>5.4993392113931817E-2</v>
      </c>
    </row>
    <row r="267" spans="1:18" x14ac:dyDescent="0.75">
      <c r="A267" s="7">
        <v>0.65692129629629636</v>
      </c>
      <c r="B267">
        <v>10.23</v>
      </c>
      <c r="C267">
        <v>30.5</v>
      </c>
      <c r="D267">
        <v>10</v>
      </c>
      <c r="E267">
        <v>29.11</v>
      </c>
      <c r="F267">
        <v>10</v>
      </c>
      <c r="G267">
        <v>30.76</v>
      </c>
      <c r="H267">
        <v>27.94</v>
      </c>
      <c r="I267">
        <v>29.24</v>
      </c>
      <c r="J267">
        <v>22.09</v>
      </c>
      <c r="K267">
        <v>97.44</v>
      </c>
      <c r="N267">
        <f t="shared" si="16"/>
        <v>4.2788000000000004</v>
      </c>
      <c r="O267">
        <f t="shared" si="17"/>
        <v>0.21099867842278638</v>
      </c>
      <c r="P267">
        <v>266</v>
      </c>
      <c r="Q267">
        <f t="shared" si="18"/>
        <v>5.2126764513415003</v>
      </c>
      <c r="R267">
        <f t="shared" si="19"/>
        <v>5.4993392113931817E-2</v>
      </c>
    </row>
    <row r="268" spans="1:18" x14ac:dyDescent="0.75">
      <c r="A268" s="7">
        <v>0.6576157407407407</v>
      </c>
      <c r="B268">
        <v>10.23</v>
      </c>
      <c r="C268">
        <v>30.67</v>
      </c>
      <c r="D268">
        <v>10</v>
      </c>
      <c r="E268">
        <v>29.13</v>
      </c>
      <c r="F268">
        <v>10</v>
      </c>
      <c r="G268">
        <v>30.75</v>
      </c>
      <c r="H268">
        <v>28.06</v>
      </c>
      <c r="I268">
        <v>29.26</v>
      </c>
      <c r="J268">
        <v>22.06</v>
      </c>
      <c r="K268">
        <v>104.28</v>
      </c>
      <c r="N268">
        <f t="shared" si="16"/>
        <v>4.2788000000000004</v>
      </c>
      <c r="O268">
        <f t="shared" si="17"/>
        <v>0.21099867842278638</v>
      </c>
      <c r="P268">
        <v>267</v>
      </c>
      <c r="Q268">
        <f t="shared" si="18"/>
        <v>5.2126764513415003</v>
      </c>
      <c r="R268">
        <f t="shared" si="19"/>
        <v>5.4993392113931817E-2</v>
      </c>
    </row>
    <row r="269" spans="1:18" x14ac:dyDescent="0.75">
      <c r="A269" s="7">
        <v>0.65831018518518525</v>
      </c>
      <c r="B269">
        <v>10.220000000000001</v>
      </c>
      <c r="C269">
        <v>30.75</v>
      </c>
      <c r="D269">
        <v>10</v>
      </c>
      <c r="E269">
        <v>29.12</v>
      </c>
      <c r="F269">
        <v>10</v>
      </c>
      <c r="G269">
        <v>30.84</v>
      </c>
      <c r="H269">
        <v>28.19</v>
      </c>
      <c r="I269">
        <v>29.41</v>
      </c>
      <c r="J269">
        <v>22.07</v>
      </c>
      <c r="K269">
        <v>105.64</v>
      </c>
      <c r="N269">
        <f t="shared" si="16"/>
        <v>4.2688000000000006</v>
      </c>
      <c r="O269">
        <f t="shared" si="17"/>
        <v>0.21050555259680062</v>
      </c>
      <c r="P269">
        <v>268</v>
      </c>
      <c r="Q269">
        <f t="shared" si="18"/>
        <v>4.9906296851574288</v>
      </c>
      <c r="R269">
        <f t="shared" si="19"/>
        <v>5.2527762984003079E-2</v>
      </c>
    </row>
    <row r="270" spans="1:18" x14ac:dyDescent="0.75">
      <c r="A270" s="7">
        <v>0.65900462962962958</v>
      </c>
      <c r="B270">
        <v>10.19</v>
      </c>
      <c r="C270">
        <v>30.69</v>
      </c>
      <c r="D270">
        <v>10</v>
      </c>
      <c r="E270">
        <v>29.09</v>
      </c>
      <c r="F270">
        <v>10</v>
      </c>
      <c r="G270">
        <v>30.82</v>
      </c>
      <c r="H270">
        <v>28.26</v>
      </c>
      <c r="I270">
        <v>29.42</v>
      </c>
      <c r="J270">
        <v>21.95</v>
      </c>
      <c r="K270">
        <v>107.01</v>
      </c>
      <c r="N270">
        <f t="shared" si="16"/>
        <v>4.2387999999999995</v>
      </c>
      <c r="O270">
        <f t="shared" si="17"/>
        <v>0.2090261751188433</v>
      </c>
      <c r="P270">
        <v>269</v>
      </c>
      <c r="Q270">
        <f t="shared" si="18"/>
        <v>4.3182032650750033</v>
      </c>
      <c r="R270">
        <f t="shared" si="19"/>
        <v>4.513087559421642E-2</v>
      </c>
    </row>
    <row r="271" spans="1:18" x14ac:dyDescent="0.75">
      <c r="A271" s="7">
        <v>0.65969907407407413</v>
      </c>
      <c r="B271">
        <v>10.18</v>
      </c>
      <c r="C271">
        <v>30.62</v>
      </c>
      <c r="D271">
        <v>10</v>
      </c>
      <c r="E271">
        <v>29.04</v>
      </c>
      <c r="F271">
        <v>10</v>
      </c>
      <c r="G271">
        <v>30.88</v>
      </c>
      <c r="H271">
        <v>28.34</v>
      </c>
      <c r="I271">
        <v>29.49</v>
      </c>
      <c r="J271">
        <v>22.02</v>
      </c>
      <c r="K271">
        <v>101.54</v>
      </c>
      <c r="N271">
        <f t="shared" si="16"/>
        <v>4.2287999999999997</v>
      </c>
      <c r="O271">
        <f t="shared" si="17"/>
        <v>0.20853304929285754</v>
      </c>
      <c r="P271">
        <v>270</v>
      </c>
      <c r="Q271">
        <f t="shared" si="18"/>
        <v>4.0919409761634373</v>
      </c>
      <c r="R271">
        <f t="shared" si="19"/>
        <v>4.2665246464287682E-2</v>
      </c>
    </row>
    <row r="272" spans="1:18" x14ac:dyDescent="0.75">
      <c r="A272" s="7">
        <v>0.66039351851851846</v>
      </c>
      <c r="B272">
        <v>10.16</v>
      </c>
      <c r="C272">
        <v>30.61</v>
      </c>
      <c r="D272">
        <v>10</v>
      </c>
      <c r="E272">
        <v>29.06</v>
      </c>
      <c r="F272">
        <v>11.44</v>
      </c>
      <c r="G272">
        <v>30.85</v>
      </c>
      <c r="H272">
        <v>28.45</v>
      </c>
      <c r="I272">
        <v>29.54</v>
      </c>
      <c r="J272">
        <v>22.11</v>
      </c>
      <c r="K272">
        <v>115.21</v>
      </c>
      <c r="N272">
        <f t="shared" si="16"/>
        <v>4.2088000000000001</v>
      </c>
      <c r="O272">
        <f t="shared" si="17"/>
        <v>0.20754679764088604</v>
      </c>
      <c r="P272">
        <v>271</v>
      </c>
      <c r="Q272">
        <f t="shared" si="18"/>
        <v>3.6361908382436763</v>
      </c>
      <c r="R272">
        <f t="shared" si="19"/>
        <v>3.7733988204430198E-2</v>
      </c>
    </row>
    <row r="273" spans="1:18" x14ac:dyDescent="0.75">
      <c r="A273" s="7">
        <v>0.66108796296296302</v>
      </c>
      <c r="B273">
        <v>10.16</v>
      </c>
      <c r="C273">
        <v>30.62</v>
      </c>
      <c r="D273">
        <v>10</v>
      </c>
      <c r="E273">
        <v>29.11</v>
      </c>
      <c r="F273">
        <v>10</v>
      </c>
      <c r="G273">
        <v>30.95</v>
      </c>
      <c r="H273">
        <v>28.51</v>
      </c>
      <c r="I273">
        <v>29.6</v>
      </c>
      <c r="J273">
        <v>21.58</v>
      </c>
      <c r="K273">
        <v>107.01</v>
      </c>
      <c r="N273">
        <f t="shared" si="16"/>
        <v>4.2088000000000001</v>
      </c>
      <c r="O273">
        <f t="shared" si="17"/>
        <v>0.20754679764088604</v>
      </c>
      <c r="P273">
        <v>272</v>
      </c>
      <c r="Q273">
        <f t="shared" si="18"/>
        <v>3.6361908382436763</v>
      </c>
      <c r="R273">
        <f t="shared" si="19"/>
        <v>3.7733988204430198E-2</v>
      </c>
    </row>
    <row r="274" spans="1:18" x14ac:dyDescent="0.75">
      <c r="A274" s="7">
        <v>0.66178240740740735</v>
      </c>
      <c r="B274">
        <v>10.15</v>
      </c>
      <c r="C274">
        <v>30.75</v>
      </c>
      <c r="D274">
        <v>10</v>
      </c>
      <c r="E274">
        <v>29.21</v>
      </c>
      <c r="F274">
        <v>10</v>
      </c>
      <c r="G274">
        <v>31.02</v>
      </c>
      <c r="H274">
        <v>28.53</v>
      </c>
      <c r="I274">
        <v>29.6</v>
      </c>
      <c r="J274">
        <v>22.18</v>
      </c>
      <c r="K274">
        <v>96.07</v>
      </c>
      <c r="N274">
        <f t="shared" si="16"/>
        <v>4.1988000000000003</v>
      </c>
      <c r="O274">
        <f t="shared" si="17"/>
        <v>0.20705367181490031</v>
      </c>
      <c r="P274">
        <v>273</v>
      </c>
      <c r="Q274">
        <f t="shared" si="18"/>
        <v>3.4066876250357261</v>
      </c>
      <c r="R274">
        <f t="shared" si="19"/>
        <v>3.526835907450146E-2</v>
      </c>
    </row>
    <row r="275" spans="1:18" x14ac:dyDescent="0.75">
      <c r="A275" s="7">
        <v>0.6624768518518519</v>
      </c>
      <c r="B275">
        <v>10.15</v>
      </c>
      <c r="C275">
        <v>30.89</v>
      </c>
      <c r="D275">
        <v>10</v>
      </c>
      <c r="E275">
        <v>29.16</v>
      </c>
      <c r="F275">
        <v>10</v>
      </c>
      <c r="G275">
        <v>31.03</v>
      </c>
      <c r="H275">
        <v>28.49</v>
      </c>
      <c r="I275">
        <v>29.59</v>
      </c>
      <c r="J275">
        <v>21.9</v>
      </c>
      <c r="K275">
        <v>90.61</v>
      </c>
      <c r="N275">
        <f t="shared" si="16"/>
        <v>4.1988000000000003</v>
      </c>
      <c r="O275">
        <f t="shared" si="17"/>
        <v>0.20705367181490031</v>
      </c>
      <c r="P275">
        <v>274</v>
      </c>
      <c r="Q275">
        <f t="shared" si="18"/>
        <v>3.4066876250357261</v>
      </c>
      <c r="R275">
        <f t="shared" si="19"/>
        <v>3.526835907450146E-2</v>
      </c>
    </row>
    <row r="276" spans="1:18" x14ac:dyDescent="0.75">
      <c r="A276" s="7">
        <v>0.66317129629629623</v>
      </c>
      <c r="B276">
        <v>10.14</v>
      </c>
      <c r="C276">
        <v>30.82</v>
      </c>
      <c r="D276">
        <v>10</v>
      </c>
      <c r="E276">
        <v>29.17</v>
      </c>
      <c r="F276">
        <v>10</v>
      </c>
      <c r="G276">
        <v>31.06</v>
      </c>
      <c r="H276">
        <v>28.46</v>
      </c>
      <c r="I276">
        <v>29.55</v>
      </c>
      <c r="J276">
        <v>21.69</v>
      </c>
      <c r="K276">
        <v>79.67</v>
      </c>
      <c r="N276">
        <f t="shared" si="16"/>
        <v>4.1888000000000005</v>
      </c>
      <c r="O276">
        <f t="shared" si="17"/>
        <v>0.20656054598891455</v>
      </c>
      <c r="P276">
        <v>275</v>
      </c>
      <c r="Q276">
        <f t="shared" si="18"/>
        <v>3.1760886172650937</v>
      </c>
      <c r="R276">
        <f t="shared" si="19"/>
        <v>3.2802729944572721E-2</v>
      </c>
    </row>
    <row r="277" spans="1:18" x14ac:dyDescent="0.75">
      <c r="A277" s="7">
        <v>0.66386574074074078</v>
      </c>
      <c r="B277">
        <v>10.14</v>
      </c>
      <c r="C277">
        <v>31.03</v>
      </c>
      <c r="D277">
        <v>10</v>
      </c>
      <c r="E277">
        <v>29.29</v>
      </c>
      <c r="F277">
        <v>10</v>
      </c>
      <c r="G277">
        <v>31.06</v>
      </c>
      <c r="H277">
        <v>28.46</v>
      </c>
      <c r="I277">
        <v>29.53</v>
      </c>
      <c r="J277">
        <v>21.79</v>
      </c>
      <c r="K277">
        <v>78.3</v>
      </c>
      <c r="N277">
        <f t="shared" si="16"/>
        <v>4.1888000000000005</v>
      </c>
      <c r="O277">
        <f t="shared" si="17"/>
        <v>0.20656054598891455</v>
      </c>
      <c r="P277">
        <v>276</v>
      </c>
      <c r="Q277">
        <f t="shared" si="18"/>
        <v>3.1760886172650937</v>
      </c>
      <c r="R277">
        <f t="shared" si="19"/>
        <v>3.2802729944572721E-2</v>
      </c>
    </row>
    <row r="278" spans="1:18" x14ac:dyDescent="0.75">
      <c r="A278" s="7">
        <v>0.66456018518518511</v>
      </c>
      <c r="B278">
        <v>10.14</v>
      </c>
      <c r="C278">
        <v>31.21</v>
      </c>
      <c r="D278">
        <v>10</v>
      </c>
      <c r="E278">
        <v>29.36</v>
      </c>
      <c r="F278">
        <v>10</v>
      </c>
      <c r="G278">
        <v>31.13</v>
      </c>
      <c r="H278">
        <v>28.42</v>
      </c>
      <c r="I278">
        <v>29.54</v>
      </c>
      <c r="J278">
        <v>21.95</v>
      </c>
      <c r="K278">
        <v>76.930000000000007</v>
      </c>
      <c r="N278">
        <f t="shared" si="16"/>
        <v>4.1888000000000005</v>
      </c>
      <c r="O278">
        <f t="shared" si="17"/>
        <v>0.20656054598891455</v>
      </c>
      <c r="P278">
        <v>277</v>
      </c>
      <c r="Q278">
        <f t="shared" si="18"/>
        <v>3.1760886172650937</v>
      </c>
      <c r="R278">
        <f t="shared" si="19"/>
        <v>3.2802729944572721E-2</v>
      </c>
    </row>
    <row r="279" spans="1:18" x14ac:dyDescent="0.75">
      <c r="A279" s="7">
        <v>0.66525462962962967</v>
      </c>
      <c r="B279">
        <v>10.14</v>
      </c>
      <c r="C279">
        <v>31.17</v>
      </c>
      <c r="D279">
        <v>10</v>
      </c>
      <c r="E279">
        <v>29.38</v>
      </c>
      <c r="F279">
        <v>10</v>
      </c>
      <c r="G279">
        <v>31.21</v>
      </c>
      <c r="H279">
        <v>28.44</v>
      </c>
      <c r="I279">
        <v>29.59</v>
      </c>
      <c r="J279">
        <v>21.78</v>
      </c>
      <c r="K279">
        <v>75.569999999999993</v>
      </c>
      <c r="N279">
        <f t="shared" si="16"/>
        <v>4.1888000000000005</v>
      </c>
      <c r="O279">
        <f t="shared" si="17"/>
        <v>0.20656054598891455</v>
      </c>
      <c r="P279">
        <v>278</v>
      </c>
      <c r="Q279">
        <f t="shared" si="18"/>
        <v>3.1760886172650937</v>
      </c>
      <c r="R279">
        <f t="shared" si="19"/>
        <v>3.2802729944572721E-2</v>
      </c>
    </row>
    <row r="280" spans="1:18" x14ac:dyDescent="0.75">
      <c r="A280" s="7">
        <v>0.66594907407407411</v>
      </c>
      <c r="B280">
        <v>10.130000000000001</v>
      </c>
      <c r="C280">
        <v>31.16</v>
      </c>
      <c r="D280">
        <v>10</v>
      </c>
      <c r="E280">
        <v>29.43</v>
      </c>
      <c r="F280">
        <v>10</v>
      </c>
      <c r="G280">
        <v>31.23</v>
      </c>
      <c r="H280">
        <v>28.5</v>
      </c>
      <c r="I280">
        <v>29.64</v>
      </c>
      <c r="J280">
        <v>21.53</v>
      </c>
      <c r="K280">
        <v>83.77</v>
      </c>
      <c r="N280">
        <f t="shared" si="16"/>
        <v>4.1788000000000007</v>
      </c>
      <c r="O280">
        <f t="shared" si="17"/>
        <v>0.20606742016292881</v>
      </c>
      <c r="P280">
        <v>279</v>
      </c>
      <c r="Q280">
        <f t="shared" si="18"/>
        <v>2.9443859481190882</v>
      </c>
      <c r="R280">
        <f t="shared" si="19"/>
        <v>3.0337100814643983E-2</v>
      </c>
    </row>
    <row r="281" spans="1:18" x14ac:dyDescent="0.75">
      <c r="A281" s="7">
        <v>0.66664351851851855</v>
      </c>
      <c r="B281">
        <v>10.130000000000001</v>
      </c>
      <c r="C281">
        <v>31.17</v>
      </c>
      <c r="D281">
        <v>10</v>
      </c>
      <c r="E281">
        <v>29.4</v>
      </c>
      <c r="F281">
        <v>10</v>
      </c>
      <c r="G281">
        <v>31.07</v>
      </c>
      <c r="H281">
        <v>28.52</v>
      </c>
      <c r="I281">
        <v>29.61</v>
      </c>
      <c r="J281">
        <v>21.92</v>
      </c>
      <c r="K281">
        <v>86.5</v>
      </c>
      <c r="N281">
        <f t="shared" si="16"/>
        <v>4.1788000000000007</v>
      </c>
      <c r="O281">
        <f t="shared" si="17"/>
        <v>0.20606742016292881</v>
      </c>
      <c r="P281">
        <v>280</v>
      </c>
      <c r="Q281">
        <f t="shared" si="18"/>
        <v>2.9443859481190882</v>
      </c>
      <c r="R281">
        <f t="shared" si="19"/>
        <v>3.0337100814643983E-2</v>
      </c>
    </row>
    <row r="282" spans="1:18" x14ac:dyDescent="0.75">
      <c r="A282" s="7">
        <v>0.66733796296296299</v>
      </c>
      <c r="B282">
        <v>10.120000000000001</v>
      </c>
      <c r="C282">
        <v>31.09</v>
      </c>
      <c r="D282">
        <v>10</v>
      </c>
      <c r="E282">
        <v>29.48</v>
      </c>
      <c r="F282">
        <v>10</v>
      </c>
      <c r="G282">
        <v>31.23</v>
      </c>
      <c r="H282">
        <v>28.64</v>
      </c>
      <c r="I282">
        <v>29.7</v>
      </c>
      <c r="J282">
        <v>21.59</v>
      </c>
      <c r="K282">
        <v>93.34</v>
      </c>
      <c r="N282">
        <f t="shared" si="16"/>
        <v>4.1688000000000009</v>
      </c>
      <c r="O282">
        <f t="shared" si="17"/>
        <v>0.20557429433694305</v>
      </c>
      <c r="P282">
        <v>281</v>
      </c>
      <c r="Q282">
        <f t="shared" si="18"/>
        <v>2.7115716753022614</v>
      </c>
      <c r="R282">
        <f t="shared" si="19"/>
        <v>2.7871471684715241E-2</v>
      </c>
    </row>
    <row r="283" spans="1:18" x14ac:dyDescent="0.75">
      <c r="A283" s="7">
        <v>0.66803240740740744</v>
      </c>
      <c r="B283">
        <v>10.120000000000001</v>
      </c>
      <c r="C283">
        <v>31.11</v>
      </c>
      <c r="D283">
        <v>10</v>
      </c>
      <c r="E283">
        <v>29.52</v>
      </c>
      <c r="F283">
        <v>10</v>
      </c>
      <c r="G283">
        <v>31.31</v>
      </c>
      <c r="H283">
        <v>28.72</v>
      </c>
      <c r="I283">
        <v>29.79</v>
      </c>
      <c r="J283">
        <v>22</v>
      </c>
      <c r="K283">
        <v>96.07</v>
      </c>
      <c r="N283">
        <f t="shared" si="16"/>
        <v>4.1688000000000009</v>
      </c>
      <c r="O283">
        <f t="shared" si="17"/>
        <v>0.20557429433694305</v>
      </c>
      <c r="P283">
        <v>282</v>
      </c>
      <c r="Q283">
        <f t="shared" si="18"/>
        <v>2.7115716753022614</v>
      </c>
      <c r="R283">
        <f t="shared" si="19"/>
        <v>2.7871471684715241E-2</v>
      </c>
    </row>
    <row r="284" spans="1:18" x14ac:dyDescent="0.75">
      <c r="A284" s="7">
        <v>0.66872685185185177</v>
      </c>
      <c r="B284">
        <v>10.119999999999999</v>
      </c>
      <c r="C284">
        <v>31.08</v>
      </c>
      <c r="D284">
        <v>10</v>
      </c>
      <c r="E284">
        <v>29.57</v>
      </c>
      <c r="F284">
        <v>10</v>
      </c>
      <c r="G284">
        <v>31.41</v>
      </c>
      <c r="H284">
        <v>28.85</v>
      </c>
      <c r="I284">
        <v>29.91</v>
      </c>
      <c r="J284">
        <v>21.84</v>
      </c>
      <c r="K284">
        <v>108.38</v>
      </c>
      <c r="N284">
        <f t="shared" si="16"/>
        <v>4.1687999999999992</v>
      </c>
      <c r="O284">
        <f t="shared" si="17"/>
        <v>0.20557429433694296</v>
      </c>
      <c r="P284">
        <v>283</v>
      </c>
      <c r="Q284">
        <f t="shared" si="18"/>
        <v>2.7115716753022197</v>
      </c>
      <c r="R284">
        <f t="shared" si="19"/>
        <v>2.7871471684714804E-2</v>
      </c>
    </row>
    <row r="285" spans="1:18" x14ac:dyDescent="0.75">
      <c r="A285" s="7">
        <v>0.66942129629629632</v>
      </c>
      <c r="B285">
        <v>10.119999999999999</v>
      </c>
      <c r="C285">
        <v>31.26</v>
      </c>
      <c r="D285">
        <v>10</v>
      </c>
      <c r="E285">
        <v>29.67</v>
      </c>
      <c r="F285">
        <v>10</v>
      </c>
      <c r="G285">
        <v>31.43</v>
      </c>
      <c r="H285">
        <v>29.07</v>
      </c>
      <c r="I285">
        <v>30.09</v>
      </c>
      <c r="J285">
        <v>21.84</v>
      </c>
      <c r="K285">
        <v>132.99</v>
      </c>
      <c r="N285">
        <f t="shared" si="16"/>
        <v>4.1687999999999992</v>
      </c>
      <c r="O285">
        <f t="shared" si="17"/>
        <v>0.20557429433694296</v>
      </c>
      <c r="P285">
        <v>284</v>
      </c>
      <c r="Q285">
        <f t="shared" si="18"/>
        <v>2.7115716753022197</v>
      </c>
      <c r="R285">
        <f t="shared" si="19"/>
        <v>2.7871471684714804E-2</v>
      </c>
    </row>
    <row r="286" spans="1:18" x14ac:dyDescent="0.75">
      <c r="A286" s="7">
        <v>0.67011574074074076</v>
      </c>
      <c r="B286">
        <v>10.119999999999999</v>
      </c>
      <c r="C286">
        <v>31.46</v>
      </c>
      <c r="D286">
        <v>10</v>
      </c>
      <c r="E286">
        <v>29.71</v>
      </c>
      <c r="F286">
        <v>10</v>
      </c>
      <c r="G286">
        <v>31.6</v>
      </c>
      <c r="H286">
        <v>29.37</v>
      </c>
      <c r="I286">
        <v>30.3</v>
      </c>
      <c r="J286">
        <v>22</v>
      </c>
      <c r="K286">
        <v>153.49</v>
      </c>
      <c r="N286">
        <f t="shared" si="16"/>
        <v>4.1687999999999992</v>
      </c>
      <c r="O286">
        <f t="shared" si="17"/>
        <v>0.20557429433694296</v>
      </c>
      <c r="P286">
        <v>285</v>
      </c>
      <c r="Q286">
        <f t="shared" si="18"/>
        <v>2.7115716753022197</v>
      </c>
      <c r="R286">
        <f t="shared" si="19"/>
        <v>2.7871471684714804E-2</v>
      </c>
    </row>
    <row r="287" spans="1:18" x14ac:dyDescent="0.75">
      <c r="A287" s="7">
        <v>0.6708101851851852</v>
      </c>
      <c r="B287">
        <v>10.119999999999999</v>
      </c>
      <c r="C287">
        <v>31.65</v>
      </c>
      <c r="D287">
        <v>10</v>
      </c>
      <c r="E287">
        <v>29.84</v>
      </c>
      <c r="F287">
        <v>10</v>
      </c>
      <c r="G287">
        <v>31.63</v>
      </c>
      <c r="H287">
        <v>29.65</v>
      </c>
      <c r="I287">
        <v>30.53</v>
      </c>
      <c r="J287">
        <v>21.59</v>
      </c>
      <c r="K287">
        <v>158.96</v>
      </c>
      <c r="N287">
        <f t="shared" si="16"/>
        <v>4.1687999999999992</v>
      </c>
      <c r="O287">
        <f t="shared" si="17"/>
        <v>0.20557429433694296</v>
      </c>
      <c r="P287">
        <v>286</v>
      </c>
      <c r="Q287">
        <f t="shared" si="18"/>
        <v>2.7115716753022197</v>
      </c>
      <c r="R287">
        <f t="shared" si="19"/>
        <v>2.7871471684714804E-2</v>
      </c>
    </row>
    <row r="288" spans="1:18" x14ac:dyDescent="0.75">
      <c r="A288" s="7">
        <v>0.67150462962962953</v>
      </c>
      <c r="B288">
        <v>10.11</v>
      </c>
      <c r="C288">
        <v>31.78</v>
      </c>
      <c r="D288">
        <v>10</v>
      </c>
      <c r="E288">
        <v>29.91</v>
      </c>
      <c r="F288">
        <v>10</v>
      </c>
      <c r="G288">
        <v>31.57</v>
      </c>
      <c r="H288">
        <v>29.82</v>
      </c>
      <c r="I288">
        <v>30.58</v>
      </c>
      <c r="J288">
        <v>21.76</v>
      </c>
      <c r="K288">
        <v>137.09</v>
      </c>
      <c r="N288">
        <f t="shared" si="16"/>
        <v>4.1587999999999994</v>
      </c>
      <c r="O288">
        <f t="shared" si="17"/>
        <v>0.20508116851095723</v>
      </c>
      <c r="P288">
        <v>287</v>
      </c>
      <c r="Q288">
        <f t="shared" si="18"/>
        <v>2.4776377801288629</v>
      </c>
      <c r="R288">
        <f t="shared" si="19"/>
        <v>2.5405842554786062E-2</v>
      </c>
    </row>
    <row r="289" spans="1:18" x14ac:dyDescent="0.75">
      <c r="A289" s="7">
        <v>0.67219907407407409</v>
      </c>
      <c r="B289">
        <v>10.11</v>
      </c>
      <c r="C289">
        <v>31.63</v>
      </c>
      <c r="D289">
        <v>10</v>
      </c>
      <c r="E289">
        <v>29.85</v>
      </c>
      <c r="F289">
        <v>10</v>
      </c>
      <c r="G289">
        <v>31.58</v>
      </c>
      <c r="H289">
        <v>29.8</v>
      </c>
      <c r="I289">
        <v>30.56</v>
      </c>
      <c r="J289">
        <v>21.49</v>
      </c>
      <c r="K289">
        <v>128.88999999999999</v>
      </c>
      <c r="N289">
        <f t="shared" si="16"/>
        <v>4.1587999999999994</v>
      </c>
      <c r="O289">
        <f t="shared" si="17"/>
        <v>0.20508116851095723</v>
      </c>
      <c r="P289">
        <v>288</v>
      </c>
      <c r="Q289">
        <f t="shared" si="18"/>
        <v>2.4776377801288629</v>
      </c>
      <c r="R289">
        <f t="shared" si="19"/>
        <v>2.5405842554786062E-2</v>
      </c>
    </row>
    <row r="290" spans="1:18" x14ac:dyDescent="0.75">
      <c r="A290" s="7">
        <v>0.67289351851851853</v>
      </c>
      <c r="B290">
        <v>10.11</v>
      </c>
      <c r="C290">
        <v>31.53</v>
      </c>
      <c r="D290">
        <v>10</v>
      </c>
      <c r="E290">
        <v>29.92</v>
      </c>
      <c r="F290">
        <v>10</v>
      </c>
      <c r="G290">
        <v>31.44</v>
      </c>
      <c r="H290">
        <v>29.75</v>
      </c>
      <c r="I290">
        <v>30.51</v>
      </c>
      <c r="J290">
        <v>21.81</v>
      </c>
      <c r="K290">
        <v>113.85</v>
      </c>
      <c r="N290">
        <f t="shared" si="16"/>
        <v>4.1587999999999994</v>
      </c>
      <c r="O290">
        <f t="shared" si="17"/>
        <v>0.20508116851095723</v>
      </c>
      <c r="P290">
        <v>289</v>
      </c>
      <c r="Q290">
        <f t="shared" si="18"/>
        <v>2.4776377801288629</v>
      </c>
      <c r="R290">
        <f t="shared" si="19"/>
        <v>2.5405842554786062E-2</v>
      </c>
    </row>
    <row r="291" spans="1:18" x14ac:dyDescent="0.75">
      <c r="A291" s="7">
        <v>0.67358796296296297</v>
      </c>
      <c r="B291">
        <v>10.09</v>
      </c>
      <c r="C291">
        <v>31.65</v>
      </c>
      <c r="D291">
        <v>10</v>
      </c>
      <c r="E291">
        <v>29.91</v>
      </c>
      <c r="F291">
        <v>10</v>
      </c>
      <c r="G291">
        <v>31.54</v>
      </c>
      <c r="H291">
        <v>29.68</v>
      </c>
      <c r="I291">
        <v>30.43</v>
      </c>
      <c r="J291">
        <v>21.51</v>
      </c>
      <c r="K291">
        <v>109.75</v>
      </c>
      <c r="N291">
        <f t="shared" si="16"/>
        <v>4.1387999999999998</v>
      </c>
      <c r="O291">
        <f t="shared" si="17"/>
        <v>0.20409491685898573</v>
      </c>
      <c r="P291">
        <v>290</v>
      </c>
      <c r="Q291">
        <f t="shared" si="18"/>
        <v>2.0063786604812885</v>
      </c>
      <c r="R291">
        <f t="shared" si="19"/>
        <v>2.0474584294928586E-2</v>
      </c>
    </row>
    <row r="292" spans="1:18" x14ac:dyDescent="0.75">
      <c r="A292" s="7">
        <v>0.6742824074074073</v>
      </c>
      <c r="B292">
        <v>10.09</v>
      </c>
      <c r="C292">
        <v>31.49</v>
      </c>
      <c r="D292">
        <v>10</v>
      </c>
      <c r="E292">
        <v>29.84</v>
      </c>
      <c r="F292">
        <v>10</v>
      </c>
      <c r="G292">
        <v>31.41</v>
      </c>
      <c r="H292">
        <v>29.58</v>
      </c>
      <c r="I292">
        <v>30.33</v>
      </c>
      <c r="J292">
        <v>21.42</v>
      </c>
      <c r="K292">
        <v>102.91</v>
      </c>
      <c r="N292">
        <f t="shared" si="16"/>
        <v>4.1387999999999998</v>
      </c>
      <c r="O292">
        <f t="shared" si="17"/>
        <v>0.20409491685898573</v>
      </c>
      <c r="P292">
        <v>291</v>
      </c>
      <c r="Q292">
        <f t="shared" si="18"/>
        <v>2.0063786604812885</v>
      </c>
      <c r="R292">
        <f t="shared" si="19"/>
        <v>2.0474584294928586E-2</v>
      </c>
    </row>
    <row r="293" spans="1:18" x14ac:dyDescent="0.75">
      <c r="A293" s="7">
        <v>0.67497685185185186</v>
      </c>
      <c r="B293">
        <v>10.08</v>
      </c>
      <c r="C293">
        <v>31.11</v>
      </c>
      <c r="D293">
        <v>10</v>
      </c>
      <c r="E293">
        <v>29.71</v>
      </c>
      <c r="F293">
        <v>10</v>
      </c>
      <c r="G293">
        <v>31.27</v>
      </c>
      <c r="H293">
        <v>29.47</v>
      </c>
      <c r="I293">
        <v>30.2</v>
      </c>
      <c r="J293">
        <v>21.38</v>
      </c>
      <c r="K293">
        <v>107.01</v>
      </c>
      <c r="N293">
        <f t="shared" si="16"/>
        <v>4.1288</v>
      </c>
      <c r="O293">
        <f t="shared" si="17"/>
        <v>0.20360179103299997</v>
      </c>
      <c r="P293">
        <v>292</v>
      </c>
      <c r="Q293">
        <f t="shared" si="18"/>
        <v>1.7690370083317131</v>
      </c>
      <c r="R293">
        <f t="shared" si="19"/>
        <v>1.8008955164999844E-2</v>
      </c>
    </row>
    <row r="294" spans="1:18" x14ac:dyDescent="0.75">
      <c r="A294" s="7">
        <v>0.6756712962962963</v>
      </c>
      <c r="B294">
        <v>10.08</v>
      </c>
      <c r="C294">
        <v>30.71</v>
      </c>
      <c r="D294">
        <v>10</v>
      </c>
      <c r="E294">
        <v>29.55</v>
      </c>
      <c r="F294">
        <v>10</v>
      </c>
      <c r="G294">
        <v>31.13</v>
      </c>
      <c r="H294">
        <v>29.5</v>
      </c>
      <c r="I294">
        <v>30.2</v>
      </c>
      <c r="J294">
        <v>21.18</v>
      </c>
      <c r="K294">
        <v>119.32</v>
      </c>
      <c r="N294">
        <f t="shared" si="16"/>
        <v>4.1288</v>
      </c>
      <c r="O294">
        <f t="shared" si="17"/>
        <v>0.20360179103299997</v>
      </c>
      <c r="P294">
        <v>293</v>
      </c>
      <c r="Q294">
        <f t="shared" si="18"/>
        <v>1.7690370083317131</v>
      </c>
      <c r="R294">
        <f t="shared" si="19"/>
        <v>1.8008955164999844E-2</v>
      </c>
    </row>
    <row r="295" spans="1:18" x14ac:dyDescent="0.75">
      <c r="A295" s="7">
        <v>0.67636574074074074</v>
      </c>
      <c r="B295">
        <v>10.08</v>
      </c>
      <c r="C295">
        <v>30.32</v>
      </c>
      <c r="D295">
        <v>10</v>
      </c>
      <c r="E295">
        <v>29.33</v>
      </c>
      <c r="F295">
        <v>12.94</v>
      </c>
      <c r="G295">
        <v>31.08</v>
      </c>
      <c r="H295">
        <v>29.54</v>
      </c>
      <c r="I295">
        <v>30.21</v>
      </c>
      <c r="J295">
        <v>21.4</v>
      </c>
      <c r="K295">
        <v>122.05</v>
      </c>
      <c r="N295">
        <f t="shared" si="16"/>
        <v>4.1288</v>
      </c>
      <c r="O295">
        <f t="shared" si="17"/>
        <v>0.20360179103299997</v>
      </c>
      <c r="P295">
        <v>294</v>
      </c>
      <c r="Q295">
        <f t="shared" si="18"/>
        <v>1.7690370083317131</v>
      </c>
      <c r="R295">
        <f t="shared" si="19"/>
        <v>1.8008955164999844E-2</v>
      </c>
    </row>
    <row r="296" spans="1:18" x14ac:dyDescent="0.75">
      <c r="A296" s="7">
        <v>0.67706018518518529</v>
      </c>
      <c r="B296">
        <v>10.08</v>
      </c>
      <c r="C296">
        <v>29.99</v>
      </c>
      <c r="D296">
        <v>10</v>
      </c>
      <c r="E296">
        <v>29.24</v>
      </c>
      <c r="F296">
        <v>10</v>
      </c>
      <c r="G296">
        <v>30.87</v>
      </c>
      <c r="H296">
        <v>29.37</v>
      </c>
      <c r="I296">
        <v>30</v>
      </c>
      <c r="J296">
        <v>21</v>
      </c>
      <c r="K296">
        <v>94.71</v>
      </c>
      <c r="N296">
        <f t="shared" si="16"/>
        <v>4.1288</v>
      </c>
      <c r="O296">
        <f t="shared" si="17"/>
        <v>0.20360179103299997</v>
      </c>
      <c r="P296">
        <v>295</v>
      </c>
      <c r="Q296">
        <f t="shared" si="18"/>
        <v>1.7690370083317131</v>
      </c>
      <c r="R296">
        <f t="shared" si="19"/>
        <v>1.8008955164999844E-2</v>
      </c>
    </row>
    <row r="297" spans="1:18" x14ac:dyDescent="0.75">
      <c r="A297" s="7">
        <v>0.67775462962962962</v>
      </c>
      <c r="B297">
        <v>10.06</v>
      </c>
      <c r="C297">
        <v>29.87</v>
      </c>
      <c r="D297">
        <v>10</v>
      </c>
      <c r="E297">
        <v>29.19</v>
      </c>
      <c r="F297">
        <v>10</v>
      </c>
      <c r="G297">
        <v>30.85</v>
      </c>
      <c r="H297">
        <v>29.19</v>
      </c>
      <c r="I297">
        <v>29.86</v>
      </c>
      <c r="J297">
        <v>21.35</v>
      </c>
      <c r="K297">
        <v>90.61</v>
      </c>
      <c r="N297">
        <f t="shared" si="16"/>
        <v>4.1088000000000005</v>
      </c>
      <c r="O297">
        <f t="shared" si="17"/>
        <v>0.20261553938102847</v>
      </c>
      <c r="P297">
        <v>296</v>
      </c>
      <c r="Q297">
        <f t="shared" si="18"/>
        <v>1.2908878504672945</v>
      </c>
      <c r="R297">
        <f t="shared" si="19"/>
        <v>1.3077696905142364E-2</v>
      </c>
    </row>
    <row r="298" spans="1:18" x14ac:dyDescent="0.75">
      <c r="A298" s="7">
        <v>0.67844907407407407</v>
      </c>
      <c r="B298">
        <v>10.06</v>
      </c>
      <c r="C298">
        <v>29.96</v>
      </c>
      <c r="D298">
        <v>10</v>
      </c>
      <c r="E298">
        <v>29.13</v>
      </c>
      <c r="F298">
        <v>10</v>
      </c>
      <c r="G298">
        <v>30.75</v>
      </c>
      <c r="H298">
        <v>29.17</v>
      </c>
      <c r="I298">
        <v>29.82</v>
      </c>
      <c r="J298">
        <v>21.32</v>
      </c>
      <c r="K298">
        <v>105.64</v>
      </c>
      <c r="N298">
        <f t="shared" si="16"/>
        <v>4.1088000000000005</v>
      </c>
      <c r="O298">
        <f t="shared" si="17"/>
        <v>0.20261553938102847</v>
      </c>
      <c r="P298">
        <v>297</v>
      </c>
      <c r="Q298">
        <f t="shared" si="18"/>
        <v>1.2908878504672945</v>
      </c>
      <c r="R298">
        <f t="shared" si="19"/>
        <v>1.3077696905142364E-2</v>
      </c>
    </row>
    <row r="299" spans="1:18" x14ac:dyDescent="0.75">
      <c r="A299" s="7">
        <v>0.67914351851851851</v>
      </c>
      <c r="B299">
        <v>10.06</v>
      </c>
      <c r="C299">
        <v>29.95</v>
      </c>
      <c r="D299">
        <v>10</v>
      </c>
      <c r="E299">
        <v>29.04</v>
      </c>
      <c r="F299">
        <v>10</v>
      </c>
      <c r="G299">
        <v>30.71</v>
      </c>
      <c r="H299">
        <v>29.21</v>
      </c>
      <c r="I299">
        <v>29.85</v>
      </c>
      <c r="J299">
        <v>21.24</v>
      </c>
      <c r="K299">
        <v>119.32</v>
      </c>
      <c r="N299">
        <f t="shared" si="16"/>
        <v>4.1088000000000005</v>
      </c>
      <c r="O299">
        <f t="shared" si="17"/>
        <v>0.20261553938102847</v>
      </c>
      <c r="P299">
        <v>298</v>
      </c>
      <c r="Q299">
        <f t="shared" si="18"/>
        <v>1.2908878504672945</v>
      </c>
      <c r="R299">
        <f t="shared" si="19"/>
        <v>1.3077696905142364E-2</v>
      </c>
    </row>
    <row r="300" spans="1:18" x14ac:dyDescent="0.75">
      <c r="A300" s="7">
        <v>0.67983796296296306</v>
      </c>
      <c r="B300">
        <v>10.06</v>
      </c>
      <c r="C300">
        <v>29.87</v>
      </c>
      <c r="D300">
        <v>10</v>
      </c>
      <c r="E300">
        <v>28.97</v>
      </c>
      <c r="F300">
        <v>10</v>
      </c>
      <c r="G300">
        <v>30.82</v>
      </c>
      <c r="H300">
        <v>29.35</v>
      </c>
      <c r="I300">
        <v>29.99</v>
      </c>
      <c r="J300">
        <v>21.53</v>
      </c>
      <c r="K300">
        <v>141.19</v>
      </c>
      <c r="N300">
        <f t="shared" si="16"/>
        <v>4.1088000000000005</v>
      </c>
      <c r="O300">
        <f t="shared" si="17"/>
        <v>0.20261553938102847</v>
      </c>
      <c r="P300">
        <v>299</v>
      </c>
      <c r="Q300">
        <f t="shared" si="18"/>
        <v>1.2908878504672945</v>
      </c>
      <c r="R300">
        <f t="shared" si="19"/>
        <v>1.3077696905142364E-2</v>
      </c>
    </row>
    <row r="301" spans="1:18" x14ac:dyDescent="0.75">
      <c r="A301" s="7">
        <v>0.68053240740740739</v>
      </c>
      <c r="B301">
        <v>10.050000000000001</v>
      </c>
      <c r="C301">
        <v>29.88</v>
      </c>
      <c r="D301">
        <v>10</v>
      </c>
      <c r="E301">
        <v>28.86</v>
      </c>
      <c r="F301">
        <v>10</v>
      </c>
      <c r="G301">
        <v>30.76</v>
      </c>
      <c r="H301">
        <v>29.53</v>
      </c>
      <c r="I301">
        <v>30.09</v>
      </c>
      <c r="J301">
        <v>21.19</v>
      </c>
      <c r="K301">
        <v>167.16</v>
      </c>
      <c r="N301">
        <f t="shared" si="16"/>
        <v>4.0988000000000007</v>
      </c>
      <c r="O301">
        <f t="shared" si="17"/>
        <v>0.20212241355504273</v>
      </c>
      <c r="P301">
        <v>300</v>
      </c>
      <c r="Q301">
        <f t="shared" si="18"/>
        <v>1.050063433199971</v>
      </c>
      <c r="R301">
        <f t="shared" si="19"/>
        <v>1.0612067775213624E-2</v>
      </c>
    </row>
    <row r="302" spans="1:18" x14ac:dyDescent="0.75">
      <c r="A302" s="7">
        <v>0.68122685185185183</v>
      </c>
      <c r="B302">
        <v>10.050000000000001</v>
      </c>
      <c r="C302">
        <v>30.02</v>
      </c>
      <c r="D302">
        <v>10</v>
      </c>
      <c r="E302">
        <v>28.74</v>
      </c>
      <c r="F302">
        <v>10</v>
      </c>
      <c r="G302">
        <v>30.92</v>
      </c>
      <c r="H302">
        <v>29.68</v>
      </c>
      <c r="I302">
        <v>30.28</v>
      </c>
      <c r="J302">
        <v>21.28</v>
      </c>
      <c r="K302">
        <v>172.63</v>
      </c>
      <c r="N302">
        <f t="shared" si="16"/>
        <v>4.0988000000000007</v>
      </c>
      <c r="O302">
        <f t="shared" si="17"/>
        <v>0.20212241355504273</v>
      </c>
      <c r="P302">
        <v>301</v>
      </c>
      <c r="Q302">
        <f t="shared" si="18"/>
        <v>1.050063433199971</v>
      </c>
      <c r="R302">
        <f t="shared" si="19"/>
        <v>1.0612067775213624E-2</v>
      </c>
    </row>
    <row r="303" spans="1:18" x14ac:dyDescent="0.75">
      <c r="A303" s="7">
        <v>0.68192129629629628</v>
      </c>
      <c r="B303">
        <v>10.050000000000001</v>
      </c>
      <c r="C303">
        <v>30.12</v>
      </c>
      <c r="D303">
        <v>10</v>
      </c>
      <c r="E303">
        <v>28.87</v>
      </c>
      <c r="F303">
        <v>10</v>
      </c>
      <c r="G303">
        <v>30.98</v>
      </c>
      <c r="H303">
        <v>29.74</v>
      </c>
      <c r="I303">
        <v>30.31</v>
      </c>
      <c r="J303">
        <v>21.26</v>
      </c>
      <c r="K303">
        <v>160.33000000000001</v>
      </c>
      <c r="N303">
        <f t="shared" si="16"/>
        <v>4.0988000000000007</v>
      </c>
      <c r="O303">
        <f t="shared" si="17"/>
        <v>0.20212241355504273</v>
      </c>
      <c r="P303">
        <v>302</v>
      </c>
      <c r="Q303">
        <f t="shared" si="18"/>
        <v>1.050063433199971</v>
      </c>
      <c r="R303">
        <f t="shared" si="19"/>
        <v>1.0612067775213624E-2</v>
      </c>
    </row>
    <row r="304" spans="1:18" x14ac:dyDescent="0.75">
      <c r="A304" s="7">
        <v>0.68261574074074083</v>
      </c>
      <c r="B304">
        <v>10.050000000000001</v>
      </c>
      <c r="C304">
        <v>30.33</v>
      </c>
      <c r="D304">
        <v>10</v>
      </c>
      <c r="E304">
        <v>29</v>
      </c>
      <c r="F304">
        <v>10</v>
      </c>
      <c r="G304">
        <v>30.9</v>
      </c>
      <c r="H304">
        <v>29.61</v>
      </c>
      <c r="I304">
        <v>30.16</v>
      </c>
      <c r="J304">
        <v>21.37</v>
      </c>
      <c r="K304">
        <v>113.85</v>
      </c>
      <c r="N304">
        <f t="shared" si="16"/>
        <v>4.0988000000000007</v>
      </c>
      <c r="O304">
        <f t="shared" si="17"/>
        <v>0.20212241355504273</v>
      </c>
      <c r="P304">
        <v>303</v>
      </c>
      <c r="Q304">
        <f t="shared" si="18"/>
        <v>1.050063433199971</v>
      </c>
      <c r="R304">
        <f t="shared" si="19"/>
        <v>1.0612067775213624E-2</v>
      </c>
    </row>
    <row r="305" spans="1:18" x14ac:dyDescent="0.75">
      <c r="A305" s="7">
        <v>0.68331018518518516</v>
      </c>
      <c r="B305">
        <v>10.050000000000001</v>
      </c>
      <c r="C305">
        <v>30.66</v>
      </c>
      <c r="D305">
        <v>10</v>
      </c>
      <c r="E305">
        <v>29.12</v>
      </c>
      <c r="F305">
        <v>10</v>
      </c>
      <c r="G305">
        <v>31.03</v>
      </c>
      <c r="H305">
        <v>29.47</v>
      </c>
      <c r="I305">
        <v>30.08</v>
      </c>
      <c r="J305">
        <v>21.09</v>
      </c>
      <c r="K305">
        <v>102.91</v>
      </c>
      <c r="N305">
        <f t="shared" si="16"/>
        <v>4.0988000000000007</v>
      </c>
      <c r="O305">
        <f t="shared" si="17"/>
        <v>0.20212241355504273</v>
      </c>
      <c r="P305">
        <v>304</v>
      </c>
      <c r="Q305">
        <f t="shared" si="18"/>
        <v>1.050063433199971</v>
      </c>
      <c r="R305">
        <f t="shared" si="19"/>
        <v>1.0612067775213624E-2</v>
      </c>
    </row>
    <row r="306" spans="1:18" x14ac:dyDescent="0.75">
      <c r="A306" s="7">
        <v>0.6840046296296296</v>
      </c>
      <c r="B306">
        <v>10.050000000000001</v>
      </c>
      <c r="C306">
        <v>30.88</v>
      </c>
      <c r="D306">
        <v>10</v>
      </c>
      <c r="E306">
        <v>29.17</v>
      </c>
      <c r="F306">
        <v>10</v>
      </c>
      <c r="G306">
        <v>31.13</v>
      </c>
      <c r="H306">
        <v>29.49</v>
      </c>
      <c r="I306">
        <v>30.13</v>
      </c>
      <c r="J306">
        <v>21.42</v>
      </c>
      <c r="K306">
        <v>108.38</v>
      </c>
      <c r="N306">
        <f t="shared" si="16"/>
        <v>4.0988000000000007</v>
      </c>
      <c r="O306">
        <f t="shared" si="17"/>
        <v>0.20212241355504273</v>
      </c>
      <c r="P306">
        <v>305</v>
      </c>
      <c r="Q306">
        <f t="shared" si="18"/>
        <v>1.050063433199971</v>
      </c>
      <c r="R306">
        <f t="shared" si="19"/>
        <v>1.0612067775213624E-2</v>
      </c>
    </row>
    <row r="307" spans="1:18" x14ac:dyDescent="0.75">
      <c r="A307" s="7">
        <v>0.68469907407407404</v>
      </c>
      <c r="B307">
        <v>10.02</v>
      </c>
      <c r="C307">
        <v>31.14</v>
      </c>
      <c r="D307">
        <v>10</v>
      </c>
      <c r="E307">
        <v>29.26</v>
      </c>
      <c r="F307">
        <v>10</v>
      </c>
      <c r="G307">
        <v>31.27</v>
      </c>
      <c r="H307">
        <v>29.6</v>
      </c>
      <c r="I307">
        <v>30.22</v>
      </c>
      <c r="J307">
        <v>21.11</v>
      </c>
      <c r="K307">
        <v>126.15</v>
      </c>
      <c r="N307">
        <f t="shared" si="16"/>
        <v>4.0687999999999995</v>
      </c>
      <c r="O307">
        <f t="shared" si="17"/>
        <v>0.20064303607708539</v>
      </c>
      <c r="P307">
        <v>306</v>
      </c>
      <c r="Q307">
        <f t="shared" si="18"/>
        <v>0.32048761305542856</v>
      </c>
      <c r="R307">
        <f t="shared" si="19"/>
        <v>3.2151803854269666E-3</v>
      </c>
    </row>
    <row r="308" spans="1:18" x14ac:dyDescent="0.75">
      <c r="A308" s="7">
        <v>0.6853935185185186</v>
      </c>
      <c r="B308">
        <v>10.02</v>
      </c>
      <c r="C308">
        <v>31.34</v>
      </c>
      <c r="D308">
        <v>10</v>
      </c>
      <c r="E308">
        <v>29.33</v>
      </c>
      <c r="F308">
        <v>10</v>
      </c>
      <c r="G308">
        <v>31.36</v>
      </c>
      <c r="H308">
        <v>29.71</v>
      </c>
      <c r="I308">
        <v>30.32</v>
      </c>
      <c r="J308">
        <v>21.33</v>
      </c>
      <c r="K308">
        <v>119.32</v>
      </c>
      <c r="N308">
        <f t="shared" si="16"/>
        <v>4.0687999999999995</v>
      </c>
      <c r="O308">
        <f t="shared" si="17"/>
        <v>0.20064303607708539</v>
      </c>
      <c r="P308">
        <v>307</v>
      </c>
      <c r="Q308">
        <f t="shared" si="18"/>
        <v>0.32048761305542856</v>
      </c>
      <c r="R308">
        <f t="shared" si="19"/>
        <v>3.2151803854269666E-3</v>
      </c>
    </row>
    <row r="309" spans="1:18" x14ac:dyDescent="0.75">
      <c r="A309" s="7">
        <v>0.68608796296296293</v>
      </c>
      <c r="B309">
        <v>10.02</v>
      </c>
      <c r="C309">
        <v>31.38</v>
      </c>
      <c r="D309">
        <v>10</v>
      </c>
      <c r="E309">
        <v>29.5</v>
      </c>
      <c r="F309">
        <v>10</v>
      </c>
      <c r="G309">
        <v>31.43</v>
      </c>
      <c r="H309">
        <v>29.84</v>
      </c>
      <c r="I309">
        <v>30.41</v>
      </c>
      <c r="J309">
        <v>21.28</v>
      </c>
      <c r="K309">
        <v>119.32</v>
      </c>
      <c r="N309">
        <f t="shared" si="16"/>
        <v>4.0687999999999995</v>
      </c>
      <c r="O309">
        <f t="shared" si="17"/>
        <v>0.20064303607708539</v>
      </c>
      <c r="P309">
        <v>308</v>
      </c>
      <c r="Q309">
        <f t="shared" si="18"/>
        <v>0.32048761305542856</v>
      </c>
      <c r="R309">
        <f t="shared" si="19"/>
        <v>3.2151803854269666E-3</v>
      </c>
    </row>
    <row r="310" spans="1:18" x14ac:dyDescent="0.75">
      <c r="A310" s="7">
        <v>0.68678240740740737</v>
      </c>
      <c r="B310">
        <v>10.02</v>
      </c>
      <c r="C310">
        <v>31.69</v>
      </c>
      <c r="D310">
        <v>10</v>
      </c>
      <c r="E310">
        <v>29.67</v>
      </c>
      <c r="F310">
        <v>10</v>
      </c>
      <c r="G310">
        <v>31.61</v>
      </c>
      <c r="H310">
        <v>30</v>
      </c>
      <c r="I310">
        <v>30.61</v>
      </c>
      <c r="J310">
        <v>21.39</v>
      </c>
      <c r="K310">
        <v>132.99</v>
      </c>
      <c r="N310">
        <f t="shared" si="16"/>
        <v>4.0687999999999995</v>
      </c>
      <c r="O310">
        <f t="shared" si="17"/>
        <v>0.20064303607708539</v>
      </c>
      <c r="P310">
        <v>309</v>
      </c>
      <c r="Q310">
        <f t="shared" si="18"/>
        <v>0.32048761305542856</v>
      </c>
      <c r="R310">
        <f t="shared" si="19"/>
        <v>3.2151803854269666E-3</v>
      </c>
    </row>
    <row r="311" spans="1:18" x14ac:dyDescent="0.75">
      <c r="A311" s="7">
        <v>0.68747685185185192</v>
      </c>
      <c r="B311">
        <v>10.02</v>
      </c>
      <c r="C311">
        <v>32.159999999999997</v>
      </c>
      <c r="D311">
        <v>10</v>
      </c>
      <c r="E311">
        <v>29.9</v>
      </c>
      <c r="F311">
        <v>10</v>
      </c>
      <c r="G311">
        <v>31.97</v>
      </c>
      <c r="H311">
        <v>30.39</v>
      </c>
      <c r="I311">
        <v>31.04</v>
      </c>
      <c r="J311">
        <v>21.21</v>
      </c>
      <c r="K311">
        <v>189.04</v>
      </c>
      <c r="N311">
        <f t="shared" si="16"/>
        <v>4.0687999999999995</v>
      </c>
      <c r="O311">
        <f t="shared" si="17"/>
        <v>0.20064303607708539</v>
      </c>
      <c r="P311">
        <v>310</v>
      </c>
      <c r="Q311">
        <f t="shared" si="18"/>
        <v>0.32048761305542856</v>
      </c>
      <c r="R311">
        <f t="shared" si="19"/>
        <v>3.2151803854269666E-3</v>
      </c>
    </row>
    <row r="312" spans="1:18" x14ac:dyDescent="0.75">
      <c r="A312" s="7">
        <v>0.68817129629629636</v>
      </c>
      <c r="B312">
        <v>10.02</v>
      </c>
      <c r="C312">
        <v>32.53</v>
      </c>
      <c r="D312">
        <v>10</v>
      </c>
      <c r="E312">
        <v>30.12</v>
      </c>
      <c r="F312">
        <v>10</v>
      </c>
      <c r="G312">
        <v>32.14</v>
      </c>
      <c r="H312">
        <v>30.79</v>
      </c>
      <c r="I312">
        <v>31.37</v>
      </c>
      <c r="J312">
        <v>21.3</v>
      </c>
      <c r="K312">
        <v>209.55</v>
      </c>
      <c r="N312">
        <f t="shared" si="16"/>
        <v>4.0687999999999995</v>
      </c>
      <c r="O312">
        <f t="shared" si="17"/>
        <v>0.20064303607708539</v>
      </c>
      <c r="P312">
        <v>311</v>
      </c>
      <c r="Q312">
        <f t="shared" si="18"/>
        <v>0.32048761305542856</v>
      </c>
      <c r="R312">
        <f t="shared" si="19"/>
        <v>3.2151803854269666E-3</v>
      </c>
    </row>
    <row r="313" spans="1:18" x14ac:dyDescent="0.75">
      <c r="A313" s="7">
        <v>0.6888657407407407</v>
      </c>
      <c r="B313">
        <v>10.02</v>
      </c>
      <c r="C313">
        <v>32.83</v>
      </c>
      <c r="D313">
        <v>10</v>
      </c>
      <c r="E313">
        <v>30.34</v>
      </c>
      <c r="F313">
        <v>10</v>
      </c>
      <c r="G313">
        <v>32.15</v>
      </c>
      <c r="H313">
        <v>30.99</v>
      </c>
      <c r="I313">
        <v>31.45</v>
      </c>
      <c r="J313">
        <v>21.3</v>
      </c>
      <c r="K313">
        <v>161.69999999999999</v>
      </c>
      <c r="N313">
        <f t="shared" si="16"/>
        <v>4.0687999999999995</v>
      </c>
      <c r="O313">
        <f t="shared" si="17"/>
        <v>0.20064303607708539</v>
      </c>
      <c r="P313">
        <v>312</v>
      </c>
      <c r="Q313">
        <f t="shared" si="18"/>
        <v>0.32048761305542856</v>
      </c>
      <c r="R313">
        <f t="shared" si="19"/>
        <v>3.2151803854269666E-3</v>
      </c>
    </row>
    <row r="314" spans="1:18" x14ac:dyDescent="0.75">
      <c r="A314" s="7">
        <v>0.68956018518518514</v>
      </c>
      <c r="B314">
        <v>10</v>
      </c>
      <c r="C314">
        <v>32.82</v>
      </c>
      <c r="D314">
        <v>10</v>
      </c>
      <c r="E314">
        <v>30.42</v>
      </c>
      <c r="F314">
        <v>10</v>
      </c>
      <c r="G314">
        <v>32.049999999999997</v>
      </c>
      <c r="H314">
        <v>30.83</v>
      </c>
      <c r="I314">
        <v>31.29</v>
      </c>
      <c r="J314">
        <v>20.92</v>
      </c>
      <c r="K314">
        <v>107.01</v>
      </c>
      <c r="N314">
        <f t="shared" si="16"/>
        <v>4.0488</v>
      </c>
      <c r="O314">
        <f t="shared" si="17"/>
        <v>0.19965678442511389</v>
      </c>
      <c r="P314">
        <v>313</v>
      </c>
      <c r="Q314">
        <f t="shared" si="18"/>
        <v>-0.17190278601067721</v>
      </c>
      <c r="R314">
        <f t="shared" si="19"/>
        <v>-1.7160778744305133E-3</v>
      </c>
    </row>
    <row r="315" spans="1:18" x14ac:dyDescent="0.75">
      <c r="A315" s="7">
        <v>0.69025462962962969</v>
      </c>
      <c r="B315">
        <v>9.98</v>
      </c>
      <c r="C315">
        <v>32.67</v>
      </c>
      <c r="D315">
        <v>10</v>
      </c>
      <c r="E315">
        <v>30.47</v>
      </c>
      <c r="F315">
        <v>10</v>
      </c>
      <c r="G315">
        <v>31.81</v>
      </c>
      <c r="H315">
        <v>30.47</v>
      </c>
      <c r="I315">
        <v>30.93</v>
      </c>
      <c r="J315">
        <v>20.74</v>
      </c>
      <c r="K315">
        <v>61.9</v>
      </c>
      <c r="N315">
        <f t="shared" si="16"/>
        <v>4.0288000000000004</v>
      </c>
      <c r="O315">
        <f t="shared" si="17"/>
        <v>0.19867053277314242</v>
      </c>
      <c r="P315">
        <v>314</v>
      </c>
      <c r="Q315">
        <f t="shared" si="18"/>
        <v>-0.66918189038919451</v>
      </c>
      <c r="R315">
        <f t="shared" si="19"/>
        <v>-6.6473361342879933E-3</v>
      </c>
    </row>
    <row r="316" spans="1:18" x14ac:dyDescent="0.75">
      <c r="A316" s="7">
        <v>0.69094907407407413</v>
      </c>
      <c r="B316">
        <v>9.98</v>
      </c>
      <c r="C316">
        <v>32.299999999999997</v>
      </c>
      <c r="D316">
        <v>10</v>
      </c>
      <c r="E316">
        <v>27.79</v>
      </c>
      <c r="F316">
        <v>37.1</v>
      </c>
      <c r="G316">
        <v>28.08</v>
      </c>
      <c r="H316">
        <v>26.61</v>
      </c>
      <c r="I316">
        <v>27.31</v>
      </c>
      <c r="J316">
        <v>20.96</v>
      </c>
      <c r="K316">
        <v>60.53</v>
      </c>
      <c r="N316">
        <f t="shared" si="16"/>
        <v>4.0288000000000004</v>
      </c>
      <c r="O316">
        <f t="shared" si="17"/>
        <v>0.19867053277314242</v>
      </c>
      <c r="P316">
        <v>315</v>
      </c>
      <c r="Q316">
        <f t="shared" si="18"/>
        <v>-0.66918189038919451</v>
      </c>
      <c r="R316">
        <f t="shared" si="19"/>
        <v>-6.6473361342879933E-3</v>
      </c>
    </row>
    <row r="317" spans="1:18" x14ac:dyDescent="0.75">
      <c r="A317" s="7">
        <v>0.69164351851851846</v>
      </c>
      <c r="B317">
        <v>9.98</v>
      </c>
      <c r="C317">
        <v>31.97</v>
      </c>
      <c r="D317">
        <v>10</v>
      </c>
      <c r="E317">
        <v>25.07</v>
      </c>
      <c r="F317">
        <v>43.63</v>
      </c>
      <c r="G317">
        <v>19.64</v>
      </c>
      <c r="H317">
        <v>19.309999999999999</v>
      </c>
      <c r="I317">
        <v>20.399999999999999</v>
      </c>
      <c r="J317">
        <v>21.12</v>
      </c>
      <c r="K317">
        <v>59.16</v>
      </c>
      <c r="N317">
        <f t="shared" si="16"/>
        <v>4.0288000000000004</v>
      </c>
      <c r="O317">
        <f t="shared" si="17"/>
        <v>0.19867053277314242</v>
      </c>
      <c r="P317">
        <v>316</v>
      </c>
      <c r="Q317">
        <f t="shared" si="18"/>
        <v>-0.66918189038919451</v>
      </c>
      <c r="R317">
        <f t="shared" si="19"/>
        <v>-6.6473361342879933E-3</v>
      </c>
    </row>
    <row r="318" spans="1:18" x14ac:dyDescent="0.75">
      <c r="A318" s="7">
        <v>0.69233796296296291</v>
      </c>
      <c r="B318">
        <v>9.8800000000000008</v>
      </c>
      <c r="C318">
        <v>31.57</v>
      </c>
      <c r="D318">
        <v>10</v>
      </c>
      <c r="E318">
        <v>23.17</v>
      </c>
      <c r="F318">
        <v>49.36</v>
      </c>
      <c r="G318">
        <v>19.809999999999999</v>
      </c>
      <c r="H318">
        <v>19.39</v>
      </c>
      <c r="I318">
        <v>20.38</v>
      </c>
      <c r="J318">
        <v>21.07</v>
      </c>
      <c r="K318">
        <v>56.43</v>
      </c>
      <c r="N318">
        <f t="shared" si="16"/>
        <v>3.9288000000000007</v>
      </c>
      <c r="O318">
        <f t="shared" si="17"/>
        <v>0.19373927451328485</v>
      </c>
      <c r="P318">
        <v>317</v>
      </c>
      <c r="Q318">
        <f t="shared" si="18"/>
        <v>-3.2315210751374335</v>
      </c>
      <c r="R318">
        <f t="shared" si="19"/>
        <v>-3.1303627433575829E-2</v>
      </c>
    </row>
    <row r="319" spans="1:18" x14ac:dyDescent="0.75">
      <c r="A319" s="7">
        <v>0.69303240740740746</v>
      </c>
      <c r="B319">
        <v>9.879999999999999</v>
      </c>
      <c r="C319">
        <v>31.4</v>
      </c>
      <c r="D319">
        <v>10</v>
      </c>
      <c r="E319">
        <v>22.16</v>
      </c>
      <c r="F319">
        <v>52.52</v>
      </c>
      <c r="G319">
        <v>19.559999999999999</v>
      </c>
      <c r="H319">
        <v>19.329999999999998</v>
      </c>
      <c r="I319">
        <v>20.14</v>
      </c>
      <c r="J319">
        <v>21.07</v>
      </c>
      <c r="K319">
        <v>64.63</v>
      </c>
      <c r="N319">
        <f t="shared" si="16"/>
        <v>3.928799999999999</v>
      </c>
      <c r="O319">
        <f t="shared" si="17"/>
        <v>0.19373927451328476</v>
      </c>
      <c r="P319">
        <v>318</v>
      </c>
      <c r="Q319">
        <f t="shared" si="18"/>
        <v>-3.2315210751374805</v>
      </c>
      <c r="R319">
        <f t="shared" si="19"/>
        <v>-3.1303627433576266E-2</v>
      </c>
    </row>
    <row r="320" spans="1:18" x14ac:dyDescent="0.75">
      <c r="A320" s="7">
        <v>0.6937268518518519</v>
      </c>
      <c r="B320">
        <v>9.879999999999999</v>
      </c>
      <c r="C320">
        <v>31.24</v>
      </c>
      <c r="D320">
        <v>10</v>
      </c>
      <c r="E320">
        <v>21.4</v>
      </c>
      <c r="F320">
        <v>55.3</v>
      </c>
      <c r="G320">
        <v>19.28</v>
      </c>
      <c r="H320">
        <v>19.23</v>
      </c>
      <c r="I320">
        <v>19.829999999999998</v>
      </c>
      <c r="J320">
        <v>21.18</v>
      </c>
      <c r="K320">
        <v>85.14</v>
      </c>
      <c r="N320">
        <f t="shared" si="16"/>
        <v>3.928799999999999</v>
      </c>
      <c r="O320">
        <f t="shared" si="17"/>
        <v>0.19373927451328476</v>
      </c>
      <c r="P320">
        <v>319</v>
      </c>
      <c r="Q320">
        <f t="shared" si="18"/>
        <v>-3.2315210751374805</v>
      </c>
      <c r="R320">
        <f t="shared" si="19"/>
        <v>-3.1303627433576266E-2</v>
      </c>
    </row>
    <row r="321" spans="1:18" x14ac:dyDescent="0.75">
      <c r="A321" s="7">
        <v>0.69442129629629623</v>
      </c>
      <c r="B321">
        <v>9.879999999999999</v>
      </c>
      <c r="C321">
        <v>30.82</v>
      </c>
      <c r="D321">
        <v>10</v>
      </c>
      <c r="E321">
        <v>20.82</v>
      </c>
      <c r="F321">
        <v>57.15</v>
      </c>
      <c r="G321">
        <v>19.36</v>
      </c>
      <c r="H321">
        <v>19.34</v>
      </c>
      <c r="I321">
        <v>19.88</v>
      </c>
      <c r="J321">
        <v>20.86</v>
      </c>
      <c r="K321">
        <v>113.85</v>
      </c>
      <c r="N321">
        <f t="shared" si="16"/>
        <v>3.928799999999999</v>
      </c>
      <c r="O321">
        <f t="shared" si="17"/>
        <v>0.19373927451328476</v>
      </c>
      <c r="P321">
        <v>320</v>
      </c>
      <c r="Q321">
        <f t="shared" si="18"/>
        <v>-3.2315210751374805</v>
      </c>
      <c r="R321">
        <f t="shared" si="19"/>
        <v>-3.1303627433576266E-2</v>
      </c>
    </row>
    <row r="322" spans="1:18" x14ac:dyDescent="0.75">
      <c r="A322" s="7">
        <v>0.69511574074074067</v>
      </c>
      <c r="B322">
        <v>9.870000000000001</v>
      </c>
      <c r="C322">
        <v>30.46</v>
      </c>
      <c r="D322">
        <v>10</v>
      </c>
      <c r="E322">
        <v>20.49</v>
      </c>
      <c r="F322">
        <v>57.77</v>
      </c>
      <c r="G322">
        <v>19.41</v>
      </c>
      <c r="H322">
        <v>19.38</v>
      </c>
      <c r="I322">
        <v>19.89</v>
      </c>
      <c r="J322">
        <v>21.21</v>
      </c>
      <c r="K322">
        <v>142.56</v>
      </c>
      <c r="N322">
        <f t="shared" si="16"/>
        <v>3.9188000000000009</v>
      </c>
      <c r="O322">
        <f t="shared" si="17"/>
        <v>0.19324614868729909</v>
      </c>
      <c r="P322">
        <v>321</v>
      </c>
      <c r="Q322">
        <f t="shared" si="18"/>
        <v>-3.4949474328876002</v>
      </c>
      <c r="R322">
        <f t="shared" si="19"/>
        <v>-3.3769256563504567E-2</v>
      </c>
    </row>
    <row r="323" spans="1:18" x14ac:dyDescent="0.75">
      <c r="A323" s="7">
        <v>0.69581018518518523</v>
      </c>
      <c r="B323">
        <v>9.870000000000001</v>
      </c>
      <c r="C323">
        <v>30.21</v>
      </c>
      <c r="D323">
        <v>10</v>
      </c>
      <c r="E323">
        <v>21.19</v>
      </c>
      <c r="F323">
        <v>56.33</v>
      </c>
      <c r="G323">
        <v>21.43</v>
      </c>
      <c r="H323">
        <v>22.54</v>
      </c>
      <c r="I323">
        <v>21.74</v>
      </c>
      <c r="J323">
        <v>21.07</v>
      </c>
      <c r="K323">
        <v>554.05999999999995</v>
      </c>
      <c r="N323">
        <f t="shared" ref="N323:N328" si="20">B323-5.9512</f>
        <v>3.9188000000000009</v>
      </c>
      <c r="O323">
        <f t="shared" ref="O323:O328" si="21">N323/20.2788</f>
        <v>0.19324614868729909</v>
      </c>
      <c r="P323">
        <v>322</v>
      </c>
      <c r="Q323">
        <f t="shared" ref="Q323:Q328" si="22">(N323-$T$11)/N323*100</f>
        <v>-3.4949474328876002</v>
      </c>
      <c r="R323">
        <f t="shared" ref="R323:R328" si="23">(N323-$T$11)/$T$11</f>
        <v>-3.3769256563504567E-2</v>
      </c>
    </row>
    <row r="324" spans="1:18" x14ac:dyDescent="0.75">
      <c r="A324" s="7">
        <v>0.69650462962962967</v>
      </c>
      <c r="B324">
        <v>9.870000000000001</v>
      </c>
      <c r="C324">
        <v>30.33</v>
      </c>
      <c r="D324">
        <v>10</v>
      </c>
      <c r="E324">
        <v>22.23</v>
      </c>
      <c r="F324">
        <v>52.72</v>
      </c>
      <c r="G324">
        <v>20.8</v>
      </c>
      <c r="H324">
        <v>22.61</v>
      </c>
      <c r="I324">
        <v>21.35</v>
      </c>
      <c r="J324">
        <v>21.1</v>
      </c>
      <c r="K324">
        <v>532.17999999999995</v>
      </c>
      <c r="N324">
        <f t="shared" si="20"/>
        <v>3.9188000000000009</v>
      </c>
      <c r="O324">
        <f t="shared" si="21"/>
        <v>0.19324614868729909</v>
      </c>
      <c r="P324">
        <v>323</v>
      </c>
      <c r="Q324">
        <f t="shared" si="22"/>
        <v>-3.4949474328876002</v>
      </c>
      <c r="R324">
        <f t="shared" si="23"/>
        <v>-3.3769256563504567E-2</v>
      </c>
    </row>
    <row r="325" spans="1:18" x14ac:dyDescent="0.75">
      <c r="A325" s="7">
        <v>0.697199074074074</v>
      </c>
      <c r="B325">
        <v>9.86</v>
      </c>
      <c r="C325">
        <v>30.56</v>
      </c>
      <c r="D325">
        <v>10</v>
      </c>
      <c r="E325">
        <v>22.88</v>
      </c>
      <c r="F325">
        <v>50.94</v>
      </c>
      <c r="G325">
        <v>21.13</v>
      </c>
      <c r="H325">
        <v>22.94</v>
      </c>
      <c r="I325">
        <v>21.47</v>
      </c>
      <c r="J325">
        <v>21.12</v>
      </c>
      <c r="K325">
        <v>586.87</v>
      </c>
      <c r="N325">
        <f t="shared" si="20"/>
        <v>3.9087999999999994</v>
      </c>
      <c r="O325">
        <f t="shared" si="21"/>
        <v>0.19275302286131327</v>
      </c>
      <c r="P325">
        <v>324</v>
      </c>
      <c r="Q325">
        <f t="shared" si="22"/>
        <v>-3.7597216537044842</v>
      </c>
      <c r="R325">
        <f t="shared" si="23"/>
        <v>-3.6234885693433749E-2</v>
      </c>
    </row>
    <row r="326" spans="1:18" x14ac:dyDescent="0.75">
      <c r="A326" s="7">
        <v>0.69789351851851855</v>
      </c>
      <c r="B326">
        <v>9.86</v>
      </c>
      <c r="C326">
        <v>30.82</v>
      </c>
      <c r="D326">
        <v>10</v>
      </c>
      <c r="E326">
        <v>23.29</v>
      </c>
      <c r="F326">
        <v>49.56</v>
      </c>
      <c r="G326">
        <v>20.77</v>
      </c>
      <c r="H326">
        <v>22.69</v>
      </c>
      <c r="I326">
        <v>21.22</v>
      </c>
      <c r="J326">
        <v>21.05</v>
      </c>
      <c r="K326">
        <v>465.2</v>
      </c>
      <c r="N326">
        <f t="shared" si="20"/>
        <v>3.9087999999999994</v>
      </c>
      <c r="O326">
        <f t="shared" si="21"/>
        <v>0.19275302286131327</v>
      </c>
      <c r="P326">
        <v>325</v>
      </c>
      <c r="Q326">
        <f t="shared" si="22"/>
        <v>-3.7597216537044842</v>
      </c>
      <c r="R326">
        <f t="shared" si="23"/>
        <v>-3.6234885693433749E-2</v>
      </c>
    </row>
    <row r="327" spans="1:18" x14ac:dyDescent="0.75">
      <c r="A327" s="7">
        <v>0.69858796296296299</v>
      </c>
      <c r="B327">
        <v>9.84</v>
      </c>
      <c r="C327">
        <v>31.11</v>
      </c>
      <c r="D327">
        <v>10</v>
      </c>
      <c r="E327">
        <v>23.24</v>
      </c>
      <c r="F327">
        <v>50.15</v>
      </c>
      <c r="G327">
        <v>20.81</v>
      </c>
      <c r="H327">
        <v>22.15</v>
      </c>
      <c r="I327">
        <v>21.27</v>
      </c>
      <c r="J327">
        <v>21.22</v>
      </c>
      <c r="K327">
        <v>373.6</v>
      </c>
      <c r="N327">
        <f t="shared" si="20"/>
        <v>3.8887999999999998</v>
      </c>
      <c r="O327">
        <f t="shared" si="21"/>
        <v>0.19176677120934177</v>
      </c>
      <c r="P327">
        <v>326</v>
      </c>
      <c r="Q327">
        <f t="shared" si="22"/>
        <v>-4.2933552766920497</v>
      </c>
      <c r="R327">
        <f t="shared" si="23"/>
        <v>-4.1166143953291226E-2</v>
      </c>
    </row>
    <row r="328" spans="1:18" x14ac:dyDescent="0.75">
      <c r="A328" s="7">
        <v>0.69928240740740744</v>
      </c>
      <c r="B328">
        <v>9.84</v>
      </c>
      <c r="C328">
        <v>31.28</v>
      </c>
      <c r="D328">
        <v>10</v>
      </c>
      <c r="E328">
        <v>23.02</v>
      </c>
      <c r="F328">
        <v>50.15</v>
      </c>
      <c r="G328">
        <v>20.74</v>
      </c>
      <c r="H328">
        <v>21.69</v>
      </c>
      <c r="I328">
        <v>21.62</v>
      </c>
      <c r="J328">
        <v>21.27</v>
      </c>
      <c r="K328">
        <v>291.57</v>
      </c>
      <c r="N328">
        <f t="shared" si="20"/>
        <v>3.8887999999999998</v>
      </c>
      <c r="O328">
        <f t="shared" si="21"/>
        <v>0.19176677120934177</v>
      </c>
      <c r="P328">
        <v>327</v>
      </c>
      <c r="Q328">
        <f t="shared" si="22"/>
        <v>-4.2933552766920497</v>
      </c>
      <c r="R328">
        <f t="shared" si="23"/>
        <v>-4.1166143953291226E-2</v>
      </c>
    </row>
  </sheetData>
  <sortState ref="B2:B352">
    <sortCondition descending="1" ref="B1"/>
  </sortState>
  <mergeCells count="1">
    <mergeCell ref="T1:U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14"/>
  <sheetViews>
    <sheetView topLeftCell="A2" zoomScale="40" zoomScaleNormal="40" workbookViewId="0">
      <selection activeCell="L2" sqref="L2"/>
    </sheetView>
  </sheetViews>
  <sheetFormatPr defaultRowHeight="14.75" x14ac:dyDescent="0.75"/>
  <cols>
    <col min="16" max="16" width="11.54296875" bestFit="1" customWidth="1"/>
    <col min="17" max="17" width="14" bestFit="1" customWidth="1"/>
    <col min="18" max="18" width="13.40625" bestFit="1" customWidth="1"/>
    <col min="20" max="20" width="44.40625" bestFit="1" customWidth="1"/>
    <col min="21" max="21" width="12" bestFit="1" customWidth="1"/>
  </cols>
  <sheetData>
    <row r="1" spans="1:21" ht="29.5" x14ac:dyDescent="0.75">
      <c r="A1" t="s">
        <v>11</v>
      </c>
      <c r="B1" t="s">
        <v>12</v>
      </c>
      <c r="C1" t="s">
        <v>20</v>
      </c>
      <c r="D1" t="s">
        <v>21</v>
      </c>
      <c r="E1" t="s">
        <v>13</v>
      </c>
      <c r="F1" t="s">
        <v>14</v>
      </c>
      <c r="G1" t="s">
        <v>15</v>
      </c>
      <c r="H1" t="s">
        <v>22</v>
      </c>
      <c r="I1" t="s">
        <v>23</v>
      </c>
      <c r="J1" t="s">
        <v>24</v>
      </c>
      <c r="K1" t="s">
        <v>19</v>
      </c>
      <c r="N1" s="24" t="s">
        <v>60</v>
      </c>
      <c r="O1" s="24" t="s">
        <v>65</v>
      </c>
      <c r="P1" t="s">
        <v>108</v>
      </c>
      <c r="Q1" t="s">
        <v>106</v>
      </c>
      <c r="R1" t="s">
        <v>107</v>
      </c>
      <c r="T1" s="78" t="s">
        <v>67</v>
      </c>
      <c r="U1" s="78"/>
    </row>
    <row r="2" spans="1:21" x14ac:dyDescent="0.75">
      <c r="A2" s="7">
        <v>0.42070601851851852</v>
      </c>
      <c r="B2">
        <v>26.6</v>
      </c>
      <c r="C2">
        <v>29.97</v>
      </c>
      <c r="D2">
        <v>10</v>
      </c>
      <c r="E2">
        <v>34.04</v>
      </c>
      <c r="F2">
        <v>10</v>
      </c>
      <c r="G2">
        <v>29.85</v>
      </c>
      <c r="H2">
        <v>30.28</v>
      </c>
      <c r="I2">
        <v>31.1</v>
      </c>
      <c r="J2">
        <v>32.17</v>
      </c>
      <c r="K2">
        <v>1217.1099999999999</v>
      </c>
      <c r="L2">
        <f>AVERAGE(K2:K314)</f>
        <v>1164.6755910543138</v>
      </c>
      <c r="N2">
        <f>B2-5.9507</f>
        <v>20.6493</v>
      </c>
      <c r="O2">
        <f>N2/20.6493</f>
        <v>1</v>
      </c>
      <c r="P2">
        <v>1</v>
      </c>
      <c r="Q2">
        <f>(N2-$T$11)/N2*100</f>
        <v>80</v>
      </c>
      <c r="R2">
        <f>(N2-$T$11)/$T$11</f>
        <v>4</v>
      </c>
      <c r="T2" t="s">
        <v>68</v>
      </c>
      <c r="U2">
        <v>1043.557</v>
      </c>
    </row>
    <row r="3" spans="1:21" x14ac:dyDescent="0.75">
      <c r="A3" s="7">
        <v>0.42140046296296302</v>
      </c>
      <c r="B3">
        <v>26.26</v>
      </c>
      <c r="C3">
        <v>30.2</v>
      </c>
      <c r="D3">
        <v>10</v>
      </c>
      <c r="E3">
        <v>33.54</v>
      </c>
      <c r="F3">
        <v>10</v>
      </c>
      <c r="G3">
        <v>29.59</v>
      </c>
      <c r="H3">
        <v>30.05</v>
      </c>
      <c r="I3">
        <v>30.33</v>
      </c>
      <c r="J3">
        <v>31.73</v>
      </c>
      <c r="K3">
        <v>1211.6400000000001</v>
      </c>
      <c r="N3">
        <f t="shared" ref="N3:N66" si="0">B3-5.9507</f>
        <v>20.3093</v>
      </c>
      <c r="O3">
        <f t="shared" ref="O3:O66" si="1">N3/20.6493</f>
        <v>0.98353455080801766</v>
      </c>
      <c r="P3">
        <v>2</v>
      </c>
      <c r="Q3">
        <f t="shared" ref="Q3:Q66" si="2">(N3-$T$11)/N3*100</f>
        <v>79.66517802189145</v>
      </c>
      <c r="R3">
        <f t="shared" ref="R3:R66" si="3">(N3-$T$11)/$T$11</f>
        <v>3.9176727540400886</v>
      </c>
      <c r="T3" t="s">
        <v>75</v>
      </c>
      <c r="U3">
        <f>3.1416*0.035*0.035</f>
        <v>3.8484600000000006E-3</v>
      </c>
    </row>
    <row r="4" spans="1:21" x14ac:dyDescent="0.75">
      <c r="A4" s="7">
        <v>0.4220949074074074</v>
      </c>
      <c r="B4">
        <v>26.18</v>
      </c>
      <c r="C4">
        <v>30.43</v>
      </c>
      <c r="D4">
        <v>10</v>
      </c>
      <c r="E4">
        <v>33.54</v>
      </c>
      <c r="F4">
        <v>10</v>
      </c>
      <c r="G4">
        <v>28.99</v>
      </c>
      <c r="H4">
        <v>29.46</v>
      </c>
      <c r="I4">
        <v>30.1</v>
      </c>
      <c r="J4">
        <v>31.11</v>
      </c>
      <c r="K4">
        <v>1222.58</v>
      </c>
      <c r="N4">
        <f t="shared" si="0"/>
        <v>20.229299999999999</v>
      </c>
      <c r="O4">
        <f t="shared" si="1"/>
        <v>0.97966032746872767</v>
      </c>
      <c r="P4">
        <v>3</v>
      </c>
      <c r="Q4">
        <f t="shared" si="2"/>
        <v>79.584760718363952</v>
      </c>
      <c r="R4">
        <f t="shared" si="3"/>
        <v>3.8983016373436383</v>
      </c>
      <c r="T4" t="s">
        <v>69</v>
      </c>
      <c r="U4">
        <v>5</v>
      </c>
    </row>
    <row r="5" spans="1:21" x14ac:dyDescent="0.75">
      <c r="A5" s="7">
        <v>0.4227893518518519</v>
      </c>
      <c r="B5">
        <v>26.18</v>
      </c>
      <c r="C5">
        <v>30.62</v>
      </c>
      <c r="D5">
        <v>10</v>
      </c>
      <c r="E5">
        <v>33.700000000000003</v>
      </c>
      <c r="F5">
        <v>10</v>
      </c>
      <c r="G5">
        <v>28.04</v>
      </c>
      <c r="H5">
        <v>28.23</v>
      </c>
      <c r="I5">
        <v>30.01</v>
      </c>
      <c r="J5">
        <v>30.63</v>
      </c>
      <c r="K5">
        <v>1221.21</v>
      </c>
      <c r="N5">
        <f t="shared" si="0"/>
        <v>20.229299999999999</v>
      </c>
      <c r="O5">
        <f t="shared" si="1"/>
        <v>0.97966032746872767</v>
      </c>
      <c r="P5">
        <v>4</v>
      </c>
      <c r="Q5">
        <f t="shared" si="2"/>
        <v>79.584760718363952</v>
      </c>
      <c r="R5">
        <f t="shared" si="3"/>
        <v>3.8983016373436383</v>
      </c>
      <c r="T5" t="s">
        <v>71</v>
      </c>
      <c r="U5">
        <f>60*5</f>
        <v>300</v>
      </c>
    </row>
    <row r="6" spans="1:21" x14ac:dyDescent="0.75">
      <c r="A6" s="7">
        <v>0.42348379629629629</v>
      </c>
      <c r="B6">
        <v>26.15</v>
      </c>
      <c r="C6">
        <v>30.79</v>
      </c>
      <c r="D6">
        <v>10</v>
      </c>
      <c r="E6">
        <v>33.89</v>
      </c>
      <c r="F6">
        <v>10</v>
      </c>
      <c r="G6">
        <v>28.25</v>
      </c>
      <c r="H6">
        <v>28.36</v>
      </c>
      <c r="I6">
        <v>30.09</v>
      </c>
      <c r="J6">
        <v>29.87</v>
      </c>
      <c r="K6">
        <v>1189.77</v>
      </c>
      <c r="N6">
        <f t="shared" si="0"/>
        <v>20.199299999999997</v>
      </c>
      <c r="O6">
        <f t="shared" si="1"/>
        <v>0.97820749371649385</v>
      </c>
      <c r="P6">
        <v>5</v>
      </c>
      <c r="Q6">
        <f t="shared" si="2"/>
        <v>79.55444000534672</v>
      </c>
      <c r="R6">
        <f t="shared" si="3"/>
        <v>3.8910374685824696</v>
      </c>
      <c r="T6" t="s">
        <v>72</v>
      </c>
      <c r="U6">
        <f>U2*U4*U5*U3</f>
        <v>6024.131058330001</v>
      </c>
    </row>
    <row r="7" spans="1:21" x14ac:dyDescent="0.75">
      <c r="A7" s="7">
        <v>0.42417824074074079</v>
      </c>
      <c r="B7">
        <v>26.14</v>
      </c>
      <c r="C7">
        <v>30.93</v>
      </c>
      <c r="D7">
        <v>10</v>
      </c>
      <c r="E7">
        <v>34.1</v>
      </c>
      <c r="F7">
        <v>10</v>
      </c>
      <c r="G7">
        <v>28.76</v>
      </c>
      <c r="H7">
        <v>28.82</v>
      </c>
      <c r="I7">
        <v>30.06</v>
      </c>
      <c r="J7">
        <v>30.15</v>
      </c>
      <c r="K7">
        <v>1215.74</v>
      </c>
      <c r="N7">
        <f t="shared" si="0"/>
        <v>20.189299999999999</v>
      </c>
      <c r="O7">
        <f t="shared" si="1"/>
        <v>0.97772321579908272</v>
      </c>
      <c r="P7">
        <v>6</v>
      </c>
      <c r="Q7">
        <f t="shared" si="2"/>
        <v>79.544313076728756</v>
      </c>
      <c r="R7">
        <f t="shared" si="3"/>
        <v>3.8886160789954136</v>
      </c>
      <c r="T7" t="s">
        <v>73</v>
      </c>
    </row>
    <row r="8" spans="1:21" x14ac:dyDescent="0.75">
      <c r="A8" s="7">
        <v>0.42487268518518517</v>
      </c>
      <c r="B8">
        <v>26.13</v>
      </c>
      <c r="C8">
        <v>31.11</v>
      </c>
      <c r="D8">
        <v>10</v>
      </c>
      <c r="E8">
        <v>34.340000000000003</v>
      </c>
      <c r="F8">
        <v>10</v>
      </c>
      <c r="G8">
        <v>28.38</v>
      </c>
      <c r="H8">
        <v>28.56</v>
      </c>
      <c r="I8">
        <v>30.08</v>
      </c>
      <c r="J8">
        <v>30.64</v>
      </c>
      <c r="K8">
        <v>1225.31</v>
      </c>
      <c r="N8">
        <f t="shared" si="0"/>
        <v>20.179299999999998</v>
      </c>
      <c r="O8">
        <f t="shared" si="1"/>
        <v>0.97723893788167138</v>
      </c>
      <c r="P8">
        <v>7</v>
      </c>
      <c r="Q8">
        <f t="shared" si="2"/>
        <v>79.534176111163418</v>
      </c>
      <c r="R8">
        <f t="shared" si="3"/>
        <v>3.8861946894083572</v>
      </c>
      <c r="T8" t="s">
        <v>74</v>
      </c>
    </row>
    <row r="9" spans="1:21" x14ac:dyDescent="0.75">
      <c r="A9" s="7">
        <v>0.42556712962962967</v>
      </c>
      <c r="B9">
        <v>26.1</v>
      </c>
      <c r="C9">
        <v>31.26</v>
      </c>
      <c r="D9">
        <v>10</v>
      </c>
      <c r="E9">
        <v>34.58</v>
      </c>
      <c r="F9">
        <v>10</v>
      </c>
      <c r="G9">
        <v>28.86</v>
      </c>
      <c r="H9">
        <v>29.21</v>
      </c>
      <c r="I9">
        <v>30.5</v>
      </c>
      <c r="J9">
        <v>30.41</v>
      </c>
      <c r="K9">
        <v>1223.95</v>
      </c>
      <c r="N9">
        <f t="shared" si="0"/>
        <v>20.1493</v>
      </c>
      <c r="O9">
        <f t="shared" si="1"/>
        <v>0.97578610412943778</v>
      </c>
      <c r="P9">
        <v>8</v>
      </c>
      <c r="Q9">
        <f t="shared" si="2"/>
        <v>79.503704843344423</v>
      </c>
      <c r="R9">
        <f t="shared" si="3"/>
        <v>3.8789305206471889</v>
      </c>
      <c r="T9" t="s">
        <v>76</v>
      </c>
    </row>
    <row r="10" spans="1:21" x14ac:dyDescent="0.75">
      <c r="A10" s="7">
        <v>0.42626157407407406</v>
      </c>
      <c r="B10">
        <v>26.09</v>
      </c>
      <c r="C10">
        <v>31.39</v>
      </c>
      <c r="D10">
        <v>10</v>
      </c>
      <c r="E10">
        <v>34.82</v>
      </c>
      <c r="F10">
        <v>10</v>
      </c>
      <c r="G10">
        <v>28.84</v>
      </c>
      <c r="H10">
        <v>28.91</v>
      </c>
      <c r="I10">
        <v>30.46</v>
      </c>
      <c r="J10">
        <v>29.9</v>
      </c>
      <c r="K10">
        <v>1226.68</v>
      </c>
      <c r="N10">
        <f t="shared" si="0"/>
        <v>20.139299999999999</v>
      </c>
      <c r="O10">
        <f t="shared" si="1"/>
        <v>0.97530182621202643</v>
      </c>
      <c r="P10">
        <v>9</v>
      </c>
      <c r="Q10">
        <f t="shared" si="2"/>
        <v>79.493527580402485</v>
      </c>
      <c r="R10">
        <f t="shared" si="3"/>
        <v>3.8765091310601325</v>
      </c>
    </row>
    <row r="11" spans="1:21" x14ac:dyDescent="0.75">
      <c r="A11" s="7">
        <v>0.42695601851851855</v>
      </c>
      <c r="B11">
        <v>26.04</v>
      </c>
      <c r="C11">
        <v>31.47</v>
      </c>
      <c r="D11">
        <v>10</v>
      </c>
      <c r="E11">
        <v>35.06</v>
      </c>
      <c r="F11">
        <v>10</v>
      </c>
      <c r="G11">
        <v>28.59</v>
      </c>
      <c r="H11">
        <v>29.09</v>
      </c>
      <c r="I11">
        <v>30.24</v>
      </c>
      <c r="J11">
        <v>30.53</v>
      </c>
      <c r="K11">
        <v>1228.05</v>
      </c>
      <c r="N11">
        <f t="shared" si="0"/>
        <v>20.089299999999998</v>
      </c>
      <c r="O11">
        <f t="shared" si="1"/>
        <v>0.97288043662497026</v>
      </c>
      <c r="P11">
        <v>10</v>
      </c>
      <c r="Q11">
        <f t="shared" si="2"/>
        <v>79.44248928534094</v>
      </c>
      <c r="R11">
        <f t="shared" si="3"/>
        <v>3.864402183124851</v>
      </c>
      <c r="T11">
        <f>0.2*N2</f>
        <v>4.1298599999999999</v>
      </c>
    </row>
    <row r="12" spans="1:21" x14ac:dyDescent="0.75">
      <c r="A12" s="7">
        <v>0.42765046296296294</v>
      </c>
      <c r="B12">
        <v>25.93</v>
      </c>
      <c r="C12">
        <v>31.54</v>
      </c>
      <c r="D12">
        <v>10</v>
      </c>
      <c r="E12">
        <v>35.21</v>
      </c>
      <c r="F12">
        <v>10</v>
      </c>
      <c r="G12">
        <v>28.52</v>
      </c>
      <c r="H12">
        <v>28.92</v>
      </c>
      <c r="I12">
        <v>30.31</v>
      </c>
      <c r="J12">
        <v>30.32</v>
      </c>
      <c r="K12">
        <v>1234.8800000000001</v>
      </c>
      <c r="N12">
        <f t="shared" si="0"/>
        <v>19.979299999999999</v>
      </c>
      <c r="O12">
        <f t="shared" si="1"/>
        <v>0.96755337953344656</v>
      </c>
      <c r="P12">
        <v>11</v>
      </c>
      <c r="Q12">
        <f t="shared" si="2"/>
        <v>79.329305831535635</v>
      </c>
      <c r="R12">
        <f t="shared" si="3"/>
        <v>3.8377668976672328</v>
      </c>
    </row>
    <row r="13" spans="1:21" x14ac:dyDescent="0.75">
      <c r="A13" s="7">
        <v>0.42834490740740744</v>
      </c>
      <c r="B13">
        <v>25.89</v>
      </c>
      <c r="C13">
        <v>31.58</v>
      </c>
      <c r="D13">
        <v>10</v>
      </c>
      <c r="E13">
        <v>35.340000000000003</v>
      </c>
      <c r="F13">
        <v>10</v>
      </c>
      <c r="G13">
        <v>27.77</v>
      </c>
      <c r="H13">
        <v>28.08</v>
      </c>
      <c r="I13">
        <v>30.36</v>
      </c>
      <c r="J13">
        <v>30.06</v>
      </c>
      <c r="K13">
        <v>1243.0899999999999</v>
      </c>
      <c r="N13">
        <f t="shared" si="0"/>
        <v>19.939299999999999</v>
      </c>
      <c r="O13">
        <f t="shared" si="1"/>
        <v>0.96561626786380161</v>
      </c>
      <c r="P13">
        <v>12</v>
      </c>
      <c r="Q13">
        <f t="shared" si="2"/>
        <v>79.287838590121012</v>
      </c>
      <c r="R13">
        <f t="shared" si="3"/>
        <v>3.8280813393190081</v>
      </c>
    </row>
    <row r="14" spans="1:21" x14ac:dyDescent="0.75">
      <c r="A14" s="7">
        <v>0.42903935185185182</v>
      </c>
      <c r="B14">
        <v>25.89</v>
      </c>
      <c r="C14">
        <v>31.64</v>
      </c>
      <c r="D14">
        <v>10</v>
      </c>
      <c r="E14">
        <v>35.47</v>
      </c>
      <c r="F14">
        <v>10</v>
      </c>
      <c r="G14">
        <v>28.34</v>
      </c>
      <c r="H14">
        <v>28.64</v>
      </c>
      <c r="I14">
        <v>30.85</v>
      </c>
      <c r="J14">
        <v>29.71</v>
      </c>
      <c r="K14">
        <v>1258.1199999999999</v>
      </c>
      <c r="N14">
        <f t="shared" si="0"/>
        <v>19.939299999999999</v>
      </c>
      <c r="O14">
        <f t="shared" si="1"/>
        <v>0.96561626786380161</v>
      </c>
      <c r="P14">
        <v>13</v>
      </c>
      <c r="Q14">
        <f t="shared" si="2"/>
        <v>79.287838590121012</v>
      </c>
      <c r="R14">
        <f t="shared" si="3"/>
        <v>3.8280813393190081</v>
      </c>
    </row>
    <row r="15" spans="1:21" x14ac:dyDescent="0.75">
      <c r="A15" s="7">
        <v>0.42973379629629632</v>
      </c>
      <c r="B15">
        <v>25.87</v>
      </c>
      <c r="C15">
        <v>31.7</v>
      </c>
      <c r="D15">
        <v>10</v>
      </c>
      <c r="E15">
        <v>35.590000000000003</v>
      </c>
      <c r="F15">
        <v>10</v>
      </c>
      <c r="G15">
        <v>29.52</v>
      </c>
      <c r="H15">
        <v>29.8</v>
      </c>
      <c r="I15">
        <v>31.2</v>
      </c>
      <c r="J15">
        <v>31.93</v>
      </c>
      <c r="K15">
        <v>1273.1600000000001</v>
      </c>
      <c r="N15">
        <f t="shared" si="0"/>
        <v>19.9193</v>
      </c>
      <c r="O15">
        <f t="shared" si="1"/>
        <v>0.96464771202897914</v>
      </c>
      <c r="P15">
        <v>14</v>
      </c>
      <c r="Q15">
        <f t="shared" si="2"/>
        <v>79.267042516554298</v>
      </c>
      <c r="R15">
        <f t="shared" si="3"/>
        <v>3.8232385601448957</v>
      </c>
    </row>
    <row r="16" spans="1:21" x14ac:dyDescent="0.75">
      <c r="A16" s="7">
        <v>0.43042824074074071</v>
      </c>
      <c r="B16">
        <v>25.76</v>
      </c>
      <c r="C16">
        <v>31.84</v>
      </c>
      <c r="D16">
        <v>10</v>
      </c>
      <c r="E16">
        <v>35.75</v>
      </c>
      <c r="F16">
        <v>10</v>
      </c>
      <c r="G16">
        <v>29.09</v>
      </c>
      <c r="H16">
        <v>29.55</v>
      </c>
      <c r="I16">
        <v>31.19</v>
      </c>
      <c r="J16">
        <v>31.38</v>
      </c>
      <c r="K16">
        <v>1271.8</v>
      </c>
      <c r="N16">
        <f t="shared" si="0"/>
        <v>19.8093</v>
      </c>
      <c r="O16">
        <f t="shared" si="1"/>
        <v>0.95932065493745555</v>
      </c>
      <c r="P16">
        <v>15</v>
      </c>
      <c r="Q16">
        <f t="shared" si="2"/>
        <v>79.151913495176501</v>
      </c>
      <c r="R16">
        <f t="shared" si="3"/>
        <v>3.7966032746872775</v>
      </c>
    </row>
    <row r="17" spans="1:18" x14ac:dyDescent="0.75">
      <c r="A17" s="7">
        <v>0.43112268518518521</v>
      </c>
      <c r="B17">
        <v>25.7</v>
      </c>
      <c r="C17">
        <v>31.98</v>
      </c>
      <c r="D17">
        <v>10</v>
      </c>
      <c r="E17">
        <v>35.93</v>
      </c>
      <c r="F17">
        <v>10</v>
      </c>
      <c r="G17">
        <v>29.23</v>
      </c>
      <c r="H17">
        <v>30</v>
      </c>
      <c r="I17">
        <v>31.1</v>
      </c>
      <c r="J17">
        <v>31.51</v>
      </c>
      <c r="K17">
        <v>1273.1600000000001</v>
      </c>
      <c r="N17">
        <f t="shared" si="0"/>
        <v>19.749299999999998</v>
      </c>
      <c r="O17">
        <f t="shared" si="1"/>
        <v>0.95641498743298792</v>
      </c>
      <c r="P17">
        <v>16</v>
      </c>
      <c r="Q17">
        <f t="shared" si="2"/>
        <v>79.088575291276143</v>
      </c>
      <c r="R17">
        <f t="shared" si="3"/>
        <v>3.7820749371649396</v>
      </c>
    </row>
    <row r="18" spans="1:18" x14ac:dyDescent="0.75">
      <c r="A18" s="7">
        <v>0.43181712962962965</v>
      </c>
      <c r="B18">
        <v>25.64</v>
      </c>
      <c r="C18">
        <v>32.06</v>
      </c>
      <c r="D18">
        <v>10</v>
      </c>
      <c r="E18">
        <v>36.119999999999997</v>
      </c>
      <c r="F18">
        <v>10</v>
      </c>
      <c r="G18">
        <v>29.7</v>
      </c>
      <c r="H18">
        <v>30.07</v>
      </c>
      <c r="I18">
        <v>31.37</v>
      </c>
      <c r="J18">
        <v>32.020000000000003</v>
      </c>
      <c r="K18">
        <v>1274.53</v>
      </c>
      <c r="N18">
        <f t="shared" si="0"/>
        <v>19.689299999999999</v>
      </c>
      <c r="O18">
        <f t="shared" si="1"/>
        <v>0.9535093199285205</v>
      </c>
      <c r="P18">
        <v>17</v>
      </c>
      <c r="Q18">
        <f t="shared" si="2"/>
        <v>79.024851061236305</v>
      </c>
      <c r="R18">
        <f t="shared" si="3"/>
        <v>3.7675465996426025</v>
      </c>
    </row>
    <row r="19" spans="1:18" x14ac:dyDescent="0.75">
      <c r="A19" s="7">
        <v>0.43251157407407409</v>
      </c>
      <c r="B19">
        <v>25.6</v>
      </c>
      <c r="C19">
        <v>32.11</v>
      </c>
      <c r="D19">
        <v>10</v>
      </c>
      <c r="E19">
        <v>36.25</v>
      </c>
      <c r="F19">
        <v>10</v>
      </c>
      <c r="G19">
        <v>28.86</v>
      </c>
      <c r="H19">
        <v>29.37</v>
      </c>
      <c r="I19">
        <v>30.84</v>
      </c>
      <c r="J19">
        <v>30.53</v>
      </c>
      <c r="K19">
        <v>1278.6300000000001</v>
      </c>
      <c r="N19">
        <f t="shared" si="0"/>
        <v>19.6493</v>
      </c>
      <c r="O19">
        <f t="shared" si="1"/>
        <v>0.95157220825887556</v>
      </c>
      <c r="P19">
        <v>18</v>
      </c>
      <c r="Q19">
        <f t="shared" si="2"/>
        <v>78.982152035950378</v>
      </c>
      <c r="R19">
        <f t="shared" si="3"/>
        <v>3.7578610412943778</v>
      </c>
    </row>
    <row r="20" spans="1:18" x14ac:dyDescent="0.75">
      <c r="A20" s="7">
        <v>0.43320601851851853</v>
      </c>
      <c r="B20">
        <v>25.57</v>
      </c>
      <c r="C20">
        <v>32.1</v>
      </c>
      <c r="D20">
        <v>10</v>
      </c>
      <c r="E20">
        <v>36.33</v>
      </c>
      <c r="F20">
        <v>10</v>
      </c>
      <c r="G20">
        <v>28.66</v>
      </c>
      <c r="H20">
        <v>28.83</v>
      </c>
      <c r="I20">
        <v>30.9</v>
      </c>
      <c r="J20">
        <v>30.45</v>
      </c>
      <c r="K20">
        <v>1284.0999999999999</v>
      </c>
      <c r="N20">
        <f t="shared" si="0"/>
        <v>19.619299999999999</v>
      </c>
      <c r="O20">
        <f t="shared" si="1"/>
        <v>0.95011937450664186</v>
      </c>
      <c r="P20">
        <v>19</v>
      </c>
      <c r="Q20">
        <f t="shared" si="2"/>
        <v>78.950013507107798</v>
      </c>
      <c r="R20">
        <f t="shared" si="3"/>
        <v>3.7505968725332091</v>
      </c>
    </row>
    <row r="21" spans="1:18" x14ac:dyDescent="0.75">
      <c r="A21" s="7">
        <v>0.43390046296296297</v>
      </c>
      <c r="B21">
        <v>25.56</v>
      </c>
      <c r="C21">
        <v>32.11</v>
      </c>
      <c r="D21">
        <v>10</v>
      </c>
      <c r="E21">
        <v>36.409999999999997</v>
      </c>
      <c r="F21">
        <v>10</v>
      </c>
      <c r="G21">
        <v>28.71</v>
      </c>
      <c r="H21">
        <v>29.2</v>
      </c>
      <c r="I21">
        <v>31.01</v>
      </c>
      <c r="J21">
        <v>30.32</v>
      </c>
      <c r="K21">
        <v>1278.6300000000001</v>
      </c>
      <c r="N21">
        <f t="shared" si="0"/>
        <v>19.609299999999998</v>
      </c>
      <c r="O21">
        <f t="shared" si="1"/>
        <v>0.94963509658923051</v>
      </c>
      <c r="P21">
        <v>20</v>
      </c>
      <c r="Q21">
        <f t="shared" si="2"/>
        <v>78.939278811584288</v>
      </c>
      <c r="R21">
        <f t="shared" si="3"/>
        <v>3.7481754829461527</v>
      </c>
    </row>
    <row r="22" spans="1:18" x14ac:dyDescent="0.75">
      <c r="A22" s="7">
        <v>0.43459490740740742</v>
      </c>
      <c r="B22">
        <v>25.44</v>
      </c>
      <c r="C22">
        <v>32.119999999999997</v>
      </c>
      <c r="D22">
        <v>10</v>
      </c>
      <c r="E22">
        <v>36.479999999999997</v>
      </c>
      <c r="F22">
        <v>10</v>
      </c>
      <c r="G22">
        <v>29.13</v>
      </c>
      <c r="H22">
        <v>29.36</v>
      </c>
      <c r="I22">
        <v>31.52</v>
      </c>
      <c r="J22">
        <v>30.17</v>
      </c>
      <c r="K22">
        <v>1278.6300000000001</v>
      </c>
      <c r="N22">
        <f t="shared" si="0"/>
        <v>19.4893</v>
      </c>
      <c r="O22">
        <f t="shared" si="1"/>
        <v>0.94382376158029568</v>
      </c>
      <c r="P22">
        <v>21</v>
      </c>
      <c r="Q22">
        <f t="shared" si="2"/>
        <v>78.809603218176122</v>
      </c>
      <c r="R22">
        <f t="shared" si="3"/>
        <v>3.7191188079014785</v>
      </c>
    </row>
    <row r="23" spans="1:18" x14ac:dyDescent="0.75">
      <c r="A23" s="7">
        <v>0.43528935185185186</v>
      </c>
      <c r="B23">
        <v>25.44</v>
      </c>
      <c r="C23">
        <v>32.18</v>
      </c>
      <c r="D23">
        <v>10</v>
      </c>
      <c r="E23">
        <v>36.54</v>
      </c>
      <c r="F23">
        <v>10</v>
      </c>
      <c r="G23">
        <v>29.63</v>
      </c>
      <c r="H23">
        <v>29.95</v>
      </c>
      <c r="I23">
        <v>31.52</v>
      </c>
      <c r="J23">
        <v>31.18</v>
      </c>
      <c r="K23">
        <v>1258.1199999999999</v>
      </c>
      <c r="N23">
        <f t="shared" si="0"/>
        <v>19.4893</v>
      </c>
      <c r="O23">
        <f t="shared" si="1"/>
        <v>0.94382376158029568</v>
      </c>
      <c r="P23">
        <v>22</v>
      </c>
      <c r="Q23">
        <f t="shared" si="2"/>
        <v>78.809603218176122</v>
      </c>
      <c r="R23">
        <f t="shared" si="3"/>
        <v>3.7191188079014785</v>
      </c>
    </row>
    <row r="24" spans="1:18" x14ac:dyDescent="0.75">
      <c r="A24" s="7">
        <v>0.4359837962962963</v>
      </c>
      <c r="B24">
        <v>25.4</v>
      </c>
      <c r="C24">
        <v>32.28</v>
      </c>
      <c r="D24">
        <v>10</v>
      </c>
      <c r="E24">
        <v>36.61</v>
      </c>
      <c r="F24">
        <v>10</v>
      </c>
      <c r="G24">
        <v>29.4</v>
      </c>
      <c r="H24">
        <v>29.61</v>
      </c>
      <c r="I24">
        <v>31.81</v>
      </c>
      <c r="J24">
        <v>30.76</v>
      </c>
      <c r="K24">
        <v>1163.79</v>
      </c>
      <c r="N24">
        <f t="shared" si="0"/>
        <v>19.449299999999997</v>
      </c>
      <c r="O24">
        <f t="shared" si="1"/>
        <v>0.94188664991065063</v>
      </c>
      <c r="P24">
        <v>23</v>
      </c>
      <c r="Q24">
        <f t="shared" si="2"/>
        <v>78.766022427542367</v>
      </c>
      <c r="R24">
        <f t="shared" si="3"/>
        <v>3.7094332495532529</v>
      </c>
    </row>
    <row r="25" spans="1:18" x14ac:dyDescent="0.75">
      <c r="A25" s="7">
        <v>0.43667824074074074</v>
      </c>
      <c r="B25">
        <v>25.37</v>
      </c>
      <c r="C25">
        <v>32.380000000000003</v>
      </c>
      <c r="D25">
        <v>10</v>
      </c>
      <c r="E25">
        <v>36.659999999999997</v>
      </c>
      <c r="F25">
        <v>10</v>
      </c>
      <c r="G25">
        <v>29.41</v>
      </c>
      <c r="H25">
        <v>29.54</v>
      </c>
      <c r="I25">
        <v>31.87</v>
      </c>
      <c r="J25">
        <v>30.43</v>
      </c>
      <c r="K25">
        <v>1018.88</v>
      </c>
      <c r="N25">
        <f t="shared" si="0"/>
        <v>19.4193</v>
      </c>
      <c r="O25">
        <f t="shared" si="1"/>
        <v>0.94043381615841692</v>
      </c>
      <c r="P25">
        <v>24</v>
      </c>
      <c r="Q25">
        <f t="shared" si="2"/>
        <v>78.733219014073626</v>
      </c>
      <c r="R25">
        <f t="shared" si="3"/>
        <v>3.7021690807920851</v>
      </c>
    </row>
    <row r="26" spans="1:18" x14ac:dyDescent="0.75">
      <c r="A26" s="7">
        <v>0.43737268518518518</v>
      </c>
      <c r="B26">
        <v>25.27</v>
      </c>
      <c r="C26">
        <v>32.43</v>
      </c>
      <c r="D26">
        <v>10</v>
      </c>
      <c r="E26">
        <v>36.72</v>
      </c>
      <c r="F26">
        <v>10</v>
      </c>
      <c r="G26">
        <v>29.5</v>
      </c>
      <c r="H26">
        <v>30.13</v>
      </c>
      <c r="I26">
        <v>31.62</v>
      </c>
      <c r="J26">
        <v>31.58</v>
      </c>
      <c r="K26">
        <v>1169.26</v>
      </c>
      <c r="N26">
        <f t="shared" si="0"/>
        <v>19.319299999999998</v>
      </c>
      <c r="O26">
        <f t="shared" si="1"/>
        <v>0.93559103698430446</v>
      </c>
      <c r="P26">
        <v>25</v>
      </c>
      <c r="Q26">
        <f t="shared" si="2"/>
        <v>78.623138519511571</v>
      </c>
      <c r="R26">
        <f t="shared" si="3"/>
        <v>3.6779551849215224</v>
      </c>
    </row>
    <row r="27" spans="1:18" x14ac:dyDescent="0.75">
      <c r="A27" s="7">
        <v>0.43806712962962963</v>
      </c>
      <c r="B27">
        <v>25.26</v>
      </c>
      <c r="C27">
        <v>32.44</v>
      </c>
      <c r="D27">
        <v>10</v>
      </c>
      <c r="E27">
        <v>36.76</v>
      </c>
      <c r="F27">
        <v>10</v>
      </c>
      <c r="G27">
        <v>28.89</v>
      </c>
      <c r="H27">
        <v>29.35</v>
      </c>
      <c r="I27">
        <v>31.15</v>
      </c>
      <c r="J27">
        <v>31.02</v>
      </c>
      <c r="K27">
        <v>1264.96</v>
      </c>
      <c r="N27">
        <f t="shared" si="0"/>
        <v>19.3093</v>
      </c>
      <c r="O27">
        <f t="shared" si="1"/>
        <v>0.93510675906689333</v>
      </c>
      <c r="P27">
        <v>26</v>
      </c>
      <c r="Q27">
        <f t="shared" si="2"/>
        <v>78.612067760094874</v>
      </c>
      <c r="R27">
        <f t="shared" si="3"/>
        <v>3.6755337953344664</v>
      </c>
    </row>
    <row r="28" spans="1:18" x14ac:dyDescent="0.75">
      <c r="A28" s="7">
        <v>0.43876157407407407</v>
      </c>
      <c r="B28">
        <v>25.07</v>
      </c>
      <c r="C28">
        <v>32.42</v>
      </c>
      <c r="D28">
        <v>10</v>
      </c>
      <c r="E28">
        <v>36.840000000000003</v>
      </c>
      <c r="F28">
        <v>10</v>
      </c>
      <c r="G28">
        <v>28.57</v>
      </c>
      <c r="H28">
        <v>28.93</v>
      </c>
      <c r="I28">
        <v>31.16</v>
      </c>
      <c r="J28">
        <v>30.27</v>
      </c>
      <c r="K28">
        <v>1267.69</v>
      </c>
      <c r="N28">
        <f t="shared" si="0"/>
        <v>19.119299999999999</v>
      </c>
      <c r="O28">
        <f t="shared" si="1"/>
        <v>0.92590547863607964</v>
      </c>
      <c r="P28">
        <v>27</v>
      </c>
      <c r="Q28">
        <f t="shared" si="2"/>
        <v>78.399522995088716</v>
      </c>
      <c r="R28">
        <f t="shared" si="3"/>
        <v>3.629527393180398</v>
      </c>
    </row>
    <row r="29" spans="1:18" x14ac:dyDescent="0.75">
      <c r="A29" s="7">
        <v>0.43945601851851851</v>
      </c>
      <c r="B29">
        <v>24.95</v>
      </c>
      <c r="C29">
        <v>32.43</v>
      </c>
      <c r="D29">
        <v>10</v>
      </c>
      <c r="E29">
        <v>36.9</v>
      </c>
      <c r="F29">
        <v>10</v>
      </c>
      <c r="G29">
        <v>30.25</v>
      </c>
      <c r="H29">
        <v>30.52</v>
      </c>
      <c r="I29">
        <v>31.76</v>
      </c>
      <c r="J29">
        <v>31.52</v>
      </c>
      <c r="K29">
        <v>1264.96</v>
      </c>
      <c r="N29">
        <f t="shared" si="0"/>
        <v>18.999299999999998</v>
      </c>
      <c r="O29">
        <f t="shared" si="1"/>
        <v>0.92009414362714459</v>
      </c>
      <c r="P29">
        <v>28</v>
      </c>
      <c r="Q29">
        <f t="shared" si="2"/>
        <v>78.263093903459591</v>
      </c>
      <c r="R29">
        <f t="shared" si="3"/>
        <v>3.6004707181357234</v>
      </c>
    </row>
    <row r="30" spans="1:18" x14ac:dyDescent="0.75">
      <c r="A30" s="7">
        <v>0.44015046296296295</v>
      </c>
      <c r="B30">
        <v>24.84</v>
      </c>
      <c r="C30">
        <v>32.49</v>
      </c>
      <c r="D30">
        <v>10</v>
      </c>
      <c r="E30">
        <v>37.01</v>
      </c>
      <c r="F30">
        <v>10</v>
      </c>
      <c r="G30">
        <v>29.21</v>
      </c>
      <c r="H30">
        <v>29.54</v>
      </c>
      <c r="I30">
        <v>31.71</v>
      </c>
      <c r="J30">
        <v>30.83</v>
      </c>
      <c r="K30">
        <v>1270.43</v>
      </c>
      <c r="N30">
        <f t="shared" si="0"/>
        <v>18.889299999999999</v>
      </c>
      <c r="O30">
        <f t="shared" si="1"/>
        <v>0.914767086535621</v>
      </c>
      <c r="P30">
        <v>29</v>
      </c>
      <c r="Q30">
        <f t="shared" si="2"/>
        <v>78.136511146522096</v>
      </c>
      <c r="R30">
        <f t="shared" si="3"/>
        <v>3.5738354326781048</v>
      </c>
    </row>
    <row r="31" spans="1:18" x14ac:dyDescent="0.75">
      <c r="A31" s="7">
        <v>0.44084490740740739</v>
      </c>
      <c r="B31">
        <v>24.83</v>
      </c>
      <c r="C31">
        <v>32.520000000000003</v>
      </c>
      <c r="D31">
        <v>10</v>
      </c>
      <c r="E31">
        <v>37.369999999999997</v>
      </c>
      <c r="F31">
        <v>32.270000000000003</v>
      </c>
      <c r="G31">
        <v>28.53</v>
      </c>
      <c r="H31">
        <v>14.37</v>
      </c>
      <c r="I31">
        <v>34.19</v>
      </c>
      <c r="J31">
        <v>29.92</v>
      </c>
      <c r="K31">
        <v>1266.33</v>
      </c>
      <c r="N31">
        <f t="shared" si="0"/>
        <v>18.879299999999997</v>
      </c>
      <c r="O31">
        <f t="shared" si="1"/>
        <v>0.91428280861820965</v>
      </c>
      <c r="P31">
        <v>30</v>
      </c>
      <c r="Q31">
        <f t="shared" si="2"/>
        <v>78.124930479413962</v>
      </c>
      <c r="R31">
        <f t="shared" si="3"/>
        <v>3.5714140430910484</v>
      </c>
    </row>
    <row r="32" spans="1:18" x14ac:dyDescent="0.75">
      <c r="A32" s="7">
        <v>0.44153935185185184</v>
      </c>
      <c r="B32">
        <v>24.8</v>
      </c>
      <c r="C32">
        <v>32.49</v>
      </c>
      <c r="D32">
        <v>10</v>
      </c>
      <c r="E32">
        <v>37.25</v>
      </c>
      <c r="F32">
        <v>10</v>
      </c>
      <c r="G32">
        <v>37.18</v>
      </c>
      <c r="H32">
        <v>16.350000000000001</v>
      </c>
      <c r="I32">
        <v>18.03</v>
      </c>
      <c r="J32">
        <v>30.98</v>
      </c>
      <c r="K32">
        <v>1263.5899999999999</v>
      </c>
      <c r="N32">
        <f t="shared" si="0"/>
        <v>18.849299999999999</v>
      </c>
      <c r="O32">
        <f t="shared" si="1"/>
        <v>0.91282997486597606</v>
      </c>
      <c r="P32">
        <v>31</v>
      </c>
      <c r="Q32">
        <f t="shared" si="2"/>
        <v>78.090114752271973</v>
      </c>
      <c r="R32">
        <f t="shared" si="3"/>
        <v>3.5641498743298801</v>
      </c>
    </row>
    <row r="33" spans="1:18" x14ac:dyDescent="0.75">
      <c r="A33" s="7">
        <v>0.44223379629629633</v>
      </c>
      <c r="B33">
        <v>24.79</v>
      </c>
      <c r="C33">
        <v>32.5</v>
      </c>
      <c r="D33">
        <v>10</v>
      </c>
      <c r="E33">
        <v>36.94</v>
      </c>
      <c r="F33">
        <v>10</v>
      </c>
      <c r="G33">
        <v>37.54</v>
      </c>
      <c r="H33">
        <v>18.45</v>
      </c>
      <c r="I33">
        <v>19.77</v>
      </c>
      <c r="J33">
        <v>31.78</v>
      </c>
      <c r="K33">
        <v>1264.96</v>
      </c>
      <c r="N33">
        <f t="shared" si="0"/>
        <v>18.839299999999998</v>
      </c>
      <c r="O33">
        <f t="shared" si="1"/>
        <v>0.91234569694856471</v>
      </c>
      <c r="P33">
        <v>32</v>
      </c>
      <c r="Q33">
        <f t="shared" si="2"/>
        <v>78.078484869395353</v>
      </c>
      <c r="R33">
        <f t="shared" si="3"/>
        <v>3.5617284847428237</v>
      </c>
    </row>
    <row r="34" spans="1:18" x14ac:dyDescent="0.75">
      <c r="A34" s="7">
        <v>0.44292824074074072</v>
      </c>
      <c r="B34">
        <v>24.72</v>
      </c>
      <c r="C34">
        <v>32.53</v>
      </c>
      <c r="D34">
        <v>10</v>
      </c>
      <c r="E34">
        <v>36.85</v>
      </c>
      <c r="F34">
        <v>10</v>
      </c>
      <c r="G34">
        <v>37.53</v>
      </c>
      <c r="H34">
        <v>20.059999999999999</v>
      </c>
      <c r="I34">
        <v>21.2</v>
      </c>
      <c r="J34">
        <v>31.59</v>
      </c>
      <c r="K34">
        <v>1270.43</v>
      </c>
      <c r="N34">
        <f t="shared" si="0"/>
        <v>18.769299999999998</v>
      </c>
      <c r="O34">
        <f t="shared" si="1"/>
        <v>0.90895575152668606</v>
      </c>
      <c r="P34">
        <v>33</v>
      </c>
      <c r="Q34">
        <f t="shared" si="2"/>
        <v>77.99672870059085</v>
      </c>
      <c r="R34">
        <f t="shared" si="3"/>
        <v>3.5447787576334302</v>
      </c>
    </row>
    <row r="35" spans="1:18" x14ac:dyDescent="0.75">
      <c r="A35" s="7">
        <v>0.44362268518518522</v>
      </c>
      <c r="B35">
        <v>24.63</v>
      </c>
      <c r="C35">
        <v>32.61</v>
      </c>
      <c r="D35">
        <v>10</v>
      </c>
      <c r="E35">
        <v>36.83</v>
      </c>
      <c r="F35">
        <v>10</v>
      </c>
      <c r="G35">
        <v>37.6</v>
      </c>
      <c r="H35">
        <v>21.4</v>
      </c>
      <c r="I35">
        <v>22.38</v>
      </c>
      <c r="J35">
        <v>31.26</v>
      </c>
      <c r="K35">
        <v>1266.33</v>
      </c>
      <c r="N35">
        <f t="shared" si="0"/>
        <v>18.679299999999998</v>
      </c>
      <c r="O35">
        <f t="shared" si="1"/>
        <v>0.90459725026998483</v>
      </c>
      <c r="P35">
        <v>34</v>
      </c>
      <c r="Q35">
        <f t="shared" si="2"/>
        <v>77.890713249425829</v>
      </c>
      <c r="R35">
        <f t="shared" si="3"/>
        <v>3.5229862513499239</v>
      </c>
    </row>
    <row r="36" spans="1:18" x14ac:dyDescent="0.75">
      <c r="A36" s="7">
        <v>0.4443171296296296</v>
      </c>
      <c r="B36">
        <v>24.55</v>
      </c>
      <c r="C36">
        <v>32.630000000000003</v>
      </c>
      <c r="D36">
        <v>10</v>
      </c>
      <c r="E36">
        <v>36.83</v>
      </c>
      <c r="F36">
        <v>10</v>
      </c>
      <c r="G36">
        <v>37.75</v>
      </c>
      <c r="H36">
        <v>22.5</v>
      </c>
      <c r="I36">
        <v>23.26</v>
      </c>
      <c r="J36">
        <v>31.03</v>
      </c>
      <c r="K36">
        <v>1269.06</v>
      </c>
      <c r="N36">
        <f t="shared" si="0"/>
        <v>18.599299999999999</v>
      </c>
      <c r="O36">
        <f t="shared" si="1"/>
        <v>0.90072302693069495</v>
      </c>
      <c r="P36">
        <v>35</v>
      </c>
      <c r="Q36">
        <f t="shared" si="2"/>
        <v>77.795615964041659</v>
      </c>
      <c r="R36">
        <f t="shared" si="3"/>
        <v>3.503615134653475</v>
      </c>
    </row>
    <row r="37" spans="1:18" x14ac:dyDescent="0.75">
      <c r="A37" s="7">
        <v>0.4450115740740741</v>
      </c>
      <c r="B37">
        <v>24.49</v>
      </c>
      <c r="C37">
        <v>32.69</v>
      </c>
      <c r="D37">
        <v>10</v>
      </c>
      <c r="E37">
        <v>36.85</v>
      </c>
      <c r="F37">
        <v>10</v>
      </c>
      <c r="G37">
        <v>37.65</v>
      </c>
      <c r="H37">
        <v>23.38</v>
      </c>
      <c r="I37">
        <v>23.92</v>
      </c>
      <c r="J37">
        <v>33.03</v>
      </c>
      <c r="K37">
        <v>1269.06</v>
      </c>
      <c r="N37">
        <f t="shared" si="0"/>
        <v>18.539299999999997</v>
      </c>
      <c r="O37">
        <f t="shared" si="1"/>
        <v>0.89781735942622742</v>
      </c>
      <c r="P37">
        <v>36</v>
      </c>
      <c r="Q37">
        <f t="shared" si="2"/>
        <v>77.723754402809163</v>
      </c>
      <c r="R37">
        <f t="shared" si="3"/>
        <v>3.489086797131137</v>
      </c>
    </row>
    <row r="38" spans="1:18" x14ac:dyDescent="0.75">
      <c r="A38" s="7">
        <v>0.44570601851851849</v>
      </c>
      <c r="B38">
        <v>24.48</v>
      </c>
      <c r="C38">
        <v>32.78</v>
      </c>
      <c r="D38">
        <v>10</v>
      </c>
      <c r="E38">
        <v>36.89</v>
      </c>
      <c r="F38">
        <v>10</v>
      </c>
      <c r="G38">
        <v>37.82</v>
      </c>
      <c r="H38">
        <v>24.05</v>
      </c>
      <c r="I38">
        <v>24.46</v>
      </c>
      <c r="J38">
        <v>32.43</v>
      </c>
      <c r="K38">
        <v>1271.8</v>
      </c>
      <c r="N38">
        <f t="shared" si="0"/>
        <v>18.529299999999999</v>
      </c>
      <c r="O38">
        <f t="shared" si="1"/>
        <v>0.89733308150881619</v>
      </c>
      <c r="P38">
        <v>37</v>
      </c>
      <c r="Q38">
        <f t="shared" si="2"/>
        <v>77.711732229495979</v>
      </c>
      <c r="R38">
        <f t="shared" si="3"/>
        <v>3.4866654075440811</v>
      </c>
    </row>
    <row r="39" spans="1:18" x14ac:dyDescent="0.75">
      <c r="A39" s="7">
        <v>0.44640046296296299</v>
      </c>
      <c r="B39">
        <v>24.29</v>
      </c>
      <c r="C39">
        <v>32.86</v>
      </c>
      <c r="D39">
        <v>10</v>
      </c>
      <c r="E39">
        <v>36.94</v>
      </c>
      <c r="F39">
        <v>10</v>
      </c>
      <c r="G39">
        <v>37.85</v>
      </c>
      <c r="H39">
        <v>24.6</v>
      </c>
      <c r="I39">
        <v>24.93</v>
      </c>
      <c r="J39">
        <v>32.44</v>
      </c>
      <c r="K39">
        <v>1278.6300000000001</v>
      </c>
      <c r="N39">
        <f t="shared" si="0"/>
        <v>18.339299999999998</v>
      </c>
      <c r="O39">
        <f t="shared" si="1"/>
        <v>0.88813180107800249</v>
      </c>
      <c r="P39">
        <v>38</v>
      </c>
      <c r="Q39">
        <f t="shared" si="2"/>
        <v>77.480819878621304</v>
      </c>
      <c r="R39">
        <f t="shared" si="3"/>
        <v>3.4406590053900126</v>
      </c>
    </row>
    <row r="40" spans="1:18" x14ac:dyDescent="0.75">
      <c r="A40" s="7">
        <v>0.44709490740740737</v>
      </c>
      <c r="B40">
        <v>24.1</v>
      </c>
      <c r="C40">
        <v>32.94</v>
      </c>
      <c r="D40">
        <v>10</v>
      </c>
      <c r="E40">
        <v>37.020000000000003</v>
      </c>
      <c r="F40">
        <v>10</v>
      </c>
      <c r="G40">
        <v>37.99</v>
      </c>
      <c r="H40">
        <v>24.99</v>
      </c>
      <c r="I40">
        <v>25.14</v>
      </c>
      <c r="J40">
        <v>31.89</v>
      </c>
      <c r="K40">
        <v>1284.0999999999999</v>
      </c>
      <c r="N40">
        <f t="shared" si="0"/>
        <v>18.1493</v>
      </c>
      <c r="O40">
        <f t="shared" si="1"/>
        <v>0.87893052064718902</v>
      </c>
      <c r="P40">
        <v>39</v>
      </c>
      <c r="Q40">
        <f t="shared" si="2"/>
        <v>77.245072812725553</v>
      </c>
      <c r="R40">
        <f t="shared" si="3"/>
        <v>3.394652603235945</v>
      </c>
    </row>
    <row r="41" spans="1:18" x14ac:dyDescent="0.75">
      <c r="A41" s="7">
        <v>0.44778935185185187</v>
      </c>
      <c r="B41">
        <v>23.9</v>
      </c>
      <c r="C41">
        <v>32.96</v>
      </c>
      <c r="D41">
        <v>10</v>
      </c>
      <c r="E41">
        <v>37.06</v>
      </c>
      <c r="F41">
        <v>10</v>
      </c>
      <c r="G41">
        <v>37.94</v>
      </c>
      <c r="H41">
        <v>25.33</v>
      </c>
      <c r="I41">
        <v>25.45</v>
      </c>
      <c r="J41">
        <v>30.45</v>
      </c>
      <c r="K41">
        <v>1284.0999999999999</v>
      </c>
      <c r="N41">
        <f t="shared" si="0"/>
        <v>17.949299999999997</v>
      </c>
      <c r="O41">
        <f t="shared" si="1"/>
        <v>0.86924496229896397</v>
      </c>
      <c r="P41">
        <v>40</v>
      </c>
      <c r="Q41">
        <f t="shared" si="2"/>
        <v>76.991526131938286</v>
      </c>
      <c r="R41">
        <f t="shared" si="3"/>
        <v>3.3462248114948201</v>
      </c>
    </row>
    <row r="42" spans="1:18" x14ac:dyDescent="0.75">
      <c r="A42" s="7">
        <v>0.44848379629629626</v>
      </c>
      <c r="B42">
        <v>23.67</v>
      </c>
      <c r="C42">
        <v>32.89</v>
      </c>
      <c r="D42">
        <v>10</v>
      </c>
      <c r="E42">
        <v>37.07</v>
      </c>
      <c r="F42">
        <v>10</v>
      </c>
      <c r="G42">
        <v>37.94</v>
      </c>
      <c r="H42">
        <v>25.63</v>
      </c>
      <c r="I42">
        <v>25.69</v>
      </c>
      <c r="J42">
        <v>32.450000000000003</v>
      </c>
      <c r="K42">
        <v>1282.73</v>
      </c>
      <c r="N42">
        <f t="shared" si="0"/>
        <v>17.7193</v>
      </c>
      <c r="O42">
        <f t="shared" si="1"/>
        <v>0.85810657019850556</v>
      </c>
      <c r="P42">
        <v>41</v>
      </c>
      <c r="Q42">
        <f t="shared" si="2"/>
        <v>76.692871614567153</v>
      </c>
      <c r="R42">
        <f t="shared" si="3"/>
        <v>3.2905328509925278</v>
      </c>
    </row>
    <row r="43" spans="1:18" x14ac:dyDescent="0.75">
      <c r="A43" s="7">
        <v>0.44917824074074075</v>
      </c>
      <c r="B43">
        <v>23.66</v>
      </c>
      <c r="C43">
        <v>32.909999999999997</v>
      </c>
      <c r="D43">
        <v>10</v>
      </c>
      <c r="E43">
        <v>37.08</v>
      </c>
      <c r="F43">
        <v>10</v>
      </c>
      <c r="G43">
        <v>37.99</v>
      </c>
      <c r="H43">
        <v>25.85</v>
      </c>
      <c r="I43">
        <v>25.9</v>
      </c>
      <c r="J43">
        <v>31.99</v>
      </c>
      <c r="K43">
        <v>1282.73</v>
      </c>
      <c r="N43">
        <f t="shared" si="0"/>
        <v>17.709299999999999</v>
      </c>
      <c r="O43">
        <f t="shared" si="1"/>
        <v>0.85762229228109421</v>
      </c>
      <c r="P43">
        <v>42</v>
      </c>
      <c r="Q43">
        <f t="shared" si="2"/>
        <v>76.679710660500405</v>
      </c>
      <c r="R43">
        <f t="shared" si="3"/>
        <v>3.2881114614054709</v>
      </c>
    </row>
    <row r="44" spans="1:18" x14ac:dyDescent="0.75">
      <c r="A44" s="7">
        <v>0.44987268518518514</v>
      </c>
      <c r="B44">
        <v>23.65</v>
      </c>
      <c r="C44">
        <v>32.9</v>
      </c>
      <c r="D44">
        <v>10</v>
      </c>
      <c r="E44">
        <v>37.090000000000003</v>
      </c>
      <c r="F44">
        <v>10</v>
      </c>
      <c r="G44">
        <v>38.090000000000003</v>
      </c>
      <c r="H44">
        <v>26.02</v>
      </c>
      <c r="I44">
        <v>25.93</v>
      </c>
      <c r="J44">
        <v>31.64</v>
      </c>
      <c r="K44">
        <v>1288.2</v>
      </c>
      <c r="N44">
        <f t="shared" si="0"/>
        <v>17.699299999999997</v>
      </c>
      <c r="O44">
        <f t="shared" si="1"/>
        <v>0.85713801436368287</v>
      </c>
      <c r="P44">
        <v>43</v>
      </c>
      <c r="Q44">
        <f t="shared" si="2"/>
        <v>76.666534834710959</v>
      </c>
      <c r="R44">
        <f t="shared" si="3"/>
        <v>3.2856900718184145</v>
      </c>
    </row>
    <row r="45" spans="1:18" x14ac:dyDescent="0.75">
      <c r="A45" s="7">
        <v>0.45056712962962964</v>
      </c>
      <c r="B45">
        <v>23.64</v>
      </c>
      <c r="C45">
        <v>32.840000000000003</v>
      </c>
      <c r="D45">
        <v>10</v>
      </c>
      <c r="E45">
        <v>37.08</v>
      </c>
      <c r="F45">
        <v>10</v>
      </c>
      <c r="G45">
        <v>37.94</v>
      </c>
      <c r="H45">
        <v>26.16</v>
      </c>
      <c r="I45">
        <v>26.15</v>
      </c>
      <c r="J45">
        <v>31.2</v>
      </c>
      <c r="K45">
        <v>1295.04</v>
      </c>
      <c r="N45">
        <f t="shared" si="0"/>
        <v>17.689299999999999</v>
      </c>
      <c r="O45">
        <f t="shared" si="1"/>
        <v>0.85665373644627174</v>
      </c>
      <c r="P45">
        <v>44</v>
      </c>
      <c r="Q45">
        <f t="shared" si="2"/>
        <v>76.65334411197729</v>
      </c>
      <c r="R45">
        <f t="shared" si="3"/>
        <v>3.2832686822313586</v>
      </c>
    </row>
    <row r="46" spans="1:18" x14ac:dyDescent="0.75">
      <c r="A46" s="7">
        <v>0.45126157407407402</v>
      </c>
      <c r="B46">
        <v>23.56</v>
      </c>
      <c r="C46">
        <v>32.76</v>
      </c>
      <c r="D46">
        <v>10</v>
      </c>
      <c r="E46">
        <v>37.020000000000003</v>
      </c>
      <c r="F46">
        <v>12.27</v>
      </c>
      <c r="G46">
        <v>37.909999999999997</v>
      </c>
      <c r="H46">
        <v>26.31</v>
      </c>
      <c r="I46">
        <v>26.19</v>
      </c>
      <c r="J46">
        <v>31.01</v>
      </c>
      <c r="K46">
        <v>1296.4000000000001</v>
      </c>
      <c r="N46">
        <f t="shared" si="0"/>
        <v>17.609299999999998</v>
      </c>
      <c r="O46">
        <f t="shared" si="1"/>
        <v>0.85277951310698175</v>
      </c>
      <c r="P46">
        <v>45</v>
      </c>
      <c r="Q46">
        <f t="shared" si="2"/>
        <v>76.547278994622147</v>
      </c>
      <c r="R46">
        <f t="shared" si="3"/>
        <v>3.2638975655349083</v>
      </c>
    </row>
    <row r="47" spans="1:18" x14ac:dyDescent="0.75">
      <c r="A47" s="7">
        <v>0.45195601851851852</v>
      </c>
      <c r="B47">
        <v>23.43</v>
      </c>
      <c r="C47">
        <v>32.75</v>
      </c>
      <c r="D47">
        <v>10</v>
      </c>
      <c r="E47">
        <v>36.979999999999997</v>
      </c>
      <c r="F47">
        <v>10</v>
      </c>
      <c r="G47">
        <v>38.07</v>
      </c>
      <c r="H47">
        <v>26.43</v>
      </c>
      <c r="I47">
        <v>26.3</v>
      </c>
      <c r="J47">
        <v>32.130000000000003</v>
      </c>
      <c r="K47">
        <v>1296.4000000000001</v>
      </c>
      <c r="N47">
        <f t="shared" si="0"/>
        <v>17.479299999999999</v>
      </c>
      <c r="O47">
        <f t="shared" si="1"/>
        <v>0.84648390018063557</v>
      </c>
      <c r="P47">
        <v>46</v>
      </c>
      <c r="Q47">
        <f t="shared" si="2"/>
        <v>76.37285245976669</v>
      </c>
      <c r="R47">
        <f t="shared" si="3"/>
        <v>3.2324195009031778</v>
      </c>
    </row>
    <row r="48" spans="1:18" x14ac:dyDescent="0.75">
      <c r="A48" s="7">
        <v>0.45265046296296302</v>
      </c>
      <c r="B48">
        <v>23.11</v>
      </c>
      <c r="C48">
        <v>32.76</v>
      </c>
      <c r="D48">
        <v>10</v>
      </c>
      <c r="E48">
        <v>36.96</v>
      </c>
      <c r="F48">
        <v>10</v>
      </c>
      <c r="G48">
        <v>38.130000000000003</v>
      </c>
      <c r="H48">
        <v>26.56</v>
      </c>
      <c r="I48">
        <v>26.46</v>
      </c>
      <c r="J48">
        <v>32.78</v>
      </c>
      <c r="K48">
        <v>1300.5</v>
      </c>
      <c r="N48">
        <f t="shared" si="0"/>
        <v>17.159299999999998</v>
      </c>
      <c r="O48">
        <f t="shared" si="1"/>
        <v>0.83098700682347582</v>
      </c>
      <c r="P48">
        <v>47</v>
      </c>
      <c r="Q48">
        <f t="shared" si="2"/>
        <v>75.932234997931147</v>
      </c>
      <c r="R48">
        <f t="shared" si="3"/>
        <v>3.1549350341173787</v>
      </c>
    </row>
    <row r="49" spans="1:18" x14ac:dyDescent="0.75">
      <c r="A49" s="7">
        <v>0.4533449074074074</v>
      </c>
      <c r="B49">
        <v>22.98</v>
      </c>
      <c r="C49">
        <v>32.770000000000003</v>
      </c>
      <c r="D49">
        <v>10</v>
      </c>
      <c r="E49">
        <v>36.97</v>
      </c>
      <c r="F49">
        <v>10</v>
      </c>
      <c r="G49">
        <v>38.1</v>
      </c>
      <c r="H49">
        <v>26.62</v>
      </c>
      <c r="I49">
        <v>26.47</v>
      </c>
      <c r="J49">
        <v>31.64</v>
      </c>
      <c r="K49">
        <v>1304.6099999999999</v>
      </c>
      <c r="N49">
        <f t="shared" si="0"/>
        <v>17.029299999999999</v>
      </c>
      <c r="O49">
        <f t="shared" si="1"/>
        <v>0.82469139389712964</v>
      </c>
      <c r="P49">
        <v>48</v>
      </c>
      <c r="Q49">
        <f t="shared" si="2"/>
        <v>75.748504048903939</v>
      </c>
      <c r="R49">
        <f t="shared" si="3"/>
        <v>3.1234569694856482</v>
      </c>
    </row>
    <row r="50" spans="1:18" x14ac:dyDescent="0.75">
      <c r="A50" s="7">
        <v>0.4540393518518519</v>
      </c>
      <c r="B50">
        <v>22.86</v>
      </c>
      <c r="C50">
        <v>32.75</v>
      </c>
      <c r="D50">
        <v>10</v>
      </c>
      <c r="E50">
        <v>36.97</v>
      </c>
      <c r="F50">
        <v>10</v>
      </c>
      <c r="G50">
        <v>38.17</v>
      </c>
      <c r="H50">
        <v>26.68</v>
      </c>
      <c r="I50">
        <v>26.63</v>
      </c>
      <c r="J50">
        <v>32.369999999999997</v>
      </c>
      <c r="K50">
        <v>1304.6099999999999</v>
      </c>
      <c r="N50">
        <f t="shared" si="0"/>
        <v>16.909299999999998</v>
      </c>
      <c r="O50">
        <f t="shared" si="1"/>
        <v>0.81888005888819471</v>
      </c>
      <c r="P50">
        <v>49</v>
      </c>
      <c r="Q50">
        <f t="shared" si="2"/>
        <v>75.576398786466612</v>
      </c>
      <c r="R50">
        <f t="shared" si="3"/>
        <v>3.0944002944409732</v>
      </c>
    </row>
    <row r="51" spans="1:18" x14ac:dyDescent="0.75">
      <c r="A51" s="7">
        <v>0.45473379629629629</v>
      </c>
      <c r="B51">
        <v>22.83</v>
      </c>
      <c r="C51">
        <v>32.75</v>
      </c>
      <c r="D51">
        <v>10</v>
      </c>
      <c r="E51">
        <v>36.950000000000003</v>
      </c>
      <c r="F51">
        <v>10</v>
      </c>
      <c r="G51">
        <v>38.119999999999997</v>
      </c>
      <c r="H51">
        <v>26.71</v>
      </c>
      <c r="I51">
        <v>26.68</v>
      </c>
      <c r="J51">
        <v>32.520000000000003</v>
      </c>
      <c r="K51">
        <v>1304.6099999999999</v>
      </c>
      <c r="N51">
        <f t="shared" si="0"/>
        <v>16.879299999999997</v>
      </c>
      <c r="O51">
        <f t="shared" si="1"/>
        <v>0.81742722513596089</v>
      </c>
      <c r="P51">
        <v>50</v>
      </c>
      <c r="Q51">
        <f t="shared" si="2"/>
        <v>75.532990112149193</v>
      </c>
      <c r="R51">
        <f t="shared" si="3"/>
        <v>3.0871361256798044</v>
      </c>
    </row>
    <row r="52" spans="1:18" x14ac:dyDescent="0.75">
      <c r="A52" s="7">
        <v>0.45542824074074079</v>
      </c>
      <c r="B52">
        <v>22.81</v>
      </c>
      <c r="C52">
        <v>32.71</v>
      </c>
      <c r="D52">
        <v>10</v>
      </c>
      <c r="E52">
        <v>36.94</v>
      </c>
      <c r="F52">
        <v>10</v>
      </c>
      <c r="G52">
        <v>38.19</v>
      </c>
      <c r="H52">
        <v>26.77</v>
      </c>
      <c r="I52">
        <v>26.77</v>
      </c>
      <c r="J52">
        <v>32.32</v>
      </c>
      <c r="K52">
        <v>1318.28</v>
      </c>
      <c r="N52">
        <f t="shared" si="0"/>
        <v>16.859299999999998</v>
      </c>
      <c r="O52">
        <f t="shared" si="1"/>
        <v>0.81645866930113842</v>
      </c>
      <c r="P52">
        <v>51</v>
      </c>
      <c r="Q52">
        <f t="shared" si="2"/>
        <v>75.503965170558672</v>
      </c>
      <c r="R52">
        <f t="shared" si="3"/>
        <v>3.0822933465056921</v>
      </c>
    </row>
    <row r="53" spans="1:18" x14ac:dyDescent="0.75">
      <c r="A53" s="7">
        <v>0.45612268518518517</v>
      </c>
      <c r="B53">
        <v>22.7</v>
      </c>
      <c r="C53">
        <v>32.71</v>
      </c>
      <c r="D53">
        <v>10</v>
      </c>
      <c r="E53">
        <v>36.94</v>
      </c>
      <c r="F53">
        <v>10</v>
      </c>
      <c r="G53">
        <v>38.020000000000003</v>
      </c>
      <c r="H53">
        <v>26.79</v>
      </c>
      <c r="I53">
        <v>26.69</v>
      </c>
      <c r="J53">
        <v>32.61</v>
      </c>
      <c r="K53">
        <v>1222.58</v>
      </c>
      <c r="N53">
        <f t="shared" si="0"/>
        <v>16.749299999999998</v>
      </c>
      <c r="O53">
        <f t="shared" si="1"/>
        <v>0.81113161220961472</v>
      </c>
      <c r="P53">
        <v>52</v>
      </c>
      <c r="Q53">
        <f t="shared" si="2"/>
        <v>75.343088964911971</v>
      </c>
      <c r="R53">
        <f t="shared" si="3"/>
        <v>3.0556580610480739</v>
      </c>
    </row>
    <row r="54" spans="1:18" x14ac:dyDescent="0.75">
      <c r="A54" s="7">
        <v>0.45681712962962967</v>
      </c>
      <c r="B54">
        <v>22.56</v>
      </c>
      <c r="C54">
        <v>32.81</v>
      </c>
      <c r="D54">
        <v>10</v>
      </c>
      <c r="E54">
        <v>36.92</v>
      </c>
      <c r="F54">
        <v>10</v>
      </c>
      <c r="G54">
        <v>37.869999999999997</v>
      </c>
      <c r="H54">
        <v>26.74</v>
      </c>
      <c r="I54">
        <v>26.68</v>
      </c>
      <c r="J54">
        <v>33.159999999999997</v>
      </c>
      <c r="K54">
        <v>1146.02</v>
      </c>
      <c r="N54">
        <f t="shared" si="0"/>
        <v>16.609299999999998</v>
      </c>
      <c r="O54">
        <f t="shared" si="1"/>
        <v>0.80435172136585731</v>
      </c>
      <c r="P54">
        <v>53</v>
      </c>
      <c r="Q54">
        <f t="shared" si="2"/>
        <v>75.135255549601723</v>
      </c>
      <c r="R54">
        <f t="shared" si="3"/>
        <v>3.0217586068292865</v>
      </c>
    </row>
    <row r="55" spans="1:18" x14ac:dyDescent="0.75">
      <c r="A55" s="7">
        <v>0.45751157407407406</v>
      </c>
      <c r="B55">
        <v>22.35</v>
      </c>
      <c r="C55">
        <v>32.83</v>
      </c>
      <c r="D55">
        <v>10</v>
      </c>
      <c r="E55">
        <v>36.909999999999997</v>
      </c>
      <c r="F55">
        <v>10</v>
      </c>
      <c r="G55">
        <v>37.89</v>
      </c>
      <c r="H55">
        <v>26.62</v>
      </c>
      <c r="I55">
        <v>26.43</v>
      </c>
      <c r="J55">
        <v>31.79</v>
      </c>
      <c r="K55">
        <v>1177.46</v>
      </c>
      <c r="N55">
        <f t="shared" si="0"/>
        <v>16.3993</v>
      </c>
      <c r="O55">
        <f t="shared" si="1"/>
        <v>0.79418188510022136</v>
      </c>
      <c r="P55">
        <v>54</v>
      </c>
      <c r="Q55">
        <f t="shared" si="2"/>
        <v>74.816851938802259</v>
      </c>
      <c r="R55">
        <f t="shared" si="3"/>
        <v>2.9709094255011066</v>
      </c>
    </row>
    <row r="56" spans="1:18" x14ac:dyDescent="0.75">
      <c r="A56" s="7">
        <v>0.45820601851851855</v>
      </c>
      <c r="B56">
        <v>22.3</v>
      </c>
      <c r="C56">
        <v>32.78</v>
      </c>
      <c r="D56">
        <v>10</v>
      </c>
      <c r="E56">
        <v>36.85</v>
      </c>
      <c r="F56">
        <v>10</v>
      </c>
      <c r="G56">
        <v>37.71</v>
      </c>
      <c r="H56">
        <v>26.49</v>
      </c>
      <c r="I56">
        <v>26.27</v>
      </c>
      <c r="J56">
        <v>31.81</v>
      </c>
      <c r="K56">
        <v>1115.94</v>
      </c>
      <c r="N56">
        <f t="shared" si="0"/>
        <v>16.349299999999999</v>
      </c>
      <c r="O56">
        <f t="shared" si="1"/>
        <v>0.79176049551316507</v>
      </c>
      <c r="P56">
        <v>55</v>
      </c>
      <c r="Q56">
        <f t="shared" si="2"/>
        <v>74.739835956279464</v>
      </c>
      <c r="R56">
        <f t="shared" si="3"/>
        <v>2.9588024775658255</v>
      </c>
    </row>
    <row r="57" spans="1:18" x14ac:dyDescent="0.75">
      <c r="A57" s="7">
        <v>0.45890046296296294</v>
      </c>
      <c r="B57">
        <v>22.04</v>
      </c>
      <c r="C57">
        <v>32.78</v>
      </c>
      <c r="D57">
        <v>10</v>
      </c>
      <c r="E57">
        <v>36.78</v>
      </c>
      <c r="F57">
        <v>10</v>
      </c>
      <c r="G57">
        <v>37.56</v>
      </c>
      <c r="H57">
        <v>26.28</v>
      </c>
      <c r="I57">
        <v>26.03</v>
      </c>
      <c r="J57">
        <v>32.130000000000003</v>
      </c>
      <c r="K57">
        <v>1036.6500000000001</v>
      </c>
      <c r="N57">
        <f t="shared" si="0"/>
        <v>16.089299999999998</v>
      </c>
      <c r="O57">
        <f t="shared" si="1"/>
        <v>0.77916926966047262</v>
      </c>
      <c r="P57">
        <v>56</v>
      </c>
      <c r="Q57">
        <f t="shared" si="2"/>
        <v>74.331636553485851</v>
      </c>
      <c r="R57">
        <f t="shared" si="3"/>
        <v>2.8958463483023631</v>
      </c>
    </row>
    <row r="58" spans="1:18" x14ac:dyDescent="0.75">
      <c r="A58" s="7">
        <v>0.45959490740740744</v>
      </c>
      <c r="B58">
        <v>21.79</v>
      </c>
      <c r="C58">
        <v>32.79</v>
      </c>
      <c r="D58">
        <v>10</v>
      </c>
      <c r="E58">
        <v>36.76</v>
      </c>
      <c r="F58">
        <v>10</v>
      </c>
      <c r="G58">
        <v>38.049999999999997</v>
      </c>
      <c r="H58">
        <v>26.18</v>
      </c>
      <c r="I58">
        <v>26.33</v>
      </c>
      <c r="J58">
        <v>32.33</v>
      </c>
      <c r="K58">
        <v>1274.53</v>
      </c>
      <c r="N58">
        <f t="shared" si="0"/>
        <v>15.839299999999998</v>
      </c>
      <c r="O58">
        <f t="shared" si="1"/>
        <v>0.76706232172519151</v>
      </c>
      <c r="P58">
        <v>57</v>
      </c>
      <c r="Q58">
        <f t="shared" si="2"/>
        <v>73.926499277114516</v>
      </c>
      <c r="R58">
        <f t="shared" si="3"/>
        <v>2.8353116086259575</v>
      </c>
    </row>
    <row r="59" spans="1:18" x14ac:dyDescent="0.75">
      <c r="A59" s="7">
        <v>0.46028935185185182</v>
      </c>
      <c r="B59">
        <v>21.71</v>
      </c>
      <c r="C59">
        <v>32.81</v>
      </c>
      <c r="D59">
        <v>10</v>
      </c>
      <c r="E59">
        <v>36.770000000000003</v>
      </c>
      <c r="F59">
        <v>10</v>
      </c>
      <c r="G59">
        <v>38.01</v>
      </c>
      <c r="H59">
        <v>26.27</v>
      </c>
      <c r="I59">
        <v>26.53</v>
      </c>
      <c r="J59">
        <v>33.21</v>
      </c>
      <c r="K59">
        <v>1247.19</v>
      </c>
      <c r="N59">
        <f t="shared" si="0"/>
        <v>15.7593</v>
      </c>
      <c r="O59">
        <f t="shared" si="1"/>
        <v>0.76318809838590163</v>
      </c>
      <c r="P59">
        <v>58</v>
      </c>
      <c r="Q59">
        <f t="shared" si="2"/>
        <v>73.794140602691741</v>
      </c>
      <c r="R59">
        <f t="shared" si="3"/>
        <v>2.8159404919295081</v>
      </c>
    </row>
    <row r="60" spans="1:18" x14ac:dyDescent="0.75">
      <c r="A60" s="7">
        <v>0.46098379629629632</v>
      </c>
      <c r="B60">
        <v>21.7</v>
      </c>
      <c r="C60">
        <v>32.869999999999997</v>
      </c>
      <c r="D60">
        <v>10</v>
      </c>
      <c r="E60">
        <v>36.799999999999997</v>
      </c>
      <c r="F60">
        <v>10</v>
      </c>
      <c r="G60">
        <v>38.270000000000003</v>
      </c>
      <c r="H60">
        <v>26.38</v>
      </c>
      <c r="I60">
        <v>26.76</v>
      </c>
      <c r="J60">
        <v>32.44</v>
      </c>
      <c r="K60">
        <v>1303.24</v>
      </c>
      <c r="N60">
        <f t="shared" si="0"/>
        <v>15.749299999999998</v>
      </c>
      <c r="O60">
        <f t="shared" si="1"/>
        <v>0.76270382046849039</v>
      </c>
      <c r="P60">
        <v>59</v>
      </c>
      <c r="Q60">
        <f t="shared" si="2"/>
        <v>73.777501222276541</v>
      </c>
      <c r="R60">
        <f t="shared" si="3"/>
        <v>2.8135191023424517</v>
      </c>
    </row>
    <row r="61" spans="1:18" x14ac:dyDescent="0.75">
      <c r="A61" s="7">
        <v>0.46167824074074071</v>
      </c>
      <c r="B61">
        <v>21.69</v>
      </c>
      <c r="C61">
        <v>32.9</v>
      </c>
      <c r="D61">
        <v>10</v>
      </c>
      <c r="E61">
        <v>36.85</v>
      </c>
      <c r="F61">
        <v>10</v>
      </c>
      <c r="G61">
        <v>38.26</v>
      </c>
      <c r="H61">
        <v>26.51</v>
      </c>
      <c r="I61">
        <v>26.87</v>
      </c>
      <c r="J61">
        <v>32.97</v>
      </c>
      <c r="K61">
        <v>1305.97</v>
      </c>
      <c r="N61">
        <f t="shared" si="0"/>
        <v>15.7393</v>
      </c>
      <c r="O61">
        <f t="shared" si="1"/>
        <v>0.76221954255107915</v>
      </c>
      <c r="P61">
        <v>60</v>
      </c>
      <c r="Q61">
        <f t="shared" si="2"/>
        <v>73.760840698125079</v>
      </c>
      <c r="R61">
        <f t="shared" si="3"/>
        <v>2.8110977127553958</v>
      </c>
    </row>
    <row r="62" spans="1:18" x14ac:dyDescent="0.75">
      <c r="A62" s="7">
        <v>0.46237268518518521</v>
      </c>
      <c r="B62">
        <v>21.56</v>
      </c>
      <c r="C62">
        <v>32.909999999999997</v>
      </c>
      <c r="D62">
        <v>10</v>
      </c>
      <c r="E62">
        <v>36.869999999999997</v>
      </c>
      <c r="F62">
        <v>10</v>
      </c>
      <c r="G62">
        <v>38.020000000000003</v>
      </c>
      <c r="H62">
        <v>26.63</v>
      </c>
      <c r="I62">
        <v>27.01</v>
      </c>
      <c r="J62">
        <v>31.44</v>
      </c>
      <c r="K62">
        <v>1162.43</v>
      </c>
      <c r="N62">
        <f t="shared" si="0"/>
        <v>15.609299999999998</v>
      </c>
      <c r="O62">
        <f t="shared" si="1"/>
        <v>0.75592392962473287</v>
      </c>
      <c r="P62">
        <v>61</v>
      </c>
      <c r="Q62">
        <f t="shared" si="2"/>
        <v>73.542311314408707</v>
      </c>
      <c r="R62">
        <f t="shared" si="3"/>
        <v>2.7796196481236644</v>
      </c>
    </row>
    <row r="63" spans="1:18" x14ac:dyDescent="0.75">
      <c r="A63" s="7">
        <v>0.46306712962962965</v>
      </c>
      <c r="B63">
        <v>21.43</v>
      </c>
      <c r="C63">
        <v>32.909999999999997</v>
      </c>
      <c r="D63">
        <v>10</v>
      </c>
      <c r="E63">
        <v>36.89</v>
      </c>
      <c r="F63">
        <v>10</v>
      </c>
      <c r="G63">
        <v>38.08</v>
      </c>
      <c r="H63">
        <v>26.52</v>
      </c>
      <c r="I63">
        <v>26.88</v>
      </c>
      <c r="J63">
        <v>32.729999999999997</v>
      </c>
      <c r="K63">
        <v>1185.67</v>
      </c>
      <c r="N63">
        <f t="shared" si="0"/>
        <v>15.479299999999999</v>
      </c>
      <c r="O63">
        <f t="shared" si="1"/>
        <v>0.74962831669838681</v>
      </c>
      <c r="P63">
        <v>62</v>
      </c>
      <c r="Q63">
        <f t="shared" si="2"/>
        <v>73.320111374545348</v>
      </c>
      <c r="R63">
        <f t="shared" si="3"/>
        <v>2.7481415834919338</v>
      </c>
    </row>
    <row r="64" spans="1:18" x14ac:dyDescent="0.75">
      <c r="A64" s="7">
        <v>0.46376157407407409</v>
      </c>
      <c r="B64">
        <v>21.38</v>
      </c>
      <c r="C64">
        <v>32.950000000000003</v>
      </c>
      <c r="D64">
        <v>10</v>
      </c>
      <c r="E64">
        <v>36.92</v>
      </c>
      <c r="F64">
        <v>10</v>
      </c>
      <c r="G64">
        <v>38</v>
      </c>
      <c r="H64">
        <v>26.43</v>
      </c>
      <c r="I64">
        <v>26.82</v>
      </c>
      <c r="J64">
        <v>32.119999999999997</v>
      </c>
      <c r="K64">
        <v>1143.29</v>
      </c>
      <c r="N64">
        <f t="shared" si="0"/>
        <v>15.429299999999998</v>
      </c>
      <c r="O64">
        <f t="shared" si="1"/>
        <v>0.74720692711133052</v>
      </c>
      <c r="P64">
        <v>63</v>
      </c>
      <c r="Q64">
        <f t="shared" si="2"/>
        <v>73.233652855281832</v>
      </c>
      <c r="R64">
        <f t="shared" si="3"/>
        <v>2.7360346355566527</v>
      </c>
    </row>
    <row r="65" spans="1:18" x14ac:dyDescent="0.75">
      <c r="A65" s="7">
        <v>0.46445601851851853</v>
      </c>
      <c r="B65">
        <v>21.18</v>
      </c>
      <c r="C65">
        <v>32.99</v>
      </c>
      <c r="D65">
        <v>10</v>
      </c>
      <c r="E65">
        <v>36.93</v>
      </c>
      <c r="F65">
        <v>10</v>
      </c>
      <c r="G65">
        <v>38.03</v>
      </c>
      <c r="H65">
        <v>26.41</v>
      </c>
      <c r="I65">
        <v>26.84</v>
      </c>
      <c r="J65">
        <v>32.35</v>
      </c>
      <c r="K65">
        <v>1174.73</v>
      </c>
      <c r="N65">
        <f t="shared" si="0"/>
        <v>15.229299999999999</v>
      </c>
      <c r="O65">
        <f t="shared" si="1"/>
        <v>0.7375213687631057</v>
      </c>
      <c r="P65">
        <v>64</v>
      </c>
      <c r="Q65">
        <f t="shared" si="2"/>
        <v>72.882141661140025</v>
      </c>
      <c r="R65">
        <f t="shared" si="3"/>
        <v>2.6876068438155283</v>
      </c>
    </row>
    <row r="66" spans="1:18" x14ac:dyDescent="0.75">
      <c r="A66" s="7">
        <v>0.46515046296296297</v>
      </c>
      <c r="B66">
        <v>21.08</v>
      </c>
      <c r="C66">
        <v>33</v>
      </c>
      <c r="D66">
        <v>10</v>
      </c>
      <c r="E66">
        <v>36.96</v>
      </c>
      <c r="F66">
        <v>10</v>
      </c>
      <c r="G66">
        <v>38.21</v>
      </c>
      <c r="H66">
        <v>26.46</v>
      </c>
      <c r="I66">
        <v>27.06</v>
      </c>
      <c r="J66">
        <v>32.19</v>
      </c>
      <c r="K66">
        <v>1237.6199999999999</v>
      </c>
      <c r="N66">
        <f t="shared" si="0"/>
        <v>15.129299999999997</v>
      </c>
      <c r="O66">
        <f t="shared" si="1"/>
        <v>0.73267858958899323</v>
      </c>
      <c r="P66">
        <v>65</v>
      </c>
      <c r="Q66">
        <f t="shared" si="2"/>
        <v>72.702900993436572</v>
      </c>
      <c r="R66">
        <f t="shared" si="3"/>
        <v>2.6633929479449661</v>
      </c>
    </row>
    <row r="67" spans="1:18" x14ac:dyDescent="0.75">
      <c r="A67" s="7">
        <v>0.46584490740740742</v>
      </c>
      <c r="B67">
        <v>21.06</v>
      </c>
      <c r="C67">
        <v>32.909999999999997</v>
      </c>
      <c r="D67">
        <v>10</v>
      </c>
      <c r="E67">
        <v>36.97</v>
      </c>
      <c r="F67">
        <v>10</v>
      </c>
      <c r="G67">
        <v>38.54</v>
      </c>
      <c r="H67">
        <v>26.59</v>
      </c>
      <c r="I67">
        <v>27.42</v>
      </c>
      <c r="J67">
        <v>32.950000000000003</v>
      </c>
      <c r="K67">
        <v>1356.56</v>
      </c>
      <c r="N67">
        <f t="shared" ref="N67:N130" si="4">B67-5.9507</f>
        <v>15.109299999999998</v>
      </c>
      <c r="O67">
        <f t="shared" ref="O67:O130" si="5">N67/20.6493</f>
        <v>0.73171003375417076</v>
      </c>
      <c r="P67">
        <v>66</v>
      </c>
      <c r="Q67">
        <f t="shared" ref="Q67:Q130" si="6">(N67-$T$11)/N67*100</f>
        <v>72.666768149417905</v>
      </c>
      <c r="R67">
        <f t="shared" ref="R67:R130" si="7">(N67-$T$11)/$T$11</f>
        <v>2.6585501687708537</v>
      </c>
    </row>
    <row r="68" spans="1:18" x14ac:dyDescent="0.75">
      <c r="A68" s="7">
        <v>0.46653935185185186</v>
      </c>
      <c r="B68">
        <v>21.04</v>
      </c>
      <c r="C68">
        <v>32.92</v>
      </c>
      <c r="D68">
        <v>10</v>
      </c>
      <c r="E68">
        <v>36.96</v>
      </c>
      <c r="F68">
        <v>10</v>
      </c>
      <c r="G68">
        <v>38.44</v>
      </c>
      <c r="H68">
        <v>26.77</v>
      </c>
      <c r="I68">
        <v>27.62</v>
      </c>
      <c r="J68">
        <v>31.71</v>
      </c>
      <c r="K68">
        <v>1337.42</v>
      </c>
      <c r="N68">
        <f t="shared" si="4"/>
        <v>15.089299999999998</v>
      </c>
      <c r="O68">
        <f t="shared" si="5"/>
        <v>0.73074147791934829</v>
      </c>
      <c r="P68">
        <v>67</v>
      </c>
      <c r="Q68">
        <f t="shared" si="6"/>
        <v>72.630539521382701</v>
      </c>
      <c r="R68">
        <f t="shared" si="7"/>
        <v>2.6537073895967414</v>
      </c>
    </row>
    <row r="69" spans="1:18" x14ac:dyDescent="0.75">
      <c r="A69" s="7">
        <v>0.4672337962962963</v>
      </c>
      <c r="B69">
        <v>20.96</v>
      </c>
      <c r="C69">
        <v>32.909999999999997</v>
      </c>
      <c r="D69">
        <v>10</v>
      </c>
      <c r="E69">
        <v>36.99</v>
      </c>
      <c r="F69">
        <v>10</v>
      </c>
      <c r="G69">
        <v>38.380000000000003</v>
      </c>
      <c r="H69">
        <v>26.87</v>
      </c>
      <c r="I69">
        <v>27.65</v>
      </c>
      <c r="J69">
        <v>32.85</v>
      </c>
      <c r="K69">
        <v>1273.1600000000001</v>
      </c>
      <c r="N69">
        <f t="shared" si="4"/>
        <v>15.0093</v>
      </c>
      <c r="O69">
        <f t="shared" si="5"/>
        <v>0.72686725458005841</v>
      </c>
      <c r="P69">
        <v>68</v>
      </c>
      <c r="Q69">
        <f t="shared" si="6"/>
        <v>72.484659511103118</v>
      </c>
      <c r="R69">
        <f t="shared" si="7"/>
        <v>2.6343362729002919</v>
      </c>
    </row>
    <row r="70" spans="1:18" x14ac:dyDescent="0.75">
      <c r="A70" s="7">
        <v>0.46792824074074074</v>
      </c>
      <c r="B70">
        <v>20.9</v>
      </c>
      <c r="C70">
        <v>32.950000000000003</v>
      </c>
      <c r="D70">
        <v>10</v>
      </c>
      <c r="E70">
        <v>37.03</v>
      </c>
      <c r="F70">
        <v>10</v>
      </c>
      <c r="G70">
        <v>38.409999999999997</v>
      </c>
      <c r="H70">
        <v>26.86</v>
      </c>
      <c r="I70">
        <v>27.69</v>
      </c>
      <c r="J70">
        <v>32.44</v>
      </c>
      <c r="K70">
        <v>1282.73</v>
      </c>
      <c r="N70">
        <f t="shared" si="4"/>
        <v>14.949299999999997</v>
      </c>
      <c r="O70">
        <f t="shared" si="5"/>
        <v>0.72396158707559077</v>
      </c>
      <c r="P70">
        <v>69</v>
      </c>
      <c r="Q70">
        <f t="shared" si="6"/>
        <v>72.374224880094701</v>
      </c>
      <c r="R70">
        <f t="shared" si="7"/>
        <v>2.619807935377954</v>
      </c>
    </row>
    <row r="71" spans="1:18" x14ac:dyDescent="0.75">
      <c r="A71" s="7">
        <v>0.46862268518518518</v>
      </c>
      <c r="B71">
        <v>20.9</v>
      </c>
      <c r="C71">
        <v>33.020000000000003</v>
      </c>
      <c r="D71">
        <v>10</v>
      </c>
      <c r="E71">
        <v>37.07</v>
      </c>
      <c r="F71">
        <v>10</v>
      </c>
      <c r="G71">
        <v>38.380000000000003</v>
      </c>
      <c r="H71">
        <v>26.9</v>
      </c>
      <c r="I71">
        <v>27.82</v>
      </c>
      <c r="J71">
        <v>31.77</v>
      </c>
      <c r="K71">
        <v>1247.19</v>
      </c>
      <c r="N71">
        <f t="shared" si="4"/>
        <v>14.949299999999997</v>
      </c>
      <c r="O71">
        <f t="shared" si="5"/>
        <v>0.72396158707559077</v>
      </c>
      <c r="P71">
        <v>70</v>
      </c>
      <c r="Q71">
        <f t="shared" si="6"/>
        <v>72.374224880094701</v>
      </c>
      <c r="R71">
        <f t="shared" si="7"/>
        <v>2.619807935377954</v>
      </c>
    </row>
    <row r="72" spans="1:18" x14ac:dyDescent="0.75">
      <c r="A72" s="7">
        <v>0.46931712962962963</v>
      </c>
      <c r="B72">
        <v>20.72</v>
      </c>
      <c r="C72">
        <v>33.020000000000003</v>
      </c>
      <c r="D72">
        <v>10</v>
      </c>
      <c r="E72">
        <v>37.1</v>
      </c>
      <c r="F72">
        <v>10</v>
      </c>
      <c r="G72">
        <v>38.14</v>
      </c>
      <c r="H72">
        <v>26.85</v>
      </c>
      <c r="I72">
        <v>27.67</v>
      </c>
      <c r="J72">
        <v>32.020000000000003</v>
      </c>
      <c r="K72">
        <v>1124.1500000000001</v>
      </c>
      <c r="N72">
        <f t="shared" si="4"/>
        <v>14.769299999999998</v>
      </c>
      <c r="O72">
        <f t="shared" si="5"/>
        <v>0.71524458456218842</v>
      </c>
      <c r="P72">
        <v>71</v>
      </c>
      <c r="Q72">
        <f t="shared" si="6"/>
        <v>72.037537324043782</v>
      </c>
      <c r="R72">
        <f t="shared" si="7"/>
        <v>2.5762229228109419</v>
      </c>
    </row>
    <row r="73" spans="1:18" x14ac:dyDescent="0.75">
      <c r="A73" s="7">
        <v>0.47001157407407407</v>
      </c>
      <c r="B73">
        <v>20.72</v>
      </c>
      <c r="C73">
        <v>33.04</v>
      </c>
      <c r="D73">
        <v>10</v>
      </c>
      <c r="E73">
        <v>37.11</v>
      </c>
      <c r="F73">
        <v>10</v>
      </c>
      <c r="G73">
        <v>38.06</v>
      </c>
      <c r="H73">
        <v>26.76</v>
      </c>
      <c r="I73">
        <v>27.58</v>
      </c>
      <c r="J73">
        <v>32.700000000000003</v>
      </c>
      <c r="K73">
        <v>1038.02</v>
      </c>
      <c r="N73">
        <f t="shared" si="4"/>
        <v>14.769299999999998</v>
      </c>
      <c r="O73">
        <f t="shared" si="5"/>
        <v>0.71524458456218842</v>
      </c>
      <c r="P73">
        <v>72</v>
      </c>
      <c r="Q73">
        <f t="shared" si="6"/>
        <v>72.037537324043782</v>
      </c>
      <c r="R73">
        <f t="shared" si="7"/>
        <v>2.5762229228109419</v>
      </c>
    </row>
    <row r="74" spans="1:18" x14ac:dyDescent="0.75">
      <c r="A74" s="7">
        <v>0.47070601851851851</v>
      </c>
      <c r="B74">
        <v>20.71</v>
      </c>
      <c r="C74">
        <v>33.06</v>
      </c>
      <c r="D74">
        <v>10</v>
      </c>
      <c r="E74">
        <v>37.07</v>
      </c>
      <c r="F74">
        <v>10</v>
      </c>
      <c r="G74">
        <v>37.82</v>
      </c>
      <c r="H74">
        <v>26.53</v>
      </c>
      <c r="I74">
        <v>27.19</v>
      </c>
      <c r="J74">
        <v>32.19</v>
      </c>
      <c r="K74">
        <v>980.6</v>
      </c>
      <c r="N74">
        <f t="shared" si="4"/>
        <v>14.7593</v>
      </c>
      <c r="O74">
        <f t="shared" si="5"/>
        <v>0.7147603066447773</v>
      </c>
      <c r="P74">
        <v>73</v>
      </c>
      <c r="Q74">
        <f t="shared" si="6"/>
        <v>72.018591667626509</v>
      </c>
      <c r="R74">
        <f t="shared" si="7"/>
        <v>2.5738015332238864</v>
      </c>
    </row>
    <row r="75" spans="1:18" x14ac:dyDescent="0.75">
      <c r="A75" s="7">
        <v>0.47140046296296295</v>
      </c>
      <c r="B75">
        <v>20.71</v>
      </c>
      <c r="C75">
        <v>33</v>
      </c>
      <c r="D75">
        <v>10</v>
      </c>
      <c r="E75">
        <v>37</v>
      </c>
      <c r="F75">
        <v>10</v>
      </c>
      <c r="G75">
        <v>38.01</v>
      </c>
      <c r="H75">
        <v>26.3</v>
      </c>
      <c r="I75">
        <v>27.15</v>
      </c>
      <c r="J75">
        <v>32.08</v>
      </c>
      <c r="K75">
        <v>1088.5999999999999</v>
      </c>
      <c r="N75">
        <f t="shared" si="4"/>
        <v>14.7593</v>
      </c>
      <c r="O75">
        <f t="shared" si="5"/>
        <v>0.7147603066447773</v>
      </c>
      <c r="P75">
        <v>74</v>
      </c>
      <c r="Q75">
        <f t="shared" si="6"/>
        <v>72.018591667626509</v>
      </c>
      <c r="R75">
        <f t="shared" si="7"/>
        <v>2.5738015332238864</v>
      </c>
    </row>
    <row r="76" spans="1:18" x14ac:dyDescent="0.75">
      <c r="A76" s="7">
        <v>0.47209490740740739</v>
      </c>
      <c r="B76">
        <v>20.68</v>
      </c>
      <c r="C76">
        <v>33.01</v>
      </c>
      <c r="D76">
        <v>10</v>
      </c>
      <c r="E76">
        <v>36.94</v>
      </c>
      <c r="F76">
        <v>10</v>
      </c>
      <c r="G76">
        <v>38.130000000000003</v>
      </c>
      <c r="H76">
        <v>26.29</v>
      </c>
      <c r="I76">
        <v>27.41</v>
      </c>
      <c r="J76">
        <v>33.78</v>
      </c>
      <c r="K76">
        <v>1162.43</v>
      </c>
      <c r="N76">
        <f t="shared" si="4"/>
        <v>14.729299999999999</v>
      </c>
      <c r="O76">
        <f t="shared" si="5"/>
        <v>0.71330747289254348</v>
      </c>
      <c r="P76">
        <v>75</v>
      </c>
      <c r="Q76">
        <f t="shared" si="6"/>
        <v>71.961600347606463</v>
      </c>
      <c r="R76">
        <f t="shared" si="7"/>
        <v>2.5665373644627172</v>
      </c>
    </row>
    <row r="77" spans="1:18" x14ac:dyDescent="0.75">
      <c r="A77" s="7">
        <v>0.47278935185185184</v>
      </c>
      <c r="B77">
        <v>20.66</v>
      </c>
      <c r="C77">
        <v>33.020000000000003</v>
      </c>
      <c r="D77">
        <v>10</v>
      </c>
      <c r="E77">
        <v>36.94</v>
      </c>
      <c r="F77">
        <v>10</v>
      </c>
      <c r="G77">
        <v>38.28</v>
      </c>
      <c r="H77">
        <v>26.36</v>
      </c>
      <c r="I77">
        <v>27.55</v>
      </c>
      <c r="J77">
        <v>33.479999999999997</v>
      </c>
      <c r="K77">
        <v>1191.1400000000001</v>
      </c>
      <c r="N77">
        <f t="shared" si="4"/>
        <v>14.709299999999999</v>
      </c>
      <c r="O77">
        <f t="shared" si="5"/>
        <v>0.71233891705772101</v>
      </c>
      <c r="P77">
        <v>76</v>
      </c>
      <c r="Q77">
        <f t="shared" si="6"/>
        <v>71.923476983948916</v>
      </c>
      <c r="R77">
        <f t="shared" si="7"/>
        <v>2.5616945852886053</v>
      </c>
    </row>
    <row r="78" spans="1:18" x14ac:dyDescent="0.75">
      <c r="A78" s="7">
        <v>0.47348379629629633</v>
      </c>
      <c r="B78">
        <v>20.55</v>
      </c>
      <c r="C78">
        <v>33.090000000000003</v>
      </c>
      <c r="D78">
        <v>10</v>
      </c>
      <c r="E78">
        <v>36.94</v>
      </c>
      <c r="F78">
        <v>10</v>
      </c>
      <c r="G78">
        <v>38</v>
      </c>
      <c r="H78">
        <v>26.4</v>
      </c>
      <c r="I78">
        <v>27.51</v>
      </c>
      <c r="J78">
        <v>32.43</v>
      </c>
      <c r="K78">
        <v>1077.6600000000001</v>
      </c>
      <c r="N78">
        <f t="shared" si="4"/>
        <v>14.599299999999999</v>
      </c>
      <c r="O78">
        <f t="shared" si="5"/>
        <v>0.70701185996619742</v>
      </c>
      <c r="P78">
        <v>77</v>
      </c>
      <c r="Q78">
        <f t="shared" si="6"/>
        <v>71.711931393970943</v>
      </c>
      <c r="R78">
        <f t="shared" si="7"/>
        <v>2.5350592998309867</v>
      </c>
    </row>
    <row r="79" spans="1:18" x14ac:dyDescent="0.75">
      <c r="A79" s="7">
        <v>0.47417824074074072</v>
      </c>
      <c r="B79">
        <v>20.47</v>
      </c>
      <c r="C79">
        <v>33.06</v>
      </c>
      <c r="D79">
        <v>10</v>
      </c>
      <c r="E79">
        <v>36.909999999999997</v>
      </c>
      <c r="F79">
        <v>10</v>
      </c>
      <c r="G79">
        <v>37.58</v>
      </c>
      <c r="H79">
        <v>26.23</v>
      </c>
      <c r="I79">
        <v>27.12</v>
      </c>
      <c r="J79">
        <v>32.15</v>
      </c>
      <c r="K79">
        <v>864.39</v>
      </c>
      <c r="N79">
        <f t="shared" si="4"/>
        <v>14.519299999999998</v>
      </c>
      <c r="O79">
        <f t="shared" si="5"/>
        <v>0.70313763662690731</v>
      </c>
      <c r="P79">
        <v>78</v>
      </c>
      <c r="Q79">
        <f t="shared" si="6"/>
        <v>71.556066752529375</v>
      </c>
      <c r="R79">
        <f t="shared" si="7"/>
        <v>2.5156881831345368</v>
      </c>
    </row>
    <row r="80" spans="1:18" x14ac:dyDescent="0.75">
      <c r="A80" s="7">
        <v>0.47487268518518522</v>
      </c>
      <c r="B80">
        <v>20.46</v>
      </c>
      <c r="C80">
        <v>32.99</v>
      </c>
      <c r="D80">
        <v>10</v>
      </c>
      <c r="E80">
        <v>36.82</v>
      </c>
      <c r="F80">
        <v>10</v>
      </c>
      <c r="G80">
        <v>37.64</v>
      </c>
      <c r="H80">
        <v>25.99</v>
      </c>
      <c r="I80">
        <v>26.93</v>
      </c>
      <c r="J80">
        <v>32.200000000000003</v>
      </c>
      <c r="K80">
        <v>955.99</v>
      </c>
      <c r="N80">
        <f t="shared" si="4"/>
        <v>14.5093</v>
      </c>
      <c r="O80">
        <f t="shared" si="5"/>
        <v>0.70265335870949619</v>
      </c>
      <c r="P80">
        <v>79</v>
      </c>
      <c r="Q80">
        <f t="shared" si="6"/>
        <v>71.536462820397944</v>
      </c>
      <c r="R80">
        <f t="shared" si="7"/>
        <v>2.5132667935474808</v>
      </c>
    </row>
    <row r="81" spans="1:18" x14ac:dyDescent="0.75">
      <c r="A81" s="7">
        <v>0.4755671296296296</v>
      </c>
      <c r="B81">
        <v>20.45</v>
      </c>
      <c r="C81">
        <v>32.92</v>
      </c>
      <c r="D81">
        <v>10</v>
      </c>
      <c r="E81">
        <v>36.72</v>
      </c>
      <c r="F81">
        <v>10</v>
      </c>
      <c r="G81">
        <v>37.74</v>
      </c>
      <c r="H81">
        <v>25.96</v>
      </c>
      <c r="I81">
        <v>27.13</v>
      </c>
      <c r="J81">
        <v>30.97</v>
      </c>
      <c r="K81">
        <v>1046.22</v>
      </c>
      <c r="N81">
        <f t="shared" si="4"/>
        <v>14.499299999999998</v>
      </c>
      <c r="O81">
        <f t="shared" si="5"/>
        <v>0.70216908079208484</v>
      </c>
      <c r="P81">
        <v>80</v>
      </c>
      <c r="Q81">
        <f t="shared" si="6"/>
        <v>71.516831847054675</v>
      </c>
      <c r="R81">
        <f t="shared" si="7"/>
        <v>2.5108454039604244</v>
      </c>
    </row>
    <row r="82" spans="1:18" x14ac:dyDescent="0.75">
      <c r="A82" s="7">
        <v>0.4762615740740741</v>
      </c>
      <c r="B82">
        <v>20.45</v>
      </c>
      <c r="C82">
        <v>32.840000000000003</v>
      </c>
      <c r="D82">
        <v>10</v>
      </c>
      <c r="E82">
        <v>36.65</v>
      </c>
      <c r="F82">
        <v>10</v>
      </c>
      <c r="G82">
        <v>37.700000000000003</v>
      </c>
      <c r="H82">
        <v>26.09</v>
      </c>
      <c r="I82">
        <v>27.27</v>
      </c>
      <c r="J82">
        <v>32.840000000000003</v>
      </c>
      <c r="K82">
        <v>1042.1199999999999</v>
      </c>
      <c r="N82">
        <f t="shared" si="4"/>
        <v>14.499299999999998</v>
      </c>
      <c r="O82">
        <f t="shared" si="5"/>
        <v>0.70216908079208484</v>
      </c>
      <c r="P82">
        <v>81</v>
      </c>
      <c r="Q82">
        <f t="shared" si="6"/>
        <v>71.516831847054675</v>
      </c>
      <c r="R82">
        <f t="shared" si="7"/>
        <v>2.5108454039604244</v>
      </c>
    </row>
    <row r="83" spans="1:18" x14ac:dyDescent="0.75">
      <c r="A83" s="7">
        <v>0.47695601851851849</v>
      </c>
      <c r="B83">
        <v>20.440000000000001</v>
      </c>
      <c r="C83">
        <v>32.85</v>
      </c>
      <c r="D83">
        <v>10</v>
      </c>
      <c r="E83">
        <v>36.590000000000003</v>
      </c>
      <c r="F83">
        <v>10</v>
      </c>
      <c r="G83">
        <v>37.799999999999997</v>
      </c>
      <c r="H83">
        <v>26.14</v>
      </c>
      <c r="I83">
        <v>27.46</v>
      </c>
      <c r="J83">
        <v>32.630000000000003</v>
      </c>
      <c r="K83">
        <v>1061.26</v>
      </c>
      <c r="N83">
        <f t="shared" si="4"/>
        <v>14.4893</v>
      </c>
      <c r="O83">
        <f t="shared" si="5"/>
        <v>0.70168480287467372</v>
      </c>
      <c r="P83">
        <v>82</v>
      </c>
      <c r="Q83">
        <f t="shared" si="6"/>
        <v>71.497173776510934</v>
      </c>
      <c r="R83">
        <f t="shared" si="7"/>
        <v>2.5084240143733685</v>
      </c>
    </row>
    <row r="84" spans="1:18" x14ac:dyDescent="0.75">
      <c r="A84" s="7">
        <v>0.47765046296296299</v>
      </c>
      <c r="B84">
        <v>20.440000000000001</v>
      </c>
      <c r="C84">
        <v>32.869999999999997</v>
      </c>
      <c r="D84">
        <v>10</v>
      </c>
      <c r="E84">
        <v>36.57</v>
      </c>
      <c r="F84">
        <v>10</v>
      </c>
      <c r="G84">
        <v>37.69</v>
      </c>
      <c r="H84">
        <v>26.16</v>
      </c>
      <c r="I84">
        <v>27.47</v>
      </c>
      <c r="J84">
        <v>32.56</v>
      </c>
      <c r="K84">
        <v>1069.46</v>
      </c>
      <c r="N84">
        <f t="shared" si="4"/>
        <v>14.4893</v>
      </c>
      <c r="O84">
        <f t="shared" si="5"/>
        <v>0.70168480287467372</v>
      </c>
      <c r="P84">
        <v>83</v>
      </c>
      <c r="Q84">
        <f t="shared" si="6"/>
        <v>71.497173776510934</v>
      </c>
      <c r="R84">
        <f t="shared" si="7"/>
        <v>2.5084240143733685</v>
      </c>
    </row>
    <row r="85" spans="1:18" x14ac:dyDescent="0.75">
      <c r="A85" s="7">
        <v>0.47834490740740737</v>
      </c>
      <c r="B85">
        <v>20.39</v>
      </c>
      <c r="C85">
        <v>32.909999999999997</v>
      </c>
      <c r="D85">
        <v>10</v>
      </c>
      <c r="E85">
        <v>36.58</v>
      </c>
      <c r="F85">
        <v>10</v>
      </c>
      <c r="G85">
        <v>38.1</v>
      </c>
      <c r="H85">
        <v>26.2</v>
      </c>
      <c r="I85">
        <v>27.7</v>
      </c>
      <c r="J85">
        <v>33.26</v>
      </c>
      <c r="K85">
        <v>1260.8599999999999</v>
      </c>
      <c r="N85">
        <f t="shared" si="4"/>
        <v>14.439299999999999</v>
      </c>
      <c r="O85">
        <f t="shared" si="5"/>
        <v>0.69926341328761743</v>
      </c>
      <c r="P85">
        <v>84</v>
      </c>
      <c r="Q85">
        <f t="shared" si="6"/>
        <v>71.398474995325259</v>
      </c>
      <c r="R85">
        <f t="shared" si="7"/>
        <v>2.4963170664380874</v>
      </c>
    </row>
    <row r="86" spans="1:18" x14ac:dyDescent="0.75">
      <c r="A86" s="7">
        <v>0.47903935185185187</v>
      </c>
      <c r="B86">
        <v>20.38</v>
      </c>
      <c r="C86">
        <v>32.99</v>
      </c>
      <c r="D86">
        <v>10</v>
      </c>
      <c r="E86">
        <v>36.65</v>
      </c>
      <c r="F86">
        <v>10</v>
      </c>
      <c r="G86">
        <v>38.36</v>
      </c>
      <c r="H86">
        <v>26.58</v>
      </c>
      <c r="I86">
        <v>28.34</v>
      </c>
      <c r="J86">
        <v>33.31</v>
      </c>
      <c r="K86">
        <v>1353.82</v>
      </c>
      <c r="N86">
        <f t="shared" si="4"/>
        <v>14.429299999999998</v>
      </c>
      <c r="O86">
        <f t="shared" si="5"/>
        <v>0.69877913537020619</v>
      </c>
      <c r="P86">
        <v>85</v>
      </c>
      <c r="Q86">
        <f t="shared" si="6"/>
        <v>71.378653157117796</v>
      </c>
      <c r="R86">
        <f t="shared" si="7"/>
        <v>2.4938956768510305</v>
      </c>
    </row>
    <row r="87" spans="1:18" x14ac:dyDescent="0.75">
      <c r="A87" s="7">
        <v>0.47973379629629626</v>
      </c>
      <c r="B87">
        <v>20.3</v>
      </c>
      <c r="C87">
        <v>33</v>
      </c>
      <c r="D87">
        <v>10</v>
      </c>
      <c r="E87">
        <v>36.74</v>
      </c>
      <c r="F87">
        <v>10</v>
      </c>
      <c r="G87">
        <v>38.5</v>
      </c>
      <c r="H87">
        <v>26.99</v>
      </c>
      <c r="I87">
        <v>28.83</v>
      </c>
      <c r="J87">
        <v>33.340000000000003</v>
      </c>
      <c r="K87">
        <v>1340.15</v>
      </c>
      <c r="N87">
        <f t="shared" si="4"/>
        <v>14.349299999999999</v>
      </c>
      <c r="O87">
        <f t="shared" si="5"/>
        <v>0.69490491203091631</v>
      </c>
      <c r="P87">
        <v>86</v>
      </c>
      <c r="Q87">
        <f t="shared" si="6"/>
        <v>71.219083857749155</v>
      </c>
      <c r="R87">
        <f t="shared" si="7"/>
        <v>2.4745245601545811</v>
      </c>
    </row>
    <row r="88" spans="1:18" x14ac:dyDescent="0.75">
      <c r="A88" s="7">
        <v>0.48042824074074075</v>
      </c>
      <c r="B88">
        <v>20.149999999999999</v>
      </c>
      <c r="C88">
        <v>33.07</v>
      </c>
      <c r="D88">
        <v>10</v>
      </c>
      <c r="E88">
        <v>36.86</v>
      </c>
      <c r="F88">
        <v>10</v>
      </c>
      <c r="G88">
        <v>38.56</v>
      </c>
      <c r="H88">
        <v>27.34</v>
      </c>
      <c r="I88">
        <v>29.11</v>
      </c>
      <c r="J88">
        <v>33.090000000000003</v>
      </c>
      <c r="K88">
        <v>1315.54</v>
      </c>
      <c r="N88">
        <f t="shared" si="4"/>
        <v>14.199299999999997</v>
      </c>
      <c r="O88">
        <f t="shared" si="5"/>
        <v>0.68764074326974756</v>
      </c>
      <c r="P88">
        <v>87</v>
      </c>
      <c r="Q88">
        <f t="shared" si="6"/>
        <v>70.915045107857424</v>
      </c>
      <c r="R88">
        <f t="shared" si="7"/>
        <v>2.4382037163487373</v>
      </c>
    </row>
    <row r="89" spans="1:18" x14ac:dyDescent="0.75">
      <c r="A89" s="7">
        <v>0.48112268518518514</v>
      </c>
      <c r="B89">
        <v>20.11</v>
      </c>
      <c r="C89">
        <v>33.17</v>
      </c>
      <c r="D89">
        <v>10</v>
      </c>
      <c r="E89">
        <v>36.97</v>
      </c>
      <c r="F89">
        <v>10</v>
      </c>
      <c r="G89">
        <v>38.549999999999997</v>
      </c>
      <c r="H89">
        <v>27.58</v>
      </c>
      <c r="I89">
        <v>29.21</v>
      </c>
      <c r="J89">
        <v>33.869999999999997</v>
      </c>
      <c r="K89">
        <v>1241.72</v>
      </c>
      <c r="N89">
        <f t="shared" si="4"/>
        <v>14.159299999999998</v>
      </c>
      <c r="O89">
        <f t="shared" si="5"/>
        <v>0.68570363160010261</v>
      </c>
      <c r="P89">
        <v>88</v>
      </c>
      <c r="Q89">
        <f t="shared" si="6"/>
        <v>70.832880156504913</v>
      </c>
      <c r="R89">
        <f t="shared" si="7"/>
        <v>2.4285181580005126</v>
      </c>
    </row>
    <row r="90" spans="1:18" x14ac:dyDescent="0.75">
      <c r="A90" s="7">
        <v>0.48181712962962964</v>
      </c>
      <c r="B90">
        <v>20.010000000000002</v>
      </c>
      <c r="C90">
        <v>33.270000000000003</v>
      </c>
      <c r="D90">
        <v>10</v>
      </c>
      <c r="E90">
        <v>37.090000000000003</v>
      </c>
      <c r="F90">
        <v>10</v>
      </c>
      <c r="G90">
        <v>38.71</v>
      </c>
      <c r="H90">
        <v>27.69</v>
      </c>
      <c r="I90">
        <v>29.32</v>
      </c>
      <c r="J90">
        <v>33.32</v>
      </c>
      <c r="K90">
        <v>1280</v>
      </c>
      <c r="N90">
        <f t="shared" si="4"/>
        <v>14.0593</v>
      </c>
      <c r="O90">
        <f t="shared" si="5"/>
        <v>0.68086085242599026</v>
      </c>
      <c r="P90">
        <v>89</v>
      </c>
      <c r="Q90">
        <f t="shared" si="6"/>
        <v>70.625422318323089</v>
      </c>
      <c r="R90">
        <f t="shared" si="7"/>
        <v>2.4043042621299513</v>
      </c>
    </row>
    <row r="91" spans="1:18" x14ac:dyDescent="0.75">
      <c r="A91" s="7">
        <v>0.48251157407407402</v>
      </c>
      <c r="B91">
        <v>19.940000000000001</v>
      </c>
      <c r="C91">
        <v>33.33</v>
      </c>
      <c r="D91">
        <v>10</v>
      </c>
      <c r="E91">
        <v>37.21</v>
      </c>
      <c r="F91">
        <v>10</v>
      </c>
      <c r="G91">
        <v>38.840000000000003</v>
      </c>
      <c r="H91">
        <v>27.92</v>
      </c>
      <c r="I91">
        <v>29.59</v>
      </c>
      <c r="J91">
        <v>34.19</v>
      </c>
      <c r="K91">
        <v>1321.01</v>
      </c>
      <c r="N91">
        <f t="shared" si="4"/>
        <v>13.9893</v>
      </c>
      <c r="O91">
        <f t="shared" si="5"/>
        <v>0.6774709070041115</v>
      </c>
      <c r="P91">
        <v>90</v>
      </c>
      <c r="Q91">
        <f t="shared" si="6"/>
        <v>70.478437091205421</v>
      </c>
      <c r="R91">
        <f t="shared" si="7"/>
        <v>2.3873545350205574</v>
      </c>
    </row>
    <row r="92" spans="1:18" x14ac:dyDescent="0.75">
      <c r="A92" s="7">
        <v>0.48320601851851852</v>
      </c>
      <c r="B92">
        <v>19.77</v>
      </c>
      <c r="C92">
        <v>33.44</v>
      </c>
      <c r="D92">
        <v>10</v>
      </c>
      <c r="E92">
        <v>37.340000000000003</v>
      </c>
      <c r="F92">
        <v>10</v>
      </c>
      <c r="G92">
        <v>38.97</v>
      </c>
      <c r="H92">
        <v>28.14</v>
      </c>
      <c r="I92">
        <v>29.81</v>
      </c>
      <c r="J92">
        <v>34.44</v>
      </c>
      <c r="K92">
        <v>1321.01</v>
      </c>
      <c r="N92">
        <f t="shared" si="4"/>
        <v>13.819299999999998</v>
      </c>
      <c r="O92">
        <f t="shared" si="5"/>
        <v>0.66923818240812027</v>
      </c>
      <c r="P92">
        <v>91</v>
      </c>
      <c r="Q92">
        <f t="shared" si="6"/>
        <v>70.115273566678482</v>
      </c>
      <c r="R92">
        <f t="shared" si="7"/>
        <v>2.3461909120406013</v>
      </c>
    </row>
    <row r="93" spans="1:18" x14ac:dyDescent="0.75">
      <c r="A93" s="7">
        <v>0.48390046296296302</v>
      </c>
      <c r="B93">
        <v>19.72</v>
      </c>
      <c r="C93">
        <v>33.53</v>
      </c>
      <c r="D93">
        <v>10</v>
      </c>
      <c r="E93">
        <v>37.51</v>
      </c>
      <c r="F93">
        <v>10</v>
      </c>
      <c r="G93">
        <v>39.07</v>
      </c>
      <c r="H93">
        <v>28.42</v>
      </c>
      <c r="I93">
        <v>30</v>
      </c>
      <c r="J93">
        <v>33.630000000000003</v>
      </c>
      <c r="K93">
        <v>1312.81</v>
      </c>
      <c r="N93">
        <f t="shared" si="4"/>
        <v>13.769299999999998</v>
      </c>
      <c r="O93">
        <f t="shared" si="5"/>
        <v>0.66681679282106399</v>
      </c>
      <c r="P93">
        <v>92</v>
      </c>
      <c r="Q93">
        <f t="shared" si="6"/>
        <v>70.00675415598468</v>
      </c>
      <c r="R93">
        <f t="shared" si="7"/>
        <v>2.3340839641053202</v>
      </c>
    </row>
    <row r="94" spans="1:18" x14ac:dyDescent="0.75">
      <c r="A94" s="7">
        <v>0.4845949074074074</v>
      </c>
      <c r="B94">
        <v>19.66</v>
      </c>
      <c r="C94">
        <v>33.590000000000003</v>
      </c>
      <c r="D94">
        <v>10</v>
      </c>
      <c r="E94">
        <v>37.68</v>
      </c>
      <c r="F94">
        <v>10</v>
      </c>
      <c r="G94">
        <v>39.26</v>
      </c>
      <c r="H94">
        <v>28.73</v>
      </c>
      <c r="I94">
        <v>30.25</v>
      </c>
      <c r="J94">
        <v>33.950000000000003</v>
      </c>
      <c r="K94">
        <v>1319.64</v>
      </c>
      <c r="N94">
        <f t="shared" si="4"/>
        <v>13.709299999999999</v>
      </c>
      <c r="O94">
        <f t="shared" si="5"/>
        <v>0.66391112531659668</v>
      </c>
      <c r="P94">
        <v>93</v>
      </c>
      <c r="Q94">
        <f t="shared" si="6"/>
        <v>69.875485983967081</v>
      </c>
      <c r="R94">
        <f t="shared" si="7"/>
        <v>2.3195556265829831</v>
      </c>
    </row>
    <row r="95" spans="1:18" x14ac:dyDescent="0.75">
      <c r="A95" s="7">
        <v>0.4852893518518519</v>
      </c>
      <c r="B95">
        <v>19.66</v>
      </c>
      <c r="C95">
        <v>33.590000000000003</v>
      </c>
      <c r="D95">
        <v>10</v>
      </c>
      <c r="E95">
        <v>37.79</v>
      </c>
      <c r="F95">
        <v>10</v>
      </c>
      <c r="G95">
        <v>39.299999999999997</v>
      </c>
      <c r="H95">
        <v>29.02</v>
      </c>
      <c r="I95">
        <v>30.54</v>
      </c>
      <c r="J95">
        <v>33.04</v>
      </c>
      <c r="K95">
        <v>1310.07</v>
      </c>
      <c r="N95">
        <f t="shared" si="4"/>
        <v>13.709299999999999</v>
      </c>
      <c r="O95">
        <f t="shared" si="5"/>
        <v>0.66391112531659668</v>
      </c>
      <c r="P95">
        <v>94</v>
      </c>
      <c r="Q95">
        <f t="shared" si="6"/>
        <v>69.875485983967081</v>
      </c>
      <c r="R95">
        <f t="shared" si="7"/>
        <v>2.3195556265829831</v>
      </c>
    </row>
    <row r="96" spans="1:18" x14ac:dyDescent="0.75">
      <c r="A96" s="7">
        <v>0.48598379629629629</v>
      </c>
      <c r="B96">
        <v>19.63</v>
      </c>
      <c r="C96">
        <v>33.57</v>
      </c>
      <c r="D96">
        <v>10</v>
      </c>
      <c r="E96">
        <v>37.880000000000003</v>
      </c>
      <c r="F96">
        <v>10</v>
      </c>
      <c r="G96">
        <v>39.29</v>
      </c>
      <c r="H96">
        <v>29.35</v>
      </c>
      <c r="I96">
        <v>30.76</v>
      </c>
      <c r="J96">
        <v>33.17</v>
      </c>
      <c r="K96">
        <v>1312.81</v>
      </c>
      <c r="N96">
        <f t="shared" si="4"/>
        <v>13.679299999999998</v>
      </c>
      <c r="O96">
        <f t="shared" si="5"/>
        <v>0.66245829156436287</v>
      </c>
      <c r="P96">
        <v>95</v>
      </c>
      <c r="Q96">
        <f t="shared" si="6"/>
        <v>69.809420072664523</v>
      </c>
      <c r="R96">
        <f t="shared" si="7"/>
        <v>2.3122914578218143</v>
      </c>
    </row>
    <row r="97" spans="1:18" x14ac:dyDescent="0.75">
      <c r="A97" s="7">
        <v>0.48667824074074079</v>
      </c>
      <c r="B97">
        <v>19.57</v>
      </c>
      <c r="C97">
        <v>33.520000000000003</v>
      </c>
      <c r="D97">
        <v>10</v>
      </c>
      <c r="E97">
        <v>37.94</v>
      </c>
      <c r="F97">
        <v>10</v>
      </c>
      <c r="G97">
        <v>39.4</v>
      </c>
      <c r="H97">
        <v>29.75</v>
      </c>
      <c r="I97">
        <v>31.07</v>
      </c>
      <c r="J97">
        <v>33</v>
      </c>
      <c r="K97">
        <v>1315.54</v>
      </c>
      <c r="N97">
        <f t="shared" si="4"/>
        <v>13.619299999999999</v>
      </c>
      <c r="O97">
        <f t="shared" si="5"/>
        <v>0.65955262405989545</v>
      </c>
      <c r="P97">
        <v>96</v>
      </c>
      <c r="Q97">
        <f t="shared" si="6"/>
        <v>69.676415087412707</v>
      </c>
      <c r="R97">
        <f t="shared" si="7"/>
        <v>2.2977631202994773</v>
      </c>
    </row>
    <row r="98" spans="1:18" x14ac:dyDescent="0.75">
      <c r="A98" s="7">
        <v>0.48737268518518517</v>
      </c>
      <c r="B98">
        <v>19.440000000000001</v>
      </c>
      <c r="C98">
        <v>33.57</v>
      </c>
      <c r="D98">
        <v>10</v>
      </c>
      <c r="E98">
        <v>38.01</v>
      </c>
      <c r="F98">
        <v>10</v>
      </c>
      <c r="G98">
        <v>39.51</v>
      </c>
      <c r="H98">
        <v>30.1</v>
      </c>
      <c r="I98">
        <v>31.32</v>
      </c>
      <c r="J98">
        <v>33.74</v>
      </c>
      <c r="K98">
        <v>1322.38</v>
      </c>
      <c r="N98">
        <f t="shared" si="4"/>
        <v>13.4893</v>
      </c>
      <c r="O98">
        <f t="shared" si="5"/>
        <v>0.65325701113354928</v>
      </c>
      <c r="P98">
        <v>97</v>
      </c>
      <c r="Q98">
        <f t="shared" si="6"/>
        <v>69.384178571163801</v>
      </c>
      <c r="R98">
        <f t="shared" si="7"/>
        <v>2.2662850556677463</v>
      </c>
    </row>
    <row r="99" spans="1:18" x14ac:dyDescent="0.75">
      <c r="A99" s="7">
        <v>0.48806712962962967</v>
      </c>
      <c r="B99">
        <v>19.28</v>
      </c>
      <c r="C99">
        <v>33.61</v>
      </c>
      <c r="D99">
        <v>10</v>
      </c>
      <c r="E99">
        <v>38.090000000000003</v>
      </c>
      <c r="F99">
        <v>10</v>
      </c>
      <c r="G99">
        <v>39.64</v>
      </c>
      <c r="H99">
        <v>30.53</v>
      </c>
      <c r="I99">
        <v>31.6</v>
      </c>
      <c r="J99">
        <v>33.020000000000003</v>
      </c>
      <c r="K99">
        <v>1322.38</v>
      </c>
      <c r="N99">
        <f t="shared" si="4"/>
        <v>13.3293</v>
      </c>
      <c r="O99">
        <f t="shared" si="5"/>
        <v>0.6455085644549694</v>
      </c>
      <c r="P99">
        <v>98</v>
      </c>
      <c r="Q99">
        <f t="shared" si="6"/>
        <v>69.016677544957332</v>
      </c>
      <c r="R99">
        <f t="shared" si="7"/>
        <v>2.227542822274847</v>
      </c>
    </row>
    <row r="100" spans="1:18" x14ac:dyDescent="0.75">
      <c r="A100" s="7">
        <v>0.48876157407407406</v>
      </c>
      <c r="B100">
        <v>19.16</v>
      </c>
      <c r="C100">
        <v>33.57</v>
      </c>
      <c r="D100">
        <v>10</v>
      </c>
      <c r="E100">
        <v>38.17</v>
      </c>
      <c r="F100">
        <v>10</v>
      </c>
      <c r="G100">
        <v>39.61</v>
      </c>
      <c r="H100">
        <v>30.99</v>
      </c>
      <c r="I100">
        <v>31.89</v>
      </c>
      <c r="J100">
        <v>32.979999999999997</v>
      </c>
      <c r="K100">
        <v>1321.01</v>
      </c>
      <c r="N100">
        <f t="shared" si="4"/>
        <v>13.209299999999999</v>
      </c>
      <c r="O100">
        <f t="shared" si="5"/>
        <v>0.63969722944603447</v>
      </c>
      <c r="P100">
        <v>99</v>
      </c>
      <c r="Q100">
        <f t="shared" si="6"/>
        <v>68.735209284367826</v>
      </c>
      <c r="R100">
        <f t="shared" si="7"/>
        <v>2.198486147230172</v>
      </c>
    </row>
    <row r="101" spans="1:18" x14ac:dyDescent="0.75">
      <c r="A101" s="7">
        <v>0.48945601851851855</v>
      </c>
      <c r="B101">
        <v>19.11</v>
      </c>
      <c r="C101">
        <v>33.47</v>
      </c>
      <c r="D101">
        <v>10</v>
      </c>
      <c r="E101">
        <v>38.19</v>
      </c>
      <c r="F101">
        <v>10</v>
      </c>
      <c r="G101">
        <v>39.549999999999997</v>
      </c>
      <c r="H101">
        <v>31.47</v>
      </c>
      <c r="I101">
        <v>32.21</v>
      </c>
      <c r="J101">
        <v>32.75</v>
      </c>
      <c r="K101">
        <v>1323.75</v>
      </c>
      <c r="N101">
        <f t="shared" si="4"/>
        <v>13.159299999999998</v>
      </c>
      <c r="O101">
        <f t="shared" si="5"/>
        <v>0.63727583985897818</v>
      </c>
      <c r="P101">
        <v>100</v>
      </c>
      <c r="Q101">
        <f t="shared" si="6"/>
        <v>68.616415766796095</v>
      </c>
      <c r="R101">
        <f t="shared" si="7"/>
        <v>2.1863791992948909</v>
      </c>
    </row>
    <row r="102" spans="1:18" x14ac:dyDescent="0.75">
      <c r="A102" s="7">
        <v>0.49015046296296294</v>
      </c>
      <c r="B102">
        <v>18.649999999999999</v>
      </c>
      <c r="C102">
        <v>33.479999999999997</v>
      </c>
      <c r="D102">
        <v>10</v>
      </c>
      <c r="E102">
        <v>38.22</v>
      </c>
      <c r="F102">
        <v>10</v>
      </c>
      <c r="G102">
        <v>39.72</v>
      </c>
      <c r="H102">
        <v>31.92</v>
      </c>
      <c r="I102">
        <v>32.49</v>
      </c>
      <c r="J102">
        <v>33.380000000000003</v>
      </c>
      <c r="K102">
        <v>1323.75</v>
      </c>
      <c r="N102">
        <f t="shared" si="4"/>
        <v>12.699299999999997</v>
      </c>
      <c r="O102">
        <f t="shared" si="5"/>
        <v>0.6149990556580609</v>
      </c>
      <c r="P102">
        <v>101</v>
      </c>
      <c r="Q102">
        <f t="shared" si="6"/>
        <v>67.479624861212812</v>
      </c>
      <c r="R102">
        <f t="shared" si="7"/>
        <v>2.0749952782903045</v>
      </c>
    </row>
    <row r="103" spans="1:18" x14ac:dyDescent="0.75">
      <c r="A103" s="7">
        <v>0.49084490740740744</v>
      </c>
      <c r="B103">
        <v>18.52</v>
      </c>
      <c r="C103">
        <v>33.47</v>
      </c>
      <c r="D103">
        <v>10</v>
      </c>
      <c r="E103">
        <v>38.22</v>
      </c>
      <c r="F103">
        <v>10</v>
      </c>
      <c r="G103">
        <v>39.71</v>
      </c>
      <c r="H103">
        <v>32.36</v>
      </c>
      <c r="I103">
        <v>32.82</v>
      </c>
      <c r="J103">
        <v>33.5</v>
      </c>
      <c r="K103">
        <v>1329.21</v>
      </c>
      <c r="N103">
        <f t="shared" si="4"/>
        <v>12.569299999999998</v>
      </c>
      <c r="O103">
        <f t="shared" si="5"/>
        <v>0.60870344273171484</v>
      </c>
      <c r="P103">
        <v>102</v>
      </c>
      <c r="Q103">
        <f t="shared" si="6"/>
        <v>67.143277668605236</v>
      </c>
      <c r="R103">
        <f t="shared" si="7"/>
        <v>2.043517213658574</v>
      </c>
    </row>
    <row r="104" spans="1:18" x14ac:dyDescent="0.75">
      <c r="A104" s="7">
        <v>0.49153935185185182</v>
      </c>
      <c r="B104">
        <v>18.5</v>
      </c>
      <c r="C104">
        <v>33.49</v>
      </c>
      <c r="D104">
        <v>10</v>
      </c>
      <c r="E104">
        <v>38.24</v>
      </c>
      <c r="F104">
        <v>10</v>
      </c>
      <c r="G104">
        <v>39.72</v>
      </c>
      <c r="H104">
        <v>32.83</v>
      </c>
      <c r="I104">
        <v>33.200000000000003</v>
      </c>
      <c r="J104">
        <v>33.270000000000003</v>
      </c>
      <c r="K104">
        <v>1330.58</v>
      </c>
      <c r="N104">
        <f t="shared" si="4"/>
        <v>12.549299999999999</v>
      </c>
      <c r="O104">
        <f t="shared" si="5"/>
        <v>0.60773488689689237</v>
      </c>
      <c r="P104">
        <v>103</v>
      </c>
      <c r="Q104">
        <f t="shared" si="6"/>
        <v>67.090913437402875</v>
      </c>
      <c r="R104">
        <f t="shared" si="7"/>
        <v>2.0386744344844616</v>
      </c>
    </row>
    <row r="105" spans="1:18" x14ac:dyDescent="0.75">
      <c r="A105" s="7">
        <v>0.49223379629629632</v>
      </c>
      <c r="B105">
        <v>18.5</v>
      </c>
      <c r="C105">
        <v>33.53</v>
      </c>
      <c r="D105">
        <v>10</v>
      </c>
      <c r="E105">
        <v>38.29</v>
      </c>
      <c r="F105">
        <v>10</v>
      </c>
      <c r="G105">
        <v>39.840000000000003</v>
      </c>
      <c r="H105">
        <v>33.270000000000003</v>
      </c>
      <c r="I105">
        <v>33.53</v>
      </c>
      <c r="J105">
        <v>33.47</v>
      </c>
      <c r="K105">
        <v>1337.42</v>
      </c>
      <c r="N105">
        <f t="shared" si="4"/>
        <v>12.549299999999999</v>
      </c>
      <c r="O105">
        <f t="shared" si="5"/>
        <v>0.60773488689689237</v>
      </c>
      <c r="P105">
        <v>104</v>
      </c>
      <c r="Q105">
        <f t="shared" si="6"/>
        <v>67.090913437402875</v>
      </c>
      <c r="R105">
        <f t="shared" si="7"/>
        <v>2.0386744344844616</v>
      </c>
    </row>
    <row r="106" spans="1:18" x14ac:dyDescent="0.75">
      <c r="A106" s="7">
        <v>0.49292824074074071</v>
      </c>
      <c r="B106">
        <v>18.46</v>
      </c>
      <c r="C106">
        <v>33.549999999999997</v>
      </c>
      <c r="D106">
        <v>10</v>
      </c>
      <c r="E106">
        <v>38.33</v>
      </c>
      <c r="F106">
        <v>10</v>
      </c>
      <c r="G106">
        <v>39.909999999999997</v>
      </c>
      <c r="H106">
        <v>33.74</v>
      </c>
      <c r="I106">
        <v>33.92</v>
      </c>
      <c r="J106">
        <v>34.42</v>
      </c>
      <c r="K106">
        <v>1340.15</v>
      </c>
      <c r="N106">
        <f t="shared" si="4"/>
        <v>12.5093</v>
      </c>
      <c r="O106">
        <f t="shared" si="5"/>
        <v>0.60579777522724743</v>
      </c>
      <c r="P106">
        <v>105</v>
      </c>
      <c r="Q106">
        <f t="shared" si="6"/>
        <v>66.985682652106831</v>
      </c>
      <c r="R106">
        <f t="shared" si="7"/>
        <v>2.0289888761362369</v>
      </c>
    </row>
    <row r="107" spans="1:18" x14ac:dyDescent="0.75">
      <c r="A107" s="7">
        <v>0.49362268518518521</v>
      </c>
      <c r="B107">
        <v>18.079999999999998</v>
      </c>
      <c r="C107">
        <v>33.590000000000003</v>
      </c>
      <c r="D107">
        <v>10</v>
      </c>
      <c r="E107">
        <v>38.4</v>
      </c>
      <c r="F107">
        <v>10</v>
      </c>
      <c r="G107">
        <v>39.97</v>
      </c>
      <c r="H107">
        <v>34.18</v>
      </c>
      <c r="I107">
        <v>34.28</v>
      </c>
      <c r="J107">
        <v>33.22</v>
      </c>
      <c r="K107">
        <v>1338.78</v>
      </c>
      <c r="N107">
        <f t="shared" si="4"/>
        <v>12.129299999999997</v>
      </c>
      <c r="O107">
        <f t="shared" si="5"/>
        <v>0.58739521436562003</v>
      </c>
      <c r="P107">
        <v>106</v>
      </c>
      <c r="Q107">
        <f t="shared" si="6"/>
        <v>65.951373945734701</v>
      </c>
      <c r="R107">
        <f t="shared" si="7"/>
        <v>1.9369760718281002</v>
      </c>
    </row>
    <row r="108" spans="1:18" x14ac:dyDescent="0.75">
      <c r="A108" s="7">
        <v>0.49431712962962965</v>
      </c>
      <c r="B108">
        <v>17.989999999999998</v>
      </c>
      <c r="C108">
        <v>33.64</v>
      </c>
      <c r="D108">
        <v>10</v>
      </c>
      <c r="E108">
        <v>38.46</v>
      </c>
      <c r="F108">
        <v>10</v>
      </c>
      <c r="G108">
        <v>40.07</v>
      </c>
      <c r="H108">
        <v>34.630000000000003</v>
      </c>
      <c r="I108">
        <v>34.630000000000003</v>
      </c>
      <c r="J108">
        <v>33.72</v>
      </c>
      <c r="K108">
        <v>1333.32</v>
      </c>
      <c r="N108">
        <f t="shared" si="4"/>
        <v>12.039299999999997</v>
      </c>
      <c r="O108">
        <f t="shared" si="5"/>
        <v>0.5830367131089188</v>
      </c>
      <c r="P108">
        <v>107</v>
      </c>
      <c r="Q108">
        <f t="shared" si="6"/>
        <v>65.696842839699983</v>
      </c>
      <c r="R108">
        <f t="shared" si="7"/>
        <v>1.9151835655445941</v>
      </c>
    </row>
    <row r="109" spans="1:18" x14ac:dyDescent="0.75">
      <c r="A109" s="7">
        <v>0.49501157407407409</v>
      </c>
      <c r="B109">
        <v>17.95</v>
      </c>
      <c r="C109">
        <v>33.6</v>
      </c>
      <c r="D109">
        <v>10</v>
      </c>
      <c r="E109">
        <v>38.5</v>
      </c>
      <c r="F109">
        <v>10</v>
      </c>
      <c r="G109">
        <v>39.94</v>
      </c>
      <c r="H109">
        <v>35.01</v>
      </c>
      <c r="I109">
        <v>34.92</v>
      </c>
      <c r="J109">
        <v>31.73</v>
      </c>
      <c r="K109">
        <v>1258.1199999999999</v>
      </c>
      <c r="N109">
        <f t="shared" si="4"/>
        <v>11.999299999999998</v>
      </c>
      <c r="O109">
        <f t="shared" si="5"/>
        <v>0.58109960143927386</v>
      </c>
      <c r="P109">
        <v>108</v>
      </c>
      <c r="Q109">
        <f t="shared" si="6"/>
        <v>65.582492312051528</v>
      </c>
      <c r="R109">
        <f t="shared" si="7"/>
        <v>1.9054980071963694</v>
      </c>
    </row>
    <row r="110" spans="1:18" x14ac:dyDescent="0.75">
      <c r="A110" s="7">
        <v>0.49570601851851853</v>
      </c>
      <c r="B110">
        <v>17.57</v>
      </c>
      <c r="C110">
        <v>33.54</v>
      </c>
      <c r="D110">
        <v>10</v>
      </c>
      <c r="E110">
        <v>38.520000000000003</v>
      </c>
      <c r="F110">
        <v>10</v>
      </c>
      <c r="G110">
        <v>40.06</v>
      </c>
      <c r="H110">
        <v>35.229999999999997</v>
      </c>
      <c r="I110">
        <v>35.1</v>
      </c>
      <c r="J110">
        <v>32.4</v>
      </c>
      <c r="K110">
        <v>1301.8699999999999</v>
      </c>
      <c r="N110">
        <f t="shared" si="4"/>
        <v>11.619299999999999</v>
      </c>
      <c r="O110">
        <f t="shared" si="5"/>
        <v>0.56269704057764669</v>
      </c>
      <c r="P110">
        <v>109</v>
      </c>
      <c r="Q110">
        <f t="shared" si="6"/>
        <v>64.456894993674325</v>
      </c>
      <c r="R110">
        <f t="shared" si="7"/>
        <v>1.8134852028882333</v>
      </c>
    </row>
    <row r="111" spans="1:18" x14ac:dyDescent="0.75">
      <c r="A111" s="7">
        <v>0.49640046296296297</v>
      </c>
      <c r="B111">
        <v>17.190000000000001</v>
      </c>
      <c r="C111">
        <v>33.49</v>
      </c>
      <c r="D111">
        <v>10</v>
      </c>
      <c r="E111">
        <v>38.51</v>
      </c>
      <c r="F111">
        <v>10</v>
      </c>
      <c r="G111">
        <v>39.909999999999997</v>
      </c>
      <c r="H111">
        <v>35.56</v>
      </c>
      <c r="I111">
        <v>35.39</v>
      </c>
      <c r="J111">
        <v>31.59</v>
      </c>
      <c r="K111">
        <v>1290.93</v>
      </c>
      <c r="N111">
        <f t="shared" si="4"/>
        <v>11.2393</v>
      </c>
      <c r="O111">
        <f t="shared" si="5"/>
        <v>0.54429447971601941</v>
      </c>
      <c r="P111">
        <v>110</v>
      </c>
      <c r="Q111">
        <f t="shared" si="6"/>
        <v>63.25518493144591</v>
      </c>
      <c r="R111">
        <f t="shared" si="7"/>
        <v>1.7214723985800973</v>
      </c>
    </row>
    <row r="112" spans="1:18" x14ac:dyDescent="0.75">
      <c r="A112" s="7">
        <v>0.49709490740740742</v>
      </c>
      <c r="B112">
        <v>17.149999999999999</v>
      </c>
      <c r="C112">
        <v>33.42</v>
      </c>
      <c r="D112">
        <v>10</v>
      </c>
      <c r="E112">
        <v>38.51</v>
      </c>
      <c r="F112">
        <v>10</v>
      </c>
      <c r="G112">
        <v>40.04</v>
      </c>
      <c r="H112">
        <v>35.97</v>
      </c>
      <c r="I112">
        <v>35.94</v>
      </c>
      <c r="J112">
        <v>32.86</v>
      </c>
      <c r="K112">
        <v>1363.39</v>
      </c>
      <c r="N112">
        <f t="shared" si="4"/>
        <v>11.199299999999997</v>
      </c>
      <c r="O112">
        <f t="shared" si="5"/>
        <v>0.54235736804637436</v>
      </c>
      <c r="P112">
        <v>111</v>
      </c>
      <c r="Q112">
        <f t="shared" si="6"/>
        <v>63.123945246577904</v>
      </c>
      <c r="R112">
        <f t="shared" si="7"/>
        <v>1.7117868402318717</v>
      </c>
    </row>
    <row r="113" spans="1:18" x14ac:dyDescent="0.75">
      <c r="A113" s="7">
        <v>0.49778935185185186</v>
      </c>
      <c r="B113">
        <v>17.04</v>
      </c>
      <c r="C113">
        <v>33.340000000000003</v>
      </c>
      <c r="D113">
        <v>10</v>
      </c>
      <c r="E113">
        <v>38.49</v>
      </c>
      <c r="F113">
        <v>10</v>
      </c>
      <c r="G113">
        <v>39.94</v>
      </c>
      <c r="H113">
        <v>36.33</v>
      </c>
      <c r="I113">
        <v>36.159999999999997</v>
      </c>
      <c r="J113">
        <v>32.31</v>
      </c>
      <c r="K113">
        <v>1295.04</v>
      </c>
      <c r="N113">
        <f t="shared" si="4"/>
        <v>11.089299999999998</v>
      </c>
      <c r="O113">
        <f t="shared" si="5"/>
        <v>0.53703031095485065</v>
      </c>
      <c r="P113">
        <v>112</v>
      </c>
      <c r="Q113">
        <f t="shared" si="6"/>
        <v>62.758154256806108</v>
      </c>
      <c r="R113">
        <f t="shared" si="7"/>
        <v>1.6851515547742535</v>
      </c>
    </row>
    <row r="114" spans="1:18" x14ac:dyDescent="0.75">
      <c r="A114" s="7">
        <v>0.4984837962962963</v>
      </c>
      <c r="B114">
        <v>17.03</v>
      </c>
      <c r="C114">
        <v>33.32</v>
      </c>
      <c r="D114">
        <v>10</v>
      </c>
      <c r="E114">
        <v>38.47</v>
      </c>
      <c r="F114">
        <v>10</v>
      </c>
      <c r="G114">
        <v>40.11</v>
      </c>
      <c r="H114">
        <v>36.71</v>
      </c>
      <c r="I114">
        <v>36.619999999999997</v>
      </c>
      <c r="J114">
        <v>32.92</v>
      </c>
      <c r="K114">
        <v>1338.78</v>
      </c>
      <c r="N114">
        <f t="shared" si="4"/>
        <v>11.0793</v>
      </c>
      <c r="O114">
        <f t="shared" si="5"/>
        <v>0.53654603303743953</v>
      </c>
      <c r="P114">
        <v>113</v>
      </c>
      <c r="Q114">
        <f t="shared" si="6"/>
        <v>62.72454035904795</v>
      </c>
      <c r="R114">
        <f t="shared" si="7"/>
        <v>1.6827301651871978</v>
      </c>
    </row>
    <row r="115" spans="1:18" x14ac:dyDescent="0.75">
      <c r="A115" s="7">
        <v>0.49917824074074074</v>
      </c>
      <c r="B115">
        <v>17</v>
      </c>
      <c r="C115">
        <v>33.33</v>
      </c>
      <c r="D115">
        <v>10</v>
      </c>
      <c r="E115">
        <v>38.46</v>
      </c>
      <c r="F115">
        <v>10</v>
      </c>
      <c r="G115">
        <v>40.159999999999997</v>
      </c>
      <c r="H115">
        <v>37.06</v>
      </c>
      <c r="I115">
        <v>36.93</v>
      </c>
      <c r="J115">
        <v>33.4</v>
      </c>
      <c r="K115">
        <v>1326.48</v>
      </c>
      <c r="N115">
        <f t="shared" si="4"/>
        <v>11.049299999999999</v>
      </c>
      <c r="O115">
        <f t="shared" si="5"/>
        <v>0.53509319928520571</v>
      </c>
      <c r="P115">
        <v>114</v>
      </c>
      <c r="Q115">
        <f t="shared" si="6"/>
        <v>62.623333604843744</v>
      </c>
      <c r="R115">
        <f t="shared" si="7"/>
        <v>1.6754659964260288</v>
      </c>
    </row>
    <row r="116" spans="1:18" x14ac:dyDescent="0.75">
      <c r="A116" s="7">
        <v>0.49987268518518518</v>
      </c>
      <c r="B116">
        <v>16.97</v>
      </c>
      <c r="C116">
        <v>33.35</v>
      </c>
      <c r="D116">
        <v>10</v>
      </c>
      <c r="E116">
        <v>38.47</v>
      </c>
      <c r="F116">
        <v>10</v>
      </c>
      <c r="G116">
        <v>40.32</v>
      </c>
      <c r="H116">
        <v>37.340000000000003</v>
      </c>
      <c r="I116">
        <v>37.24</v>
      </c>
      <c r="J116">
        <v>33.68</v>
      </c>
      <c r="K116">
        <v>1368.86</v>
      </c>
      <c r="N116">
        <f t="shared" si="4"/>
        <v>11.019299999999998</v>
      </c>
      <c r="O116">
        <f t="shared" si="5"/>
        <v>0.53364036553297189</v>
      </c>
      <c r="P116">
        <v>115</v>
      </c>
      <c r="Q116">
        <f t="shared" si="6"/>
        <v>62.521575780675718</v>
      </c>
      <c r="R116">
        <f t="shared" si="7"/>
        <v>1.6682018276648598</v>
      </c>
    </row>
    <row r="117" spans="1:18" x14ac:dyDescent="0.75">
      <c r="A117" s="7">
        <v>0.50056712962962957</v>
      </c>
      <c r="B117">
        <v>16.899999999999999</v>
      </c>
      <c r="C117">
        <v>33.409999999999997</v>
      </c>
      <c r="D117">
        <v>10</v>
      </c>
      <c r="E117">
        <v>38.5</v>
      </c>
      <c r="F117">
        <v>10</v>
      </c>
      <c r="G117">
        <v>40.36</v>
      </c>
      <c r="H117">
        <v>37.72</v>
      </c>
      <c r="I117">
        <v>37.64</v>
      </c>
      <c r="J117">
        <v>33.22</v>
      </c>
      <c r="K117">
        <v>1370.23</v>
      </c>
      <c r="N117">
        <f t="shared" si="4"/>
        <v>10.949299999999997</v>
      </c>
      <c r="O117">
        <f t="shared" si="5"/>
        <v>0.53025042011109325</v>
      </c>
      <c r="P117">
        <v>116</v>
      </c>
      <c r="Q117">
        <f t="shared" si="6"/>
        <v>62.28197236353008</v>
      </c>
      <c r="R117">
        <f t="shared" si="7"/>
        <v>1.6512521005554661</v>
      </c>
    </row>
    <row r="118" spans="1:18" x14ac:dyDescent="0.75">
      <c r="A118" s="7">
        <v>0.50126157407407412</v>
      </c>
      <c r="B118">
        <v>16.88</v>
      </c>
      <c r="C118">
        <v>33.42</v>
      </c>
      <c r="D118">
        <v>10</v>
      </c>
      <c r="E118">
        <v>38.54</v>
      </c>
      <c r="F118">
        <v>10</v>
      </c>
      <c r="G118">
        <v>40.28</v>
      </c>
      <c r="H118">
        <v>38.06</v>
      </c>
      <c r="I118">
        <v>37.979999999999997</v>
      </c>
      <c r="J118">
        <v>33.33</v>
      </c>
      <c r="K118">
        <v>1345.62</v>
      </c>
      <c r="N118">
        <f t="shared" si="4"/>
        <v>10.929299999999998</v>
      </c>
      <c r="O118">
        <f t="shared" si="5"/>
        <v>0.52928186427627077</v>
      </c>
      <c r="P118">
        <v>117</v>
      </c>
      <c r="Q118">
        <f t="shared" si="6"/>
        <v>62.212950509181731</v>
      </c>
      <c r="R118">
        <f t="shared" si="7"/>
        <v>1.646409321381354</v>
      </c>
    </row>
    <row r="119" spans="1:18" x14ac:dyDescent="0.75">
      <c r="A119" s="7">
        <v>0.50195601851851845</v>
      </c>
      <c r="B119">
        <v>16.87</v>
      </c>
      <c r="C119">
        <v>33.42</v>
      </c>
      <c r="D119">
        <v>10</v>
      </c>
      <c r="E119">
        <v>38.54</v>
      </c>
      <c r="F119">
        <v>10</v>
      </c>
      <c r="G119">
        <v>40.22</v>
      </c>
      <c r="H119">
        <v>38.29</v>
      </c>
      <c r="I119">
        <v>38.14</v>
      </c>
      <c r="J119">
        <v>32.64</v>
      </c>
      <c r="K119">
        <v>1293.67</v>
      </c>
      <c r="N119">
        <f t="shared" si="4"/>
        <v>10.9193</v>
      </c>
      <c r="O119">
        <f t="shared" si="5"/>
        <v>0.52879758635885965</v>
      </c>
      <c r="P119">
        <v>118</v>
      </c>
      <c r="Q119">
        <f t="shared" si="6"/>
        <v>62.178344765690106</v>
      </c>
      <c r="R119">
        <f t="shared" si="7"/>
        <v>1.6439879317942983</v>
      </c>
    </row>
    <row r="120" spans="1:18" x14ac:dyDescent="0.75">
      <c r="A120" s="7">
        <v>0.50265046296296301</v>
      </c>
      <c r="B120">
        <v>16.84</v>
      </c>
      <c r="C120">
        <v>33.39</v>
      </c>
      <c r="D120">
        <v>10</v>
      </c>
      <c r="E120">
        <v>38.56</v>
      </c>
      <c r="F120">
        <v>10</v>
      </c>
      <c r="G120">
        <v>40.159999999999997</v>
      </c>
      <c r="H120">
        <v>38.44</v>
      </c>
      <c r="I120">
        <v>38.229999999999997</v>
      </c>
      <c r="J120">
        <v>33.229999999999997</v>
      </c>
      <c r="K120">
        <v>1237.6199999999999</v>
      </c>
      <c r="N120">
        <f t="shared" si="4"/>
        <v>10.889299999999999</v>
      </c>
      <c r="O120">
        <f t="shared" si="5"/>
        <v>0.52734475260662583</v>
      </c>
      <c r="P120">
        <v>119</v>
      </c>
      <c r="Q120">
        <f t="shared" si="6"/>
        <v>62.074146180195235</v>
      </c>
      <c r="R120">
        <f t="shared" si="7"/>
        <v>1.6367237630331293</v>
      </c>
    </row>
    <row r="121" spans="1:18" x14ac:dyDescent="0.75">
      <c r="A121" s="7">
        <v>0.50334490740740734</v>
      </c>
      <c r="B121">
        <v>16.809999999999999</v>
      </c>
      <c r="C121">
        <v>33.36</v>
      </c>
      <c r="D121">
        <v>10</v>
      </c>
      <c r="E121">
        <v>38.53</v>
      </c>
      <c r="F121">
        <v>10</v>
      </c>
      <c r="G121">
        <v>39.74</v>
      </c>
      <c r="H121">
        <v>38.4</v>
      </c>
      <c r="I121">
        <v>37.93</v>
      </c>
      <c r="J121">
        <v>32.590000000000003</v>
      </c>
      <c r="K121">
        <v>1077.6600000000001</v>
      </c>
      <c r="N121">
        <f t="shared" si="4"/>
        <v>10.859299999999998</v>
      </c>
      <c r="O121">
        <f t="shared" si="5"/>
        <v>0.52589191885439202</v>
      </c>
      <c r="P121">
        <v>120</v>
      </c>
      <c r="Q121">
        <f t="shared" si="6"/>
        <v>61.969371874798554</v>
      </c>
      <c r="R121">
        <f t="shared" si="7"/>
        <v>1.6294595942719603</v>
      </c>
    </row>
    <row r="122" spans="1:18" x14ac:dyDescent="0.75">
      <c r="A122" s="7">
        <v>0.50403935185185189</v>
      </c>
      <c r="B122">
        <v>16.809999999999999</v>
      </c>
      <c r="C122">
        <v>33.28</v>
      </c>
      <c r="D122">
        <v>10</v>
      </c>
      <c r="E122">
        <v>38.39</v>
      </c>
      <c r="F122">
        <v>10</v>
      </c>
      <c r="G122">
        <v>39.43</v>
      </c>
      <c r="H122">
        <v>38.130000000000003</v>
      </c>
      <c r="I122">
        <v>37.520000000000003</v>
      </c>
      <c r="J122">
        <v>31.8</v>
      </c>
      <c r="K122">
        <v>994.27</v>
      </c>
      <c r="N122">
        <f t="shared" si="4"/>
        <v>10.859299999999998</v>
      </c>
      <c r="O122">
        <f t="shared" si="5"/>
        <v>0.52589191885439202</v>
      </c>
      <c r="P122">
        <v>121</v>
      </c>
      <c r="Q122">
        <f t="shared" si="6"/>
        <v>61.969371874798554</v>
      </c>
      <c r="R122">
        <f t="shared" si="7"/>
        <v>1.6294595942719603</v>
      </c>
    </row>
    <row r="123" spans="1:18" x14ac:dyDescent="0.75">
      <c r="A123" s="7">
        <v>0.50473379629629633</v>
      </c>
      <c r="B123">
        <v>16.77</v>
      </c>
      <c r="C123">
        <v>33.26</v>
      </c>
      <c r="D123">
        <v>10</v>
      </c>
      <c r="E123">
        <v>38.25</v>
      </c>
      <c r="F123">
        <v>10</v>
      </c>
      <c r="G123">
        <v>39.409999999999997</v>
      </c>
      <c r="H123">
        <v>37.86</v>
      </c>
      <c r="I123">
        <v>37.369999999999997</v>
      </c>
      <c r="J123">
        <v>31.97</v>
      </c>
      <c r="K123">
        <v>1038.02</v>
      </c>
      <c r="N123">
        <f t="shared" si="4"/>
        <v>10.819299999999998</v>
      </c>
      <c r="O123">
        <f t="shared" si="5"/>
        <v>0.52395480718474707</v>
      </c>
      <c r="P123">
        <v>122</v>
      </c>
      <c r="Q123">
        <f t="shared" si="6"/>
        <v>61.828768959174809</v>
      </c>
      <c r="R123">
        <f t="shared" si="7"/>
        <v>1.6197740359237356</v>
      </c>
    </row>
    <row r="124" spans="1:18" x14ac:dyDescent="0.75">
      <c r="A124" s="7">
        <v>0.50542824074074078</v>
      </c>
      <c r="B124">
        <v>16.760000000000002</v>
      </c>
      <c r="C124">
        <v>33.24</v>
      </c>
      <c r="D124">
        <v>10</v>
      </c>
      <c r="E124">
        <v>38.19</v>
      </c>
      <c r="F124">
        <v>10</v>
      </c>
      <c r="G124">
        <v>39.74</v>
      </c>
      <c r="H124">
        <v>37.85</v>
      </c>
      <c r="I124">
        <v>37.6</v>
      </c>
      <c r="J124">
        <v>33.01</v>
      </c>
      <c r="K124">
        <v>1225.31</v>
      </c>
      <c r="N124">
        <f t="shared" si="4"/>
        <v>10.8093</v>
      </c>
      <c r="O124">
        <f t="shared" si="5"/>
        <v>0.52347052926733595</v>
      </c>
      <c r="P124">
        <v>123</v>
      </c>
      <c r="Q124">
        <f t="shared" si="6"/>
        <v>61.793455635425055</v>
      </c>
      <c r="R124">
        <f t="shared" si="7"/>
        <v>1.6173526463366799</v>
      </c>
    </row>
    <row r="125" spans="1:18" x14ac:dyDescent="0.75">
      <c r="A125" s="7">
        <v>0.50612268518518522</v>
      </c>
      <c r="B125">
        <v>16.73</v>
      </c>
      <c r="C125">
        <v>33.25</v>
      </c>
      <c r="D125">
        <v>10</v>
      </c>
      <c r="E125">
        <v>38.159999999999997</v>
      </c>
      <c r="F125">
        <v>10</v>
      </c>
      <c r="G125">
        <v>39.75</v>
      </c>
      <c r="H125">
        <v>38.11</v>
      </c>
      <c r="I125">
        <v>38.08</v>
      </c>
      <c r="J125">
        <v>32.44</v>
      </c>
      <c r="K125">
        <v>1213.01</v>
      </c>
      <c r="N125">
        <f t="shared" si="4"/>
        <v>10.779299999999999</v>
      </c>
      <c r="O125">
        <f t="shared" si="5"/>
        <v>0.52201769551510213</v>
      </c>
      <c r="P125">
        <v>124</v>
      </c>
      <c r="Q125">
        <f t="shared" si="6"/>
        <v>61.687122540424696</v>
      </c>
      <c r="R125">
        <f t="shared" si="7"/>
        <v>1.6100884775755109</v>
      </c>
    </row>
    <row r="126" spans="1:18" x14ac:dyDescent="0.75">
      <c r="A126" s="7">
        <v>0.50681712962962966</v>
      </c>
      <c r="B126">
        <v>16.72</v>
      </c>
      <c r="C126">
        <v>33.28</v>
      </c>
      <c r="D126">
        <v>10</v>
      </c>
      <c r="E126">
        <v>38.14</v>
      </c>
      <c r="F126">
        <v>10</v>
      </c>
      <c r="G126">
        <v>39.6</v>
      </c>
      <c r="H126">
        <v>38.22</v>
      </c>
      <c r="I126">
        <v>38.1</v>
      </c>
      <c r="J126">
        <v>33.57</v>
      </c>
      <c r="K126">
        <v>1152.8599999999999</v>
      </c>
      <c r="N126">
        <f t="shared" si="4"/>
        <v>10.769299999999998</v>
      </c>
      <c r="O126">
        <f t="shared" si="5"/>
        <v>0.5215334175976909</v>
      </c>
      <c r="P126">
        <v>125</v>
      </c>
      <c r="Q126">
        <f t="shared" si="6"/>
        <v>61.651546525772325</v>
      </c>
      <c r="R126">
        <f t="shared" si="7"/>
        <v>1.6076670879884543</v>
      </c>
    </row>
    <row r="127" spans="1:18" x14ac:dyDescent="0.75">
      <c r="A127" s="7">
        <v>0.5075115740740741</v>
      </c>
      <c r="B127">
        <v>16.71</v>
      </c>
      <c r="C127">
        <v>33.33</v>
      </c>
      <c r="D127">
        <v>10</v>
      </c>
      <c r="E127">
        <v>38.119999999999997</v>
      </c>
      <c r="F127">
        <v>10</v>
      </c>
      <c r="G127">
        <v>39.4</v>
      </c>
      <c r="H127">
        <v>38.25</v>
      </c>
      <c r="I127">
        <v>38.03</v>
      </c>
      <c r="J127">
        <v>32.92</v>
      </c>
      <c r="K127">
        <v>1077.6600000000001</v>
      </c>
      <c r="N127">
        <f t="shared" si="4"/>
        <v>10.7593</v>
      </c>
      <c r="O127">
        <f t="shared" si="5"/>
        <v>0.52104913968027966</v>
      </c>
      <c r="P127">
        <v>126</v>
      </c>
      <c r="Q127">
        <f t="shared" si="6"/>
        <v>61.615904380396493</v>
      </c>
      <c r="R127">
        <f t="shared" si="7"/>
        <v>1.6052456984013985</v>
      </c>
    </row>
    <row r="128" spans="1:18" x14ac:dyDescent="0.75">
      <c r="A128" s="7">
        <v>0.50820601851851854</v>
      </c>
      <c r="B128">
        <v>16.7</v>
      </c>
      <c r="C128">
        <v>33.31</v>
      </c>
      <c r="D128">
        <v>10</v>
      </c>
      <c r="E128">
        <v>38.06</v>
      </c>
      <c r="F128">
        <v>10</v>
      </c>
      <c r="G128">
        <v>39.200000000000003</v>
      </c>
      <c r="H128">
        <v>38.04</v>
      </c>
      <c r="I128">
        <v>37.75</v>
      </c>
      <c r="J128">
        <v>31.75</v>
      </c>
      <c r="K128">
        <v>1012.04</v>
      </c>
      <c r="N128">
        <f t="shared" si="4"/>
        <v>10.749299999999998</v>
      </c>
      <c r="O128">
        <f t="shared" si="5"/>
        <v>0.52056486176286842</v>
      </c>
      <c r="P128">
        <v>127</v>
      </c>
      <c r="Q128">
        <f t="shared" si="6"/>
        <v>61.580195919734301</v>
      </c>
      <c r="R128">
        <f t="shared" si="7"/>
        <v>1.6028243088143419</v>
      </c>
    </row>
    <row r="129" spans="1:18" x14ac:dyDescent="0.75">
      <c r="A129" s="7">
        <v>0.50890046296296299</v>
      </c>
      <c r="B129">
        <v>16.68</v>
      </c>
      <c r="C129">
        <v>33.18</v>
      </c>
      <c r="D129">
        <v>10</v>
      </c>
      <c r="E129">
        <v>37.99</v>
      </c>
      <c r="F129">
        <v>10</v>
      </c>
      <c r="G129">
        <v>39.56</v>
      </c>
      <c r="H129">
        <v>38.1</v>
      </c>
      <c r="I129">
        <v>38.1</v>
      </c>
      <c r="J129">
        <v>32.35</v>
      </c>
      <c r="K129">
        <v>1187.03</v>
      </c>
      <c r="N129">
        <f t="shared" si="4"/>
        <v>10.729299999999999</v>
      </c>
      <c r="O129">
        <f t="shared" si="5"/>
        <v>0.51959630592804595</v>
      </c>
      <c r="P129">
        <v>128</v>
      </c>
      <c r="Q129">
        <f t="shared" si="6"/>
        <v>61.508579310859048</v>
      </c>
      <c r="R129">
        <f t="shared" si="7"/>
        <v>1.5979815296402295</v>
      </c>
    </row>
    <row r="130" spans="1:18" x14ac:dyDescent="0.75">
      <c r="A130" s="7">
        <v>0.50959490740740743</v>
      </c>
      <c r="B130">
        <v>16.68</v>
      </c>
      <c r="C130">
        <v>33.159999999999997</v>
      </c>
      <c r="D130">
        <v>10</v>
      </c>
      <c r="E130">
        <v>37.93</v>
      </c>
      <c r="F130">
        <v>10</v>
      </c>
      <c r="G130">
        <v>39.35</v>
      </c>
      <c r="H130">
        <v>38.28</v>
      </c>
      <c r="I130">
        <v>38.22</v>
      </c>
      <c r="J130">
        <v>33.119999999999997</v>
      </c>
      <c r="K130">
        <v>1077.6600000000001</v>
      </c>
      <c r="N130">
        <f t="shared" si="4"/>
        <v>10.729299999999999</v>
      </c>
      <c r="O130">
        <f t="shared" si="5"/>
        <v>0.51959630592804595</v>
      </c>
      <c r="P130">
        <v>129</v>
      </c>
      <c r="Q130">
        <f t="shared" si="6"/>
        <v>61.508579310859048</v>
      </c>
      <c r="R130">
        <f t="shared" si="7"/>
        <v>1.5979815296402295</v>
      </c>
    </row>
    <row r="131" spans="1:18" x14ac:dyDescent="0.75">
      <c r="A131" s="7">
        <v>0.51028935185185187</v>
      </c>
      <c r="B131">
        <v>16.66</v>
      </c>
      <c r="C131">
        <v>33.19</v>
      </c>
      <c r="D131">
        <v>10</v>
      </c>
      <c r="E131">
        <v>37.89</v>
      </c>
      <c r="F131">
        <v>10</v>
      </c>
      <c r="G131">
        <v>39.33</v>
      </c>
      <c r="H131">
        <v>38.380000000000003</v>
      </c>
      <c r="I131">
        <v>38.4</v>
      </c>
      <c r="J131">
        <v>32.92</v>
      </c>
      <c r="K131">
        <v>1111.8399999999999</v>
      </c>
      <c r="N131">
        <f t="shared" ref="N131:N194" si="8">B131-5.9507</f>
        <v>10.709299999999999</v>
      </c>
      <c r="O131">
        <f t="shared" ref="O131:O194" si="9">N131/20.6493</f>
        <v>0.51862775009322348</v>
      </c>
      <c r="P131">
        <v>130</v>
      </c>
      <c r="Q131">
        <f t="shared" ref="Q131:Q194" si="10">(N131-$T$11)/N131*100</f>
        <v>61.436695208837179</v>
      </c>
      <c r="R131">
        <f t="shared" ref="R131:R194" si="11">(N131-$T$11)/$T$11</f>
        <v>1.5931387504661174</v>
      </c>
    </row>
    <row r="132" spans="1:18" x14ac:dyDescent="0.75">
      <c r="A132" s="7">
        <v>0.51098379629629631</v>
      </c>
      <c r="B132">
        <v>16.63</v>
      </c>
      <c r="C132">
        <v>33.159999999999997</v>
      </c>
      <c r="D132">
        <v>10</v>
      </c>
      <c r="E132">
        <v>37.9</v>
      </c>
      <c r="F132">
        <v>10</v>
      </c>
      <c r="G132">
        <v>39.33</v>
      </c>
      <c r="H132">
        <v>38.47</v>
      </c>
      <c r="I132">
        <v>38.49</v>
      </c>
      <c r="J132">
        <v>32.49</v>
      </c>
      <c r="K132">
        <v>1120.05</v>
      </c>
      <c r="N132">
        <f t="shared" si="8"/>
        <v>10.679299999999998</v>
      </c>
      <c r="O132">
        <f t="shared" si="9"/>
        <v>0.51717491634098967</v>
      </c>
      <c r="P132">
        <v>131</v>
      </c>
      <c r="Q132">
        <f t="shared" si="10"/>
        <v>61.32836421862855</v>
      </c>
      <c r="R132">
        <f t="shared" si="11"/>
        <v>1.5858745817049484</v>
      </c>
    </row>
    <row r="133" spans="1:18" x14ac:dyDescent="0.75">
      <c r="A133" s="7">
        <v>0.51167824074074075</v>
      </c>
      <c r="B133">
        <v>16.600000000000001</v>
      </c>
      <c r="C133">
        <v>33.130000000000003</v>
      </c>
      <c r="D133">
        <v>10</v>
      </c>
      <c r="E133">
        <v>37.86</v>
      </c>
      <c r="F133">
        <v>10</v>
      </c>
      <c r="G133">
        <v>39.159999999999997</v>
      </c>
      <c r="H133">
        <v>38.340000000000003</v>
      </c>
      <c r="I133">
        <v>38.32</v>
      </c>
      <c r="J133">
        <v>31.86</v>
      </c>
      <c r="K133">
        <v>1083.1300000000001</v>
      </c>
      <c r="N133">
        <f t="shared" si="8"/>
        <v>10.6493</v>
      </c>
      <c r="O133">
        <f t="shared" si="9"/>
        <v>0.51572208258875607</v>
      </c>
      <c r="P133">
        <v>132</v>
      </c>
      <c r="Q133">
        <f t="shared" si="10"/>
        <v>61.219422872864882</v>
      </c>
      <c r="R133">
        <f t="shared" si="11"/>
        <v>1.5786104129437804</v>
      </c>
    </row>
    <row r="134" spans="1:18" x14ac:dyDescent="0.75">
      <c r="A134" s="7">
        <v>0.51237268518518519</v>
      </c>
      <c r="B134">
        <v>16.53</v>
      </c>
      <c r="C134">
        <v>33.06</v>
      </c>
      <c r="D134">
        <v>10</v>
      </c>
      <c r="E134">
        <v>37.86</v>
      </c>
      <c r="F134">
        <v>10</v>
      </c>
      <c r="G134">
        <v>39.51</v>
      </c>
      <c r="H134">
        <v>38.520000000000003</v>
      </c>
      <c r="I134">
        <v>38.78</v>
      </c>
      <c r="J134">
        <v>32.81</v>
      </c>
      <c r="K134">
        <v>1204.81</v>
      </c>
      <c r="N134">
        <f t="shared" si="8"/>
        <v>10.5793</v>
      </c>
      <c r="O134">
        <f t="shared" si="9"/>
        <v>0.51233213716687731</v>
      </c>
      <c r="P134">
        <v>133</v>
      </c>
      <c r="Q134">
        <f t="shared" si="10"/>
        <v>60.962823627272122</v>
      </c>
      <c r="R134">
        <f t="shared" si="11"/>
        <v>1.5616606858343867</v>
      </c>
    </row>
    <row r="135" spans="1:18" x14ac:dyDescent="0.75">
      <c r="A135" s="7">
        <v>0.51306712962962964</v>
      </c>
      <c r="B135">
        <v>16.46</v>
      </c>
      <c r="C135">
        <v>32.99</v>
      </c>
      <c r="D135">
        <v>10</v>
      </c>
      <c r="E135">
        <v>37.79</v>
      </c>
      <c r="F135">
        <v>10</v>
      </c>
      <c r="G135">
        <v>39.549999999999997</v>
      </c>
      <c r="H135">
        <v>38.83</v>
      </c>
      <c r="I135">
        <v>39.25</v>
      </c>
      <c r="J135">
        <v>32.57</v>
      </c>
      <c r="K135">
        <v>1260.8599999999999</v>
      </c>
      <c r="N135">
        <f t="shared" si="8"/>
        <v>10.5093</v>
      </c>
      <c r="O135">
        <f t="shared" si="9"/>
        <v>0.50894219174499855</v>
      </c>
      <c r="P135">
        <v>134</v>
      </c>
      <c r="Q135">
        <f t="shared" si="10"/>
        <v>60.702806086038088</v>
      </c>
      <c r="R135">
        <f t="shared" si="11"/>
        <v>1.5447109587249932</v>
      </c>
    </row>
    <row r="136" spans="1:18" x14ac:dyDescent="0.75">
      <c r="A136" s="7">
        <v>0.51376157407407408</v>
      </c>
      <c r="B136">
        <v>16.440000000000001</v>
      </c>
      <c r="C136">
        <v>32.97</v>
      </c>
      <c r="D136">
        <v>10</v>
      </c>
      <c r="E136">
        <v>37.78</v>
      </c>
      <c r="F136">
        <v>10</v>
      </c>
      <c r="G136">
        <v>39.590000000000003</v>
      </c>
      <c r="H136">
        <v>39.21</v>
      </c>
      <c r="I136">
        <v>39.69</v>
      </c>
      <c r="J136">
        <v>33.28</v>
      </c>
      <c r="K136">
        <v>1269.06</v>
      </c>
      <c r="N136">
        <f t="shared" si="8"/>
        <v>10.4893</v>
      </c>
      <c r="O136">
        <f t="shared" si="9"/>
        <v>0.50797363591017608</v>
      </c>
      <c r="P136">
        <v>135</v>
      </c>
      <c r="Q136">
        <f t="shared" si="10"/>
        <v>60.627877932750515</v>
      </c>
      <c r="R136">
        <f t="shared" si="11"/>
        <v>1.5398681795508808</v>
      </c>
    </row>
    <row r="137" spans="1:18" x14ac:dyDescent="0.75">
      <c r="A137" s="7">
        <v>0.51445601851851852</v>
      </c>
      <c r="B137">
        <v>16.440000000000001</v>
      </c>
      <c r="C137">
        <v>32.99</v>
      </c>
      <c r="D137">
        <v>10</v>
      </c>
      <c r="E137">
        <v>37.81</v>
      </c>
      <c r="F137">
        <v>10</v>
      </c>
      <c r="G137">
        <v>39.700000000000003</v>
      </c>
      <c r="H137">
        <v>39.6</v>
      </c>
      <c r="I137">
        <v>40.200000000000003</v>
      </c>
      <c r="J137">
        <v>32.86</v>
      </c>
      <c r="K137">
        <v>1288.2</v>
      </c>
      <c r="N137">
        <f t="shared" si="8"/>
        <v>10.4893</v>
      </c>
      <c r="O137">
        <f t="shared" si="9"/>
        <v>0.50797363591017608</v>
      </c>
      <c r="P137">
        <v>136</v>
      </c>
      <c r="Q137">
        <f t="shared" si="10"/>
        <v>60.627877932750515</v>
      </c>
      <c r="R137">
        <f t="shared" si="11"/>
        <v>1.5398681795508808</v>
      </c>
    </row>
    <row r="138" spans="1:18" x14ac:dyDescent="0.75">
      <c r="A138" s="7">
        <v>0.51515046296296296</v>
      </c>
      <c r="B138">
        <v>16.43</v>
      </c>
      <c r="C138">
        <v>33.08</v>
      </c>
      <c r="D138">
        <v>10</v>
      </c>
      <c r="E138">
        <v>37.86</v>
      </c>
      <c r="F138">
        <v>10</v>
      </c>
      <c r="G138">
        <v>39.79</v>
      </c>
      <c r="H138">
        <v>39.94</v>
      </c>
      <c r="I138">
        <v>40.49</v>
      </c>
      <c r="J138">
        <v>33.11</v>
      </c>
      <c r="K138">
        <v>1262.23</v>
      </c>
      <c r="N138">
        <f t="shared" si="8"/>
        <v>10.479299999999999</v>
      </c>
      <c r="O138">
        <f t="shared" si="9"/>
        <v>0.50748935799276484</v>
      </c>
      <c r="P138">
        <v>137</v>
      </c>
      <c r="Q138">
        <f t="shared" si="10"/>
        <v>60.590306604448763</v>
      </c>
      <c r="R138">
        <f t="shared" si="11"/>
        <v>1.5374467899638242</v>
      </c>
    </row>
    <row r="139" spans="1:18" x14ac:dyDescent="0.75">
      <c r="A139" s="7">
        <v>0.5158449074074074</v>
      </c>
      <c r="B139">
        <v>16.41</v>
      </c>
      <c r="C139">
        <v>33.14</v>
      </c>
      <c r="D139">
        <v>10</v>
      </c>
      <c r="E139">
        <v>37.92</v>
      </c>
      <c r="F139">
        <v>10</v>
      </c>
      <c r="G139">
        <v>39.61</v>
      </c>
      <c r="H139">
        <v>40.090000000000003</v>
      </c>
      <c r="I139">
        <v>40.49</v>
      </c>
      <c r="J139">
        <v>32.729999999999997</v>
      </c>
      <c r="K139">
        <v>1199.3399999999999</v>
      </c>
      <c r="N139">
        <f t="shared" si="8"/>
        <v>10.459299999999999</v>
      </c>
      <c r="O139">
        <f t="shared" si="9"/>
        <v>0.50652080215794237</v>
      </c>
      <c r="P139">
        <v>138</v>
      </c>
      <c r="Q139">
        <f t="shared" si="10"/>
        <v>60.514948419110262</v>
      </c>
      <c r="R139">
        <f t="shared" si="11"/>
        <v>1.5326040107897119</v>
      </c>
    </row>
    <row r="140" spans="1:18" x14ac:dyDescent="0.75">
      <c r="A140" s="7">
        <v>0.51653935185185185</v>
      </c>
      <c r="B140">
        <v>16.39</v>
      </c>
      <c r="C140">
        <v>33.17</v>
      </c>
      <c r="D140">
        <v>10</v>
      </c>
      <c r="E140">
        <v>37.950000000000003</v>
      </c>
      <c r="F140">
        <v>10</v>
      </c>
      <c r="G140">
        <v>39.44</v>
      </c>
      <c r="H140">
        <v>40.090000000000003</v>
      </c>
      <c r="I140">
        <v>40.39</v>
      </c>
      <c r="J140">
        <v>31.99</v>
      </c>
      <c r="K140">
        <v>1096.8</v>
      </c>
      <c r="N140">
        <f t="shared" si="8"/>
        <v>10.439299999999999</v>
      </c>
      <c r="O140">
        <f t="shared" si="9"/>
        <v>0.5055522463231199</v>
      </c>
      <c r="P140">
        <v>139</v>
      </c>
      <c r="Q140">
        <f t="shared" si="10"/>
        <v>60.439301485731804</v>
      </c>
      <c r="R140">
        <f t="shared" si="11"/>
        <v>1.5277612316155995</v>
      </c>
    </row>
    <row r="141" spans="1:18" x14ac:dyDescent="0.75">
      <c r="A141" s="7">
        <v>0.51723379629629629</v>
      </c>
      <c r="B141">
        <v>16.32</v>
      </c>
      <c r="C141">
        <v>33.130000000000003</v>
      </c>
      <c r="D141">
        <v>10</v>
      </c>
      <c r="E141">
        <v>37.93</v>
      </c>
      <c r="F141">
        <v>10</v>
      </c>
      <c r="G141">
        <v>39.49</v>
      </c>
      <c r="H141">
        <v>40</v>
      </c>
      <c r="I141">
        <v>40.29</v>
      </c>
      <c r="J141">
        <v>32.61</v>
      </c>
      <c r="K141">
        <v>1124.1500000000001</v>
      </c>
      <c r="N141">
        <f t="shared" si="8"/>
        <v>10.369299999999999</v>
      </c>
      <c r="O141">
        <f t="shared" si="9"/>
        <v>0.50216230090124114</v>
      </c>
      <c r="P141">
        <v>140</v>
      </c>
      <c r="Q141">
        <f t="shared" si="10"/>
        <v>60.172239206118064</v>
      </c>
      <c r="R141">
        <f t="shared" si="11"/>
        <v>1.5108115045062058</v>
      </c>
    </row>
    <row r="142" spans="1:18" x14ac:dyDescent="0.75">
      <c r="A142" s="7">
        <v>0.51792824074074073</v>
      </c>
      <c r="B142">
        <v>16.32</v>
      </c>
      <c r="C142">
        <v>33.11</v>
      </c>
      <c r="D142">
        <v>10</v>
      </c>
      <c r="E142">
        <v>37.909999999999997</v>
      </c>
      <c r="F142">
        <v>10</v>
      </c>
      <c r="G142">
        <v>39.51</v>
      </c>
      <c r="H142">
        <v>39.909999999999997</v>
      </c>
      <c r="I142">
        <v>40.33</v>
      </c>
      <c r="J142">
        <v>32.46</v>
      </c>
      <c r="K142">
        <v>1219.8399999999999</v>
      </c>
      <c r="N142">
        <f t="shared" si="8"/>
        <v>10.369299999999999</v>
      </c>
      <c r="O142">
        <f t="shared" si="9"/>
        <v>0.50216230090124114</v>
      </c>
      <c r="P142">
        <v>141</v>
      </c>
      <c r="Q142">
        <f t="shared" si="10"/>
        <v>60.172239206118064</v>
      </c>
      <c r="R142">
        <f t="shared" si="11"/>
        <v>1.5108115045062058</v>
      </c>
    </row>
    <row r="143" spans="1:18" x14ac:dyDescent="0.75">
      <c r="A143" s="7">
        <v>0.51862268518518517</v>
      </c>
      <c r="B143">
        <v>16.29</v>
      </c>
      <c r="C143">
        <v>33.03</v>
      </c>
      <c r="D143">
        <v>10</v>
      </c>
      <c r="E143">
        <v>37.909999999999997</v>
      </c>
      <c r="F143">
        <v>10</v>
      </c>
      <c r="G143">
        <v>39.82</v>
      </c>
      <c r="H143">
        <v>40.270000000000003</v>
      </c>
      <c r="I143">
        <v>40.85</v>
      </c>
      <c r="J143">
        <v>33.090000000000003</v>
      </c>
      <c r="K143">
        <v>1269.06</v>
      </c>
      <c r="N143">
        <f t="shared" si="8"/>
        <v>10.339299999999998</v>
      </c>
      <c r="O143">
        <f t="shared" si="9"/>
        <v>0.50070946714900733</v>
      </c>
      <c r="P143">
        <v>142</v>
      </c>
      <c r="Q143">
        <f t="shared" si="10"/>
        <v>60.056676951050832</v>
      </c>
      <c r="R143">
        <f t="shared" si="11"/>
        <v>1.5035473357450369</v>
      </c>
    </row>
    <row r="144" spans="1:18" x14ac:dyDescent="0.75">
      <c r="A144" s="7">
        <v>0.51931712962962961</v>
      </c>
      <c r="B144">
        <v>16.28</v>
      </c>
      <c r="C144">
        <v>33.03</v>
      </c>
      <c r="D144">
        <v>10</v>
      </c>
      <c r="E144">
        <v>37.93</v>
      </c>
      <c r="F144">
        <v>10</v>
      </c>
      <c r="G144">
        <v>39.869999999999997</v>
      </c>
      <c r="H144">
        <v>40.65</v>
      </c>
      <c r="I144">
        <v>41.37</v>
      </c>
      <c r="J144">
        <v>32.619999999999997</v>
      </c>
      <c r="K144">
        <v>1336.05</v>
      </c>
      <c r="N144">
        <f t="shared" si="8"/>
        <v>10.3293</v>
      </c>
      <c r="O144">
        <f t="shared" si="9"/>
        <v>0.5002251892315962</v>
      </c>
      <c r="P144">
        <v>143</v>
      </c>
      <c r="Q144">
        <f t="shared" si="10"/>
        <v>60.01800702854986</v>
      </c>
      <c r="R144">
        <f t="shared" si="11"/>
        <v>1.5011259461579811</v>
      </c>
    </row>
    <row r="145" spans="1:18" x14ac:dyDescent="0.75">
      <c r="A145" s="7">
        <v>0.52001157407407406</v>
      </c>
      <c r="B145">
        <v>16.23</v>
      </c>
      <c r="C145">
        <v>33.020000000000003</v>
      </c>
      <c r="D145">
        <v>10</v>
      </c>
      <c r="E145">
        <v>37.94</v>
      </c>
      <c r="F145">
        <v>10</v>
      </c>
      <c r="G145">
        <v>39.72</v>
      </c>
      <c r="H145">
        <v>40.909999999999997</v>
      </c>
      <c r="I145">
        <v>41.54</v>
      </c>
      <c r="J145">
        <v>33.049999999999997</v>
      </c>
      <c r="K145">
        <v>1181.57</v>
      </c>
      <c r="N145">
        <f t="shared" si="8"/>
        <v>10.279299999999999</v>
      </c>
      <c r="O145">
        <f t="shared" si="9"/>
        <v>0.49780379964453997</v>
      </c>
      <c r="P145">
        <v>144</v>
      </c>
      <c r="Q145">
        <f t="shared" si="10"/>
        <v>59.82352883951242</v>
      </c>
      <c r="R145">
        <f t="shared" si="11"/>
        <v>1.4890189982227</v>
      </c>
    </row>
    <row r="146" spans="1:18" x14ac:dyDescent="0.75">
      <c r="A146" s="7">
        <v>0.5207060185185185</v>
      </c>
      <c r="B146">
        <v>16.21</v>
      </c>
      <c r="C146">
        <v>33.07</v>
      </c>
      <c r="D146">
        <v>10</v>
      </c>
      <c r="E146">
        <v>37.97</v>
      </c>
      <c r="F146">
        <v>10</v>
      </c>
      <c r="G146">
        <v>39.5</v>
      </c>
      <c r="H146">
        <v>40.880000000000003</v>
      </c>
      <c r="I146">
        <v>41.33</v>
      </c>
      <c r="J146">
        <v>33.6</v>
      </c>
      <c r="K146">
        <v>1109.1099999999999</v>
      </c>
      <c r="N146">
        <f t="shared" si="8"/>
        <v>10.2593</v>
      </c>
      <c r="O146">
        <f t="shared" si="9"/>
        <v>0.4968352438097175</v>
      </c>
      <c r="P146">
        <v>145</v>
      </c>
      <c r="Q146">
        <f t="shared" si="10"/>
        <v>59.745206787987485</v>
      </c>
      <c r="R146">
        <f t="shared" si="11"/>
        <v>1.4841762190485877</v>
      </c>
    </row>
    <row r="147" spans="1:18" x14ac:dyDescent="0.75">
      <c r="A147" s="7">
        <v>0.52140046296296294</v>
      </c>
      <c r="B147">
        <v>16.2</v>
      </c>
      <c r="C147">
        <v>33.14</v>
      </c>
      <c r="D147">
        <v>10</v>
      </c>
      <c r="E147">
        <v>38.03</v>
      </c>
      <c r="F147">
        <v>10</v>
      </c>
      <c r="G147">
        <v>39.93</v>
      </c>
      <c r="H147">
        <v>41.12</v>
      </c>
      <c r="I147">
        <v>41.82</v>
      </c>
      <c r="J147">
        <v>31.94</v>
      </c>
      <c r="K147">
        <v>1305.97</v>
      </c>
      <c r="N147">
        <f t="shared" si="8"/>
        <v>10.249299999999998</v>
      </c>
      <c r="O147">
        <f t="shared" si="9"/>
        <v>0.49635096589230621</v>
      </c>
      <c r="P147">
        <v>146</v>
      </c>
      <c r="Q147">
        <f t="shared" si="10"/>
        <v>59.705931136760547</v>
      </c>
      <c r="R147">
        <f t="shared" si="11"/>
        <v>1.481754829461531</v>
      </c>
    </row>
    <row r="148" spans="1:18" x14ac:dyDescent="0.75">
      <c r="A148" s="7">
        <v>0.52209490740740738</v>
      </c>
      <c r="B148">
        <v>16.16</v>
      </c>
      <c r="C148">
        <v>33.090000000000003</v>
      </c>
      <c r="D148">
        <v>10</v>
      </c>
      <c r="E148">
        <v>38.119999999999997</v>
      </c>
      <c r="F148">
        <v>10</v>
      </c>
      <c r="G148">
        <v>40.1</v>
      </c>
      <c r="H148">
        <v>41.47</v>
      </c>
      <c r="I148">
        <v>42.29</v>
      </c>
      <c r="J148">
        <v>33.090000000000003</v>
      </c>
      <c r="K148">
        <v>1345.62</v>
      </c>
      <c r="N148">
        <f t="shared" si="8"/>
        <v>10.209299999999999</v>
      </c>
      <c r="O148">
        <f t="shared" si="9"/>
        <v>0.49441385422266126</v>
      </c>
      <c r="P148">
        <v>147</v>
      </c>
      <c r="Q148">
        <f t="shared" si="10"/>
        <v>59.548059122564723</v>
      </c>
      <c r="R148">
        <f t="shared" si="11"/>
        <v>1.4720692711133063</v>
      </c>
    </row>
    <row r="149" spans="1:18" x14ac:dyDescent="0.75">
      <c r="A149" s="7">
        <v>0.52278935185185182</v>
      </c>
      <c r="B149">
        <v>16.149999999999999</v>
      </c>
      <c r="C149">
        <v>33.08</v>
      </c>
      <c r="D149">
        <v>10</v>
      </c>
      <c r="E149">
        <v>38.18</v>
      </c>
      <c r="F149">
        <v>10</v>
      </c>
      <c r="G149">
        <v>40.130000000000003</v>
      </c>
      <c r="H149">
        <v>41.87</v>
      </c>
      <c r="I149">
        <v>42.75</v>
      </c>
      <c r="J149">
        <v>33.590000000000003</v>
      </c>
      <c r="K149">
        <v>1370.23</v>
      </c>
      <c r="N149">
        <f t="shared" si="8"/>
        <v>10.199299999999997</v>
      </c>
      <c r="O149">
        <f t="shared" si="9"/>
        <v>0.49392957630524992</v>
      </c>
      <c r="P149">
        <v>148</v>
      </c>
      <c r="Q149">
        <f t="shared" si="10"/>
        <v>59.508397635131814</v>
      </c>
      <c r="R149">
        <f t="shared" si="11"/>
        <v>1.4696478815262497</v>
      </c>
    </row>
    <row r="150" spans="1:18" x14ac:dyDescent="0.75">
      <c r="A150" s="7">
        <v>0.52348379629629627</v>
      </c>
      <c r="B150">
        <v>16.11</v>
      </c>
      <c r="C150">
        <v>33.15</v>
      </c>
      <c r="D150">
        <v>10</v>
      </c>
      <c r="E150">
        <v>38.26</v>
      </c>
      <c r="F150">
        <v>10</v>
      </c>
      <c r="G150">
        <v>40.11</v>
      </c>
      <c r="H150">
        <v>42.18</v>
      </c>
      <c r="I150">
        <v>42.96</v>
      </c>
      <c r="J150">
        <v>34.01</v>
      </c>
      <c r="K150">
        <v>1251.29</v>
      </c>
      <c r="N150">
        <f t="shared" si="8"/>
        <v>10.159299999999998</v>
      </c>
      <c r="O150">
        <f t="shared" si="9"/>
        <v>0.49199246463560498</v>
      </c>
      <c r="P150">
        <v>149</v>
      </c>
      <c r="Q150">
        <f t="shared" si="10"/>
        <v>59.348970893663932</v>
      </c>
      <c r="R150">
        <f t="shared" si="11"/>
        <v>1.459962323178025</v>
      </c>
    </row>
    <row r="151" spans="1:18" x14ac:dyDescent="0.75">
      <c r="A151" s="7">
        <v>0.52417824074074071</v>
      </c>
      <c r="B151">
        <v>16.09</v>
      </c>
      <c r="C151">
        <v>33.229999999999997</v>
      </c>
      <c r="D151">
        <v>10</v>
      </c>
      <c r="E151">
        <v>38.35</v>
      </c>
      <c r="F151">
        <v>10</v>
      </c>
      <c r="G151">
        <v>39.99</v>
      </c>
      <c r="H151">
        <v>42.3</v>
      </c>
      <c r="I151">
        <v>42.95</v>
      </c>
      <c r="J151">
        <v>34.270000000000003</v>
      </c>
      <c r="K151">
        <v>1169.26</v>
      </c>
      <c r="N151">
        <f t="shared" si="8"/>
        <v>10.139299999999999</v>
      </c>
      <c r="O151">
        <f t="shared" si="9"/>
        <v>0.4910239088007825</v>
      </c>
      <c r="P151">
        <v>150</v>
      </c>
      <c r="Q151">
        <f t="shared" si="10"/>
        <v>59.268785813616319</v>
      </c>
      <c r="R151">
        <f t="shared" si="11"/>
        <v>1.4551195440039126</v>
      </c>
    </row>
    <row r="152" spans="1:18" x14ac:dyDescent="0.75">
      <c r="A152" s="7">
        <v>0.52487268518518515</v>
      </c>
      <c r="B152">
        <v>16.05</v>
      </c>
      <c r="C152">
        <v>33.26</v>
      </c>
      <c r="D152">
        <v>10</v>
      </c>
      <c r="E152">
        <v>38.32</v>
      </c>
      <c r="F152">
        <v>10</v>
      </c>
      <c r="G152">
        <v>39.590000000000003</v>
      </c>
      <c r="H152">
        <v>42</v>
      </c>
      <c r="I152">
        <v>42.38</v>
      </c>
      <c r="J152">
        <v>32.08</v>
      </c>
      <c r="K152">
        <v>1066.73</v>
      </c>
      <c r="N152">
        <f t="shared" si="8"/>
        <v>10.099299999999999</v>
      </c>
      <c r="O152">
        <f t="shared" si="9"/>
        <v>0.48908679713113756</v>
      </c>
      <c r="P152">
        <v>151</v>
      </c>
      <c r="Q152">
        <f t="shared" si="10"/>
        <v>59.107462893467869</v>
      </c>
      <c r="R152">
        <f t="shared" si="11"/>
        <v>1.4454339856556881</v>
      </c>
    </row>
    <row r="153" spans="1:18" x14ac:dyDescent="0.75">
      <c r="A153" s="7">
        <v>0.5255671296296297</v>
      </c>
      <c r="B153">
        <v>16.05</v>
      </c>
      <c r="C153">
        <v>33.18</v>
      </c>
      <c r="D153">
        <v>10</v>
      </c>
      <c r="E153">
        <v>38.299999999999997</v>
      </c>
      <c r="F153">
        <v>10</v>
      </c>
      <c r="G153">
        <v>39.47</v>
      </c>
      <c r="H153">
        <v>41.62</v>
      </c>
      <c r="I153">
        <v>41.82</v>
      </c>
      <c r="J153">
        <v>32.26</v>
      </c>
      <c r="K153">
        <v>968.3</v>
      </c>
      <c r="N153">
        <f t="shared" si="8"/>
        <v>10.099299999999999</v>
      </c>
      <c r="O153">
        <f t="shared" si="9"/>
        <v>0.48908679713113756</v>
      </c>
      <c r="P153">
        <v>152</v>
      </c>
      <c r="Q153">
        <f t="shared" si="10"/>
        <v>59.107462893467869</v>
      </c>
      <c r="R153">
        <f t="shared" si="11"/>
        <v>1.4454339856556881</v>
      </c>
    </row>
    <row r="154" spans="1:18" x14ac:dyDescent="0.75">
      <c r="A154" s="7">
        <v>0.52626157407407403</v>
      </c>
      <c r="B154">
        <v>16.05</v>
      </c>
      <c r="C154">
        <v>33.119999999999997</v>
      </c>
      <c r="D154">
        <v>10</v>
      </c>
      <c r="E154">
        <v>38.18</v>
      </c>
      <c r="F154">
        <v>10</v>
      </c>
      <c r="G154">
        <v>39.08</v>
      </c>
      <c r="H154">
        <v>41.08</v>
      </c>
      <c r="I154">
        <v>41.1</v>
      </c>
      <c r="J154">
        <v>32.04</v>
      </c>
      <c r="K154">
        <v>832.95</v>
      </c>
      <c r="N154">
        <f t="shared" si="8"/>
        <v>10.099299999999999</v>
      </c>
      <c r="O154">
        <f t="shared" si="9"/>
        <v>0.48908679713113756</v>
      </c>
      <c r="P154">
        <v>153</v>
      </c>
      <c r="Q154">
        <f t="shared" si="10"/>
        <v>59.107462893467869</v>
      </c>
      <c r="R154">
        <f t="shared" si="11"/>
        <v>1.4454339856556881</v>
      </c>
    </row>
    <row r="155" spans="1:18" x14ac:dyDescent="0.75">
      <c r="A155" s="7">
        <v>0.52695601851851859</v>
      </c>
      <c r="B155">
        <v>16.05</v>
      </c>
      <c r="C155">
        <v>33.08</v>
      </c>
      <c r="D155">
        <v>10</v>
      </c>
      <c r="E155">
        <v>38.020000000000003</v>
      </c>
      <c r="F155">
        <v>10</v>
      </c>
      <c r="G155">
        <v>39.159999999999997</v>
      </c>
      <c r="H155">
        <v>40.409999999999997</v>
      </c>
      <c r="I155">
        <v>40.520000000000003</v>
      </c>
      <c r="J155">
        <v>32.26</v>
      </c>
      <c r="K155">
        <v>968.3</v>
      </c>
      <c r="N155">
        <f t="shared" si="8"/>
        <v>10.099299999999999</v>
      </c>
      <c r="O155">
        <f t="shared" si="9"/>
        <v>0.48908679713113756</v>
      </c>
      <c r="P155">
        <v>154</v>
      </c>
      <c r="Q155">
        <f t="shared" si="10"/>
        <v>59.107462893467869</v>
      </c>
      <c r="R155">
        <f t="shared" si="11"/>
        <v>1.4454339856556881</v>
      </c>
    </row>
    <row r="156" spans="1:18" x14ac:dyDescent="0.75">
      <c r="A156" s="7">
        <v>0.52765046296296292</v>
      </c>
      <c r="B156">
        <v>15.99</v>
      </c>
      <c r="C156">
        <v>33.08</v>
      </c>
      <c r="D156">
        <v>10</v>
      </c>
      <c r="E156">
        <v>37.94</v>
      </c>
      <c r="F156">
        <v>10</v>
      </c>
      <c r="G156">
        <v>39.42</v>
      </c>
      <c r="H156">
        <v>40.46</v>
      </c>
      <c r="I156">
        <v>41.03</v>
      </c>
      <c r="J156">
        <v>32.49</v>
      </c>
      <c r="K156">
        <v>1147.3900000000001</v>
      </c>
      <c r="N156">
        <f t="shared" si="8"/>
        <v>10.039300000000001</v>
      </c>
      <c r="O156">
        <f t="shared" si="9"/>
        <v>0.48618112962667021</v>
      </c>
      <c r="P156">
        <v>155</v>
      </c>
      <c r="Q156">
        <f t="shared" si="10"/>
        <v>58.863068142201158</v>
      </c>
      <c r="R156">
        <f t="shared" si="11"/>
        <v>1.4309056481333511</v>
      </c>
    </row>
    <row r="157" spans="1:18" x14ac:dyDescent="0.75">
      <c r="A157" s="7">
        <v>0.52834490740740747</v>
      </c>
      <c r="B157">
        <v>15.88</v>
      </c>
      <c r="C157">
        <v>33.14</v>
      </c>
      <c r="D157">
        <v>10</v>
      </c>
      <c r="E157">
        <v>37.96</v>
      </c>
      <c r="F157">
        <v>10</v>
      </c>
      <c r="G157">
        <v>39.880000000000003</v>
      </c>
      <c r="H157">
        <v>40.99</v>
      </c>
      <c r="I157">
        <v>41.97</v>
      </c>
      <c r="J157">
        <v>33.67</v>
      </c>
      <c r="K157">
        <v>1275.9000000000001</v>
      </c>
      <c r="N157">
        <f t="shared" si="8"/>
        <v>9.9293000000000013</v>
      </c>
      <c r="O157">
        <f t="shared" si="9"/>
        <v>0.4808540725351465</v>
      </c>
      <c r="P157">
        <v>156</v>
      </c>
      <c r="Q157">
        <f t="shared" si="10"/>
        <v>58.407339893043833</v>
      </c>
      <c r="R157">
        <f t="shared" si="11"/>
        <v>1.4042703626757327</v>
      </c>
    </row>
    <row r="158" spans="1:18" x14ac:dyDescent="0.75">
      <c r="A158" s="7">
        <v>0.5290393518518518</v>
      </c>
      <c r="B158">
        <v>15.84</v>
      </c>
      <c r="C158">
        <v>33.229999999999997</v>
      </c>
      <c r="D158">
        <v>10</v>
      </c>
      <c r="E158">
        <v>38.03</v>
      </c>
      <c r="F158">
        <v>10</v>
      </c>
      <c r="G158">
        <v>40.049999999999997</v>
      </c>
      <c r="H158">
        <v>41.44</v>
      </c>
      <c r="I158">
        <v>42.61</v>
      </c>
      <c r="J158">
        <v>33.72</v>
      </c>
      <c r="K158">
        <v>1349.72</v>
      </c>
      <c r="N158">
        <f t="shared" si="8"/>
        <v>9.8892999999999986</v>
      </c>
      <c r="O158">
        <f t="shared" si="9"/>
        <v>0.47891696086550145</v>
      </c>
      <c r="P158">
        <v>157</v>
      </c>
      <c r="Q158">
        <f t="shared" si="10"/>
        <v>58.239106913532801</v>
      </c>
      <c r="R158">
        <f t="shared" si="11"/>
        <v>1.3945848043275073</v>
      </c>
    </row>
    <row r="159" spans="1:18" x14ac:dyDescent="0.75">
      <c r="A159" s="7">
        <v>0.52973379629629636</v>
      </c>
      <c r="B159">
        <v>15.81</v>
      </c>
      <c r="C159">
        <v>33.32</v>
      </c>
      <c r="D159">
        <v>10</v>
      </c>
      <c r="E159">
        <v>38.18</v>
      </c>
      <c r="F159">
        <v>10</v>
      </c>
      <c r="G159">
        <v>40.06</v>
      </c>
      <c r="H159">
        <v>42.02</v>
      </c>
      <c r="I159">
        <v>43.2</v>
      </c>
      <c r="J159">
        <v>33.44</v>
      </c>
      <c r="K159">
        <v>1342.89</v>
      </c>
      <c r="N159">
        <f t="shared" si="8"/>
        <v>9.8593000000000011</v>
      </c>
      <c r="O159">
        <f t="shared" si="9"/>
        <v>0.4774641271132678</v>
      </c>
      <c r="P159">
        <v>158</v>
      </c>
      <c r="Q159">
        <f t="shared" si="10"/>
        <v>58.112036351465122</v>
      </c>
      <c r="R159">
        <f t="shared" si="11"/>
        <v>1.3873206355663392</v>
      </c>
    </row>
    <row r="160" spans="1:18" x14ac:dyDescent="0.75">
      <c r="A160" s="7">
        <v>0.53042824074074069</v>
      </c>
      <c r="B160">
        <v>15.76</v>
      </c>
      <c r="C160">
        <v>33.43</v>
      </c>
      <c r="D160">
        <v>10</v>
      </c>
      <c r="E160">
        <v>38.35</v>
      </c>
      <c r="F160">
        <v>10</v>
      </c>
      <c r="G160">
        <v>40.39</v>
      </c>
      <c r="H160">
        <v>42.52</v>
      </c>
      <c r="I160">
        <v>43.7</v>
      </c>
      <c r="J160">
        <v>34.119999999999997</v>
      </c>
      <c r="K160">
        <v>1353.82</v>
      </c>
      <c r="N160">
        <f t="shared" si="8"/>
        <v>9.8093000000000004</v>
      </c>
      <c r="O160">
        <f t="shared" si="9"/>
        <v>0.47504273752621157</v>
      </c>
      <c r="P160">
        <v>159</v>
      </c>
      <c r="Q160">
        <f t="shared" si="10"/>
        <v>57.898524869256732</v>
      </c>
      <c r="R160">
        <f t="shared" si="11"/>
        <v>1.3752136876310579</v>
      </c>
    </row>
    <row r="161" spans="1:18" x14ac:dyDescent="0.75">
      <c r="A161" s="7">
        <v>0.53112268518518524</v>
      </c>
      <c r="B161">
        <v>15.74</v>
      </c>
      <c r="C161">
        <v>33.51</v>
      </c>
      <c r="D161">
        <v>10</v>
      </c>
      <c r="E161">
        <v>38.53</v>
      </c>
      <c r="F161">
        <v>10</v>
      </c>
      <c r="G161">
        <v>40.53</v>
      </c>
      <c r="H161">
        <v>42.93</v>
      </c>
      <c r="I161">
        <v>44.13</v>
      </c>
      <c r="J161">
        <v>33.04</v>
      </c>
      <c r="K161">
        <v>1352.46</v>
      </c>
      <c r="N161">
        <f t="shared" si="8"/>
        <v>9.7893000000000008</v>
      </c>
      <c r="O161">
        <f t="shared" si="9"/>
        <v>0.4740741816913891</v>
      </c>
      <c r="P161">
        <v>160</v>
      </c>
      <c r="Q161">
        <f t="shared" si="10"/>
        <v>57.812509576782823</v>
      </c>
      <c r="R161">
        <f t="shared" si="11"/>
        <v>1.3703709084569455</v>
      </c>
    </row>
    <row r="162" spans="1:18" x14ac:dyDescent="0.75">
      <c r="A162" s="7">
        <v>0.53181712962962957</v>
      </c>
      <c r="B162">
        <v>15.71</v>
      </c>
      <c r="C162">
        <v>33.590000000000003</v>
      </c>
      <c r="D162">
        <v>10</v>
      </c>
      <c r="E162">
        <v>38.68</v>
      </c>
      <c r="F162">
        <v>10</v>
      </c>
      <c r="G162">
        <v>40.54</v>
      </c>
      <c r="H162">
        <v>43.28</v>
      </c>
      <c r="I162">
        <v>44.43</v>
      </c>
      <c r="J162">
        <v>33.880000000000003</v>
      </c>
      <c r="K162">
        <v>1337.42</v>
      </c>
      <c r="N162">
        <f t="shared" si="8"/>
        <v>9.7592999999999996</v>
      </c>
      <c r="O162">
        <f t="shared" si="9"/>
        <v>0.47262134793915528</v>
      </c>
      <c r="P162">
        <v>161</v>
      </c>
      <c r="Q162">
        <f t="shared" si="10"/>
        <v>57.682825612492692</v>
      </c>
      <c r="R162">
        <f t="shared" si="11"/>
        <v>1.3631067396957766</v>
      </c>
    </row>
    <row r="163" spans="1:18" x14ac:dyDescent="0.75">
      <c r="A163" s="7">
        <v>0.53251157407407412</v>
      </c>
      <c r="B163">
        <v>15.58</v>
      </c>
      <c r="C163">
        <v>33.69</v>
      </c>
      <c r="D163">
        <v>10</v>
      </c>
      <c r="E163">
        <v>38.82</v>
      </c>
      <c r="F163">
        <v>10</v>
      </c>
      <c r="G163">
        <v>40.590000000000003</v>
      </c>
      <c r="H163">
        <v>43.55</v>
      </c>
      <c r="I163">
        <v>44.68</v>
      </c>
      <c r="J163">
        <v>33.28</v>
      </c>
      <c r="K163">
        <v>1333.32</v>
      </c>
      <c r="N163">
        <f t="shared" si="8"/>
        <v>9.6293000000000006</v>
      </c>
      <c r="O163">
        <f t="shared" si="9"/>
        <v>0.46632573501280916</v>
      </c>
      <c r="P163">
        <v>162</v>
      </c>
      <c r="Q163">
        <f t="shared" si="10"/>
        <v>57.111524202174614</v>
      </c>
      <c r="R163">
        <f t="shared" si="11"/>
        <v>1.331628675064046</v>
      </c>
    </row>
    <row r="164" spans="1:18" x14ac:dyDescent="0.75">
      <c r="A164" s="7">
        <v>0.53320601851851845</v>
      </c>
      <c r="B164">
        <v>15.58</v>
      </c>
      <c r="C164">
        <v>33.69</v>
      </c>
      <c r="D164">
        <v>10</v>
      </c>
      <c r="E164">
        <v>38.93</v>
      </c>
      <c r="F164">
        <v>10</v>
      </c>
      <c r="G164">
        <v>40.590000000000003</v>
      </c>
      <c r="H164">
        <v>43.75</v>
      </c>
      <c r="I164">
        <v>44.82</v>
      </c>
      <c r="J164">
        <v>32.97</v>
      </c>
      <c r="K164">
        <v>1304.6099999999999</v>
      </c>
      <c r="N164">
        <f t="shared" si="8"/>
        <v>9.6293000000000006</v>
      </c>
      <c r="O164">
        <f t="shared" si="9"/>
        <v>0.46632573501280916</v>
      </c>
      <c r="P164">
        <v>163</v>
      </c>
      <c r="Q164">
        <f t="shared" si="10"/>
        <v>57.111524202174614</v>
      </c>
      <c r="R164">
        <f t="shared" si="11"/>
        <v>1.331628675064046</v>
      </c>
    </row>
    <row r="165" spans="1:18" x14ac:dyDescent="0.75">
      <c r="A165" s="7">
        <v>0.53390046296296301</v>
      </c>
      <c r="B165">
        <v>15.54</v>
      </c>
      <c r="C165">
        <v>33.58</v>
      </c>
      <c r="D165">
        <v>10</v>
      </c>
      <c r="E165">
        <v>38.92</v>
      </c>
      <c r="F165">
        <v>10</v>
      </c>
      <c r="G165">
        <v>40.58</v>
      </c>
      <c r="H165">
        <v>43.85</v>
      </c>
      <c r="I165">
        <v>44.82</v>
      </c>
      <c r="J165">
        <v>32.51</v>
      </c>
      <c r="K165">
        <v>1258.1199999999999</v>
      </c>
      <c r="N165">
        <f t="shared" si="8"/>
        <v>9.5892999999999979</v>
      </c>
      <c r="O165">
        <f t="shared" si="9"/>
        <v>0.46438862334316405</v>
      </c>
      <c r="P165">
        <v>164</v>
      </c>
      <c r="Q165">
        <f t="shared" si="10"/>
        <v>56.932622819183877</v>
      </c>
      <c r="R165">
        <f t="shared" si="11"/>
        <v>1.3219431167158204</v>
      </c>
    </row>
    <row r="166" spans="1:18" x14ac:dyDescent="0.75">
      <c r="A166" s="7">
        <v>0.53459490740740734</v>
      </c>
      <c r="B166">
        <v>15.47</v>
      </c>
      <c r="C166">
        <v>33.49</v>
      </c>
      <c r="D166">
        <v>10</v>
      </c>
      <c r="E166">
        <v>38.9</v>
      </c>
      <c r="F166">
        <v>10</v>
      </c>
      <c r="G166">
        <v>40.380000000000003</v>
      </c>
      <c r="H166">
        <v>43.92</v>
      </c>
      <c r="I166">
        <v>44.78</v>
      </c>
      <c r="J166">
        <v>32.22</v>
      </c>
      <c r="K166">
        <v>1228.05</v>
      </c>
      <c r="N166">
        <f t="shared" si="8"/>
        <v>9.5193000000000012</v>
      </c>
      <c r="O166">
        <f t="shared" si="9"/>
        <v>0.46099867792128552</v>
      </c>
      <c r="P166">
        <v>165</v>
      </c>
      <c r="Q166">
        <f t="shared" si="10"/>
        <v>56.615927641738374</v>
      </c>
      <c r="R166">
        <f t="shared" si="11"/>
        <v>1.3049933896064276</v>
      </c>
    </row>
    <row r="167" spans="1:18" x14ac:dyDescent="0.75">
      <c r="A167" s="7">
        <v>0.53528935185185189</v>
      </c>
      <c r="B167">
        <v>15.46</v>
      </c>
      <c r="C167">
        <v>33.44</v>
      </c>
      <c r="D167">
        <v>10</v>
      </c>
      <c r="E167">
        <v>38.86</v>
      </c>
      <c r="F167">
        <v>10</v>
      </c>
      <c r="G167">
        <v>40.4</v>
      </c>
      <c r="H167">
        <v>43.91</v>
      </c>
      <c r="I167">
        <v>44.72</v>
      </c>
      <c r="J167">
        <v>33.450000000000003</v>
      </c>
      <c r="K167">
        <v>1214.3800000000001</v>
      </c>
      <c r="N167">
        <f t="shared" si="8"/>
        <v>9.5092999999999996</v>
      </c>
      <c r="O167">
        <f t="shared" si="9"/>
        <v>0.46051440000387422</v>
      </c>
      <c r="P167">
        <v>166</v>
      </c>
      <c r="Q167">
        <f t="shared" si="10"/>
        <v>56.57030485945338</v>
      </c>
      <c r="R167">
        <f t="shared" si="11"/>
        <v>1.302572000019371</v>
      </c>
    </row>
    <row r="168" spans="1:18" x14ac:dyDescent="0.75">
      <c r="A168" s="7">
        <v>0.53598379629629633</v>
      </c>
      <c r="B168">
        <v>15.44</v>
      </c>
      <c r="C168">
        <v>33.4</v>
      </c>
      <c r="D168">
        <v>10</v>
      </c>
      <c r="E168">
        <v>38.81</v>
      </c>
      <c r="F168">
        <v>10</v>
      </c>
      <c r="G168">
        <v>40.47</v>
      </c>
      <c r="H168">
        <v>43.93</v>
      </c>
      <c r="I168">
        <v>44.83</v>
      </c>
      <c r="J168">
        <v>32.99</v>
      </c>
      <c r="K168">
        <v>1243.0899999999999</v>
      </c>
      <c r="N168">
        <f t="shared" si="8"/>
        <v>9.4893000000000001</v>
      </c>
      <c r="O168">
        <f t="shared" si="9"/>
        <v>0.45954584416905175</v>
      </c>
      <c r="P168">
        <v>167</v>
      </c>
      <c r="Q168">
        <f t="shared" si="10"/>
        <v>56.478770826088329</v>
      </c>
      <c r="R168">
        <f t="shared" si="11"/>
        <v>1.2977292208452589</v>
      </c>
    </row>
    <row r="169" spans="1:18" x14ac:dyDescent="0.75">
      <c r="A169" s="7">
        <v>0.53667824074074078</v>
      </c>
      <c r="B169">
        <v>15.44</v>
      </c>
      <c r="C169">
        <v>33.35</v>
      </c>
      <c r="D169">
        <v>10</v>
      </c>
      <c r="E169">
        <v>38.78</v>
      </c>
      <c r="F169">
        <v>10</v>
      </c>
      <c r="G169">
        <v>40.630000000000003</v>
      </c>
      <c r="H169">
        <v>44.06</v>
      </c>
      <c r="I169">
        <v>45.08</v>
      </c>
      <c r="J169">
        <v>32.42</v>
      </c>
      <c r="K169">
        <v>1293.67</v>
      </c>
      <c r="N169">
        <f t="shared" si="8"/>
        <v>9.4893000000000001</v>
      </c>
      <c r="O169">
        <f t="shared" si="9"/>
        <v>0.45954584416905175</v>
      </c>
      <c r="P169">
        <v>168</v>
      </c>
      <c r="Q169">
        <f t="shared" si="10"/>
        <v>56.478770826088329</v>
      </c>
      <c r="R169">
        <f t="shared" si="11"/>
        <v>1.2977292208452589</v>
      </c>
    </row>
    <row r="170" spans="1:18" x14ac:dyDescent="0.75">
      <c r="A170" s="7">
        <v>0.53737268518518522</v>
      </c>
      <c r="B170">
        <v>15.39</v>
      </c>
      <c r="C170">
        <v>33.32</v>
      </c>
      <c r="D170">
        <v>10</v>
      </c>
      <c r="E170">
        <v>38.76</v>
      </c>
      <c r="F170">
        <v>10</v>
      </c>
      <c r="G170">
        <v>40.61</v>
      </c>
      <c r="H170">
        <v>44.27</v>
      </c>
      <c r="I170">
        <v>45.29</v>
      </c>
      <c r="J170">
        <v>33.869999999999997</v>
      </c>
      <c r="K170">
        <v>1286.83</v>
      </c>
      <c r="N170">
        <f t="shared" si="8"/>
        <v>9.4392999999999994</v>
      </c>
      <c r="O170">
        <f t="shared" si="9"/>
        <v>0.45712445458199547</v>
      </c>
      <c r="P170">
        <v>169</v>
      </c>
      <c r="Q170">
        <f t="shared" si="10"/>
        <v>56.248238746517224</v>
      </c>
      <c r="R170">
        <f t="shared" si="11"/>
        <v>1.2856222729099775</v>
      </c>
    </row>
    <row r="171" spans="1:18" x14ac:dyDescent="0.75">
      <c r="A171" s="7">
        <v>0.53806712962962966</v>
      </c>
      <c r="B171">
        <v>15.36</v>
      </c>
      <c r="C171">
        <v>33.36</v>
      </c>
      <c r="D171">
        <v>10</v>
      </c>
      <c r="E171">
        <v>38.770000000000003</v>
      </c>
      <c r="F171">
        <v>10</v>
      </c>
      <c r="G171">
        <v>40.72</v>
      </c>
      <c r="H171">
        <v>44.42</v>
      </c>
      <c r="I171">
        <v>45.47</v>
      </c>
      <c r="J171">
        <v>34.01</v>
      </c>
      <c r="K171">
        <v>1289.57</v>
      </c>
      <c r="N171">
        <f t="shared" si="8"/>
        <v>9.4092999999999982</v>
      </c>
      <c r="O171">
        <f t="shared" si="9"/>
        <v>0.4556716208297617</v>
      </c>
      <c r="P171">
        <v>170</v>
      </c>
      <c r="Q171">
        <f t="shared" si="10"/>
        <v>56.10874347719809</v>
      </c>
      <c r="R171">
        <f t="shared" si="11"/>
        <v>1.2783581041488086</v>
      </c>
    </row>
    <row r="172" spans="1:18" x14ac:dyDescent="0.75">
      <c r="A172" s="7">
        <v>0.5387615740740741</v>
      </c>
      <c r="B172">
        <v>15.36</v>
      </c>
      <c r="C172">
        <v>33.369999999999997</v>
      </c>
      <c r="D172">
        <v>10</v>
      </c>
      <c r="E172">
        <v>38.78</v>
      </c>
      <c r="F172">
        <v>10</v>
      </c>
      <c r="G172">
        <v>40.6</v>
      </c>
      <c r="H172">
        <v>44.59</v>
      </c>
      <c r="I172">
        <v>45.61</v>
      </c>
      <c r="J172">
        <v>32.619999999999997</v>
      </c>
      <c r="K172">
        <v>1290.93</v>
      </c>
      <c r="N172">
        <f t="shared" si="8"/>
        <v>9.4092999999999982</v>
      </c>
      <c r="O172">
        <f t="shared" si="9"/>
        <v>0.4556716208297617</v>
      </c>
      <c r="P172">
        <v>171</v>
      </c>
      <c r="Q172">
        <f t="shared" si="10"/>
        <v>56.10874347719809</v>
      </c>
      <c r="R172">
        <f t="shared" si="11"/>
        <v>1.2783581041488086</v>
      </c>
    </row>
    <row r="173" spans="1:18" x14ac:dyDescent="0.75">
      <c r="A173" s="7">
        <v>0.53945601851851854</v>
      </c>
      <c r="B173">
        <v>15.32</v>
      </c>
      <c r="C173">
        <v>33.369999999999997</v>
      </c>
      <c r="D173">
        <v>10</v>
      </c>
      <c r="E173">
        <v>38.770000000000003</v>
      </c>
      <c r="F173">
        <v>10</v>
      </c>
      <c r="G173">
        <v>40.53</v>
      </c>
      <c r="H173">
        <v>44.7</v>
      </c>
      <c r="I173">
        <v>45.68</v>
      </c>
      <c r="J173">
        <v>32.57</v>
      </c>
      <c r="K173">
        <v>1288.2</v>
      </c>
      <c r="N173">
        <f t="shared" si="8"/>
        <v>9.3692999999999991</v>
      </c>
      <c r="O173">
        <f t="shared" si="9"/>
        <v>0.45373450916011676</v>
      </c>
      <c r="P173">
        <v>172</v>
      </c>
      <c r="Q173">
        <f t="shared" si="10"/>
        <v>55.921360186993688</v>
      </c>
      <c r="R173">
        <f t="shared" si="11"/>
        <v>1.2686725458005839</v>
      </c>
    </row>
    <row r="174" spans="1:18" x14ac:dyDescent="0.75">
      <c r="A174" s="7">
        <v>0.54015046296296299</v>
      </c>
      <c r="B174">
        <v>15.28</v>
      </c>
      <c r="C174">
        <v>33.39</v>
      </c>
      <c r="D174">
        <v>10</v>
      </c>
      <c r="E174">
        <v>38.799999999999997</v>
      </c>
      <c r="F174">
        <v>10</v>
      </c>
      <c r="G174">
        <v>40.549999999999997</v>
      </c>
      <c r="H174">
        <v>44.8</v>
      </c>
      <c r="I174">
        <v>45.81</v>
      </c>
      <c r="J174">
        <v>32.6</v>
      </c>
      <c r="K174">
        <v>1281.3699999999999</v>
      </c>
      <c r="N174">
        <f t="shared" si="8"/>
        <v>9.3292999999999999</v>
      </c>
      <c r="O174">
        <f t="shared" si="9"/>
        <v>0.45179739749047182</v>
      </c>
      <c r="P174">
        <v>173</v>
      </c>
      <c r="Q174">
        <f t="shared" si="10"/>
        <v>55.732370059918757</v>
      </c>
      <c r="R174">
        <f t="shared" si="11"/>
        <v>1.2589869874523592</v>
      </c>
    </row>
    <row r="175" spans="1:18" x14ac:dyDescent="0.75">
      <c r="A175" s="7">
        <v>0.54084490740740743</v>
      </c>
      <c r="B175">
        <v>15.19</v>
      </c>
      <c r="C175">
        <v>33.42</v>
      </c>
      <c r="D175">
        <v>10</v>
      </c>
      <c r="E175">
        <v>38.85</v>
      </c>
      <c r="F175">
        <v>10</v>
      </c>
      <c r="G175">
        <v>40.630000000000003</v>
      </c>
      <c r="H175">
        <v>44.88</v>
      </c>
      <c r="I175">
        <v>45.87</v>
      </c>
      <c r="J175">
        <v>33.19</v>
      </c>
      <c r="K175">
        <v>1273.1600000000001</v>
      </c>
      <c r="N175">
        <f t="shared" si="8"/>
        <v>9.2393000000000001</v>
      </c>
      <c r="O175">
        <f t="shared" si="9"/>
        <v>0.44743889623377064</v>
      </c>
      <c r="P175">
        <v>174</v>
      </c>
      <c r="Q175">
        <f t="shared" si="10"/>
        <v>55.301159178725669</v>
      </c>
      <c r="R175">
        <f t="shared" si="11"/>
        <v>1.2371944811688533</v>
      </c>
    </row>
    <row r="176" spans="1:18" x14ac:dyDescent="0.75">
      <c r="A176" s="7">
        <v>0.54153935185185187</v>
      </c>
      <c r="B176">
        <v>15.11</v>
      </c>
      <c r="C176">
        <v>33.46</v>
      </c>
      <c r="D176">
        <v>10</v>
      </c>
      <c r="E176">
        <v>38.9</v>
      </c>
      <c r="F176">
        <v>10</v>
      </c>
      <c r="G176">
        <v>40.6</v>
      </c>
      <c r="H176">
        <v>44.95</v>
      </c>
      <c r="I176">
        <v>45.99</v>
      </c>
      <c r="J176">
        <v>33.21</v>
      </c>
      <c r="K176">
        <v>1264.96</v>
      </c>
      <c r="N176">
        <f t="shared" si="8"/>
        <v>9.1592999999999982</v>
      </c>
      <c r="O176">
        <f t="shared" si="9"/>
        <v>0.44356467289448059</v>
      </c>
      <c r="P176">
        <v>175</v>
      </c>
      <c r="Q176">
        <f t="shared" si="10"/>
        <v>54.910746454423368</v>
      </c>
      <c r="R176">
        <f t="shared" si="11"/>
        <v>1.217823364472403</v>
      </c>
    </row>
    <row r="177" spans="1:18" x14ac:dyDescent="0.75">
      <c r="A177" s="7">
        <v>0.54223379629629631</v>
      </c>
      <c r="B177">
        <v>15.07</v>
      </c>
      <c r="C177">
        <v>33.51</v>
      </c>
      <c r="D177">
        <v>10</v>
      </c>
      <c r="E177">
        <v>38.93</v>
      </c>
      <c r="F177">
        <v>10</v>
      </c>
      <c r="G177">
        <v>40.69</v>
      </c>
      <c r="H177">
        <v>45.02</v>
      </c>
      <c r="I177">
        <v>46.11</v>
      </c>
      <c r="J177">
        <v>33.51</v>
      </c>
      <c r="K177">
        <v>1252.6600000000001</v>
      </c>
      <c r="N177">
        <f t="shared" si="8"/>
        <v>9.1192999999999991</v>
      </c>
      <c r="O177">
        <f t="shared" si="9"/>
        <v>0.44162756122483565</v>
      </c>
      <c r="P177">
        <v>176</v>
      </c>
      <c r="Q177">
        <f t="shared" si="10"/>
        <v>54.712971390347946</v>
      </c>
      <c r="R177">
        <f t="shared" si="11"/>
        <v>1.2081378061241783</v>
      </c>
    </row>
    <row r="178" spans="1:18" x14ac:dyDescent="0.75">
      <c r="A178" s="7">
        <v>0.54292824074074075</v>
      </c>
      <c r="B178">
        <v>15.04</v>
      </c>
      <c r="C178">
        <v>33.58</v>
      </c>
      <c r="D178">
        <v>10</v>
      </c>
      <c r="E178">
        <v>38.97</v>
      </c>
      <c r="F178">
        <v>10</v>
      </c>
      <c r="G178">
        <v>40.71</v>
      </c>
      <c r="H178">
        <v>45.08</v>
      </c>
      <c r="I178">
        <v>46.22</v>
      </c>
      <c r="J178">
        <v>33.83</v>
      </c>
      <c r="K178">
        <v>1251.29</v>
      </c>
      <c r="N178">
        <f t="shared" si="8"/>
        <v>9.0892999999999979</v>
      </c>
      <c r="O178">
        <f t="shared" si="9"/>
        <v>0.44017472747260189</v>
      </c>
      <c r="P178">
        <v>177</v>
      </c>
      <c r="Q178">
        <f t="shared" si="10"/>
        <v>54.563497739099809</v>
      </c>
      <c r="R178">
        <f t="shared" si="11"/>
        <v>1.2008736373630096</v>
      </c>
    </row>
    <row r="179" spans="1:18" x14ac:dyDescent="0.75">
      <c r="A179" s="7">
        <v>0.54362268518518519</v>
      </c>
      <c r="B179">
        <v>15.01</v>
      </c>
      <c r="C179">
        <v>33.68</v>
      </c>
      <c r="D179">
        <v>10</v>
      </c>
      <c r="E179">
        <v>39.04</v>
      </c>
      <c r="F179">
        <v>10</v>
      </c>
      <c r="G179">
        <v>40.76</v>
      </c>
      <c r="H179">
        <v>45.14</v>
      </c>
      <c r="I179">
        <v>46.29</v>
      </c>
      <c r="J179">
        <v>33.26</v>
      </c>
      <c r="K179">
        <v>1254.02</v>
      </c>
      <c r="N179">
        <f t="shared" si="8"/>
        <v>9.0593000000000004</v>
      </c>
      <c r="O179">
        <f t="shared" si="9"/>
        <v>0.43872189372036824</v>
      </c>
      <c r="P179">
        <v>178</v>
      </c>
      <c r="Q179">
        <f t="shared" si="10"/>
        <v>54.413034119633977</v>
      </c>
      <c r="R179">
        <f t="shared" si="11"/>
        <v>1.1936094686018415</v>
      </c>
    </row>
    <row r="180" spans="1:18" x14ac:dyDescent="0.75">
      <c r="A180" s="7">
        <v>0.54431712962962964</v>
      </c>
      <c r="B180">
        <v>14.92</v>
      </c>
      <c r="C180">
        <v>33.659999999999997</v>
      </c>
      <c r="D180">
        <v>10</v>
      </c>
      <c r="E180">
        <v>39.090000000000003</v>
      </c>
      <c r="F180">
        <v>10</v>
      </c>
      <c r="G180">
        <v>40.78</v>
      </c>
      <c r="H180">
        <v>45.23</v>
      </c>
      <c r="I180">
        <v>46.39</v>
      </c>
      <c r="J180">
        <v>34.31</v>
      </c>
      <c r="K180">
        <v>1254.02</v>
      </c>
      <c r="N180">
        <f t="shared" si="8"/>
        <v>8.9693000000000005</v>
      </c>
      <c r="O180">
        <f t="shared" si="9"/>
        <v>0.43436339246366706</v>
      </c>
      <c r="P180">
        <v>179</v>
      </c>
      <c r="Q180">
        <f t="shared" si="10"/>
        <v>53.95560411626326</v>
      </c>
      <c r="R180">
        <f t="shared" si="11"/>
        <v>1.1718169623183354</v>
      </c>
    </row>
    <row r="181" spans="1:18" x14ac:dyDescent="0.75">
      <c r="A181" s="7">
        <v>0.54501157407407408</v>
      </c>
      <c r="B181">
        <v>14.92</v>
      </c>
      <c r="C181">
        <v>33.700000000000003</v>
      </c>
      <c r="D181">
        <v>10</v>
      </c>
      <c r="E181">
        <v>39.15</v>
      </c>
      <c r="F181">
        <v>10</v>
      </c>
      <c r="G181">
        <v>40.78</v>
      </c>
      <c r="H181">
        <v>45.28</v>
      </c>
      <c r="I181">
        <v>46.5</v>
      </c>
      <c r="J181">
        <v>32.76</v>
      </c>
      <c r="K181">
        <v>1249.92</v>
      </c>
      <c r="N181">
        <f t="shared" si="8"/>
        <v>8.9693000000000005</v>
      </c>
      <c r="O181">
        <f t="shared" si="9"/>
        <v>0.43436339246366706</v>
      </c>
      <c r="P181">
        <v>180</v>
      </c>
      <c r="Q181">
        <f t="shared" si="10"/>
        <v>53.95560411626326</v>
      </c>
      <c r="R181">
        <f t="shared" si="11"/>
        <v>1.1718169623183354</v>
      </c>
    </row>
    <row r="182" spans="1:18" x14ac:dyDescent="0.75">
      <c r="A182" s="7">
        <v>0.54570601851851852</v>
      </c>
      <c r="B182">
        <v>14.89</v>
      </c>
      <c r="C182">
        <v>33.700000000000003</v>
      </c>
      <c r="D182">
        <v>10</v>
      </c>
      <c r="E182">
        <v>39.159999999999997</v>
      </c>
      <c r="F182">
        <v>10</v>
      </c>
      <c r="G182">
        <v>40.81</v>
      </c>
      <c r="H182">
        <v>45.4</v>
      </c>
      <c r="I182">
        <v>46.61</v>
      </c>
      <c r="J182">
        <v>33.450000000000003</v>
      </c>
      <c r="K182">
        <v>1256.76</v>
      </c>
      <c r="N182">
        <f t="shared" si="8"/>
        <v>8.9392999999999994</v>
      </c>
      <c r="O182">
        <f t="shared" si="9"/>
        <v>0.4329105587114333</v>
      </c>
      <c r="P182">
        <v>181</v>
      </c>
      <c r="Q182">
        <f t="shared" si="10"/>
        <v>53.801080621525173</v>
      </c>
      <c r="R182">
        <f t="shared" si="11"/>
        <v>1.1645527935571665</v>
      </c>
    </row>
    <row r="183" spans="1:18" x14ac:dyDescent="0.75">
      <c r="A183" s="7">
        <v>0.54640046296296296</v>
      </c>
      <c r="B183">
        <v>14.89</v>
      </c>
      <c r="C183">
        <v>33.700000000000003</v>
      </c>
      <c r="D183">
        <v>10</v>
      </c>
      <c r="E183">
        <v>39.19</v>
      </c>
      <c r="F183">
        <v>10</v>
      </c>
      <c r="G183">
        <v>40.94</v>
      </c>
      <c r="H183">
        <v>45.47</v>
      </c>
      <c r="I183">
        <v>46.77</v>
      </c>
      <c r="J183">
        <v>32.58</v>
      </c>
      <c r="K183">
        <v>1241.72</v>
      </c>
      <c r="N183">
        <f t="shared" si="8"/>
        <v>8.9392999999999994</v>
      </c>
      <c r="O183">
        <f t="shared" si="9"/>
        <v>0.4329105587114333</v>
      </c>
      <c r="P183">
        <v>182</v>
      </c>
      <c r="Q183">
        <f t="shared" si="10"/>
        <v>53.801080621525173</v>
      </c>
      <c r="R183">
        <f t="shared" si="11"/>
        <v>1.1645527935571665</v>
      </c>
    </row>
    <row r="184" spans="1:18" x14ac:dyDescent="0.75">
      <c r="A184" s="7">
        <v>0.5470949074074074</v>
      </c>
      <c r="B184">
        <v>14.87</v>
      </c>
      <c r="C184">
        <v>33.71</v>
      </c>
      <c r="D184">
        <v>10</v>
      </c>
      <c r="E184">
        <v>39.22</v>
      </c>
      <c r="F184">
        <v>10</v>
      </c>
      <c r="G184">
        <v>40.9</v>
      </c>
      <c r="H184">
        <v>45.54</v>
      </c>
      <c r="I184">
        <v>46.79</v>
      </c>
      <c r="J184">
        <v>32.82</v>
      </c>
      <c r="K184">
        <v>1243.0899999999999</v>
      </c>
      <c r="N184">
        <f t="shared" si="8"/>
        <v>8.9192999999999998</v>
      </c>
      <c r="O184">
        <f t="shared" si="9"/>
        <v>0.43194200287661083</v>
      </c>
      <c r="P184">
        <v>183</v>
      </c>
      <c r="Q184">
        <f t="shared" si="10"/>
        <v>53.697487470989877</v>
      </c>
      <c r="R184">
        <f t="shared" si="11"/>
        <v>1.1597100143830541</v>
      </c>
    </row>
    <row r="185" spans="1:18" x14ac:dyDescent="0.75">
      <c r="A185" s="7">
        <v>0.54778935185185185</v>
      </c>
      <c r="B185">
        <v>14.85</v>
      </c>
      <c r="C185">
        <v>33.729999999999997</v>
      </c>
      <c r="D185">
        <v>10</v>
      </c>
      <c r="E185">
        <v>39.26</v>
      </c>
      <c r="F185">
        <v>10</v>
      </c>
      <c r="G185">
        <v>40.880000000000003</v>
      </c>
      <c r="H185">
        <v>45.6</v>
      </c>
      <c r="I185">
        <v>46.95</v>
      </c>
      <c r="J185">
        <v>32.49</v>
      </c>
      <c r="K185">
        <v>1245.82</v>
      </c>
      <c r="N185">
        <f t="shared" si="8"/>
        <v>8.8993000000000002</v>
      </c>
      <c r="O185">
        <f t="shared" si="9"/>
        <v>0.43097344704178836</v>
      </c>
      <c r="P185">
        <v>184</v>
      </c>
      <c r="Q185">
        <f t="shared" si="10"/>
        <v>53.593428696639066</v>
      </c>
      <c r="R185">
        <f t="shared" si="11"/>
        <v>1.1548672352089417</v>
      </c>
    </row>
    <row r="186" spans="1:18" x14ac:dyDescent="0.75">
      <c r="A186" s="7">
        <v>0.54848379629629629</v>
      </c>
      <c r="B186">
        <v>14.85</v>
      </c>
      <c r="C186">
        <v>33.74</v>
      </c>
      <c r="D186">
        <v>10</v>
      </c>
      <c r="E186">
        <v>39.299999999999997</v>
      </c>
      <c r="F186">
        <v>10</v>
      </c>
      <c r="G186">
        <v>40.94</v>
      </c>
      <c r="H186">
        <v>45.67</v>
      </c>
      <c r="I186">
        <v>46.95</v>
      </c>
      <c r="J186">
        <v>33.380000000000003</v>
      </c>
      <c r="K186">
        <v>1215.74</v>
      </c>
      <c r="N186">
        <f t="shared" si="8"/>
        <v>8.8993000000000002</v>
      </c>
      <c r="O186">
        <f t="shared" si="9"/>
        <v>0.43097344704178836</v>
      </c>
      <c r="P186">
        <v>185</v>
      </c>
      <c r="Q186">
        <f t="shared" si="10"/>
        <v>53.593428696639066</v>
      </c>
      <c r="R186">
        <f t="shared" si="11"/>
        <v>1.1548672352089417</v>
      </c>
    </row>
    <row r="187" spans="1:18" x14ac:dyDescent="0.75">
      <c r="A187" s="7">
        <v>0.54917824074074073</v>
      </c>
      <c r="B187">
        <v>14.84</v>
      </c>
      <c r="C187">
        <v>33.76</v>
      </c>
      <c r="D187">
        <v>10</v>
      </c>
      <c r="E187">
        <v>39.299999999999997</v>
      </c>
      <c r="F187">
        <v>10</v>
      </c>
      <c r="G187">
        <v>40.85</v>
      </c>
      <c r="H187">
        <v>45.64</v>
      </c>
      <c r="I187">
        <v>46.88</v>
      </c>
      <c r="J187">
        <v>33.36</v>
      </c>
      <c r="K187">
        <v>1204.81</v>
      </c>
      <c r="N187">
        <f t="shared" si="8"/>
        <v>8.8892999999999986</v>
      </c>
      <c r="O187">
        <f t="shared" si="9"/>
        <v>0.43048916912437701</v>
      </c>
      <c r="P187">
        <v>186</v>
      </c>
      <c r="Q187">
        <f t="shared" si="10"/>
        <v>53.541223718403018</v>
      </c>
      <c r="R187">
        <f t="shared" si="11"/>
        <v>1.1524458456218851</v>
      </c>
    </row>
    <row r="188" spans="1:18" x14ac:dyDescent="0.75">
      <c r="A188" s="7">
        <v>0.54987268518518517</v>
      </c>
      <c r="B188">
        <v>14.74</v>
      </c>
      <c r="C188">
        <v>33.75</v>
      </c>
      <c r="D188">
        <v>10</v>
      </c>
      <c r="E188">
        <v>39.33</v>
      </c>
      <c r="F188">
        <v>10</v>
      </c>
      <c r="G188">
        <v>40.94</v>
      </c>
      <c r="H188">
        <v>45.67</v>
      </c>
      <c r="I188">
        <v>46.92</v>
      </c>
      <c r="J188">
        <v>33.97</v>
      </c>
      <c r="K188">
        <v>1218.48</v>
      </c>
      <c r="N188">
        <f t="shared" si="8"/>
        <v>8.7893000000000008</v>
      </c>
      <c r="O188">
        <f t="shared" si="9"/>
        <v>0.42564638995026471</v>
      </c>
      <c r="P188">
        <v>187</v>
      </c>
      <c r="Q188">
        <f t="shared" si="10"/>
        <v>53.012640369540243</v>
      </c>
      <c r="R188">
        <f t="shared" si="11"/>
        <v>1.1282319497513236</v>
      </c>
    </row>
    <row r="189" spans="1:18" x14ac:dyDescent="0.75">
      <c r="A189" s="7">
        <v>0.55056712962962961</v>
      </c>
      <c r="B189">
        <v>14.74</v>
      </c>
      <c r="C189">
        <v>33.75</v>
      </c>
      <c r="D189">
        <v>10</v>
      </c>
      <c r="E189">
        <v>39.299999999999997</v>
      </c>
      <c r="F189">
        <v>10</v>
      </c>
      <c r="G189">
        <v>40.76</v>
      </c>
      <c r="H189">
        <v>45.68</v>
      </c>
      <c r="I189">
        <v>46.93</v>
      </c>
      <c r="J189">
        <v>32.18</v>
      </c>
      <c r="K189">
        <v>1189.77</v>
      </c>
      <c r="N189">
        <f t="shared" si="8"/>
        <v>8.7893000000000008</v>
      </c>
      <c r="O189">
        <f t="shared" si="9"/>
        <v>0.42564638995026471</v>
      </c>
      <c r="P189">
        <v>188</v>
      </c>
      <c r="Q189">
        <f t="shared" si="10"/>
        <v>53.012640369540243</v>
      </c>
      <c r="R189">
        <f t="shared" si="11"/>
        <v>1.1282319497513236</v>
      </c>
    </row>
    <row r="190" spans="1:18" x14ac:dyDescent="0.75">
      <c r="A190" s="7">
        <v>0.55126157407407406</v>
      </c>
      <c r="B190">
        <v>14.73</v>
      </c>
      <c r="C190">
        <v>33.630000000000003</v>
      </c>
      <c r="D190">
        <v>10</v>
      </c>
      <c r="E190">
        <v>39.15</v>
      </c>
      <c r="F190">
        <v>10</v>
      </c>
      <c r="G190">
        <v>40.729999999999997</v>
      </c>
      <c r="H190">
        <v>45.63</v>
      </c>
      <c r="I190">
        <v>46.87</v>
      </c>
      <c r="J190">
        <v>33.090000000000003</v>
      </c>
      <c r="K190">
        <v>1177.46</v>
      </c>
      <c r="N190">
        <f t="shared" si="8"/>
        <v>8.7792999999999992</v>
      </c>
      <c r="O190">
        <f t="shared" si="9"/>
        <v>0.42516211203285337</v>
      </c>
      <c r="P190">
        <v>189</v>
      </c>
      <c r="Q190">
        <f t="shared" si="10"/>
        <v>52.959119747588076</v>
      </c>
      <c r="R190">
        <f t="shared" si="11"/>
        <v>1.1258105601642669</v>
      </c>
    </row>
    <row r="191" spans="1:18" x14ac:dyDescent="0.75">
      <c r="A191" s="7">
        <v>0.5519560185185185</v>
      </c>
      <c r="B191">
        <v>14.67</v>
      </c>
      <c r="C191">
        <v>33.590000000000003</v>
      </c>
      <c r="D191">
        <v>10</v>
      </c>
      <c r="E191">
        <v>39.159999999999997</v>
      </c>
      <c r="F191">
        <v>10</v>
      </c>
      <c r="G191">
        <v>40.83</v>
      </c>
      <c r="H191">
        <v>45.77</v>
      </c>
      <c r="I191">
        <v>47.08</v>
      </c>
      <c r="J191">
        <v>33.549999999999997</v>
      </c>
      <c r="K191">
        <v>1237.6199999999999</v>
      </c>
      <c r="N191">
        <f t="shared" si="8"/>
        <v>8.7193000000000005</v>
      </c>
      <c r="O191">
        <f t="shared" si="9"/>
        <v>0.42225644452838595</v>
      </c>
      <c r="P191">
        <v>190</v>
      </c>
      <c r="Q191">
        <f t="shared" si="10"/>
        <v>52.635417980801215</v>
      </c>
      <c r="R191">
        <f t="shared" si="11"/>
        <v>1.1112822226419299</v>
      </c>
    </row>
    <row r="192" spans="1:18" x14ac:dyDescent="0.75">
      <c r="A192" s="7">
        <v>0.55265046296296294</v>
      </c>
      <c r="B192">
        <v>14.63</v>
      </c>
      <c r="C192">
        <v>33.630000000000003</v>
      </c>
      <c r="D192">
        <v>10</v>
      </c>
      <c r="E192">
        <v>39.130000000000003</v>
      </c>
      <c r="F192">
        <v>10</v>
      </c>
      <c r="G192">
        <v>40.880000000000003</v>
      </c>
      <c r="H192">
        <v>45.88</v>
      </c>
      <c r="I192">
        <v>47.24</v>
      </c>
      <c r="J192">
        <v>31.91</v>
      </c>
      <c r="K192">
        <v>1232.1500000000001</v>
      </c>
      <c r="N192">
        <f t="shared" si="8"/>
        <v>8.6793000000000013</v>
      </c>
      <c r="O192">
        <f t="shared" si="9"/>
        <v>0.42031933285874101</v>
      </c>
      <c r="P192">
        <v>191</v>
      </c>
      <c r="Q192">
        <f t="shared" si="10"/>
        <v>52.417130413743052</v>
      </c>
      <c r="R192">
        <f t="shared" si="11"/>
        <v>1.1015966642937052</v>
      </c>
    </row>
    <row r="193" spans="1:18" x14ac:dyDescent="0.75">
      <c r="A193" s="7">
        <v>0.55334490740740738</v>
      </c>
      <c r="B193">
        <v>14.62</v>
      </c>
      <c r="C193">
        <v>33.6</v>
      </c>
      <c r="D193">
        <v>10</v>
      </c>
      <c r="E193">
        <v>39.119999999999997</v>
      </c>
      <c r="F193">
        <v>10</v>
      </c>
      <c r="G193">
        <v>40.86</v>
      </c>
      <c r="H193">
        <v>45.99</v>
      </c>
      <c r="I193">
        <v>47.24</v>
      </c>
      <c r="J193">
        <v>32.83</v>
      </c>
      <c r="K193">
        <v>1208.9100000000001</v>
      </c>
      <c r="N193">
        <f t="shared" si="8"/>
        <v>8.6692999999999998</v>
      </c>
      <c r="O193">
        <f t="shared" si="9"/>
        <v>0.41983505494132972</v>
      </c>
      <c r="P193">
        <v>192</v>
      </c>
      <c r="Q193">
        <f t="shared" si="10"/>
        <v>52.362243779774609</v>
      </c>
      <c r="R193">
        <f t="shared" si="11"/>
        <v>1.0991752747066488</v>
      </c>
    </row>
    <row r="194" spans="1:18" x14ac:dyDescent="0.75">
      <c r="A194" s="7">
        <v>0.55403935185185182</v>
      </c>
      <c r="B194">
        <v>14.47</v>
      </c>
      <c r="C194">
        <v>33.590000000000003</v>
      </c>
      <c r="D194">
        <v>10</v>
      </c>
      <c r="E194">
        <v>39.06</v>
      </c>
      <c r="F194">
        <v>10</v>
      </c>
      <c r="G194">
        <v>40.83</v>
      </c>
      <c r="H194">
        <v>46.05</v>
      </c>
      <c r="I194">
        <v>47.34</v>
      </c>
      <c r="J194">
        <v>33.450000000000003</v>
      </c>
      <c r="K194">
        <v>1230.78</v>
      </c>
      <c r="N194">
        <f t="shared" si="8"/>
        <v>8.5193000000000012</v>
      </c>
      <c r="O194">
        <f t="shared" si="9"/>
        <v>0.41257088618016113</v>
      </c>
      <c r="P194">
        <v>193</v>
      </c>
      <c r="Q194">
        <f t="shared" si="10"/>
        <v>51.523481976218712</v>
      </c>
      <c r="R194">
        <f t="shared" si="11"/>
        <v>1.0628544309008057</v>
      </c>
    </row>
    <row r="195" spans="1:18" x14ac:dyDescent="0.75">
      <c r="A195" s="7">
        <v>0.55473379629629627</v>
      </c>
      <c r="B195">
        <v>14.41</v>
      </c>
      <c r="C195">
        <v>33.61</v>
      </c>
      <c r="D195">
        <v>10</v>
      </c>
      <c r="E195">
        <v>39.090000000000003</v>
      </c>
      <c r="F195">
        <v>10</v>
      </c>
      <c r="G195">
        <v>40.880000000000003</v>
      </c>
      <c r="H195">
        <v>46.1</v>
      </c>
      <c r="I195">
        <v>47.35</v>
      </c>
      <c r="J195">
        <v>33.92</v>
      </c>
      <c r="K195">
        <v>1213.01</v>
      </c>
      <c r="N195">
        <f t="shared" ref="N195:N258" si="12">B195-5.9507</f>
        <v>8.4592999999999989</v>
      </c>
      <c r="O195">
        <f t="shared" ref="O195:O258" si="13">N195/20.6493</f>
        <v>0.40966521867569355</v>
      </c>
      <c r="P195">
        <v>194</v>
      </c>
      <c r="Q195">
        <f t="shared" ref="Q195:Q258" si="14">(N195-$T$11)/N195*100</f>
        <v>51.179648434267612</v>
      </c>
      <c r="R195">
        <f t="shared" ref="R195:R258" si="15">(N195-$T$11)/$T$11</f>
        <v>1.0483260933784679</v>
      </c>
    </row>
    <row r="196" spans="1:18" x14ac:dyDescent="0.75">
      <c r="A196" s="7">
        <v>0.55542824074074071</v>
      </c>
      <c r="B196">
        <v>14.31</v>
      </c>
      <c r="C196">
        <v>33.64</v>
      </c>
      <c r="D196">
        <v>10</v>
      </c>
      <c r="E196">
        <v>39.11</v>
      </c>
      <c r="F196">
        <v>10</v>
      </c>
      <c r="G196">
        <v>40.729999999999997</v>
      </c>
      <c r="H196">
        <v>46.1</v>
      </c>
      <c r="I196">
        <v>47.17</v>
      </c>
      <c r="J196">
        <v>33.4</v>
      </c>
      <c r="K196">
        <v>1184.3</v>
      </c>
      <c r="N196">
        <f t="shared" si="12"/>
        <v>8.3593000000000011</v>
      </c>
      <c r="O196">
        <f t="shared" si="13"/>
        <v>0.4048224395015812</v>
      </c>
      <c r="P196">
        <v>195</v>
      </c>
      <c r="Q196">
        <f t="shared" si="14"/>
        <v>50.595624035505374</v>
      </c>
      <c r="R196">
        <f t="shared" si="15"/>
        <v>1.0241121975079062</v>
      </c>
    </row>
    <row r="197" spans="1:18" x14ac:dyDescent="0.75">
      <c r="A197" s="7">
        <v>0.55612268518518515</v>
      </c>
      <c r="B197">
        <v>14.28</v>
      </c>
      <c r="C197">
        <v>33.619999999999997</v>
      </c>
      <c r="D197">
        <v>10</v>
      </c>
      <c r="E197">
        <v>39.06</v>
      </c>
      <c r="F197">
        <v>10</v>
      </c>
      <c r="G197">
        <v>40.83</v>
      </c>
      <c r="H197">
        <v>46.15</v>
      </c>
      <c r="I197">
        <v>47.24</v>
      </c>
      <c r="J197">
        <v>33.19</v>
      </c>
      <c r="K197">
        <v>1219.8399999999999</v>
      </c>
      <c r="N197">
        <f t="shared" si="12"/>
        <v>8.3292999999999999</v>
      </c>
      <c r="O197">
        <f t="shared" si="13"/>
        <v>0.40336960574934744</v>
      </c>
      <c r="P197">
        <v>196</v>
      </c>
      <c r="Q197">
        <f t="shared" si="14"/>
        <v>50.417682158164553</v>
      </c>
      <c r="R197">
        <f t="shared" si="15"/>
        <v>1.0168480287467372</v>
      </c>
    </row>
    <row r="198" spans="1:18" x14ac:dyDescent="0.75">
      <c r="A198" s="7">
        <v>0.5568171296296297</v>
      </c>
      <c r="B198">
        <v>14.24</v>
      </c>
      <c r="C198">
        <v>33.56</v>
      </c>
      <c r="D198">
        <v>10</v>
      </c>
      <c r="E198">
        <v>39.06</v>
      </c>
      <c r="F198">
        <v>10</v>
      </c>
      <c r="G198">
        <v>40.89</v>
      </c>
      <c r="H198">
        <v>46.26</v>
      </c>
      <c r="I198">
        <v>47.4</v>
      </c>
      <c r="J198">
        <v>33.61</v>
      </c>
      <c r="K198">
        <v>1223.95</v>
      </c>
      <c r="N198">
        <f t="shared" si="12"/>
        <v>8.2893000000000008</v>
      </c>
      <c r="O198">
        <f t="shared" si="13"/>
        <v>0.4014324940797025</v>
      </c>
      <c r="P198">
        <v>197</v>
      </c>
      <c r="Q198">
        <f t="shared" si="14"/>
        <v>50.178422786001242</v>
      </c>
      <c r="R198">
        <f t="shared" si="15"/>
        <v>1.0071624703985125</v>
      </c>
    </row>
    <row r="199" spans="1:18" x14ac:dyDescent="0.75">
      <c r="A199" s="7">
        <v>0.55751157407407403</v>
      </c>
      <c r="B199">
        <v>14.21</v>
      </c>
      <c r="C199">
        <v>33.53</v>
      </c>
      <c r="D199">
        <v>10</v>
      </c>
      <c r="E199">
        <v>39.11</v>
      </c>
      <c r="F199">
        <v>10</v>
      </c>
      <c r="G199">
        <v>40.83</v>
      </c>
      <c r="H199">
        <v>46.31</v>
      </c>
      <c r="I199">
        <v>47.44</v>
      </c>
      <c r="J199">
        <v>33.54</v>
      </c>
      <c r="K199">
        <v>1217.1099999999999</v>
      </c>
      <c r="N199">
        <f t="shared" si="12"/>
        <v>8.2592999999999996</v>
      </c>
      <c r="O199">
        <f t="shared" si="13"/>
        <v>0.39997966032746873</v>
      </c>
      <c r="P199">
        <v>198</v>
      </c>
      <c r="Q199">
        <f t="shared" si="14"/>
        <v>49.997457411645051</v>
      </c>
      <c r="R199">
        <f t="shared" si="15"/>
        <v>0.99989830163734361</v>
      </c>
    </row>
    <row r="200" spans="1:18" x14ac:dyDescent="0.75">
      <c r="A200" s="7">
        <v>0.55820601851851859</v>
      </c>
      <c r="B200">
        <v>14.18</v>
      </c>
      <c r="C200">
        <v>33.520000000000003</v>
      </c>
      <c r="D200">
        <v>10</v>
      </c>
      <c r="E200">
        <v>39.11</v>
      </c>
      <c r="F200">
        <v>10</v>
      </c>
      <c r="G200">
        <v>40.79</v>
      </c>
      <c r="H200">
        <v>46.36</v>
      </c>
      <c r="I200">
        <v>47.37</v>
      </c>
      <c r="J200">
        <v>32.58</v>
      </c>
      <c r="K200">
        <v>1181.57</v>
      </c>
      <c r="N200">
        <f t="shared" si="12"/>
        <v>8.2292999999999985</v>
      </c>
      <c r="O200">
        <f t="shared" si="13"/>
        <v>0.39852682657523492</v>
      </c>
      <c r="P200">
        <v>199</v>
      </c>
      <c r="Q200">
        <f t="shared" si="14"/>
        <v>49.815172614924712</v>
      </c>
      <c r="R200">
        <f t="shared" si="15"/>
        <v>0.99263413287617464</v>
      </c>
    </row>
    <row r="201" spans="1:18" x14ac:dyDescent="0.75">
      <c r="A201" s="7">
        <v>0.55890046296296292</v>
      </c>
      <c r="B201">
        <v>14.12</v>
      </c>
      <c r="C201">
        <v>33.5</v>
      </c>
      <c r="D201">
        <v>10</v>
      </c>
      <c r="E201">
        <v>39.06</v>
      </c>
      <c r="F201">
        <v>10</v>
      </c>
      <c r="G201">
        <v>40.880000000000003</v>
      </c>
      <c r="H201">
        <v>46.31</v>
      </c>
      <c r="I201">
        <v>47.34</v>
      </c>
      <c r="J201">
        <v>33.07</v>
      </c>
      <c r="K201">
        <v>1192.5</v>
      </c>
      <c r="N201">
        <f t="shared" si="12"/>
        <v>8.1692999999999998</v>
      </c>
      <c r="O201">
        <f t="shared" si="13"/>
        <v>0.3956211590707675</v>
      </c>
      <c r="P201">
        <v>200</v>
      </c>
      <c r="Q201">
        <f t="shared" si="14"/>
        <v>49.44658661084793</v>
      </c>
      <c r="R201">
        <f t="shared" si="15"/>
        <v>0.97810579535383768</v>
      </c>
    </row>
    <row r="202" spans="1:18" x14ac:dyDescent="0.75">
      <c r="A202" s="7">
        <v>0.55959490740740747</v>
      </c>
      <c r="B202">
        <v>14.11</v>
      </c>
      <c r="C202">
        <v>33.479999999999997</v>
      </c>
      <c r="D202">
        <v>10</v>
      </c>
      <c r="E202">
        <v>39.04</v>
      </c>
      <c r="F202">
        <v>10</v>
      </c>
      <c r="G202">
        <v>40.86</v>
      </c>
      <c r="H202">
        <v>46.4</v>
      </c>
      <c r="I202">
        <v>47.39</v>
      </c>
      <c r="J202">
        <v>33.880000000000003</v>
      </c>
      <c r="K202">
        <v>1197.97</v>
      </c>
      <c r="N202">
        <f t="shared" si="12"/>
        <v>8.1592999999999982</v>
      </c>
      <c r="O202">
        <f t="shared" si="13"/>
        <v>0.39513688115335621</v>
      </c>
      <c r="P202">
        <v>201</v>
      </c>
      <c r="Q202">
        <f t="shared" si="14"/>
        <v>49.384628583334347</v>
      </c>
      <c r="R202">
        <f t="shared" si="15"/>
        <v>0.97568440576678106</v>
      </c>
    </row>
    <row r="203" spans="1:18" x14ac:dyDescent="0.75">
      <c r="A203" s="7">
        <v>0.5602893518518518</v>
      </c>
      <c r="B203">
        <v>14.06</v>
      </c>
      <c r="C203">
        <v>33.51</v>
      </c>
      <c r="D203">
        <v>10</v>
      </c>
      <c r="E203">
        <v>39.020000000000003</v>
      </c>
      <c r="F203">
        <v>10</v>
      </c>
      <c r="G203">
        <v>40.79</v>
      </c>
      <c r="H203">
        <v>46.43</v>
      </c>
      <c r="I203">
        <v>47.45</v>
      </c>
      <c r="J203">
        <v>33</v>
      </c>
      <c r="K203">
        <v>1193.8699999999999</v>
      </c>
      <c r="N203">
        <f t="shared" si="12"/>
        <v>8.1093000000000011</v>
      </c>
      <c r="O203">
        <f t="shared" si="13"/>
        <v>0.39271549156630009</v>
      </c>
      <c r="P203">
        <v>202</v>
      </c>
      <c r="Q203">
        <f t="shared" si="14"/>
        <v>49.072546335688664</v>
      </c>
      <c r="R203">
        <f t="shared" si="15"/>
        <v>0.96357745783150062</v>
      </c>
    </row>
    <row r="204" spans="1:18" x14ac:dyDescent="0.75">
      <c r="A204" s="7">
        <v>0.56098379629629636</v>
      </c>
      <c r="B204">
        <v>14.04</v>
      </c>
      <c r="C204">
        <v>33.549999999999997</v>
      </c>
      <c r="D204">
        <v>10</v>
      </c>
      <c r="E204">
        <v>39.04</v>
      </c>
      <c r="F204">
        <v>10</v>
      </c>
      <c r="G204">
        <v>40.82</v>
      </c>
      <c r="H204">
        <v>46.44</v>
      </c>
      <c r="I204">
        <v>47.33</v>
      </c>
      <c r="J204">
        <v>34.01</v>
      </c>
      <c r="K204">
        <v>1166.53</v>
      </c>
      <c r="N204">
        <f t="shared" si="12"/>
        <v>8.0892999999999979</v>
      </c>
      <c r="O204">
        <f t="shared" si="13"/>
        <v>0.39174693573147745</v>
      </c>
      <c r="P204">
        <v>203</v>
      </c>
      <c r="Q204">
        <f t="shared" si="14"/>
        <v>48.946633206828757</v>
      </c>
      <c r="R204">
        <f t="shared" si="15"/>
        <v>0.95873467865738748</v>
      </c>
    </row>
    <row r="205" spans="1:18" x14ac:dyDescent="0.75">
      <c r="A205" s="7">
        <v>0.56167824074074069</v>
      </c>
      <c r="B205">
        <v>14.03</v>
      </c>
      <c r="C205">
        <v>33.619999999999997</v>
      </c>
      <c r="D205">
        <v>10</v>
      </c>
      <c r="E205">
        <v>39.07</v>
      </c>
      <c r="F205">
        <v>10</v>
      </c>
      <c r="G205">
        <v>40.82</v>
      </c>
      <c r="H205">
        <v>46.46</v>
      </c>
      <c r="I205">
        <v>47.32</v>
      </c>
      <c r="J205">
        <v>33.32</v>
      </c>
      <c r="K205">
        <v>1195.24</v>
      </c>
      <c r="N205">
        <f t="shared" si="12"/>
        <v>8.0792999999999999</v>
      </c>
      <c r="O205">
        <f t="shared" si="13"/>
        <v>0.39126265781406633</v>
      </c>
      <c r="P205">
        <v>204</v>
      </c>
      <c r="Q205">
        <f t="shared" si="14"/>
        <v>48.883442872526082</v>
      </c>
      <c r="R205">
        <f t="shared" si="15"/>
        <v>0.95631328907033175</v>
      </c>
    </row>
    <row r="206" spans="1:18" x14ac:dyDescent="0.75">
      <c r="A206" s="7">
        <v>0.56237268518518524</v>
      </c>
      <c r="B206">
        <v>14</v>
      </c>
      <c r="C206">
        <v>33.659999999999997</v>
      </c>
      <c r="D206">
        <v>10</v>
      </c>
      <c r="E206">
        <v>39.119999999999997</v>
      </c>
      <c r="F206">
        <v>10</v>
      </c>
      <c r="G206">
        <v>41.02</v>
      </c>
      <c r="H206">
        <v>46.52</v>
      </c>
      <c r="I206">
        <v>47.43</v>
      </c>
      <c r="J206">
        <v>33.409999999999997</v>
      </c>
      <c r="K206">
        <v>1192.5</v>
      </c>
      <c r="N206">
        <f t="shared" si="12"/>
        <v>8.0492999999999988</v>
      </c>
      <c r="O206">
        <f t="shared" si="13"/>
        <v>0.38980982406183257</v>
      </c>
      <c r="P206">
        <v>205</v>
      </c>
      <c r="Q206">
        <f t="shared" si="14"/>
        <v>48.692929819984343</v>
      </c>
      <c r="R206">
        <f t="shared" si="15"/>
        <v>0.94904912030916277</v>
      </c>
    </row>
    <row r="207" spans="1:18" x14ac:dyDescent="0.75">
      <c r="A207" s="7">
        <v>0.56306712962962957</v>
      </c>
      <c r="B207">
        <v>13.95</v>
      </c>
      <c r="C207">
        <v>33.69</v>
      </c>
      <c r="D207">
        <v>10</v>
      </c>
      <c r="E207">
        <v>39.17</v>
      </c>
      <c r="F207">
        <v>10</v>
      </c>
      <c r="G207">
        <v>40.94</v>
      </c>
      <c r="H207">
        <v>46.61</v>
      </c>
      <c r="I207">
        <v>47.54</v>
      </c>
      <c r="J207">
        <v>34.340000000000003</v>
      </c>
      <c r="K207">
        <v>1191.1400000000001</v>
      </c>
      <c r="N207">
        <f t="shared" si="12"/>
        <v>7.999299999999999</v>
      </c>
      <c r="O207">
        <f t="shared" si="13"/>
        <v>0.38738843447477633</v>
      </c>
      <c r="P207">
        <v>206</v>
      </c>
      <c r="Q207">
        <f t="shared" si="14"/>
        <v>48.372232570349901</v>
      </c>
      <c r="R207">
        <f t="shared" si="15"/>
        <v>0.93694217237388178</v>
      </c>
    </row>
    <row r="208" spans="1:18" x14ac:dyDescent="0.75">
      <c r="A208" s="7">
        <v>0.56376157407407412</v>
      </c>
      <c r="B208">
        <v>13.92</v>
      </c>
      <c r="C208">
        <v>33.72</v>
      </c>
      <c r="D208">
        <v>10</v>
      </c>
      <c r="E208">
        <v>39.19</v>
      </c>
      <c r="F208">
        <v>10</v>
      </c>
      <c r="G208">
        <v>40.92</v>
      </c>
      <c r="H208">
        <v>46.69</v>
      </c>
      <c r="I208">
        <v>47.65</v>
      </c>
      <c r="J208">
        <v>33.090000000000003</v>
      </c>
      <c r="K208">
        <v>1193.8699999999999</v>
      </c>
      <c r="N208">
        <f t="shared" si="12"/>
        <v>7.9692999999999996</v>
      </c>
      <c r="O208">
        <f t="shared" si="13"/>
        <v>0.38593560072254263</v>
      </c>
      <c r="P208">
        <v>207</v>
      </c>
      <c r="Q208">
        <f t="shared" si="14"/>
        <v>48.177882624571794</v>
      </c>
      <c r="R208">
        <f t="shared" si="15"/>
        <v>0.92967800361271324</v>
      </c>
    </row>
    <row r="209" spans="1:18" x14ac:dyDescent="0.75">
      <c r="A209" s="7">
        <v>0.56445601851851845</v>
      </c>
      <c r="B209">
        <v>13.81</v>
      </c>
      <c r="C209">
        <v>33.74</v>
      </c>
      <c r="D209">
        <v>10</v>
      </c>
      <c r="E209">
        <v>39.24</v>
      </c>
      <c r="F209">
        <v>10</v>
      </c>
      <c r="G209">
        <v>41</v>
      </c>
      <c r="H209">
        <v>46.72</v>
      </c>
      <c r="I209">
        <v>47.63</v>
      </c>
      <c r="J209">
        <v>34.049999999999997</v>
      </c>
      <c r="K209">
        <v>1196.5999999999999</v>
      </c>
      <c r="N209">
        <f t="shared" si="12"/>
        <v>7.8593000000000002</v>
      </c>
      <c r="O209">
        <f t="shared" si="13"/>
        <v>0.38060854363101898</v>
      </c>
      <c r="P209">
        <v>208</v>
      </c>
      <c r="Q209">
        <f t="shared" si="14"/>
        <v>47.452572112020157</v>
      </c>
      <c r="R209">
        <f t="shared" si="15"/>
        <v>0.90304271815509496</v>
      </c>
    </row>
    <row r="210" spans="1:18" x14ac:dyDescent="0.75">
      <c r="A210" s="7">
        <v>0.56515046296296301</v>
      </c>
      <c r="B210">
        <v>13.8</v>
      </c>
      <c r="C210">
        <v>33.81</v>
      </c>
      <c r="D210">
        <v>10</v>
      </c>
      <c r="E210">
        <v>39.28</v>
      </c>
      <c r="F210">
        <v>10.45</v>
      </c>
      <c r="G210">
        <v>40.92</v>
      </c>
      <c r="H210">
        <v>46.8</v>
      </c>
      <c r="I210">
        <v>47.75</v>
      </c>
      <c r="J210">
        <v>32.67</v>
      </c>
      <c r="K210">
        <v>1202.07</v>
      </c>
      <c r="N210">
        <f t="shared" si="12"/>
        <v>7.8493000000000004</v>
      </c>
      <c r="O210">
        <f t="shared" si="13"/>
        <v>0.38012426571360775</v>
      </c>
      <c r="P210">
        <v>209</v>
      </c>
      <c r="Q210">
        <f t="shared" si="14"/>
        <v>47.385626743786077</v>
      </c>
      <c r="R210">
        <f t="shared" si="15"/>
        <v>0.90062132856803878</v>
      </c>
    </row>
    <row r="211" spans="1:18" x14ac:dyDescent="0.75">
      <c r="A211" s="7">
        <v>0.56584490740740734</v>
      </c>
      <c r="B211">
        <v>13.77</v>
      </c>
      <c r="C211">
        <v>33.770000000000003</v>
      </c>
      <c r="D211">
        <v>10</v>
      </c>
      <c r="E211">
        <v>39.270000000000003</v>
      </c>
      <c r="F211">
        <v>10</v>
      </c>
      <c r="G211">
        <v>40.98</v>
      </c>
      <c r="H211">
        <v>46.91</v>
      </c>
      <c r="I211">
        <v>47.86</v>
      </c>
      <c r="J211">
        <v>33.35</v>
      </c>
      <c r="K211">
        <v>1195.24</v>
      </c>
      <c r="N211">
        <f t="shared" si="12"/>
        <v>7.8192999999999993</v>
      </c>
      <c r="O211">
        <f t="shared" si="13"/>
        <v>0.37867143196137393</v>
      </c>
      <c r="P211">
        <v>210</v>
      </c>
      <c r="Q211">
        <f t="shared" si="14"/>
        <v>47.183763252465049</v>
      </c>
      <c r="R211">
        <f t="shared" si="15"/>
        <v>0.8933571598068698</v>
      </c>
    </row>
    <row r="212" spans="1:18" x14ac:dyDescent="0.75">
      <c r="A212" s="7">
        <v>0.56653935185185189</v>
      </c>
      <c r="B212">
        <v>13.75</v>
      </c>
      <c r="C212">
        <v>33.68</v>
      </c>
      <c r="D212">
        <v>10</v>
      </c>
      <c r="E212">
        <v>39.22</v>
      </c>
      <c r="F212">
        <v>10</v>
      </c>
      <c r="G212">
        <v>41.03</v>
      </c>
      <c r="H212">
        <v>46.96</v>
      </c>
      <c r="I212">
        <v>47.94</v>
      </c>
      <c r="J212">
        <v>31.81</v>
      </c>
      <c r="K212">
        <v>1195.24</v>
      </c>
      <c r="N212">
        <f t="shared" si="12"/>
        <v>7.7992999999999997</v>
      </c>
      <c r="O212">
        <f t="shared" si="13"/>
        <v>0.37770287612655151</v>
      </c>
      <c r="P212">
        <v>211</v>
      </c>
      <c r="Q212">
        <f t="shared" si="14"/>
        <v>47.048324849665995</v>
      </c>
      <c r="R212">
        <f t="shared" si="15"/>
        <v>0.88851438063275756</v>
      </c>
    </row>
    <row r="213" spans="1:18" x14ac:dyDescent="0.75">
      <c r="A213" s="7">
        <v>0.56723379629629633</v>
      </c>
      <c r="B213">
        <v>13.73</v>
      </c>
      <c r="C213">
        <v>33.520000000000003</v>
      </c>
      <c r="D213">
        <v>10</v>
      </c>
      <c r="E213">
        <v>39.14</v>
      </c>
      <c r="F213">
        <v>10</v>
      </c>
      <c r="G213">
        <v>40.92</v>
      </c>
      <c r="H213">
        <v>46.99</v>
      </c>
      <c r="I213">
        <v>47.9</v>
      </c>
      <c r="J213">
        <v>32.56</v>
      </c>
      <c r="K213">
        <v>1191.1400000000001</v>
      </c>
      <c r="N213">
        <f t="shared" si="12"/>
        <v>7.7793000000000001</v>
      </c>
      <c r="O213">
        <f t="shared" si="13"/>
        <v>0.37673432029172904</v>
      </c>
      <c r="P213">
        <v>212</v>
      </c>
      <c r="Q213">
        <f t="shared" si="14"/>
        <v>46.912190042805911</v>
      </c>
      <c r="R213">
        <f t="shared" si="15"/>
        <v>0.88367160145864521</v>
      </c>
    </row>
    <row r="214" spans="1:18" x14ac:dyDescent="0.75">
      <c r="A214" s="7">
        <v>0.56792824074074078</v>
      </c>
      <c r="B214">
        <v>13.58</v>
      </c>
      <c r="C214">
        <v>33.5</v>
      </c>
      <c r="D214">
        <v>10</v>
      </c>
      <c r="E214">
        <v>39.119999999999997</v>
      </c>
      <c r="F214">
        <v>10</v>
      </c>
      <c r="G214">
        <v>40.92</v>
      </c>
      <c r="H214">
        <v>47.04</v>
      </c>
      <c r="I214">
        <v>47.9</v>
      </c>
      <c r="J214">
        <v>33.36</v>
      </c>
      <c r="K214">
        <v>1178.83</v>
      </c>
      <c r="N214">
        <f t="shared" si="12"/>
        <v>7.6292999999999997</v>
      </c>
      <c r="O214">
        <f t="shared" si="13"/>
        <v>0.36947015153056034</v>
      </c>
      <c r="P214">
        <v>213</v>
      </c>
      <c r="Q214">
        <f t="shared" si="14"/>
        <v>45.86842829617396</v>
      </c>
      <c r="R214">
        <f t="shared" si="15"/>
        <v>0.84735075765280177</v>
      </c>
    </row>
    <row r="215" spans="1:18" x14ac:dyDescent="0.75">
      <c r="A215" s="7">
        <v>0.56862268518518522</v>
      </c>
      <c r="B215">
        <v>13.56</v>
      </c>
      <c r="C215">
        <v>33.5</v>
      </c>
      <c r="D215">
        <v>10</v>
      </c>
      <c r="E215">
        <v>39.03</v>
      </c>
      <c r="F215">
        <v>10</v>
      </c>
      <c r="G215">
        <v>40.78</v>
      </c>
      <c r="H215">
        <v>47.06</v>
      </c>
      <c r="I215">
        <v>47.99</v>
      </c>
      <c r="J215">
        <v>32.75</v>
      </c>
      <c r="K215">
        <v>1188.4000000000001</v>
      </c>
      <c r="N215">
        <f t="shared" si="12"/>
        <v>7.6093000000000002</v>
      </c>
      <c r="O215">
        <f t="shared" si="13"/>
        <v>0.36850159569573787</v>
      </c>
      <c r="P215">
        <v>214</v>
      </c>
      <c r="Q215">
        <f t="shared" si="14"/>
        <v>45.726150894300396</v>
      </c>
      <c r="R215">
        <f t="shared" si="15"/>
        <v>0.84250797847868941</v>
      </c>
    </row>
    <row r="216" spans="1:18" x14ac:dyDescent="0.75">
      <c r="A216" s="7">
        <v>0.56931712962962966</v>
      </c>
      <c r="B216">
        <v>13.54</v>
      </c>
      <c r="C216">
        <v>33.5</v>
      </c>
      <c r="D216">
        <v>10</v>
      </c>
      <c r="E216">
        <v>39.020000000000003</v>
      </c>
      <c r="F216">
        <v>10</v>
      </c>
      <c r="G216">
        <v>40.97</v>
      </c>
      <c r="H216">
        <v>47.11</v>
      </c>
      <c r="I216">
        <v>48.02</v>
      </c>
      <c r="J216">
        <v>33.200000000000003</v>
      </c>
      <c r="K216">
        <v>1184.3</v>
      </c>
      <c r="N216">
        <f t="shared" si="12"/>
        <v>7.5892999999999988</v>
      </c>
      <c r="O216">
        <f t="shared" si="13"/>
        <v>0.36753303986091534</v>
      </c>
      <c r="P216">
        <v>215</v>
      </c>
      <c r="Q216">
        <f t="shared" si="14"/>
        <v>45.583123608237905</v>
      </c>
      <c r="R216">
        <f t="shared" si="15"/>
        <v>0.83766519930457672</v>
      </c>
    </row>
    <row r="217" spans="1:18" x14ac:dyDescent="0.75">
      <c r="A217" s="7">
        <v>0.5700115740740741</v>
      </c>
      <c r="B217">
        <v>13.51</v>
      </c>
      <c r="C217">
        <v>33.53</v>
      </c>
      <c r="D217">
        <v>10</v>
      </c>
      <c r="E217">
        <v>39.049999999999997</v>
      </c>
      <c r="F217">
        <v>10</v>
      </c>
      <c r="G217">
        <v>40.96</v>
      </c>
      <c r="H217">
        <v>47.09</v>
      </c>
      <c r="I217">
        <v>48.11</v>
      </c>
      <c r="J217">
        <v>33.61</v>
      </c>
      <c r="K217">
        <v>1181.57</v>
      </c>
      <c r="N217">
        <f t="shared" si="12"/>
        <v>7.5592999999999995</v>
      </c>
      <c r="O217">
        <f t="shared" si="13"/>
        <v>0.36608020610868164</v>
      </c>
      <c r="P217">
        <v>216</v>
      </c>
      <c r="Q217">
        <f t="shared" si="14"/>
        <v>45.367163626261686</v>
      </c>
      <c r="R217">
        <f t="shared" si="15"/>
        <v>0.83040103054340819</v>
      </c>
    </row>
    <row r="218" spans="1:18" x14ac:dyDescent="0.75">
      <c r="A218" s="7">
        <v>0.57070601851851854</v>
      </c>
      <c r="B218">
        <v>13.46</v>
      </c>
      <c r="C218">
        <v>33.56</v>
      </c>
      <c r="D218">
        <v>10</v>
      </c>
      <c r="E218">
        <v>39.07</v>
      </c>
      <c r="F218">
        <v>10</v>
      </c>
      <c r="G218">
        <v>40.93</v>
      </c>
      <c r="H218">
        <v>47.12</v>
      </c>
      <c r="I218">
        <v>48.15</v>
      </c>
      <c r="J218">
        <v>32.44</v>
      </c>
      <c r="K218">
        <v>1174.73</v>
      </c>
      <c r="N218">
        <f t="shared" si="12"/>
        <v>7.5093000000000005</v>
      </c>
      <c r="O218">
        <f t="shared" si="13"/>
        <v>0.36365881652162546</v>
      </c>
      <c r="P218">
        <v>217</v>
      </c>
      <c r="Q218">
        <f t="shared" si="14"/>
        <v>45.003395789221372</v>
      </c>
      <c r="R218">
        <f t="shared" si="15"/>
        <v>0.8182940826081273</v>
      </c>
    </row>
    <row r="219" spans="1:18" x14ac:dyDescent="0.75">
      <c r="A219" s="7">
        <v>0.57140046296296299</v>
      </c>
      <c r="B219">
        <v>13.43</v>
      </c>
      <c r="C219">
        <v>33.56</v>
      </c>
      <c r="D219">
        <v>10</v>
      </c>
      <c r="E219">
        <v>39.08</v>
      </c>
      <c r="F219">
        <v>10</v>
      </c>
      <c r="G219">
        <v>40.83</v>
      </c>
      <c r="H219">
        <v>47.15</v>
      </c>
      <c r="I219">
        <v>48.08</v>
      </c>
      <c r="J219">
        <v>32.69</v>
      </c>
      <c r="K219">
        <v>1170.6300000000001</v>
      </c>
      <c r="N219">
        <f t="shared" si="12"/>
        <v>7.4792999999999994</v>
      </c>
      <c r="O219">
        <f t="shared" si="13"/>
        <v>0.36220598276939164</v>
      </c>
      <c r="P219">
        <v>218</v>
      </c>
      <c r="Q219">
        <f t="shared" si="14"/>
        <v>44.782800529461312</v>
      </c>
      <c r="R219">
        <f t="shared" si="15"/>
        <v>0.81102991384695844</v>
      </c>
    </row>
    <row r="220" spans="1:18" x14ac:dyDescent="0.75">
      <c r="A220" s="7">
        <v>0.57209490740740743</v>
      </c>
      <c r="B220">
        <v>13.4</v>
      </c>
      <c r="C220">
        <v>33.54</v>
      </c>
      <c r="D220">
        <v>10</v>
      </c>
      <c r="E220">
        <v>39.06</v>
      </c>
      <c r="F220">
        <v>10</v>
      </c>
      <c r="G220">
        <v>40.89</v>
      </c>
      <c r="H220">
        <v>47.12</v>
      </c>
      <c r="I220">
        <v>48.18</v>
      </c>
      <c r="J220">
        <v>32.479999999999997</v>
      </c>
      <c r="K220">
        <v>1167.8900000000001</v>
      </c>
      <c r="N220">
        <f t="shared" si="12"/>
        <v>7.4493</v>
      </c>
      <c r="O220">
        <f t="shared" si="13"/>
        <v>0.36075314901715794</v>
      </c>
      <c r="P220">
        <v>219</v>
      </c>
      <c r="Q220">
        <f t="shared" si="14"/>
        <v>44.560428496637272</v>
      </c>
      <c r="R220">
        <f t="shared" si="15"/>
        <v>0.80376574508578991</v>
      </c>
    </row>
    <row r="221" spans="1:18" x14ac:dyDescent="0.75">
      <c r="A221" s="7">
        <v>0.57278935185185187</v>
      </c>
      <c r="B221">
        <v>13.29</v>
      </c>
      <c r="C221">
        <v>33.549999999999997</v>
      </c>
      <c r="D221">
        <v>10</v>
      </c>
      <c r="E221">
        <v>39.04</v>
      </c>
      <c r="F221">
        <v>10</v>
      </c>
      <c r="G221">
        <v>40.86</v>
      </c>
      <c r="H221">
        <v>47.12</v>
      </c>
      <c r="I221">
        <v>48.15</v>
      </c>
      <c r="J221">
        <v>33.01</v>
      </c>
      <c r="K221">
        <v>1163.79</v>
      </c>
      <c r="N221">
        <f t="shared" si="12"/>
        <v>7.3392999999999988</v>
      </c>
      <c r="O221">
        <f t="shared" si="13"/>
        <v>0.35542609192563424</v>
      </c>
      <c r="P221">
        <v>220</v>
      </c>
      <c r="Q221">
        <f t="shared" si="14"/>
        <v>43.729510988786387</v>
      </c>
      <c r="R221">
        <f t="shared" si="15"/>
        <v>0.77713045962817118</v>
      </c>
    </row>
    <row r="222" spans="1:18" x14ac:dyDescent="0.75">
      <c r="A222" s="7">
        <v>0.57348379629629631</v>
      </c>
      <c r="B222">
        <v>13.22</v>
      </c>
      <c r="C222">
        <v>33.57</v>
      </c>
      <c r="D222">
        <v>10</v>
      </c>
      <c r="E222">
        <v>39.04</v>
      </c>
      <c r="F222">
        <v>10</v>
      </c>
      <c r="G222">
        <v>40.82</v>
      </c>
      <c r="H222">
        <v>47.13</v>
      </c>
      <c r="I222">
        <v>48.14</v>
      </c>
      <c r="J222">
        <v>32.909999999999997</v>
      </c>
      <c r="K222">
        <v>1170.6300000000001</v>
      </c>
      <c r="N222">
        <f t="shared" si="12"/>
        <v>7.2693000000000003</v>
      </c>
      <c r="O222">
        <f t="shared" si="13"/>
        <v>0.35203614650375559</v>
      </c>
      <c r="P222">
        <v>221</v>
      </c>
      <c r="Q222">
        <f t="shared" si="14"/>
        <v>43.187652181090343</v>
      </c>
      <c r="R222">
        <f t="shared" si="15"/>
        <v>0.76018073251877805</v>
      </c>
    </row>
    <row r="223" spans="1:18" x14ac:dyDescent="0.75">
      <c r="A223" s="7">
        <v>0.57417824074074075</v>
      </c>
      <c r="B223">
        <v>13.2</v>
      </c>
      <c r="C223">
        <v>33.549999999999997</v>
      </c>
      <c r="D223">
        <v>10</v>
      </c>
      <c r="E223">
        <v>38.99</v>
      </c>
      <c r="F223">
        <v>10</v>
      </c>
      <c r="G223">
        <v>40.81</v>
      </c>
      <c r="H223">
        <v>47.14</v>
      </c>
      <c r="I223">
        <v>48.28</v>
      </c>
      <c r="J223">
        <v>33.119999999999997</v>
      </c>
      <c r="K223">
        <v>1162.43</v>
      </c>
      <c r="N223">
        <f t="shared" si="12"/>
        <v>7.249299999999999</v>
      </c>
      <c r="O223">
        <f t="shared" si="13"/>
        <v>0.35106759066893306</v>
      </c>
      <c r="P223">
        <v>222</v>
      </c>
      <c r="Q223">
        <f t="shared" si="14"/>
        <v>43.03091332956285</v>
      </c>
      <c r="R223">
        <f t="shared" si="15"/>
        <v>0.75533795334466525</v>
      </c>
    </row>
    <row r="224" spans="1:18" x14ac:dyDescent="0.75">
      <c r="A224" s="7">
        <v>0.57487268518518519</v>
      </c>
      <c r="B224">
        <v>13.18</v>
      </c>
      <c r="C224">
        <v>33.53</v>
      </c>
      <c r="D224">
        <v>10</v>
      </c>
      <c r="E224">
        <v>38.92</v>
      </c>
      <c r="F224">
        <v>10</v>
      </c>
      <c r="G224">
        <v>40.79</v>
      </c>
      <c r="H224">
        <v>47.12</v>
      </c>
      <c r="I224">
        <v>48.29</v>
      </c>
      <c r="J224">
        <v>33.32</v>
      </c>
      <c r="K224">
        <v>1159.69</v>
      </c>
      <c r="N224">
        <f t="shared" si="12"/>
        <v>7.2292999999999994</v>
      </c>
      <c r="O224">
        <f t="shared" si="13"/>
        <v>0.35009903483411059</v>
      </c>
      <c r="P224">
        <v>223</v>
      </c>
      <c r="Q224">
        <f t="shared" si="14"/>
        <v>42.873307235831959</v>
      </c>
      <c r="R224">
        <f t="shared" si="15"/>
        <v>0.75049517417055289</v>
      </c>
    </row>
    <row r="225" spans="1:18" x14ac:dyDescent="0.75">
      <c r="A225" s="7">
        <v>0.57556712962962964</v>
      </c>
      <c r="B225">
        <v>13.11</v>
      </c>
      <c r="C225">
        <v>33.520000000000003</v>
      </c>
      <c r="D225">
        <v>10</v>
      </c>
      <c r="E225">
        <v>38.89</v>
      </c>
      <c r="F225">
        <v>10</v>
      </c>
      <c r="G225">
        <v>40.799999999999997</v>
      </c>
      <c r="H225">
        <v>47.11</v>
      </c>
      <c r="I225">
        <v>48.27</v>
      </c>
      <c r="J225">
        <v>32.08</v>
      </c>
      <c r="K225">
        <v>1162.43</v>
      </c>
      <c r="N225">
        <f t="shared" si="12"/>
        <v>7.1592999999999991</v>
      </c>
      <c r="O225">
        <f t="shared" si="13"/>
        <v>0.34670908941223183</v>
      </c>
      <c r="P225">
        <v>224</v>
      </c>
      <c r="Q225">
        <f t="shared" si="14"/>
        <v>42.314751442180096</v>
      </c>
      <c r="R225">
        <f t="shared" si="15"/>
        <v>0.73354544706115932</v>
      </c>
    </row>
    <row r="226" spans="1:18" x14ac:dyDescent="0.75">
      <c r="A226" s="7">
        <v>0.57626157407407408</v>
      </c>
      <c r="B226">
        <v>13.03</v>
      </c>
      <c r="C226">
        <v>33.549999999999997</v>
      </c>
      <c r="D226">
        <v>10</v>
      </c>
      <c r="E226">
        <v>38.89</v>
      </c>
      <c r="F226">
        <v>10</v>
      </c>
      <c r="G226">
        <v>40.78</v>
      </c>
      <c r="H226">
        <v>47.11</v>
      </c>
      <c r="I226">
        <v>48.29</v>
      </c>
      <c r="J226">
        <v>32.96</v>
      </c>
      <c r="K226">
        <v>1165.1600000000001</v>
      </c>
      <c r="N226">
        <f t="shared" si="12"/>
        <v>7.079299999999999</v>
      </c>
      <c r="O226">
        <f t="shared" si="13"/>
        <v>0.34283486607294189</v>
      </c>
      <c r="P226">
        <v>225</v>
      </c>
      <c r="Q226">
        <f t="shared" si="14"/>
        <v>41.662876273077842</v>
      </c>
      <c r="R226">
        <f t="shared" si="15"/>
        <v>0.71417433036470956</v>
      </c>
    </row>
    <row r="227" spans="1:18" x14ac:dyDescent="0.75">
      <c r="A227" s="7">
        <v>0.57695601851851852</v>
      </c>
      <c r="B227">
        <v>12.98</v>
      </c>
      <c r="C227">
        <v>33.51</v>
      </c>
      <c r="D227">
        <v>10</v>
      </c>
      <c r="E227">
        <v>38.869999999999997</v>
      </c>
      <c r="F227">
        <v>10</v>
      </c>
      <c r="G227">
        <v>40.68</v>
      </c>
      <c r="H227">
        <v>47.13</v>
      </c>
      <c r="I227">
        <v>48.36</v>
      </c>
      <c r="J227">
        <v>32.6</v>
      </c>
      <c r="K227">
        <v>1152.8599999999999</v>
      </c>
      <c r="N227">
        <f t="shared" si="12"/>
        <v>7.0293000000000001</v>
      </c>
      <c r="O227">
        <f t="shared" si="13"/>
        <v>0.34041347648588571</v>
      </c>
      <c r="P227">
        <v>226</v>
      </c>
      <c r="Q227">
        <f t="shared" si="14"/>
        <v>41.247919422986648</v>
      </c>
      <c r="R227">
        <f t="shared" si="15"/>
        <v>0.70206738242942868</v>
      </c>
    </row>
    <row r="228" spans="1:18" x14ac:dyDescent="0.75">
      <c r="A228" s="7">
        <v>0.57765046296296296</v>
      </c>
      <c r="B228">
        <v>12.97</v>
      </c>
      <c r="C228">
        <v>33.57</v>
      </c>
      <c r="D228">
        <v>10</v>
      </c>
      <c r="E228">
        <v>38.92</v>
      </c>
      <c r="F228">
        <v>10</v>
      </c>
      <c r="G228">
        <v>40.68</v>
      </c>
      <c r="H228">
        <v>47.17</v>
      </c>
      <c r="I228">
        <v>48.24</v>
      </c>
      <c r="J228">
        <v>33.5</v>
      </c>
      <c r="K228">
        <v>1151.49</v>
      </c>
      <c r="N228">
        <f t="shared" si="12"/>
        <v>7.0193000000000003</v>
      </c>
      <c r="O228">
        <f t="shared" si="13"/>
        <v>0.33992919856847448</v>
      </c>
      <c r="P228">
        <v>227</v>
      </c>
      <c r="Q228">
        <f t="shared" si="14"/>
        <v>41.164218654281768</v>
      </c>
      <c r="R228">
        <f t="shared" si="15"/>
        <v>0.6996459928423725</v>
      </c>
    </row>
    <row r="229" spans="1:18" x14ac:dyDescent="0.75">
      <c r="A229" s="7">
        <v>0.5783449074074074</v>
      </c>
      <c r="B229">
        <v>12.92</v>
      </c>
      <c r="C229">
        <v>33.659999999999997</v>
      </c>
      <c r="D229">
        <v>10</v>
      </c>
      <c r="E229">
        <v>38.92</v>
      </c>
      <c r="F229">
        <v>10</v>
      </c>
      <c r="G229">
        <v>40.81</v>
      </c>
      <c r="H229">
        <v>47.2</v>
      </c>
      <c r="I229">
        <v>48.42</v>
      </c>
      <c r="J229">
        <v>32.299999999999997</v>
      </c>
      <c r="K229">
        <v>1150.1199999999999</v>
      </c>
      <c r="N229">
        <f t="shared" si="12"/>
        <v>6.9692999999999996</v>
      </c>
      <c r="O229">
        <f t="shared" si="13"/>
        <v>0.33750780898141824</v>
      </c>
      <c r="P229">
        <v>228</v>
      </c>
      <c r="Q229">
        <f t="shared" si="14"/>
        <v>40.742111833326156</v>
      </c>
      <c r="R229">
        <f t="shared" si="15"/>
        <v>0.68753904490709128</v>
      </c>
    </row>
    <row r="230" spans="1:18" x14ac:dyDescent="0.75">
      <c r="A230" s="7">
        <v>0.57903935185185185</v>
      </c>
      <c r="B230">
        <v>12.9</v>
      </c>
      <c r="C230">
        <v>33.770000000000003</v>
      </c>
      <c r="D230">
        <v>10</v>
      </c>
      <c r="E230">
        <v>38.9</v>
      </c>
      <c r="F230">
        <v>10</v>
      </c>
      <c r="G230">
        <v>40.75</v>
      </c>
      <c r="H230">
        <v>47.19</v>
      </c>
      <c r="I230">
        <v>48.32</v>
      </c>
      <c r="J230">
        <v>32.47</v>
      </c>
      <c r="K230">
        <v>1146.02</v>
      </c>
      <c r="N230">
        <f t="shared" si="12"/>
        <v>6.9493</v>
      </c>
      <c r="O230">
        <f t="shared" si="13"/>
        <v>0.33653925314659577</v>
      </c>
      <c r="P230">
        <v>229</v>
      </c>
      <c r="Q230">
        <f t="shared" si="14"/>
        <v>40.571568359403109</v>
      </c>
      <c r="R230">
        <f t="shared" si="15"/>
        <v>0.68269626573297892</v>
      </c>
    </row>
    <row r="231" spans="1:18" x14ac:dyDescent="0.75">
      <c r="A231" s="7">
        <v>0.57973379629629629</v>
      </c>
      <c r="B231">
        <v>12.89</v>
      </c>
      <c r="C231">
        <v>33.82</v>
      </c>
      <c r="D231">
        <v>10</v>
      </c>
      <c r="E231">
        <v>38.89</v>
      </c>
      <c r="F231">
        <v>10</v>
      </c>
      <c r="G231">
        <v>40.69</v>
      </c>
      <c r="H231">
        <v>47.19</v>
      </c>
      <c r="I231">
        <v>48.46</v>
      </c>
      <c r="J231">
        <v>32.4</v>
      </c>
      <c r="K231">
        <v>1150.1199999999999</v>
      </c>
      <c r="N231">
        <f t="shared" si="12"/>
        <v>6.9393000000000002</v>
      </c>
      <c r="O231">
        <f t="shared" si="13"/>
        <v>0.33605497522918454</v>
      </c>
      <c r="P231">
        <v>230</v>
      </c>
      <c r="Q231">
        <f t="shared" si="14"/>
        <v>40.485927975444213</v>
      </c>
      <c r="R231">
        <f t="shared" si="15"/>
        <v>0.68027487614592275</v>
      </c>
    </row>
    <row r="232" spans="1:18" x14ac:dyDescent="0.75">
      <c r="A232" s="7">
        <v>0.58042824074074073</v>
      </c>
      <c r="B232">
        <v>12.87</v>
      </c>
      <c r="C232">
        <v>33.81</v>
      </c>
      <c r="D232">
        <v>10</v>
      </c>
      <c r="E232">
        <v>38.89</v>
      </c>
      <c r="F232">
        <v>10</v>
      </c>
      <c r="G232">
        <v>40.68</v>
      </c>
      <c r="H232">
        <v>47.18</v>
      </c>
      <c r="I232">
        <v>48.41</v>
      </c>
      <c r="J232">
        <v>32.75</v>
      </c>
      <c r="K232">
        <v>1137.82</v>
      </c>
      <c r="N232">
        <f t="shared" si="12"/>
        <v>6.9192999999999989</v>
      </c>
      <c r="O232">
        <f t="shared" si="13"/>
        <v>0.33508641939436196</v>
      </c>
      <c r="P232">
        <v>231</v>
      </c>
      <c r="Q232">
        <f t="shared" si="14"/>
        <v>40.313904585723982</v>
      </c>
      <c r="R232">
        <f t="shared" si="15"/>
        <v>0.67543209697180995</v>
      </c>
    </row>
    <row r="233" spans="1:18" x14ac:dyDescent="0.75">
      <c r="A233" s="7">
        <v>0.58112268518518517</v>
      </c>
      <c r="B233">
        <v>12.87</v>
      </c>
      <c r="C233">
        <v>33.85</v>
      </c>
      <c r="D233">
        <v>10</v>
      </c>
      <c r="E233">
        <v>38.89</v>
      </c>
      <c r="F233">
        <v>10</v>
      </c>
      <c r="G233">
        <v>40.61</v>
      </c>
      <c r="H233">
        <v>47.2</v>
      </c>
      <c r="I233">
        <v>48.42</v>
      </c>
      <c r="J233">
        <v>33.270000000000003</v>
      </c>
      <c r="K233">
        <v>1140.55</v>
      </c>
      <c r="N233">
        <f t="shared" si="12"/>
        <v>6.9192999999999989</v>
      </c>
      <c r="O233">
        <f t="shared" si="13"/>
        <v>0.33508641939436196</v>
      </c>
      <c r="P233">
        <v>232</v>
      </c>
      <c r="Q233">
        <f t="shared" si="14"/>
        <v>40.313904585723982</v>
      </c>
      <c r="R233">
        <f t="shared" si="15"/>
        <v>0.67543209697180995</v>
      </c>
    </row>
    <row r="234" spans="1:18" x14ac:dyDescent="0.75">
      <c r="A234" s="7">
        <v>0.58181712962962961</v>
      </c>
      <c r="B234">
        <v>12.82</v>
      </c>
      <c r="C234">
        <v>33.9</v>
      </c>
      <c r="D234">
        <v>10</v>
      </c>
      <c r="E234">
        <v>38.909999999999997</v>
      </c>
      <c r="F234">
        <v>10</v>
      </c>
      <c r="G234">
        <v>40.71</v>
      </c>
      <c r="H234">
        <v>47.24</v>
      </c>
      <c r="I234">
        <v>48.37</v>
      </c>
      <c r="J234">
        <v>32.67</v>
      </c>
      <c r="K234">
        <v>1136.45</v>
      </c>
      <c r="N234">
        <f t="shared" si="12"/>
        <v>6.8693</v>
      </c>
      <c r="O234">
        <f t="shared" si="13"/>
        <v>0.33266502980730583</v>
      </c>
      <c r="P234">
        <v>233</v>
      </c>
      <c r="Q234">
        <f t="shared" si="14"/>
        <v>39.879463700813766</v>
      </c>
      <c r="R234">
        <f t="shared" si="15"/>
        <v>0.66332514903652917</v>
      </c>
    </row>
    <row r="235" spans="1:18" x14ac:dyDescent="0.75">
      <c r="A235" s="7">
        <v>0.58251157407407406</v>
      </c>
      <c r="B235">
        <v>12.79</v>
      </c>
      <c r="C235">
        <v>33.93</v>
      </c>
      <c r="D235">
        <v>10</v>
      </c>
      <c r="E235">
        <v>38.880000000000003</v>
      </c>
      <c r="F235">
        <v>10</v>
      </c>
      <c r="G235">
        <v>40.67</v>
      </c>
      <c r="H235">
        <v>47.24</v>
      </c>
      <c r="I235">
        <v>48.49</v>
      </c>
      <c r="J235">
        <v>33.11</v>
      </c>
      <c r="K235">
        <v>1132.3499999999999</v>
      </c>
      <c r="N235">
        <f t="shared" si="12"/>
        <v>6.8392999999999988</v>
      </c>
      <c r="O235">
        <f t="shared" si="13"/>
        <v>0.33121219605507202</v>
      </c>
      <c r="P235">
        <v>234</v>
      </c>
      <c r="Q235">
        <f t="shared" si="14"/>
        <v>39.615750149869129</v>
      </c>
      <c r="R235">
        <f t="shared" si="15"/>
        <v>0.65606098027536019</v>
      </c>
    </row>
    <row r="236" spans="1:18" x14ac:dyDescent="0.75">
      <c r="A236" s="7">
        <v>0.5832060185185185</v>
      </c>
      <c r="B236">
        <v>12.7</v>
      </c>
      <c r="C236">
        <v>33.93</v>
      </c>
      <c r="D236">
        <v>10</v>
      </c>
      <c r="E236">
        <v>38.86</v>
      </c>
      <c r="F236">
        <v>10</v>
      </c>
      <c r="G236">
        <v>40.590000000000003</v>
      </c>
      <c r="H236">
        <v>47.26</v>
      </c>
      <c r="I236">
        <v>48.37</v>
      </c>
      <c r="J236">
        <v>31.95</v>
      </c>
      <c r="K236">
        <v>1129.6199999999999</v>
      </c>
      <c r="N236">
        <f t="shared" si="12"/>
        <v>6.749299999999999</v>
      </c>
      <c r="O236">
        <f t="shared" si="13"/>
        <v>0.32685369479837084</v>
      </c>
      <c r="P236">
        <v>235</v>
      </c>
      <c r="Q236">
        <f t="shared" si="14"/>
        <v>38.810543315603091</v>
      </c>
      <c r="R236">
        <f t="shared" si="15"/>
        <v>0.63426847399185426</v>
      </c>
    </row>
    <row r="237" spans="1:18" x14ac:dyDescent="0.75">
      <c r="A237" s="7">
        <v>0.58390046296296294</v>
      </c>
      <c r="B237">
        <v>12.54</v>
      </c>
      <c r="C237">
        <v>33.85</v>
      </c>
      <c r="D237">
        <v>10</v>
      </c>
      <c r="E237">
        <v>38.79</v>
      </c>
      <c r="F237">
        <v>10</v>
      </c>
      <c r="G237">
        <v>40.619999999999997</v>
      </c>
      <c r="H237">
        <v>47.25</v>
      </c>
      <c r="I237">
        <v>48.38</v>
      </c>
      <c r="J237">
        <v>32.69</v>
      </c>
      <c r="K237">
        <v>1124.1500000000001</v>
      </c>
      <c r="N237">
        <f t="shared" si="12"/>
        <v>6.5892999999999988</v>
      </c>
      <c r="O237">
        <f t="shared" si="13"/>
        <v>0.31910524811979091</v>
      </c>
      <c r="P237">
        <v>236</v>
      </c>
      <c r="Q237">
        <f t="shared" si="14"/>
        <v>37.324753767471499</v>
      </c>
      <c r="R237">
        <f t="shared" si="15"/>
        <v>0.59552624059895465</v>
      </c>
    </row>
    <row r="238" spans="1:18" x14ac:dyDescent="0.75">
      <c r="A238" s="7">
        <v>0.58459490740740738</v>
      </c>
      <c r="B238">
        <v>12.54</v>
      </c>
      <c r="C238">
        <v>33.840000000000003</v>
      </c>
      <c r="D238">
        <v>10</v>
      </c>
      <c r="E238">
        <v>38.770000000000003</v>
      </c>
      <c r="F238">
        <v>10</v>
      </c>
      <c r="G238">
        <v>40.58</v>
      </c>
      <c r="H238">
        <v>47.23</v>
      </c>
      <c r="I238">
        <v>48.46</v>
      </c>
      <c r="J238">
        <v>32.78</v>
      </c>
      <c r="K238">
        <v>1122.78</v>
      </c>
      <c r="N238">
        <f t="shared" si="12"/>
        <v>6.5892999999999988</v>
      </c>
      <c r="O238">
        <f t="shared" si="13"/>
        <v>0.31910524811979091</v>
      </c>
      <c r="P238">
        <v>237</v>
      </c>
      <c r="Q238">
        <f t="shared" si="14"/>
        <v>37.324753767471499</v>
      </c>
      <c r="R238">
        <f t="shared" si="15"/>
        <v>0.59552624059895465</v>
      </c>
    </row>
    <row r="239" spans="1:18" x14ac:dyDescent="0.75">
      <c r="A239" s="7">
        <v>0.58528935185185182</v>
      </c>
      <c r="B239">
        <v>12.51</v>
      </c>
      <c r="C239">
        <v>33.840000000000003</v>
      </c>
      <c r="D239">
        <v>10</v>
      </c>
      <c r="E239">
        <v>38.76</v>
      </c>
      <c r="F239">
        <v>10</v>
      </c>
      <c r="G239">
        <v>40.51</v>
      </c>
      <c r="H239">
        <v>47.23</v>
      </c>
      <c r="I239">
        <v>48.41</v>
      </c>
      <c r="J239">
        <v>32.54</v>
      </c>
      <c r="K239">
        <v>1120.05</v>
      </c>
      <c r="N239">
        <f t="shared" si="12"/>
        <v>6.5592999999999995</v>
      </c>
      <c r="O239">
        <f t="shared" si="13"/>
        <v>0.3176524143675572</v>
      </c>
      <c r="P239">
        <v>238</v>
      </c>
      <c r="Q239">
        <f t="shared" si="14"/>
        <v>37.038098577592116</v>
      </c>
      <c r="R239">
        <f t="shared" si="15"/>
        <v>0.58826207183778623</v>
      </c>
    </row>
    <row r="240" spans="1:18" x14ac:dyDescent="0.75">
      <c r="A240" s="7">
        <v>0.58598379629629627</v>
      </c>
      <c r="B240">
        <v>12.5</v>
      </c>
      <c r="C240">
        <v>33.81</v>
      </c>
      <c r="D240">
        <v>10</v>
      </c>
      <c r="E240">
        <v>38.700000000000003</v>
      </c>
      <c r="F240">
        <v>10</v>
      </c>
      <c r="G240">
        <v>40.58</v>
      </c>
      <c r="H240">
        <v>47.24</v>
      </c>
      <c r="I240">
        <v>48.45</v>
      </c>
      <c r="J240">
        <v>32.49</v>
      </c>
      <c r="K240">
        <v>1120.05</v>
      </c>
      <c r="N240">
        <f t="shared" si="12"/>
        <v>6.5492999999999997</v>
      </c>
      <c r="O240">
        <f t="shared" si="13"/>
        <v>0.31716813645014597</v>
      </c>
      <c r="P240">
        <v>239</v>
      </c>
      <c r="Q240">
        <f t="shared" si="14"/>
        <v>36.941963263249505</v>
      </c>
      <c r="R240">
        <f t="shared" si="15"/>
        <v>0.58584068225073005</v>
      </c>
    </row>
    <row r="241" spans="1:18" x14ac:dyDescent="0.75">
      <c r="A241" s="7">
        <v>0.58667824074074071</v>
      </c>
      <c r="B241">
        <v>12.5</v>
      </c>
      <c r="C241">
        <v>33.76</v>
      </c>
      <c r="D241">
        <v>10</v>
      </c>
      <c r="E241">
        <v>38.68</v>
      </c>
      <c r="F241">
        <v>10</v>
      </c>
      <c r="G241">
        <v>40.54</v>
      </c>
      <c r="H241">
        <v>47.22</v>
      </c>
      <c r="I241">
        <v>48.46</v>
      </c>
      <c r="J241">
        <v>31.87</v>
      </c>
      <c r="K241">
        <v>1120.05</v>
      </c>
      <c r="N241">
        <f t="shared" si="12"/>
        <v>6.5492999999999997</v>
      </c>
      <c r="O241">
        <f t="shared" si="13"/>
        <v>0.31716813645014597</v>
      </c>
      <c r="P241">
        <v>240</v>
      </c>
      <c r="Q241">
        <f t="shared" si="14"/>
        <v>36.941963263249505</v>
      </c>
      <c r="R241">
        <f t="shared" si="15"/>
        <v>0.58584068225073005</v>
      </c>
    </row>
    <row r="242" spans="1:18" x14ac:dyDescent="0.75">
      <c r="A242" s="7">
        <v>0.58737268518518515</v>
      </c>
      <c r="B242">
        <v>12.48</v>
      </c>
      <c r="C242">
        <v>33.799999999999997</v>
      </c>
      <c r="D242">
        <v>10</v>
      </c>
      <c r="E242">
        <v>38.659999999999997</v>
      </c>
      <c r="F242">
        <v>10</v>
      </c>
      <c r="G242">
        <v>40.520000000000003</v>
      </c>
      <c r="H242">
        <v>47.21</v>
      </c>
      <c r="I242">
        <v>48.47</v>
      </c>
      <c r="J242">
        <v>32.65</v>
      </c>
      <c r="K242">
        <v>1118.68</v>
      </c>
      <c r="N242">
        <f t="shared" si="12"/>
        <v>6.5293000000000001</v>
      </c>
      <c r="O242">
        <f t="shared" si="13"/>
        <v>0.31619958061532355</v>
      </c>
      <c r="P242">
        <v>241</v>
      </c>
      <c r="Q242">
        <f t="shared" si="14"/>
        <v>36.748809213851416</v>
      </c>
      <c r="R242">
        <f t="shared" si="15"/>
        <v>0.58099790307661769</v>
      </c>
    </row>
    <row r="243" spans="1:18" x14ac:dyDescent="0.75">
      <c r="A243" s="7">
        <v>0.5880671296296297</v>
      </c>
      <c r="B243">
        <v>12.44</v>
      </c>
      <c r="C243">
        <v>33.840000000000003</v>
      </c>
      <c r="D243">
        <v>10</v>
      </c>
      <c r="E243">
        <v>38.630000000000003</v>
      </c>
      <c r="F243">
        <v>10</v>
      </c>
      <c r="G243">
        <v>40.46</v>
      </c>
      <c r="H243">
        <v>47.22</v>
      </c>
      <c r="I243">
        <v>48.4</v>
      </c>
      <c r="J243">
        <v>32.61</v>
      </c>
      <c r="K243">
        <v>1102.27</v>
      </c>
      <c r="N243">
        <f t="shared" si="12"/>
        <v>6.4892999999999992</v>
      </c>
      <c r="O243">
        <f t="shared" si="13"/>
        <v>0.3142624689456785</v>
      </c>
      <c r="P243">
        <v>242</v>
      </c>
      <c r="Q243">
        <f t="shared" si="14"/>
        <v>36.35892931440987</v>
      </c>
      <c r="R243">
        <f t="shared" si="15"/>
        <v>0.57131234472839254</v>
      </c>
    </row>
    <row r="244" spans="1:18" x14ac:dyDescent="0.75">
      <c r="A244" s="7">
        <v>0.58876157407407403</v>
      </c>
      <c r="B244">
        <v>12.43</v>
      </c>
      <c r="C244">
        <v>33.92</v>
      </c>
      <c r="D244">
        <v>10</v>
      </c>
      <c r="E244">
        <v>38.630000000000003</v>
      </c>
      <c r="F244">
        <v>10</v>
      </c>
      <c r="G244">
        <v>40.520000000000003</v>
      </c>
      <c r="H244">
        <v>47.2</v>
      </c>
      <c r="I244">
        <v>48.4</v>
      </c>
      <c r="J244">
        <v>32.369999999999997</v>
      </c>
      <c r="K244">
        <v>1103.6400000000001</v>
      </c>
      <c r="N244">
        <f t="shared" si="12"/>
        <v>6.4792999999999994</v>
      </c>
      <c r="O244">
        <f t="shared" si="13"/>
        <v>0.31377819102826726</v>
      </c>
      <c r="P244">
        <v>243</v>
      </c>
      <c r="Q244">
        <f t="shared" si="14"/>
        <v>36.260707175157805</v>
      </c>
      <c r="R244">
        <f t="shared" si="15"/>
        <v>0.56889095514133636</v>
      </c>
    </row>
    <row r="245" spans="1:18" x14ac:dyDescent="0.75">
      <c r="A245" s="7">
        <v>0.58945601851851859</v>
      </c>
      <c r="B245">
        <v>12.4</v>
      </c>
      <c r="C245">
        <v>33.9</v>
      </c>
      <c r="D245">
        <v>10</v>
      </c>
      <c r="E245">
        <v>38.619999999999997</v>
      </c>
      <c r="F245">
        <v>10</v>
      </c>
      <c r="G245">
        <v>40.39</v>
      </c>
      <c r="H245">
        <v>47.19</v>
      </c>
      <c r="I245">
        <v>48.41</v>
      </c>
      <c r="J245">
        <v>33.47</v>
      </c>
      <c r="K245">
        <v>1098.17</v>
      </c>
      <c r="N245">
        <f t="shared" si="12"/>
        <v>6.4493</v>
      </c>
      <c r="O245">
        <f t="shared" si="13"/>
        <v>0.31232535727603356</v>
      </c>
      <c r="P245">
        <v>244</v>
      </c>
      <c r="Q245">
        <f t="shared" si="14"/>
        <v>35.964213170421601</v>
      </c>
      <c r="R245">
        <f t="shared" si="15"/>
        <v>0.56162678638016794</v>
      </c>
    </row>
    <row r="246" spans="1:18" x14ac:dyDescent="0.75">
      <c r="A246" s="7">
        <v>0.59015046296296292</v>
      </c>
      <c r="B246">
        <v>12.35</v>
      </c>
      <c r="C246">
        <v>33.85</v>
      </c>
      <c r="D246">
        <v>10</v>
      </c>
      <c r="E246">
        <v>38.6</v>
      </c>
      <c r="F246">
        <v>10</v>
      </c>
      <c r="G246">
        <v>40.44</v>
      </c>
      <c r="H246">
        <v>47.18</v>
      </c>
      <c r="I246">
        <v>48.37</v>
      </c>
      <c r="J246">
        <v>32.6</v>
      </c>
      <c r="K246">
        <v>1100.9100000000001</v>
      </c>
      <c r="N246">
        <f t="shared" si="12"/>
        <v>6.3992999999999993</v>
      </c>
      <c r="O246">
        <f t="shared" si="13"/>
        <v>0.30990396768897732</v>
      </c>
      <c r="P246">
        <v>245</v>
      </c>
      <c r="Q246">
        <f t="shared" si="14"/>
        <v>35.463878861750494</v>
      </c>
      <c r="R246">
        <f t="shared" si="15"/>
        <v>0.54951983844488661</v>
      </c>
    </row>
    <row r="247" spans="1:18" x14ac:dyDescent="0.75">
      <c r="A247" s="7">
        <v>0.59084490740740747</v>
      </c>
      <c r="B247">
        <v>12.3</v>
      </c>
      <c r="C247">
        <v>33.94</v>
      </c>
      <c r="D247">
        <v>10</v>
      </c>
      <c r="E247">
        <v>38.630000000000003</v>
      </c>
      <c r="F247">
        <v>10</v>
      </c>
      <c r="G247">
        <v>40.36</v>
      </c>
      <c r="H247">
        <v>47.17</v>
      </c>
      <c r="I247">
        <v>48.32</v>
      </c>
      <c r="J247">
        <v>32.630000000000003</v>
      </c>
      <c r="K247">
        <v>1096.8</v>
      </c>
      <c r="N247">
        <f t="shared" si="12"/>
        <v>6.3493000000000004</v>
      </c>
      <c r="O247">
        <f t="shared" si="13"/>
        <v>0.30748257810192114</v>
      </c>
      <c r="P247">
        <v>246</v>
      </c>
      <c r="Q247">
        <f t="shared" si="14"/>
        <v>34.955664403950045</v>
      </c>
      <c r="R247">
        <f t="shared" si="15"/>
        <v>0.53741289050960583</v>
      </c>
    </row>
    <row r="248" spans="1:18" x14ac:dyDescent="0.75">
      <c r="A248" s="7">
        <v>0.5915393518518518</v>
      </c>
      <c r="B248">
        <v>12.22</v>
      </c>
      <c r="C248">
        <v>34.119999999999997</v>
      </c>
      <c r="D248">
        <v>10</v>
      </c>
      <c r="E248">
        <v>38.71</v>
      </c>
      <c r="F248">
        <v>10</v>
      </c>
      <c r="G248">
        <v>40.51</v>
      </c>
      <c r="H248">
        <v>47.15</v>
      </c>
      <c r="I248">
        <v>48.51</v>
      </c>
      <c r="J248">
        <v>34.6</v>
      </c>
      <c r="K248">
        <v>1092.7</v>
      </c>
      <c r="N248">
        <f t="shared" si="12"/>
        <v>6.2693000000000003</v>
      </c>
      <c r="O248">
        <f t="shared" si="13"/>
        <v>0.30360835476263121</v>
      </c>
      <c r="P248">
        <v>247</v>
      </c>
      <c r="Q248">
        <f t="shared" si="14"/>
        <v>34.125659962037233</v>
      </c>
      <c r="R248">
        <f t="shared" si="15"/>
        <v>0.51804177381315597</v>
      </c>
    </row>
    <row r="249" spans="1:18" x14ac:dyDescent="0.75">
      <c r="A249" s="7">
        <v>0.59223379629629636</v>
      </c>
      <c r="B249">
        <v>12.13</v>
      </c>
      <c r="C249">
        <v>34.21</v>
      </c>
      <c r="D249">
        <v>10</v>
      </c>
      <c r="E249">
        <v>38.76</v>
      </c>
      <c r="F249">
        <v>10</v>
      </c>
      <c r="G249">
        <v>40.51</v>
      </c>
      <c r="H249">
        <v>47.15</v>
      </c>
      <c r="I249">
        <v>48.53</v>
      </c>
      <c r="J249">
        <v>32.71</v>
      </c>
      <c r="K249">
        <v>1092.7</v>
      </c>
      <c r="N249">
        <f t="shared" si="12"/>
        <v>6.1793000000000005</v>
      </c>
      <c r="O249">
        <f t="shared" si="13"/>
        <v>0.29924985350592997</v>
      </c>
      <c r="P249">
        <v>248</v>
      </c>
      <c r="Q249">
        <f t="shared" si="14"/>
        <v>33.166216238085227</v>
      </c>
      <c r="R249">
        <f t="shared" si="15"/>
        <v>0.4962492675296501</v>
      </c>
    </row>
    <row r="250" spans="1:18" x14ac:dyDescent="0.75">
      <c r="A250" s="7">
        <v>0.59292824074074069</v>
      </c>
      <c r="B250">
        <v>12.12</v>
      </c>
      <c r="C250">
        <v>34.24</v>
      </c>
      <c r="D250">
        <v>10</v>
      </c>
      <c r="E250">
        <v>38.85</v>
      </c>
      <c r="F250">
        <v>10</v>
      </c>
      <c r="G250">
        <v>40.450000000000003</v>
      </c>
      <c r="H250">
        <v>47.18</v>
      </c>
      <c r="I250">
        <v>48.52</v>
      </c>
      <c r="J250">
        <v>32.840000000000003</v>
      </c>
      <c r="K250">
        <v>1089.97</v>
      </c>
      <c r="N250">
        <f t="shared" si="12"/>
        <v>6.1692999999999989</v>
      </c>
      <c r="O250">
        <f t="shared" si="13"/>
        <v>0.29876557558851868</v>
      </c>
      <c r="P250">
        <v>249</v>
      </c>
      <c r="Q250">
        <f t="shared" si="14"/>
        <v>33.057883390336009</v>
      </c>
      <c r="R250">
        <f t="shared" si="15"/>
        <v>0.49382787794259347</v>
      </c>
    </row>
    <row r="251" spans="1:18" x14ac:dyDescent="0.75">
      <c r="A251" s="7">
        <v>0.59362268518518524</v>
      </c>
      <c r="B251">
        <v>12.07</v>
      </c>
      <c r="C251">
        <v>34.32</v>
      </c>
      <c r="D251">
        <v>10</v>
      </c>
      <c r="E251">
        <v>38.9</v>
      </c>
      <c r="F251">
        <v>10</v>
      </c>
      <c r="G251">
        <v>40.479999999999997</v>
      </c>
      <c r="H251">
        <v>47.25</v>
      </c>
      <c r="I251">
        <v>48.46</v>
      </c>
      <c r="J251">
        <v>33.44</v>
      </c>
      <c r="K251">
        <v>1084.5</v>
      </c>
      <c r="N251">
        <f t="shared" si="12"/>
        <v>6.1193</v>
      </c>
      <c r="O251">
        <f t="shared" si="13"/>
        <v>0.29634418600146251</v>
      </c>
      <c r="P251">
        <v>250</v>
      </c>
      <c r="Q251">
        <f t="shared" si="14"/>
        <v>32.510908110404785</v>
      </c>
      <c r="R251">
        <f t="shared" si="15"/>
        <v>0.48172093000731264</v>
      </c>
    </row>
    <row r="252" spans="1:18" x14ac:dyDescent="0.75">
      <c r="A252" s="7">
        <v>0.59431712962962957</v>
      </c>
      <c r="B252">
        <v>12.03</v>
      </c>
      <c r="C252">
        <v>34.46</v>
      </c>
      <c r="D252">
        <v>10</v>
      </c>
      <c r="E252">
        <v>38.96</v>
      </c>
      <c r="F252">
        <v>10</v>
      </c>
      <c r="G252">
        <v>40.450000000000003</v>
      </c>
      <c r="H252">
        <v>47.29</v>
      </c>
      <c r="I252">
        <v>48.53</v>
      </c>
      <c r="J252">
        <v>32.630000000000003</v>
      </c>
      <c r="K252">
        <v>1081.77</v>
      </c>
      <c r="N252">
        <f t="shared" si="12"/>
        <v>6.079299999999999</v>
      </c>
      <c r="O252">
        <f t="shared" si="13"/>
        <v>0.29440707433181751</v>
      </c>
      <c r="P252">
        <v>251</v>
      </c>
      <c r="Q252">
        <f t="shared" si="14"/>
        <v>32.066849801786375</v>
      </c>
      <c r="R252">
        <f t="shared" si="15"/>
        <v>0.47203537165908754</v>
      </c>
    </row>
    <row r="253" spans="1:18" x14ac:dyDescent="0.75">
      <c r="A253" s="7">
        <v>0.59501157407407412</v>
      </c>
      <c r="B253">
        <v>12.02</v>
      </c>
      <c r="C253">
        <v>34.56</v>
      </c>
      <c r="D253">
        <v>10</v>
      </c>
      <c r="E253">
        <v>39.04</v>
      </c>
      <c r="F253">
        <v>10</v>
      </c>
      <c r="G253">
        <v>40.590000000000003</v>
      </c>
      <c r="H253">
        <v>47.28</v>
      </c>
      <c r="I253">
        <v>48.6</v>
      </c>
      <c r="J253">
        <v>33.81</v>
      </c>
      <c r="K253">
        <v>1074.93</v>
      </c>
      <c r="N253">
        <f t="shared" si="12"/>
        <v>6.0692999999999993</v>
      </c>
      <c r="O253">
        <f t="shared" si="13"/>
        <v>0.29392279641440627</v>
      </c>
      <c r="P253">
        <v>252</v>
      </c>
      <c r="Q253">
        <f t="shared" si="14"/>
        <v>31.954920666304183</v>
      </c>
      <c r="R253">
        <f t="shared" si="15"/>
        <v>0.46961398207203137</v>
      </c>
    </row>
    <row r="254" spans="1:18" x14ac:dyDescent="0.75">
      <c r="A254" s="7">
        <v>0.59570601851851845</v>
      </c>
      <c r="B254">
        <v>11.94</v>
      </c>
      <c r="C254">
        <v>34.619999999999997</v>
      </c>
      <c r="D254">
        <v>10</v>
      </c>
      <c r="E254">
        <v>39.1</v>
      </c>
      <c r="F254">
        <v>10</v>
      </c>
      <c r="G254">
        <v>40.64</v>
      </c>
      <c r="H254">
        <v>47.31</v>
      </c>
      <c r="I254">
        <v>48.71</v>
      </c>
      <c r="J254">
        <v>32.729999999999997</v>
      </c>
      <c r="K254">
        <v>1070.83</v>
      </c>
      <c r="N254">
        <f t="shared" si="12"/>
        <v>5.9892999999999992</v>
      </c>
      <c r="O254">
        <f t="shared" si="13"/>
        <v>0.29004857307511628</v>
      </c>
      <c r="P254">
        <v>253</v>
      </c>
      <c r="Q254">
        <f t="shared" si="14"/>
        <v>31.046032090561493</v>
      </c>
      <c r="R254">
        <f t="shared" si="15"/>
        <v>0.45024286537558161</v>
      </c>
    </row>
    <row r="255" spans="1:18" x14ac:dyDescent="0.75">
      <c r="A255" s="7">
        <v>0.59640046296296301</v>
      </c>
      <c r="B255">
        <v>11.88</v>
      </c>
      <c r="C255">
        <v>34.72</v>
      </c>
      <c r="D255">
        <v>10</v>
      </c>
      <c r="E255">
        <v>39.159999999999997</v>
      </c>
      <c r="F255">
        <v>10</v>
      </c>
      <c r="G255">
        <v>40.6</v>
      </c>
      <c r="H255">
        <v>47.34</v>
      </c>
      <c r="I255">
        <v>48.7</v>
      </c>
      <c r="J255">
        <v>32.79</v>
      </c>
      <c r="K255">
        <v>1063.99</v>
      </c>
      <c r="N255">
        <f t="shared" si="12"/>
        <v>5.9293000000000005</v>
      </c>
      <c r="O255">
        <f t="shared" si="13"/>
        <v>0.28714290557064892</v>
      </c>
      <c r="P255">
        <v>254</v>
      </c>
      <c r="Q255">
        <f t="shared" si="14"/>
        <v>30.348270453510541</v>
      </c>
      <c r="R255">
        <f t="shared" si="15"/>
        <v>0.4357145278532446</v>
      </c>
    </row>
    <row r="256" spans="1:18" x14ac:dyDescent="0.75">
      <c r="A256" s="7">
        <v>0.59709490740740734</v>
      </c>
      <c r="B256">
        <v>11.83</v>
      </c>
      <c r="C256">
        <v>34.799999999999997</v>
      </c>
      <c r="D256">
        <v>10</v>
      </c>
      <c r="E256">
        <v>39.24</v>
      </c>
      <c r="F256">
        <v>10</v>
      </c>
      <c r="G256">
        <v>40.65</v>
      </c>
      <c r="H256">
        <v>47.35</v>
      </c>
      <c r="I256">
        <v>48.69</v>
      </c>
      <c r="J256">
        <v>32.49</v>
      </c>
      <c r="K256">
        <v>1066.73</v>
      </c>
      <c r="N256">
        <f t="shared" si="12"/>
        <v>5.8792999999999997</v>
      </c>
      <c r="O256">
        <f t="shared" si="13"/>
        <v>0.28472151598359263</v>
      </c>
      <c r="P256">
        <v>255</v>
      </c>
      <c r="Q256">
        <f t="shared" si="14"/>
        <v>29.755923324205263</v>
      </c>
      <c r="R256">
        <f t="shared" si="15"/>
        <v>0.42360757991796333</v>
      </c>
    </row>
    <row r="257" spans="1:18" x14ac:dyDescent="0.75">
      <c r="A257" s="7">
        <v>0.59778935185185189</v>
      </c>
      <c r="B257">
        <v>11.81</v>
      </c>
      <c r="C257">
        <v>34.72</v>
      </c>
      <c r="D257">
        <v>10</v>
      </c>
      <c r="E257">
        <v>39.200000000000003</v>
      </c>
      <c r="F257">
        <v>10</v>
      </c>
      <c r="G257">
        <v>40.6</v>
      </c>
      <c r="H257">
        <v>47.36</v>
      </c>
      <c r="I257">
        <v>48.63</v>
      </c>
      <c r="J257">
        <v>32.44</v>
      </c>
      <c r="K257">
        <v>1062.6300000000001</v>
      </c>
      <c r="N257">
        <f t="shared" si="12"/>
        <v>5.8593000000000002</v>
      </c>
      <c r="O257">
        <f t="shared" si="13"/>
        <v>0.28375296014877016</v>
      </c>
      <c r="P257">
        <v>256</v>
      </c>
      <c r="Q257">
        <f t="shared" si="14"/>
        <v>29.516153806768731</v>
      </c>
      <c r="R257">
        <f t="shared" si="15"/>
        <v>0.41876480074385097</v>
      </c>
    </row>
    <row r="258" spans="1:18" x14ac:dyDescent="0.75">
      <c r="A258" s="7">
        <v>0.59848379629629633</v>
      </c>
      <c r="B258">
        <v>11.8</v>
      </c>
      <c r="C258">
        <v>34.56</v>
      </c>
      <c r="D258">
        <v>10</v>
      </c>
      <c r="E258">
        <v>39.22</v>
      </c>
      <c r="F258">
        <v>10</v>
      </c>
      <c r="G258">
        <v>40.51</v>
      </c>
      <c r="H258">
        <v>47.37</v>
      </c>
      <c r="I258">
        <v>48.66</v>
      </c>
      <c r="J258">
        <v>33.6</v>
      </c>
      <c r="K258">
        <v>1053.06</v>
      </c>
      <c r="N258">
        <f t="shared" si="12"/>
        <v>5.8493000000000004</v>
      </c>
      <c r="O258">
        <f t="shared" si="13"/>
        <v>0.28326868223135893</v>
      </c>
      <c r="P258">
        <v>257</v>
      </c>
      <c r="Q258">
        <f t="shared" si="14"/>
        <v>29.395654180842158</v>
      </c>
      <c r="R258">
        <f t="shared" si="15"/>
        <v>0.4163434111567948</v>
      </c>
    </row>
    <row r="259" spans="1:18" x14ac:dyDescent="0.75">
      <c r="A259" s="7">
        <v>0.59917824074074078</v>
      </c>
      <c r="B259">
        <v>11.8</v>
      </c>
      <c r="C259">
        <v>34.6</v>
      </c>
      <c r="D259">
        <v>10</v>
      </c>
      <c r="E259">
        <v>39.200000000000003</v>
      </c>
      <c r="F259">
        <v>11.94</v>
      </c>
      <c r="G259">
        <v>40.58</v>
      </c>
      <c r="H259">
        <v>47.37</v>
      </c>
      <c r="I259">
        <v>48.72</v>
      </c>
      <c r="J259">
        <v>31.87</v>
      </c>
      <c r="K259">
        <v>1053.06</v>
      </c>
      <c r="N259">
        <f t="shared" ref="N259:N314" si="16">B259-5.9507</f>
        <v>5.8493000000000004</v>
      </c>
      <c r="O259">
        <f t="shared" ref="O259:O314" si="17">N259/20.6493</f>
        <v>0.28326868223135893</v>
      </c>
      <c r="P259">
        <v>258</v>
      </c>
      <c r="Q259">
        <f t="shared" ref="Q259:Q314" si="18">(N259-$T$11)/N259*100</f>
        <v>29.395654180842158</v>
      </c>
      <c r="R259">
        <f t="shared" ref="R259:R314" si="19">(N259-$T$11)/$T$11</f>
        <v>0.4163434111567948</v>
      </c>
    </row>
    <row r="260" spans="1:18" x14ac:dyDescent="0.75">
      <c r="A260" s="7">
        <v>0.59987268518518522</v>
      </c>
      <c r="B260">
        <v>11.79</v>
      </c>
      <c r="C260">
        <v>34.54</v>
      </c>
      <c r="D260">
        <v>10</v>
      </c>
      <c r="E260">
        <v>39.18</v>
      </c>
      <c r="F260">
        <v>10</v>
      </c>
      <c r="G260">
        <v>40.619999999999997</v>
      </c>
      <c r="H260">
        <v>47.34</v>
      </c>
      <c r="I260">
        <v>48.82</v>
      </c>
      <c r="J260">
        <v>31.71</v>
      </c>
      <c r="K260">
        <v>1051.69</v>
      </c>
      <c r="N260">
        <f t="shared" si="16"/>
        <v>5.8392999999999988</v>
      </c>
      <c r="O260">
        <f t="shared" si="17"/>
        <v>0.28278440431394763</v>
      </c>
      <c r="P260">
        <v>259</v>
      </c>
      <c r="Q260">
        <f t="shared" si="18"/>
        <v>29.274741835493966</v>
      </c>
      <c r="R260">
        <f t="shared" si="19"/>
        <v>0.41392202156973823</v>
      </c>
    </row>
    <row r="261" spans="1:18" x14ac:dyDescent="0.75">
      <c r="A261" s="7">
        <v>0.60056712962962966</v>
      </c>
      <c r="B261">
        <v>11.69</v>
      </c>
      <c r="C261">
        <v>34.42</v>
      </c>
      <c r="D261">
        <v>10</v>
      </c>
      <c r="E261">
        <v>39.21</v>
      </c>
      <c r="F261">
        <v>10</v>
      </c>
      <c r="G261">
        <v>40.65</v>
      </c>
      <c r="H261">
        <v>47.34</v>
      </c>
      <c r="I261">
        <v>48.78</v>
      </c>
      <c r="J261">
        <v>32.51</v>
      </c>
      <c r="K261">
        <v>1047.5899999999999</v>
      </c>
      <c r="N261">
        <f t="shared" si="16"/>
        <v>5.7392999999999992</v>
      </c>
      <c r="O261">
        <f t="shared" si="17"/>
        <v>0.27794162513983522</v>
      </c>
      <c r="P261">
        <v>260</v>
      </c>
      <c r="Q261">
        <f t="shared" si="18"/>
        <v>28.04244420051225</v>
      </c>
      <c r="R261">
        <f t="shared" si="19"/>
        <v>0.38970812569917607</v>
      </c>
    </row>
    <row r="262" spans="1:18" x14ac:dyDescent="0.75">
      <c r="A262" s="7">
        <v>0.6012615740740741</v>
      </c>
      <c r="B262">
        <v>11.66</v>
      </c>
      <c r="C262">
        <v>34.39</v>
      </c>
      <c r="D262">
        <v>10</v>
      </c>
      <c r="E262">
        <v>39.18</v>
      </c>
      <c r="F262">
        <v>10</v>
      </c>
      <c r="G262">
        <v>40.65</v>
      </c>
      <c r="H262">
        <v>47.35</v>
      </c>
      <c r="I262">
        <v>48.79</v>
      </c>
      <c r="J262">
        <v>32.75</v>
      </c>
      <c r="K262">
        <v>1044.8499999999999</v>
      </c>
      <c r="N262">
        <f t="shared" si="16"/>
        <v>5.7092999999999998</v>
      </c>
      <c r="O262">
        <f t="shared" si="17"/>
        <v>0.27648879138760152</v>
      </c>
      <c r="P262">
        <v>261</v>
      </c>
      <c r="Q262">
        <f t="shared" si="18"/>
        <v>27.664337134149548</v>
      </c>
      <c r="R262">
        <f t="shared" si="19"/>
        <v>0.38244395693800759</v>
      </c>
    </row>
    <row r="263" spans="1:18" x14ac:dyDescent="0.75">
      <c r="A263" s="7">
        <v>0.60195601851851854</v>
      </c>
      <c r="B263">
        <v>11.66</v>
      </c>
      <c r="C263">
        <v>34.24</v>
      </c>
      <c r="D263">
        <v>10</v>
      </c>
      <c r="E263">
        <v>39.119999999999997</v>
      </c>
      <c r="F263">
        <v>10</v>
      </c>
      <c r="G263">
        <v>40.46</v>
      </c>
      <c r="H263">
        <v>47.29</v>
      </c>
      <c r="I263">
        <v>48.73</v>
      </c>
      <c r="J263">
        <v>31.94</v>
      </c>
      <c r="K263">
        <v>1047.5899999999999</v>
      </c>
      <c r="N263">
        <f t="shared" si="16"/>
        <v>5.7092999999999998</v>
      </c>
      <c r="O263">
        <f t="shared" si="17"/>
        <v>0.27648879138760152</v>
      </c>
      <c r="P263">
        <v>262</v>
      </c>
      <c r="Q263">
        <f t="shared" si="18"/>
        <v>27.664337134149548</v>
      </c>
      <c r="R263">
        <f t="shared" si="19"/>
        <v>0.38244395693800759</v>
      </c>
    </row>
    <row r="264" spans="1:18" x14ac:dyDescent="0.75">
      <c r="A264" s="7">
        <v>0.60265046296296299</v>
      </c>
      <c r="B264">
        <v>11.57</v>
      </c>
      <c r="C264">
        <v>34</v>
      </c>
      <c r="D264">
        <v>10</v>
      </c>
      <c r="E264">
        <v>38.97</v>
      </c>
      <c r="F264">
        <v>10</v>
      </c>
      <c r="G264">
        <v>40.24</v>
      </c>
      <c r="H264">
        <v>47.28</v>
      </c>
      <c r="I264">
        <v>48.66</v>
      </c>
      <c r="J264">
        <v>31.56</v>
      </c>
      <c r="K264">
        <v>1043.49</v>
      </c>
      <c r="N264">
        <f t="shared" si="16"/>
        <v>5.6193</v>
      </c>
      <c r="O264">
        <f t="shared" si="17"/>
        <v>0.27213029013090034</v>
      </c>
      <c r="P264">
        <v>263</v>
      </c>
      <c r="Q264">
        <f t="shared" si="18"/>
        <v>26.505792536436921</v>
      </c>
      <c r="R264">
        <f t="shared" si="19"/>
        <v>0.36065145065450166</v>
      </c>
    </row>
    <row r="265" spans="1:18" x14ac:dyDescent="0.75">
      <c r="A265" s="7">
        <v>0.60334490740740743</v>
      </c>
      <c r="B265">
        <v>11.44</v>
      </c>
      <c r="C265">
        <v>33.82</v>
      </c>
      <c r="D265">
        <v>10</v>
      </c>
      <c r="E265">
        <v>38.93</v>
      </c>
      <c r="F265">
        <v>10</v>
      </c>
      <c r="G265">
        <v>40.36</v>
      </c>
      <c r="H265">
        <v>47.25</v>
      </c>
      <c r="I265">
        <v>48.61</v>
      </c>
      <c r="J265">
        <v>32.479999999999997</v>
      </c>
      <c r="K265">
        <v>1038.02</v>
      </c>
      <c r="N265">
        <f t="shared" si="16"/>
        <v>5.4892999999999992</v>
      </c>
      <c r="O265">
        <f t="shared" si="17"/>
        <v>0.26583467720455412</v>
      </c>
      <c r="P265">
        <v>264</v>
      </c>
      <c r="Q265">
        <f t="shared" si="18"/>
        <v>24.7652706173829</v>
      </c>
      <c r="R265">
        <f t="shared" si="19"/>
        <v>0.32917338602277058</v>
      </c>
    </row>
    <row r="266" spans="1:18" x14ac:dyDescent="0.75">
      <c r="A266" s="7">
        <v>0.60403935185185187</v>
      </c>
      <c r="B266">
        <v>11.42</v>
      </c>
      <c r="C266">
        <v>33.67</v>
      </c>
      <c r="D266">
        <v>10</v>
      </c>
      <c r="E266">
        <v>38.82</v>
      </c>
      <c r="F266">
        <v>10</v>
      </c>
      <c r="G266">
        <v>40.19</v>
      </c>
      <c r="H266">
        <v>47.18</v>
      </c>
      <c r="I266">
        <v>48.5</v>
      </c>
      <c r="J266">
        <v>31.8</v>
      </c>
      <c r="K266">
        <v>1035.28</v>
      </c>
      <c r="N266">
        <f t="shared" si="16"/>
        <v>5.4692999999999996</v>
      </c>
      <c r="O266">
        <f t="shared" si="17"/>
        <v>0.26486612136973164</v>
      </c>
      <c r="P266">
        <v>265</v>
      </c>
      <c r="Q266">
        <f t="shared" si="18"/>
        <v>24.490154133070043</v>
      </c>
      <c r="R266">
        <f t="shared" si="19"/>
        <v>0.32433060684865828</v>
      </c>
    </row>
    <row r="267" spans="1:18" x14ac:dyDescent="0.75">
      <c r="A267" s="7">
        <v>0.60473379629629631</v>
      </c>
      <c r="B267">
        <v>11.3</v>
      </c>
      <c r="C267">
        <v>33.49</v>
      </c>
      <c r="D267">
        <v>10</v>
      </c>
      <c r="E267">
        <v>38.74</v>
      </c>
      <c r="F267">
        <v>10</v>
      </c>
      <c r="G267">
        <v>40.08</v>
      </c>
      <c r="H267">
        <v>47.11</v>
      </c>
      <c r="I267">
        <v>48.56</v>
      </c>
      <c r="J267">
        <v>31.07</v>
      </c>
      <c r="K267">
        <v>1028.45</v>
      </c>
      <c r="N267">
        <f t="shared" si="16"/>
        <v>5.3493000000000004</v>
      </c>
      <c r="O267">
        <f t="shared" si="17"/>
        <v>0.25905478636079676</v>
      </c>
      <c r="P267">
        <v>266</v>
      </c>
      <c r="Q267">
        <f t="shared" si="18"/>
        <v>22.796253715439409</v>
      </c>
      <c r="R267">
        <f t="shared" si="19"/>
        <v>0.29527393180398381</v>
      </c>
    </row>
    <row r="268" spans="1:18" x14ac:dyDescent="0.75">
      <c r="A268" s="7">
        <v>0.60542824074074075</v>
      </c>
      <c r="B268">
        <v>11.26</v>
      </c>
      <c r="C268">
        <v>33.340000000000003</v>
      </c>
      <c r="D268">
        <v>10</v>
      </c>
      <c r="E268">
        <v>38.67</v>
      </c>
      <c r="F268">
        <v>10</v>
      </c>
      <c r="G268">
        <v>40.01</v>
      </c>
      <c r="H268">
        <v>47.05</v>
      </c>
      <c r="I268">
        <v>48.49</v>
      </c>
      <c r="J268">
        <v>32.75</v>
      </c>
      <c r="K268">
        <v>1025.71</v>
      </c>
      <c r="N268">
        <f t="shared" si="16"/>
        <v>5.3092999999999995</v>
      </c>
      <c r="O268">
        <f t="shared" si="17"/>
        <v>0.25711767469115171</v>
      </c>
      <c r="P268">
        <v>267</v>
      </c>
      <c r="Q268">
        <f t="shared" si="18"/>
        <v>22.214604561806635</v>
      </c>
      <c r="R268">
        <f t="shared" si="19"/>
        <v>0.28558837345575872</v>
      </c>
    </row>
    <row r="269" spans="1:18" x14ac:dyDescent="0.75">
      <c r="A269" s="7">
        <v>0.60612268518518519</v>
      </c>
      <c r="B269">
        <v>11.08</v>
      </c>
      <c r="C269">
        <v>33.36</v>
      </c>
      <c r="D269">
        <v>10</v>
      </c>
      <c r="E269">
        <v>38.67</v>
      </c>
      <c r="F269">
        <v>10</v>
      </c>
      <c r="G269">
        <v>39.97</v>
      </c>
      <c r="H269">
        <v>47</v>
      </c>
      <c r="I269">
        <v>48.32</v>
      </c>
      <c r="J269">
        <v>32.17</v>
      </c>
      <c r="K269">
        <v>1017.51</v>
      </c>
      <c r="N269">
        <f t="shared" si="16"/>
        <v>5.1292999999999997</v>
      </c>
      <c r="O269">
        <f t="shared" si="17"/>
        <v>0.24840067217774936</v>
      </c>
      <c r="P269">
        <v>268</v>
      </c>
      <c r="Q269">
        <f t="shared" si="18"/>
        <v>19.484919969586493</v>
      </c>
      <c r="R269">
        <f t="shared" si="19"/>
        <v>0.24200336088874683</v>
      </c>
    </row>
    <row r="270" spans="1:18" x14ac:dyDescent="0.75">
      <c r="A270" s="7">
        <v>0.60681712962962964</v>
      </c>
      <c r="B270">
        <v>11</v>
      </c>
      <c r="C270">
        <v>33.409999999999997</v>
      </c>
      <c r="D270">
        <v>10</v>
      </c>
      <c r="E270">
        <v>38.71</v>
      </c>
      <c r="F270">
        <v>10</v>
      </c>
      <c r="G270">
        <v>40.049999999999997</v>
      </c>
      <c r="H270">
        <v>46.95</v>
      </c>
      <c r="I270">
        <v>48.33</v>
      </c>
      <c r="J270">
        <v>32.33</v>
      </c>
      <c r="K270">
        <v>1022.98</v>
      </c>
      <c r="N270">
        <f t="shared" si="16"/>
        <v>5.0492999999999997</v>
      </c>
      <c r="O270">
        <f t="shared" si="17"/>
        <v>0.24452644883845939</v>
      </c>
      <c r="P270">
        <v>269</v>
      </c>
      <c r="Q270">
        <f t="shared" si="18"/>
        <v>18.209256728655454</v>
      </c>
      <c r="R270">
        <f t="shared" si="19"/>
        <v>0.22263224419229705</v>
      </c>
    </row>
    <row r="271" spans="1:18" x14ac:dyDescent="0.75">
      <c r="A271" s="7">
        <v>0.60751157407407408</v>
      </c>
      <c r="B271">
        <v>10.97</v>
      </c>
      <c r="C271">
        <v>33.47</v>
      </c>
      <c r="D271">
        <v>10</v>
      </c>
      <c r="E271">
        <v>38.72</v>
      </c>
      <c r="F271">
        <v>10</v>
      </c>
      <c r="G271">
        <v>40.020000000000003</v>
      </c>
      <c r="H271">
        <v>46.89</v>
      </c>
      <c r="I271">
        <v>48.25</v>
      </c>
      <c r="J271">
        <v>33.049999999999997</v>
      </c>
      <c r="K271">
        <v>1001.11</v>
      </c>
      <c r="N271">
        <f t="shared" si="16"/>
        <v>5.0193000000000003</v>
      </c>
      <c r="O271">
        <f t="shared" si="17"/>
        <v>0.24307361508622569</v>
      </c>
      <c r="P271">
        <v>270</v>
      </c>
      <c r="Q271">
        <f t="shared" si="18"/>
        <v>17.720399258860805</v>
      </c>
      <c r="R271">
        <f t="shared" si="19"/>
        <v>0.21536807543112854</v>
      </c>
    </row>
    <row r="272" spans="1:18" x14ac:dyDescent="0.75">
      <c r="A272" s="7">
        <v>0.60820601851851852</v>
      </c>
      <c r="B272">
        <v>10.96</v>
      </c>
      <c r="C272">
        <v>33.57</v>
      </c>
      <c r="D272">
        <v>10</v>
      </c>
      <c r="E272">
        <v>38.770000000000003</v>
      </c>
      <c r="F272">
        <v>10</v>
      </c>
      <c r="G272">
        <v>39.97</v>
      </c>
      <c r="H272">
        <v>46.79</v>
      </c>
      <c r="I272">
        <v>48.25</v>
      </c>
      <c r="J272">
        <v>33.5</v>
      </c>
      <c r="K272">
        <v>998.37</v>
      </c>
      <c r="N272">
        <f t="shared" si="16"/>
        <v>5.0093000000000005</v>
      </c>
      <c r="O272">
        <f t="shared" si="17"/>
        <v>0.24258933716881445</v>
      </c>
      <c r="P272">
        <v>271</v>
      </c>
      <c r="Q272">
        <f t="shared" si="18"/>
        <v>17.55614556924122</v>
      </c>
      <c r="R272">
        <f t="shared" si="19"/>
        <v>0.21294668584407236</v>
      </c>
    </row>
    <row r="273" spans="1:18" x14ac:dyDescent="0.75">
      <c r="A273" s="7">
        <v>0.60890046296296296</v>
      </c>
      <c r="B273">
        <v>10.92</v>
      </c>
      <c r="C273">
        <v>33.700000000000003</v>
      </c>
      <c r="D273">
        <v>10</v>
      </c>
      <c r="E273">
        <v>38.799999999999997</v>
      </c>
      <c r="F273">
        <v>10</v>
      </c>
      <c r="G273">
        <v>40.06</v>
      </c>
      <c r="H273">
        <v>46.75</v>
      </c>
      <c r="I273">
        <v>48.25</v>
      </c>
      <c r="J273">
        <v>33.619999999999997</v>
      </c>
      <c r="K273">
        <v>1005.21</v>
      </c>
      <c r="N273">
        <f t="shared" si="16"/>
        <v>4.9692999999999996</v>
      </c>
      <c r="O273">
        <f t="shared" si="17"/>
        <v>0.24065222549916945</v>
      </c>
      <c r="P273">
        <v>272</v>
      </c>
      <c r="Q273">
        <f t="shared" si="18"/>
        <v>16.892520073249749</v>
      </c>
      <c r="R273">
        <f t="shared" si="19"/>
        <v>0.20326112749584727</v>
      </c>
    </row>
    <row r="274" spans="1:18" x14ac:dyDescent="0.75">
      <c r="A274" s="7">
        <v>0.6095949074074074</v>
      </c>
      <c r="B274">
        <v>10.9</v>
      </c>
      <c r="C274">
        <v>33.82</v>
      </c>
      <c r="D274">
        <v>10</v>
      </c>
      <c r="E274">
        <v>38.89</v>
      </c>
      <c r="F274">
        <v>10</v>
      </c>
      <c r="G274">
        <v>40.1</v>
      </c>
      <c r="H274">
        <v>46.74</v>
      </c>
      <c r="I274">
        <v>48.21</v>
      </c>
      <c r="J274">
        <v>33.4</v>
      </c>
      <c r="K274">
        <v>1001.11</v>
      </c>
      <c r="N274">
        <f t="shared" si="16"/>
        <v>4.9493</v>
      </c>
      <c r="O274">
        <f t="shared" si="17"/>
        <v>0.23968366966434698</v>
      </c>
      <c r="P274">
        <v>273</v>
      </c>
      <c r="Q274">
        <f t="shared" si="18"/>
        <v>16.556684783706789</v>
      </c>
      <c r="R274">
        <f t="shared" si="19"/>
        <v>0.19841834832173491</v>
      </c>
    </row>
    <row r="275" spans="1:18" x14ac:dyDescent="0.75">
      <c r="A275" s="7">
        <v>0.61028935185185185</v>
      </c>
      <c r="B275">
        <v>10.9</v>
      </c>
      <c r="C275">
        <v>33.89</v>
      </c>
      <c r="D275">
        <v>10</v>
      </c>
      <c r="E275">
        <v>38.94</v>
      </c>
      <c r="F275">
        <v>10</v>
      </c>
      <c r="G275">
        <v>39.99</v>
      </c>
      <c r="H275">
        <v>46.72</v>
      </c>
      <c r="I275">
        <v>48.22</v>
      </c>
      <c r="J275">
        <v>32.590000000000003</v>
      </c>
      <c r="K275">
        <v>1007.94</v>
      </c>
      <c r="N275">
        <f t="shared" si="16"/>
        <v>4.9493</v>
      </c>
      <c r="O275">
        <f t="shared" si="17"/>
        <v>0.23968366966434698</v>
      </c>
      <c r="P275">
        <v>274</v>
      </c>
      <c r="Q275">
        <f t="shared" si="18"/>
        <v>16.556684783706789</v>
      </c>
      <c r="R275">
        <f t="shared" si="19"/>
        <v>0.19841834832173491</v>
      </c>
    </row>
    <row r="276" spans="1:18" x14ac:dyDescent="0.75">
      <c r="A276" s="7">
        <v>0.61098379629629629</v>
      </c>
      <c r="B276">
        <v>10.87</v>
      </c>
      <c r="C276">
        <v>33.93</v>
      </c>
      <c r="D276">
        <v>10</v>
      </c>
      <c r="E276">
        <v>38.979999999999997</v>
      </c>
      <c r="F276">
        <v>10</v>
      </c>
      <c r="G276">
        <v>40.03</v>
      </c>
      <c r="H276">
        <v>46.76</v>
      </c>
      <c r="I276">
        <v>48.25</v>
      </c>
      <c r="J276">
        <v>32.56</v>
      </c>
      <c r="K276">
        <v>992.9</v>
      </c>
      <c r="N276">
        <f t="shared" si="16"/>
        <v>4.9192999999999989</v>
      </c>
      <c r="O276">
        <f t="shared" si="17"/>
        <v>0.23823083591211319</v>
      </c>
      <c r="P276">
        <v>275</v>
      </c>
      <c r="Q276">
        <f t="shared" si="18"/>
        <v>16.047811680523637</v>
      </c>
      <c r="R276">
        <f t="shared" si="19"/>
        <v>0.19115417956056599</v>
      </c>
    </row>
    <row r="277" spans="1:18" x14ac:dyDescent="0.75">
      <c r="A277" s="7">
        <v>0.61167824074074073</v>
      </c>
      <c r="B277">
        <v>10.84</v>
      </c>
      <c r="C277">
        <v>34.03</v>
      </c>
      <c r="D277">
        <v>10</v>
      </c>
      <c r="E277">
        <v>39</v>
      </c>
      <c r="F277">
        <v>10</v>
      </c>
      <c r="G277">
        <v>40.14</v>
      </c>
      <c r="H277">
        <v>46.71</v>
      </c>
      <c r="I277">
        <v>48.19</v>
      </c>
      <c r="J277">
        <v>31.77</v>
      </c>
      <c r="K277">
        <v>997</v>
      </c>
      <c r="N277">
        <f t="shared" si="16"/>
        <v>4.8892999999999995</v>
      </c>
      <c r="O277">
        <f t="shared" si="17"/>
        <v>0.23677800215987949</v>
      </c>
      <c r="P277">
        <v>276</v>
      </c>
      <c r="Q277">
        <f t="shared" si="18"/>
        <v>15.532693841654218</v>
      </c>
      <c r="R277">
        <f t="shared" si="19"/>
        <v>0.18389001079939749</v>
      </c>
    </row>
    <row r="278" spans="1:18" x14ac:dyDescent="0.75">
      <c r="A278" s="7">
        <v>0.61237268518518517</v>
      </c>
      <c r="B278">
        <v>10.82</v>
      </c>
      <c r="C278">
        <v>34.07</v>
      </c>
      <c r="D278">
        <v>10</v>
      </c>
      <c r="E278">
        <v>39.01</v>
      </c>
      <c r="F278">
        <v>10</v>
      </c>
      <c r="G278">
        <v>40</v>
      </c>
      <c r="H278">
        <v>46.66</v>
      </c>
      <c r="I278">
        <v>48.11</v>
      </c>
      <c r="J278">
        <v>32.57</v>
      </c>
      <c r="K278">
        <v>992.9</v>
      </c>
      <c r="N278">
        <f t="shared" si="16"/>
        <v>4.8693</v>
      </c>
      <c r="O278">
        <f t="shared" si="17"/>
        <v>0.23580944632505701</v>
      </c>
      <c r="P278">
        <v>277</v>
      </c>
      <c r="Q278">
        <f t="shared" si="18"/>
        <v>15.185755652763234</v>
      </c>
      <c r="R278">
        <f t="shared" si="19"/>
        <v>0.17904723162528516</v>
      </c>
    </row>
    <row r="279" spans="1:18" x14ac:dyDescent="0.75">
      <c r="A279" s="7">
        <v>0.61306712962962961</v>
      </c>
      <c r="B279">
        <v>10.81</v>
      </c>
      <c r="C279">
        <v>34.15</v>
      </c>
      <c r="D279">
        <v>10</v>
      </c>
      <c r="E279">
        <v>39.04</v>
      </c>
      <c r="F279">
        <v>10</v>
      </c>
      <c r="G279">
        <v>39.96</v>
      </c>
      <c r="H279">
        <v>46.65</v>
      </c>
      <c r="I279">
        <v>48.04</v>
      </c>
      <c r="J279">
        <v>31.72</v>
      </c>
      <c r="K279">
        <v>990.17</v>
      </c>
      <c r="N279">
        <f t="shared" si="16"/>
        <v>4.8593000000000002</v>
      </c>
      <c r="O279">
        <f t="shared" si="17"/>
        <v>0.23532516840764578</v>
      </c>
      <c r="P279">
        <v>278</v>
      </c>
      <c r="Q279">
        <f t="shared" si="18"/>
        <v>15.011215607186227</v>
      </c>
      <c r="R279">
        <f t="shared" si="19"/>
        <v>0.17662584203822898</v>
      </c>
    </row>
    <row r="280" spans="1:18" x14ac:dyDescent="0.75">
      <c r="A280" s="7">
        <v>0.61376157407407406</v>
      </c>
      <c r="B280">
        <v>10.81</v>
      </c>
      <c r="C280">
        <v>34.31</v>
      </c>
      <c r="D280">
        <v>10</v>
      </c>
      <c r="E280">
        <v>39.04</v>
      </c>
      <c r="F280">
        <v>10</v>
      </c>
      <c r="G280">
        <v>39.979999999999997</v>
      </c>
      <c r="H280">
        <v>46.59</v>
      </c>
      <c r="I280">
        <v>48.08</v>
      </c>
      <c r="J280">
        <v>34.21</v>
      </c>
      <c r="K280">
        <v>968.3</v>
      </c>
      <c r="N280">
        <f t="shared" si="16"/>
        <v>4.8593000000000002</v>
      </c>
      <c r="O280">
        <f t="shared" si="17"/>
        <v>0.23532516840764578</v>
      </c>
      <c r="P280">
        <v>279</v>
      </c>
      <c r="Q280">
        <f t="shared" si="18"/>
        <v>15.011215607186227</v>
      </c>
      <c r="R280">
        <f t="shared" si="19"/>
        <v>0.17662584203822898</v>
      </c>
    </row>
    <row r="281" spans="1:18" x14ac:dyDescent="0.75">
      <c r="A281" s="7">
        <v>0.6144560185185185</v>
      </c>
      <c r="B281">
        <v>10.73</v>
      </c>
      <c r="C281">
        <v>34.61</v>
      </c>
      <c r="D281">
        <v>10</v>
      </c>
      <c r="E281">
        <v>39.049999999999997</v>
      </c>
      <c r="F281">
        <v>10</v>
      </c>
      <c r="G281">
        <v>40.06</v>
      </c>
      <c r="H281">
        <v>46.52</v>
      </c>
      <c r="I281">
        <v>47.92</v>
      </c>
      <c r="J281">
        <v>32.64</v>
      </c>
      <c r="K281">
        <v>960.09</v>
      </c>
      <c r="N281">
        <f t="shared" si="16"/>
        <v>4.7793000000000001</v>
      </c>
      <c r="O281">
        <f t="shared" si="17"/>
        <v>0.23145094506835584</v>
      </c>
      <c r="P281">
        <v>280</v>
      </c>
      <c r="Q281">
        <f t="shared" si="18"/>
        <v>13.588600841127366</v>
      </c>
      <c r="R281">
        <f t="shared" si="19"/>
        <v>0.1572547253417792</v>
      </c>
    </row>
    <row r="282" spans="1:18" x14ac:dyDescent="0.75">
      <c r="A282" s="7">
        <v>0.61515046296296294</v>
      </c>
      <c r="B282">
        <v>10.72</v>
      </c>
      <c r="C282">
        <v>34.729999999999997</v>
      </c>
      <c r="D282">
        <v>10</v>
      </c>
      <c r="E282">
        <v>39.04</v>
      </c>
      <c r="F282">
        <v>10</v>
      </c>
      <c r="G282">
        <v>39.99</v>
      </c>
      <c r="H282">
        <v>46.47</v>
      </c>
      <c r="I282">
        <v>47.87</v>
      </c>
      <c r="J282">
        <v>31.91</v>
      </c>
      <c r="K282">
        <v>973.76</v>
      </c>
      <c r="N282">
        <f t="shared" si="16"/>
        <v>4.7693000000000003</v>
      </c>
      <c r="O282">
        <f t="shared" si="17"/>
        <v>0.2309666671509446</v>
      </c>
      <c r="P282">
        <v>281</v>
      </c>
      <c r="Q282">
        <f t="shared" si="18"/>
        <v>13.407418279412081</v>
      </c>
      <c r="R282">
        <f t="shared" si="19"/>
        <v>0.15483333575472302</v>
      </c>
    </row>
    <row r="283" spans="1:18" x14ac:dyDescent="0.75">
      <c r="A283" s="7">
        <v>0.61584490740740738</v>
      </c>
      <c r="B283">
        <v>10.72</v>
      </c>
      <c r="C283">
        <v>34.82</v>
      </c>
      <c r="D283">
        <v>10</v>
      </c>
      <c r="E283">
        <v>39.049999999999997</v>
      </c>
      <c r="F283">
        <v>10</v>
      </c>
      <c r="G283">
        <v>39.9</v>
      </c>
      <c r="H283">
        <v>46.44</v>
      </c>
      <c r="I283">
        <v>47.85</v>
      </c>
      <c r="J283">
        <v>32.11</v>
      </c>
      <c r="K283">
        <v>972.4</v>
      </c>
      <c r="N283">
        <f t="shared" si="16"/>
        <v>4.7693000000000003</v>
      </c>
      <c r="O283">
        <f t="shared" si="17"/>
        <v>0.2309666671509446</v>
      </c>
      <c r="P283">
        <v>282</v>
      </c>
      <c r="Q283">
        <f t="shared" si="18"/>
        <v>13.407418279412081</v>
      </c>
      <c r="R283">
        <f t="shared" si="19"/>
        <v>0.15483333575472302</v>
      </c>
    </row>
    <row r="284" spans="1:18" x14ac:dyDescent="0.75">
      <c r="A284" s="7">
        <v>0.61653935185185182</v>
      </c>
      <c r="B284">
        <v>10.72</v>
      </c>
      <c r="C284">
        <v>34.94</v>
      </c>
      <c r="D284">
        <v>10</v>
      </c>
      <c r="E284">
        <v>39.01</v>
      </c>
      <c r="F284">
        <v>10</v>
      </c>
      <c r="G284">
        <v>39.979999999999997</v>
      </c>
      <c r="H284">
        <v>46.37</v>
      </c>
      <c r="I284">
        <v>47.89</v>
      </c>
      <c r="J284">
        <v>32.36</v>
      </c>
      <c r="K284">
        <v>964.19</v>
      </c>
      <c r="N284">
        <f t="shared" si="16"/>
        <v>4.7693000000000003</v>
      </c>
      <c r="O284">
        <f t="shared" si="17"/>
        <v>0.2309666671509446</v>
      </c>
      <c r="P284">
        <v>283</v>
      </c>
      <c r="Q284">
        <f t="shared" si="18"/>
        <v>13.407418279412081</v>
      </c>
      <c r="R284">
        <f t="shared" si="19"/>
        <v>0.15483333575472302</v>
      </c>
    </row>
    <row r="285" spans="1:18" x14ac:dyDescent="0.75">
      <c r="A285" s="7">
        <v>0.61723379629629627</v>
      </c>
      <c r="B285">
        <v>10.71</v>
      </c>
      <c r="C285">
        <v>34.99</v>
      </c>
      <c r="D285">
        <v>10</v>
      </c>
      <c r="E285">
        <v>38.92</v>
      </c>
      <c r="F285">
        <v>10</v>
      </c>
      <c r="G285">
        <v>39.9</v>
      </c>
      <c r="H285">
        <v>46.33</v>
      </c>
      <c r="I285">
        <v>47.95</v>
      </c>
      <c r="J285">
        <v>32.46</v>
      </c>
      <c r="K285">
        <v>962.83</v>
      </c>
      <c r="N285">
        <f t="shared" si="16"/>
        <v>4.7593000000000005</v>
      </c>
      <c r="O285">
        <f t="shared" si="17"/>
        <v>0.23048238923353337</v>
      </c>
      <c r="P285">
        <v>284</v>
      </c>
      <c r="Q285">
        <f t="shared" si="18"/>
        <v>13.225474334460962</v>
      </c>
      <c r="R285">
        <f t="shared" si="19"/>
        <v>0.15241194616766687</v>
      </c>
    </row>
    <row r="286" spans="1:18" x14ac:dyDescent="0.75">
      <c r="A286" s="7">
        <v>0.61792824074074071</v>
      </c>
      <c r="B286">
        <v>10.7</v>
      </c>
      <c r="C286">
        <v>35.11</v>
      </c>
      <c r="D286">
        <v>10</v>
      </c>
      <c r="E286">
        <v>38.92</v>
      </c>
      <c r="F286">
        <v>10</v>
      </c>
      <c r="G286">
        <v>39.96</v>
      </c>
      <c r="H286">
        <v>46.32</v>
      </c>
      <c r="I286">
        <v>47.94</v>
      </c>
      <c r="J286">
        <v>32.6</v>
      </c>
      <c r="K286">
        <v>966.93</v>
      </c>
      <c r="N286">
        <f t="shared" si="16"/>
        <v>4.749299999999999</v>
      </c>
      <c r="O286">
        <f t="shared" si="17"/>
        <v>0.22999811131612205</v>
      </c>
      <c r="P286">
        <v>285</v>
      </c>
      <c r="Q286">
        <f t="shared" si="18"/>
        <v>13.04276419682899</v>
      </c>
      <c r="R286">
        <f t="shared" si="19"/>
        <v>0.14999055658061028</v>
      </c>
    </row>
    <row r="287" spans="1:18" x14ac:dyDescent="0.75">
      <c r="A287" s="7">
        <v>0.61862268518518515</v>
      </c>
      <c r="B287">
        <v>10.67</v>
      </c>
      <c r="C287">
        <v>35.25</v>
      </c>
      <c r="D287">
        <v>10</v>
      </c>
      <c r="E287">
        <v>38.950000000000003</v>
      </c>
      <c r="F287">
        <v>10</v>
      </c>
      <c r="G287">
        <v>39.89</v>
      </c>
      <c r="H287">
        <v>46.26</v>
      </c>
      <c r="I287">
        <v>47.9</v>
      </c>
      <c r="J287">
        <v>32.39</v>
      </c>
      <c r="K287">
        <v>961.46</v>
      </c>
      <c r="N287">
        <f t="shared" si="16"/>
        <v>4.7192999999999996</v>
      </c>
      <c r="O287">
        <f t="shared" si="17"/>
        <v>0.22854527756388834</v>
      </c>
      <c r="P287">
        <v>286</v>
      </c>
      <c r="Q287">
        <f t="shared" si="18"/>
        <v>12.489987921937571</v>
      </c>
      <c r="R287">
        <f t="shared" si="19"/>
        <v>0.14272638781944177</v>
      </c>
    </row>
    <row r="288" spans="1:18" x14ac:dyDescent="0.75">
      <c r="A288" s="7">
        <v>0.6193171296296297</v>
      </c>
      <c r="B288">
        <v>10.66</v>
      </c>
      <c r="C288">
        <v>35.19</v>
      </c>
      <c r="D288">
        <v>10</v>
      </c>
      <c r="E288">
        <v>38.869999999999997</v>
      </c>
      <c r="F288">
        <v>10</v>
      </c>
      <c r="G288">
        <v>39.840000000000003</v>
      </c>
      <c r="H288">
        <v>46.19</v>
      </c>
      <c r="I288">
        <v>47.9</v>
      </c>
      <c r="J288">
        <v>32.880000000000003</v>
      </c>
      <c r="K288">
        <v>951.89</v>
      </c>
      <c r="N288">
        <f t="shared" si="16"/>
        <v>4.7092999999999998</v>
      </c>
      <c r="O288">
        <f t="shared" si="17"/>
        <v>0.22806099964647711</v>
      </c>
      <c r="P288">
        <v>287</v>
      </c>
      <c r="Q288">
        <f t="shared" si="18"/>
        <v>12.304164100821778</v>
      </c>
      <c r="R288">
        <f t="shared" si="19"/>
        <v>0.1403049982323856</v>
      </c>
    </row>
    <row r="289" spans="1:18" x14ac:dyDescent="0.75">
      <c r="A289" s="7">
        <v>0.62001157407407403</v>
      </c>
      <c r="B289">
        <v>10.66</v>
      </c>
      <c r="C289">
        <v>35.369999999999997</v>
      </c>
      <c r="D289">
        <v>10</v>
      </c>
      <c r="E289">
        <v>38.840000000000003</v>
      </c>
      <c r="F289">
        <v>10</v>
      </c>
      <c r="G289">
        <v>39.81</v>
      </c>
      <c r="H289">
        <v>46.1</v>
      </c>
      <c r="I289">
        <v>47.95</v>
      </c>
      <c r="J289">
        <v>33.57</v>
      </c>
      <c r="K289">
        <v>950.52</v>
      </c>
      <c r="N289">
        <f t="shared" si="16"/>
        <v>4.7092999999999998</v>
      </c>
      <c r="O289">
        <f t="shared" si="17"/>
        <v>0.22806099964647711</v>
      </c>
      <c r="P289">
        <v>288</v>
      </c>
      <c r="Q289">
        <f t="shared" si="18"/>
        <v>12.304164100821778</v>
      </c>
      <c r="R289">
        <f t="shared" si="19"/>
        <v>0.1403049982323856</v>
      </c>
    </row>
    <row r="290" spans="1:18" x14ac:dyDescent="0.75">
      <c r="A290" s="7">
        <v>0.62070601851851859</v>
      </c>
      <c r="B290">
        <v>10.6</v>
      </c>
      <c r="C290">
        <v>35.44</v>
      </c>
      <c r="D290">
        <v>10</v>
      </c>
      <c r="E290">
        <v>38.79</v>
      </c>
      <c r="F290">
        <v>10</v>
      </c>
      <c r="G290">
        <v>39.68</v>
      </c>
      <c r="H290">
        <v>46.03</v>
      </c>
      <c r="I290">
        <v>47.85</v>
      </c>
      <c r="J290">
        <v>32.18</v>
      </c>
      <c r="K290">
        <v>930.02</v>
      </c>
      <c r="N290">
        <f t="shared" si="16"/>
        <v>4.6492999999999993</v>
      </c>
      <c r="O290">
        <f t="shared" si="17"/>
        <v>0.22515533214200961</v>
      </c>
      <c r="P290">
        <v>289</v>
      </c>
      <c r="Q290">
        <f t="shared" si="18"/>
        <v>11.172434560041285</v>
      </c>
      <c r="R290">
        <f t="shared" si="19"/>
        <v>0.12577666071004814</v>
      </c>
    </row>
    <row r="291" spans="1:18" x14ac:dyDescent="0.75">
      <c r="A291" s="7">
        <v>0.62140046296296292</v>
      </c>
      <c r="B291">
        <v>10.58</v>
      </c>
      <c r="C291">
        <v>35.43</v>
      </c>
      <c r="D291">
        <v>10</v>
      </c>
      <c r="E291">
        <v>38.76</v>
      </c>
      <c r="F291">
        <v>10</v>
      </c>
      <c r="G291">
        <v>39.71</v>
      </c>
      <c r="H291">
        <v>45.83</v>
      </c>
      <c r="I291">
        <v>47.78</v>
      </c>
      <c r="J291">
        <v>32.42</v>
      </c>
      <c r="K291">
        <v>930.02</v>
      </c>
      <c r="N291">
        <f t="shared" si="16"/>
        <v>4.6292999999999997</v>
      </c>
      <c r="O291">
        <f t="shared" si="17"/>
        <v>0.22418677630718714</v>
      </c>
      <c r="P291">
        <v>290</v>
      </c>
      <c r="Q291">
        <f t="shared" si="18"/>
        <v>10.788672153457323</v>
      </c>
      <c r="R291">
        <f t="shared" si="19"/>
        <v>0.12093388153593582</v>
      </c>
    </row>
    <row r="292" spans="1:18" x14ac:dyDescent="0.75">
      <c r="A292" s="7">
        <v>0.62209490740740747</v>
      </c>
      <c r="B292">
        <v>10.54</v>
      </c>
      <c r="C292">
        <v>35.36</v>
      </c>
      <c r="D292">
        <v>10</v>
      </c>
      <c r="E292">
        <v>38.729999999999997</v>
      </c>
      <c r="F292">
        <v>10</v>
      </c>
      <c r="G292">
        <v>39.659999999999997</v>
      </c>
      <c r="H292">
        <v>45.73</v>
      </c>
      <c r="I292">
        <v>47.68</v>
      </c>
      <c r="J292">
        <v>31.96</v>
      </c>
      <c r="K292">
        <v>924.55</v>
      </c>
      <c r="N292">
        <f t="shared" si="16"/>
        <v>4.5892999999999988</v>
      </c>
      <c r="O292">
        <f t="shared" si="17"/>
        <v>0.22224966463754214</v>
      </c>
      <c r="P292">
        <v>291</v>
      </c>
      <c r="Q292">
        <f t="shared" si="18"/>
        <v>10.011112805874514</v>
      </c>
      <c r="R292">
        <f t="shared" si="19"/>
        <v>0.11124832318771072</v>
      </c>
    </row>
    <row r="293" spans="1:18" x14ac:dyDescent="0.75">
      <c r="A293" s="7">
        <v>0.6227893518518518</v>
      </c>
      <c r="B293">
        <v>10.53</v>
      </c>
      <c r="C293">
        <v>35.409999999999997</v>
      </c>
      <c r="D293">
        <v>10</v>
      </c>
      <c r="E293">
        <v>38.67</v>
      </c>
      <c r="F293">
        <v>10</v>
      </c>
      <c r="G293">
        <v>39.520000000000003</v>
      </c>
      <c r="H293">
        <v>45.6</v>
      </c>
      <c r="I293">
        <v>47.57</v>
      </c>
      <c r="J293">
        <v>32.119999999999997</v>
      </c>
      <c r="K293">
        <v>924.55</v>
      </c>
      <c r="N293">
        <f t="shared" si="16"/>
        <v>4.579299999999999</v>
      </c>
      <c r="O293">
        <f t="shared" si="17"/>
        <v>0.22176538672013091</v>
      </c>
      <c r="P293">
        <v>292</v>
      </c>
      <c r="Q293">
        <f t="shared" si="18"/>
        <v>9.8146004847902351</v>
      </c>
      <c r="R293">
        <f t="shared" si="19"/>
        <v>0.10882693360065454</v>
      </c>
    </row>
    <row r="294" spans="1:18" x14ac:dyDescent="0.75">
      <c r="A294" s="7">
        <v>0.62348379629629636</v>
      </c>
      <c r="B294">
        <v>10.5</v>
      </c>
      <c r="C294">
        <v>35.67</v>
      </c>
      <c r="D294">
        <v>10</v>
      </c>
      <c r="E294">
        <v>38.67</v>
      </c>
      <c r="F294">
        <v>10</v>
      </c>
      <c r="G294">
        <v>39.65</v>
      </c>
      <c r="H294">
        <v>45.52</v>
      </c>
      <c r="I294">
        <v>47.58</v>
      </c>
      <c r="J294">
        <v>33.229999999999997</v>
      </c>
      <c r="K294">
        <v>910.88</v>
      </c>
      <c r="N294">
        <f t="shared" si="16"/>
        <v>4.5492999999999997</v>
      </c>
      <c r="O294">
        <f t="shared" si="17"/>
        <v>0.2203125529678972</v>
      </c>
      <c r="P294">
        <v>293</v>
      </c>
      <c r="Q294">
        <f t="shared" si="18"/>
        <v>9.2198799815356161</v>
      </c>
      <c r="R294">
        <f t="shared" si="19"/>
        <v>0.10156276483948604</v>
      </c>
    </row>
    <row r="295" spans="1:18" x14ac:dyDescent="0.75">
      <c r="A295" s="7">
        <v>0.62417824074074069</v>
      </c>
      <c r="B295">
        <v>10.49</v>
      </c>
      <c r="C295">
        <v>35.840000000000003</v>
      </c>
      <c r="D295">
        <v>10</v>
      </c>
      <c r="E295">
        <v>38.64</v>
      </c>
      <c r="F295">
        <v>10</v>
      </c>
      <c r="G295">
        <v>39.549999999999997</v>
      </c>
      <c r="H295">
        <v>45.44</v>
      </c>
      <c r="I295">
        <v>47.51</v>
      </c>
      <c r="J295">
        <v>32.590000000000003</v>
      </c>
      <c r="K295">
        <v>914.98</v>
      </c>
      <c r="N295">
        <f t="shared" si="16"/>
        <v>4.5392999999999999</v>
      </c>
      <c r="O295">
        <f t="shared" si="17"/>
        <v>0.21982827505048597</v>
      </c>
      <c r="P295">
        <v>294</v>
      </c>
      <c r="Q295">
        <f t="shared" si="18"/>
        <v>9.0198929350340364</v>
      </c>
      <c r="R295">
        <f t="shared" si="19"/>
        <v>9.9141375252429872E-2</v>
      </c>
    </row>
    <row r="296" spans="1:18" x14ac:dyDescent="0.75">
      <c r="A296" s="7">
        <v>0.62487268518518524</v>
      </c>
      <c r="B296">
        <v>10.49</v>
      </c>
      <c r="C296">
        <v>35.82</v>
      </c>
      <c r="D296">
        <v>10</v>
      </c>
      <c r="E296">
        <v>38.64</v>
      </c>
      <c r="F296">
        <v>10</v>
      </c>
      <c r="G296">
        <v>39.479999999999997</v>
      </c>
      <c r="H296">
        <v>45.33</v>
      </c>
      <c r="I296">
        <v>47.62</v>
      </c>
      <c r="J296">
        <v>32.24</v>
      </c>
      <c r="K296">
        <v>893.1</v>
      </c>
      <c r="N296">
        <f t="shared" si="16"/>
        <v>4.5392999999999999</v>
      </c>
      <c r="O296">
        <f t="shared" si="17"/>
        <v>0.21982827505048597</v>
      </c>
      <c r="P296">
        <v>295</v>
      </c>
      <c r="Q296">
        <f t="shared" si="18"/>
        <v>9.0198929350340364</v>
      </c>
      <c r="R296">
        <f t="shared" si="19"/>
        <v>9.9141375252429872E-2</v>
      </c>
    </row>
    <row r="297" spans="1:18" x14ac:dyDescent="0.75">
      <c r="A297" s="7">
        <v>0.62556712962962957</v>
      </c>
      <c r="B297">
        <v>10.48</v>
      </c>
      <c r="C297">
        <v>35.85</v>
      </c>
      <c r="D297">
        <v>10</v>
      </c>
      <c r="E297">
        <v>38.659999999999997</v>
      </c>
      <c r="F297">
        <v>10</v>
      </c>
      <c r="G297">
        <v>39.58</v>
      </c>
      <c r="H297">
        <v>45.27</v>
      </c>
      <c r="I297">
        <v>47.64</v>
      </c>
      <c r="J297">
        <v>31.79</v>
      </c>
      <c r="K297">
        <v>897.21</v>
      </c>
      <c r="N297">
        <f t="shared" si="16"/>
        <v>4.5293000000000001</v>
      </c>
      <c r="O297">
        <f t="shared" si="17"/>
        <v>0.21934399713307473</v>
      </c>
      <c r="P297">
        <v>296</v>
      </c>
      <c r="Q297">
        <f t="shared" si="18"/>
        <v>8.8190228070562835</v>
      </c>
      <c r="R297">
        <f t="shared" si="19"/>
        <v>9.6719985665373709E-2</v>
      </c>
    </row>
    <row r="298" spans="1:18" x14ac:dyDescent="0.75">
      <c r="A298" s="7">
        <v>0.62626157407407412</v>
      </c>
      <c r="B298">
        <v>10.45</v>
      </c>
      <c r="C298">
        <v>35.83</v>
      </c>
      <c r="D298">
        <v>10</v>
      </c>
      <c r="E298">
        <v>38.630000000000003</v>
      </c>
      <c r="F298">
        <v>10</v>
      </c>
      <c r="G298">
        <v>39.44</v>
      </c>
      <c r="H298">
        <v>45.2</v>
      </c>
      <c r="I298">
        <v>47.6</v>
      </c>
      <c r="J298">
        <v>31.54</v>
      </c>
      <c r="K298">
        <v>873.96</v>
      </c>
      <c r="N298">
        <f t="shared" si="16"/>
        <v>4.499299999999999</v>
      </c>
      <c r="O298">
        <f t="shared" si="17"/>
        <v>0.21789116338084094</v>
      </c>
      <c r="P298">
        <v>297</v>
      </c>
      <c r="Q298">
        <f t="shared" si="18"/>
        <v>8.2110550530082271</v>
      </c>
      <c r="R298">
        <f t="shared" si="19"/>
        <v>8.9455816904204774E-2</v>
      </c>
    </row>
    <row r="299" spans="1:18" x14ac:dyDescent="0.75">
      <c r="A299" s="7">
        <v>0.62695601851851845</v>
      </c>
      <c r="B299">
        <v>10.43</v>
      </c>
      <c r="C299">
        <v>35.729999999999997</v>
      </c>
      <c r="D299">
        <v>10</v>
      </c>
      <c r="E299">
        <v>38.56</v>
      </c>
      <c r="F299">
        <v>10</v>
      </c>
      <c r="G299">
        <v>39.369999999999997</v>
      </c>
      <c r="H299">
        <v>45.07</v>
      </c>
      <c r="I299">
        <v>47.43</v>
      </c>
      <c r="J299">
        <v>31.45</v>
      </c>
      <c r="K299">
        <v>876.7</v>
      </c>
      <c r="N299">
        <f t="shared" si="16"/>
        <v>4.4792999999999994</v>
      </c>
      <c r="O299">
        <f t="shared" si="17"/>
        <v>0.21692260754601847</v>
      </c>
      <c r="P299">
        <v>298</v>
      </c>
      <c r="Q299">
        <f t="shared" si="18"/>
        <v>7.801218940459437</v>
      </c>
      <c r="R299">
        <f t="shared" si="19"/>
        <v>8.4613037730092433E-2</v>
      </c>
    </row>
    <row r="300" spans="1:18" x14ac:dyDescent="0.75">
      <c r="A300" s="7">
        <v>0.62765046296296301</v>
      </c>
      <c r="B300">
        <v>10.42</v>
      </c>
      <c r="C300">
        <v>35.79</v>
      </c>
      <c r="D300">
        <v>10</v>
      </c>
      <c r="E300">
        <v>38.549999999999997</v>
      </c>
      <c r="F300">
        <v>10</v>
      </c>
      <c r="G300">
        <v>39.29</v>
      </c>
      <c r="H300">
        <v>44.92</v>
      </c>
      <c r="I300">
        <v>47.31</v>
      </c>
      <c r="J300">
        <v>32.799999999999997</v>
      </c>
      <c r="K300">
        <v>864.39</v>
      </c>
      <c r="N300">
        <f t="shared" si="16"/>
        <v>4.4692999999999996</v>
      </c>
      <c r="O300">
        <f t="shared" si="17"/>
        <v>0.21643832962860723</v>
      </c>
      <c r="P300">
        <v>299</v>
      </c>
      <c r="Q300">
        <f t="shared" si="18"/>
        <v>7.5949253798133887</v>
      </c>
      <c r="R300">
        <f t="shared" si="19"/>
        <v>8.2191648143036269E-2</v>
      </c>
    </row>
    <row r="301" spans="1:18" x14ac:dyDescent="0.75">
      <c r="A301" s="7">
        <v>0.62834490740740734</v>
      </c>
      <c r="B301">
        <v>10.27</v>
      </c>
      <c r="C301">
        <v>35.909999999999997</v>
      </c>
      <c r="D301">
        <v>10</v>
      </c>
      <c r="E301">
        <v>38.53</v>
      </c>
      <c r="F301">
        <v>10</v>
      </c>
      <c r="G301">
        <v>39.369999999999997</v>
      </c>
      <c r="H301">
        <v>44.82</v>
      </c>
      <c r="I301">
        <v>47.28</v>
      </c>
      <c r="J301">
        <v>32.78</v>
      </c>
      <c r="K301">
        <v>849.36</v>
      </c>
      <c r="N301">
        <f t="shared" si="16"/>
        <v>4.3192999999999993</v>
      </c>
      <c r="O301">
        <f t="shared" si="17"/>
        <v>0.20917416086743856</v>
      </c>
      <c r="P301">
        <v>300</v>
      </c>
      <c r="Q301">
        <f t="shared" si="18"/>
        <v>4.3858958627555253</v>
      </c>
      <c r="R301">
        <f t="shared" si="19"/>
        <v>4.5870804337192879E-2</v>
      </c>
    </row>
    <row r="302" spans="1:18" x14ac:dyDescent="0.75">
      <c r="A302" s="7">
        <v>0.62903935185185189</v>
      </c>
      <c r="B302">
        <v>10.27</v>
      </c>
      <c r="C302">
        <v>36.06</v>
      </c>
      <c r="D302">
        <v>10</v>
      </c>
      <c r="E302">
        <v>38.53</v>
      </c>
      <c r="F302">
        <v>10</v>
      </c>
      <c r="G302">
        <v>39.35</v>
      </c>
      <c r="H302">
        <v>44.74</v>
      </c>
      <c r="I302">
        <v>47.25</v>
      </c>
      <c r="J302">
        <v>32.630000000000003</v>
      </c>
      <c r="K302">
        <v>875.33</v>
      </c>
      <c r="N302">
        <f t="shared" si="16"/>
        <v>4.3192999999999993</v>
      </c>
      <c r="O302">
        <f t="shared" si="17"/>
        <v>0.20917416086743856</v>
      </c>
      <c r="P302">
        <v>301</v>
      </c>
      <c r="Q302">
        <f t="shared" si="18"/>
        <v>4.3858958627555253</v>
      </c>
      <c r="R302">
        <f t="shared" si="19"/>
        <v>4.5870804337192879E-2</v>
      </c>
    </row>
    <row r="303" spans="1:18" x14ac:dyDescent="0.75">
      <c r="A303" s="7">
        <v>0.62973379629629633</v>
      </c>
      <c r="B303">
        <v>10.23</v>
      </c>
      <c r="C303">
        <v>36.159999999999997</v>
      </c>
      <c r="D303">
        <v>10</v>
      </c>
      <c r="E303">
        <v>38.57</v>
      </c>
      <c r="F303">
        <v>10</v>
      </c>
      <c r="G303">
        <v>39.31</v>
      </c>
      <c r="H303">
        <v>44.72</v>
      </c>
      <c r="I303">
        <v>47.22</v>
      </c>
      <c r="J303">
        <v>33.4</v>
      </c>
      <c r="K303">
        <v>857.56</v>
      </c>
      <c r="N303">
        <f t="shared" si="16"/>
        <v>4.2793000000000001</v>
      </c>
      <c r="O303">
        <f t="shared" si="17"/>
        <v>0.20723704919779362</v>
      </c>
      <c r="P303">
        <v>302</v>
      </c>
      <c r="Q303">
        <f t="shared" si="18"/>
        <v>3.4921599326992783</v>
      </c>
      <c r="R303">
        <f t="shared" si="19"/>
        <v>3.6185245988968211E-2</v>
      </c>
    </row>
    <row r="304" spans="1:18" x14ac:dyDescent="0.75">
      <c r="A304" s="7">
        <v>0.63042824074074078</v>
      </c>
      <c r="B304">
        <v>10.199999999999999</v>
      </c>
      <c r="C304">
        <v>36.21</v>
      </c>
      <c r="D304">
        <v>10</v>
      </c>
      <c r="E304">
        <v>38.57</v>
      </c>
      <c r="F304">
        <v>10</v>
      </c>
      <c r="G304">
        <v>39.119999999999997</v>
      </c>
      <c r="H304">
        <v>44.63</v>
      </c>
      <c r="I304">
        <v>47.13</v>
      </c>
      <c r="J304">
        <v>32.409999999999997</v>
      </c>
      <c r="K304">
        <v>845.25</v>
      </c>
      <c r="N304">
        <f t="shared" si="16"/>
        <v>4.249299999999999</v>
      </c>
      <c r="O304">
        <f t="shared" si="17"/>
        <v>0.20578421544555986</v>
      </c>
      <c r="P304">
        <v>303</v>
      </c>
      <c r="Q304">
        <f t="shared" si="18"/>
        <v>2.8108158990892416</v>
      </c>
      <c r="R304">
        <f t="shared" si="19"/>
        <v>2.8921077227799272E-2</v>
      </c>
    </row>
    <row r="305" spans="1:18" x14ac:dyDescent="0.75">
      <c r="A305" s="7">
        <v>0.63112268518518522</v>
      </c>
      <c r="B305">
        <v>10.16</v>
      </c>
      <c r="C305">
        <v>36.200000000000003</v>
      </c>
      <c r="D305">
        <v>10</v>
      </c>
      <c r="E305">
        <v>38.56</v>
      </c>
      <c r="F305">
        <v>10</v>
      </c>
      <c r="G305">
        <v>39.380000000000003</v>
      </c>
      <c r="H305">
        <v>44.64</v>
      </c>
      <c r="I305">
        <v>47.47</v>
      </c>
      <c r="J305">
        <v>32.4</v>
      </c>
      <c r="K305">
        <v>864.39</v>
      </c>
      <c r="N305">
        <f t="shared" si="16"/>
        <v>4.2092999999999998</v>
      </c>
      <c r="O305">
        <f t="shared" si="17"/>
        <v>0.20384710377591492</v>
      </c>
      <c r="P305">
        <v>304</v>
      </c>
      <c r="Q305">
        <f t="shared" si="18"/>
        <v>1.8872496614639005</v>
      </c>
      <c r="R305">
        <f t="shared" si="19"/>
        <v>1.9235518879574601E-2</v>
      </c>
    </row>
    <row r="306" spans="1:18" x14ac:dyDescent="0.75">
      <c r="A306" s="7">
        <v>0.63181712962962966</v>
      </c>
      <c r="B306">
        <v>10.119999999999999</v>
      </c>
      <c r="C306">
        <v>36.29</v>
      </c>
      <c r="D306">
        <v>10</v>
      </c>
      <c r="E306">
        <v>38.590000000000003</v>
      </c>
      <c r="F306">
        <v>10</v>
      </c>
      <c r="G306">
        <v>39.33</v>
      </c>
      <c r="H306">
        <v>44.58</v>
      </c>
      <c r="I306">
        <v>47.58</v>
      </c>
      <c r="J306">
        <v>32.51</v>
      </c>
      <c r="K306">
        <v>830.22</v>
      </c>
      <c r="N306">
        <f t="shared" si="16"/>
        <v>4.1692999999999989</v>
      </c>
      <c r="O306">
        <f t="shared" si="17"/>
        <v>0.20190999210626989</v>
      </c>
      <c r="P306">
        <v>305</v>
      </c>
      <c r="Q306">
        <f t="shared" si="18"/>
        <v>0.94596215191996358</v>
      </c>
      <c r="R306">
        <f t="shared" si="19"/>
        <v>9.5499605313494971E-3</v>
      </c>
    </row>
    <row r="307" spans="1:18" x14ac:dyDescent="0.75">
      <c r="A307" s="7">
        <v>0.6325115740740741</v>
      </c>
      <c r="B307">
        <v>10.119999999999999</v>
      </c>
      <c r="C307">
        <v>36.380000000000003</v>
      </c>
      <c r="D307">
        <v>10</v>
      </c>
      <c r="E307">
        <v>38.61</v>
      </c>
      <c r="F307">
        <v>10</v>
      </c>
      <c r="G307">
        <v>39.18</v>
      </c>
      <c r="H307">
        <v>44.49</v>
      </c>
      <c r="I307">
        <v>47.26</v>
      </c>
      <c r="J307">
        <v>32.15</v>
      </c>
      <c r="K307">
        <v>811.08</v>
      </c>
      <c r="N307">
        <f t="shared" si="16"/>
        <v>4.1692999999999989</v>
      </c>
      <c r="O307">
        <f t="shared" si="17"/>
        <v>0.20190999210626989</v>
      </c>
      <c r="P307">
        <v>306</v>
      </c>
      <c r="Q307">
        <f t="shared" si="18"/>
        <v>0.94596215191996358</v>
      </c>
      <c r="R307">
        <f t="shared" si="19"/>
        <v>9.5499605313494971E-3</v>
      </c>
    </row>
    <row r="308" spans="1:18" x14ac:dyDescent="0.75">
      <c r="A308" s="7">
        <v>0.63320601851851854</v>
      </c>
      <c r="B308">
        <v>10.09</v>
      </c>
      <c r="C308">
        <v>36.369999999999997</v>
      </c>
      <c r="D308">
        <v>10</v>
      </c>
      <c r="E308">
        <v>38.619999999999997</v>
      </c>
      <c r="F308">
        <v>10</v>
      </c>
      <c r="G308">
        <v>39.270000000000003</v>
      </c>
      <c r="H308">
        <v>44.45</v>
      </c>
      <c r="I308">
        <v>47.41</v>
      </c>
      <c r="J308">
        <v>32.64</v>
      </c>
      <c r="K308">
        <v>854.82</v>
      </c>
      <c r="N308">
        <f t="shared" si="16"/>
        <v>4.1392999999999995</v>
      </c>
      <c r="O308">
        <f t="shared" si="17"/>
        <v>0.20045715835403619</v>
      </c>
      <c r="P308">
        <v>307</v>
      </c>
      <c r="Q308">
        <f t="shared" si="18"/>
        <v>0.22805788418330808</v>
      </c>
      <c r="R308">
        <f t="shared" si="19"/>
        <v>2.285791770180992E-3</v>
      </c>
    </row>
    <row r="309" spans="1:18" x14ac:dyDescent="0.75">
      <c r="A309" s="7">
        <v>0.63390046296296299</v>
      </c>
      <c r="B309">
        <v>10.06</v>
      </c>
      <c r="C309">
        <v>36.270000000000003</v>
      </c>
      <c r="D309">
        <v>10</v>
      </c>
      <c r="E309">
        <v>38.64</v>
      </c>
      <c r="F309">
        <v>10</v>
      </c>
      <c r="G309">
        <v>39.35</v>
      </c>
      <c r="H309">
        <v>44.6</v>
      </c>
      <c r="I309">
        <v>47.82</v>
      </c>
      <c r="J309">
        <v>32.619999999999997</v>
      </c>
      <c r="K309">
        <v>901.31</v>
      </c>
      <c r="N309">
        <f t="shared" si="16"/>
        <v>4.1093000000000002</v>
      </c>
      <c r="O309">
        <f t="shared" si="17"/>
        <v>0.19900432460180248</v>
      </c>
      <c r="P309">
        <v>308</v>
      </c>
      <c r="Q309">
        <f t="shared" si="18"/>
        <v>-0.50032852310611764</v>
      </c>
      <c r="R309">
        <f t="shared" si="19"/>
        <v>-4.978376990987513E-3</v>
      </c>
    </row>
    <row r="310" spans="1:18" x14ac:dyDescent="0.75">
      <c r="A310" s="7">
        <v>0.63459490740740743</v>
      </c>
      <c r="B310">
        <v>10.01</v>
      </c>
      <c r="C310">
        <v>36.32</v>
      </c>
      <c r="D310">
        <v>10</v>
      </c>
      <c r="E310">
        <v>38.68</v>
      </c>
      <c r="F310">
        <v>10</v>
      </c>
      <c r="G310">
        <v>39.409999999999997</v>
      </c>
      <c r="H310">
        <v>44.74</v>
      </c>
      <c r="I310">
        <v>48.04</v>
      </c>
      <c r="J310">
        <v>32.96</v>
      </c>
      <c r="K310">
        <v>893.1</v>
      </c>
      <c r="N310">
        <f t="shared" si="16"/>
        <v>4.0592999999999995</v>
      </c>
      <c r="O310">
        <f t="shared" si="17"/>
        <v>0.19658293501474625</v>
      </c>
      <c r="P310">
        <v>309</v>
      </c>
      <c r="Q310">
        <f t="shared" si="18"/>
        <v>-1.7382307294361199</v>
      </c>
      <c r="R310">
        <f t="shared" si="19"/>
        <v>-1.7085324926268783E-2</v>
      </c>
    </row>
    <row r="311" spans="1:18" x14ac:dyDescent="0.75">
      <c r="A311" s="7">
        <v>0.63528935185185187</v>
      </c>
      <c r="B311">
        <v>9.9600000000000009</v>
      </c>
      <c r="C311">
        <v>36.4</v>
      </c>
      <c r="D311">
        <v>10</v>
      </c>
      <c r="E311">
        <v>38.67</v>
      </c>
      <c r="F311">
        <v>10</v>
      </c>
      <c r="G311">
        <v>39.32</v>
      </c>
      <c r="H311">
        <v>44.84</v>
      </c>
      <c r="I311">
        <v>48.12</v>
      </c>
      <c r="J311">
        <v>32.79</v>
      </c>
      <c r="K311">
        <v>886.27</v>
      </c>
      <c r="N311">
        <f t="shared" si="16"/>
        <v>4.0093000000000005</v>
      </c>
      <c r="O311">
        <f t="shared" si="17"/>
        <v>0.19416154542769007</v>
      </c>
      <c r="P311">
        <v>310</v>
      </c>
      <c r="Q311">
        <f t="shared" si="18"/>
        <v>-3.0070087047614127</v>
      </c>
      <c r="R311">
        <f t="shared" si="19"/>
        <v>-2.9192272861549625E-2</v>
      </c>
    </row>
    <row r="312" spans="1:18" x14ac:dyDescent="0.75">
      <c r="A312" s="7">
        <v>0.63598379629629631</v>
      </c>
      <c r="B312">
        <v>9.9499999999999993</v>
      </c>
      <c r="C312">
        <v>36.479999999999997</v>
      </c>
      <c r="D312">
        <v>10</v>
      </c>
      <c r="E312">
        <v>38.71</v>
      </c>
      <c r="F312">
        <v>10</v>
      </c>
      <c r="G312">
        <v>39.380000000000003</v>
      </c>
      <c r="H312">
        <v>44.9</v>
      </c>
      <c r="I312">
        <v>48.06</v>
      </c>
      <c r="J312">
        <v>32.81</v>
      </c>
      <c r="K312">
        <v>886.27</v>
      </c>
      <c r="N312">
        <f t="shared" si="16"/>
        <v>3.999299999999999</v>
      </c>
      <c r="O312">
        <f t="shared" si="17"/>
        <v>0.19367726751027875</v>
      </c>
      <c r="P312">
        <v>311</v>
      </c>
      <c r="Q312">
        <f t="shared" si="18"/>
        <v>-3.2645712999775194</v>
      </c>
      <c r="R312">
        <f t="shared" si="19"/>
        <v>-3.1613662448606222E-2</v>
      </c>
    </row>
    <row r="313" spans="1:18" x14ac:dyDescent="0.75">
      <c r="A313" s="7">
        <v>0.63667824074074075</v>
      </c>
      <c r="B313">
        <v>9.94</v>
      </c>
      <c r="C313">
        <v>36.450000000000003</v>
      </c>
      <c r="D313">
        <v>10</v>
      </c>
      <c r="E313">
        <v>38.74</v>
      </c>
      <c r="F313">
        <v>10</v>
      </c>
      <c r="G313">
        <v>39.35</v>
      </c>
      <c r="H313">
        <v>44.87</v>
      </c>
      <c r="I313">
        <v>47.95</v>
      </c>
      <c r="J313">
        <v>31.92</v>
      </c>
      <c r="K313">
        <v>867.13</v>
      </c>
      <c r="N313">
        <f t="shared" si="16"/>
        <v>3.9892999999999992</v>
      </c>
      <c r="O313">
        <f t="shared" si="17"/>
        <v>0.19319298959286751</v>
      </c>
      <c r="P313">
        <v>312</v>
      </c>
      <c r="Q313">
        <f t="shared" si="18"/>
        <v>-3.5234251623091946</v>
      </c>
      <c r="R313">
        <f t="shared" si="19"/>
        <v>-3.4035052035662393E-2</v>
      </c>
    </row>
    <row r="314" spans="1:18" x14ac:dyDescent="0.75">
      <c r="A314" s="7">
        <v>0.63737268518518519</v>
      </c>
      <c r="B314">
        <v>9.93</v>
      </c>
      <c r="C314">
        <v>36.380000000000003</v>
      </c>
      <c r="D314">
        <v>10</v>
      </c>
      <c r="E314">
        <v>38.67</v>
      </c>
      <c r="F314">
        <v>10</v>
      </c>
      <c r="G314">
        <v>39.17</v>
      </c>
      <c r="H314">
        <v>44.58</v>
      </c>
      <c r="I314">
        <v>47.26</v>
      </c>
      <c r="J314">
        <v>31.97</v>
      </c>
      <c r="K314">
        <v>775.53</v>
      </c>
      <c r="N314">
        <f t="shared" si="16"/>
        <v>3.9792999999999994</v>
      </c>
      <c r="O314">
        <f t="shared" si="17"/>
        <v>0.19270871167545628</v>
      </c>
      <c r="P314">
        <v>313</v>
      </c>
      <c r="Q314">
        <f t="shared" si="18"/>
        <v>-3.7835800266378632</v>
      </c>
      <c r="R314">
        <f t="shared" si="19"/>
        <v>-3.6456441622718563E-2</v>
      </c>
    </row>
  </sheetData>
  <sortState ref="B2:B374">
    <sortCondition descending="1" ref="B300"/>
  </sortState>
  <mergeCells count="1">
    <mergeCell ref="T1:U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24"/>
  <sheetViews>
    <sheetView zoomScale="55" zoomScaleNormal="55" workbookViewId="0">
      <selection activeCell="K2" sqref="K2"/>
    </sheetView>
  </sheetViews>
  <sheetFormatPr defaultRowHeight="14.75" x14ac:dyDescent="0.75"/>
  <cols>
    <col min="12" max="12" width="15" bestFit="1" customWidth="1"/>
    <col min="13" max="13" width="12.7265625" bestFit="1" customWidth="1"/>
    <col min="14" max="14" width="11.54296875" bestFit="1" customWidth="1"/>
    <col min="15" max="15" width="12.7265625" customWidth="1"/>
    <col min="16" max="16" width="13.40625" bestFit="1" customWidth="1"/>
    <col min="17" max="17" width="52.1328125" bestFit="1" customWidth="1"/>
    <col min="18" max="18" width="15.1328125" bestFit="1" customWidth="1"/>
  </cols>
  <sheetData>
    <row r="1" spans="1:18" x14ac:dyDescent="0.75">
      <c r="A1" t="s">
        <v>11</v>
      </c>
      <c r="B1" t="s">
        <v>12</v>
      </c>
      <c r="C1" t="s">
        <v>20</v>
      </c>
      <c r="D1" t="s">
        <v>21</v>
      </c>
      <c r="E1" t="s">
        <v>13</v>
      </c>
      <c r="F1" t="s">
        <v>14</v>
      </c>
      <c r="G1" t="s">
        <v>15</v>
      </c>
      <c r="H1" t="s">
        <v>22</v>
      </c>
      <c r="I1" t="s">
        <v>23</v>
      </c>
      <c r="J1" t="s">
        <v>24</v>
      </c>
      <c r="K1" t="s">
        <v>19</v>
      </c>
      <c r="L1" s="24" t="s">
        <v>60</v>
      </c>
      <c r="M1" s="24" t="s">
        <v>65</v>
      </c>
      <c r="N1" t="s">
        <v>108</v>
      </c>
      <c r="O1" t="s">
        <v>106</v>
      </c>
      <c r="P1" t="s">
        <v>107</v>
      </c>
      <c r="Q1" s="78" t="s">
        <v>67</v>
      </c>
      <c r="R1" s="78"/>
    </row>
    <row r="2" spans="1:18" x14ac:dyDescent="0.75">
      <c r="A2" s="7">
        <v>0.41598379629629628</v>
      </c>
      <c r="B2">
        <v>25.49</v>
      </c>
      <c r="C2">
        <v>30.15</v>
      </c>
      <c r="D2">
        <v>10</v>
      </c>
      <c r="E2">
        <v>34</v>
      </c>
      <c r="F2">
        <v>10</v>
      </c>
      <c r="G2">
        <v>28.74</v>
      </c>
      <c r="H2">
        <v>28.94</v>
      </c>
      <c r="I2">
        <v>31.51</v>
      </c>
      <c r="J2">
        <v>31.45</v>
      </c>
      <c r="K2">
        <v>1100.9100000000001</v>
      </c>
      <c r="L2">
        <f t="shared" ref="L2:L65" si="0">B2-5.9544</f>
        <v>19.535599999999999</v>
      </c>
      <c r="M2">
        <f>L2/19.5356</f>
        <v>1</v>
      </c>
      <c r="N2">
        <v>1</v>
      </c>
      <c r="O2">
        <f>(L2-$Q$10)/L2*100</f>
        <v>80</v>
      </c>
      <c r="P2">
        <f>(L2-$Q$10)/$Q$10</f>
        <v>4</v>
      </c>
      <c r="Q2" t="s">
        <v>68</v>
      </c>
      <c r="R2">
        <v>1043.557</v>
      </c>
    </row>
    <row r="3" spans="1:18" x14ac:dyDescent="0.75">
      <c r="A3" s="7">
        <v>0.41667824074074072</v>
      </c>
      <c r="B3">
        <v>25.47</v>
      </c>
      <c r="C3">
        <v>30.72</v>
      </c>
      <c r="D3">
        <v>10</v>
      </c>
      <c r="E3">
        <v>33.83</v>
      </c>
      <c r="F3">
        <v>10</v>
      </c>
      <c r="G3">
        <v>27.75</v>
      </c>
      <c r="H3">
        <v>27.71</v>
      </c>
      <c r="I3">
        <v>30.8</v>
      </c>
      <c r="J3">
        <v>30.61</v>
      </c>
      <c r="K3">
        <v>1088.5999999999999</v>
      </c>
      <c r="L3">
        <f t="shared" si="0"/>
        <v>19.515599999999999</v>
      </c>
      <c r="M3">
        <f t="shared" ref="M3:M66" si="1">L3/19.5356</f>
        <v>0.99897622801449659</v>
      </c>
      <c r="N3">
        <v>2</v>
      </c>
      <c r="O3">
        <f t="shared" ref="O3:O66" si="2">(L3-$Q$10)/L3*100</f>
        <v>79.979503576625888</v>
      </c>
      <c r="P3">
        <f t="shared" ref="P3:P66" si="3">(L3-$Q$10)/$Q$10</f>
        <v>3.9948811400724833</v>
      </c>
      <c r="Q3" t="s">
        <v>75</v>
      </c>
      <c r="R3">
        <f>3.1416*0.035*0.035</f>
        <v>3.8484600000000006E-3</v>
      </c>
    </row>
    <row r="4" spans="1:18" x14ac:dyDescent="0.75">
      <c r="A4" s="7">
        <v>0.41737268518518517</v>
      </c>
      <c r="B4">
        <v>25.42</v>
      </c>
      <c r="C4">
        <v>32.020000000000003</v>
      </c>
      <c r="D4">
        <v>10</v>
      </c>
      <c r="E4">
        <v>34.049999999999997</v>
      </c>
      <c r="F4">
        <v>10</v>
      </c>
      <c r="G4">
        <v>28.09</v>
      </c>
      <c r="H4">
        <v>27.97</v>
      </c>
      <c r="I4">
        <v>31.25</v>
      </c>
      <c r="J4">
        <v>31.55</v>
      </c>
      <c r="K4">
        <v>1095.44</v>
      </c>
      <c r="L4">
        <f t="shared" si="0"/>
        <v>19.465600000000002</v>
      </c>
      <c r="M4">
        <f t="shared" si="1"/>
        <v>0.99641679805073835</v>
      </c>
      <c r="N4">
        <v>3</v>
      </c>
      <c r="O4">
        <f t="shared" si="2"/>
        <v>79.928078250863067</v>
      </c>
      <c r="P4">
        <f t="shared" si="3"/>
        <v>3.9820839902536918</v>
      </c>
      <c r="Q4" t="s">
        <v>69</v>
      </c>
      <c r="R4">
        <v>5</v>
      </c>
    </row>
    <row r="5" spans="1:18" x14ac:dyDescent="0.75">
      <c r="A5" s="7">
        <v>0.41806712962962966</v>
      </c>
      <c r="B5">
        <v>25.38</v>
      </c>
      <c r="C5">
        <v>34.35</v>
      </c>
      <c r="D5">
        <v>10</v>
      </c>
      <c r="E5">
        <v>34.619999999999997</v>
      </c>
      <c r="F5">
        <v>10</v>
      </c>
      <c r="G5">
        <v>28.84</v>
      </c>
      <c r="H5">
        <v>28.43</v>
      </c>
      <c r="I5">
        <v>31.05</v>
      </c>
      <c r="J5">
        <v>30.54</v>
      </c>
      <c r="K5">
        <v>1087.23</v>
      </c>
      <c r="L5">
        <f t="shared" si="0"/>
        <v>19.425599999999999</v>
      </c>
      <c r="M5">
        <f t="shared" si="1"/>
        <v>0.99436925407973142</v>
      </c>
      <c r="N5">
        <v>4</v>
      </c>
      <c r="O5">
        <f t="shared" si="2"/>
        <v>79.886747384894164</v>
      </c>
      <c r="P5">
        <f t="shared" si="3"/>
        <v>3.971846270398657</v>
      </c>
      <c r="Q5" t="s">
        <v>71</v>
      </c>
      <c r="R5">
        <f>60*5</f>
        <v>300</v>
      </c>
    </row>
    <row r="6" spans="1:18" x14ac:dyDescent="0.75">
      <c r="A6" s="7">
        <v>0.41876157407407405</v>
      </c>
      <c r="B6">
        <v>25.37</v>
      </c>
      <c r="C6">
        <v>37.75</v>
      </c>
      <c r="D6">
        <v>10</v>
      </c>
      <c r="E6">
        <v>35.53</v>
      </c>
      <c r="F6">
        <v>10</v>
      </c>
      <c r="G6">
        <v>27.43</v>
      </c>
      <c r="H6">
        <v>27.05</v>
      </c>
      <c r="I6">
        <v>30.59</v>
      </c>
      <c r="J6">
        <v>28.72</v>
      </c>
      <c r="K6">
        <v>1124.1500000000001</v>
      </c>
      <c r="L6">
        <f t="shared" si="0"/>
        <v>19.415600000000001</v>
      </c>
      <c r="M6">
        <f t="shared" si="1"/>
        <v>0.99385736808697978</v>
      </c>
      <c r="N6">
        <v>5</v>
      </c>
      <c r="O6">
        <f t="shared" si="2"/>
        <v>79.876388059086509</v>
      </c>
      <c r="P6">
        <f t="shared" si="3"/>
        <v>3.9692868404348989</v>
      </c>
      <c r="Q6" t="s">
        <v>72</v>
      </c>
      <c r="R6">
        <f>R2*R4*R5*R3</f>
        <v>6024.131058330001</v>
      </c>
    </row>
    <row r="7" spans="1:18" x14ac:dyDescent="0.75">
      <c r="A7" s="7">
        <v>0.41945601851851855</v>
      </c>
      <c r="B7">
        <v>25.37</v>
      </c>
      <c r="C7">
        <v>42.06</v>
      </c>
      <c r="D7">
        <v>10</v>
      </c>
      <c r="E7">
        <v>36.85</v>
      </c>
      <c r="F7">
        <v>10</v>
      </c>
      <c r="G7">
        <v>26.02</v>
      </c>
      <c r="H7">
        <v>26.52</v>
      </c>
      <c r="I7">
        <v>30.56</v>
      </c>
      <c r="J7">
        <v>28.69</v>
      </c>
      <c r="K7">
        <v>1125.51</v>
      </c>
      <c r="L7">
        <f t="shared" si="0"/>
        <v>19.415600000000001</v>
      </c>
      <c r="M7">
        <f t="shared" si="1"/>
        <v>0.99385736808697978</v>
      </c>
      <c r="N7">
        <v>6</v>
      </c>
      <c r="O7">
        <f t="shared" si="2"/>
        <v>79.876388059086509</v>
      </c>
      <c r="P7">
        <f t="shared" si="3"/>
        <v>3.9692868404348989</v>
      </c>
      <c r="Q7" t="s">
        <v>73</v>
      </c>
    </row>
    <row r="8" spans="1:18" x14ac:dyDescent="0.75">
      <c r="A8" s="7">
        <v>0.42015046296296293</v>
      </c>
      <c r="B8">
        <v>25.18</v>
      </c>
      <c r="C8">
        <v>46.36</v>
      </c>
      <c r="D8">
        <v>10</v>
      </c>
      <c r="E8">
        <v>38.520000000000003</v>
      </c>
      <c r="F8">
        <v>10</v>
      </c>
      <c r="G8">
        <v>25.88</v>
      </c>
      <c r="H8">
        <v>26.09</v>
      </c>
      <c r="I8">
        <v>30.34</v>
      </c>
      <c r="J8">
        <v>28.84</v>
      </c>
      <c r="K8">
        <v>1129.6199999999999</v>
      </c>
      <c r="L8">
        <f t="shared" si="0"/>
        <v>19.2256</v>
      </c>
      <c r="M8">
        <f t="shared" si="1"/>
        <v>0.98413153422469757</v>
      </c>
      <c r="N8">
        <v>7</v>
      </c>
      <c r="O8">
        <f t="shared" si="2"/>
        <v>79.677513315579233</v>
      </c>
      <c r="P8">
        <f t="shared" si="3"/>
        <v>3.9206576711234877</v>
      </c>
      <c r="Q8" t="s">
        <v>74</v>
      </c>
    </row>
    <row r="9" spans="1:18" x14ac:dyDescent="0.75">
      <c r="A9" s="7">
        <v>0.42084490740740743</v>
      </c>
      <c r="B9">
        <v>25.08</v>
      </c>
      <c r="C9">
        <v>50.43</v>
      </c>
      <c r="D9">
        <v>10</v>
      </c>
      <c r="E9">
        <v>40.46</v>
      </c>
      <c r="F9">
        <v>10</v>
      </c>
      <c r="G9">
        <v>26.18</v>
      </c>
      <c r="H9">
        <v>26.32</v>
      </c>
      <c r="I9">
        <v>30.25</v>
      </c>
      <c r="J9">
        <v>28.25</v>
      </c>
      <c r="K9">
        <v>1109.1099999999999</v>
      </c>
      <c r="L9">
        <f t="shared" si="0"/>
        <v>19.125599999999999</v>
      </c>
      <c r="M9">
        <f t="shared" si="1"/>
        <v>0.97901267429718053</v>
      </c>
      <c r="N9">
        <v>8</v>
      </c>
      <c r="O9">
        <f t="shared" si="2"/>
        <v>79.571255280880081</v>
      </c>
      <c r="P9">
        <f t="shared" si="3"/>
        <v>3.8950633714859024</v>
      </c>
      <c r="Q9" t="s">
        <v>76</v>
      </c>
    </row>
    <row r="10" spans="1:18" x14ac:dyDescent="0.75">
      <c r="A10" s="7">
        <v>0.42153935185185182</v>
      </c>
      <c r="B10">
        <v>24.94</v>
      </c>
      <c r="C10">
        <v>54.05</v>
      </c>
      <c r="D10">
        <v>10</v>
      </c>
      <c r="E10">
        <v>42.58</v>
      </c>
      <c r="F10">
        <v>10</v>
      </c>
      <c r="G10">
        <v>29.25</v>
      </c>
      <c r="H10">
        <v>28.78</v>
      </c>
      <c r="I10">
        <v>31.46</v>
      </c>
      <c r="J10">
        <v>31.44</v>
      </c>
      <c r="K10">
        <v>1098.17</v>
      </c>
      <c r="L10">
        <f t="shared" si="0"/>
        <v>18.985600000000002</v>
      </c>
      <c r="M10">
        <f t="shared" si="1"/>
        <v>0.97184627039865701</v>
      </c>
      <c r="N10">
        <v>9</v>
      </c>
      <c r="O10">
        <f t="shared" si="2"/>
        <v>79.420613517613361</v>
      </c>
      <c r="P10">
        <f t="shared" si="3"/>
        <v>3.8592313519932846</v>
      </c>
      <c r="Q10">
        <f>0.2*L2</f>
        <v>3.9071199999999999</v>
      </c>
    </row>
    <row r="11" spans="1:18" x14ac:dyDescent="0.75">
      <c r="A11" s="7">
        <v>0.42223379629629632</v>
      </c>
      <c r="B11">
        <v>24.69</v>
      </c>
      <c r="C11">
        <v>57.4</v>
      </c>
      <c r="D11">
        <v>10</v>
      </c>
      <c r="E11">
        <v>44.77</v>
      </c>
      <c r="F11">
        <v>10</v>
      </c>
      <c r="G11">
        <v>27.41</v>
      </c>
      <c r="H11">
        <v>27.78</v>
      </c>
      <c r="I11">
        <v>30.8</v>
      </c>
      <c r="J11">
        <v>28.84</v>
      </c>
      <c r="K11">
        <v>1111.8399999999999</v>
      </c>
      <c r="L11">
        <f t="shared" si="0"/>
        <v>18.735600000000002</v>
      </c>
      <c r="M11">
        <f t="shared" si="1"/>
        <v>0.95904912057986458</v>
      </c>
      <c r="N11">
        <v>10</v>
      </c>
      <c r="O11">
        <f t="shared" si="2"/>
        <v>79.146010802963346</v>
      </c>
      <c r="P11">
        <f t="shared" si="3"/>
        <v>3.7952456028993229</v>
      </c>
    </row>
    <row r="12" spans="1:18" x14ac:dyDescent="0.75">
      <c r="A12" s="7">
        <v>0.4229282407407407</v>
      </c>
      <c r="B12">
        <v>24.56</v>
      </c>
      <c r="C12">
        <v>60.12</v>
      </c>
      <c r="D12">
        <v>10</v>
      </c>
      <c r="E12">
        <v>46.92</v>
      </c>
      <c r="F12">
        <v>10</v>
      </c>
      <c r="G12">
        <v>28.61</v>
      </c>
      <c r="H12">
        <v>28.78</v>
      </c>
      <c r="I12">
        <v>31.39</v>
      </c>
      <c r="J12">
        <v>30.48</v>
      </c>
      <c r="K12">
        <v>1129.6199999999999</v>
      </c>
      <c r="L12">
        <f t="shared" si="0"/>
        <v>18.605599999999999</v>
      </c>
      <c r="M12">
        <f t="shared" si="1"/>
        <v>0.95239460267409248</v>
      </c>
      <c r="N12">
        <v>11</v>
      </c>
      <c r="O12">
        <f t="shared" si="2"/>
        <v>79.000300984649783</v>
      </c>
      <c r="P12">
        <f t="shared" si="3"/>
        <v>3.7619730133704623</v>
      </c>
    </row>
    <row r="13" spans="1:18" x14ac:dyDescent="0.75">
      <c r="A13" s="7">
        <v>0.4236226851851852</v>
      </c>
      <c r="B13">
        <v>24.37</v>
      </c>
      <c r="C13">
        <v>62.66</v>
      </c>
      <c r="D13">
        <v>10</v>
      </c>
      <c r="E13">
        <v>48.97</v>
      </c>
      <c r="F13">
        <v>10</v>
      </c>
      <c r="G13">
        <v>28.52</v>
      </c>
      <c r="H13">
        <v>28.47</v>
      </c>
      <c r="I13">
        <v>30.38</v>
      </c>
      <c r="J13">
        <v>29.11</v>
      </c>
      <c r="K13">
        <v>1110.48</v>
      </c>
      <c r="L13">
        <f t="shared" si="0"/>
        <v>18.415600000000001</v>
      </c>
      <c r="M13">
        <f t="shared" si="1"/>
        <v>0.94266876881181039</v>
      </c>
      <c r="N13">
        <v>12</v>
      </c>
      <c r="O13">
        <f t="shared" si="2"/>
        <v>78.783639957427411</v>
      </c>
      <c r="P13">
        <f t="shared" si="3"/>
        <v>3.7133438440590516</v>
      </c>
    </row>
    <row r="14" spans="1:18" x14ac:dyDescent="0.75">
      <c r="A14" s="7">
        <v>0.42431712962962959</v>
      </c>
      <c r="B14">
        <v>24.15</v>
      </c>
      <c r="C14">
        <v>64.77</v>
      </c>
      <c r="D14">
        <v>10</v>
      </c>
      <c r="E14">
        <v>50.88</v>
      </c>
      <c r="F14">
        <v>10</v>
      </c>
      <c r="G14">
        <v>26.58</v>
      </c>
      <c r="H14">
        <v>26.38</v>
      </c>
      <c r="I14">
        <v>30.27</v>
      </c>
      <c r="J14">
        <v>27.66</v>
      </c>
      <c r="K14">
        <v>1114.58</v>
      </c>
      <c r="L14">
        <f t="shared" si="0"/>
        <v>18.195599999999999</v>
      </c>
      <c r="M14">
        <f t="shared" si="1"/>
        <v>0.93140727697127301</v>
      </c>
      <c r="N14">
        <v>13</v>
      </c>
      <c r="O14">
        <f t="shared" si="2"/>
        <v>78.527116445734137</v>
      </c>
      <c r="P14">
        <f t="shared" si="3"/>
        <v>3.6570363848563647</v>
      </c>
    </row>
    <row r="15" spans="1:18" x14ac:dyDescent="0.75">
      <c r="A15" s="7">
        <v>0.42501157407407408</v>
      </c>
      <c r="B15">
        <v>23.9</v>
      </c>
      <c r="C15">
        <v>66.06</v>
      </c>
      <c r="D15">
        <v>10</v>
      </c>
      <c r="E15">
        <v>51.76</v>
      </c>
      <c r="F15">
        <v>18.86</v>
      </c>
      <c r="G15">
        <v>28.14</v>
      </c>
      <c r="H15">
        <v>28.28</v>
      </c>
      <c r="I15">
        <v>30.8</v>
      </c>
      <c r="J15">
        <v>30.03</v>
      </c>
      <c r="K15">
        <v>1106.3699999999999</v>
      </c>
      <c r="L15">
        <f t="shared" si="0"/>
        <v>17.945599999999999</v>
      </c>
      <c r="M15">
        <f t="shared" si="1"/>
        <v>0.91861012715248058</v>
      </c>
      <c r="N15">
        <v>14</v>
      </c>
      <c r="O15">
        <f t="shared" si="2"/>
        <v>78.227977888730393</v>
      </c>
      <c r="P15">
        <f t="shared" si="3"/>
        <v>3.593050635762403</v>
      </c>
    </row>
    <row r="16" spans="1:18" x14ac:dyDescent="0.75">
      <c r="A16" s="7">
        <v>0.42570601851851847</v>
      </c>
      <c r="B16">
        <v>23.63</v>
      </c>
      <c r="C16">
        <v>67.19</v>
      </c>
      <c r="D16">
        <v>10</v>
      </c>
      <c r="E16">
        <v>49.52</v>
      </c>
      <c r="F16">
        <v>19.72</v>
      </c>
      <c r="G16">
        <v>50.62</v>
      </c>
      <c r="H16">
        <v>19.84</v>
      </c>
      <c r="I16">
        <v>18.62</v>
      </c>
      <c r="J16">
        <v>29.6</v>
      </c>
      <c r="K16">
        <v>1124.1500000000001</v>
      </c>
      <c r="L16">
        <f t="shared" si="0"/>
        <v>17.675599999999999</v>
      </c>
      <c r="M16">
        <f t="shared" si="1"/>
        <v>0.90478920534818486</v>
      </c>
      <c r="N16">
        <v>15</v>
      </c>
      <c r="O16">
        <f t="shared" si="2"/>
        <v>77.895403833533237</v>
      </c>
      <c r="P16">
        <f t="shared" si="3"/>
        <v>3.5239460267409246</v>
      </c>
    </row>
    <row r="17" spans="1:16" x14ac:dyDescent="0.75">
      <c r="A17" s="7">
        <v>0.42640046296296297</v>
      </c>
      <c r="B17">
        <v>23.52</v>
      </c>
      <c r="C17">
        <v>67.849999999999994</v>
      </c>
      <c r="D17">
        <v>10</v>
      </c>
      <c r="E17">
        <v>50.47</v>
      </c>
      <c r="F17">
        <v>10</v>
      </c>
      <c r="G17">
        <v>59.15</v>
      </c>
      <c r="H17">
        <v>25.06</v>
      </c>
      <c r="I17">
        <v>22.91</v>
      </c>
      <c r="J17">
        <v>29.07</v>
      </c>
      <c r="K17">
        <v>1124.1500000000001</v>
      </c>
      <c r="L17">
        <f t="shared" si="0"/>
        <v>17.5656</v>
      </c>
      <c r="M17">
        <f t="shared" si="1"/>
        <v>0.89915845942791628</v>
      </c>
      <c r="N17">
        <v>16</v>
      </c>
      <c r="O17">
        <f t="shared" si="2"/>
        <v>77.756979550940471</v>
      </c>
      <c r="P17">
        <f t="shared" si="3"/>
        <v>3.4957922971395812</v>
      </c>
    </row>
    <row r="18" spans="1:16" x14ac:dyDescent="0.75">
      <c r="A18" s="7">
        <v>0.42709490740740735</v>
      </c>
      <c r="B18">
        <v>23.24</v>
      </c>
      <c r="C18">
        <v>68.180000000000007</v>
      </c>
      <c r="D18">
        <v>10</v>
      </c>
      <c r="E18">
        <v>53.58</v>
      </c>
      <c r="F18">
        <v>10</v>
      </c>
      <c r="G18">
        <v>60.26</v>
      </c>
      <c r="H18">
        <v>26.87</v>
      </c>
      <c r="I18">
        <v>26.22</v>
      </c>
      <c r="J18">
        <v>31.4</v>
      </c>
      <c r="K18">
        <v>1135.08</v>
      </c>
      <c r="L18">
        <f t="shared" si="0"/>
        <v>17.285599999999999</v>
      </c>
      <c r="M18">
        <f t="shared" si="1"/>
        <v>0.88482565163086879</v>
      </c>
      <c r="N18">
        <v>17</v>
      </c>
      <c r="O18">
        <f t="shared" si="2"/>
        <v>77.396677002823168</v>
      </c>
      <c r="P18">
        <f t="shared" si="3"/>
        <v>3.4241282581543437</v>
      </c>
    </row>
    <row r="19" spans="1:16" x14ac:dyDescent="0.75">
      <c r="A19" s="7">
        <v>0.42778935185185185</v>
      </c>
      <c r="B19">
        <v>23.14</v>
      </c>
      <c r="C19">
        <v>68.41</v>
      </c>
      <c r="D19">
        <v>10</v>
      </c>
      <c r="E19">
        <v>55.57</v>
      </c>
      <c r="F19">
        <v>10</v>
      </c>
      <c r="G19">
        <v>61.01</v>
      </c>
      <c r="H19">
        <v>27.94</v>
      </c>
      <c r="I19">
        <v>28.78</v>
      </c>
      <c r="J19">
        <v>30.45</v>
      </c>
      <c r="K19">
        <v>1130.98</v>
      </c>
      <c r="L19">
        <f t="shared" si="0"/>
        <v>17.185600000000001</v>
      </c>
      <c r="M19">
        <f t="shared" si="1"/>
        <v>0.87970679170335198</v>
      </c>
      <c r="N19">
        <v>18</v>
      </c>
      <c r="O19">
        <f t="shared" si="2"/>
        <v>77.265152220463648</v>
      </c>
      <c r="P19">
        <f t="shared" si="3"/>
        <v>3.3985339585167598</v>
      </c>
    </row>
    <row r="20" spans="1:16" x14ac:dyDescent="0.75">
      <c r="A20" s="7">
        <v>0.42848379629629635</v>
      </c>
      <c r="B20">
        <v>22.91</v>
      </c>
      <c r="C20">
        <v>67.25</v>
      </c>
      <c r="D20">
        <v>10</v>
      </c>
      <c r="E20">
        <v>56.83</v>
      </c>
      <c r="F20">
        <v>10</v>
      </c>
      <c r="G20">
        <v>61.6</v>
      </c>
      <c r="H20">
        <v>28.74</v>
      </c>
      <c r="I20">
        <v>30.58</v>
      </c>
      <c r="J20">
        <v>29.7</v>
      </c>
      <c r="K20">
        <v>1136.45</v>
      </c>
      <c r="L20">
        <f t="shared" si="0"/>
        <v>16.9556</v>
      </c>
      <c r="M20">
        <f t="shared" si="1"/>
        <v>0.86793341387006295</v>
      </c>
      <c r="N20">
        <v>19</v>
      </c>
      <c r="O20">
        <f t="shared" si="2"/>
        <v>76.95675764939017</v>
      </c>
      <c r="P20">
        <f t="shared" si="3"/>
        <v>3.3396670693503148</v>
      </c>
    </row>
    <row r="21" spans="1:16" x14ac:dyDescent="0.75">
      <c r="A21" s="7">
        <v>0.42917824074074074</v>
      </c>
      <c r="B21">
        <v>22.65</v>
      </c>
      <c r="C21">
        <v>66.16</v>
      </c>
      <c r="D21">
        <v>10</v>
      </c>
      <c r="E21">
        <v>57.58</v>
      </c>
      <c r="F21">
        <v>10</v>
      </c>
      <c r="G21">
        <v>61.52</v>
      </c>
      <c r="H21">
        <v>29.46</v>
      </c>
      <c r="I21">
        <v>32.15</v>
      </c>
      <c r="J21">
        <v>29.31</v>
      </c>
      <c r="K21">
        <v>1129.6199999999999</v>
      </c>
      <c r="L21">
        <f t="shared" si="0"/>
        <v>16.695599999999999</v>
      </c>
      <c r="M21">
        <f t="shared" si="1"/>
        <v>0.85462437805851876</v>
      </c>
      <c r="N21">
        <v>20</v>
      </c>
      <c r="O21">
        <f t="shared" si="2"/>
        <v>76.597906035123032</v>
      </c>
      <c r="P21">
        <f t="shared" si="3"/>
        <v>3.273121890292594</v>
      </c>
    </row>
    <row r="22" spans="1:16" x14ac:dyDescent="0.75">
      <c r="A22" s="7">
        <v>0.42987268518518523</v>
      </c>
      <c r="B22">
        <v>22.35</v>
      </c>
      <c r="C22">
        <v>64.44</v>
      </c>
      <c r="D22">
        <v>10</v>
      </c>
      <c r="E22">
        <v>57.98</v>
      </c>
      <c r="F22">
        <v>10</v>
      </c>
      <c r="G22">
        <v>61.49</v>
      </c>
      <c r="H22">
        <v>30.37</v>
      </c>
      <c r="I22">
        <v>33.36</v>
      </c>
      <c r="J22">
        <v>29.73</v>
      </c>
      <c r="K22">
        <v>1129.6199999999999</v>
      </c>
      <c r="L22">
        <f t="shared" si="0"/>
        <v>16.395600000000002</v>
      </c>
      <c r="M22">
        <f t="shared" si="1"/>
        <v>0.83926779827596809</v>
      </c>
      <c r="N22">
        <v>21</v>
      </c>
      <c r="O22">
        <f t="shared" si="2"/>
        <v>76.169704066944803</v>
      </c>
      <c r="P22">
        <f t="shared" si="3"/>
        <v>3.1963389913798408</v>
      </c>
    </row>
    <row r="23" spans="1:16" x14ac:dyDescent="0.75">
      <c r="A23" s="7">
        <v>0.43056712962962962</v>
      </c>
      <c r="B23">
        <v>22.31</v>
      </c>
      <c r="C23">
        <v>62.49</v>
      </c>
      <c r="D23">
        <v>10</v>
      </c>
      <c r="E23">
        <v>58.1</v>
      </c>
      <c r="F23">
        <v>10</v>
      </c>
      <c r="G23">
        <v>61.21</v>
      </c>
      <c r="H23">
        <v>31.12</v>
      </c>
      <c r="I23">
        <v>34.200000000000003</v>
      </c>
      <c r="J23">
        <v>31.75</v>
      </c>
      <c r="K23">
        <v>1146.02</v>
      </c>
      <c r="L23">
        <f t="shared" si="0"/>
        <v>16.355599999999999</v>
      </c>
      <c r="M23">
        <f t="shared" si="1"/>
        <v>0.83722025430496116</v>
      </c>
      <c r="N23">
        <v>22</v>
      </c>
      <c r="O23">
        <f t="shared" si="2"/>
        <v>76.111423610261937</v>
      </c>
      <c r="P23">
        <f t="shared" si="3"/>
        <v>3.186101271524806</v>
      </c>
    </row>
    <row r="24" spans="1:16" x14ac:dyDescent="0.75">
      <c r="A24" s="7">
        <v>0.43126157407407412</v>
      </c>
      <c r="B24">
        <v>22.06</v>
      </c>
      <c r="C24">
        <v>60.69</v>
      </c>
      <c r="D24">
        <v>10</v>
      </c>
      <c r="E24">
        <v>57.99</v>
      </c>
      <c r="F24">
        <v>10</v>
      </c>
      <c r="G24">
        <v>60.63</v>
      </c>
      <c r="H24">
        <v>31.87</v>
      </c>
      <c r="I24">
        <v>34.83</v>
      </c>
      <c r="J24">
        <v>28.98</v>
      </c>
      <c r="K24">
        <v>1128.25</v>
      </c>
      <c r="L24">
        <f t="shared" si="0"/>
        <v>16.105599999999999</v>
      </c>
      <c r="M24">
        <f t="shared" si="1"/>
        <v>0.82442310448616885</v>
      </c>
      <c r="N24">
        <v>23</v>
      </c>
      <c r="O24">
        <f t="shared" si="2"/>
        <v>75.740611961057027</v>
      </c>
      <c r="P24">
        <f t="shared" si="3"/>
        <v>3.1221155224308443</v>
      </c>
    </row>
    <row r="25" spans="1:16" x14ac:dyDescent="0.75">
      <c r="A25" s="7">
        <v>0.4319560185185185</v>
      </c>
      <c r="B25">
        <v>22.06</v>
      </c>
      <c r="C25">
        <v>58.76</v>
      </c>
      <c r="D25">
        <v>10</v>
      </c>
      <c r="E25">
        <v>57.64</v>
      </c>
      <c r="F25">
        <v>10</v>
      </c>
      <c r="G25">
        <v>59.75</v>
      </c>
      <c r="H25">
        <v>32.6</v>
      </c>
      <c r="I25">
        <v>35.299999999999997</v>
      </c>
      <c r="J25">
        <v>28.85</v>
      </c>
      <c r="K25">
        <v>1152.8599999999999</v>
      </c>
      <c r="L25">
        <f t="shared" si="0"/>
        <v>16.105599999999999</v>
      </c>
      <c r="M25">
        <f t="shared" si="1"/>
        <v>0.82442310448616885</v>
      </c>
      <c r="N25">
        <v>24</v>
      </c>
      <c r="O25">
        <f t="shared" si="2"/>
        <v>75.740611961057027</v>
      </c>
      <c r="P25">
        <f t="shared" si="3"/>
        <v>3.1221155224308443</v>
      </c>
    </row>
    <row r="26" spans="1:16" x14ac:dyDescent="0.75">
      <c r="A26" s="7">
        <v>0.432650462962963</v>
      </c>
      <c r="B26">
        <v>22.03</v>
      </c>
      <c r="C26">
        <v>56.85</v>
      </c>
      <c r="D26">
        <v>10</v>
      </c>
      <c r="E26">
        <v>57.1</v>
      </c>
      <c r="F26">
        <v>10</v>
      </c>
      <c r="G26">
        <v>59</v>
      </c>
      <c r="H26">
        <v>33.119999999999997</v>
      </c>
      <c r="I26">
        <v>35.65</v>
      </c>
      <c r="J26">
        <v>29.72</v>
      </c>
      <c r="K26">
        <v>1166.53</v>
      </c>
      <c r="L26">
        <f t="shared" si="0"/>
        <v>16.075600000000001</v>
      </c>
      <c r="M26">
        <f t="shared" si="1"/>
        <v>0.8228874465079139</v>
      </c>
      <c r="N26">
        <v>25</v>
      </c>
      <c r="O26">
        <f t="shared" si="2"/>
        <v>75.695339520764392</v>
      </c>
      <c r="P26">
        <f t="shared" si="3"/>
        <v>3.1144372325395695</v>
      </c>
    </row>
    <row r="27" spans="1:16" x14ac:dyDescent="0.75">
      <c r="A27" s="7">
        <v>0.43334490740740739</v>
      </c>
      <c r="B27">
        <v>22.01</v>
      </c>
      <c r="C27">
        <v>55.05</v>
      </c>
      <c r="D27">
        <v>10</v>
      </c>
      <c r="E27">
        <v>56.48</v>
      </c>
      <c r="F27">
        <v>10</v>
      </c>
      <c r="G27">
        <v>58.04</v>
      </c>
      <c r="H27">
        <v>33.54</v>
      </c>
      <c r="I27">
        <v>35.770000000000003</v>
      </c>
      <c r="J27">
        <v>30.1</v>
      </c>
      <c r="K27">
        <v>1103.6400000000001</v>
      </c>
      <c r="L27">
        <f t="shared" si="0"/>
        <v>16.055600000000002</v>
      </c>
      <c r="M27">
        <f t="shared" si="1"/>
        <v>0.82186367452241049</v>
      </c>
      <c r="N27">
        <v>26</v>
      </c>
      <c r="O27">
        <f t="shared" si="2"/>
        <v>75.665063902937305</v>
      </c>
      <c r="P27">
        <f t="shared" si="3"/>
        <v>3.1093183726120528</v>
      </c>
    </row>
    <row r="28" spans="1:16" x14ac:dyDescent="0.75">
      <c r="A28" s="7">
        <v>0.43403935185185188</v>
      </c>
      <c r="B28">
        <v>21.95</v>
      </c>
      <c r="C28">
        <v>53.56</v>
      </c>
      <c r="D28">
        <v>10</v>
      </c>
      <c r="E28">
        <v>55.8</v>
      </c>
      <c r="F28">
        <v>10</v>
      </c>
      <c r="G28">
        <v>57.4</v>
      </c>
      <c r="H28">
        <v>34.07</v>
      </c>
      <c r="I28">
        <v>35.75</v>
      </c>
      <c r="J28">
        <v>27.88</v>
      </c>
      <c r="K28">
        <v>1151.49</v>
      </c>
      <c r="L28">
        <f t="shared" si="0"/>
        <v>15.9956</v>
      </c>
      <c r="M28">
        <f t="shared" si="1"/>
        <v>0.81879235856590027</v>
      </c>
      <c r="N28">
        <v>27</v>
      </c>
      <c r="O28">
        <f t="shared" si="2"/>
        <v>75.57378279026733</v>
      </c>
      <c r="P28">
        <f t="shared" si="3"/>
        <v>3.0939617928295013</v>
      </c>
    </row>
    <row r="29" spans="1:16" x14ac:dyDescent="0.75">
      <c r="A29" s="7">
        <v>0.43473379629629627</v>
      </c>
      <c r="B29">
        <v>21.77</v>
      </c>
      <c r="C29">
        <v>52.09</v>
      </c>
      <c r="D29">
        <v>10</v>
      </c>
      <c r="E29">
        <v>55.14</v>
      </c>
      <c r="F29">
        <v>10</v>
      </c>
      <c r="G29">
        <v>56.57</v>
      </c>
      <c r="H29">
        <v>34.630000000000003</v>
      </c>
      <c r="I29">
        <v>35.79</v>
      </c>
      <c r="J29">
        <v>30.48</v>
      </c>
      <c r="K29">
        <v>1173.3599999999999</v>
      </c>
      <c r="L29">
        <f t="shared" si="0"/>
        <v>15.8156</v>
      </c>
      <c r="M29">
        <f t="shared" si="1"/>
        <v>0.80957841069636971</v>
      </c>
      <c r="N29">
        <v>28</v>
      </c>
      <c r="O29">
        <f t="shared" si="2"/>
        <v>75.295783909557656</v>
      </c>
      <c r="P29">
        <f t="shared" si="3"/>
        <v>3.0478920534818488</v>
      </c>
    </row>
    <row r="30" spans="1:16" x14ac:dyDescent="0.75">
      <c r="A30" s="7">
        <v>0.43542824074074077</v>
      </c>
      <c r="B30">
        <v>21.75</v>
      </c>
      <c r="C30">
        <v>51.06</v>
      </c>
      <c r="D30">
        <v>10</v>
      </c>
      <c r="E30">
        <v>54.5</v>
      </c>
      <c r="F30">
        <v>10</v>
      </c>
      <c r="G30">
        <v>55.88</v>
      </c>
      <c r="H30">
        <v>35.08</v>
      </c>
      <c r="I30">
        <v>35.82</v>
      </c>
      <c r="J30">
        <v>32.76</v>
      </c>
      <c r="K30">
        <v>1155.5899999999999</v>
      </c>
      <c r="L30">
        <f t="shared" si="0"/>
        <v>15.7956</v>
      </c>
      <c r="M30">
        <f t="shared" si="1"/>
        <v>0.80855463871086641</v>
      </c>
      <c r="N30">
        <v>29</v>
      </c>
      <c r="O30">
        <f t="shared" si="2"/>
        <v>75.264504039099506</v>
      </c>
      <c r="P30">
        <f t="shared" si="3"/>
        <v>3.0427731935543321</v>
      </c>
    </row>
    <row r="31" spans="1:16" x14ac:dyDescent="0.75">
      <c r="A31" s="7">
        <v>0.43612268518518515</v>
      </c>
      <c r="B31">
        <v>21.44</v>
      </c>
      <c r="C31">
        <v>50.3</v>
      </c>
      <c r="D31">
        <v>10</v>
      </c>
      <c r="E31">
        <v>53.97</v>
      </c>
      <c r="F31">
        <v>10</v>
      </c>
      <c r="G31">
        <v>55.23</v>
      </c>
      <c r="H31">
        <v>35.54</v>
      </c>
      <c r="I31">
        <v>35.590000000000003</v>
      </c>
      <c r="J31">
        <v>29.21</v>
      </c>
      <c r="K31">
        <v>1139.18</v>
      </c>
      <c r="L31">
        <f t="shared" si="0"/>
        <v>15.485600000000002</v>
      </c>
      <c r="M31">
        <f t="shared" si="1"/>
        <v>0.79268617293556387</v>
      </c>
      <c r="N31">
        <v>30</v>
      </c>
      <c r="O31">
        <f t="shared" si="2"/>
        <v>74.769334091026508</v>
      </c>
      <c r="P31">
        <f t="shared" si="3"/>
        <v>2.9634308646778198</v>
      </c>
    </row>
    <row r="32" spans="1:16" x14ac:dyDescent="0.75">
      <c r="A32" s="7">
        <v>0.43681712962962965</v>
      </c>
      <c r="B32">
        <v>21.38</v>
      </c>
      <c r="C32">
        <v>49.56</v>
      </c>
      <c r="D32">
        <v>10</v>
      </c>
      <c r="E32">
        <v>53.43</v>
      </c>
      <c r="F32">
        <v>10</v>
      </c>
      <c r="G32">
        <v>54.31</v>
      </c>
      <c r="H32">
        <v>35.799999999999997</v>
      </c>
      <c r="I32">
        <v>35.33</v>
      </c>
      <c r="J32">
        <v>28.39</v>
      </c>
      <c r="K32">
        <v>995.64</v>
      </c>
      <c r="L32">
        <f t="shared" si="0"/>
        <v>15.425599999999999</v>
      </c>
      <c r="M32">
        <f t="shared" si="1"/>
        <v>0.78961485697905365</v>
      </c>
      <c r="N32">
        <v>31</v>
      </c>
      <c r="O32">
        <f t="shared" si="2"/>
        <v>74.671195934031743</v>
      </c>
      <c r="P32">
        <f t="shared" si="3"/>
        <v>2.9480742848952683</v>
      </c>
    </row>
    <row r="33" spans="1:16" x14ac:dyDescent="0.75">
      <c r="A33" s="7">
        <v>0.43751157407407404</v>
      </c>
      <c r="B33">
        <v>21.3</v>
      </c>
      <c r="C33">
        <v>48.73</v>
      </c>
      <c r="D33">
        <v>10</v>
      </c>
      <c r="E33">
        <v>52.81</v>
      </c>
      <c r="F33">
        <v>10</v>
      </c>
      <c r="G33">
        <v>52.98</v>
      </c>
      <c r="H33">
        <v>35.56</v>
      </c>
      <c r="I33">
        <v>34.79</v>
      </c>
      <c r="J33">
        <v>28.87</v>
      </c>
      <c r="K33">
        <v>627.88</v>
      </c>
      <c r="L33">
        <f t="shared" si="0"/>
        <v>15.345600000000001</v>
      </c>
      <c r="M33">
        <f t="shared" si="1"/>
        <v>0.78551976903704013</v>
      </c>
      <c r="N33">
        <v>32</v>
      </c>
      <c r="O33">
        <f t="shared" si="2"/>
        <v>74.539151287665533</v>
      </c>
      <c r="P33">
        <f t="shared" si="3"/>
        <v>2.9275988451852011</v>
      </c>
    </row>
    <row r="34" spans="1:16" x14ac:dyDescent="0.75">
      <c r="A34" s="7">
        <v>0.43820601851851854</v>
      </c>
      <c r="B34">
        <v>21.28</v>
      </c>
      <c r="C34">
        <v>48.46</v>
      </c>
      <c r="D34">
        <v>10</v>
      </c>
      <c r="E34">
        <v>52.19</v>
      </c>
      <c r="F34">
        <v>10</v>
      </c>
      <c r="G34">
        <v>53.06</v>
      </c>
      <c r="H34">
        <v>36.15</v>
      </c>
      <c r="I34">
        <v>34.409999999999997</v>
      </c>
      <c r="J34">
        <v>29.62</v>
      </c>
      <c r="K34">
        <v>992.9</v>
      </c>
      <c r="L34">
        <f t="shared" si="0"/>
        <v>15.325600000000001</v>
      </c>
      <c r="M34">
        <f t="shared" si="1"/>
        <v>0.78449599705153683</v>
      </c>
      <c r="N34">
        <v>33</v>
      </c>
      <c r="O34">
        <f t="shared" si="2"/>
        <v>74.505924727253756</v>
      </c>
      <c r="P34">
        <f t="shared" si="3"/>
        <v>2.9224799852576839</v>
      </c>
    </row>
    <row r="35" spans="1:16" x14ac:dyDescent="0.75">
      <c r="A35" s="7">
        <v>0.43890046296296298</v>
      </c>
      <c r="B35">
        <v>21.25</v>
      </c>
      <c r="C35">
        <v>48.28</v>
      </c>
      <c r="D35">
        <v>10</v>
      </c>
      <c r="E35">
        <v>51.7</v>
      </c>
      <c r="F35">
        <v>10</v>
      </c>
      <c r="G35">
        <v>53.11</v>
      </c>
      <c r="H35">
        <v>36.69</v>
      </c>
      <c r="I35">
        <v>34.14</v>
      </c>
      <c r="J35">
        <v>29.57</v>
      </c>
      <c r="K35">
        <v>1070.83</v>
      </c>
      <c r="L35">
        <f t="shared" si="0"/>
        <v>15.2956</v>
      </c>
      <c r="M35">
        <f t="shared" si="1"/>
        <v>0.78296033907328166</v>
      </c>
      <c r="N35">
        <v>34</v>
      </c>
      <c r="O35">
        <f t="shared" si="2"/>
        <v>74.455921964486521</v>
      </c>
      <c r="P35">
        <f t="shared" si="3"/>
        <v>2.9148016953664082</v>
      </c>
    </row>
    <row r="36" spans="1:16" x14ac:dyDescent="0.75">
      <c r="A36" s="7">
        <v>0.43959490740740742</v>
      </c>
      <c r="B36">
        <v>21.22</v>
      </c>
      <c r="C36">
        <v>48.62</v>
      </c>
      <c r="D36">
        <v>10</v>
      </c>
      <c r="E36">
        <v>51.38</v>
      </c>
      <c r="F36">
        <v>10</v>
      </c>
      <c r="G36">
        <v>53.24</v>
      </c>
      <c r="H36">
        <v>37.25</v>
      </c>
      <c r="I36">
        <v>34.270000000000003</v>
      </c>
      <c r="J36">
        <v>31.41</v>
      </c>
      <c r="K36">
        <v>1180.2</v>
      </c>
      <c r="L36">
        <f t="shared" si="0"/>
        <v>15.265599999999999</v>
      </c>
      <c r="M36">
        <f t="shared" si="1"/>
        <v>0.7814246810950265</v>
      </c>
      <c r="N36">
        <v>35</v>
      </c>
      <c r="O36">
        <f t="shared" si="2"/>
        <v>74.405722670579607</v>
      </c>
      <c r="P36">
        <f t="shared" si="3"/>
        <v>2.9071234054751325</v>
      </c>
    </row>
    <row r="37" spans="1:16" x14ac:dyDescent="0.75">
      <c r="A37" s="7">
        <v>0.44028935185185186</v>
      </c>
      <c r="B37">
        <v>21.1</v>
      </c>
      <c r="C37">
        <v>49.44</v>
      </c>
      <c r="D37">
        <v>10</v>
      </c>
      <c r="E37">
        <v>51.27</v>
      </c>
      <c r="F37">
        <v>10</v>
      </c>
      <c r="G37">
        <v>53.41</v>
      </c>
      <c r="H37">
        <v>38.020000000000003</v>
      </c>
      <c r="I37">
        <v>34.39</v>
      </c>
      <c r="J37">
        <v>30.48</v>
      </c>
      <c r="K37">
        <v>1184.3</v>
      </c>
      <c r="L37">
        <f t="shared" si="0"/>
        <v>15.145600000000002</v>
      </c>
      <c r="M37">
        <f t="shared" si="1"/>
        <v>0.77528204918200627</v>
      </c>
      <c r="N37">
        <v>36</v>
      </c>
      <c r="O37">
        <f t="shared" si="2"/>
        <v>74.202936826537098</v>
      </c>
      <c r="P37">
        <f t="shared" si="3"/>
        <v>2.8764102459100318</v>
      </c>
    </row>
    <row r="38" spans="1:16" x14ac:dyDescent="0.75">
      <c r="A38" s="7">
        <v>0.4409837962962963</v>
      </c>
      <c r="B38">
        <v>21.04</v>
      </c>
      <c r="C38">
        <v>50.19</v>
      </c>
      <c r="D38">
        <v>10</v>
      </c>
      <c r="E38">
        <v>51.33</v>
      </c>
      <c r="F38">
        <v>10</v>
      </c>
      <c r="G38">
        <v>53.68</v>
      </c>
      <c r="H38">
        <v>38.729999999999997</v>
      </c>
      <c r="I38">
        <v>34.5</v>
      </c>
      <c r="J38">
        <v>31.29</v>
      </c>
      <c r="K38">
        <v>1178.83</v>
      </c>
      <c r="L38">
        <f t="shared" si="0"/>
        <v>15.085599999999999</v>
      </c>
      <c r="M38">
        <f t="shared" si="1"/>
        <v>0.77221073322549605</v>
      </c>
      <c r="N38">
        <v>37</v>
      </c>
      <c r="O38">
        <f t="shared" si="2"/>
        <v>74.100334093440111</v>
      </c>
      <c r="P38">
        <f t="shared" si="3"/>
        <v>2.8610536661274804</v>
      </c>
    </row>
    <row r="39" spans="1:16" x14ac:dyDescent="0.75">
      <c r="A39" s="7">
        <v>0.44167824074074075</v>
      </c>
      <c r="B39">
        <v>21.02</v>
      </c>
      <c r="C39">
        <v>51.27</v>
      </c>
      <c r="D39">
        <v>10</v>
      </c>
      <c r="E39">
        <v>51.53</v>
      </c>
      <c r="F39">
        <v>10</v>
      </c>
      <c r="G39">
        <v>54.06</v>
      </c>
      <c r="H39">
        <v>39.49</v>
      </c>
      <c r="I39">
        <v>34.71</v>
      </c>
      <c r="J39">
        <v>30.88</v>
      </c>
      <c r="K39">
        <v>1184.3</v>
      </c>
      <c r="L39">
        <f t="shared" si="0"/>
        <v>15.0656</v>
      </c>
      <c r="M39">
        <f t="shared" si="1"/>
        <v>0.77118696123999264</v>
      </c>
      <c r="N39">
        <v>38</v>
      </c>
      <c r="O39">
        <f t="shared" si="2"/>
        <v>74.065951571792695</v>
      </c>
      <c r="P39">
        <f t="shared" si="3"/>
        <v>2.8559348061999632</v>
      </c>
    </row>
    <row r="40" spans="1:16" x14ac:dyDescent="0.75">
      <c r="A40" s="7">
        <v>0.44237268518518519</v>
      </c>
      <c r="B40">
        <v>21</v>
      </c>
      <c r="C40">
        <v>52.39</v>
      </c>
      <c r="D40">
        <v>10</v>
      </c>
      <c r="E40">
        <v>51.84</v>
      </c>
      <c r="F40">
        <v>10</v>
      </c>
      <c r="G40">
        <v>54.67</v>
      </c>
      <c r="H40">
        <v>40.19</v>
      </c>
      <c r="I40">
        <v>34.83</v>
      </c>
      <c r="J40">
        <v>31.36</v>
      </c>
      <c r="K40">
        <v>1169.26</v>
      </c>
      <c r="L40">
        <f t="shared" si="0"/>
        <v>15.0456</v>
      </c>
      <c r="M40">
        <f t="shared" si="1"/>
        <v>0.77016318925448934</v>
      </c>
      <c r="N40">
        <v>39</v>
      </c>
      <c r="O40">
        <f t="shared" si="2"/>
        <v>74.031477641303781</v>
      </c>
      <c r="P40">
        <f t="shared" si="3"/>
        <v>2.8508159462724465</v>
      </c>
    </row>
    <row r="41" spans="1:16" x14ac:dyDescent="0.75">
      <c r="A41" s="7">
        <v>0.44306712962962963</v>
      </c>
      <c r="B41">
        <v>20.95</v>
      </c>
      <c r="C41">
        <v>53.73</v>
      </c>
      <c r="D41">
        <v>10</v>
      </c>
      <c r="E41">
        <v>52.23</v>
      </c>
      <c r="F41">
        <v>10</v>
      </c>
      <c r="G41">
        <v>55.19</v>
      </c>
      <c r="H41">
        <v>41.1</v>
      </c>
      <c r="I41">
        <v>35</v>
      </c>
      <c r="J41">
        <v>31.23</v>
      </c>
      <c r="K41">
        <v>1191.1400000000001</v>
      </c>
      <c r="L41">
        <f t="shared" si="0"/>
        <v>14.9956</v>
      </c>
      <c r="M41">
        <f t="shared" si="1"/>
        <v>0.76760375929073077</v>
      </c>
      <c r="N41">
        <v>40</v>
      </c>
      <c r="O41">
        <f t="shared" si="2"/>
        <v>73.944890501213706</v>
      </c>
      <c r="P41">
        <f t="shared" si="3"/>
        <v>2.8380187964536541</v>
      </c>
    </row>
    <row r="42" spans="1:16" x14ac:dyDescent="0.75">
      <c r="A42" s="7">
        <v>0.44376157407407407</v>
      </c>
      <c r="B42">
        <v>20.84</v>
      </c>
      <c r="C42">
        <v>54.37</v>
      </c>
      <c r="D42">
        <v>10</v>
      </c>
      <c r="E42">
        <v>52.64</v>
      </c>
      <c r="F42">
        <v>10</v>
      </c>
      <c r="G42">
        <v>55.69</v>
      </c>
      <c r="H42">
        <v>41.87</v>
      </c>
      <c r="I42">
        <v>35.229999999999997</v>
      </c>
      <c r="J42">
        <v>30.32</v>
      </c>
      <c r="K42">
        <v>1187.03</v>
      </c>
      <c r="L42">
        <f t="shared" si="0"/>
        <v>14.8856</v>
      </c>
      <c r="M42">
        <f t="shared" si="1"/>
        <v>0.76197301337046219</v>
      </c>
      <c r="N42">
        <v>41</v>
      </c>
      <c r="O42">
        <f t="shared" si="2"/>
        <v>73.75235126565272</v>
      </c>
      <c r="P42">
        <f t="shared" si="3"/>
        <v>2.8098650668523111</v>
      </c>
    </row>
    <row r="43" spans="1:16" x14ac:dyDescent="0.75">
      <c r="A43" s="7">
        <v>0.44445601851851851</v>
      </c>
      <c r="B43">
        <v>20.75</v>
      </c>
      <c r="C43">
        <v>55.3</v>
      </c>
      <c r="D43">
        <v>10</v>
      </c>
      <c r="E43">
        <v>53.07</v>
      </c>
      <c r="F43">
        <v>10</v>
      </c>
      <c r="G43">
        <v>56.32</v>
      </c>
      <c r="H43">
        <v>42.91</v>
      </c>
      <c r="I43">
        <v>35.46</v>
      </c>
      <c r="J43">
        <v>31.43</v>
      </c>
      <c r="K43">
        <v>1196.5999999999999</v>
      </c>
      <c r="L43">
        <f t="shared" si="0"/>
        <v>14.7956</v>
      </c>
      <c r="M43">
        <f t="shared" si="1"/>
        <v>0.75736603943569691</v>
      </c>
      <c r="N43">
        <v>42</v>
      </c>
      <c r="O43">
        <f t="shared" si="2"/>
        <v>73.592689718564984</v>
      </c>
      <c r="P43">
        <f t="shared" si="3"/>
        <v>2.7868301971784848</v>
      </c>
    </row>
    <row r="44" spans="1:16" x14ac:dyDescent="0.75">
      <c r="A44" s="7">
        <v>0.44515046296296296</v>
      </c>
      <c r="B44">
        <v>20.64</v>
      </c>
      <c r="C44">
        <v>56.41</v>
      </c>
      <c r="D44">
        <v>10</v>
      </c>
      <c r="E44">
        <v>53.53</v>
      </c>
      <c r="F44">
        <v>10</v>
      </c>
      <c r="G44">
        <v>56.92</v>
      </c>
      <c r="H44">
        <v>43.73</v>
      </c>
      <c r="I44">
        <v>35.700000000000003</v>
      </c>
      <c r="J44">
        <v>31.27</v>
      </c>
      <c r="K44">
        <v>1207.54</v>
      </c>
      <c r="L44">
        <f t="shared" si="0"/>
        <v>14.685600000000001</v>
      </c>
      <c r="M44">
        <f t="shared" si="1"/>
        <v>0.75173529351542834</v>
      </c>
      <c r="N44">
        <v>43</v>
      </c>
      <c r="O44">
        <f t="shared" si="2"/>
        <v>73.394890232608816</v>
      </c>
      <c r="P44">
        <f t="shared" si="3"/>
        <v>2.7586764675771418</v>
      </c>
    </row>
    <row r="45" spans="1:16" x14ac:dyDescent="0.75">
      <c r="A45" s="7">
        <v>0.4458449074074074</v>
      </c>
      <c r="B45">
        <v>20.43</v>
      </c>
      <c r="C45">
        <v>57.04</v>
      </c>
      <c r="D45">
        <v>10</v>
      </c>
      <c r="E45">
        <v>54.07</v>
      </c>
      <c r="F45">
        <v>10</v>
      </c>
      <c r="G45">
        <v>57.57</v>
      </c>
      <c r="H45">
        <v>44.94</v>
      </c>
      <c r="I45">
        <v>35.89</v>
      </c>
      <c r="J45">
        <v>29.98</v>
      </c>
      <c r="K45">
        <v>1210.28</v>
      </c>
      <c r="L45">
        <f t="shared" si="0"/>
        <v>14.4756</v>
      </c>
      <c r="M45">
        <f t="shared" si="1"/>
        <v>0.74098568766764272</v>
      </c>
      <c r="N45">
        <v>44</v>
      </c>
      <c r="O45">
        <f t="shared" si="2"/>
        <v>73.0089253640609</v>
      </c>
      <c r="P45">
        <f t="shared" si="3"/>
        <v>2.7049284383382135</v>
      </c>
    </row>
    <row r="46" spans="1:16" x14ac:dyDescent="0.75">
      <c r="A46" s="7">
        <v>0.44653935185185184</v>
      </c>
      <c r="B46">
        <v>20.39</v>
      </c>
      <c r="C46">
        <v>57.2</v>
      </c>
      <c r="D46">
        <v>10</v>
      </c>
      <c r="E46">
        <v>54.58</v>
      </c>
      <c r="F46">
        <v>10</v>
      </c>
      <c r="G46">
        <v>58.16</v>
      </c>
      <c r="H46">
        <v>46.21</v>
      </c>
      <c r="I46">
        <v>36.11</v>
      </c>
      <c r="J46">
        <v>28.97</v>
      </c>
      <c r="K46">
        <v>1211.6400000000001</v>
      </c>
      <c r="L46">
        <f t="shared" si="0"/>
        <v>14.435600000000001</v>
      </c>
      <c r="M46">
        <f t="shared" si="1"/>
        <v>0.73893814369663602</v>
      </c>
      <c r="N46">
        <v>45</v>
      </c>
      <c r="O46">
        <f t="shared" si="2"/>
        <v>72.934135055002912</v>
      </c>
      <c r="P46">
        <f t="shared" si="3"/>
        <v>2.6946907184831801</v>
      </c>
    </row>
    <row r="47" spans="1:16" x14ac:dyDescent="0.75">
      <c r="A47" s="7">
        <v>0.44723379629629628</v>
      </c>
      <c r="B47">
        <v>20.36</v>
      </c>
      <c r="C47">
        <v>57.52</v>
      </c>
      <c r="D47">
        <v>10</v>
      </c>
      <c r="E47">
        <v>55.08</v>
      </c>
      <c r="F47">
        <v>10</v>
      </c>
      <c r="G47">
        <v>58.63</v>
      </c>
      <c r="H47">
        <v>46.84</v>
      </c>
      <c r="I47">
        <v>36.44</v>
      </c>
      <c r="J47">
        <v>32.14</v>
      </c>
      <c r="K47">
        <v>1218.48</v>
      </c>
      <c r="L47">
        <f t="shared" si="0"/>
        <v>14.4056</v>
      </c>
      <c r="M47">
        <f t="shared" si="1"/>
        <v>0.73740248571838085</v>
      </c>
      <c r="N47">
        <v>46</v>
      </c>
      <c r="O47">
        <f t="shared" si="2"/>
        <v>72.877769756205922</v>
      </c>
      <c r="P47">
        <f t="shared" si="3"/>
        <v>2.6870124285919044</v>
      </c>
    </row>
    <row r="48" spans="1:16" x14ac:dyDescent="0.75">
      <c r="A48" s="7">
        <v>0.44792824074074072</v>
      </c>
      <c r="B48">
        <v>20.32</v>
      </c>
      <c r="C48">
        <v>57.76</v>
      </c>
      <c r="D48">
        <v>10</v>
      </c>
      <c r="E48">
        <v>55.51</v>
      </c>
      <c r="F48">
        <v>10</v>
      </c>
      <c r="G48">
        <v>58.97</v>
      </c>
      <c r="H48">
        <v>47.72</v>
      </c>
      <c r="I48">
        <v>36.76</v>
      </c>
      <c r="J48">
        <v>31.71</v>
      </c>
      <c r="K48">
        <v>1222.58</v>
      </c>
      <c r="L48">
        <f t="shared" si="0"/>
        <v>14.365600000000001</v>
      </c>
      <c r="M48">
        <f t="shared" si="1"/>
        <v>0.73535494174737415</v>
      </c>
      <c r="N48">
        <v>47</v>
      </c>
      <c r="O48">
        <f t="shared" si="2"/>
        <v>72.80224981901209</v>
      </c>
      <c r="P48">
        <f t="shared" si="3"/>
        <v>2.6767747087368705</v>
      </c>
    </row>
    <row r="49" spans="1:16" x14ac:dyDescent="0.75">
      <c r="A49" s="7">
        <v>0.44862268518518517</v>
      </c>
      <c r="B49">
        <v>20.22</v>
      </c>
      <c r="C49">
        <v>58.04</v>
      </c>
      <c r="D49">
        <v>10</v>
      </c>
      <c r="E49">
        <v>55.84</v>
      </c>
      <c r="F49">
        <v>10</v>
      </c>
      <c r="G49">
        <v>59.28</v>
      </c>
      <c r="H49">
        <v>48.28</v>
      </c>
      <c r="I49">
        <v>37.119999999999997</v>
      </c>
      <c r="J49">
        <v>30.06</v>
      </c>
      <c r="K49">
        <v>1139.18</v>
      </c>
      <c r="L49">
        <f t="shared" si="0"/>
        <v>14.265599999999999</v>
      </c>
      <c r="M49">
        <f t="shared" si="1"/>
        <v>0.73023608181985711</v>
      </c>
      <c r="N49">
        <v>48</v>
      </c>
      <c r="O49">
        <f t="shared" si="2"/>
        <v>72.611597128757296</v>
      </c>
      <c r="P49">
        <f t="shared" si="3"/>
        <v>2.6511804090992857</v>
      </c>
    </row>
    <row r="50" spans="1:16" x14ac:dyDescent="0.75">
      <c r="A50" s="7">
        <v>0.44931712962962966</v>
      </c>
      <c r="B50">
        <v>20.09</v>
      </c>
      <c r="C50">
        <v>58.04</v>
      </c>
      <c r="D50">
        <v>10</v>
      </c>
      <c r="E50">
        <v>56.13</v>
      </c>
      <c r="F50">
        <v>10</v>
      </c>
      <c r="G50">
        <v>59.43</v>
      </c>
      <c r="H50">
        <v>49.02</v>
      </c>
      <c r="I50">
        <v>37.299999999999997</v>
      </c>
      <c r="J50">
        <v>31.63</v>
      </c>
      <c r="K50">
        <v>1109.1099999999999</v>
      </c>
      <c r="L50">
        <f t="shared" si="0"/>
        <v>14.1356</v>
      </c>
      <c r="M50">
        <f t="shared" si="1"/>
        <v>0.72358156391408512</v>
      </c>
      <c r="N50">
        <v>49</v>
      </c>
      <c r="O50">
        <f t="shared" si="2"/>
        <v>72.359715894620678</v>
      </c>
      <c r="P50">
        <f t="shared" si="3"/>
        <v>2.6179078195704255</v>
      </c>
    </row>
    <row r="51" spans="1:16" x14ac:dyDescent="0.75">
      <c r="A51" s="7">
        <v>0.45001157407407405</v>
      </c>
      <c r="B51">
        <v>19.97</v>
      </c>
      <c r="C51">
        <v>58.14</v>
      </c>
      <c r="D51">
        <v>10</v>
      </c>
      <c r="E51">
        <v>56.38</v>
      </c>
      <c r="F51">
        <v>10</v>
      </c>
      <c r="G51">
        <v>59.8</v>
      </c>
      <c r="H51">
        <v>49.79</v>
      </c>
      <c r="I51">
        <v>37.76</v>
      </c>
      <c r="J51">
        <v>31.46</v>
      </c>
      <c r="K51">
        <v>1221.21</v>
      </c>
      <c r="L51">
        <f t="shared" si="0"/>
        <v>14.015599999999999</v>
      </c>
      <c r="M51">
        <f t="shared" si="1"/>
        <v>0.71743893200106468</v>
      </c>
      <c r="N51">
        <v>50</v>
      </c>
      <c r="O51">
        <f t="shared" si="2"/>
        <v>72.123062872798883</v>
      </c>
      <c r="P51">
        <f t="shared" si="3"/>
        <v>2.5871946600053235</v>
      </c>
    </row>
    <row r="52" spans="1:16" x14ac:dyDescent="0.75">
      <c r="A52" s="7">
        <v>0.45070601851851855</v>
      </c>
      <c r="B52">
        <v>19.649999999999999</v>
      </c>
      <c r="C52">
        <v>57.75</v>
      </c>
      <c r="D52">
        <v>10</v>
      </c>
      <c r="E52">
        <v>56.57</v>
      </c>
      <c r="F52">
        <v>10</v>
      </c>
      <c r="G52">
        <v>59.96</v>
      </c>
      <c r="H52">
        <v>50.46</v>
      </c>
      <c r="I52">
        <v>38.22</v>
      </c>
      <c r="J52">
        <v>31.64</v>
      </c>
      <c r="K52">
        <v>1221.21</v>
      </c>
      <c r="L52">
        <f t="shared" si="0"/>
        <v>13.695599999999999</v>
      </c>
      <c r="M52">
        <f t="shared" si="1"/>
        <v>0.70105858023301049</v>
      </c>
      <c r="N52">
        <v>51</v>
      </c>
      <c r="O52">
        <f t="shared" si="2"/>
        <v>71.471713543035719</v>
      </c>
      <c r="P52">
        <f t="shared" si="3"/>
        <v>2.5052929011650527</v>
      </c>
    </row>
    <row r="53" spans="1:16" x14ac:dyDescent="0.75">
      <c r="A53" s="7">
        <v>0.45140046296296293</v>
      </c>
      <c r="B53">
        <v>19.52</v>
      </c>
      <c r="C53">
        <v>57.68</v>
      </c>
      <c r="D53">
        <v>10</v>
      </c>
      <c r="E53">
        <v>56.7</v>
      </c>
      <c r="F53">
        <v>10</v>
      </c>
      <c r="G53">
        <v>60.01</v>
      </c>
      <c r="H53">
        <v>50.94</v>
      </c>
      <c r="I53">
        <v>38.65</v>
      </c>
      <c r="J53">
        <v>31.93</v>
      </c>
      <c r="K53">
        <v>1206.17</v>
      </c>
      <c r="L53">
        <f t="shared" si="0"/>
        <v>13.5656</v>
      </c>
      <c r="M53">
        <f t="shared" si="1"/>
        <v>0.6944040623272385</v>
      </c>
      <c r="N53">
        <v>52</v>
      </c>
      <c r="O53">
        <f t="shared" si="2"/>
        <v>71.198325175443784</v>
      </c>
      <c r="P53">
        <f t="shared" si="3"/>
        <v>2.4720203116361925</v>
      </c>
    </row>
    <row r="54" spans="1:16" x14ac:dyDescent="0.75">
      <c r="A54" s="7">
        <v>0.45209490740740743</v>
      </c>
      <c r="B54">
        <v>19.48</v>
      </c>
      <c r="C54">
        <v>57.44</v>
      </c>
      <c r="D54">
        <v>10</v>
      </c>
      <c r="E54">
        <v>56.85</v>
      </c>
      <c r="F54">
        <v>10</v>
      </c>
      <c r="G54">
        <v>60.12</v>
      </c>
      <c r="H54">
        <v>51.42</v>
      </c>
      <c r="I54">
        <v>39.270000000000003</v>
      </c>
      <c r="J54">
        <v>33.19</v>
      </c>
      <c r="K54">
        <v>1219.8399999999999</v>
      </c>
      <c r="L54">
        <f t="shared" si="0"/>
        <v>13.525600000000001</v>
      </c>
      <c r="M54">
        <f t="shared" si="1"/>
        <v>0.6923565183562318</v>
      </c>
      <c r="N54">
        <v>53</v>
      </c>
      <c r="O54">
        <f t="shared" si="2"/>
        <v>71.113148400070983</v>
      </c>
      <c r="P54">
        <f t="shared" si="3"/>
        <v>2.4617825917811591</v>
      </c>
    </row>
    <row r="55" spans="1:16" x14ac:dyDescent="0.75">
      <c r="A55" s="7">
        <v>0.45278935185185182</v>
      </c>
      <c r="B55">
        <v>19.48</v>
      </c>
      <c r="C55">
        <v>57.05</v>
      </c>
      <c r="D55">
        <v>10</v>
      </c>
      <c r="E55">
        <v>56.94</v>
      </c>
      <c r="F55">
        <v>10</v>
      </c>
      <c r="G55">
        <v>59.71</v>
      </c>
      <c r="H55">
        <v>51.62</v>
      </c>
      <c r="I55">
        <v>39.61</v>
      </c>
      <c r="J55">
        <v>32.21</v>
      </c>
      <c r="K55">
        <v>1007.94</v>
      </c>
      <c r="L55">
        <f t="shared" si="0"/>
        <v>13.525600000000001</v>
      </c>
      <c r="M55">
        <f t="shared" si="1"/>
        <v>0.6923565183562318</v>
      </c>
      <c r="N55">
        <v>54</v>
      </c>
      <c r="O55">
        <f t="shared" si="2"/>
        <v>71.113148400070983</v>
      </c>
      <c r="P55">
        <f t="shared" si="3"/>
        <v>2.4617825917811591</v>
      </c>
    </row>
    <row r="56" spans="1:16" x14ac:dyDescent="0.75">
      <c r="A56" s="7">
        <v>0.45348379629629632</v>
      </c>
      <c r="B56">
        <v>19.39</v>
      </c>
      <c r="C56">
        <v>56.41</v>
      </c>
      <c r="D56">
        <v>10</v>
      </c>
      <c r="E56">
        <v>56.96</v>
      </c>
      <c r="F56">
        <v>10</v>
      </c>
      <c r="G56">
        <v>60</v>
      </c>
      <c r="H56">
        <v>52.11</v>
      </c>
      <c r="I56">
        <v>40</v>
      </c>
      <c r="J56">
        <v>35.53</v>
      </c>
      <c r="K56">
        <v>1197.97</v>
      </c>
      <c r="L56">
        <f t="shared" si="0"/>
        <v>13.435600000000001</v>
      </c>
      <c r="M56">
        <f t="shared" si="1"/>
        <v>0.68774954442146652</v>
      </c>
      <c r="N56">
        <v>55</v>
      </c>
      <c r="O56">
        <f t="shared" si="2"/>
        <v>70.919646312780984</v>
      </c>
      <c r="P56">
        <f t="shared" si="3"/>
        <v>2.4387477221073328</v>
      </c>
    </row>
    <row r="57" spans="1:16" x14ac:dyDescent="0.75">
      <c r="A57" s="7">
        <v>0.4541782407407407</v>
      </c>
      <c r="B57">
        <v>19.38</v>
      </c>
      <c r="C57">
        <v>56.13</v>
      </c>
      <c r="D57">
        <v>10</v>
      </c>
      <c r="E57">
        <v>56.98</v>
      </c>
      <c r="F57">
        <v>10</v>
      </c>
      <c r="G57">
        <v>60.15</v>
      </c>
      <c r="H57">
        <v>52.53</v>
      </c>
      <c r="I57">
        <v>40.619999999999997</v>
      </c>
      <c r="J57">
        <v>33.630000000000003</v>
      </c>
      <c r="K57">
        <v>1217.1099999999999</v>
      </c>
      <c r="L57">
        <f t="shared" si="0"/>
        <v>13.425599999999999</v>
      </c>
      <c r="M57">
        <f t="shared" si="1"/>
        <v>0.68723765842871476</v>
      </c>
      <c r="N57">
        <v>56</v>
      </c>
      <c r="O57">
        <f t="shared" si="2"/>
        <v>70.897985937313791</v>
      </c>
      <c r="P57">
        <f t="shared" si="3"/>
        <v>2.4361882921435738</v>
      </c>
    </row>
    <row r="58" spans="1:16" x14ac:dyDescent="0.75">
      <c r="A58" s="7">
        <v>0.4548726851851852</v>
      </c>
      <c r="B58">
        <v>19.37</v>
      </c>
      <c r="C58">
        <v>55.82</v>
      </c>
      <c r="D58">
        <v>10</v>
      </c>
      <c r="E58">
        <v>57</v>
      </c>
      <c r="F58">
        <v>10</v>
      </c>
      <c r="G58">
        <v>60.03</v>
      </c>
      <c r="H58">
        <v>52.75</v>
      </c>
      <c r="I58">
        <v>41.23</v>
      </c>
      <c r="J58">
        <v>33.39</v>
      </c>
      <c r="K58">
        <v>1228.05</v>
      </c>
      <c r="L58">
        <f t="shared" si="0"/>
        <v>13.415600000000001</v>
      </c>
      <c r="M58">
        <f t="shared" si="1"/>
        <v>0.68672577243596322</v>
      </c>
      <c r="N58">
        <v>57</v>
      </c>
      <c r="O58">
        <f t="shared" si="2"/>
        <v>70.87629327052089</v>
      </c>
      <c r="P58">
        <f t="shared" si="3"/>
        <v>2.4336288621798161</v>
      </c>
    </row>
    <row r="59" spans="1:16" x14ac:dyDescent="0.75">
      <c r="A59" s="7">
        <v>0.45556712962962959</v>
      </c>
      <c r="B59">
        <v>19.36</v>
      </c>
      <c r="C59">
        <v>55.23</v>
      </c>
      <c r="D59">
        <v>10</v>
      </c>
      <c r="E59">
        <v>56.98</v>
      </c>
      <c r="F59">
        <v>10</v>
      </c>
      <c r="G59">
        <v>59.97</v>
      </c>
      <c r="H59">
        <v>53.11</v>
      </c>
      <c r="I59">
        <v>41.75</v>
      </c>
      <c r="J59">
        <v>33.21</v>
      </c>
      <c r="K59">
        <v>1238.98</v>
      </c>
      <c r="L59">
        <f t="shared" si="0"/>
        <v>13.4056</v>
      </c>
      <c r="M59">
        <f t="shared" si="1"/>
        <v>0.68621388644321135</v>
      </c>
      <c r="N59">
        <v>58</v>
      </c>
      <c r="O59">
        <f t="shared" si="2"/>
        <v>70.854568240138462</v>
      </c>
      <c r="P59">
        <f t="shared" si="3"/>
        <v>2.4310694322160571</v>
      </c>
    </row>
    <row r="60" spans="1:16" x14ac:dyDescent="0.75">
      <c r="A60" s="7">
        <v>0.45626157407407408</v>
      </c>
      <c r="B60">
        <v>19.260000000000002</v>
      </c>
      <c r="C60">
        <v>54.9</v>
      </c>
      <c r="D60">
        <v>10</v>
      </c>
      <c r="E60">
        <v>56.93</v>
      </c>
      <c r="F60">
        <v>10</v>
      </c>
      <c r="G60">
        <v>59.8</v>
      </c>
      <c r="H60">
        <v>53.39</v>
      </c>
      <c r="I60">
        <v>42.3</v>
      </c>
      <c r="J60">
        <v>30.77</v>
      </c>
      <c r="K60">
        <v>1237.6199999999999</v>
      </c>
      <c r="L60">
        <f t="shared" si="0"/>
        <v>13.305600000000002</v>
      </c>
      <c r="M60">
        <f t="shared" si="1"/>
        <v>0.68109502651569453</v>
      </c>
      <c r="N60">
        <v>59</v>
      </c>
      <c r="O60">
        <f t="shared" si="2"/>
        <v>70.635521885521896</v>
      </c>
      <c r="P60">
        <f t="shared" si="3"/>
        <v>2.4054751325784727</v>
      </c>
    </row>
    <row r="61" spans="1:16" x14ac:dyDescent="0.75">
      <c r="A61" s="7">
        <v>0.45695601851851847</v>
      </c>
      <c r="B61">
        <v>19.260000000000002</v>
      </c>
      <c r="C61">
        <v>54.21</v>
      </c>
      <c r="D61">
        <v>10</v>
      </c>
      <c r="E61">
        <v>56.77</v>
      </c>
      <c r="F61">
        <v>10</v>
      </c>
      <c r="G61">
        <v>59.65</v>
      </c>
      <c r="H61">
        <v>53.54</v>
      </c>
      <c r="I61">
        <v>42.83</v>
      </c>
      <c r="J61">
        <v>33.74</v>
      </c>
      <c r="K61">
        <v>1245.82</v>
      </c>
      <c r="L61">
        <f t="shared" si="0"/>
        <v>13.305600000000002</v>
      </c>
      <c r="M61">
        <f t="shared" si="1"/>
        <v>0.68109502651569453</v>
      </c>
      <c r="N61">
        <v>60</v>
      </c>
      <c r="O61">
        <f t="shared" si="2"/>
        <v>70.635521885521896</v>
      </c>
      <c r="P61">
        <f t="shared" si="3"/>
        <v>2.4054751325784727</v>
      </c>
    </row>
    <row r="62" spans="1:16" x14ac:dyDescent="0.75">
      <c r="A62" s="7">
        <v>0.45765046296296297</v>
      </c>
      <c r="B62">
        <v>19.12</v>
      </c>
      <c r="C62">
        <v>54.18</v>
      </c>
      <c r="D62">
        <v>10</v>
      </c>
      <c r="E62">
        <v>56.61</v>
      </c>
      <c r="F62">
        <v>10</v>
      </c>
      <c r="G62">
        <v>59.37</v>
      </c>
      <c r="H62">
        <v>53.55</v>
      </c>
      <c r="I62">
        <v>43.28</v>
      </c>
      <c r="J62">
        <v>31.01</v>
      </c>
      <c r="K62">
        <v>1243.0899999999999</v>
      </c>
      <c r="L62">
        <f t="shared" si="0"/>
        <v>13.165600000000001</v>
      </c>
      <c r="M62">
        <f t="shared" si="1"/>
        <v>0.67392862261717079</v>
      </c>
      <c r="N62">
        <v>61</v>
      </c>
      <c r="O62">
        <f t="shared" si="2"/>
        <v>70.323266695023406</v>
      </c>
      <c r="P62">
        <f t="shared" si="3"/>
        <v>2.369643113085854</v>
      </c>
    </row>
    <row r="63" spans="1:16" x14ac:dyDescent="0.75">
      <c r="A63" s="7">
        <v>0.45834490740740735</v>
      </c>
      <c r="B63">
        <v>19.100000000000001</v>
      </c>
      <c r="C63">
        <v>54.15</v>
      </c>
      <c r="D63">
        <v>10</v>
      </c>
      <c r="E63">
        <v>56.48</v>
      </c>
      <c r="F63">
        <v>10</v>
      </c>
      <c r="G63">
        <v>59.22</v>
      </c>
      <c r="H63">
        <v>53.69</v>
      </c>
      <c r="I63">
        <v>43.65</v>
      </c>
      <c r="J63">
        <v>30.37</v>
      </c>
      <c r="K63">
        <v>1115.94</v>
      </c>
      <c r="L63">
        <f t="shared" si="0"/>
        <v>13.145600000000002</v>
      </c>
      <c r="M63">
        <f t="shared" si="1"/>
        <v>0.67290485063166749</v>
      </c>
      <c r="N63">
        <v>62</v>
      </c>
      <c r="O63">
        <f t="shared" si="2"/>
        <v>70.27811587147032</v>
      </c>
      <c r="P63">
        <f t="shared" si="3"/>
        <v>2.3645242531583373</v>
      </c>
    </row>
    <row r="64" spans="1:16" x14ac:dyDescent="0.75">
      <c r="A64" s="7">
        <v>0.45903935185185185</v>
      </c>
      <c r="B64">
        <v>19.100000000000001</v>
      </c>
      <c r="C64">
        <v>53.98</v>
      </c>
      <c r="D64">
        <v>10</v>
      </c>
      <c r="E64">
        <v>56.33</v>
      </c>
      <c r="F64">
        <v>10</v>
      </c>
      <c r="G64">
        <v>58.46</v>
      </c>
      <c r="H64">
        <v>53.29</v>
      </c>
      <c r="I64">
        <v>43.6</v>
      </c>
      <c r="J64">
        <v>32.47</v>
      </c>
      <c r="K64">
        <v>936.85</v>
      </c>
      <c r="L64">
        <f t="shared" si="0"/>
        <v>13.145600000000002</v>
      </c>
      <c r="M64">
        <f t="shared" si="1"/>
        <v>0.67290485063166749</v>
      </c>
      <c r="N64">
        <v>63</v>
      </c>
      <c r="O64">
        <f t="shared" si="2"/>
        <v>70.27811587147032</v>
      </c>
      <c r="P64">
        <f t="shared" si="3"/>
        <v>2.3645242531583373</v>
      </c>
    </row>
    <row r="65" spans="1:16" x14ac:dyDescent="0.75">
      <c r="A65" s="7">
        <v>0.45973379629629635</v>
      </c>
      <c r="B65">
        <v>19.079999999999998</v>
      </c>
      <c r="C65">
        <v>54.19</v>
      </c>
      <c r="D65">
        <v>10</v>
      </c>
      <c r="E65">
        <v>56.2</v>
      </c>
      <c r="F65">
        <v>10</v>
      </c>
      <c r="G65">
        <v>58.69</v>
      </c>
      <c r="H65">
        <v>53.44</v>
      </c>
      <c r="I65">
        <v>43.77</v>
      </c>
      <c r="J65">
        <v>32.53</v>
      </c>
      <c r="K65">
        <v>1046.22</v>
      </c>
      <c r="L65">
        <f t="shared" si="0"/>
        <v>13.125599999999999</v>
      </c>
      <c r="M65">
        <f t="shared" si="1"/>
        <v>0.67188107864616387</v>
      </c>
      <c r="N65">
        <v>64</v>
      </c>
      <c r="O65">
        <f t="shared" si="2"/>
        <v>70.23282745169746</v>
      </c>
      <c r="P65">
        <f t="shared" si="3"/>
        <v>2.3594053932308197</v>
      </c>
    </row>
    <row r="66" spans="1:16" x14ac:dyDescent="0.75">
      <c r="A66" s="7">
        <v>0.46042824074074074</v>
      </c>
      <c r="B66">
        <v>19</v>
      </c>
      <c r="C66">
        <v>54.31</v>
      </c>
      <c r="D66">
        <v>10</v>
      </c>
      <c r="E66">
        <v>56.06</v>
      </c>
      <c r="F66">
        <v>10</v>
      </c>
      <c r="G66">
        <v>58.62</v>
      </c>
      <c r="H66">
        <v>53.3</v>
      </c>
      <c r="I66">
        <v>43.62</v>
      </c>
      <c r="J66">
        <v>30.6</v>
      </c>
      <c r="K66">
        <v>1094.07</v>
      </c>
      <c r="L66">
        <f t="shared" ref="L66:L129" si="4">B66-5.9544</f>
        <v>13.0456</v>
      </c>
      <c r="M66">
        <f t="shared" si="1"/>
        <v>0.66778599070415046</v>
      </c>
      <c r="N66">
        <v>65</v>
      </c>
      <c r="O66">
        <f t="shared" si="2"/>
        <v>70.050285153615022</v>
      </c>
      <c r="P66">
        <f t="shared" si="3"/>
        <v>2.3389299535207524</v>
      </c>
    </row>
    <row r="67" spans="1:16" x14ac:dyDescent="0.75">
      <c r="A67" s="7">
        <v>0.46112268518518523</v>
      </c>
      <c r="B67">
        <v>18.89</v>
      </c>
      <c r="C67">
        <v>54.23</v>
      </c>
      <c r="D67">
        <v>10</v>
      </c>
      <c r="E67">
        <v>55.96</v>
      </c>
      <c r="F67">
        <v>10</v>
      </c>
      <c r="G67">
        <v>58.64</v>
      </c>
      <c r="H67">
        <v>53.54</v>
      </c>
      <c r="I67">
        <v>43.86</v>
      </c>
      <c r="J67">
        <v>30.06</v>
      </c>
      <c r="K67">
        <v>1107.74</v>
      </c>
      <c r="L67">
        <f t="shared" si="4"/>
        <v>12.935600000000001</v>
      </c>
      <c r="M67">
        <f t="shared" ref="M67:M130" si="5">L67/19.5356</f>
        <v>0.66215524478388177</v>
      </c>
      <c r="N67">
        <v>66</v>
      </c>
      <c r="O67">
        <f t="shared" ref="O67:O130" si="6">(L67-$Q$10)/L67*100</f>
        <v>69.795602832493287</v>
      </c>
      <c r="P67">
        <f t="shared" ref="P67:P130" si="7">(L67-$Q$10)/$Q$10</f>
        <v>2.3107762239194094</v>
      </c>
    </row>
    <row r="68" spans="1:16" x14ac:dyDescent="0.75">
      <c r="A68" s="7">
        <v>0.46181712962962962</v>
      </c>
      <c r="B68">
        <v>18.86</v>
      </c>
      <c r="C68">
        <v>53.96</v>
      </c>
      <c r="D68">
        <v>10</v>
      </c>
      <c r="E68">
        <v>55.81</v>
      </c>
      <c r="F68">
        <v>10</v>
      </c>
      <c r="G68">
        <v>58.06</v>
      </c>
      <c r="H68">
        <v>53.31</v>
      </c>
      <c r="I68">
        <v>44</v>
      </c>
      <c r="J68">
        <v>31.46</v>
      </c>
      <c r="K68">
        <v>953.26</v>
      </c>
      <c r="L68">
        <f t="shared" si="4"/>
        <v>12.9056</v>
      </c>
      <c r="M68">
        <f t="shared" si="5"/>
        <v>0.66061958680562671</v>
      </c>
      <c r="N68">
        <v>67</v>
      </c>
      <c r="O68">
        <f t="shared" si="6"/>
        <v>69.725390528142825</v>
      </c>
      <c r="P68">
        <f t="shared" si="7"/>
        <v>2.3030979340281337</v>
      </c>
    </row>
    <row r="69" spans="1:16" x14ac:dyDescent="0.75">
      <c r="A69" s="7">
        <v>0.46251157407407412</v>
      </c>
      <c r="B69">
        <v>18.82</v>
      </c>
      <c r="C69">
        <v>53.97</v>
      </c>
      <c r="D69">
        <v>10</v>
      </c>
      <c r="E69">
        <v>55.67</v>
      </c>
      <c r="F69">
        <v>10</v>
      </c>
      <c r="G69">
        <v>58.33</v>
      </c>
      <c r="H69">
        <v>53.54</v>
      </c>
      <c r="I69">
        <v>44.25</v>
      </c>
      <c r="J69">
        <v>31.69</v>
      </c>
      <c r="K69">
        <v>1107.74</v>
      </c>
      <c r="L69">
        <f t="shared" si="4"/>
        <v>12.865600000000001</v>
      </c>
      <c r="M69">
        <f t="shared" si="5"/>
        <v>0.6585720428346199</v>
      </c>
      <c r="N69">
        <v>68</v>
      </c>
      <c r="O69">
        <f t="shared" si="6"/>
        <v>69.631264768063687</v>
      </c>
      <c r="P69">
        <f t="shared" si="7"/>
        <v>2.2928602141730998</v>
      </c>
    </row>
    <row r="70" spans="1:16" x14ac:dyDescent="0.75">
      <c r="A70" s="7">
        <v>0.4632060185185185</v>
      </c>
      <c r="B70">
        <v>18.78</v>
      </c>
      <c r="C70">
        <v>53.94</v>
      </c>
      <c r="D70">
        <v>10</v>
      </c>
      <c r="E70">
        <v>55.57</v>
      </c>
      <c r="F70">
        <v>10</v>
      </c>
      <c r="G70">
        <v>58.34</v>
      </c>
      <c r="H70">
        <v>53.68</v>
      </c>
      <c r="I70">
        <v>44.63</v>
      </c>
      <c r="J70">
        <v>30.64</v>
      </c>
      <c r="K70">
        <v>1050.32</v>
      </c>
      <c r="L70">
        <f t="shared" si="4"/>
        <v>12.825600000000001</v>
      </c>
      <c r="M70">
        <f t="shared" si="5"/>
        <v>0.65652449886361319</v>
      </c>
      <c r="N70">
        <v>69</v>
      </c>
      <c r="O70">
        <f t="shared" si="6"/>
        <v>69.536551896207598</v>
      </c>
      <c r="P70">
        <f t="shared" si="7"/>
        <v>2.282622494318066</v>
      </c>
    </row>
    <row r="71" spans="1:16" x14ac:dyDescent="0.75">
      <c r="A71" s="7">
        <v>0.463900462962963</v>
      </c>
      <c r="B71">
        <v>18.760000000000002</v>
      </c>
      <c r="C71">
        <v>53.84</v>
      </c>
      <c r="D71">
        <v>10</v>
      </c>
      <c r="E71">
        <v>55.5</v>
      </c>
      <c r="F71">
        <v>10</v>
      </c>
      <c r="G71">
        <v>58.29</v>
      </c>
      <c r="H71">
        <v>53.77</v>
      </c>
      <c r="I71">
        <v>44.87</v>
      </c>
      <c r="J71">
        <v>31.96</v>
      </c>
      <c r="K71">
        <v>1057.1600000000001</v>
      </c>
      <c r="L71">
        <f t="shared" si="4"/>
        <v>12.805600000000002</v>
      </c>
      <c r="M71">
        <f t="shared" si="5"/>
        <v>0.6555007268781099</v>
      </c>
      <c r="N71">
        <v>70</v>
      </c>
      <c r="O71">
        <f t="shared" si="6"/>
        <v>69.488973574061362</v>
      </c>
      <c r="P71">
        <f t="shared" si="7"/>
        <v>2.2775036343905493</v>
      </c>
    </row>
    <row r="72" spans="1:16" x14ac:dyDescent="0.75">
      <c r="A72" s="7">
        <v>0.46459490740740739</v>
      </c>
      <c r="B72">
        <v>18.739999999999998</v>
      </c>
      <c r="C72">
        <v>53.84</v>
      </c>
      <c r="D72">
        <v>10</v>
      </c>
      <c r="E72">
        <v>55.38</v>
      </c>
      <c r="F72">
        <v>10</v>
      </c>
      <c r="G72">
        <v>57.34</v>
      </c>
      <c r="H72">
        <v>53.07</v>
      </c>
      <c r="I72">
        <v>44.43</v>
      </c>
      <c r="J72">
        <v>30.7</v>
      </c>
      <c r="K72">
        <v>709.91</v>
      </c>
      <c r="L72">
        <f t="shared" si="4"/>
        <v>12.785599999999999</v>
      </c>
      <c r="M72">
        <f t="shared" si="5"/>
        <v>0.65447695489260627</v>
      </c>
      <c r="N72">
        <v>71</v>
      </c>
      <c r="O72">
        <f t="shared" si="6"/>
        <v>69.441246402202481</v>
      </c>
      <c r="P72">
        <f t="shared" si="7"/>
        <v>2.2723847744630317</v>
      </c>
    </row>
    <row r="73" spans="1:16" x14ac:dyDescent="0.75">
      <c r="A73" s="7">
        <v>0.46528935185185188</v>
      </c>
      <c r="B73">
        <v>18.71</v>
      </c>
      <c r="C73">
        <v>53.91</v>
      </c>
      <c r="D73">
        <v>10</v>
      </c>
      <c r="E73">
        <v>55.24</v>
      </c>
      <c r="F73">
        <v>10</v>
      </c>
      <c r="G73">
        <v>57.99</v>
      </c>
      <c r="H73">
        <v>53.49</v>
      </c>
      <c r="I73">
        <v>44.67</v>
      </c>
      <c r="J73">
        <v>29.13</v>
      </c>
      <c r="K73">
        <v>1120.05</v>
      </c>
      <c r="L73">
        <f t="shared" si="4"/>
        <v>12.755600000000001</v>
      </c>
      <c r="M73">
        <f t="shared" si="5"/>
        <v>0.65294129691435132</v>
      </c>
      <c r="N73">
        <v>72</v>
      </c>
      <c r="O73">
        <f t="shared" si="6"/>
        <v>69.369375019599246</v>
      </c>
      <c r="P73">
        <f t="shared" si="7"/>
        <v>2.2647064845717568</v>
      </c>
    </row>
    <row r="74" spans="1:16" x14ac:dyDescent="0.75">
      <c r="A74" s="7">
        <v>0.46598379629629627</v>
      </c>
      <c r="B74">
        <v>18.649999999999999</v>
      </c>
      <c r="C74">
        <v>54.06</v>
      </c>
      <c r="D74">
        <v>10</v>
      </c>
      <c r="E74">
        <v>55.19</v>
      </c>
      <c r="F74">
        <v>10</v>
      </c>
      <c r="G74">
        <v>58.16</v>
      </c>
      <c r="H74">
        <v>53.89</v>
      </c>
      <c r="I74">
        <v>45.26</v>
      </c>
      <c r="J74">
        <v>31.97</v>
      </c>
      <c r="K74">
        <v>1129.6199999999999</v>
      </c>
      <c r="L74">
        <f t="shared" si="4"/>
        <v>12.695599999999999</v>
      </c>
      <c r="M74">
        <f t="shared" si="5"/>
        <v>0.6498699809578411</v>
      </c>
      <c r="N74">
        <v>73</v>
      </c>
      <c r="O74">
        <f t="shared" si="6"/>
        <v>69.224613251835294</v>
      </c>
      <c r="P74">
        <f t="shared" si="7"/>
        <v>2.2493499047892054</v>
      </c>
    </row>
    <row r="75" spans="1:16" x14ac:dyDescent="0.75">
      <c r="A75" s="7">
        <v>0.46667824074074077</v>
      </c>
      <c r="B75">
        <v>18.64</v>
      </c>
      <c r="C75">
        <v>54.18</v>
      </c>
      <c r="D75">
        <v>10</v>
      </c>
      <c r="E75">
        <v>55.2</v>
      </c>
      <c r="F75">
        <v>10</v>
      </c>
      <c r="G75">
        <v>58.54</v>
      </c>
      <c r="H75">
        <v>54.29</v>
      </c>
      <c r="I75">
        <v>45.96</v>
      </c>
      <c r="J75">
        <v>33.31</v>
      </c>
      <c r="K75">
        <v>1170.6300000000001</v>
      </c>
      <c r="L75">
        <f t="shared" si="4"/>
        <v>12.685600000000001</v>
      </c>
      <c r="M75">
        <f t="shared" si="5"/>
        <v>0.64935809496508945</v>
      </c>
      <c r="N75">
        <v>74</v>
      </c>
      <c r="O75">
        <f t="shared" si="6"/>
        <v>69.200353156334742</v>
      </c>
      <c r="P75">
        <f t="shared" si="7"/>
        <v>2.2467904748254472</v>
      </c>
    </row>
    <row r="76" spans="1:16" x14ac:dyDescent="0.75">
      <c r="A76" s="7">
        <v>0.46737268518518515</v>
      </c>
      <c r="B76">
        <v>18.63</v>
      </c>
      <c r="C76">
        <v>54.39</v>
      </c>
      <c r="D76">
        <v>10</v>
      </c>
      <c r="E76">
        <v>55.31</v>
      </c>
      <c r="F76">
        <v>10</v>
      </c>
      <c r="G76">
        <v>58.63</v>
      </c>
      <c r="H76">
        <v>54.62</v>
      </c>
      <c r="I76">
        <v>46.56</v>
      </c>
      <c r="J76">
        <v>34.21</v>
      </c>
      <c r="K76">
        <v>1197.97</v>
      </c>
      <c r="L76">
        <f t="shared" si="4"/>
        <v>12.675599999999999</v>
      </c>
      <c r="M76">
        <f t="shared" si="5"/>
        <v>0.64884620897233769</v>
      </c>
      <c r="N76">
        <v>75</v>
      </c>
      <c r="O76">
        <f t="shared" si="6"/>
        <v>69.176054782416614</v>
      </c>
      <c r="P76">
        <f t="shared" si="7"/>
        <v>2.2442310448616887</v>
      </c>
    </row>
    <row r="77" spans="1:16" x14ac:dyDescent="0.75">
      <c r="A77" s="7">
        <v>0.46806712962962965</v>
      </c>
      <c r="B77">
        <v>18.600000000000001</v>
      </c>
      <c r="C77">
        <v>54.88</v>
      </c>
      <c r="D77">
        <v>10</v>
      </c>
      <c r="E77">
        <v>55.5</v>
      </c>
      <c r="F77">
        <v>10</v>
      </c>
      <c r="G77">
        <v>59.15</v>
      </c>
      <c r="H77">
        <v>55.13</v>
      </c>
      <c r="I77">
        <v>47.19</v>
      </c>
      <c r="J77">
        <v>31.45</v>
      </c>
      <c r="K77">
        <v>1254.02</v>
      </c>
      <c r="L77">
        <f t="shared" si="4"/>
        <v>12.645600000000002</v>
      </c>
      <c r="M77">
        <f t="shared" si="5"/>
        <v>0.64731055099408275</v>
      </c>
      <c r="N77">
        <v>76</v>
      </c>
      <c r="O77">
        <f t="shared" si="6"/>
        <v>69.10292908205227</v>
      </c>
      <c r="P77">
        <f t="shared" si="7"/>
        <v>2.2365527549704138</v>
      </c>
    </row>
    <row r="78" spans="1:16" x14ac:dyDescent="0.75">
      <c r="A78" s="7">
        <v>0.46876157407407404</v>
      </c>
      <c r="B78">
        <v>18.59</v>
      </c>
      <c r="C78">
        <v>55.35</v>
      </c>
      <c r="D78">
        <v>10</v>
      </c>
      <c r="E78">
        <v>55.77</v>
      </c>
      <c r="F78">
        <v>10</v>
      </c>
      <c r="G78">
        <v>59.37</v>
      </c>
      <c r="H78">
        <v>55.42</v>
      </c>
      <c r="I78">
        <v>47.84</v>
      </c>
      <c r="J78">
        <v>33.58</v>
      </c>
      <c r="K78">
        <v>1248.55</v>
      </c>
      <c r="L78">
        <f t="shared" si="4"/>
        <v>12.6356</v>
      </c>
      <c r="M78">
        <f t="shared" si="5"/>
        <v>0.64679866500133099</v>
      </c>
      <c r="N78">
        <v>77</v>
      </c>
      <c r="O78">
        <f t="shared" si="6"/>
        <v>69.078476684921981</v>
      </c>
      <c r="P78">
        <f t="shared" si="7"/>
        <v>2.2339933250066548</v>
      </c>
    </row>
    <row r="79" spans="1:16" x14ac:dyDescent="0.75">
      <c r="A79" s="7">
        <v>0.46945601851851854</v>
      </c>
      <c r="B79">
        <v>18.45</v>
      </c>
      <c r="C79">
        <v>55.92</v>
      </c>
      <c r="D79">
        <v>10</v>
      </c>
      <c r="E79">
        <v>56.05</v>
      </c>
      <c r="F79">
        <v>10</v>
      </c>
      <c r="G79">
        <v>59.57</v>
      </c>
      <c r="H79">
        <v>55.82</v>
      </c>
      <c r="I79">
        <v>48.42</v>
      </c>
      <c r="J79">
        <v>33.950000000000003</v>
      </c>
      <c r="K79">
        <v>1245.82</v>
      </c>
      <c r="L79">
        <f t="shared" si="4"/>
        <v>12.4956</v>
      </c>
      <c r="M79">
        <f t="shared" si="5"/>
        <v>0.63963226110280724</v>
      </c>
      <c r="N79">
        <v>78</v>
      </c>
      <c r="O79">
        <f t="shared" si="6"/>
        <v>68.732033675853913</v>
      </c>
      <c r="P79">
        <f t="shared" si="7"/>
        <v>2.1981613055140361</v>
      </c>
    </row>
    <row r="80" spans="1:16" x14ac:dyDescent="0.75">
      <c r="A80" s="7">
        <v>0.47015046296296298</v>
      </c>
      <c r="B80">
        <v>18.36</v>
      </c>
      <c r="C80">
        <v>56.15</v>
      </c>
      <c r="D80">
        <v>10</v>
      </c>
      <c r="E80">
        <v>56.32</v>
      </c>
      <c r="F80">
        <v>10</v>
      </c>
      <c r="G80">
        <v>59.98</v>
      </c>
      <c r="H80">
        <v>56.16</v>
      </c>
      <c r="I80">
        <v>48.96</v>
      </c>
      <c r="J80">
        <v>30.85</v>
      </c>
      <c r="K80">
        <v>1244.45</v>
      </c>
      <c r="L80">
        <f t="shared" si="4"/>
        <v>12.4056</v>
      </c>
      <c r="M80">
        <f t="shared" si="5"/>
        <v>0.63502528716804196</v>
      </c>
      <c r="N80">
        <v>79</v>
      </c>
      <c r="O80">
        <f t="shared" si="6"/>
        <v>68.505191203972402</v>
      </c>
      <c r="P80">
        <f t="shared" si="7"/>
        <v>2.1751264358402098</v>
      </c>
    </row>
    <row r="81" spans="1:16" x14ac:dyDescent="0.75">
      <c r="A81" s="7">
        <v>0.47084490740740742</v>
      </c>
      <c r="B81">
        <v>18.350000000000001</v>
      </c>
      <c r="C81">
        <v>56.18</v>
      </c>
      <c r="D81">
        <v>10</v>
      </c>
      <c r="E81">
        <v>56.54</v>
      </c>
      <c r="F81">
        <v>10</v>
      </c>
      <c r="G81">
        <v>60.03</v>
      </c>
      <c r="H81">
        <v>56.48</v>
      </c>
      <c r="I81">
        <v>49.53</v>
      </c>
      <c r="J81">
        <v>33.64</v>
      </c>
      <c r="K81">
        <v>1241.72</v>
      </c>
      <c r="L81">
        <f t="shared" si="4"/>
        <v>12.395600000000002</v>
      </c>
      <c r="M81">
        <f t="shared" si="5"/>
        <v>0.63451340117529031</v>
      </c>
      <c r="N81">
        <v>80</v>
      </c>
      <c r="O81">
        <f t="shared" si="6"/>
        <v>68.479783148859283</v>
      </c>
      <c r="P81">
        <f t="shared" si="7"/>
        <v>2.1725670058764521</v>
      </c>
    </row>
    <row r="82" spans="1:16" x14ac:dyDescent="0.75">
      <c r="A82" s="7">
        <v>0.47153935185185186</v>
      </c>
      <c r="B82">
        <v>18.350000000000001</v>
      </c>
      <c r="C82">
        <v>56.49</v>
      </c>
      <c r="D82">
        <v>10</v>
      </c>
      <c r="E82">
        <v>56.74</v>
      </c>
      <c r="F82">
        <v>10</v>
      </c>
      <c r="G82">
        <v>60.19</v>
      </c>
      <c r="H82">
        <v>56.71</v>
      </c>
      <c r="I82">
        <v>50.05</v>
      </c>
      <c r="J82">
        <v>34.56</v>
      </c>
      <c r="K82">
        <v>1240.3499999999999</v>
      </c>
      <c r="L82">
        <f t="shared" si="4"/>
        <v>12.395600000000002</v>
      </c>
      <c r="M82">
        <f t="shared" si="5"/>
        <v>0.63451340117529031</v>
      </c>
      <c r="N82">
        <v>81</v>
      </c>
      <c r="O82">
        <f t="shared" si="6"/>
        <v>68.479783148859283</v>
      </c>
      <c r="P82">
        <f t="shared" si="7"/>
        <v>2.1725670058764521</v>
      </c>
    </row>
    <row r="83" spans="1:16" x14ac:dyDescent="0.75">
      <c r="A83" s="7">
        <v>0.4722337962962963</v>
      </c>
      <c r="B83">
        <v>18.350000000000001</v>
      </c>
      <c r="C83">
        <v>56.63</v>
      </c>
      <c r="D83">
        <v>10</v>
      </c>
      <c r="E83">
        <v>56.98</v>
      </c>
      <c r="F83">
        <v>10</v>
      </c>
      <c r="G83">
        <v>60.5</v>
      </c>
      <c r="H83">
        <v>57.07</v>
      </c>
      <c r="I83">
        <v>50.55</v>
      </c>
      <c r="J83">
        <v>33.74</v>
      </c>
      <c r="K83">
        <v>1241.72</v>
      </c>
      <c r="L83">
        <f t="shared" si="4"/>
        <v>12.395600000000002</v>
      </c>
      <c r="M83">
        <f t="shared" si="5"/>
        <v>0.63451340117529031</v>
      </c>
      <c r="N83">
        <v>82</v>
      </c>
      <c r="O83">
        <f t="shared" si="6"/>
        <v>68.479783148859283</v>
      </c>
      <c r="P83">
        <f t="shared" si="7"/>
        <v>2.1725670058764521</v>
      </c>
    </row>
    <row r="84" spans="1:16" x14ac:dyDescent="0.75">
      <c r="A84" s="7">
        <v>0.47292824074074075</v>
      </c>
      <c r="B84">
        <v>18.309999999999999</v>
      </c>
      <c r="C84">
        <v>56.42</v>
      </c>
      <c r="D84">
        <v>10</v>
      </c>
      <c r="E84">
        <v>57.2</v>
      </c>
      <c r="F84">
        <v>10</v>
      </c>
      <c r="G84">
        <v>60.63</v>
      </c>
      <c r="H84">
        <v>57.35</v>
      </c>
      <c r="I84">
        <v>51.01</v>
      </c>
      <c r="J84">
        <v>33.99</v>
      </c>
      <c r="K84">
        <v>1244.45</v>
      </c>
      <c r="L84">
        <f t="shared" si="4"/>
        <v>12.355599999999999</v>
      </c>
      <c r="M84">
        <f t="shared" si="5"/>
        <v>0.6324658572042835</v>
      </c>
      <c r="N84">
        <v>83</v>
      </c>
      <c r="O84">
        <f t="shared" si="6"/>
        <v>68.37773964841854</v>
      </c>
      <c r="P84">
        <f t="shared" si="7"/>
        <v>2.1623292860214174</v>
      </c>
    </row>
    <row r="85" spans="1:16" x14ac:dyDescent="0.75">
      <c r="A85" s="7">
        <v>0.47362268518518519</v>
      </c>
      <c r="B85">
        <v>18.29</v>
      </c>
      <c r="C85">
        <v>56.08</v>
      </c>
      <c r="D85">
        <v>10</v>
      </c>
      <c r="E85">
        <v>57.39</v>
      </c>
      <c r="F85">
        <v>10</v>
      </c>
      <c r="G85">
        <v>60.78</v>
      </c>
      <c r="H85">
        <v>57.57</v>
      </c>
      <c r="I85">
        <v>51.46</v>
      </c>
      <c r="J85">
        <v>32.450000000000003</v>
      </c>
      <c r="K85">
        <v>1243.0899999999999</v>
      </c>
      <c r="L85">
        <f t="shared" si="4"/>
        <v>12.335599999999999</v>
      </c>
      <c r="M85">
        <f t="shared" si="5"/>
        <v>0.63144208521878009</v>
      </c>
      <c r="N85">
        <v>84</v>
      </c>
      <c r="O85">
        <f t="shared" si="6"/>
        <v>68.326469729887478</v>
      </c>
      <c r="P85">
        <f t="shared" si="7"/>
        <v>2.1572104260939007</v>
      </c>
    </row>
    <row r="86" spans="1:16" x14ac:dyDescent="0.75">
      <c r="A86" s="7">
        <v>0.47431712962962963</v>
      </c>
      <c r="B86">
        <v>18.23</v>
      </c>
      <c r="C86">
        <v>55.68</v>
      </c>
      <c r="D86">
        <v>10</v>
      </c>
      <c r="E86">
        <v>57.47</v>
      </c>
      <c r="F86">
        <v>10</v>
      </c>
      <c r="G86">
        <v>60.6</v>
      </c>
      <c r="H86">
        <v>57.62</v>
      </c>
      <c r="I86">
        <v>51.9</v>
      </c>
      <c r="J86">
        <v>32.85</v>
      </c>
      <c r="K86">
        <v>1240.3499999999999</v>
      </c>
      <c r="L86">
        <f t="shared" si="4"/>
        <v>12.275600000000001</v>
      </c>
      <c r="M86">
        <f t="shared" si="5"/>
        <v>0.62837076926226998</v>
      </c>
      <c r="N86">
        <v>85</v>
      </c>
      <c r="O86">
        <f t="shared" si="6"/>
        <v>68.171657597184662</v>
      </c>
      <c r="P86">
        <f t="shared" si="7"/>
        <v>2.1418538463113501</v>
      </c>
    </row>
    <row r="87" spans="1:16" x14ac:dyDescent="0.75">
      <c r="A87" s="7">
        <v>0.47501157407407407</v>
      </c>
      <c r="B87">
        <v>18.21</v>
      </c>
      <c r="C87">
        <v>55.47</v>
      </c>
      <c r="D87">
        <v>10</v>
      </c>
      <c r="E87">
        <v>57.48</v>
      </c>
      <c r="F87">
        <v>10</v>
      </c>
      <c r="G87">
        <v>60.57</v>
      </c>
      <c r="H87">
        <v>57.69</v>
      </c>
      <c r="I87">
        <v>52.24</v>
      </c>
      <c r="J87">
        <v>33.21</v>
      </c>
      <c r="K87">
        <v>1223.95</v>
      </c>
      <c r="L87">
        <f t="shared" si="4"/>
        <v>12.255600000000001</v>
      </c>
      <c r="M87">
        <f t="shared" si="5"/>
        <v>0.62734699727676657</v>
      </c>
      <c r="N87">
        <v>86</v>
      </c>
      <c r="O87">
        <f t="shared" si="6"/>
        <v>68.119716700936721</v>
      </c>
      <c r="P87">
        <f t="shared" si="7"/>
        <v>2.136734986383833</v>
      </c>
    </row>
    <row r="88" spans="1:16" x14ac:dyDescent="0.75">
      <c r="A88" s="7">
        <v>0.47570601851851851</v>
      </c>
      <c r="B88">
        <v>18.2</v>
      </c>
      <c r="C88">
        <v>55.45</v>
      </c>
      <c r="D88">
        <v>10</v>
      </c>
      <c r="E88">
        <v>57.45</v>
      </c>
      <c r="F88">
        <v>10</v>
      </c>
      <c r="G88">
        <v>60.59</v>
      </c>
      <c r="H88">
        <v>57.85</v>
      </c>
      <c r="I88">
        <v>52.6</v>
      </c>
      <c r="J88">
        <v>34.65</v>
      </c>
      <c r="K88">
        <v>1240.3499999999999</v>
      </c>
      <c r="L88">
        <f t="shared" si="4"/>
        <v>12.2456</v>
      </c>
      <c r="M88">
        <f t="shared" si="5"/>
        <v>0.62683511128401481</v>
      </c>
      <c r="N88">
        <v>87</v>
      </c>
      <c r="O88">
        <f t="shared" si="6"/>
        <v>68.093682628862624</v>
      </c>
      <c r="P88">
        <f t="shared" si="7"/>
        <v>2.1341755564200744</v>
      </c>
    </row>
    <row r="89" spans="1:16" x14ac:dyDescent="0.75">
      <c r="A89" s="7">
        <v>0.47640046296296296</v>
      </c>
      <c r="B89">
        <v>18.18</v>
      </c>
      <c r="C89">
        <v>55.45</v>
      </c>
      <c r="D89">
        <v>10</v>
      </c>
      <c r="E89">
        <v>57.38</v>
      </c>
      <c r="F89">
        <v>10</v>
      </c>
      <c r="G89">
        <v>60.52</v>
      </c>
      <c r="H89">
        <v>57.84</v>
      </c>
      <c r="I89">
        <v>52.89</v>
      </c>
      <c r="J89">
        <v>34.22</v>
      </c>
      <c r="K89">
        <v>1230.78</v>
      </c>
      <c r="L89">
        <f t="shared" si="4"/>
        <v>12.2256</v>
      </c>
      <c r="M89">
        <f t="shared" si="5"/>
        <v>0.62581133929851152</v>
      </c>
      <c r="N89">
        <v>88</v>
      </c>
      <c r="O89">
        <f t="shared" si="6"/>
        <v>68.041486716398381</v>
      </c>
      <c r="P89">
        <f t="shared" si="7"/>
        <v>2.1290566964925577</v>
      </c>
    </row>
    <row r="90" spans="1:16" x14ac:dyDescent="0.75">
      <c r="A90" s="7">
        <v>0.4770949074074074</v>
      </c>
      <c r="B90">
        <v>18.170000000000002</v>
      </c>
      <c r="C90">
        <v>55.41</v>
      </c>
      <c r="D90">
        <v>10</v>
      </c>
      <c r="E90">
        <v>57.36</v>
      </c>
      <c r="F90">
        <v>10</v>
      </c>
      <c r="G90">
        <v>60.56</v>
      </c>
      <c r="H90">
        <v>57.98</v>
      </c>
      <c r="I90">
        <v>53.23</v>
      </c>
      <c r="J90">
        <v>32.35</v>
      </c>
      <c r="K90">
        <v>1259.49</v>
      </c>
      <c r="L90">
        <f t="shared" si="4"/>
        <v>12.215600000000002</v>
      </c>
      <c r="M90">
        <f t="shared" si="5"/>
        <v>0.62529945330575987</v>
      </c>
      <c r="N90">
        <v>89</v>
      </c>
      <c r="O90">
        <f t="shared" si="6"/>
        <v>68.015324666819481</v>
      </c>
      <c r="P90">
        <f t="shared" si="7"/>
        <v>2.1264972665287996</v>
      </c>
    </row>
    <row r="91" spans="1:16" x14ac:dyDescent="0.75">
      <c r="A91" s="7">
        <v>0.47778935185185184</v>
      </c>
      <c r="B91">
        <v>18.14</v>
      </c>
      <c r="C91">
        <v>55.23</v>
      </c>
      <c r="D91">
        <v>10</v>
      </c>
      <c r="E91">
        <v>57.35</v>
      </c>
      <c r="F91">
        <v>10</v>
      </c>
      <c r="G91">
        <v>60.64</v>
      </c>
      <c r="H91">
        <v>58.19</v>
      </c>
      <c r="I91">
        <v>53.53</v>
      </c>
      <c r="J91">
        <v>32.85</v>
      </c>
      <c r="K91">
        <v>1264.96</v>
      </c>
      <c r="L91">
        <f t="shared" si="4"/>
        <v>12.185600000000001</v>
      </c>
      <c r="M91">
        <f t="shared" si="5"/>
        <v>0.6237637953275047</v>
      </c>
      <c r="N91">
        <v>90</v>
      </c>
      <c r="O91">
        <f t="shared" si="6"/>
        <v>67.936580882352942</v>
      </c>
      <c r="P91">
        <f t="shared" si="7"/>
        <v>2.1188189766375238</v>
      </c>
    </row>
    <row r="92" spans="1:16" x14ac:dyDescent="0.75">
      <c r="A92" s="7">
        <v>0.47848379629629628</v>
      </c>
      <c r="B92">
        <v>18.100000000000001</v>
      </c>
      <c r="C92">
        <v>55.14</v>
      </c>
      <c r="D92">
        <v>10</v>
      </c>
      <c r="E92">
        <v>57.32</v>
      </c>
      <c r="F92">
        <v>10</v>
      </c>
      <c r="G92">
        <v>60.61</v>
      </c>
      <c r="H92">
        <v>58.25</v>
      </c>
      <c r="I92">
        <v>53.87</v>
      </c>
      <c r="J92">
        <v>33.33</v>
      </c>
      <c r="K92">
        <v>1273.1600000000001</v>
      </c>
      <c r="L92">
        <f t="shared" si="4"/>
        <v>12.145600000000002</v>
      </c>
      <c r="M92">
        <f t="shared" si="5"/>
        <v>0.621716251356498</v>
      </c>
      <c r="N92">
        <v>91</v>
      </c>
      <c r="O92">
        <f t="shared" si="6"/>
        <v>67.83098406007116</v>
      </c>
      <c r="P92">
        <f t="shared" si="7"/>
        <v>2.10858125678249</v>
      </c>
    </row>
    <row r="93" spans="1:16" x14ac:dyDescent="0.75">
      <c r="A93" s="7">
        <v>0.47917824074074072</v>
      </c>
      <c r="B93">
        <v>18.07</v>
      </c>
      <c r="C93">
        <v>55.19</v>
      </c>
      <c r="D93">
        <v>10</v>
      </c>
      <c r="E93">
        <v>57.33</v>
      </c>
      <c r="F93">
        <v>10</v>
      </c>
      <c r="G93">
        <v>60.61</v>
      </c>
      <c r="H93">
        <v>58.38</v>
      </c>
      <c r="I93">
        <v>54.15</v>
      </c>
      <c r="J93">
        <v>34.82</v>
      </c>
      <c r="K93">
        <v>1275.9000000000001</v>
      </c>
      <c r="L93">
        <f t="shared" si="4"/>
        <v>12.115600000000001</v>
      </c>
      <c r="M93">
        <f t="shared" si="5"/>
        <v>0.62018059337824283</v>
      </c>
      <c r="N93">
        <v>92</v>
      </c>
      <c r="O93">
        <f t="shared" si="6"/>
        <v>67.751328865264625</v>
      </c>
      <c r="P93">
        <f t="shared" si="7"/>
        <v>2.1009029668912143</v>
      </c>
    </row>
    <row r="94" spans="1:16" x14ac:dyDescent="0.75">
      <c r="A94" s="7">
        <v>0.47987268518518517</v>
      </c>
      <c r="B94">
        <v>18.03</v>
      </c>
      <c r="C94">
        <v>55.17</v>
      </c>
      <c r="D94">
        <v>10</v>
      </c>
      <c r="E94">
        <v>57.36</v>
      </c>
      <c r="F94">
        <v>10</v>
      </c>
      <c r="G94">
        <v>60.71</v>
      </c>
      <c r="H94">
        <v>58.51</v>
      </c>
      <c r="I94">
        <v>54.44</v>
      </c>
      <c r="J94">
        <v>34.25</v>
      </c>
      <c r="K94">
        <v>1286.83</v>
      </c>
      <c r="L94">
        <f t="shared" si="4"/>
        <v>12.075600000000001</v>
      </c>
      <c r="M94">
        <f t="shared" si="5"/>
        <v>0.61813304940723612</v>
      </c>
      <c r="N94">
        <v>93</v>
      </c>
      <c r="O94">
        <f t="shared" si="6"/>
        <v>67.644506277120826</v>
      </c>
      <c r="P94">
        <f t="shared" si="7"/>
        <v>2.0906652470361808</v>
      </c>
    </row>
    <row r="95" spans="1:16" x14ac:dyDescent="0.75">
      <c r="A95" s="7">
        <v>0.48056712962962966</v>
      </c>
      <c r="B95">
        <v>17.989999999999998</v>
      </c>
      <c r="C95">
        <v>55.34</v>
      </c>
      <c r="D95">
        <v>10</v>
      </c>
      <c r="E95">
        <v>57.44</v>
      </c>
      <c r="F95">
        <v>10</v>
      </c>
      <c r="G95">
        <v>60.74</v>
      </c>
      <c r="H95">
        <v>58.68</v>
      </c>
      <c r="I95">
        <v>54.75</v>
      </c>
      <c r="J95">
        <v>33.68</v>
      </c>
      <c r="K95">
        <v>1299.1400000000001</v>
      </c>
      <c r="L95">
        <f t="shared" si="4"/>
        <v>12.035599999999999</v>
      </c>
      <c r="M95">
        <f t="shared" si="5"/>
        <v>0.6160855054362292</v>
      </c>
      <c r="N95">
        <v>94</v>
      </c>
      <c r="O95">
        <f t="shared" si="6"/>
        <v>67.536973644853603</v>
      </c>
      <c r="P95">
        <f t="shared" si="7"/>
        <v>2.0804275271811461</v>
      </c>
    </row>
    <row r="96" spans="1:16" x14ac:dyDescent="0.75">
      <c r="A96" s="7">
        <v>0.48126157407407405</v>
      </c>
      <c r="B96">
        <v>17.98</v>
      </c>
      <c r="C96">
        <v>55.1</v>
      </c>
      <c r="D96">
        <v>10</v>
      </c>
      <c r="E96">
        <v>57.55</v>
      </c>
      <c r="F96">
        <v>10</v>
      </c>
      <c r="G96">
        <v>60.73</v>
      </c>
      <c r="H96">
        <v>58.73</v>
      </c>
      <c r="I96">
        <v>54.97</v>
      </c>
      <c r="J96">
        <v>30.77</v>
      </c>
      <c r="K96">
        <v>1223.95</v>
      </c>
      <c r="L96">
        <f t="shared" si="4"/>
        <v>12.025600000000001</v>
      </c>
      <c r="M96">
        <f t="shared" si="5"/>
        <v>0.61557361944347766</v>
      </c>
      <c r="N96">
        <v>95</v>
      </c>
      <c r="O96">
        <f t="shared" si="6"/>
        <v>67.509978712080908</v>
      </c>
      <c r="P96">
        <f t="shared" si="7"/>
        <v>2.0778680972173884</v>
      </c>
    </row>
    <row r="97" spans="1:16" x14ac:dyDescent="0.75">
      <c r="A97" s="7">
        <v>0.48195601851851855</v>
      </c>
      <c r="B97">
        <v>17.98</v>
      </c>
      <c r="C97">
        <v>54.97</v>
      </c>
      <c r="D97">
        <v>10</v>
      </c>
      <c r="E97">
        <v>57.58</v>
      </c>
      <c r="F97">
        <v>10</v>
      </c>
      <c r="G97">
        <v>60.37</v>
      </c>
      <c r="H97">
        <v>58.56</v>
      </c>
      <c r="I97">
        <v>54.94</v>
      </c>
      <c r="J97">
        <v>35.51</v>
      </c>
      <c r="K97">
        <v>1113.21</v>
      </c>
      <c r="L97">
        <f t="shared" si="4"/>
        <v>12.025600000000001</v>
      </c>
      <c r="M97">
        <f t="shared" si="5"/>
        <v>0.61557361944347766</v>
      </c>
      <c r="N97">
        <v>96</v>
      </c>
      <c r="O97">
        <f t="shared" si="6"/>
        <v>67.509978712080908</v>
      </c>
      <c r="P97">
        <f t="shared" si="7"/>
        <v>2.0778680972173884</v>
      </c>
    </row>
    <row r="98" spans="1:16" x14ac:dyDescent="0.75">
      <c r="A98" s="7">
        <v>0.48265046296296293</v>
      </c>
      <c r="B98">
        <v>17.97</v>
      </c>
      <c r="C98">
        <v>54.71</v>
      </c>
      <c r="D98">
        <v>10</v>
      </c>
      <c r="E98">
        <v>57.59</v>
      </c>
      <c r="F98">
        <v>10</v>
      </c>
      <c r="G98">
        <v>60.12</v>
      </c>
      <c r="H98">
        <v>58.28</v>
      </c>
      <c r="I98">
        <v>54.52</v>
      </c>
      <c r="J98">
        <v>31.84</v>
      </c>
      <c r="K98">
        <v>1031.18</v>
      </c>
      <c r="L98">
        <f t="shared" si="4"/>
        <v>12.015599999999999</v>
      </c>
      <c r="M98">
        <f t="shared" si="5"/>
        <v>0.6150617334507259</v>
      </c>
      <c r="N98">
        <v>97</v>
      </c>
      <c r="O98">
        <f t="shared" si="6"/>
        <v>67.482938846166647</v>
      </c>
      <c r="P98">
        <f t="shared" si="7"/>
        <v>2.0753086672536294</v>
      </c>
    </row>
    <row r="99" spans="1:16" x14ac:dyDescent="0.75">
      <c r="A99" s="7">
        <v>0.48334490740740743</v>
      </c>
      <c r="B99">
        <v>17.96</v>
      </c>
      <c r="C99">
        <v>54.55</v>
      </c>
      <c r="D99">
        <v>10</v>
      </c>
      <c r="E99">
        <v>57.54</v>
      </c>
      <c r="F99">
        <v>10</v>
      </c>
      <c r="G99">
        <v>60.41</v>
      </c>
      <c r="H99">
        <v>58.53</v>
      </c>
      <c r="I99">
        <v>54.61</v>
      </c>
      <c r="J99">
        <v>32.33</v>
      </c>
      <c r="K99">
        <v>1184.3</v>
      </c>
      <c r="L99">
        <f t="shared" si="4"/>
        <v>12.005600000000001</v>
      </c>
      <c r="M99">
        <f t="shared" si="5"/>
        <v>0.61454984745797425</v>
      </c>
      <c r="N99">
        <v>98</v>
      </c>
      <c r="O99">
        <f t="shared" si="6"/>
        <v>67.455853934830429</v>
      </c>
      <c r="P99">
        <f t="shared" si="7"/>
        <v>2.0727492372898713</v>
      </c>
    </row>
    <row r="100" spans="1:16" x14ac:dyDescent="0.75">
      <c r="A100" s="7">
        <v>0.48403935185185182</v>
      </c>
      <c r="B100">
        <v>17.940000000000001</v>
      </c>
      <c r="C100">
        <v>54.58</v>
      </c>
      <c r="D100">
        <v>10</v>
      </c>
      <c r="E100">
        <v>57.47</v>
      </c>
      <c r="F100">
        <v>10</v>
      </c>
      <c r="G100">
        <v>60.46</v>
      </c>
      <c r="H100">
        <v>58.67</v>
      </c>
      <c r="I100">
        <v>54.98</v>
      </c>
      <c r="J100">
        <v>32.950000000000003</v>
      </c>
      <c r="K100">
        <v>1266.33</v>
      </c>
      <c r="L100">
        <f t="shared" si="4"/>
        <v>11.985600000000002</v>
      </c>
      <c r="M100">
        <f t="shared" si="5"/>
        <v>0.61352607547247084</v>
      </c>
      <c r="N100">
        <v>99</v>
      </c>
      <c r="O100">
        <f t="shared" si="6"/>
        <v>67.401548524896555</v>
      </c>
      <c r="P100">
        <f t="shared" si="7"/>
        <v>2.0676303773623546</v>
      </c>
    </row>
    <row r="101" spans="1:16" x14ac:dyDescent="0.75">
      <c r="A101" s="7">
        <v>0.48473379629629632</v>
      </c>
      <c r="B101">
        <v>17.93</v>
      </c>
      <c r="C101">
        <v>54.48</v>
      </c>
      <c r="D101">
        <v>10</v>
      </c>
      <c r="E101">
        <v>57.5</v>
      </c>
      <c r="F101">
        <v>10</v>
      </c>
      <c r="G101">
        <v>60.75</v>
      </c>
      <c r="H101">
        <v>58.93</v>
      </c>
      <c r="I101">
        <v>55.49</v>
      </c>
      <c r="J101">
        <v>33.39</v>
      </c>
      <c r="K101">
        <v>1316.91</v>
      </c>
      <c r="L101">
        <f t="shared" si="4"/>
        <v>11.9756</v>
      </c>
      <c r="M101">
        <f t="shared" si="5"/>
        <v>0.61301418947971908</v>
      </c>
      <c r="N101">
        <v>100</v>
      </c>
      <c r="O101">
        <f t="shared" si="6"/>
        <v>67.374327799859728</v>
      </c>
      <c r="P101">
        <f t="shared" si="7"/>
        <v>2.0650709473985955</v>
      </c>
    </row>
    <row r="102" spans="1:16" x14ac:dyDescent="0.75">
      <c r="A102" s="7">
        <v>0.4854282407407407</v>
      </c>
      <c r="B102">
        <v>17.899999999999999</v>
      </c>
      <c r="C102">
        <v>54.48</v>
      </c>
      <c r="D102">
        <v>10</v>
      </c>
      <c r="E102">
        <v>57.52</v>
      </c>
      <c r="F102">
        <v>10</v>
      </c>
      <c r="G102">
        <v>60.69</v>
      </c>
      <c r="H102">
        <v>59.05</v>
      </c>
      <c r="I102">
        <v>55.94</v>
      </c>
      <c r="J102">
        <v>34.57</v>
      </c>
      <c r="K102">
        <v>1293.67</v>
      </c>
      <c r="L102">
        <f t="shared" si="4"/>
        <v>11.945599999999999</v>
      </c>
      <c r="M102">
        <f t="shared" si="5"/>
        <v>0.61147853150146403</v>
      </c>
      <c r="N102">
        <v>101</v>
      </c>
      <c r="O102">
        <f t="shared" si="6"/>
        <v>67.292392177873026</v>
      </c>
      <c r="P102">
        <f t="shared" si="7"/>
        <v>2.0573926575073198</v>
      </c>
    </row>
    <row r="103" spans="1:16" x14ac:dyDescent="0.75">
      <c r="A103" s="7">
        <v>0.4861226851851852</v>
      </c>
      <c r="B103">
        <v>17.89</v>
      </c>
      <c r="C103">
        <v>54.51</v>
      </c>
      <c r="D103">
        <v>10</v>
      </c>
      <c r="E103">
        <v>57.55</v>
      </c>
      <c r="F103">
        <v>10</v>
      </c>
      <c r="G103">
        <v>60.78</v>
      </c>
      <c r="H103">
        <v>59.21</v>
      </c>
      <c r="I103">
        <v>56.24</v>
      </c>
      <c r="J103">
        <v>34.369999999999997</v>
      </c>
      <c r="K103">
        <v>1289.57</v>
      </c>
      <c r="L103">
        <f t="shared" si="4"/>
        <v>11.935600000000001</v>
      </c>
      <c r="M103">
        <f t="shared" si="5"/>
        <v>0.61096664550871238</v>
      </c>
      <c r="N103">
        <v>102</v>
      </c>
      <c r="O103">
        <f t="shared" si="6"/>
        <v>67.264988773082223</v>
      </c>
      <c r="P103">
        <f t="shared" si="7"/>
        <v>2.0548332275435621</v>
      </c>
    </row>
    <row r="104" spans="1:16" x14ac:dyDescent="0.75">
      <c r="A104" s="7">
        <v>0.48681712962962959</v>
      </c>
      <c r="B104">
        <v>17.86</v>
      </c>
      <c r="C104">
        <v>54.44</v>
      </c>
      <c r="D104">
        <v>10</v>
      </c>
      <c r="E104">
        <v>57.56</v>
      </c>
      <c r="F104">
        <v>10</v>
      </c>
      <c r="G104">
        <v>60.63</v>
      </c>
      <c r="H104">
        <v>59.23</v>
      </c>
      <c r="I104">
        <v>56.47</v>
      </c>
      <c r="J104">
        <v>34.36</v>
      </c>
      <c r="K104">
        <v>1256.76</v>
      </c>
      <c r="L104">
        <f t="shared" si="4"/>
        <v>11.9056</v>
      </c>
      <c r="M104">
        <f t="shared" si="5"/>
        <v>0.60943098753045721</v>
      </c>
      <c r="N104">
        <v>103</v>
      </c>
      <c r="O104">
        <f t="shared" si="6"/>
        <v>67.18250235183443</v>
      </c>
      <c r="P104">
        <f t="shared" si="7"/>
        <v>2.047154937652286</v>
      </c>
    </row>
    <row r="105" spans="1:16" x14ac:dyDescent="0.75">
      <c r="A105" s="7">
        <v>0.48751157407407408</v>
      </c>
      <c r="B105">
        <v>17.86</v>
      </c>
      <c r="C105">
        <v>54.65</v>
      </c>
      <c r="D105">
        <v>10</v>
      </c>
      <c r="E105">
        <v>57.55</v>
      </c>
      <c r="F105">
        <v>10</v>
      </c>
      <c r="G105">
        <v>60.13</v>
      </c>
      <c r="H105">
        <v>58.96</v>
      </c>
      <c r="I105">
        <v>56.38</v>
      </c>
      <c r="J105">
        <v>31.37</v>
      </c>
      <c r="K105">
        <v>1107.74</v>
      </c>
      <c r="L105">
        <f t="shared" si="4"/>
        <v>11.9056</v>
      </c>
      <c r="M105">
        <f t="shared" si="5"/>
        <v>0.60943098753045721</v>
      </c>
      <c r="N105">
        <v>104</v>
      </c>
      <c r="O105">
        <f t="shared" si="6"/>
        <v>67.18250235183443</v>
      </c>
      <c r="P105">
        <f t="shared" si="7"/>
        <v>2.047154937652286</v>
      </c>
    </row>
    <row r="106" spans="1:16" x14ac:dyDescent="0.75">
      <c r="A106" s="7">
        <v>0.48820601851851847</v>
      </c>
      <c r="B106">
        <v>17.850000000000001</v>
      </c>
      <c r="C106">
        <v>54.64</v>
      </c>
      <c r="D106">
        <v>10</v>
      </c>
      <c r="E106">
        <v>57.53</v>
      </c>
      <c r="F106">
        <v>10</v>
      </c>
      <c r="G106">
        <v>60.1</v>
      </c>
      <c r="H106">
        <v>58.82</v>
      </c>
      <c r="I106">
        <v>56.19</v>
      </c>
      <c r="J106">
        <v>32.32</v>
      </c>
      <c r="K106">
        <v>932.75</v>
      </c>
      <c r="L106">
        <f t="shared" si="4"/>
        <v>11.895600000000002</v>
      </c>
      <c r="M106">
        <f t="shared" si="5"/>
        <v>0.60891910153770568</v>
      </c>
      <c r="N106">
        <v>105</v>
      </c>
      <c r="O106">
        <f t="shared" si="6"/>
        <v>67.154914422139285</v>
      </c>
      <c r="P106">
        <f t="shared" si="7"/>
        <v>2.0445955076885283</v>
      </c>
    </row>
    <row r="107" spans="1:16" x14ac:dyDescent="0.75">
      <c r="A107" s="7">
        <v>0.48890046296296297</v>
      </c>
      <c r="B107">
        <v>17.84</v>
      </c>
      <c r="C107">
        <v>54.49</v>
      </c>
      <c r="D107">
        <v>10</v>
      </c>
      <c r="E107">
        <v>57.44</v>
      </c>
      <c r="F107">
        <v>10</v>
      </c>
      <c r="G107">
        <v>59.62</v>
      </c>
      <c r="H107">
        <v>58.36</v>
      </c>
      <c r="I107">
        <v>55.57</v>
      </c>
      <c r="J107">
        <v>32.619999999999997</v>
      </c>
      <c r="K107">
        <v>804.24</v>
      </c>
      <c r="L107">
        <f t="shared" si="4"/>
        <v>11.8856</v>
      </c>
      <c r="M107">
        <f t="shared" si="5"/>
        <v>0.60840721554495392</v>
      </c>
      <c r="N107">
        <v>106</v>
      </c>
      <c r="O107">
        <f t="shared" si="6"/>
        <v>67.127280070000666</v>
      </c>
      <c r="P107">
        <f t="shared" si="7"/>
        <v>2.0420360777247692</v>
      </c>
    </row>
    <row r="108" spans="1:16" x14ac:dyDescent="0.75">
      <c r="A108" s="7">
        <v>0.48959490740740735</v>
      </c>
      <c r="B108">
        <v>17.82</v>
      </c>
      <c r="C108">
        <v>54.62</v>
      </c>
      <c r="D108">
        <v>10</v>
      </c>
      <c r="E108">
        <v>57.26</v>
      </c>
      <c r="F108">
        <v>10</v>
      </c>
      <c r="G108">
        <v>59.13</v>
      </c>
      <c r="H108">
        <v>57.82</v>
      </c>
      <c r="I108">
        <v>54.74</v>
      </c>
      <c r="J108">
        <v>32.729999999999997</v>
      </c>
      <c r="K108">
        <v>637.45000000000005</v>
      </c>
      <c r="L108">
        <f t="shared" si="4"/>
        <v>11.865600000000001</v>
      </c>
      <c r="M108">
        <f t="shared" si="5"/>
        <v>0.60738344355945051</v>
      </c>
      <c r="N108">
        <v>107</v>
      </c>
      <c r="O108">
        <f t="shared" si="6"/>
        <v>67.071871628910458</v>
      </c>
      <c r="P108">
        <f t="shared" si="7"/>
        <v>2.0369172177972525</v>
      </c>
    </row>
    <row r="109" spans="1:16" x14ac:dyDescent="0.75">
      <c r="A109" s="7">
        <v>0.49028935185185185</v>
      </c>
      <c r="B109">
        <v>17.809999999999999</v>
      </c>
      <c r="C109">
        <v>54.47</v>
      </c>
      <c r="D109">
        <v>10</v>
      </c>
      <c r="E109">
        <v>56.97</v>
      </c>
      <c r="F109">
        <v>10</v>
      </c>
      <c r="G109">
        <v>58.66</v>
      </c>
      <c r="H109">
        <v>57.14</v>
      </c>
      <c r="I109">
        <v>53.55</v>
      </c>
      <c r="J109">
        <v>30.41</v>
      </c>
      <c r="K109">
        <v>539.02</v>
      </c>
      <c r="L109">
        <f t="shared" si="4"/>
        <v>11.855599999999999</v>
      </c>
      <c r="M109">
        <f t="shared" si="5"/>
        <v>0.60687155756669875</v>
      </c>
      <c r="N109">
        <v>108</v>
      </c>
      <c r="O109">
        <f t="shared" si="6"/>
        <v>67.044097304227535</v>
      </c>
      <c r="P109">
        <f t="shared" si="7"/>
        <v>2.0343577878334935</v>
      </c>
    </row>
    <row r="110" spans="1:16" x14ac:dyDescent="0.75">
      <c r="A110" s="7">
        <v>0.49098379629629635</v>
      </c>
      <c r="B110">
        <v>17.78</v>
      </c>
      <c r="C110">
        <v>54.2</v>
      </c>
      <c r="D110">
        <v>10</v>
      </c>
      <c r="E110">
        <v>56.72</v>
      </c>
      <c r="F110">
        <v>10</v>
      </c>
      <c r="G110">
        <v>59.32</v>
      </c>
      <c r="H110">
        <v>57.3</v>
      </c>
      <c r="I110">
        <v>53.29</v>
      </c>
      <c r="J110">
        <v>31.27</v>
      </c>
      <c r="K110">
        <v>927.28</v>
      </c>
      <c r="L110">
        <f t="shared" si="4"/>
        <v>11.825600000000001</v>
      </c>
      <c r="M110">
        <f t="shared" si="5"/>
        <v>0.6053358995884438</v>
      </c>
      <c r="N110">
        <v>109</v>
      </c>
      <c r="O110">
        <f t="shared" si="6"/>
        <v>66.960492490867267</v>
      </c>
      <c r="P110">
        <f t="shared" si="7"/>
        <v>2.0266794979422187</v>
      </c>
    </row>
    <row r="111" spans="1:16" x14ac:dyDescent="0.75">
      <c r="A111" s="7">
        <v>0.49167824074074074</v>
      </c>
      <c r="B111">
        <v>17.77</v>
      </c>
      <c r="C111">
        <v>54.33</v>
      </c>
      <c r="D111">
        <v>10</v>
      </c>
      <c r="E111">
        <v>56.52</v>
      </c>
      <c r="F111">
        <v>10</v>
      </c>
      <c r="G111">
        <v>59.32</v>
      </c>
      <c r="H111">
        <v>57.5</v>
      </c>
      <c r="I111">
        <v>53.8</v>
      </c>
      <c r="J111">
        <v>32.31</v>
      </c>
      <c r="K111">
        <v>1029.82</v>
      </c>
      <c r="L111">
        <f t="shared" si="4"/>
        <v>11.8156</v>
      </c>
      <c r="M111">
        <f t="shared" si="5"/>
        <v>0.60482401359569204</v>
      </c>
      <c r="N111">
        <v>110</v>
      </c>
      <c r="O111">
        <f t="shared" si="6"/>
        <v>66.932529875757467</v>
      </c>
      <c r="P111">
        <f t="shared" si="7"/>
        <v>2.0241200679784597</v>
      </c>
    </row>
    <row r="112" spans="1:16" x14ac:dyDescent="0.75">
      <c r="A112" s="7">
        <v>0.49237268518518523</v>
      </c>
      <c r="B112">
        <v>17.77</v>
      </c>
      <c r="C112">
        <v>54.57</v>
      </c>
      <c r="D112">
        <v>10</v>
      </c>
      <c r="E112">
        <v>56.42</v>
      </c>
      <c r="F112">
        <v>10</v>
      </c>
      <c r="G112">
        <v>59.51</v>
      </c>
      <c r="H112">
        <v>57.75</v>
      </c>
      <c r="I112">
        <v>54.39</v>
      </c>
      <c r="J112">
        <v>33.29</v>
      </c>
      <c r="K112">
        <v>1107.74</v>
      </c>
      <c r="L112">
        <f t="shared" si="4"/>
        <v>11.8156</v>
      </c>
      <c r="M112">
        <f t="shared" si="5"/>
        <v>0.60482401359569204</v>
      </c>
      <c r="N112">
        <v>111</v>
      </c>
      <c r="O112">
        <f t="shared" si="6"/>
        <v>66.932529875757467</v>
      </c>
      <c r="P112">
        <f t="shared" si="7"/>
        <v>2.0241200679784597</v>
      </c>
    </row>
    <row r="113" spans="1:16" x14ac:dyDescent="0.75">
      <c r="A113" s="7">
        <v>0.49306712962962962</v>
      </c>
      <c r="B113">
        <v>17.7</v>
      </c>
      <c r="C113">
        <v>54.62</v>
      </c>
      <c r="D113">
        <v>10</v>
      </c>
      <c r="E113">
        <v>56.42</v>
      </c>
      <c r="F113">
        <v>10</v>
      </c>
      <c r="G113">
        <v>59.88</v>
      </c>
      <c r="H113">
        <v>58.17</v>
      </c>
      <c r="I113">
        <v>55.16</v>
      </c>
      <c r="J113">
        <v>35.08</v>
      </c>
      <c r="K113">
        <v>1191.1400000000001</v>
      </c>
      <c r="L113">
        <f t="shared" si="4"/>
        <v>11.7456</v>
      </c>
      <c r="M113">
        <f t="shared" si="5"/>
        <v>0.60124081164643017</v>
      </c>
      <c r="N113">
        <v>112</v>
      </c>
      <c r="O113">
        <f t="shared" si="6"/>
        <v>66.73545838441629</v>
      </c>
      <c r="P113">
        <f t="shared" si="7"/>
        <v>2.0062040582321505</v>
      </c>
    </row>
    <row r="114" spans="1:16" x14ac:dyDescent="0.75">
      <c r="A114" s="7">
        <v>0.49376157407407412</v>
      </c>
      <c r="B114">
        <v>17.68</v>
      </c>
      <c r="C114">
        <v>54.81</v>
      </c>
      <c r="D114">
        <v>10</v>
      </c>
      <c r="E114">
        <v>56.48</v>
      </c>
      <c r="F114">
        <v>10</v>
      </c>
      <c r="G114">
        <v>60.24</v>
      </c>
      <c r="H114">
        <v>58.64</v>
      </c>
      <c r="I114">
        <v>56.04</v>
      </c>
      <c r="J114">
        <v>34.97</v>
      </c>
      <c r="K114">
        <v>1278.6300000000001</v>
      </c>
      <c r="L114">
        <f t="shared" si="4"/>
        <v>11.7256</v>
      </c>
      <c r="M114">
        <f t="shared" si="5"/>
        <v>0.60021703966092677</v>
      </c>
      <c r="N114">
        <v>113</v>
      </c>
      <c r="O114">
        <f t="shared" si="6"/>
        <v>66.678720065497714</v>
      </c>
      <c r="P114">
        <f t="shared" si="7"/>
        <v>2.0010851983046338</v>
      </c>
    </row>
    <row r="115" spans="1:16" x14ac:dyDescent="0.75">
      <c r="A115" s="7">
        <v>0.4944560185185185</v>
      </c>
      <c r="B115">
        <v>17.670000000000002</v>
      </c>
      <c r="C115">
        <v>54.93</v>
      </c>
      <c r="D115">
        <v>10</v>
      </c>
      <c r="E115">
        <v>56.62</v>
      </c>
      <c r="F115">
        <v>10</v>
      </c>
      <c r="G115">
        <v>60.57</v>
      </c>
      <c r="H115">
        <v>59.06</v>
      </c>
      <c r="I115">
        <v>56.88</v>
      </c>
      <c r="J115">
        <v>32.08</v>
      </c>
      <c r="K115">
        <v>1295.04</v>
      </c>
      <c r="L115">
        <f t="shared" si="4"/>
        <v>11.715600000000002</v>
      </c>
      <c r="M115">
        <f t="shared" si="5"/>
        <v>0.59970515366817512</v>
      </c>
      <c r="N115">
        <v>114</v>
      </c>
      <c r="O115">
        <f t="shared" si="6"/>
        <v>66.650278261463356</v>
      </c>
      <c r="P115">
        <f t="shared" si="7"/>
        <v>1.9985257683408757</v>
      </c>
    </row>
    <row r="116" spans="1:16" x14ac:dyDescent="0.75">
      <c r="A116" s="7">
        <v>0.495150462962963</v>
      </c>
      <c r="B116">
        <v>17.66</v>
      </c>
      <c r="C116">
        <v>55.16</v>
      </c>
      <c r="D116">
        <v>10</v>
      </c>
      <c r="E116">
        <v>56.8</v>
      </c>
      <c r="F116">
        <v>10</v>
      </c>
      <c r="G116">
        <v>60.6</v>
      </c>
      <c r="H116">
        <v>59.34</v>
      </c>
      <c r="I116">
        <v>57.46</v>
      </c>
      <c r="J116">
        <v>33.1</v>
      </c>
      <c r="K116">
        <v>1284.0999999999999</v>
      </c>
      <c r="L116">
        <f t="shared" si="4"/>
        <v>11.7056</v>
      </c>
      <c r="M116">
        <f t="shared" si="5"/>
        <v>0.59919326767542336</v>
      </c>
      <c r="N116">
        <v>115</v>
      </c>
      <c r="O116">
        <f t="shared" si="6"/>
        <v>66.62178786221979</v>
      </c>
      <c r="P116">
        <f t="shared" si="7"/>
        <v>1.9959663383771169</v>
      </c>
    </row>
    <row r="117" spans="1:16" x14ac:dyDescent="0.75">
      <c r="A117" s="7">
        <v>0.49584490740740739</v>
      </c>
      <c r="B117">
        <v>17.649999999999999</v>
      </c>
      <c r="C117">
        <v>55.6</v>
      </c>
      <c r="D117">
        <v>10</v>
      </c>
      <c r="E117">
        <v>57</v>
      </c>
      <c r="F117">
        <v>10</v>
      </c>
      <c r="G117">
        <v>60.8</v>
      </c>
      <c r="H117">
        <v>59.67</v>
      </c>
      <c r="I117">
        <v>57.96</v>
      </c>
      <c r="J117">
        <v>32.97</v>
      </c>
      <c r="K117">
        <v>1281.3699999999999</v>
      </c>
      <c r="L117">
        <f t="shared" si="4"/>
        <v>11.695599999999999</v>
      </c>
      <c r="M117">
        <f t="shared" si="5"/>
        <v>0.5986813816826716</v>
      </c>
      <c r="N117">
        <v>116</v>
      </c>
      <c r="O117">
        <f t="shared" si="6"/>
        <v>66.593248743117059</v>
      </c>
      <c r="P117">
        <f t="shared" si="7"/>
        <v>1.9934069084133579</v>
      </c>
    </row>
    <row r="118" spans="1:16" x14ac:dyDescent="0.75">
      <c r="A118" s="7">
        <v>0.49653935185185188</v>
      </c>
      <c r="B118">
        <v>17.649999999999999</v>
      </c>
      <c r="C118">
        <v>55.56</v>
      </c>
      <c r="D118">
        <v>10</v>
      </c>
      <c r="E118">
        <v>57.19</v>
      </c>
      <c r="F118">
        <v>10</v>
      </c>
      <c r="G118">
        <v>61.03</v>
      </c>
      <c r="H118">
        <v>59.88</v>
      </c>
      <c r="I118">
        <v>58.39</v>
      </c>
      <c r="J118">
        <v>31.01</v>
      </c>
      <c r="K118">
        <v>1284.0999999999999</v>
      </c>
      <c r="L118">
        <f t="shared" si="4"/>
        <v>11.695599999999999</v>
      </c>
      <c r="M118">
        <f t="shared" si="5"/>
        <v>0.5986813816826716</v>
      </c>
      <c r="N118">
        <v>117</v>
      </c>
      <c r="O118">
        <f t="shared" si="6"/>
        <v>66.593248743117059</v>
      </c>
      <c r="P118">
        <f t="shared" si="7"/>
        <v>1.9934069084133579</v>
      </c>
    </row>
    <row r="119" spans="1:16" x14ac:dyDescent="0.75">
      <c r="A119" s="7">
        <v>0.49723379629629627</v>
      </c>
      <c r="B119">
        <v>17.64</v>
      </c>
      <c r="C119">
        <v>55.52</v>
      </c>
      <c r="D119">
        <v>10</v>
      </c>
      <c r="E119">
        <v>57.36</v>
      </c>
      <c r="F119">
        <v>10</v>
      </c>
      <c r="G119">
        <v>60.89</v>
      </c>
      <c r="H119">
        <v>59.94</v>
      </c>
      <c r="I119">
        <v>58.74</v>
      </c>
      <c r="J119">
        <v>33.72</v>
      </c>
      <c r="K119">
        <v>1288.2</v>
      </c>
      <c r="L119">
        <f t="shared" si="4"/>
        <v>11.685600000000001</v>
      </c>
      <c r="M119">
        <f t="shared" si="5"/>
        <v>0.59816949568992006</v>
      </c>
      <c r="N119">
        <v>118</v>
      </c>
      <c r="O119">
        <f t="shared" si="6"/>
        <v>66.564660779078523</v>
      </c>
      <c r="P119">
        <f t="shared" si="7"/>
        <v>1.9908474784496</v>
      </c>
    </row>
    <row r="120" spans="1:16" x14ac:dyDescent="0.75">
      <c r="A120" s="7">
        <v>0.49792824074074077</v>
      </c>
      <c r="B120">
        <v>17.61</v>
      </c>
      <c r="C120">
        <v>55.66</v>
      </c>
      <c r="D120">
        <v>10</v>
      </c>
      <c r="E120">
        <v>57.49</v>
      </c>
      <c r="F120">
        <v>10</v>
      </c>
      <c r="G120">
        <v>61.08</v>
      </c>
      <c r="H120">
        <v>60.2</v>
      </c>
      <c r="I120">
        <v>59.04</v>
      </c>
      <c r="J120">
        <v>35.15</v>
      </c>
      <c r="K120">
        <v>1295.04</v>
      </c>
      <c r="L120">
        <f t="shared" si="4"/>
        <v>11.6556</v>
      </c>
      <c r="M120">
        <f t="shared" si="5"/>
        <v>0.59663383771166489</v>
      </c>
      <c r="N120">
        <v>119</v>
      </c>
      <c r="O120">
        <f t="shared" si="6"/>
        <v>66.478602560142761</v>
      </c>
      <c r="P120">
        <f t="shared" si="7"/>
        <v>1.9831691885583242</v>
      </c>
    </row>
    <row r="121" spans="1:16" x14ac:dyDescent="0.75">
      <c r="A121" s="7">
        <v>0.49862268518518515</v>
      </c>
      <c r="B121">
        <v>17.600000000000001</v>
      </c>
      <c r="C121">
        <v>55.72</v>
      </c>
      <c r="D121">
        <v>10</v>
      </c>
      <c r="E121">
        <v>57.61</v>
      </c>
      <c r="F121">
        <v>10</v>
      </c>
      <c r="G121">
        <v>61.09</v>
      </c>
      <c r="H121">
        <v>60.33</v>
      </c>
      <c r="I121">
        <v>59.38</v>
      </c>
      <c r="J121">
        <v>33.24</v>
      </c>
      <c r="K121">
        <v>1299.1400000000001</v>
      </c>
      <c r="L121">
        <f t="shared" si="4"/>
        <v>11.645600000000002</v>
      </c>
      <c r="M121">
        <f t="shared" si="5"/>
        <v>0.59612195171891325</v>
      </c>
      <c r="N121">
        <v>120</v>
      </c>
      <c r="O121">
        <f t="shared" si="6"/>
        <v>66.44981795699664</v>
      </c>
      <c r="P121">
        <f t="shared" si="7"/>
        <v>1.9806097585945663</v>
      </c>
    </row>
    <row r="122" spans="1:16" x14ac:dyDescent="0.75">
      <c r="A122" s="7">
        <v>0.49931712962962965</v>
      </c>
      <c r="B122">
        <v>17.59</v>
      </c>
      <c r="C122">
        <v>55.68</v>
      </c>
      <c r="D122">
        <v>10</v>
      </c>
      <c r="E122">
        <v>57.7</v>
      </c>
      <c r="F122">
        <v>10</v>
      </c>
      <c r="G122">
        <v>61.25</v>
      </c>
      <c r="H122">
        <v>60.55</v>
      </c>
      <c r="I122">
        <v>59.71</v>
      </c>
      <c r="J122">
        <v>34.75</v>
      </c>
      <c r="K122">
        <v>1330.58</v>
      </c>
      <c r="L122">
        <f t="shared" si="4"/>
        <v>11.6356</v>
      </c>
      <c r="M122">
        <f t="shared" si="5"/>
        <v>0.59561006572616149</v>
      </c>
      <c r="N122">
        <v>121</v>
      </c>
      <c r="O122">
        <f t="shared" si="6"/>
        <v>66.420983877066931</v>
      </c>
      <c r="P122">
        <f t="shared" si="7"/>
        <v>1.9780503286308075</v>
      </c>
    </row>
    <row r="123" spans="1:16" x14ac:dyDescent="0.75">
      <c r="A123" s="7">
        <v>0.50001157407407404</v>
      </c>
      <c r="B123">
        <v>17.579999999999998</v>
      </c>
      <c r="C123">
        <v>55.75</v>
      </c>
      <c r="D123">
        <v>10</v>
      </c>
      <c r="E123">
        <v>57.78</v>
      </c>
      <c r="F123">
        <v>10</v>
      </c>
      <c r="G123">
        <v>61.43</v>
      </c>
      <c r="H123">
        <v>60.7</v>
      </c>
      <c r="I123">
        <v>60.09</v>
      </c>
      <c r="J123">
        <v>32.5</v>
      </c>
      <c r="K123">
        <v>1338.78</v>
      </c>
      <c r="L123">
        <f t="shared" si="4"/>
        <v>11.625599999999999</v>
      </c>
      <c r="M123">
        <f t="shared" si="5"/>
        <v>0.59509817973340973</v>
      </c>
      <c r="N123">
        <v>122</v>
      </c>
      <c r="O123">
        <f t="shared" si="6"/>
        <v>66.392100192678228</v>
      </c>
      <c r="P123">
        <f t="shared" si="7"/>
        <v>1.9754908986670485</v>
      </c>
    </row>
    <row r="124" spans="1:16" x14ac:dyDescent="0.75">
      <c r="A124" s="7">
        <v>0.50070601851851848</v>
      </c>
      <c r="B124">
        <v>17.579999999999998</v>
      </c>
      <c r="C124">
        <v>56.08</v>
      </c>
      <c r="D124">
        <v>10</v>
      </c>
      <c r="E124">
        <v>57.86</v>
      </c>
      <c r="F124">
        <v>10</v>
      </c>
      <c r="G124">
        <v>61.58</v>
      </c>
      <c r="H124">
        <v>60.96</v>
      </c>
      <c r="I124">
        <v>60.44</v>
      </c>
      <c r="J124">
        <v>35.03</v>
      </c>
      <c r="K124">
        <v>1360.66</v>
      </c>
      <c r="L124">
        <f t="shared" si="4"/>
        <v>11.625599999999999</v>
      </c>
      <c r="M124">
        <f t="shared" si="5"/>
        <v>0.59509817973340973</v>
      </c>
      <c r="N124">
        <v>123</v>
      </c>
      <c r="O124">
        <f t="shared" si="6"/>
        <v>66.392100192678228</v>
      </c>
      <c r="P124">
        <f t="shared" si="7"/>
        <v>1.9754908986670485</v>
      </c>
    </row>
    <row r="125" spans="1:16" x14ac:dyDescent="0.75">
      <c r="A125" s="7">
        <v>0.50140046296296303</v>
      </c>
      <c r="B125">
        <v>17.52</v>
      </c>
      <c r="C125">
        <v>56.44</v>
      </c>
      <c r="D125">
        <v>10</v>
      </c>
      <c r="E125">
        <v>58.02</v>
      </c>
      <c r="F125">
        <v>10</v>
      </c>
      <c r="G125">
        <v>61.7</v>
      </c>
      <c r="H125">
        <v>61.19</v>
      </c>
      <c r="I125">
        <v>60.77</v>
      </c>
      <c r="J125">
        <v>32.97</v>
      </c>
      <c r="K125">
        <v>1355.19</v>
      </c>
      <c r="L125">
        <f t="shared" si="4"/>
        <v>11.5656</v>
      </c>
      <c r="M125">
        <f t="shared" si="5"/>
        <v>0.59202686377689961</v>
      </c>
      <c r="N125">
        <v>124</v>
      </c>
      <c r="O125">
        <f t="shared" si="6"/>
        <v>66.217749187244934</v>
      </c>
      <c r="P125">
        <f t="shared" si="7"/>
        <v>1.960134318884498</v>
      </c>
    </row>
    <row r="126" spans="1:16" x14ac:dyDescent="0.75">
      <c r="A126" s="7">
        <v>0.50209490740740736</v>
      </c>
      <c r="B126">
        <v>17.47</v>
      </c>
      <c r="C126">
        <v>56.5</v>
      </c>
      <c r="D126">
        <v>10</v>
      </c>
      <c r="E126">
        <v>58.17</v>
      </c>
      <c r="F126">
        <v>10</v>
      </c>
      <c r="G126">
        <v>61.71</v>
      </c>
      <c r="H126">
        <v>61.28</v>
      </c>
      <c r="I126">
        <v>60.95</v>
      </c>
      <c r="J126">
        <v>32.479999999999997</v>
      </c>
      <c r="K126">
        <v>1310.07</v>
      </c>
      <c r="L126">
        <f t="shared" si="4"/>
        <v>11.515599999999999</v>
      </c>
      <c r="M126">
        <f t="shared" si="5"/>
        <v>0.58946743381314115</v>
      </c>
      <c r="N126">
        <v>125</v>
      </c>
      <c r="O126">
        <f t="shared" si="6"/>
        <v>66.071068811004196</v>
      </c>
      <c r="P126">
        <f t="shared" si="7"/>
        <v>1.9473371690657055</v>
      </c>
    </row>
    <row r="127" spans="1:16" x14ac:dyDescent="0.75">
      <c r="A127" s="7">
        <v>0.50278935185185192</v>
      </c>
      <c r="B127">
        <v>17.46</v>
      </c>
      <c r="C127">
        <v>56.75</v>
      </c>
      <c r="D127">
        <v>10</v>
      </c>
      <c r="E127">
        <v>58.28</v>
      </c>
      <c r="F127">
        <v>10</v>
      </c>
      <c r="G127">
        <v>61.55</v>
      </c>
      <c r="H127">
        <v>61.14</v>
      </c>
      <c r="I127">
        <v>60.81</v>
      </c>
      <c r="J127">
        <v>35.479999999999997</v>
      </c>
      <c r="K127">
        <v>1173.3599999999999</v>
      </c>
      <c r="L127">
        <f t="shared" si="4"/>
        <v>11.505600000000001</v>
      </c>
      <c r="M127">
        <f t="shared" si="5"/>
        <v>0.5889555478203895</v>
      </c>
      <c r="N127">
        <v>126</v>
      </c>
      <c r="O127">
        <f t="shared" si="6"/>
        <v>66.041579752468365</v>
      </c>
      <c r="P127">
        <f t="shared" si="7"/>
        <v>1.9447777391019476</v>
      </c>
    </row>
    <row r="128" spans="1:16" x14ac:dyDescent="0.75">
      <c r="A128" s="7">
        <v>0.50348379629629625</v>
      </c>
      <c r="B128">
        <v>17.45</v>
      </c>
      <c r="C128">
        <v>57.15</v>
      </c>
      <c r="D128">
        <v>10</v>
      </c>
      <c r="E128">
        <v>58.34</v>
      </c>
      <c r="F128">
        <v>10</v>
      </c>
      <c r="G128">
        <v>61.2</v>
      </c>
      <c r="H128">
        <v>60.77</v>
      </c>
      <c r="I128">
        <v>60.17</v>
      </c>
      <c r="J128">
        <v>30.7</v>
      </c>
      <c r="K128">
        <v>977.87</v>
      </c>
      <c r="L128">
        <f t="shared" si="4"/>
        <v>11.4956</v>
      </c>
      <c r="M128">
        <f t="shared" si="5"/>
        <v>0.58844366182763774</v>
      </c>
      <c r="N128">
        <v>127</v>
      </c>
      <c r="O128">
        <f t="shared" si="6"/>
        <v>66.012039388983609</v>
      </c>
      <c r="P128">
        <f t="shared" si="7"/>
        <v>1.9422183091381886</v>
      </c>
    </row>
    <row r="129" spans="1:16" x14ac:dyDescent="0.75">
      <c r="A129" s="7">
        <v>0.5041782407407408</v>
      </c>
      <c r="B129">
        <v>17.39</v>
      </c>
      <c r="C129">
        <v>57.66</v>
      </c>
      <c r="D129">
        <v>10</v>
      </c>
      <c r="E129">
        <v>58.42</v>
      </c>
      <c r="F129">
        <v>10</v>
      </c>
      <c r="G129">
        <v>61.37</v>
      </c>
      <c r="H129">
        <v>60.77</v>
      </c>
      <c r="I129">
        <v>59.64</v>
      </c>
      <c r="J129">
        <v>32.54</v>
      </c>
      <c r="K129">
        <v>905.41</v>
      </c>
      <c r="L129">
        <f t="shared" si="4"/>
        <v>11.435600000000001</v>
      </c>
      <c r="M129">
        <f t="shared" si="5"/>
        <v>0.58537234587112763</v>
      </c>
      <c r="N129">
        <v>128</v>
      </c>
      <c r="O129">
        <f t="shared" si="6"/>
        <v>65.833712266955828</v>
      </c>
      <c r="P129">
        <f t="shared" si="7"/>
        <v>1.9268617293556383</v>
      </c>
    </row>
    <row r="130" spans="1:16" x14ac:dyDescent="0.75">
      <c r="A130" s="7">
        <v>0.50487268518518513</v>
      </c>
      <c r="B130">
        <v>17.39</v>
      </c>
      <c r="C130">
        <v>58.35</v>
      </c>
      <c r="D130">
        <v>10</v>
      </c>
      <c r="E130">
        <v>58.53</v>
      </c>
      <c r="F130">
        <v>10</v>
      </c>
      <c r="G130">
        <v>61.62</v>
      </c>
      <c r="H130">
        <v>60.67</v>
      </c>
      <c r="I130">
        <v>59.08</v>
      </c>
      <c r="J130">
        <v>32.090000000000003</v>
      </c>
      <c r="K130">
        <v>890.37</v>
      </c>
      <c r="L130">
        <f t="shared" ref="L130:L193" si="8">B130-5.9544</f>
        <v>11.435600000000001</v>
      </c>
      <c r="M130">
        <f t="shared" si="5"/>
        <v>0.58537234587112763</v>
      </c>
      <c r="N130">
        <v>129</v>
      </c>
      <c r="O130">
        <f t="shared" si="6"/>
        <v>65.833712266955828</v>
      </c>
      <c r="P130">
        <f t="shared" si="7"/>
        <v>1.9268617293556383</v>
      </c>
    </row>
    <row r="131" spans="1:16" x14ac:dyDescent="0.75">
      <c r="A131" s="7">
        <v>0.50556712962962969</v>
      </c>
      <c r="B131">
        <v>17.23</v>
      </c>
      <c r="C131">
        <v>58.72</v>
      </c>
      <c r="D131">
        <v>10</v>
      </c>
      <c r="E131">
        <v>58.72</v>
      </c>
      <c r="F131">
        <v>10</v>
      </c>
      <c r="G131">
        <v>61.89</v>
      </c>
      <c r="H131">
        <v>60.92</v>
      </c>
      <c r="I131">
        <v>59.15</v>
      </c>
      <c r="J131">
        <v>32.15</v>
      </c>
      <c r="K131">
        <v>905.41</v>
      </c>
      <c r="L131">
        <f t="shared" si="8"/>
        <v>11.275600000000001</v>
      </c>
      <c r="M131">
        <f t="shared" ref="M131:M194" si="9">L131/19.5356</f>
        <v>0.57718216998710059</v>
      </c>
      <c r="N131">
        <v>130</v>
      </c>
      <c r="O131">
        <f t="shared" ref="O131:O194" si="10">(L131-$Q$10)/L131*100</f>
        <v>65.348894959026566</v>
      </c>
      <c r="P131">
        <f t="shared" ref="P131:P194" si="11">(L131-$Q$10)/$Q$10</f>
        <v>1.8859108499355026</v>
      </c>
    </row>
    <row r="132" spans="1:16" x14ac:dyDescent="0.75">
      <c r="A132" s="7">
        <v>0.50626157407407402</v>
      </c>
      <c r="B132">
        <v>17.2</v>
      </c>
      <c r="C132">
        <v>59.24</v>
      </c>
      <c r="D132">
        <v>10</v>
      </c>
      <c r="E132">
        <v>58.91</v>
      </c>
      <c r="F132">
        <v>10</v>
      </c>
      <c r="G132">
        <v>62.19</v>
      </c>
      <c r="H132">
        <v>61.01</v>
      </c>
      <c r="I132">
        <v>59.08</v>
      </c>
      <c r="J132">
        <v>32.380000000000003</v>
      </c>
      <c r="K132">
        <v>954.62</v>
      </c>
      <c r="L132">
        <f t="shared" si="8"/>
        <v>11.2456</v>
      </c>
      <c r="M132">
        <f t="shared" si="9"/>
        <v>0.57564651200884542</v>
      </c>
      <c r="N132">
        <v>131</v>
      </c>
      <c r="O132">
        <f t="shared" si="10"/>
        <v>65.256455858291247</v>
      </c>
      <c r="P132">
        <f t="shared" si="11"/>
        <v>1.8782325600442269</v>
      </c>
    </row>
    <row r="133" spans="1:16" x14ac:dyDescent="0.75">
      <c r="A133" s="7">
        <v>0.50695601851851857</v>
      </c>
      <c r="B133">
        <v>17.170000000000002</v>
      </c>
      <c r="C133">
        <v>59.49</v>
      </c>
      <c r="D133">
        <v>10</v>
      </c>
      <c r="E133">
        <v>59.16</v>
      </c>
      <c r="F133">
        <v>10</v>
      </c>
      <c r="G133">
        <v>62.86</v>
      </c>
      <c r="H133">
        <v>61.68</v>
      </c>
      <c r="I133">
        <v>59.7</v>
      </c>
      <c r="J133">
        <v>33.42</v>
      </c>
      <c r="K133">
        <v>1111.8399999999999</v>
      </c>
      <c r="L133">
        <f t="shared" si="8"/>
        <v>11.215600000000002</v>
      </c>
      <c r="M133">
        <f t="shared" si="9"/>
        <v>0.57411085403059048</v>
      </c>
      <c r="N133">
        <v>132</v>
      </c>
      <c r="O133">
        <f t="shared" si="10"/>
        <v>65.163522236884347</v>
      </c>
      <c r="P133">
        <f t="shared" si="11"/>
        <v>1.8705542701529521</v>
      </c>
    </row>
    <row r="134" spans="1:16" x14ac:dyDescent="0.75">
      <c r="A134" s="7">
        <v>0.5076504629629629</v>
      </c>
      <c r="B134">
        <v>17.16</v>
      </c>
      <c r="C134">
        <v>59.28</v>
      </c>
      <c r="D134">
        <v>10</v>
      </c>
      <c r="E134">
        <v>59.3</v>
      </c>
      <c r="F134">
        <v>10</v>
      </c>
      <c r="G134">
        <v>63.61</v>
      </c>
      <c r="H134">
        <v>62.46</v>
      </c>
      <c r="I134">
        <v>60.9</v>
      </c>
      <c r="J134">
        <v>33.81</v>
      </c>
      <c r="K134">
        <v>1360.66</v>
      </c>
      <c r="L134">
        <f t="shared" si="8"/>
        <v>11.2056</v>
      </c>
      <c r="M134">
        <f t="shared" si="9"/>
        <v>0.57359896803783872</v>
      </c>
      <c r="N134">
        <v>133</v>
      </c>
      <c r="O134">
        <f t="shared" si="10"/>
        <v>65.132433783108439</v>
      </c>
      <c r="P134">
        <f t="shared" si="11"/>
        <v>1.8679948401891933</v>
      </c>
    </row>
    <row r="135" spans="1:16" x14ac:dyDescent="0.75">
      <c r="A135" s="7">
        <v>0.50834490740740745</v>
      </c>
      <c r="B135">
        <v>17.14</v>
      </c>
      <c r="C135">
        <v>59.61</v>
      </c>
      <c r="D135">
        <v>10</v>
      </c>
      <c r="E135">
        <v>59.54</v>
      </c>
      <c r="F135">
        <v>10</v>
      </c>
      <c r="G135">
        <v>63.79</v>
      </c>
      <c r="H135">
        <v>63.05</v>
      </c>
      <c r="I135">
        <v>62</v>
      </c>
      <c r="J135">
        <v>33.42</v>
      </c>
      <c r="K135">
        <v>1267.69</v>
      </c>
      <c r="L135">
        <f t="shared" si="8"/>
        <v>11.185600000000001</v>
      </c>
      <c r="M135">
        <f t="shared" si="9"/>
        <v>0.57257519605233531</v>
      </c>
      <c r="N135">
        <v>134</v>
      </c>
      <c r="O135">
        <f t="shared" si="10"/>
        <v>65.070090115863252</v>
      </c>
      <c r="P135">
        <f t="shared" si="11"/>
        <v>1.8628759802616763</v>
      </c>
    </row>
    <row r="136" spans="1:16" x14ac:dyDescent="0.75">
      <c r="A136" s="7">
        <v>0.50903935185185178</v>
      </c>
      <c r="B136">
        <v>17.09</v>
      </c>
      <c r="C136">
        <v>60.05</v>
      </c>
      <c r="D136">
        <v>10</v>
      </c>
      <c r="E136">
        <v>59.81</v>
      </c>
      <c r="F136">
        <v>10</v>
      </c>
      <c r="G136">
        <v>64.150000000000006</v>
      </c>
      <c r="H136">
        <v>63.5</v>
      </c>
      <c r="I136">
        <v>62.68</v>
      </c>
      <c r="J136">
        <v>34.159999999999997</v>
      </c>
      <c r="K136">
        <v>1357.92</v>
      </c>
      <c r="L136">
        <f t="shared" si="8"/>
        <v>11.1356</v>
      </c>
      <c r="M136">
        <f t="shared" si="9"/>
        <v>0.57001576608857685</v>
      </c>
      <c r="N136">
        <v>135</v>
      </c>
      <c r="O136">
        <f t="shared" si="10"/>
        <v>64.913251194367618</v>
      </c>
      <c r="P136">
        <f t="shared" si="11"/>
        <v>1.8500788304428839</v>
      </c>
    </row>
    <row r="137" spans="1:16" x14ac:dyDescent="0.75">
      <c r="A137" s="7">
        <v>0.50973379629629634</v>
      </c>
      <c r="B137">
        <v>17.079999999999998</v>
      </c>
      <c r="C137">
        <v>60.48</v>
      </c>
      <c r="D137">
        <v>10</v>
      </c>
      <c r="E137">
        <v>60.16</v>
      </c>
      <c r="F137">
        <v>10</v>
      </c>
      <c r="G137">
        <v>64.510000000000005</v>
      </c>
      <c r="H137">
        <v>63.93</v>
      </c>
      <c r="I137">
        <v>63.43</v>
      </c>
      <c r="J137">
        <v>33.65</v>
      </c>
      <c r="K137">
        <v>1318.28</v>
      </c>
      <c r="L137">
        <f t="shared" si="8"/>
        <v>11.125599999999999</v>
      </c>
      <c r="M137">
        <f t="shared" si="9"/>
        <v>0.56950388009582498</v>
      </c>
      <c r="N137">
        <v>136</v>
      </c>
      <c r="O137">
        <f t="shared" si="10"/>
        <v>64.881714244625016</v>
      </c>
      <c r="P137">
        <f t="shared" si="11"/>
        <v>1.8475194004791249</v>
      </c>
    </row>
    <row r="138" spans="1:16" x14ac:dyDescent="0.75">
      <c r="A138" s="7">
        <v>0.51042824074074067</v>
      </c>
      <c r="B138">
        <v>17.05</v>
      </c>
      <c r="C138">
        <v>60.71</v>
      </c>
      <c r="D138">
        <v>10</v>
      </c>
      <c r="E138">
        <v>60.44</v>
      </c>
      <c r="F138">
        <v>10</v>
      </c>
      <c r="G138">
        <v>64.510000000000005</v>
      </c>
      <c r="H138">
        <v>64.02</v>
      </c>
      <c r="I138">
        <v>63.51</v>
      </c>
      <c r="J138">
        <v>34.19</v>
      </c>
      <c r="K138">
        <v>1158.32</v>
      </c>
      <c r="L138">
        <f t="shared" si="8"/>
        <v>11.095600000000001</v>
      </c>
      <c r="M138">
        <f t="shared" si="9"/>
        <v>0.56796822211757003</v>
      </c>
      <c r="N138">
        <v>137</v>
      </c>
      <c r="O138">
        <f t="shared" si="10"/>
        <v>64.786762320199003</v>
      </c>
      <c r="P138">
        <f t="shared" si="11"/>
        <v>1.8398411105878503</v>
      </c>
    </row>
    <row r="139" spans="1:16" x14ac:dyDescent="0.75">
      <c r="A139" s="7">
        <v>0.51112268518518522</v>
      </c>
      <c r="B139">
        <v>17.04</v>
      </c>
      <c r="C139">
        <v>60.8</v>
      </c>
      <c r="D139">
        <v>10</v>
      </c>
      <c r="E139">
        <v>60.71</v>
      </c>
      <c r="F139">
        <v>10</v>
      </c>
      <c r="G139">
        <v>64.62</v>
      </c>
      <c r="H139">
        <v>64.03</v>
      </c>
      <c r="I139">
        <v>63.35</v>
      </c>
      <c r="J139">
        <v>29.03</v>
      </c>
      <c r="K139">
        <v>1053.06</v>
      </c>
      <c r="L139">
        <f t="shared" si="8"/>
        <v>11.085599999999999</v>
      </c>
      <c r="M139">
        <f t="shared" si="9"/>
        <v>0.56745633612481827</v>
      </c>
      <c r="N139">
        <v>138</v>
      </c>
      <c r="O139">
        <f t="shared" si="10"/>
        <v>64.754997474200763</v>
      </c>
      <c r="P139">
        <f t="shared" si="11"/>
        <v>1.8372816806240913</v>
      </c>
    </row>
    <row r="140" spans="1:16" x14ac:dyDescent="0.75">
      <c r="A140" s="7">
        <v>0.51181712962962966</v>
      </c>
      <c r="B140">
        <v>17.03</v>
      </c>
      <c r="C140">
        <v>60.68</v>
      </c>
      <c r="D140">
        <v>10</v>
      </c>
      <c r="E140">
        <v>60.9</v>
      </c>
      <c r="F140">
        <v>10</v>
      </c>
      <c r="G140">
        <v>64.62</v>
      </c>
      <c r="H140">
        <v>64.05</v>
      </c>
      <c r="I140">
        <v>63.13</v>
      </c>
      <c r="J140">
        <v>33.81</v>
      </c>
      <c r="K140">
        <v>1047.5899999999999</v>
      </c>
      <c r="L140">
        <f t="shared" si="8"/>
        <v>11.075600000000001</v>
      </c>
      <c r="M140">
        <f t="shared" si="9"/>
        <v>0.56694445013206674</v>
      </c>
      <c r="N140">
        <v>139</v>
      </c>
      <c r="O140">
        <f t="shared" si="10"/>
        <v>64.723175268157036</v>
      </c>
      <c r="P140">
        <f t="shared" si="11"/>
        <v>1.8347222506603333</v>
      </c>
    </row>
    <row r="141" spans="1:16" x14ac:dyDescent="0.75">
      <c r="A141" s="7">
        <v>0.51251157407407411</v>
      </c>
      <c r="B141">
        <v>17</v>
      </c>
      <c r="C141">
        <v>60.76</v>
      </c>
      <c r="D141">
        <v>10</v>
      </c>
      <c r="E141">
        <v>61.02</v>
      </c>
      <c r="F141">
        <v>10</v>
      </c>
      <c r="G141">
        <v>64.510000000000005</v>
      </c>
      <c r="H141">
        <v>63.89</v>
      </c>
      <c r="I141">
        <v>62.79</v>
      </c>
      <c r="J141">
        <v>31.61</v>
      </c>
      <c r="K141">
        <v>988.8</v>
      </c>
      <c r="L141">
        <f t="shared" si="8"/>
        <v>11.0456</v>
      </c>
      <c r="M141">
        <f t="shared" si="9"/>
        <v>0.56540879215381157</v>
      </c>
      <c r="N141">
        <v>140</v>
      </c>
      <c r="O141">
        <f t="shared" si="10"/>
        <v>64.627362931846164</v>
      </c>
      <c r="P141">
        <f t="shared" si="11"/>
        <v>1.8270439607690576</v>
      </c>
    </row>
    <row r="142" spans="1:16" x14ac:dyDescent="0.75">
      <c r="A142" s="7">
        <v>0.51320601851851855</v>
      </c>
      <c r="B142">
        <v>16.96</v>
      </c>
      <c r="C142">
        <v>60.39</v>
      </c>
      <c r="D142">
        <v>10</v>
      </c>
      <c r="E142">
        <v>61.08</v>
      </c>
      <c r="F142">
        <v>10</v>
      </c>
      <c r="G142">
        <v>64.33</v>
      </c>
      <c r="H142">
        <v>63.79</v>
      </c>
      <c r="I142">
        <v>62.53</v>
      </c>
      <c r="J142">
        <v>33.53</v>
      </c>
      <c r="K142">
        <v>898.57</v>
      </c>
      <c r="L142">
        <f t="shared" si="8"/>
        <v>11.005600000000001</v>
      </c>
      <c r="M142">
        <f t="shared" si="9"/>
        <v>0.56336124818280486</v>
      </c>
      <c r="N142">
        <v>141</v>
      </c>
      <c r="O142">
        <f t="shared" si="10"/>
        <v>64.498800610598252</v>
      </c>
      <c r="P142">
        <f t="shared" si="11"/>
        <v>1.816806240914024</v>
      </c>
    </row>
    <row r="143" spans="1:16" x14ac:dyDescent="0.75">
      <c r="A143" s="7">
        <v>0.51390046296296299</v>
      </c>
      <c r="B143">
        <v>16.93</v>
      </c>
      <c r="C143">
        <v>60.15</v>
      </c>
      <c r="D143">
        <v>10</v>
      </c>
      <c r="E143">
        <v>61.03</v>
      </c>
      <c r="F143">
        <v>10</v>
      </c>
      <c r="G143">
        <v>63.71</v>
      </c>
      <c r="H143">
        <v>63.12</v>
      </c>
      <c r="I143">
        <v>61.63</v>
      </c>
      <c r="J143">
        <v>31.65</v>
      </c>
      <c r="K143">
        <v>648.39</v>
      </c>
      <c r="L143">
        <f t="shared" si="8"/>
        <v>10.9756</v>
      </c>
      <c r="M143">
        <f t="shared" si="9"/>
        <v>0.5618255902045497</v>
      </c>
      <c r="N143">
        <v>142</v>
      </c>
      <c r="O143">
        <f t="shared" si="10"/>
        <v>64.40176391267903</v>
      </c>
      <c r="P143">
        <f t="shared" si="11"/>
        <v>1.8091279510227483</v>
      </c>
    </row>
    <row r="144" spans="1:16" x14ac:dyDescent="0.75">
      <c r="A144" s="7">
        <v>0.51459490740740743</v>
      </c>
      <c r="B144">
        <v>16.93</v>
      </c>
      <c r="C144">
        <v>59.88</v>
      </c>
      <c r="D144">
        <v>10</v>
      </c>
      <c r="E144">
        <v>60.89</v>
      </c>
      <c r="F144">
        <v>10</v>
      </c>
      <c r="G144">
        <v>63.33</v>
      </c>
      <c r="H144">
        <v>62.65</v>
      </c>
      <c r="I144">
        <v>60.74</v>
      </c>
      <c r="J144">
        <v>31.46</v>
      </c>
      <c r="K144">
        <v>566.36</v>
      </c>
      <c r="L144">
        <f t="shared" si="8"/>
        <v>10.9756</v>
      </c>
      <c r="M144">
        <f t="shared" si="9"/>
        <v>0.5618255902045497</v>
      </c>
      <c r="N144">
        <v>143</v>
      </c>
      <c r="O144">
        <f t="shared" si="10"/>
        <v>64.40176391267903</v>
      </c>
      <c r="P144">
        <f t="shared" si="11"/>
        <v>1.8091279510227483</v>
      </c>
    </row>
    <row r="145" spans="1:16" x14ac:dyDescent="0.75">
      <c r="A145" s="7">
        <v>0.51528935185185187</v>
      </c>
      <c r="B145">
        <v>16.89</v>
      </c>
      <c r="C145">
        <v>59.53</v>
      </c>
      <c r="D145">
        <v>10</v>
      </c>
      <c r="E145">
        <v>60.7</v>
      </c>
      <c r="F145">
        <v>10</v>
      </c>
      <c r="G145">
        <v>63.67</v>
      </c>
      <c r="H145">
        <v>62.66</v>
      </c>
      <c r="I145">
        <v>60.53</v>
      </c>
      <c r="J145">
        <v>33.11</v>
      </c>
      <c r="K145">
        <v>819.28</v>
      </c>
      <c r="L145">
        <f t="shared" si="8"/>
        <v>10.935600000000001</v>
      </c>
      <c r="M145">
        <f t="shared" si="9"/>
        <v>0.55977804623354299</v>
      </c>
      <c r="N145">
        <v>144</v>
      </c>
      <c r="O145">
        <f t="shared" si="10"/>
        <v>64.271553458429352</v>
      </c>
      <c r="P145">
        <f t="shared" si="11"/>
        <v>1.7988902311677146</v>
      </c>
    </row>
    <row r="146" spans="1:16" x14ac:dyDescent="0.75">
      <c r="A146" s="7">
        <v>0.51598379629629632</v>
      </c>
      <c r="B146">
        <v>16.850000000000001</v>
      </c>
      <c r="C146">
        <v>59.49</v>
      </c>
      <c r="D146">
        <v>10</v>
      </c>
      <c r="E146">
        <v>60.52</v>
      </c>
      <c r="F146">
        <v>10</v>
      </c>
      <c r="G146">
        <v>63.74</v>
      </c>
      <c r="H146">
        <v>62.88</v>
      </c>
      <c r="I146">
        <v>61.22</v>
      </c>
      <c r="J146">
        <v>34.07</v>
      </c>
      <c r="K146">
        <v>847.99</v>
      </c>
      <c r="L146">
        <f t="shared" si="8"/>
        <v>10.895600000000002</v>
      </c>
      <c r="M146">
        <f t="shared" si="9"/>
        <v>0.55773050226253618</v>
      </c>
      <c r="N146">
        <v>145</v>
      </c>
      <c r="O146">
        <f t="shared" si="10"/>
        <v>64.140386945188894</v>
      </c>
      <c r="P146">
        <f t="shared" si="11"/>
        <v>1.788652511312681</v>
      </c>
    </row>
    <row r="147" spans="1:16" x14ac:dyDescent="0.75">
      <c r="A147" s="7">
        <v>0.51667824074074076</v>
      </c>
      <c r="B147">
        <v>16.82</v>
      </c>
      <c r="C147">
        <v>59.26</v>
      </c>
      <c r="D147">
        <v>10</v>
      </c>
      <c r="E147">
        <v>60.35</v>
      </c>
      <c r="F147">
        <v>10</v>
      </c>
      <c r="G147">
        <v>63.26</v>
      </c>
      <c r="H147">
        <v>62.51</v>
      </c>
      <c r="I147">
        <v>60.95</v>
      </c>
      <c r="J147">
        <v>33.89</v>
      </c>
      <c r="K147">
        <v>765.96</v>
      </c>
      <c r="L147">
        <f t="shared" si="8"/>
        <v>10.865600000000001</v>
      </c>
      <c r="M147">
        <f t="shared" si="9"/>
        <v>0.55619484428428112</v>
      </c>
      <c r="N147">
        <v>146</v>
      </c>
      <c r="O147">
        <f t="shared" si="10"/>
        <v>64.041378294801945</v>
      </c>
      <c r="P147">
        <f t="shared" si="11"/>
        <v>1.7809742214214053</v>
      </c>
    </row>
    <row r="148" spans="1:16" x14ac:dyDescent="0.75">
      <c r="A148" s="7">
        <v>0.5173726851851852</v>
      </c>
      <c r="B148">
        <v>16.8</v>
      </c>
      <c r="C148">
        <v>59.11</v>
      </c>
      <c r="D148">
        <v>10</v>
      </c>
      <c r="E148">
        <v>60.2</v>
      </c>
      <c r="F148">
        <v>10</v>
      </c>
      <c r="G148">
        <v>63.11</v>
      </c>
      <c r="H148">
        <v>62.4</v>
      </c>
      <c r="I148">
        <v>60.91</v>
      </c>
      <c r="J148">
        <v>33.090000000000003</v>
      </c>
      <c r="K148">
        <v>778.27</v>
      </c>
      <c r="L148">
        <f t="shared" si="8"/>
        <v>10.845600000000001</v>
      </c>
      <c r="M148">
        <f t="shared" si="9"/>
        <v>0.55517107229877771</v>
      </c>
      <c r="N148">
        <v>147</v>
      </c>
      <c r="O148">
        <f t="shared" si="10"/>
        <v>63.975068230434459</v>
      </c>
      <c r="P148">
        <f t="shared" si="11"/>
        <v>1.7758553614938883</v>
      </c>
    </row>
    <row r="149" spans="1:16" x14ac:dyDescent="0.75">
      <c r="A149" s="7">
        <v>0.51806712962962964</v>
      </c>
      <c r="B149">
        <v>16.8</v>
      </c>
      <c r="C149">
        <v>59.03</v>
      </c>
      <c r="D149">
        <v>10</v>
      </c>
      <c r="E149">
        <v>60.03</v>
      </c>
      <c r="F149">
        <v>10</v>
      </c>
      <c r="G149">
        <v>62.91</v>
      </c>
      <c r="H149">
        <v>62.16</v>
      </c>
      <c r="I149">
        <v>60.71</v>
      </c>
      <c r="J149">
        <v>32.83</v>
      </c>
      <c r="K149">
        <v>700.34</v>
      </c>
      <c r="L149">
        <f t="shared" si="8"/>
        <v>10.845600000000001</v>
      </c>
      <c r="M149">
        <f t="shared" si="9"/>
        <v>0.55517107229877771</v>
      </c>
      <c r="N149">
        <v>148</v>
      </c>
      <c r="O149">
        <f t="shared" si="10"/>
        <v>63.975068230434459</v>
      </c>
      <c r="P149">
        <f t="shared" si="11"/>
        <v>1.7758553614938883</v>
      </c>
    </row>
    <row r="150" spans="1:16" x14ac:dyDescent="0.75">
      <c r="A150" s="7">
        <v>0.51876157407407408</v>
      </c>
      <c r="B150">
        <v>16.75</v>
      </c>
      <c r="C150">
        <v>58.95</v>
      </c>
      <c r="D150">
        <v>10</v>
      </c>
      <c r="E150">
        <v>59.87</v>
      </c>
      <c r="F150">
        <v>10</v>
      </c>
      <c r="G150">
        <v>62.62</v>
      </c>
      <c r="H150">
        <v>61.93</v>
      </c>
      <c r="I150">
        <v>60.44</v>
      </c>
      <c r="J150">
        <v>32.57</v>
      </c>
      <c r="K150">
        <v>649.76</v>
      </c>
      <c r="L150">
        <f t="shared" si="8"/>
        <v>10.7956</v>
      </c>
      <c r="M150">
        <f t="shared" si="9"/>
        <v>0.55261164233501925</v>
      </c>
      <c r="N150">
        <v>149</v>
      </c>
      <c r="O150">
        <f t="shared" si="10"/>
        <v>63.808218162955278</v>
      </c>
      <c r="P150">
        <f t="shared" si="11"/>
        <v>1.7630582116750959</v>
      </c>
    </row>
    <row r="151" spans="1:16" x14ac:dyDescent="0.75">
      <c r="A151" s="7">
        <v>0.51945601851851853</v>
      </c>
      <c r="B151">
        <v>16.63</v>
      </c>
      <c r="C151">
        <v>59</v>
      </c>
      <c r="D151">
        <v>10</v>
      </c>
      <c r="E151">
        <v>59.67</v>
      </c>
      <c r="F151">
        <v>10</v>
      </c>
      <c r="G151">
        <v>62.32</v>
      </c>
      <c r="H151">
        <v>61.49</v>
      </c>
      <c r="I151">
        <v>59.97</v>
      </c>
      <c r="J151">
        <v>32.119999999999997</v>
      </c>
      <c r="K151">
        <v>565</v>
      </c>
      <c r="L151">
        <f t="shared" si="8"/>
        <v>10.675599999999999</v>
      </c>
      <c r="M151">
        <f t="shared" si="9"/>
        <v>0.5464690104219988</v>
      </c>
      <c r="N151">
        <v>150</v>
      </c>
      <c r="O151">
        <f t="shared" si="10"/>
        <v>63.401401326389148</v>
      </c>
      <c r="P151">
        <f t="shared" si="11"/>
        <v>1.7323450521099939</v>
      </c>
    </row>
    <row r="152" spans="1:16" x14ac:dyDescent="0.75">
      <c r="A152" s="7">
        <v>0.52015046296296297</v>
      </c>
      <c r="B152">
        <v>16.420000000000002</v>
      </c>
      <c r="C152">
        <v>58.91</v>
      </c>
      <c r="D152">
        <v>10</v>
      </c>
      <c r="E152">
        <v>59.51</v>
      </c>
      <c r="F152">
        <v>10</v>
      </c>
      <c r="G152">
        <v>62.61</v>
      </c>
      <c r="H152">
        <v>61.76</v>
      </c>
      <c r="I152">
        <v>60.07</v>
      </c>
      <c r="J152">
        <v>32.729999999999997</v>
      </c>
      <c r="K152">
        <v>765.96</v>
      </c>
      <c r="L152">
        <f t="shared" si="8"/>
        <v>10.465600000000002</v>
      </c>
      <c r="M152">
        <f t="shared" si="9"/>
        <v>0.53571940457421341</v>
      </c>
      <c r="N152">
        <v>151</v>
      </c>
      <c r="O152">
        <f t="shared" si="10"/>
        <v>62.667023390918828</v>
      </c>
      <c r="P152">
        <f t="shared" si="11"/>
        <v>1.6785970228710667</v>
      </c>
    </row>
    <row r="153" spans="1:16" x14ac:dyDescent="0.75">
      <c r="A153" s="7">
        <v>0.52084490740740741</v>
      </c>
      <c r="B153">
        <v>16.18</v>
      </c>
      <c r="C153">
        <v>59.03</v>
      </c>
      <c r="D153">
        <v>10</v>
      </c>
      <c r="E153">
        <v>59.39</v>
      </c>
      <c r="F153">
        <v>10</v>
      </c>
      <c r="G153">
        <v>62.39</v>
      </c>
      <c r="H153">
        <v>61.51</v>
      </c>
      <c r="I153">
        <v>59.98</v>
      </c>
      <c r="J153">
        <v>33.51</v>
      </c>
      <c r="K153">
        <v>718.11</v>
      </c>
      <c r="L153">
        <f t="shared" si="8"/>
        <v>10.2256</v>
      </c>
      <c r="M153">
        <f t="shared" si="9"/>
        <v>0.52343414074817263</v>
      </c>
      <c r="N153">
        <v>152</v>
      </c>
      <c r="O153">
        <f t="shared" si="10"/>
        <v>61.790799561883901</v>
      </c>
      <c r="P153">
        <f t="shared" si="11"/>
        <v>1.6171707037408629</v>
      </c>
    </row>
    <row r="154" spans="1:16" x14ac:dyDescent="0.75">
      <c r="A154" s="7">
        <v>0.52153935185185185</v>
      </c>
      <c r="B154">
        <v>16.07</v>
      </c>
      <c r="C154">
        <v>58.89</v>
      </c>
      <c r="D154">
        <v>10</v>
      </c>
      <c r="E154">
        <v>59.31</v>
      </c>
      <c r="F154">
        <v>10</v>
      </c>
      <c r="G154">
        <v>62.43</v>
      </c>
      <c r="H154">
        <v>61.72</v>
      </c>
      <c r="I154">
        <v>60.4</v>
      </c>
      <c r="J154">
        <v>32.159999999999997</v>
      </c>
      <c r="K154">
        <v>737.25</v>
      </c>
      <c r="L154">
        <f t="shared" si="8"/>
        <v>10.115600000000001</v>
      </c>
      <c r="M154">
        <f t="shared" si="9"/>
        <v>0.51780339482790394</v>
      </c>
      <c r="N154">
        <v>153</v>
      </c>
      <c r="O154">
        <f t="shared" si="10"/>
        <v>61.375301514492477</v>
      </c>
      <c r="P154">
        <f t="shared" si="11"/>
        <v>1.5890169741395199</v>
      </c>
    </row>
    <row r="155" spans="1:16" x14ac:dyDescent="0.75">
      <c r="A155" s="7">
        <v>0.52223379629629629</v>
      </c>
      <c r="B155">
        <v>16.02</v>
      </c>
      <c r="C155">
        <v>58.87</v>
      </c>
      <c r="D155">
        <v>10</v>
      </c>
      <c r="E155">
        <v>59.21</v>
      </c>
      <c r="F155">
        <v>10</v>
      </c>
      <c r="G155">
        <v>62.62</v>
      </c>
      <c r="H155">
        <v>61.91</v>
      </c>
      <c r="I155">
        <v>60.77</v>
      </c>
      <c r="J155">
        <v>31.96</v>
      </c>
      <c r="K155">
        <v>912.24</v>
      </c>
      <c r="L155">
        <f t="shared" si="8"/>
        <v>10.0656</v>
      </c>
      <c r="M155">
        <f t="shared" si="9"/>
        <v>0.51524396486414548</v>
      </c>
      <c r="N155">
        <v>154</v>
      </c>
      <c r="O155">
        <f t="shared" si="10"/>
        <v>61.183436655539658</v>
      </c>
      <c r="P155">
        <f t="shared" si="11"/>
        <v>1.5762198243207273</v>
      </c>
    </row>
    <row r="156" spans="1:16" x14ac:dyDescent="0.75">
      <c r="A156" s="7">
        <v>0.52292824074074074</v>
      </c>
      <c r="B156">
        <v>16</v>
      </c>
      <c r="C156">
        <v>58.56</v>
      </c>
      <c r="D156">
        <v>10</v>
      </c>
      <c r="E156">
        <v>59.15</v>
      </c>
      <c r="F156">
        <v>10</v>
      </c>
      <c r="G156">
        <v>62.51</v>
      </c>
      <c r="H156">
        <v>62.13</v>
      </c>
      <c r="I156">
        <v>61.6</v>
      </c>
      <c r="J156">
        <v>34.130000000000003</v>
      </c>
      <c r="K156">
        <v>935.48</v>
      </c>
      <c r="L156">
        <f t="shared" si="8"/>
        <v>10.0456</v>
      </c>
      <c r="M156">
        <f t="shared" si="9"/>
        <v>0.51422019287864207</v>
      </c>
      <c r="N156">
        <v>155</v>
      </c>
      <c r="O156">
        <f t="shared" si="10"/>
        <v>61.106155928963922</v>
      </c>
      <c r="P156">
        <f t="shared" si="11"/>
        <v>1.5711009643932106</v>
      </c>
    </row>
    <row r="157" spans="1:16" x14ac:dyDescent="0.75">
      <c r="A157" s="7">
        <v>0.52362268518518518</v>
      </c>
      <c r="B157">
        <v>15.97</v>
      </c>
      <c r="C157">
        <v>58.73</v>
      </c>
      <c r="D157">
        <v>10</v>
      </c>
      <c r="E157">
        <v>59.05</v>
      </c>
      <c r="F157">
        <v>10</v>
      </c>
      <c r="G157">
        <v>62.21</v>
      </c>
      <c r="H157">
        <v>61.94</v>
      </c>
      <c r="I157">
        <v>61.73</v>
      </c>
      <c r="J157">
        <v>32.299999999999997</v>
      </c>
      <c r="K157">
        <v>791.94</v>
      </c>
      <c r="L157">
        <f t="shared" si="8"/>
        <v>10.015600000000001</v>
      </c>
      <c r="M157">
        <f t="shared" si="9"/>
        <v>0.51268453490038701</v>
      </c>
      <c r="N157">
        <v>156</v>
      </c>
      <c r="O157">
        <f t="shared" si="10"/>
        <v>60.989656136427172</v>
      </c>
      <c r="P157">
        <f t="shared" si="11"/>
        <v>1.5634226745019353</v>
      </c>
    </row>
    <row r="158" spans="1:16" x14ac:dyDescent="0.75">
      <c r="A158" s="7">
        <v>0.52431712962962962</v>
      </c>
      <c r="B158">
        <v>15.97</v>
      </c>
      <c r="C158">
        <v>58.77</v>
      </c>
      <c r="D158">
        <v>10</v>
      </c>
      <c r="E158">
        <v>58.92</v>
      </c>
      <c r="F158">
        <v>10</v>
      </c>
      <c r="G158">
        <v>62.03</v>
      </c>
      <c r="H158">
        <v>61.63</v>
      </c>
      <c r="I158">
        <v>61.31</v>
      </c>
      <c r="J158">
        <v>32.25</v>
      </c>
      <c r="K158">
        <v>741.35</v>
      </c>
      <c r="L158">
        <f t="shared" si="8"/>
        <v>10.015600000000001</v>
      </c>
      <c r="M158">
        <f t="shared" si="9"/>
        <v>0.51268453490038701</v>
      </c>
      <c r="N158">
        <v>157</v>
      </c>
      <c r="O158">
        <f t="shared" si="10"/>
        <v>60.989656136427172</v>
      </c>
      <c r="P158">
        <f t="shared" si="11"/>
        <v>1.5634226745019353</v>
      </c>
    </row>
    <row r="159" spans="1:16" x14ac:dyDescent="0.75">
      <c r="A159" s="7">
        <v>0.52501157407407406</v>
      </c>
      <c r="B159">
        <v>15.84</v>
      </c>
      <c r="C159">
        <v>58.78</v>
      </c>
      <c r="D159">
        <v>10</v>
      </c>
      <c r="E159">
        <v>58.82</v>
      </c>
      <c r="F159">
        <v>10</v>
      </c>
      <c r="G159">
        <v>61.92</v>
      </c>
      <c r="H159">
        <v>61.53</v>
      </c>
      <c r="I159">
        <v>61.14</v>
      </c>
      <c r="J159">
        <v>32.340000000000003</v>
      </c>
      <c r="K159">
        <v>782.37</v>
      </c>
      <c r="L159">
        <f t="shared" si="8"/>
        <v>9.8856000000000002</v>
      </c>
      <c r="M159">
        <f t="shared" si="9"/>
        <v>0.50603001699461503</v>
      </c>
      <c r="N159">
        <v>158</v>
      </c>
      <c r="O159">
        <f t="shared" si="10"/>
        <v>60.476652909282194</v>
      </c>
      <c r="P159">
        <f t="shared" si="11"/>
        <v>1.5301500849730749</v>
      </c>
    </row>
    <row r="160" spans="1:16" x14ac:dyDescent="0.75">
      <c r="A160" s="7">
        <v>0.5257060185185185</v>
      </c>
      <c r="B160">
        <v>15.81</v>
      </c>
      <c r="C160">
        <v>58.6</v>
      </c>
      <c r="D160">
        <v>10</v>
      </c>
      <c r="E160">
        <v>58.74</v>
      </c>
      <c r="F160">
        <v>10</v>
      </c>
      <c r="G160">
        <v>62.01</v>
      </c>
      <c r="H160">
        <v>61.71</v>
      </c>
      <c r="I160">
        <v>61.53</v>
      </c>
      <c r="J160">
        <v>32.07</v>
      </c>
      <c r="K160">
        <v>831.58</v>
      </c>
      <c r="L160">
        <f t="shared" si="8"/>
        <v>9.8556000000000008</v>
      </c>
      <c r="M160">
        <f t="shared" si="9"/>
        <v>0.50449435901635997</v>
      </c>
      <c r="N160">
        <v>159</v>
      </c>
      <c r="O160">
        <f t="shared" si="10"/>
        <v>60.356345630910347</v>
      </c>
      <c r="P160">
        <f t="shared" si="11"/>
        <v>1.5224717950817996</v>
      </c>
    </row>
    <row r="161" spans="1:16" x14ac:dyDescent="0.75">
      <c r="A161" s="7">
        <v>0.52640046296296295</v>
      </c>
      <c r="B161">
        <v>15.81</v>
      </c>
      <c r="C161">
        <v>58.54</v>
      </c>
      <c r="D161">
        <v>10</v>
      </c>
      <c r="E161">
        <v>58.63</v>
      </c>
      <c r="F161">
        <v>10</v>
      </c>
      <c r="G161">
        <v>61.88</v>
      </c>
      <c r="H161">
        <v>61.56</v>
      </c>
      <c r="I161">
        <v>61.43</v>
      </c>
      <c r="J161">
        <v>30.02</v>
      </c>
      <c r="K161">
        <v>794.67</v>
      </c>
      <c r="L161">
        <f t="shared" si="8"/>
        <v>9.8556000000000008</v>
      </c>
      <c r="M161">
        <f t="shared" si="9"/>
        <v>0.50449435901635997</v>
      </c>
      <c r="N161">
        <v>160</v>
      </c>
      <c r="O161">
        <f t="shared" si="10"/>
        <v>60.356345630910347</v>
      </c>
      <c r="P161">
        <f t="shared" si="11"/>
        <v>1.5224717950817996</v>
      </c>
    </row>
    <row r="162" spans="1:16" x14ac:dyDescent="0.75">
      <c r="A162" s="7">
        <v>0.52709490740740739</v>
      </c>
      <c r="B162">
        <v>15.78</v>
      </c>
      <c r="C162">
        <v>58.15</v>
      </c>
      <c r="D162">
        <v>10</v>
      </c>
      <c r="E162">
        <v>58.5</v>
      </c>
      <c r="F162">
        <v>10</v>
      </c>
      <c r="G162">
        <v>61.41</v>
      </c>
      <c r="H162">
        <v>61.24</v>
      </c>
      <c r="I162">
        <v>61.35</v>
      </c>
      <c r="J162">
        <v>31.88</v>
      </c>
      <c r="K162">
        <v>791.94</v>
      </c>
      <c r="L162">
        <f t="shared" si="8"/>
        <v>9.8255999999999997</v>
      </c>
      <c r="M162">
        <f t="shared" si="9"/>
        <v>0.50295870103810481</v>
      </c>
      <c r="N162">
        <v>161</v>
      </c>
      <c r="O162">
        <f t="shared" si="10"/>
        <v>60.235303696466367</v>
      </c>
      <c r="P162">
        <f t="shared" si="11"/>
        <v>1.5147935051905239</v>
      </c>
    </row>
    <row r="163" spans="1:16" x14ac:dyDescent="0.75">
      <c r="A163" s="7">
        <v>0.52778935185185183</v>
      </c>
      <c r="B163">
        <v>15.71</v>
      </c>
      <c r="C163">
        <v>57.92</v>
      </c>
      <c r="D163">
        <v>10</v>
      </c>
      <c r="E163">
        <v>58.41</v>
      </c>
      <c r="F163">
        <v>10</v>
      </c>
      <c r="G163">
        <v>62.06</v>
      </c>
      <c r="H163">
        <v>61.85</v>
      </c>
      <c r="I163">
        <v>62.24</v>
      </c>
      <c r="J163">
        <v>30.76</v>
      </c>
      <c r="K163">
        <v>1036.6500000000001</v>
      </c>
      <c r="L163">
        <f t="shared" si="8"/>
        <v>9.7556000000000012</v>
      </c>
      <c r="M163">
        <f t="shared" si="9"/>
        <v>0.49937549908884304</v>
      </c>
      <c r="N163">
        <v>162</v>
      </c>
      <c r="O163">
        <f t="shared" si="10"/>
        <v>59.9499774488499</v>
      </c>
      <c r="P163">
        <f t="shared" si="11"/>
        <v>1.496877495444215</v>
      </c>
    </row>
    <row r="164" spans="1:16" x14ac:dyDescent="0.75">
      <c r="A164" s="7">
        <v>0.52848379629629627</v>
      </c>
      <c r="B164">
        <v>15.67</v>
      </c>
      <c r="C164">
        <v>57.59</v>
      </c>
      <c r="D164">
        <v>10</v>
      </c>
      <c r="E164">
        <v>58.33</v>
      </c>
      <c r="F164">
        <v>10</v>
      </c>
      <c r="G164">
        <v>62.37</v>
      </c>
      <c r="H164">
        <v>62.38</v>
      </c>
      <c r="I164">
        <v>63.28</v>
      </c>
      <c r="J164">
        <v>34.26</v>
      </c>
      <c r="K164">
        <v>1094.07</v>
      </c>
      <c r="L164">
        <f t="shared" si="8"/>
        <v>9.7156000000000002</v>
      </c>
      <c r="M164">
        <f t="shared" si="9"/>
        <v>0.49732795511783617</v>
      </c>
      <c r="N164">
        <v>163</v>
      </c>
      <c r="O164">
        <f t="shared" si="10"/>
        <v>59.785087899872366</v>
      </c>
      <c r="P164">
        <f t="shared" si="11"/>
        <v>1.4866397755891809</v>
      </c>
    </row>
    <row r="165" spans="1:16" x14ac:dyDescent="0.75">
      <c r="A165" s="7">
        <v>0.52917824074074071</v>
      </c>
      <c r="B165">
        <v>15.67</v>
      </c>
      <c r="C165">
        <v>57.78</v>
      </c>
      <c r="D165">
        <v>10</v>
      </c>
      <c r="E165">
        <v>58.28</v>
      </c>
      <c r="F165">
        <v>10</v>
      </c>
      <c r="G165">
        <v>62.03</v>
      </c>
      <c r="H165">
        <v>62.28</v>
      </c>
      <c r="I165">
        <v>63.48</v>
      </c>
      <c r="J165">
        <v>33.5</v>
      </c>
      <c r="K165">
        <v>947.79</v>
      </c>
      <c r="L165">
        <f t="shared" si="8"/>
        <v>9.7156000000000002</v>
      </c>
      <c r="M165">
        <f t="shared" si="9"/>
        <v>0.49732795511783617</v>
      </c>
      <c r="N165">
        <v>164</v>
      </c>
      <c r="O165">
        <f t="shared" si="10"/>
        <v>59.785087899872366</v>
      </c>
      <c r="P165">
        <f t="shared" si="11"/>
        <v>1.4866397755891809</v>
      </c>
    </row>
    <row r="166" spans="1:16" x14ac:dyDescent="0.75">
      <c r="A166" s="7">
        <v>0.52987268518518515</v>
      </c>
      <c r="B166">
        <v>15.66</v>
      </c>
      <c r="C166">
        <v>57.98</v>
      </c>
      <c r="D166">
        <v>10</v>
      </c>
      <c r="E166">
        <v>58.32</v>
      </c>
      <c r="F166">
        <v>10</v>
      </c>
      <c r="G166">
        <v>62.11</v>
      </c>
      <c r="H166">
        <v>62.32</v>
      </c>
      <c r="I166">
        <v>63.55</v>
      </c>
      <c r="J166">
        <v>33.86</v>
      </c>
      <c r="K166">
        <v>971.03</v>
      </c>
      <c r="L166">
        <f t="shared" si="8"/>
        <v>9.7056000000000004</v>
      </c>
      <c r="M166">
        <f t="shared" si="9"/>
        <v>0.49681606912508453</v>
      </c>
      <c r="N166">
        <v>165</v>
      </c>
      <c r="O166">
        <f t="shared" si="10"/>
        <v>59.743653148697661</v>
      </c>
      <c r="P166">
        <f t="shared" si="11"/>
        <v>1.4840803456254226</v>
      </c>
    </row>
    <row r="167" spans="1:16" x14ac:dyDescent="0.75">
      <c r="A167" s="7">
        <v>0.5305671296296296</v>
      </c>
      <c r="B167">
        <v>15.64</v>
      </c>
      <c r="C167">
        <v>58.1</v>
      </c>
      <c r="D167">
        <v>10</v>
      </c>
      <c r="E167">
        <v>58.38</v>
      </c>
      <c r="F167">
        <v>10</v>
      </c>
      <c r="G167">
        <v>61.91</v>
      </c>
      <c r="H167">
        <v>62.05</v>
      </c>
      <c r="I167">
        <v>63.32</v>
      </c>
      <c r="J167">
        <v>32.42</v>
      </c>
      <c r="K167">
        <v>801.51</v>
      </c>
      <c r="L167">
        <f t="shared" si="8"/>
        <v>9.6856000000000009</v>
      </c>
      <c r="M167">
        <f t="shared" si="9"/>
        <v>0.49579229713958117</v>
      </c>
      <c r="N167">
        <v>166</v>
      </c>
      <c r="O167">
        <f t="shared" si="10"/>
        <v>59.660526967869828</v>
      </c>
      <c r="P167">
        <f t="shared" si="11"/>
        <v>1.4789614856979056</v>
      </c>
    </row>
    <row r="168" spans="1:16" x14ac:dyDescent="0.75">
      <c r="A168" s="7">
        <v>0.53126157407407404</v>
      </c>
      <c r="B168">
        <v>15.63</v>
      </c>
      <c r="C168">
        <v>58.6</v>
      </c>
      <c r="D168">
        <v>10</v>
      </c>
      <c r="E168">
        <v>58.46</v>
      </c>
      <c r="F168">
        <v>10</v>
      </c>
      <c r="G168">
        <v>62.17</v>
      </c>
      <c r="H168">
        <v>62.16</v>
      </c>
      <c r="I168">
        <v>63.09</v>
      </c>
      <c r="J168">
        <v>33.07</v>
      </c>
      <c r="K168">
        <v>891.74</v>
      </c>
      <c r="L168">
        <f t="shared" si="8"/>
        <v>9.6756000000000011</v>
      </c>
      <c r="M168">
        <f t="shared" si="9"/>
        <v>0.49528041114682947</v>
      </c>
      <c r="N168">
        <v>167</v>
      </c>
      <c r="O168">
        <f t="shared" si="10"/>
        <v>59.618835007648109</v>
      </c>
      <c r="P168">
        <f t="shared" si="11"/>
        <v>1.4764020557341473</v>
      </c>
    </row>
    <row r="169" spans="1:16" x14ac:dyDescent="0.75">
      <c r="A169" s="7">
        <v>0.53195601851851848</v>
      </c>
      <c r="B169">
        <v>15.6</v>
      </c>
      <c r="C169">
        <v>59.05</v>
      </c>
      <c r="D169">
        <v>10</v>
      </c>
      <c r="E169">
        <v>58.57</v>
      </c>
      <c r="F169">
        <v>10</v>
      </c>
      <c r="G169">
        <v>62.37</v>
      </c>
      <c r="H169">
        <v>62.35</v>
      </c>
      <c r="I169">
        <v>63.49</v>
      </c>
      <c r="J169">
        <v>34.4</v>
      </c>
      <c r="K169">
        <v>966.93</v>
      </c>
      <c r="L169">
        <f t="shared" si="8"/>
        <v>9.6456</v>
      </c>
      <c r="M169">
        <f t="shared" si="9"/>
        <v>0.4937447531685743</v>
      </c>
      <c r="N169">
        <v>168</v>
      </c>
      <c r="O169">
        <f t="shared" si="10"/>
        <v>59.493240441237461</v>
      </c>
      <c r="P169">
        <f t="shared" si="11"/>
        <v>1.4687237658428716</v>
      </c>
    </row>
    <row r="170" spans="1:16" x14ac:dyDescent="0.75">
      <c r="A170" s="7">
        <v>0.53265046296296303</v>
      </c>
      <c r="B170">
        <v>15.6</v>
      </c>
      <c r="C170">
        <v>59.28</v>
      </c>
      <c r="D170">
        <v>10</v>
      </c>
      <c r="E170">
        <v>58.68</v>
      </c>
      <c r="F170">
        <v>10</v>
      </c>
      <c r="G170">
        <v>62.11</v>
      </c>
      <c r="H170">
        <v>62.12</v>
      </c>
      <c r="I170">
        <v>63.17</v>
      </c>
      <c r="J170">
        <v>31.6</v>
      </c>
      <c r="K170">
        <v>768.7</v>
      </c>
      <c r="L170">
        <f t="shared" si="8"/>
        <v>9.6456</v>
      </c>
      <c r="M170">
        <f t="shared" si="9"/>
        <v>0.4937447531685743</v>
      </c>
      <c r="N170">
        <v>169</v>
      </c>
      <c r="O170">
        <f t="shared" si="10"/>
        <v>59.493240441237461</v>
      </c>
      <c r="P170">
        <f t="shared" si="11"/>
        <v>1.4687237658428716</v>
      </c>
    </row>
    <row r="171" spans="1:16" x14ac:dyDescent="0.75">
      <c r="A171" s="7">
        <v>0.53334490740740736</v>
      </c>
      <c r="B171">
        <v>15.58</v>
      </c>
      <c r="C171">
        <v>59.2</v>
      </c>
      <c r="D171">
        <v>10</v>
      </c>
      <c r="E171">
        <v>58.73</v>
      </c>
      <c r="F171">
        <v>10</v>
      </c>
      <c r="G171">
        <v>61.94</v>
      </c>
      <c r="H171">
        <v>61.88</v>
      </c>
      <c r="I171">
        <v>62.69</v>
      </c>
      <c r="J171">
        <v>32.49</v>
      </c>
      <c r="K171">
        <v>700.34</v>
      </c>
      <c r="L171">
        <f t="shared" si="8"/>
        <v>9.6256000000000004</v>
      </c>
      <c r="M171">
        <f t="shared" si="9"/>
        <v>0.49272098118307095</v>
      </c>
      <c r="N171">
        <v>170</v>
      </c>
      <c r="O171">
        <f t="shared" si="10"/>
        <v>59.409075797872347</v>
      </c>
      <c r="P171">
        <f t="shared" si="11"/>
        <v>1.4636049059153546</v>
      </c>
    </row>
    <row r="172" spans="1:16" x14ac:dyDescent="0.75">
      <c r="A172" s="7">
        <v>0.53403935185185192</v>
      </c>
      <c r="B172">
        <v>15.57</v>
      </c>
      <c r="C172">
        <v>59.6</v>
      </c>
      <c r="D172">
        <v>10</v>
      </c>
      <c r="E172">
        <v>58.8</v>
      </c>
      <c r="F172">
        <v>10</v>
      </c>
      <c r="G172">
        <v>62.63</v>
      </c>
      <c r="H172">
        <v>62.45</v>
      </c>
      <c r="I172">
        <v>63.26</v>
      </c>
      <c r="J172">
        <v>33.049999999999997</v>
      </c>
      <c r="K172">
        <v>1010.68</v>
      </c>
      <c r="L172">
        <f t="shared" si="8"/>
        <v>9.6156000000000006</v>
      </c>
      <c r="M172">
        <f t="shared" si="9"/>
        <v>0.4922090951903193</v>
      </c>
      <c r="N172">
        <v>171</v>
      </c>
      <c r="O172">
        <f t="shared" si="10"/>
        <v>59.366862182287115</v>
      </c>
      <c r="P172">
        <f t="shared" si="11"/>
        <v>1.4610454759515963</v>
      </c>
    </row>
    <row r="173" spans="1:16" x14ac:dyDescent="0.75">
      <c r="A173" s="7">
        <v>0.53473379629629625</v>
      </c>
      <c r="B173">
        <v>15.55</v>
      </c>
      <c r="C173">
        <v>60.03</v>
      </c>
      <c r="D173">
        <v>10</v>
      </c>
      <c r="E173">
        <v>58.96</v>
      </c>
      <c r="F173">
        <v>10</v>
      </c>
      <c r="G173">
        <v>63.18</v>
      </c>
      <c r="H173">
        <v>63.08</v>
      </c>
      <c r="I173">
        <v>64.400000000000006</v>
      </c>
      <c r="J173">
        <v>35.08</v>
      </c>
      <c r="K173">
        <v>1132.3499999999999</v>
      </c>
      <c r="L173">
        <f t="shared" si="8"/>
        <v>9.595600000000001</v>
      </c>
      <c r="M173">
        <f t="shared" si="9"/>
        <v>0.49118532320481589</v>
      </c>
      <c r="N173">
        <v>172</v>
      </c>
      <c r="O173">
        <f t="shared" si="10"/>
        <v>59.282170995039394</v>
      </c>
      <c r="P173">
        <f t="shared" si="11"/>
        <v>1.4559266160240794</v>
      </c>
    </row>
    <row r="174" spans="1:16" x14ac:dyDescent="0.75">
      <c r="A174" s="7">
        <v>0.5354282407407408</v>
      </c>
      <c r="B174">
        <v>15.54</v>
      </c>
      <c r="C174">
        <v>60.09</v>
      </c>
      <c r="D174">
        <v>10</v>
      </c>
      <c r="E174">
        <v>59.14</v>
      </c>
      <c r="F174">
        <v>10</v>
      </c>
      <c r="G174">
        <v>63.53</v>
      </c>
      <c r="H174">
        <v>63.72</v>
      </c>
      <c r="I174">
        <v>65.53</v>
      </c>
      <c r="J174">
        <v>33.380000000000003</v>
      </c>
      <c r="K174">
        <v>1181.57</v>
      </c>
      <c r="L174">
        <f t="shared" si="8"/>
        <v>9.5855999999999995</v>
      </c>
      <c r="M174">
        <f t="shared" si="9"/>
        <v>0.49067343721206413</v>
      </c>
      <c r="N174">
        <v>173</v>
      </c>
      <c r="O174">
        <f t="shared" si="10"/>
        <v>59.239692872642294</v>
      </c>
      <c r="P174">
        <f t="shared" si="11"/>
        <v>1.4533671860603206</v>
      </c>
    </row>
    <row r="175" spans="1:16" x14ac:dyDescent="0.75">
      <c r="A175" s="7">
        <v>0.53612268518518513</v>
      </c>
      <c r="B175">
        <v>15.53</v>
      </c>
      <c r="C175">
        <v>59.68</v>
      </c>
      <c r="D175">
        <v>10</v>
      </c>
      <c r="E175">
        <v>59.37</v>
      </c>
      <c r="F175">
        <v>10</v>
      </c>
      <c r="G175">
        <v>63.64</v>
      </c>
      <c r="H175">
        <v>64.17</v>
      </c>
      <c r="I175">
        <v>66.31</v>
      </c>
      <c r="J175">
        <v>32.86</v>
      </c>
      <c r="K175">
        <v>1197.97</v>
      </c>
      <c r="L175">
        <f t="shared" si="8"/>
        <v>9.5755999999999997</v>
      </c>
      <c r="M175">
        <f t="shared" si="9"/>
        <v>0.49016155121931243</v>
      </c>
      <c r="N175">
        <v>174</v>
      </c>
      <c r="O175">
        <f t="shared" si="10"/>
        <v>59.197126028656164</v>
      </c>
      <c r="P175">
        <f t="shared" si="11"/>
        <v>1.4508077560965622</v>
      </c>
    </row>
    <row r="176" spans="1:16" x14ac:dyDescent="0.75">
      <c r="A176" s="7">
        <v>0.53681712962962969</v>
      </c>
      <c r="B176">
        <v>15.52</v>
      </c>
      <c r="C176">
        <v>59.94</v>
      </c>
      <c r="D176">
        <v>10</v>
      </c>
      <c r="E176">
        <v>59.54</v>
      </c>
      <c r="F176">
        <v>10</v>
      </c>
      <c r="G176">
        <v>63.81</v>
      </c>
      <c r="H176">
        <v>64.459999999999994</v>
      </c>
      <c r="I176">
        <v>66.94</v>
      </c>
      <c r="J176">
        <v>34.5</v>
      </c>
      <c r="K176">
        <v>1192.5</v>
      </c>
      <c r="L176">
        <f t="shared" si="8"/>
        <v>9.5655999999999999</v>
      </c>
      <c r="M176">
        <f t="shared" si="9"/>
        <v>0.48964966522656078</v>
      </c>
      <c r="N176">
        <v>175</v>
      </c>
      <c r="O176">
        <f t="shared" si="10"/>
        <v>59.154470184828966</v>
      </c>
      <c r="P176">
        <f t="shared" si="11"/>
        <v>1.4482483261328036</v>
      </c>
    </row>
    <row r="177" spans="1:16" x14ac:dyDescent="0.75">
      <c r="A177" s="7">
        <v>0.53751157407407402</v>
      </c>
      <c r="B177">
        <v>15.49</v>
      </c>
      <c r="C177">
        <v>59.9</v>
      </c>
      <c r="D177">
        <v>10</v>
      </c>
      <c r="E177">
        <v>59.75</v>
      </c>
      <c r="F177">
        <v>10</v>
      </c>
      <c r="G177">
        <v>63.9</v>
      </c>
      <c r="H177">
        <v>64.650000000000006</v>
      </c>
      <c r="I177">
        <v>67.430000000000007</v>
      </c>
      <c r="J177">
        <v>35.81</v>
      </c>
      <c r="K177">
        <v>1207.54</v>
      </c>
      <c r="L177">
        <f t="shared" si="8"/>
        <v>9.5356000000000005</v>
      </c>
      <c r="M177">
        <f t="shared" si="9"/>
        <v>0.48811400724830573</v>
      </c>
      <c r="N177">
        <v>176</v>
      </c>
      <c r="O177">
        <f t="shared" si="10"/>
        <v>59.025965854272414</v>
      </c>
      <c r="P177">
        <f t="shared" si="11"/>
        <v>1.4405700362415286</v>
      </c>
    </row>
    <row r="178" spans="1:16" x14ac:dyDescent="0.75">
      <c r="A178" s="7">
        <v>0.53820601851851857</v>
      </c>
      <c r="B178">
        <v>15.48</v>
      </c>
      <c r="C178">
        <v>59.95</v>
      </c>
      <c r="D178">
        <v>10</v>
      </c>
      <c r="E178">
        <v>59.96</v>
      </c>
      <c r="F178">
        <v>10</v>
      </c>
      <c r="G178">
        <v>64.23</v>
      </c>
      <c r="H178">
        <v>65.08</v>
      </c>
      <c r="I178">
        <v>67.81</v>
      </c>
      <c r="J178">
        <v>34.19</v>
      </c>
      <c r="K178">
        <v>1249.92</v>
      </c>
      <c r="L178">
        <f t="shared" si="8"/>
        <v>9.5256000000000007</v>
      </c>
      <c r="M178">
        <f t="shared" si="9"/>
        <v>0.48760212125555402</v>
      </c>
      <c r="N178">
        <v>177</v>
      </c>
      <c r="O178">
        <f t="shared" si="10"/>
        <v>58.982951205173428</v>
      </c>
      <c r="P178">
        <f t="shared" si="11"/>
        <v>1.43801060627777</v>
      </c>
    </row>
    <row r="179" spans="1:16" x14ac:dyDescent="0.75">
      <c r="A179" s="7">
        <v>0.5389004629629629</v>
      </c>
      <c r="B179">
        <v>15.48</v>
      </c>
      <c r="C179">
        <v>59.97</v>
      </c>
      <c r="D179">
        <v>10</v>
      </c>
      <c r="E179">
        <v>60.15</v>
      </c>
      <c r="F179">
        <v>10</v>
      </c>
      <c r="G179">
        <v>64.23</v>
      </c>
      <c r="H179">
        <v>65.099999999999994</v>
      </c>
      <c r="I179">
        <v>68.010000000000005</v>
      </c>
      <c r="J179">
        <v>33.22</v>
      </c>
      <c r="K179">
        <v>1193.8699999999999</v>
      </c>
      <c r="L179">
        <f t="shared" si="8"/>
        <v>9.5256000000000007</v>
      </c>
      <c r="M179">
        <f t="shared" si="9"/>
        <v>0.48760212125555402</v>
      </c>
      <c r="N179">
        <v>178</v>
      </c>
      <c r="O179">
        <f t="shared" si="10"/>
        <v>58.982951205173428</v>
      </c>
      <c r="P179">
        <f t="shared" si="11"/>
        <v>1.43801060627777</v>
      </c>
    </row>
    <row r="180" spans="1:16" x14ac:dyDescent="0.75">
      <c r="A180" s="7">
        <v>0.53959490740740745</v>
      </c>
      <c r="B180">
        <v>15.45</v>
      </c>
      <c r="C180">
        <v>59.91</v>
      </c>
      <c r="D180">
        <v>10</v>
      </c>
      <c r="E180">
        <v>60.33</v>
      </c>
      <c r="F180">
        <v>10</v>
      </c>
      <c r="G180">
        <v>64.3</v>
      </c>
      <c r="H180">
        <v>65.41</v>
      </c>
      <c r="I180">
        <v>68.39</v>
      </c>
      <c r="J180">
        <v>36.6</v>
      </c>
      <c r="K180">
        <v>1195.24</v>
      </c>
      <c r="L180">
        <f t="shared" si="8"/>
        <v>9.4955999999999996</v>
      </c>
      <c r="M180">
        <f t="shared" si="9"/>
        <v>0.48606646327729891</v>
      </c>
      <c r="N180">
        <v>179</v>
      </c>
      <c r="O180">
        <f t="shared" si="10"/>
        <v>58.853363663170313</v>
      </c>
      <c r="P180">
        <f t="shared" si="11"/>
        <v>1.4303323163864943</v>
      </c>
    </row>
    <row r="181" spans="1:16" x14ac:dyDescent="0.75">
      <c r="A181" s="7">
        <v>0.54028935185185178</v>
      </c>
      <c r="B181">
        <v>15.45</v>
      </c>
      <c r="C181">
        <v>59.8</v>
      </c>
      <c r="D181">
        <v>10</v>
      </c>
      <c r="E181">
        <v>60.5</v>
      </c>
      <c r="F181">
        <v>10</v>
      </c>
      <c r="G181">
        <v>64.34</v>
      </c>
      <c r="H181">
        <v>65.510000000000005</v>
      </c>
      <c r="I181">
        <v>68.56</v>
      </c>
      <c r="J181">
        <v>34.299999999999997</v>
      </c>
      <c r="K181">
        <v>1141.92</v>
      </c>
      <c r="L181">
        <f t="shared" si="8"/>
        <v>9.4955999999999996</v>
      </c>
      <c r="M181">
        <f t="shared" si="9"/>
        <v>0.48606646327729891</v>
      </c>
      <c r="N181">
        <v>180</v>
      </c>
      <c r="O181">
        <f t="shared" si="10"/>
        <v>58.853363663170313</v>
      </c>
      <c r="P181">
        <f t="shared" si="11"/>
        <v>1.4303323163864943</v>
      </c>
    </row>
    <row r="182" spans="1:16" x14ac:dyDescent="0.75">
      <c r="A182" s="7">
        <v>0.54098379629629634</v>
      </c>
      <c r="B182">
        <v>15.42</v>
      </c>
      <c r="C182">
        <v>59.54</v>
      </c>
      <c r="D182">
        <v>10</v>
      </c>
      <c r="E182">
        <v>60.62</v>
      </c>
      <c r="F182">
        <v>10</v>
      </c>
      <c r="G182">
        <v>64.290000000000006</v>
      </c>
      <c r="H182">
        <v>65.38</v>
      </c>
      <c r="I182">
        <v>68.569999999999993</v>
      </c>
      <c r="J182">
        <v>35.39</v>
      </c>
      <c r="K182">
        <v>1165.1600000000001</v>
      </c>
      <c r="L182">
        <f t="shared" si="8"/>
        <v>9.4656000000000002</v>
      </c>
      <c r="M182">
        <f t="shared" si="9"/>
        <v>0.48453080529904385</v>
      </c>
      <c r="N182">
        <v>181</v>
      </c>
      <c r="O182">
        <f t="shared" si="10"/>
        <v>58.722954699121033</v>
      </c>
      <c r="P182">
        <f t="shared" si="11"/>
        <v>1.422654026495219</v>
      </c>
    </row>
    <row r="183" spans="1:16" x14ac:dyDescent="0.75">
      <c r="A183" s="7">
        <v>0.54167824074074067</v>
      </c>
      <c r="B183">
        <v>15.4</v>
      </c>
      <c r="C183">
        <v>59.65</v>
      </c>
      <c r="D183">
        <v>10</v>
      </c>
      <c r="E183">
        <v>60.69</v>
      </c>
      <c r="F183">
        <v>10</v>
      </c>
      <c r="G183">
        <v>64.44</v>
      </c>
      <c r="H183">
        <v>65.56</v>
      </c>
      <c r="I183">
        <v>69.03</v>
      </c>
      <c r="J183">
        <v>34.47</v>
      </c>
      <c r="K183">
        <v>1228.05</v>
      </c>
      <c r="L183">
        <f t="shared" si="8"/>
        <v>9.4456000000000007</v>
      </c>
      <c r="M183">
        <f t="shared" si="9"/>
        <v>0.48350703331354045</v>
      </c>
      <c r="N183">
        <v>182</v>
      </c>
      <c r="O183">
        <f t="shared" si="10"/>
        <v>58.635555179131025</v>
      </c>
      <c r="P183">
        <f t="shared" si="11"/>
        <v>1.4175351665677023</v>
      </c>
    </row>
    <row r="184" spans="1:16" x14ac:dyDescent="0.75">
      <c r="A184" s="7">
        <v>0.54237268518518522</v>
      </c>
      <c r="B184">
        <v>15.37</v>
      </c>
      <c r="C184">
        <v>59.4</v>
      </c>
      <c r="D184">
        <v>10</v>
      </c>
      <c r="E184">
        <v>60.73</v>
      </c>
      <c r="F184">
        <v>10</v>
      </c>
      <c r="G184">
        <v>64.260000000000005</v>
      </c>
      <c r="H184">
        <v>65.569999999999993</v>
      </c>
      <c r="I184">
        <v>69.260000000000005</v>
      </c>
      <c r="J184">
        <v>33.79</v>
      </c>
      <c r="K184">
        <v>1191.1400000000001</v>
      </c>
      <c r="L184">
        <f t="shared" si="8"/>
        <v>9.4155999999999995</v>
      </c>
      <c r="M184">
        <f t="shared" si="9"/>
        <v>0.48197137533528533</v>
      </c>
      <c r="N184">
        <v>183</v>
      </c>
      <c r="O184">
        <f t="shared" si="10"/>
        <v>58.503759717914946</v>
      </c>
      <c r="P184">
        <f t="shared" si="11"/>
        <v>1.4098568766764266</v>
      </c>
    </row>
    <row r="185" spans="1:16" x14ac:dyDescent="0.75">
      <c r="A185" s="7">
        <v>0.54306712962962966</v>
      </c>
      <c r="B185">
        <v>15.34</v>
      </c>
      <c r="C185">
        <v>59.24</v>
      </c>
      <c r="D185">
        <v>10</v>
      </c>
      <c r="E185">
        <v>60.72</v>
      </c>
      <c r="F185">
        <v>10</v>
      </c>
      <c r="G185">
        <v>64.33</v>
      </c>
      <c r="H185">
        <v>65.64</v>
      </c>
      <c r="I185">
        <v>69.59</v>
      </c>
      <c r="J185">
        <v>35.58</v>
      </c>
      <c r="K185">
        <v>1199.3399999999999</v>
      </c>
      <c r="L185">
        <f t="shared" si="8"/>
        <v>9.3856000000000002</v>
      </c>
      <c r="M185">
        <f t="shared" si="9"/>
        <v>0.48043571735703028</v>
      </c>
      <c r="N185">
        <v>184</v>
      </c>
      <c r="O185">
        <f t="shared" si="10"/>
        <v>58.371121718377097</v>
      </c>
      <c r="P185">
        <f t="shared" si="11"/>
        <v>1.4021785867851513</v>
      </c>
    </row>
    <row r="186" spans="1:16" x14ac:dyDescent="0.75">
      <c r="A186" s="7">
        <v>0.54376157407407411</v>
      </c>
      <c r="B186">
        <v>15.33</v>
      </c>
      <c r="C186">
        <v>59.15</v>
      </c>
      <c r="D186">
        <v>10</v>
      </c>
      <c r="E186">
        <v>60.65</v>
      </c>
      <c r="F186">
        <v>10</v>
      </c>
      <c r="G186">
        <v>64.209999999999994</v>
      </c>
      <c r="H186">
        <v>65.45</v>
      </c>
      <c r="I186">
        <v>69.569999999999993</v>
      </c>
      <c r="J186">
        <v>35.22</v>
      </c>
      <c r="K186">
        <v>1161.06</v>
      </c>
      <c r="L186">
        <f t="shared" si="8"/>
        <v>9.3756000000000004</v>
      </c>
      <c r="M186">
        <f t="shared" si="9"/>
        <v>0.47992383136427857</v>
      </c>
      <c r="N186">
        <v>185</v>
      </c>
      <c r="O186">
        <f t="shared" si="10"/>
        <v>58.326720423226256</v>
      </c>
      <c r="P186">
        <f t="shared" si="11"/>
        <v>1.3996191568213929</v>
      </c>
    </row>
    <row r="187" spans="1:16" x14ac:dyDescent="0.75">
      <c r="A187" s="7">
        <v>0.54445601851851855</v>
      </c>
      <c r="B187">
        <v>15.33</v>
      </c>
      <c r="C187">
        <v>59.24</v>
      </c>
      <c r="D187">
        <v>10</v>
      </c>
      <c r="E187">
        <v>60.65</v>
      </c>
      <c r="F187">
        <v>10</v>
      </c>
      <c r="G187">
        <v>64.12</v>
      </c>
      <c r="H187">
        <v>65.459999999999994</v>
      </c>
      <c r="I187">
        <v>69.67</v>
      </c>
      <c r="J187">
        <v>35.340000000000003</v>
      </c>
      <c r="K187">
        <v>1189.77</v>
      </c>
      <c r="L187">
        <f t="shared" si="8"/>
        <v>9.3756000000000004</v>
      </c>
      <c r="M187">
        <f t="shared" si="9"/>
        <v>0.47992383136427857</v>
      </c>
      <c r="N187">
        <v>186</v>
      </c>
      <c r="O187">
        <f t="shared" si="10"/>
        <v>58.326720423226256</v>
      </c>
      <c r="P187">
        <f t="shared" si="11"/>
        <v>1.3996191568213929</v>
      </c>
    </row>
    <row r="188" spans="1:16" x14ac:dyDescent="0.75">
      <c r="A188" s="7">
        <v>0.54515046296296299</v>
      </c>
      <c r="B188">
        <v>15.32</v>
      </c>
      <c r="C188">
        <v>59.31</v>
      </c>
      <c r="D188">
        <v>10</v>
      </c>
      <c r="E188">
        <v>60.67</v>
      </c>
      <c r="F188">
        <v>10</v>
      </c>
      <c r="G188">
        <v>64.09</v>
      </c>
      <c r="H188">
        <v>65.52</v>
      </c>
      <c r="I188">
        <v>69.959999999999994</v>
      </c>
      <c r="J188">
        <v>33.67</v>
      </c>
      <c r="K188">
        <v>1200.71</v>
      </c>
      <c r="L188">
        <f t="shared" si="8"/>
        <v>9.3656000000000006</v>
      </c>
      <c r="M188">
        <f t="shared" si="9"/>
        <v>0.47941194537152693</v>
      </c>
      <c r="N188">
        <v>187</v>
      </c>
      <c r="O188">
        <f t="shared" si="10"/>
        <v>58.282224310241737</v>
      </c>
      <c r="P188">
        <f t="shared" si="11"/>
        <v>1.3970597268576344</v>
      </c>
    </row>
    <row r="189" spans="1:16" x14ac:dyDescent="0.75">
      <c r="A189" s="7">
        <v>0.54584490740740743</v>
      </c>
      <c r="B189">
        <v>15.31</v>
      </c>
      <c r="C189">
        <v>59.1</v>
      </c>
      <c r="D189">
        <v>10</v>
      </c>
      <c r="E189">
        <v>60.65</v>
      </c>
      <c r="F189">
        <v>10</v>
      </c>
      <c r="G189">
        <v>64.23</v>
      </c>
      <c r="H189">
        <v>65.61</v>
      </c>
      <c r="I189">
        <v>70.16</v>
      </c>
      <c r="J189">
        <v>35.020000000000003</v>
      </c>
      <c r="K189">
        <v>1228.05</v>
      </c>
      <c r="L189">
        <f t="shared" si="8"/>
        <v>9.3556000000000008</v>
      </c>
      <c r="M189">
        <f t="shared" si="9"/>
        <v>0.47890005937877522</v>
      </c>
      <c r="N189">
        <v>188</v>
      </c>
      <c r="O189">
        <f t="shared" si="10"/>
        <v>58.237633075377317</v>
      </c>
      <c r="P189">
        <f t="shared" si="11"/>
        <v>1.394500296893876</v>
      </c>
    </row>
    <row r="190" spans="1:16" x14ac:dyDescent="0.75">
      <c r="A190" s="7">
        <v>0.54653935185185187</v>
      </c>
      <c r="B190">
        <v>15.31</v>
      </c>
      <c r="C190">
        <v>59.13</v>
      </c>
      <c r="D190">
        <v>10</v>
      </c>
      <c r="E190">
        <v>60.67</v>
      </c>
      <c r="F190">
        <v>10</v>
      </c>
      <c r="G190">
        <v>64.06</v>
      </c>
      <c r="H190">
        <v>65.62</v>
      </c>
      <c r="I190">
        <v>70.3</v>
      </c>
      <c r="J190">
        <v>34</v>
      </c>
      <c r="K190">
        <v>1172</v>
      </c>
      <c r="L190">
        <f t="shared" si="8"/>
        <v>9.3556000000000008</v>
      </c>
      <c r="M190">
        <f t="shared" si="9"/>
        <v>0.47890005937877522</v>
      </c>
      <c r="N190">
        <v>189</v>
      </c>
      <c r="O190">
        <f t="shared" si="10"/>
        <v>58.237633075377317</v>
      </c>
      <c r="P190">
        <f t="shared" si="11"/>
        <v>1.394500296893876</v>
      </c>
    </row>
    <row r="191" spans="1:16" x14ac:dyDescent="0.75">
      <c r="A191" s="7">
        <v>0.54723379629629632</v>
      </c>
      <c r="B191">
        <v>15.3</v>
      </c>
      <c r="C191">
        <v>59.22</v>
      </c>
      <c r="D191">
        <v>10</v>
      </c>
      <c r="E191">
        <v>60.68</v>
      </c>
      <c r="F191">
        <v>10</v>
      </c>
      <c r="G191">
        <v>63.86</v>
      </c>
      <c r="H191">
        <v>65.27</v>
      </c>
      <c r="I191">
        <v>69.959999999999994</v>
      </c>
      <c r="J191">
        <v>35.22</v>
      </c>
      <c r="K191">
        <v>1070.83</v>
      </c>
      <c r="L191">
        <f t="shared" si="8"/>
        <v>9.345600000000001</v>
      </c>
      <c r="M191">
        <f t="shared" si="9"/>
        <v>0.47838817338602357</v>
      </c>
      <c r="N191">
        <v>190</v>
      </c>
      <c r="O191">
        <f t="shared" si="10"/>
        <v>58.192946413285405</v>
      </c>
      <c r="P191">
        <f t="shared" si="11"/>
        <v>1.3919408669301176</v>
      </c>
    </row>
    <row r="192" spans="1:16" x14ac:dyDescent="0.75">
      <c r="A192" s="7">
        <v>0.54792824074074076</v>
      </c>
      <c r="B192">
        <v>15.3</v>
      </c>
      <c r="C192">
        <v>59.16</v>
      </c>
      <c r="D192">
        <v>10</v>
      </c>
      <c r="E192">
        <v>60.7</v>
      </c>
      <c r="F192">
        <v>10</v>
      </c>
      <c r="G192">
        <v>63.62</v>
      </c>
      <c r="H192">
        <v>64.92</v>
      </c>
      <c r="I192">
        <v>69.66</v>
      </c>
      <c r="J192">
        <v>32.75</v>
      </c>
      <c r="K192">
        <v>988.8</v>
      </c>
      <c r="L192">
        <f t="shared" si="8"/>
        <v>9.345600000000001</v>
      </c>
      <c r="M192">
        <f t="shared" si="9"/>
        <v>0.47838817338602357</v>
      </c>
      <c r="N192">
        <v>191</v>
      </c>
      <c r="O192">
        <f t="shared" si="10"/>
        <v>58.192946413285405</v>
      </c>
      <c r="P192">
        <f t="shared" si="11"/>
        <v>1.3919408669301176</v>
      </c>
    </row>
    <row r="193" spans="1:16" x14ac:dyDescent="0.75">
      <c r="A193" s="7">
        <v>0.5486226851851852</v>
      </c>
      <c r="B193">
        <v>15.3</v>
      </c>
      <c r="C193">
        <v>58.96</v>
      </c>
      <c r="D193">
        <v>10</v>
      </c>
      <c r="E193">
        <v>60.63</v>
      </c>
      <c r="F193">
        <v>10</v>
      </c>
      <c r="G193">
        <v>63.47</v>
      </c>
      <c r="H193">
        <v>64.59</v>
      </c>
      <c r="I193">
        <v>69.25</v>
      </c>
      <c r="J193">
        <v>32.19</v>
      </c>
      <c r="K193">
        <v>928.65</v>
      </c>
      <c r="L193">
        <f t="shared" si="8"/>
        <v>9.345600000000001</v>
      </c>
      <c r="M193">
        <f t="shared" si="9"/>
        <v>0.47838817338602357</v>
      </c>
      <c r="N193">
        <v>192</v>
      </c>
      <c r="O193">
        <f t="shared" si="10"/>
        <v>58.192946413285405</v>
      </c>
      <c r="P193">
        <f t="shared" si="11"/>
        <v>1.3919408669301176</v>
      </c>
    </row>
    <row r="194" spans="1:16" x14ac:dyDescent="0.75">
      <c r="A194" s="7">
        <v>0.54931712962962964</v>
      </c>
      <c r="B194">
        <v>15.29</v>
      </c>
      <c r="C194">
        <v>58.58</v>
      </c>
      <c r="D194">
        <v>10</v>
      </c>
      <c r="E194">
        <v>60.56</v>
      </c>
      <c r="F194">
        <v>10</v>
      </c>
      <c r="G194">
        <v>63.23</v>
      </c>
      <c r="H194">
        <v>64.44</v>
      </c>
      <c r="I194">
        <v>69.45</v>
      </c>
      <c r="J194">
        <v>33.22</v>
      </c>
      <c r="K194">
        <v>916.34</v>
      </c>
      <c r="L194">
        <f t="shared" ref="L194:L257" si="12">B194-5.9544</f>
        <v>9.3355999999999995</v>
      </c>
      <c r="M194">
        <f t="shared" si="9"/>
        <v>0.47787628739327176</v>
      </c>
      <c r="N194">
        <v>193</v>
      </c>
      <c r="O194">
        <f t="shared" si="10"/>
        <v>58.14816401731008</v>
      </c>
      <c r="P194">
        <f t="shared" si="11"/>
        <v>1.3893814369663589</v>
      </c>
    </row>
    <row r="195" spans="1:16" x14ac:dyDescent="0.75">
      <c r="A195" s="7">
        <v>0.55001157407407408</v>
      </c>
      <c r="B195">
        <v>15.29</v>
      </c>
      <c r="C195">
        <v>58.21</v>
      </c>
      <c r="D195">
        <v>10</v>
      </c>
      <c r="E195">
        <v>60.37</v>
      </c>
      <c r="F195">
        <v>10</v>
      </c>
      <c r="G195">
        <v>62.61</v>
      </c>
      <c r="H195">
        <v>63.57</v>
      </c>
      <c r="I195">
        <v>68.42</v>
      </c>
      <c r="J195">
        <v>34.08</v>
      </c>
      <c r="K195">
        <v>633.35</v>
      </c>
      <c r="L195">
        <f t="shared" si="12"/>
        <v>9.3355999999999995</v>
      </c>
      <c r="M195">
        <f t="shared" ref="M195:M258" si="13">L195/19.5356</f>
        <v>0.47787628739327176</v>
      </c>
      <c r="N195">
        <v>194</v>
      </c>
      <c r="O195">
        <f t="shared" ref="O195:O258" si="14">(L195-$Q$10)/L195*100</f>
        <v>58.14816401731008</v>
      </c>
      <c r="P195">
        <f t="shared" ref="P195:P258" si="15">(L195-$Q$10)/$Q$10</f>
        <v>1.3893814369663589</v>
      </c>
    </row>
    <row r="196" spans="1:16" x14ac:dyDescent="0.75">
      <c r="A196" s="7">
        <v>0.55070601851851853</v>
      </c>
      <c r="B196">
        <v>15.29</v>
      </c>
      <c r="C196">
        <v>58.15</v>
      </c>
      <c r="D196">
        <v>10</v>
      </c>
      <c r="E196">
        <v>60.07</v>
      </c>
      <c r="F196">
        <v>10</v>
      </c>
      <c r="G196">
        <v>62.07</v>
      </c>
      <c r="H196">
        <v>62.69</v>
      </c>
      <c r="I196">
        <v>66.959999999999994</v>
      </c>
      <c r="J196">
        <v>32.19</v>
      </c>
      <c r="K196">
        <v>578.66999999999996</v>
      </c>
      <c r="L196">
        <f t="shared" si="12"/>
        <v>9.3355999999999995</v>
      </c>
      <c r="M196">
        <f t="shared" si="13"/>
        <v>0.47787628739327176</v>
      </c>
      <c r="N196">
        <v>195</v>
      </c>
      <c r="O196">
        <f t="shared" si="14"/>
        <v>58.14816401731008</v>
      </c>
      <c r="P196">
        <f t="shared" si="15"/>
        <v>1.3893814369663589</v>
      </c>
    </row>
    <row r="197" spans="1:16" x14ac:dyDescent="0.75">
      <c r="A197" s="7">
        <v>0.55140046296296297</v>
      </c>
      <c r="B197">
        <v>15.28</v>
      </c>
      <c r="C197">
        <v>58.14</v>
      </c>
      <c r="D197">
        <v>10</v>
      </c>
      <c r="E197">
        <v>59.8</v>
      </c>
      <c r="F197">
        <v>10</v>
      </c>
      <c r="G197">
        <v>61.66</v>
      </c>
      <c r="H197">
        <v>62</v>
      </c>
      <c r="I197">
        <v>65.989999999999995</v>
      </c>
      <c r="J197">
        <v>31.95</v>
      </c>
      <c r="K197">
        <v>480.23</v>
      </c>
      <c r="L197">
        <f t="shared" si="12"/>
        <v>9.3255999999999997</v>
      </c>
      <c r="M197">
        <f t="shared" si="13"/>
        <v>0.47736440140052011</v>
      </c>
      <c r="N197">
        <v>196</v>
      </c>
      <c r="O197">
        <f t="shared" si="14"/>
        <v>58.103285579480136</v>
      </c>
      <c r="P197">
        <f t="shared" si="15"/>
        <v>1.3868220070026003</v>
      </c>
    </row>
    <row r="198" spans="1:16" x14ac:dyDescent="0.75">
      <c r="A198" s="7">
        <v>0.55209490740740741</v>
      </c>
      <c r="B198">
        <v>15.27</v>
      </c>
      <c r="C198">
        <v>57.8</v>
      </c>
      <c r="D198">
        <v>10</v>
      </c>
      <c r="E198">
        <v>59.51</v>
      </c>
      <c r="F198">
        <v>10</v>
      </c>
      <c r="G198">
        <v>61.35</v>
      </c>
      <c r="H198">
        <v>61.47</v>
      </c>
      <c r="I198">
        <v>65.23</v>
      </c>
      <c r="J198">
        <v>31.8</v>
      </c>
      <c r="K198">
        <v>450.16</v>
      </c>
      <c r="L198">
        <f t="shared" si="12"/>
        <v>9.3155999999999999</v>
      </c>
      <c r="M198">
        <f t="shared" si="13"/>
        <v>0.47685251540776841</v>
      </c>
      <c r="N198">
        <v>197</v>
      </c>
      <c r="O198">
        <f t="shared" si="14"/>
        <v>58.058310790501956</v>
      </c>
      <c r="P198">
        <f t="shared" si="15"/>
        <v>1.3842625770388419</v>
      </c>
    </row>
    <row r="199" spans="1:16" x14ac:dyDescent="0.75">
      <c r="A199" s="7">
        <v>0.55278935185185185</v>
      </c>
      <c r="B199">
        <v>15.27</v>
      </c>
      <c r="C199">
        <v>57.77</v>
      </c>
      <c r="D199">
        <v>10</v>
      </c>
      <c r="E199">
        <v>59.18</v>
      </c>
      <c r="F199">
        <v>10</v>
      </c>
      <c r="G199">
        <v>61.24</v>
      </c>
      <c r="H199">
        <v>61.18</v>
      </c>
      <c r="I199">
        <v>64.84</v>
      </c>
      <c r="J199">
        <v>31.13</v>
      </c>
      <c r="K199">
        <v>485.7</v>
      </c>
      <c r="L199">
        <f t="shared" si="12"/>
        <v>9.3155999999999999</v>
      </c>
      <c r="M199">
        <f t="shared" si="13"/>
        <v>0.47685251540776841</v>
      </c>
      <c r="N199">
        <v>198</v>
      </c>
      <c r="O199">
        <f t="shared" si="14"/>
        <v>58.058310790501956</v>
      </c>
      <c r="P199">
        <f t="shared" si="15"/>
        <v>1.3842625770388419</v>
      </c>
    </row>
    <row r="200" spans="1:16" x14ac:dyDescent="0.75">
      <c r="A200" s="7">
        <v>0.55348379629629629</v>
      </c>
      <c r="B200">
        <v>15.25</v>
      </c>
      <c r="C200">
        <v>57.63</v>
      </c>
      <c r="D200">
        <v>10</v>
      </c>
      <c r="E200">
        <v>58.9</v>
      </c>
      <c r="F200">
        <v>10</v>
      </c>
      <c r="G200">
        <v>61.21</v>
      </c>
      <c r="H200">
        <v>61.1</v>
      </c>
      <c r="I200">
        <v>64.739999999999995</v>
      </c>
      <c r="J200">
        <v>29.92</v>
      </c>
      <c r="K200">
        <v>513.04999999999995</v>
      </c>
      <c r="L200">
        <f t="shared" si="12"/>
        <v>9.2956000000000003</v>
      </c>
      <c r="M200">
        <f t="shared" si="13"/>
        <v>0.47582874342226505</v>
      </c>
      <c r="N200">
        <v>199</v>
      </c>
      <c r="O200">
        <f t="shared" si="14"/>
        <v>57.968070915271738</v>
      </c>
      <c r="P200">
        <f t="shared" si="15"/>
        <v>1.379143717111325</v>
      </c>
    </row>
    <row r="201" spans="1:16" x14ac:dyDescent="0.75">
      <c r="A201" s="7">
        <v>0.55417824074074074</v>
      </c>
      <c r="B201">
        <v>15.19</v>
      </c>
      <c r="C201">
        <v>57.19</v>
      </c>
      <c r="D201">
        <v>10</v>
      </c>
      <c r="E201">
        <v>58.61</v>
      </c>
      <c r="F201">
        <v>10</v>
      </c>
      <c r="G201">
        <v>60.8</v>
      </c>
      <c r="H201">
        <v>60.74</v>
      </c>
      <c r="I201">
        <v>64.58</v>
      </c>
      <c r="J201">
        <v>32.61</v>
      </c>
      <c r="K201">
        <v>470.66</v>
      </c>
      <c r="L201">
        <f t="shared" si="12"/>
        <v>9.2355999999999998</v>
      </c>
      <c r="M201">
        <f t="shared" si="13"/>
        <v>0.47275742746575483</v>
      </c>
      <c r="N201">
        <v>200</v>
      </c>
      <c r="O201">
        <f t="shared" si="14"/>
        <v>57.695006280046776</v>
      </c>
      <c r="P201">
        <f t="shared" si="15"/>
        <v>1.3637871373287742</v>
      </c>
    </row>
    <row r="202" spans="1:16" x14ac:dyDescent="0.75">
      <c r="A202" s="7">
        <v>0.55487268518518518</v>
      </c>
      <c r="B202">
        <v>15.15</v>
      </c>
      <c r="C202">
        <v>57.21</v>
      </c>
      <c r="D202">
        <v>10</v>
      </c>
      <c r="E202">
        <v>58.31</v>
      </c>
      <c r="F202">
        <v>10</v>
      </c>
      <c r="G202">
        <v>60.59</v>
      </c>
      <c r="H202">
        <v>60.44</v>
      </c>
      <c r="I202">
        <v>64.28</v>
      </c>
      <c r="J202">
        <v>30.9</v>
      </c>
      <c r="K202">
        <v>462.46</v>
      </c>
      <c r="L202">
        <f t="shared" si="12"/>
        <v>9.1956000000000007</v>
      </c>
      <c r="M202">
        <f t="shared" si="13"/>
        <v>0.47070988349474813</v>
      </c>
      <c r="N202">
        <v>201</v>
      </c>
      <c r="O202">
        <f t="shared" si="14"/>
        <v>57.510983513854455</v>
      </c>
      <c r="P202">
        <f t="shared" si="15"/>
        <v>1.3535494174737404</v>
      </c>
    </row>
    <row r="203" spans="1:16" x14ac:dyDescent="0.75">
      <c r="A203" s="7">
        <v>0.55556712962962962</v>
      </c>
      <c r="B203">
        <v>15.12</v>
      </c>
      <c r="C203">
        <v>57.41</v>
      </c>
      <c r="D203">
        <v>10</v>
      </c>
      <c r="E203">
        <v>58.03</v>
      </c>
      <c r="F203">
        <v>10</v>
      </c>
      <c r="G203">
        <v>60.56</v>
      </c>
      <c r="H203">
        <v>60.31</v>
      </c>
      <c r="I203">
        <v>64.05</v>
      </c>
      <c r="J203">
        <v>33.76</v>
      </c>
      <c r="K203">
        <v>433.75</v>
      </c>
      <c r="L203">
        <f t="shared" si="12"/>
        <v>9.1655999999999995</v>
      </c>
      <c r="M203">
        <f t="shared" si="13"/>
        <v>0.46917422551649296</v>
      </c>
      <c r="N203">
        <v>202</v>
      </c>
      <c r="O203">
        <f t="shared" si="14"/>
        <v>57.371912367984635</v>
      </c>
      <c r="P203">
        <f t="shared" si="15"/>
        <v>1.3458711275824649</v>
      </c>
    </row>
    <row r="204" spans="1:16" x14ac:dyDescent="0.75">
      <c r="A204" s="7">
        <v>0.55626157407407406</v>
      </c>
      <c r="B204">
        <v>15.11</v>
      </c>
      <c r="C204">
        <v>57.4</v>
      </c>
      <c r="D204">
        <v>10</v>
      </c>
      <c r="E204">
        <v>57.84</v>
      </c>
      <c r="F204">
        <v>10</v>
      </c>
      <c r="G204">
        <v>60.58</v>
      </c>
      <c r="H204">
        <v>60.23</v>
      </c>
      <c r="I204">
        <v>63.92</v>
      </c>
      <c r="J204">
        <v>30.18</v>
      </c>
      <c r="K204">
        <v>441.95</v>
      </c>
      <c r="L204">
        <f t="shared" si="12"/>
        <v>9.1555999999999997</v>
      </c>
      <c r="M204">
        <f t="shared" si="13"/>
        <v>0.46866233952374131</v>
      </c>
      <c r="N204">
        <v>203</v>
      </c>
      <c r="O204">
        <f t="shared" si="14"/>
        <v>57.325352789549569</v>
      </c>
      <c r="P204">
        <f t="shared" si="15"/>
        <v>1.3433116976187063</v>
      </c>
    </row>
    <row r="205" spans="1:16" x14ac:dyDescent="0.75">
      <c r="A205" s="7">
        <v>0.5569560185185185</v>
      </c>
      <c r="B205">
        <v>15.02</v>
      </c>
      <c r="C205">
        <v>57.69</v>
      </c>
      <c r="D205">
        <v>10</v>
      </c>
      <c r="E205">
        <v>57.73</v>
      </c>
      <c r="F205">
        <v>10</v>
      </c>
      <c r="G205">
        <v>60.55</v>
      </c>
      <c r="H205">
        <v>60.17</v>
      </c>
      <c r="I205">
        <v>63.89</v>
      </c>
      <c r="J205">
        <v>30.61</v>
      </c>
      <c r="K205">
        <v>431.02</v>
      </c>
      <c r="L205">
        <f t="shared" si="12"/>
        <v>9.0655999999999999</v>
      </c>
      <c r="M205">
        <f t="shared" si="13"/>
        <v>0.46405536558897603</v>
      </c>
      <c r="N205">
        <v>204</v>
      </c>
      <c r="O205">
        <f t="shared" si="14"/>
        <v>56.901694316978471</v>
      </c>
      <c r="P205">
        <f t="shared" si="15"/>
        <v>1.3202768279448802</v>
      </c>
    </row>
    <row r="206" spans="1:16" x14ac:dyDescent="0.75">
      <c r="A206" s="7">
        <v>0.55765046296296295</v>
      </c>
      <c r="B206">
        <v>14.84</v>
      </c>
      <c r="C206">
        <v>58.15</v>
      </c>
      <c r="D206">
        <v>10</v>
      </c>
      <c r="E206">
        <v>57.68</v>
      </c>
      <c r="F206">
        <v>10</v>
      </c>
      <c r="G206">
        <v>60.5</v>
      </c>
      <c r="H206">
        <v>60.11</v>
      </c>
      <c r="I206">
        <v>63.91</v>
      </c>
      <c r="J206">
        <v>30.55</v>
      </c>
      <c r="K206">
        <v>436.49</v>
      </c>
      <c r="L206">
        <f t="shared" si="12"/>
        <v>8.8856000000000002</v>
      </c>
      <c r="M206">
        <f t="shared" si="13"/>
        <v>0.45484141771944558</v>
      </c>
      <c r="N206">
        <v>205</v>
      </c>
      <c r="O206">
        <f t="shared" si="14"/>
        <v>56.028630593319527</v>
      </c>
      <c r="P206">
        <f t="shared" si="15"/>
        <v>1.2742070885972276</v>
      </c>
    </row>
    <row r="207" spans="1:16" x14ac:dyDescent="0.75">
      <c r="A207" s="7">
        <v>0.55834490740740739</v>
      </c>
      <c r="B207">
        <v>14.74</v>
      </c>
      <c r="C207">
        <v>58.67</v>
      </c>
      <c r="D207">
        <v>10</v>
      </c>
      <c r="E207">
        <v>57.62</v>
      </c>
      <c r="F207">
        <v>10</v>
      </c>
      <c r="G207">
        <v>60.54</v>
      </c>
      <c r="H207">
        <v>60.12</v>
      </c>
      <c r="I207">
        <v>63.91</v>
      </c>
      <c r="J207">
        <v>30.86</v>
      </c>
      <c r="K207">
        <v>444.69</v>
      </c>
      <c r="L207">
        <f t="shared" si="12"/>
        <v>8.7856000000000005</v>
      </c>
      <c r="M207">
        <f t="shared" si="13"/>
        <v>0.44972255779192866</v>
      </c>
      <c r="N207">
        <v>206</v>
      </c>
      <c r="O207">
        <f t="shared" si="14"/>
        <v>55.528136951374982</v>
      </c>
      <c r="P207">
        <f t="shared" si="15"/>
        <v>1.248612788959643</v>
      </c>
    </row>
    <row r="208" spans="1:16" x14ac:dyDescent="0.75">
      <c r="A208" s="7">
        <v>0.55903935185185183</v>
      </c>
      <c r="B208">
        <v>14.74</v>
      </c>
      <c r="C208">
        <v>58.82</v>
      </c>
      <c r="D208">
        <v>10</v>
      </c>
      <c r="E208">
        <v>57.6</v>
      </c>
      <c r="F208">
        <v>10</v>
      </c>
      <c r="G208">
        <v>60.64</v>
      </c>
      <c r="H208">
        <v>60.29</v>
      </c>
      <c r="I208">
        <v>64.2</v>
      </c>
      <c r="J208">
        <v>30.85</v>
      </c>
      <c r="K208">
        <v>500.74</v>
      </c>
      <c r="L208">
        <f t="shared" si="12"/>
        <v>8.7856000000000005</v>
      </c>
      <c r="M208">
        <f t="shared" si="13"/>
        <v>0.44972255779192866</v>
      </c>
      <c r="N208">
        <v>207</v>
      </c>
      <c r="O208">
        <f t="shared" si="14"/>
        <v>55.528136951374982</v>
      </c>
      <c r="P208">
        <f t="shared" si="15"/>
        <v>1.248612788959643</v>
      </c>
    </row>
    <row r="209" spans="1:16" x14ac:dyDescent="0.75">
      <c r="A209" s="7">
        <v>0.55973379629629627</v>
      </c>
      <c r="B209">
        <v>14.69</v>
      </c>
      <c r="C209">
        <v>58.94</v>
      </c>
      <c r="D209">
        <v>10</v>
      </c>
      <c r="E209">
        <v>57.59</v>
      </c>
      <c r="F209">
        <v>10</v>
      </c>
      <c r="G209">
        <v>60.78</v>
      </c>
      <c r="H209">
        <v>60.54</v>
      </c>
      <c r="I209">
        <v>64.47</v>
      </c>
      <c r="J209">
        <v>31.34</v>
      </c>
      <c r="K209">
        <v>485.7</v>
      </c>
      <c r="L209">
        <f t="shared" si="12"/>
        <v>8.7355999999999998</v>
      </c>
      <c r="M209">
        <f t="shared" si="13"/>
        <v>0.44716312782817014</v>
      </c>
      <c r="N209">
        <v>208</v>
      </c>
      <c r="O209">
        <f t="shared" si="14"/>
        <v>55.273593113237787</v>
      </c>
      <c r="P209">
        <f t="shared" si="15"/>
        <v>1.2358156391408506</v>
      </c>
    </row>
    <row r="210" spans="1:16" x14ac:dyDescent="0.75">
      <c r="A210" s="7">
        <v>0.56042824074074071</v>
      </c>
      <c r="B210">
        <v>14.68</v>
      </c>
      <c r="C210">
        <v>59.04</v>
      </c>
      <c r="D210">
        <v>10</v>
      </c>
      <c r="E210">
        <v>57.59</v>
      </c>
      <c r="F210">
        <v>10</v>
      </c>
      <c r="G210">
        <v>61.13</v>
      </c>
      <c r="H210">
        <v>60.97</v>
      </c>
      <c r="I210">
        <v>65.06</v>
      </c>
      <c r="J210">
        <v>32.950000000000003</v>
      </c>
      <c r="K210">
        <v>614.21</v>
      </c>
      <c r="L210">
        <f t="shared" si="12"/>
        <v>8.7256</v>
      </c>
      <c r="M210">
        <f t="shared" si="13"/>
        <v>0.44665124183541843</v>
      </c>
      <c r="N210">
        <v>209</v>
      </c>
      <c r="O210">
        <f t="shared" si="14"/>
        <v>55.222334280737137</v>
      </c>
      <c r="P210">
        <f t="shared" si="15"/>
        <v>1.2332562091770922</v>
      </c>
    </row>
    <row r="211" spans="1:16" x14ac:dyDescent="0.75">
      <c r="A211" s="7">
        <v>0.56112268518518515</v>
      </c>
      <c r="B211">
        <v>14.66</v>
      </c>
      <c r="C211">
        <v>58.99</v>
      </c>
      <c r="D211">
        <v>10</v>
      </c>
      <c r="E211">
        <v>57.66</v>
      </c>
      <c r="F211">
        <v>10</v>
      </c>
      <c r="G211">
        <v>61.74</v>
      </c>
      <c r="H211">
        <v>61.71</v>
      </c>
      <c r="I211">
        <v>66.39</v>
      </c>
      <c r="J211">
        <v>34.17</v>
      </c>
      <c r="K211">
        <v>738.62</v>
      </c>
      <c r="L211">
        <f t="shared" si="12"/>
        <v>8.7056000000000004</v>
      </c>
      <c r="M211">
        <f t="shared" si="13"/>
        <v>0.44562746984991508</v>
      </c>
      <c r="N211">
        <v>210</v>
      </c>
      <c r="O211">
        <f t="shared" si="14"/>
        <v>55.119463333945973</v>
      </c>
      <c r="P211">
        <f t="shared" si="15"/>
        <v>1.2281373492495753</v>
      </c>
    </row>
    <row r="212" spans="1:16" x14ac:dyDescent="0.75">
      <c r="A212" s="7">
        <v>0.5618171296296296</v>
      </c>
      <c r="B212">
        <v>14.62</v>
      </c>
      <c r="C212">
        <v>59.42</v>
      </c>
      <c r="D212">
        <v>10</v>
      </c>
      <c r="E212">
        <v>57.75</v>
      </c>
      <c r="F212">
        <v>10</v>
      </c>
      <c r="G212">
        <v>61.53</v>
      </c>
      <c r="H212">
        <v>61.66</v>
      </c>
      <c r="I212">
        <v>66.790000000000006</v>
      </c>
      <c r="J212">
        <v>34.159999999999997</v>
      </c>
      <c r="K212">
        <v>660.69</v>
      </c>
      <c r="L212">
        <f t="shared" si="12"/>
        <v>8.6655999999999995</v>
      </c>
      <c r="M212">
        <f t="shared" si="13"/>
        <v>0.44357992587890827</v>
      </c>
      <c r="N212">
        <v>211</v>
      </c>
      <c r="O212">
        <f t="shared" si="14"/>
        <v>54.912296898079759</v>
      </c>
      <c r="P212">
        <f t="shared" si="15"/>
        <v>1.2178996293945412</v>
      </c>
    </row>
    <row r="213" spans="1:16" x14ac:dyDescent="0.75">
      <c r="A213" s="7">
        <v>0.56251157407407404</v>
      </c>
      <c r="B213">
        <v>14.58</v>
      </c>
      <c r="C213">
        <v>59.79</v>
      </c>
      <c r="D213">
        <v>10</v>
      </c>
      <c r="E213">
        <v>57.85</v>
      </c>
      <c r="F213">
        <v>10</v>
      </c>
      <c r="G213">
        <v>61.99</v>
      </c>
      <c r="H213">
        <v>62.06</v>
      </c>
      <c r="I213">
        <v>67.239999999999995</v>
      </c>
      <c r="J213">
        <v>32.22</v>
      </c>
      <c r="K213">
        <v>733.15</v>
      </c>
      <c r="L213">
        <f t="shared" si="12"/>
        <v>8.6256000000000004</v>
      </c>
      <c r="M213">
        <f t="shared" si="13"/>
        <v>0.44153238190790151</v>
      </c>
      <c r="N213">
        <v>212</v>
      </c>
      <c r="O213">
        <f t="shared" si="14"/>
        <v>54.70320905212391</v>
      </c>
      <c r="P213">
        <f t="shared" si="15"/>
        <v>1.2076619095395076</v>
      </c>
    </row>
    <row r="214" spans="1:16" x14ac:dyDescent="0.75">
      <c r="A214" s="7">
        <v>0.56320601851851848</v>
      </c>
      <c r="B214">
        <v>14.58</v>
      </c>
      <c r="C214">
        <v>60.09</v>
      </c>
      <c r="D214">
        <v>10</v>
      </c>
      <c r="E214">
        <v>58.06</v>
      </c>
      <c r="F214">
        <v>10</v>
      </c>
      <c r="G214">
        <v>62.37</v>
      </c>
      <c r="H214">
        <v>62.74</v>
      </c>
      <c r="I214">
        <v>68.36</v>
      </c>
      <c r="J214">
        <v>32.409999999999997</v>
      </c>
      <c r="K214">
        <v>849.36</v>
      </c>
      <c r="L214">
        <f t="shared" si="12"/>
        <v>8.6256000000000004</v>
      </c>
      <c r="M214">
        <f t="shared" si="13"/>
        <v>0.44153238190790151</v>
      </c>
      <c r="N214">
        <v>213</v>
      </c>
      <c r="O214">
        <f t="shared" si="14"/>
        <v>54.70320905212391</v>
      </c>
      <c r="P214">
        <f t="shared" si="15"/>
        <v>1.2076619095395076</v>
      </c>
    </row>
    <row r="215" spans="1:16" x14ac:dyDescent="0.75">
      <c r="A215" s="7">
        <v>0.56390046296296303</v>
      </c>
      <c r="B215">
        <v>14.55</v>
      </c>
      <c r="C215">
        <v>60.66</v>
      </c>
      <c r="D215">
        <v>10</v>
      </c>
      <c r="E215">
        <v>58.33</v>
      </c>
      <c r="F215">
        <v>10</v>
      </c>
      <c r="G215">
        <v>63.27</v>
      </c>
      <c r="H215">
        <v>64.03</v>
      </c>
      <c r="I215">
        <v>70.25</v>
      </c>
      <c r="J215">
        <v>35.729999999999997</v>
      </c>
      <c r="K215">
        <v>1109.1099999999999</v>
      </c>
      <c r="L215">
        <f t="shared" si="12"/>
        <v>8.595600000000001</v>
      </c>
      <c r="M215">
        <f t="shared" si="13"/>
        <v>0.43999672392964645</v>
      </c>
      <c r="N215">
        <v>214</v>
      </c>
      <c r="O215">
        <f t="shared" si="14"/>
        <v>54.545116105914659</v>
      </c>
      <c r="P215">
        <f t="shared" si="15"/>
        <v>1.1999836196482323</v>
      </c>
    </row>
    <row r="216" spans="1:16" x14ac:dyDescent="0.75">
      <c r="A216" s="7">
        <v>0.56459490740740736</v>
      </c>
      <c r="B216">
        <v>14.55</v>
      </c>
      <c r="C216">
        <v>60.8</v>
      </c>
      <c r="D216">
        <v>10</v>
      </c>
      <c r="E216">
        <v>58.7</v>
      </c>
      <c r="F216">
        <v>10</v>
      </c>
      <c r="G216">
        <v>63.4</v>
      </c>
      <c r="H216">
        <v>64.56</v>
      </c>
      <c r="I216">
        <v>71.709999999999994</v>
      </c>
      <c r="J216">
        <v>33.83</v>
      </c>
      <c r="K216">
        <v>1118.68</v>
      </c>
      <c r="L216">
        <f t="shared" si="12"/>
        <v>8.595600000000001</v>
      </c>
      <c r="M216">
        <f t="shared" si="13"/>
        <v>0.43999672392964645</v>
      </c>
      <c r="N216">
        <v>215</v>
      </c>
      <c r="O216">
        <f t="shared" si="14"/>
        <v>54.545116105914659</v>
      </c>
      <c r="P216">
        <f t="shared" si="15"/>
        <v>1.1999836196482323</v>
      </c>
    </row>
    <row r="217" spans="1:16" x14ac:dyDescent="0.75">
      <c r="A217" s="7">
        <v>0.56528935185185192</v>
      </c>
      <c r="B217">
        <v>14.53</v>
      </c>
      <c r="C217">
        <v>60.82</v>
      </c>
      <c r="D217">
        <v>10</v>
      </c>
      <c r="E217">
        <v>59.03</v>
      </c>
      <c r="F217">
        <v>10</v>
      </c>
      <c r="G217">
        <v>63.76</v>
      </c>
      <c r="H217">
        <v>65.239999999999995</v>
      </c>
      <c r="I217">
        <v>72.59</v>
      </c>
      <c r="J217">
        <v>35.659999999999997</v>
      </c>
      <c r="K217">
        <v>1140.55</v>
      </c>
      <c r="L217">
        <f t="shared" si="12"/>
        <v>8.5755999999999997</v>
      </c>
      <c r="M217">
        <f t="shared" si="13"/>
        <v>0.43897295194414299</v>
      </c>
      <c r="N217">
        <v>216</v>
      </c>
      <c r="O217">
        <f t="shared" si="14"/>
        <v>54.439106301599885</v>
      </c>
      <c r="P217">
        <f t="shared" si="15"/>
        <v>1.1948647597207149</v>
      </c>
    </row>
    <row r="218" spans="1:16" x14ac:dyDescent="0.75">
      <c r="A218" s="7">
        <v>0.56598379629629625</v>
      </c>
      <c r="B218">
        <v>14.52</v>
      </c>
      <c r="C218">
        <v>60.92</v>
      </c>
      <c r="D218">
        <v>10</v>
      </c>
      <c r="E218">
        <v>59.28</v>
      </c>
      <c r="F218">
        <v>10</v>
      </c>
      <c r="G218">
        <v>63.63</v>
      </c>
      <c r="H218">
        <v>65.150000000000006</v>
      </c>
      <c r="I218">
        <v>72.900000000000006</v>
      </c>
      <c r="J218">
        <v>31.59</v>
      </c>
      <c r="K218">
        <v>980.6</v>
      </c>
      <c r="L218">
        <f t="shared" si="12"/>
        <v>8.5655999999999999</v>
      </c>
      <c r="M218">
        <f t="shared" si="13"/>
        <v>0.43846106595139134</v>
      </c>
      <c r="N218">
        <v>217</v>
      </c>
      <c r="O218">
        <f t="shared" si="14"/>
        <v>54.385915756047446</v>
      </c>
      <c r="P218">
        <f t="shared" si="15"/>
        <v>1.1923053297569566</v>
      </c>
    </row>
    <row r="219" spans="1:16" x14ac:dyDescent="0.75">
      <c r="A219" s="7">
        <v>0.5666782407407408</v>
      </c>
      <c r="B219">
        <v>14.51</v>
      </c>
      <c r="C219">
        <v>60.73</v>
      </c>
      <c r="D219">
        <v>10</v>
      </c>
      <c r="E219">
        <v>59.47</v>
      </c>
      <c r="F219">
        <v>10</v>
      </c>
      <c r="G219">
        <v>63.62</v>
      </c>
      <c r="H219">
        <v>65.099999999999994</v>
      </c>
      <c r="I219">
        <v>72.87</v>
      </c>
      <c r="J219">
        <v>35.46</v>
      </c>
      <c r="K219">
        <v>914.98</v>
      </c>
      <c r="L219">
        <f t="shared" si="12"/>
        <v>8.5556000000000001</v>
      </c>
      <c r="M219">
        <f t="shared" si="13"/>
        <v>0.43794917995863963</v>
      </c>
      <c r="N219">
        <v>218</v>
      </c>
      <c r="O219">
        <f t="shared" si="14"/>
        <v>54.332600869605876</v>
      </c>
      <c r="P219">
        <f t="shared" si="15"/>
        <v>1.1897458997931982</v>
      </c>
    </row>
    <row r="220" spans="1:16" x14ac:dyDescent="0.75">
      <c r="A220" s="7">
        <v>0.56737268518518513</v>
      </c>
      <c r="B220">
        <v>14.5</v>
      </c>
      <c r="C220">
        <v>60.92</v>
      </c>
      <c r="D220">
        <v>10</v>
      </c>
      <c r="E220">
        <v>59.55</v>
      </c>
      <c r="F220">
        <v>10</v>
      </c>
      <c r="G220">
        <v>63.37</v>
      </c>
      <c r="H220">
        <v>64.430000000000007</v>
      </c>
      <c r="I220">
        <v>71.790000000000006</v>
      </c>
      <c r="J220">
        <v>35.49</v>
      </c>
      <c r="K220">
        <v>812.44</v>
      </c>
      <c r="L220">
        <f t="shared" si="12"/>
        <v>8.5456000000000003</v>
      </c>
      <c r="M220">
        <f t="shared" si="13"/>
        <v>0.43743729396588799</v>
      </c>
      <c r="N220">
        <v>219</v>
      </c>
      <c r="O220">
        <f t="shared" si="14"/>
        <v>54.279161205766712</v>
      </c>
      <c r="P220">
        <f t="shared" si="15"/>
        <v>1.1871864698294397</v>
      </c>
    </row>
    <row r="221" spans="1:16" x14ac:dyDescent="0.75">
      <c r="A221" s="7">
        <v>0.56806712962962969</v>
      </c>
      <c r="B221">
        <v>14.48</v>
      </c>
      <c r="C221">
        <v>60.86</v>
      </c>
      <c r="D221">
        <v>10</v>
      </c>
      <c r="E221">
        <v>59.64</v>
      </c>
      <c r="F221">
        <v>10</v>
      </c>
      <c r="G221">
        <v>62.97</v>
      </c>
      <c r="H221">
        <v>63.82</v>
      </c>
      <c r="I221">
        <v>71.02</v>
      </c>
      <c r="J221">
        <v>31.06</v>
      </c>
      <c r="K221">
        <v>595.07000000000005</v>
      </c>
      <c r="L221">
        <f t="shared" si="12"/>
        <v>8.5256000000000007</v>
      </c>
      <c r="M221">
        <f t="shared" si="13"/>
        <v>0.43641352198038458</v>
      </c>
      <c r="N221">
        <v>220</v>
      </c>
      <c r="O221">
        <f t="shared" si="14"/>
        <v>54.171905789621853</v>
      </c>
      <c r="P221">
        <f t="shared" si="15"/>
        <v>1.1820676099019229</v>
      </c>
    </row>
    <row r="222" spans="1:16" x14ac:dyDescent="0.75">
      <c r="A222" s="7">
        <v>0.56876157407407402</v>
      </c>
      <c r="B222">
        <v>14.45</v>
      </c>
      <c r="C222">
        <v>60.7</v>
      </c>
      <c r="D222">
        <v>10</v>
      </c>
      <c r="E222">
        <v>59.63</v>
      </c>
      <c r="F222">
        <v>10</v>
      </c>
      <c r="G222">
        <v>62.4</v>
      </c>
      <c r="H222">
        <v>62.92</v>
      </c>
      <c r="I222">
        <v>69.349999999999994</v>
      </c>
      <c r="J222">
        <v>33.479999999999997</v>
      </c>
      <c r="K222">
        <v>447.42</v>
      </c>
      <c r="L222">
        <f t="shared" si="12"/>
        <v>8.4955999999999996</v>
      </c>
      <c r="M222">
        <f t="shared" si="13"/>
        <v>0.43487786400212947</v>
      </c>
      <c r="N222">
        <v>221</v>
      </c>
      <c r="O222">
        <f t="shared" si="14"/>
        <v>54.010075803945568</v>
      </c>
      <c r="P222">
        <f t="shared" si="15"/>
        <v>1.1743893200106472</v>
      </c>
    </row>
    <row r="223" spans="1:16" x14ac:dyDescent="0.75">
      <c r="A223" s="7">
        <v>0.56945601851851857</v>
      </c>
      <c r="B223">
        <v>14.44</v>
      </c>
      <c r="C223">
        <v>60.51</v>
      </c>
      <c r="D223">
        <v>10</v>
      </c>
      <c r="E223">
        <v>59.53</v>
      </c>
      <c r="F223">
        <v>10</v>
      </c>
      <c r="G223">
        <v>61.99</v>
      </c>
      <c r="H223">
        <v>62.11</v>
      </c>
      <c r="I223">
        <v>67.89</v>
      </c>
      <c r="J223">
        <v>31.21</v>
      </c>
      <c r="K223">
        <v>373.6</v>
      </c>
      <c r="L223">
        <f t="shared" si="12"/>
        <v>8.4855999999999998</v>
      </c>
      <c r="M223">
        <f t="shared" si="13"/>
        <v>0.43436597800937776</v>
      </c>
      <c r="N223">
        <v>222</v>
      </c>
      <c r="O223">
        <f t="shared" si="14"/>
        <v>53.955878193645702</v>
      </c>
      <c r="P223">
        <f t="shared" si="15"/>
        <v>1.1718298900468886</v>
      </c>
    </row>
    <row r="224" spans="1:16" x14ac:dyDescent="0.75">
      <c r="A224" s="7">
        <v>0.5701504629629629</v>
      </c>
      <c r="B224">
        <v>14.42</v>
      </c>
      <c r="C224">
        <v>60.22</v>
      </c>
      <c r="D224">
        <v>10</v>
      </c>
      <c r="E224">
        <v>59.36</v>
      </c>
      <c r="F224">
        <v>10</v>
      </c>
      <c r="G224">
        <v>61.9</v>
      </c>
      <c r="H224">
        <v>61.93</v>
      </c>
      <c r="I224">
        <v>67.34</v>
      </c>
      <c r="J224">
        <v>32.33</v>
      </c>
      <c r="K224">
        <v>410.51</v>
      </c>
      <c r="L224">
        <f t="shared" si="12"/>
        <v>8.4656000000000002</v>
      </c>
      <c r="M224">
        <f t="shared" si="13"/>
        <v>0.43334220602387441</v>
      </c>
      <c r="N224">
        <v>223</v>
      </c>
      <c r="O224">
        <f t="shared" si="14"/>
        <v>53.847098847098849</v>
      </c>
      <c r="P224">
        <f t="shared" si="15"/>
        <v>1.1667110301193719</v>
      </c>
    </row>
    <row r="225" spans="1:16" x14ac:dyDescent="0.75">
      <c r="A225" s="7">
        <v>0.57084490740740745</v>
      </c>
      <c r="B225">
        <v>14.42</v>
      </c>
      <c r="C225">
        <v>59.93</v>
      </c>
      <c r="D225">
        <v>10</v>
      </c>
      <c r="E225">
        <v>59.15</v>
      </c>
      <c r="F225">
        <v>10</v>
      </c>
      <c r="G225">
        <v>61.79</v>
      </c>
      <c r="H225">
        <v>61.73</v>
      </c>
      <c r="I225">
        <v>67.069999999999993</v>
      </c>
      <c r="J225">
        <v>32.5</v>
      </c>
      <c r="K225">
        <v>478.87</v>
      </c>
      <c r="L225">
        <f t="shared" si="12"/>
        <v>8.4656000000000002</v>
      </c>
      <c r="M225">
        <f t="shared" si="13"/>
        <v>0.43334220602387441</v>
      </c>
      <c r="N225">
        <v>224</v>
      </c>
      <c r="O225">
        <f t="shared" si="14"/>
        <v>53.847098847098849</v>
      </c>
      <c r="P225">
        <f t="shared" si="15"/>
        <v>1.1667110301193719</v>
      </c>
    </row>
    <row r="226" spans="1:16" x14ac:dyDescent="0.75">
      <c r="A226" s="7">
        <v>0.57153935185185178</v>
      </c>
      <c r="B226">
        <v>14.41</v>
      </c>
      <c r="C226">
        <v>59.54</v>
      </c>
      <c r="D226">
        <v>10</v>
      </c>
      <c r="E226">
        <v>58.96</v>
      </c>
      <c r="F226">
        <v>10</v>
      </c>
      <c r="G226">
        <v>61.55</v>
      </c>
      <c r="H226">
        <v>61.65</v>
      </c>
      <c r="I226">
        <v>67.14</v>
      </c>
      <c r="J226">
        <v>31.2</v>
      </c>
      <c r="K226">
        <v>517.15</v>
      </c>
      <c r="L226">
        <f t="shared" si="12"/>
        <v>8.4556000000000004</v>
      </c>
      <c r="M226">
        <f t="shared" si="13"/>
        <v>0.43283032003112271</v>
      </c>
      <c r="N226">
        <v>225</v>
      </c>
      <c r="O226">
        <f t="shared" si="14"/>
        <v>53.792516202280147</v>
      </c>
      <c r="P226">
        <f t="shared" si="15"/>
        <v>1.1641516001556136</v>
      </c>
    </row>
    <row r="227" spans="1:16" x14ac:dyDescent="0.75">
      <c r="A227" s="7">
        <v>0.57223379629629634</v>
      </c>
      <c r="B227">
        <v>14.4</v>
      </c>
      <c r="C227">
        <v>58.77</v>
      </c>
      <c r="D227">
        <v>10</v>
      </c>
      <c r="E227">
        <v>58.75</v>
      </c>
      <c r="F227">
        <v>10</v>
      </c>
      <c r="G227">
        <v>61.32</v>
      </c>
      <c r="H227">
        <v>61.6</v>
      </c>
      <c r="I227">
        <v>67.27</v>
      </c>
      <c r="J227">
        <v>31.3</v>
      </c>
      <c r="K227">
        <v>558.16</v>
      </c>
      <c r="L227">
        <f t="shared" si="12"/>
        <v>8.4456000000000007</v>
      </c>
      <c r="M227">
        <f t="shared" si="13"/>
        <v>0.43231843403837106</v>
      </c>
      <c r="N227">
        <v>226</v>
      </c>
      <c r="O227">
        <f t="shared" si="14"/>
        <v>53.737804300464155</v>
      </c>
      <c r="P227">
        <f t="shared" si="15"/>
        <v>1.161592170191855</v>
      </c>
    </row>
    <row r="228" spans="1:16" x14ac:dyDescent="0.75">
      <c r="A228" s="7">
        <v>0.57292824074074067</v>
      </c>
      <c r="B228">
        <v>14.4</v>
      </c>
      <c r="C228">
        <v>57.89</v>
      </c>
      <c r="D228">
        <v>10</v>
      </c>
      <c r="E228">
        <v>58.48</v>
      </c>
      <c r="F228">
        <v>10</v>
      </c>
      <c r="G228">
        <v>61.52</v>
      </c>
      <c r="H228">
        <v>61.98</v>
      </c>
      <c r="I228">
        <v>68.03</v>
      </c>
      <c r="J228">
        <v>34.65</v>
      </c>
      <c r="K228">
        <v>771.43</v>
      </c>
      <c r="L228">
        <f t="shared" si="12"/>
        <v>8.4456000000000007</v>
      </c>
      <c r="M228">
        <f t="shared" si="13"/>
        <v>0.43231843403837106</v>
      </c>
      <c r="N228">
        <v>227</v>
      </c>
      <c r="O228">
        <f t="shared" si="14"/>
        <v>53.737804300464155</v>
      </c>
      <c r="P228">
        <f t="shared" si="15"/>
        <v>1.161592170191855</v>
      </c>
    </row>
    <row r="229" spans="1:16" x14ac:dyDescent="0.75">
      <c r="A229" s="7">
        <v>0.57362268518518522</v>
      </c>
      <c r="B229">
        <v>14.38</v>
      </c>
      <c r="C229">
        <v>57.46</v>
      </c>
      <c r="D229">
        <v>10</v>
      </c>
      <c r="E229">
        <v>58.3</v>
      </c>
      <c r="F229">
        <v>10</v>
      </c>
      <c r="G229">
        <v>61.73</v>
      </c>
      <c r="H229">
        <v>62.77</v>
      </c>
      <c r="I229">
        <v>69.89</v>
      </c>
      <c r="J229">
        <v>32.64</v>
      </c>
      <c r="K229">
        <v>969.66</v>
      </c>
      <c r="L229">
        <f t="shared" si="12"/>
        <v>8.4256000000000011</v>
      </c>
      <c r="M229">
        <f t="shared" si="13"/>
        <v>0.43129466205286765</v>
      </c>
      <c r="N229">
        <v>228</v>
      </c>
      <c r="O229">
        <f t="shared" si="14"/>
        <v>53.627990884922148</v>
      </c>
      <c r="P229">
        <f t="shared" si="15"/>
        <v>1.1564733102643383</v>
      </c>
    </row>
    <row r="230" spans="1:16" x14ac:dyDescent="0.75">
      <c r="A230" s="7">
        <v>0.57431712962962966</v>
      </c>
      <c r="B230">
        <v>14.37</v>
      </c>
      <c r="C230">
        <v>57.26</v>
      </c>
      <c r="D230">
        <v>10</v>
      </c>
      <c r="E230">
        <v>58.18</v>
      </c>
      <c r="F230">
        <v>10</v>
      </c>
      <c r="G230">
        <v>61.86</v>
      </c>
      <c r="H230">
        <v>63.35</v>
      </c>
      <c r="I230">
        <v>70.91</v>
      </c>
      <c r="J230">
        <v>33.6</v>
      </c>
      <c r="K230">
        <v>1035.28</v>
      </c>
      <c r="L230">
        <f t="shared" si="12"/>
        <v>8.4155999999999995</v>
      </c>
      <c r="M230">
        <f t="shared" si="13"/>
        <v>0.43078277606011589</v>
      </c>
      <c r="N230">
        <v>229</v>
      </c>
      <c r="O230">
        <f t="shared" si="14"/>
        <v>53.572888445268305</v>
      </c>
      <c r="P230">
        <f t="shared" si="15"/>
        <v>1.1539138803005793</v>
      </c>
    </row>
    <row r="231" spans="1:16" x14ac:dyDescent="0.75">
      <c r="A231" s="7">
        <v>0.57501157407407411</v>
      </c>
      <c r="B231">
        <v>14.36</v>
      </c>
      <c r="C231">
        <v>57.37</v>
      </c>
      <c r="D231">
        <v>10</v>
      </c>
      <c r="E231">
        <v>58.2</v>
      </c>
      <c r="F231">
        <v>10</v>
      </c>
      <c r="G231">
        <v>62.38</v>
      </c>
      <c r="H231">
        <v>64.28</v>
      </c>
      <c r="I231">
        <v>72.58</v>
      </c>
      <c r="J231">
        <v>36.67</v>
      </c>
      <c r="K231">
        <v>1195.24</v>
      </c>
      <c r="L231">
        <f t="shared" si="12"/>
        <v>8.4055999999999997</v>
      </c>
      <c r="M231">
        <f t="shared" si="13"/>
        <v>0.43027089006736419</v>
      </c>
      <c r="N231">
        <v>230</v>
      </c>
      <c r="O231">
        <f t="shared" si="14"/>
        <v>53.517654896735515</v>
      </c>
      <c r="P231">
        <f t="shared" si="15"/>
        <v>1.1513544503368209</v>
      </c>
    </row>
    <row r="232" spans="1:16" x14ac:dyDescent="0.75">
      <c r="A232" s="7">
        <v>0.57570601851851855</v>
      </c>
      <c r="B232">
        <v>14.35</v>
      </c>
      <c r="C232">
        <v>57.5</v>
      </c>
      <c r="D232">
        <v>10</v>
      </c>
      <c r="E232">
        <v>58.36</v>
      </c>
      <c r="F232">
        <v>10</v>
      </c>
      <c r="G232">
        <v>62.39</v>
      </c>
      <c r="H232">
        <v>64.63</v>
      </c>
      <c r="I232">
        <v>73.56</v>
      </c>
      <c r="J232">
        <v>33.89</v>
      </c>
      <c r="K232">
        <v>1191.1400000000001</v>
      </c>
      <c r="L232">
        <f t="shared" si="12"/>
        <v>8.3956</v>
      </c>
      <c r="M232">
        <f t="shared" si="13"/>
        <v>0.42975900407461254</v>
      </c>
      <c r="N232">
        <v>231</v>
      </c>
      <c r="O232">
        <f t="shared" si="14"/>
        <v>53.462289770832342</v>
      </c>
      <c r="P232">
        <f t="shared" si="15"/>
        <v>1.1487950203730626</v>
      </c>
    </row>
    <row r="233" spans="1:16" x14ac:dyDescent="0.75">
      <c r="A233" s="7">
        <v>0.57640046296296299</v>
      </c>
      <c r="B233">
        <v>14.34</v>
      </c>
      <c r="C233">
        <v>57.5</v>
      </c>
      <c r="D233">
        <v>10</v>
      </c>
      <c r="E233">
        <v>58.48</v>
      </c>
      <c r="F233">
        <v>10</v>
      </c>
      <c r="G233">
        <v>62.4</v>
      </c>
      <c r="H233">
        <v>64.95</v>
      </c>
      <c r="I233">
        <v>74.08</v>
      </c>
      <c r="J233">
        <v>34.01</v>
      </c>
      <c r="K233">
        <v>1204.81</v>
      </c>
      <c r="L233">
        <f t="shared" si="12"/>
        <v>8.3856000000000002</v>
      </c>
      <c r="M233">
        <f t="shared" si="13"/>
        <v>0.42924711808186083</v>
      </c>
      <c r="N233">
        <v>232</v>
      </c>
      <c r="O233">
        <f t="shared" si="14"/>
        <v>53.406792596832666</v>
      </c>
      <c r="P233">
        <f t="shared" si="15"/>
        <v>1.1462355904093042</v>
      </c>
    </row>
    <row r="234" spans="1:16" x14ac:dyDescent="0.75">
      <c r="A234" s="7">
        <v>0.57709490740740743</v>
      </c>
      <c r="B234">
        <v>14.32</v>
      </c>
      <c r="C234">
        <v>56.96</v>
      </c>
      <c r="D234">
        <v>10</v>
      </c>
      <c r="E234">
        <v>58.33</v>
      </c>
      <c r="F234">
        <v>10</v>
      </c>
      <c r="G234">
        <v>62.35</v>
      </c>
      <c r="H234">
        <v>64.89</v>
      </c>
      <c r="I234">
        <v>74.459999999999994</v>
      </c>
      <c r="J234">
        <v>34.54</v>
      </c>
      <c r="K234">
        <v>1208.9100000000001</v>
      </c>
      <c r="L234">
        <f t="shared" si="12"/>
        <v>8.3656000000000006</v>
      </c>
      <c r="M234">
        <f t="shared" si="13"/>
        <v>0.42822334609635748</v>
      </c>
      <c r="N234">
        <v>233</v>
      </c>
      <c r="O234">
        <f t="shared" si="14"/>
        <v>53.295400210385388</v>
      </c>
      <c r="P234">
        <f t="shared" si="15"/>
        <v>1.1411167304817873</v>
      </c>
    </row>
    <row r="235" spans="1:16" x14ac:dyDescent="0.75">
      <c r="A235" s="7">
        <v>0.57778935185185187</v>
      </c>
      <c r="B235">
        <v>14.32</v>
      </c>
      <c r="C235">
        <v>56.83</v>
      </c>
      <c r="D235">
        <v>10</v>
      </c>
      <c r="E235">
        <v>58.41</v>
      </c>
      <c r="F235">
        <v>10</v>
      </c>
      <c r="G235">
        <v>62.27</v>
      </c>
      <c r="H235">
        <v>64.83</v>
      </c>
      <c r="I235">
        <v>74.62</v>
      </c>
      <c r="J235">
        <v>35.520000000000003</v>
      </c>
      <c r="K235">
        <v>1185.67</v>
      </c>
      <c r="L235">
        <f t="shared" si="12"/>
        <v>8.3656000000000006</v>
      </c>
      <c r="M235">
        <f t="shared" si="13"/>
        <v>0.42822334609635748</v>
      </c>
      <c r="N235">
        <v>234</v>
      </c>
      <c r="O235">
        <f t="shared" si="14"/>
        <v>53.295400210385388</v>
      </c>
      <c r="P235">
        <f t="shared" si="15"/>
        <v>1.1411167304817873</v>
      </c>
    </row>
    <row r="236" spans="1:16" x14ac:dyDescent="0.75">
      <c r="A236" s="7">
        <v>0.57848379629629632</v>
      </c>
      <c r="B236">
        <v>14.31</v>
      </c>
      <c r="C236">
        <v>57.17</v>
      </c>
      <c r="D236">
        <v>10</v>
      </c>
      <c r="E236">
        <v>58.48</v>
      </c>
      <c r="F236">
        <v>10</v>
      </c>
      <c r="G236">
        <v>62.27</v>
      </c>
      <c r="H236">
        <v>65.02</v>
      </c>
      <c r="I236">
        <v>74.61</v>
      </c>
      <c r="J236">
        <v>35.74</v>
      </c>
      <c r="K236">
        <v>1169.26</v>
      </c>
      <c r="L236">
        <f t="shared" si="12"/>
        <v>8.3556000000000008</v>
      </c>
      <c r="M236">
        <f t="shared" si="13"/>
        <v>0.42771146010360578</v>
      </c>
      <c r="N236">
        <v>235</v>
      </c>
      <c r="O236">
        <f t="shared" si="14"/>
        <v>53.239504045191254</v>
      </c>
      <c r="P236">
        <f t="shared" si="15"/>
        <v>1.1385573005180289</v>
      </c>
    </row>
    <row r="237" spans="1:16" x14ac:dyDescent="0.75">
      <c r="A237" s="7">
        <v>0.57917824074074076</v>
      </c>
      <c r="B237">
        <v>14.29</v>
      </c>
      <c r="C237">
        <v>57.54</v>
      </c>
      <c r="D237">
        <v>10</v>
      </c>
      <c r="E237">
        <v>58.59</v>
      </c>
      <c r="F237">
        <v>10</v>
      </c>
      <c r="G237">
        <v>62.43</v>
      </c>
      <c r="H237">
        <v>65.06</v>
      </c>
      <c r="I237">
        <v>74.650000000000006</v>
      </c>
      <c r="J237">
        <v>35.99</v>
      </c>
      <c r="K237">
        <v>1147.3900000000001</v>
      </c>
      <c r="L237">
        <f t="shared" si="12"/>
        <v>8.3355999999999995</v>
      </c>
      <c r="M237">
        <f t="shared" si="13"/>
        <v>0.42668768811810232</v>
      </c>
      <c r="N237">
        <v>236</v>
      </c>
      <c r="O237">
        <f t="shared" si="14"/>
        <v>53.127309371850849</v>
      </c>
      <c r="P237">
        <f t="shared" si="15"/>
        <v>1.1334384405905116</v>
      </c>
    </row>
    <row r="238" spans="1:16" x14ac:dyDescent="0.75">
      <c r="A238" s="7">
        <v>0.5798726851851852</v>
      </c>
      <c r="B238">
        <v>14.29</v>
      </c>
      <c r="C238">
        <v>58.05</v>
      </c>
      <c r="D238">
        <v>10</v>
      </c>
      <c r="E238">
        <v>58.82</v>
      </c>
      <c r="F238">
        <v>10</v>
      </c>
      <c r="G238">
        <v>62.58</v>
      </c>
      <c r="H238">
        <v>65.19</v>
      </c>
      <c r="I238">
        <v>74.540000000000006</v>
      </c>
      <c r="J238">
        <v>31.44</v>
      </c>
      <c r="K238">
        <v>1136.45</v>
      </c>
      <c r="L238">
        <f t="shared" si="12"/>
        <v>8.3355999999999995</v>
      </c>
      <c r="M238">
        <f t="shared" si="13"/>
        <v>0.42668768811810232</v>
      </c>
      <c r="N238">
        <v>237</v>
      </c>
      <c r="O238">
        <f t="shared" si="14"/>
        <v>53.127309371850849</v>
      </c>
      <c r="P238">
        <f t="shared" si="15"/>
        <v>1.1334384405905116</v>
      </c>
    </row>
    <row r="239" spans="1:16" x14ac:dyDescent="0.75">
      <c r="A239" s="7">
        <v>0.58056712962962964</v>
      </c>
      <c r="B239">
        <v>14.28</v>
      </c>
      <c r="C239">
        <v>58.56</v>
      </c>
      <c r="D239">
        <v>10</v>
      </c>
      <c r="E239">
        <v>59.06</v>
      </c>
      <c r="F239">
        <v>10</v>
      </c>
      <c r="G239">
        <v>62.86</v>
      </c>
      <c r="H239">
        <v>65.38</v>
      </c>
      <c r="I239">
        <v>74.650000000000006</v>
      </c>
      <c r="J239">
        <v>33.4</v>
      </c>
      <c r="K239">
        <v>1139.18</v>
      </c>
      <c r="L239">
        <f t="shared" si="12"/>
        <v>8.3255999999999997</v>
      </c>
      <c r="M239">
        <f t="shared" si="13"/>
        <v>0.42617580212535067</v>
      </c>
      <c r="N239">
        <v>238</v>
      </c>
      <c r="O239">
        <f t="shared" si="14"/>
        <v>53.071009897184581</v>
      </c>
      <c r="P239">
        <f t="shared" si="15"/>
        <v>1.1308790106267532</v>
      </c>
    </row>
    <row r="240" spans="1:16" x14ac:dyDescent="0.75">
      <c r="A240" s="7">
        <v>0.58126157407407408</v>
      </c>
      <c r="B240">
        <v>14.28</v>
      </c>
      <c r="C240">
        <v>59.15</v>
      </c>
      <c r="D240">
        <v>10</v>
      </c>
      <c r="E240">
        <v>59.32</v>
      </c>
      <c r="F240">
        <v>10</v>
      </c>
      <c r="G240">
        <v>63.17</v>
      </c>
      <c r="H240">
        <v>65.69</v>
      </c>
      <c r="I240">
        <v>74.760000000000005</v>
      </c>
      <c r="J240">
        <v>36.97</v>
      </c>
      <c r="K240">
        <v>1139.18</v>
      </c>
      <c r="L240">
        <f t="shared" si="12"/>
        <v>8.3255999999999997</v>
      </c>
      <c r="M240">
        <f t="shared" si="13"/>
        <v>0.42617580212535067</v>
      </c>
      <c r="N240">
        <v>239</v>
      </c>
      <c r="O240">
        <f t="shared" si="14"/>
        <v>53.071009897184581</v>
      </c>
      <c r="P240">
        <f t="shared" si="15"/>
        <v>1.1308790106267532</v>
      </c>
    </row>
    <row r="241" spans="1:16" x14ac:dyDescent="0.75">
      <c r="A241" s="7">
        <v>0.58195601851851853</v>
      </c>
      <c r="B241">
        <v>14.27</v>
      </c>
      <c r="C241">
        <v>59.94</v>
      </c>
      <c r="D241">
        <v>10</v>
      </c>
      <c r="E241">
        <v>59.65</v>
      </c>
      <c r="F241">
        <v>10</v>
      </c>
      <c r="G241">
        <v>63.52</v>
      </c>
      <c r="H241">
        <v>65.97</v>
      </c>
      <c r="I241">
        <v>74.91</v>
      </c>
      <c r="J241">
        <v>38.130000000000003</v>
      </c>
      <c r="K241">
        <v>1132.3499999999999</v>
      </c>
      <c r="L241">
        <f t="shared" si="12"/>
        <v>8.3155999999999999</v>
      </c>
      <c r="M241">
        <f t="shared" si="13"/>
        <v>0.42566391613259896</v>
      </c>
      <c r="N241">
        <v>240</v>
      </c>
      <c r="O241">
        <f t="shared" si="14"/>
        <v>53.01457501563327</v>
      </c>
      <c r="P241">
        <f t="shared" si="15"/>
        <v>1.1283195806629946</v>
      </c>
    </row>
    <row r="242" spans="1:16" x14ac:dyDescent="0.75">
      <c r="A242" s="7">
        <v>0.58265046296296297</v>
      </c>
      <c r="B242">
        <v>14.26</v>
      </c>
      <c r="C242">
        <v>60.6</v>
      </c>
      <c r="D242">
        <v>10</v>
      </c>
      <c r="E242">
        <v>60.04</v>
      </c>
      <c r="F242">
        <v>10</v>
      </c>
      <c r="G242">
        <v>64.010000000000005</v>
      </c>
      <c r="H242">
        <v>66.34</v>
      </c>
      <c r="I242">
        <v>75.02</v>
      </c>
      <c r="J242">
        <v>35.18</v>
      </c>
      <c r="K242">
        <v>1129.6199999999999</v>
      </c>
      <c r="L242">
        <f t="shared" si="12"/>
        <v>8.3056000000000001</v>
      </c>
      <c r="M242">
        <f t="shared" si="13"/>
        <v>0.42515203013984726</v>
      </c>
      <c r="N242">
        <v>241</v>
      </c>
      <c r="O242">
        <f t="shared" si="14"/>
        <v>52.958004238104415</v>
      </c>
      <c r="P242">
        <f t="shared" si="15"/>
        <v>1.1257601506992363</v>
      </c>
    </row>
    <row r="243" spans="1:16" x14ac:dyDescent="0.75">
      <c r="A243" s="7">
        <v>0.58334490740740741</v>
      </c>
      <c r="B243">
        <v>14.26</v>
      </c>
      <c r="C243">
        <v>60.88</v>
      </c>
      <c r="D243">
        <v>10</v>
      </c>
      <c r="E243">
        <v>60.41</v>
      </c>
      <c r="F243">
        <v>10</v>
      </c>
      <c r="G243">
        <v>64.44</v>
      </c>
      <c r="H243">
        <v>66.66</v>
      </c>
      <c r="I243">
        <v>75.239999999999995</v>
      </c>
      <c r="J243">
        <v>34.53</v>
      </c>
      <c r="K243">
        <v>1129.6199999999999</v>
      </c>
      <c r="L243">
        <f t="shared" si="12"/>
        <v>8.3056000000000001</v>
      </c>
      <c r="M243">
        <f t="shared" si="13"/>
        <v>0.42515203013984726</v>
      </c>
      <c r="N243">
        <v>242</v>
      </c>
      <c r="O243">
        <f t="shared" si="14"/>
        <v>52.958004238104415</v>
      </c>
      <c r="P243">
        <f t="shared" si="15"/>
        <v>1.1257601506992363</v>
      </c>
    </row>
    <row r="244" spans="1:16" x14ac:dyDescent="0.75">
      <c r="A244" s="7">
        <v>0.58403935185185185</v>
      </c>
      <c r="B244">
        <v>14.25</v>
      </c>
      <c r="C244">
        <v>61.41</v>
      </c>
      <c r="D244">
        <v>10</v>
      </c>
      <c r="E244">
        <v>60.76</v>
      </c>
      <c r="F244">
        <v>10</v>
      </c>
      <c r="G244">
        <v>64.31</v>
      </c>
      <c r="H244">
        <v>66.59</v>
      </c>
      <c r="I244">
        <v>75.41</v>
      </c>
      <c r="J244">
        <v>36.99</v>
      </c>
      <c r="K244">
        <v>998.37</v>
      </c>
      <c r="L244">
        <f t="shared" si="12"/>
        <v>8.2956000000000003</v>
      </c>
      <c r="M244">
        <f t="shared" si="13"/>
        <v>0.42464014414709561</v>
      </c>
      <c r="N244">
        <v>243</v>
      </c>
      <c r="O244">
        <f t="shared" si="14"/>
        <v>52.901297073147212</v>
      </c>
      <c r="P244">
        <f t="shared" si="15"/>
        <v>1.1232007207354779</v>
      </c>
    </row>
    <row r="245" spans="1:16" x14ac:dyDescent="0.75">
      <c r="A245" s="7">
        <v>0.58473379629629629</v>
      </c>
      <c r="B245">
        <v>14.24</v>
      </c>
      <c r="C245">
        <v>61.68</v>
      </c>
      <c r="D245">
        <v>10</v>
      </c>
      <c r="E245">
        <v>61.01</v>
      </c>
      <c r="F245">
        <v>10</v>
      </c>
      <c r="G245">
        <v>64.58</v>
      </c>
      <c r="H245">
        <v>66.55</v>
      </c>
      <c r="I245">
        <v>74.760000000000005</v>
      </c>
      <c r="J245">
        <v>35.32</v>
      </c>
      <c r="K245">
        <v>1068.0899999999999</v>
      </c>
      <c r="L245">
        <f t="shared" si="12"/>
        <v>8.2856000000000005</v>
      </c>
      <c r="M245">
        <f t="shared" si="13"/>
        <v>0.42412825815434391</v>
      </c>
      <c r="N245">
        <v>244</v>
      </c>
      <c r="O245">
        <f t="shared" si="14"/>
        <v>52.844453026938311</v>
      </c>
      <c r="P245">
        <f t="shared" si="15"/>
        <v>1.1206412907717196</v>
      </c>
    </row>
    <row r="246" spans="1:16" x14ac:dyDescent="0.75">
      <c r="A246" s="7">
        <v>0.58542824074074074</v>
      </c>
      <c r="B246">
        <v>14.24</v>
      </c>
      <c r="C246">
        <v>61.78</v>
      </c>
      <c r="D246">
        <v>10</v>
      </c>
      <c r="E246">
        <v>61.26</v>
      </c>
      <c r="F246">
        <v>10</v>
      </c>
      <c r="G246">
        <v>64.87</v>
      </c>
      <c r="H246">
        <v>67.05</v>
      </c>
      <c r="I246">
        <v>75.25</v>
      </c>
      <c r="J246">
        <v>33.840000000000003</v>
      </c>
      <c r="K246">
        <v>1121.4100000000001</v>
      </c>
      <c r="L246">
        <f t="shared" si="12"/>
        <v>8.2856000000000005</v>
      </c>
      <c r="M246">
        <f t="shared" si="13"/>
        <v>0.42412825815434391</v>
      </c>
      <c r="N246">
        <v>245</v>
      </c>
      <c r="O246">
        <f t="shared" si="14"/>
        <v>52.844453026938311</v>
      </c>
      <c r="P246">
        <f t="shared" si="15"/>
        <v>1.1206412907717196</v>
      </c>
    </row>
    <row r="247" spans="1:16" x14ac:dyDescent="0.75">
      <c r="A247" s="7">
        <v>0.58612268518518518</v>
      </c>
      <c r="B247">
        <v>14.22</v>
      </c>
      <c r="C247">
        <v>61.65</v>
      </c>
      <c r="D247">
        <v>10</v>
      </c>
      <c r="E247">
        <v>61.4</v>
      </c>
      <c r="F247">
        <v>10</v>
      </c>
      <c r="G247">
        <v>64.63</v>
      </c>
      <c r="H247">
        <v>67.040000000000006</v>
      </c>
      <c r="I247">
        <v>75.86</v>
      </c>
      <c r="J247">
        <v>33.94</v>
      </c>
      <c r="K247">
        <v>1113.21</v>
      </c>
      <c r="L247">
        <f t="shared" si="12"/>
        <v>8.2656000000000009</v>
      </c>
      <c r="M247">
        <f t="shared" si="13"/>
        <v>0.42310448616884055</v>
      </c>
      <c r="N247">
        <v>246</v>
      </c>
      <c r="O247">
        <f t="shared" si="14"/>
        <v>52.730352303523041</v>
      </c>
      <c r="P247">
        <f t="shared" si="15"/>
        <v>1.1155224308442027</v>
      </c>
    </row>
    <row r="248" spans="1:16" x14ac:dyDescent="0.75">
      <c r="A248" s="7">
        <v>0.58681712962962962</v>
      </c>
      <c r="B248">
        <v>14.22</v>
      </c>
      <c r="C248">
        <v>61.35</v>
      </c>
      <c r="D248">
        <v>10</v>
      </c>
      <c r="E248">
        <v>61.45</v>
      </c>
      <c r="F248">
        <v>10</v>
      </c>
      <c r="G248">
        <v>64.819999999999993</v>
      </c>
      <c r="H248">
        <v>67.25</v>
      </c>
      <c r="I248">
        <v>75.959999999999994</v>
      </c>
      <c r="J248">
        <v>31.79</v>
      </c>
      <c r="K248">
        <v>1128.25</v>
      </c>
      <c r="L248">
        <f t="shared" si="12"/>
        <v>8.2656000000000009</v>
      </c>
      <c r="M248">
        <f t="shared" si="13"/>
        <v>0.42310448616884055</v>
      </c>
      <c r="N248">
        <v>247</v>
      </c>
      <c r="O248">
        <f t="shared" si="14"/>
        <v>52.730352303523041</v>
      </c>
      <c r="P248">
        <f t="shared" si="15"/>
        <v>1.1155224308442027</v>
      </c>
    </row>
    <row r="249" spans="1:16" x14ac:dyDescent="0.75">
      <c r="A249" s="7">
        <v>0.58751157407407406</v>
      </c>
      <c r="B249">
        <v>14.21</v>
      </c>
      <c r="C249">
        <v>60.84</v>
      </c>
      <c r="D249">
        <v>10</v>
      </c>
      <c r="E249">
        <v>61.43</v>
      </c>
      <c r="F249">
        <v>10</v>
      </c>
      <c r="G249">
        <v>64.56</v>
      </c>
      <c r="H249">
        <v>67.19</v>
      </c>
      <c r="I249">
        <v>75.95</v>
      </c>
      <c r="J249">
        <v>33.340000000000003</v>
      </c>
      <c r="K249">
        <v>1080.4000000000001</v>
      </c>
      <c r="L249">
        <f t="shared" si="12"/>
        <v>8.2556000000000012</v>
      </c>
      <c r="M249">
        <f t="shared" si="13"/>
        <v>0.42259260017608885</v>
      </c>
      <c r="N249">
        <v>248</v>
      </c>
      <c r="O249">
        <f t="shared" si="14"/>
        <v>52.673094626677653</v>
      </c>
      <c r="P249">
        <f t="shared" si="15"/>
        <v>1.1129630008804443</v>
      </c>
    </row>
    <row r="250" spans="1:16" x14ac:dyDescent="0.75">
      <c r="A250" s="7">
        <v>0.5882060185185185</v>
      </c>
      <c r="B250">
        <v>14.21</v>
      </c>
      <c r="C250">
        <v>60.19</v>
      </c>
      <c r="D250">
        <v>10</v>
      </c>
      <c r="E250">
        <v>61.2</v>
      </c>
      <c r="F250">
        <v>10</v>
      </c>
      <c r="G250">
        <v>63.77</v>
      </c>
      <c r="H250">
        <v>66.03</v>
      </c>
      <c r="I250">
        <v>74.8</v>
      </c>
      <c r="J250">
        <v>30.99</v>
      </c>
      <c r="K250">
        <v>854.82</v>
      </c>
      <c r="L250">
        <f t="shared" si="12"/>
        <v>8.2556000000000012</v>
      </c>
      <c r="M250">
        <f t="shared" si="13"/>
        <v>0.42259260017608885</v>
      </c>
      <c r="N250">
        <v>249</v>
      </c>
      <c r="O250">
        <f t="shared" si="14"/>
        <v>52.673094626677653</v>
      </c>
      <c r="P250">
        <f t="shared" si="15"/>
        <v>1.1129630008804443</v>
      </c>
    </row>
    <row r="251" spans="1:16" x14ac:dyDescent="0.75">
      <c r="A251" s="7">
        <v>0.58890046296296295</v>
      </c>
      <c r="B251">
        <v>14.2</v>
      </c>
      <c r="C251">
        <v>59.08</v>
      </c>
      <c r="D251">
        <v>10</v>
      </c>
      <c r="E251">
        <v>60.78</v>
      </c>
      <c r="F251">
        <v>10</v>
      </c>
      <c r="G251">
        <v>62.9</v>
      </c>
      <c r="H251">
        <v>64.8</v>
      </c>
      <c r="I251">
        <v>73.03</v>
      </c>
      <c r="J251">
        <v>32</v>
      </c>
      <c r="K251">
        <v>619.67999999999995</v>
      </c>
      <c r="L251">
        <f t="shared" si="12"/>
        <v>8.2455999999999996</v>
      </c>
      <c r="M251">
        <f t="shared" si="13"/>
        <v>0.42208071418333709</v>
      </c>
      <c r="N251">
        <v>250</v>
      </c>
      <c r="O251">
        <f t="shared" si="14"/>
        <v>52.615698069273307</v>
      </c>
      <c r="P251">
        <f t="shared" si="15"/>
        <v>1.1104035709166853</v>
      </c>
    </row>
    <row r="252" spans="1:16" x14ac:dyDescent="0.75">
      <c r="A252" s="7">
        <v>0.58959490740740739</v>
      </c>
      <c r="B252">
        <v>14.2</v>
      </c>
      <c r="C252">
        <v>58.22</v>
      </c>
      <c r="D252">
        <v>10</v>
      </c>
      <c r="E252">
        <v>60.17</v>
      </c>
      <c r="F252">
        <v>10</v>
      </c>
      <c r="G252">
        <v>61.64</v>
      </c>
      <c r="H252">
        <v>62.75</v>
      </c>
      <c r="I252">
        <v>69.930000000000007</v>
      </c>
      <c r="J252">
        <v>32.119999999999997</v>
      </c>
      <c r="K252">
        <v>324.38</v>
      </c>
      <c r="L252">
        <f t="shared" si="12"/>
        <v>8.2455999999999996</v>
      </c>
      <c r="M252">
        <f t="shared" si="13"/>
        <v>0.42208071418333709</v>
      </c>
      <c r="N252">
        <v>251</v>
      </c>
      <c r="O252">
        <f t="shared" si="14"/>
        <v>52.615698069273307</v>
      </c>
      <c r="P252">
        <f t="shared" si="15"/>
        <v>1.1104035709166853</v>
      </c>
    </row>
    <row r="253" spans="1:16" x14ac:dyDescent="0.75">
      <c r="A253" s="7">
        <v>0.59028935185185183</v>
      </c>
      <c r="B253">
        <v>14.2</v>
      </c>
      <c r="C253">
        <v>57.75</v>
      </c>
      <c r="D253">
        <v>10</v>
      </c>
      <c r="E253">
        <v>59.58</v>
      </c>
      <c r="F253">
        <v>10</v>
      </c>
      <c r="G253">
        <v>61.61</v>
      </c>
      <c r="H253">
        <v>62.59</v>
      </c>
      <c r="I253">
        <v>68.87</v>
      </c>
      <c r="J253">
        <v>33.53</v>
      </c>
      <c r="K253">
        <v>570.46</v>
      </c>
      <c r="L253">
        <f t="shared" si="12"/>
        <v>8.2455999999999996</v>
      </c>
      <c r="M253">
        <f t="shared" si="13"/>
        <v>0.42208071418333709</v>
      </c>
      <c r="N253">
        <v>252</v>
      </c>
      <c r="O253">
        <f t="shared" si="14"/>
        <v>52.615698069273307</v>
      </c>
      <c r="P253">
        <f t="shared" si="15"/>
        <v>1.1104035709166853</v>
      </c>
    </row>
    <row r="254" spans="1:16" x14ac:dyDescent="0.75">
      <c r="A254" s="7">
        <v>0.59098379629629627</v>
      </c>
      <c r="B254">
        <v>14.2</v>
      </c>
      <c r="C254">
        <v>57.65</v>
      </c>
      <c r="D254">
        <v>10</v>
      </c>
      <c r="E254">
        <v>59.16</v>
      </c>
      <c r="F254">
        <v>10</v>
      </c>
      <c r="G254">
        <v>61.76</v>
      </c>
      <c r="H254">
        <v>63.3</v>
      </c>
      <c r="I254">
        <v>69.95</v>
      </c>
      <c r="J254">
        <v>32.4</v>
      </c>
      <c r="K254">
        <v>847.99</v>
      </c>
      <c r="L254">
        <f t="shared" si="12"/>
        <v>8.2455999999999996</v>
      </c>
      <c r="M254">
        <f t="shared" si="13"/>
        <v>0.42208071418333709</v>
      </c>
      <c r="N254">
        <v>253</v>
      </c>
      <c r="O254">
        <f t="shared" si="14"/>
        <v>52.615698069273307</v>
      </c>
      <c r="P254">
        <f t="shared" si="15"/>
        <v>1.1104035709166853</v>
      </c>
    </row>
    <row r="255" spans="1:16" x14ac:dyDescent="0.75">
      <c r="A255" s="7">
        <v>0.59167824074074071</v>
      </c>
      <c r="B255">
        <v>14.18</v>
      </c>
      <c r="C255">
        <v>57.27</v>
      </c>
      <c r="D255">
        <v>10</v>
      </c>
      <c r="E255">
        <v>58.9</v>
      </c>
      <c r="F255">
        <v>10</v>
      </c>
      <c r="G255">
        <v>62.22</v>
      </c>
      <c r="H255">
        <v>64.3</v>
      </c>
      <c r="I255">
        <v>71.78</v>
      </c>
      <c r="J255">
        <v>32.270000000000003</v>
      </c>
      <c r="K255">
        <v>1084.5</v>
      </c>
      <c r="L255">
        <f t="shared" si="12"/>
        <v>8.2256</v>
      </c>
      <c r="M255">
        <f t="shared" si="13"/>
        <v>0.42105694219783374</v>
      </c>
      <c r="N255">
        <v>254</v>
      </c>
      <c r="O255">
        <f t="shared" si="14"/>
        <v>52.50048628671464</v>
      </c>
      <c r="P255">
        <f t="shared" si="15"/>
        <v>1.1052847109891686</v>
      </c>
    </row>
    <row r="256" spans="1:16" x14ac:dyDescent="0.75">
      <c r="A256" s="7">
        <v>0.59237268518518515</v>
      </c>
      <c r="B256">
        <v>14.18</v>
      </c>
      <c r="C256">
        <v>57.27</v>
      </c>
      <c r="D256">
        <v>10</v>
      </c>
      <c r="E256">
        <v>58.72</v>
      </c>
      <c r="F256">
        <v>10</v>
      </c>
      <c r="G256">
        <v>62.26</v>
      </c>
      <c r="H256">
        <v>64.66</v>
      </c>
      <c r="I256">
        <v>72.95</v>
      </c>
      <c r="J256">
        <v>32.47</v>
      </c>
      <c r="K256">
        <v>1103.6400000000001</v>
      </c>
      <c r="L256">
        <f t="shared" si="12"/>
        <v>8.2256</v>
      </c>
      <c r="M256">
        <f t="shared" si="13"/>
        <v>0.42105694219783374</v>
      </c>
      <c r="N256">
        <v>255</v>
      </c>
      <c r="O256">
        <f t="shared" si="14"/>
        <v>52.50048628671464</v>
      </c>
      <c r="P256">
        <f t="shared" si="15"/>
        <v>1.1052847109891686</v>
      </c>
    </row>
    <row r="257" spans="1:16" x14ac:dyDescent="0.75">
      <c r="A257" s="7">
        <v>0.5930671296296296</v>
      </c>
      <c r="B257">
        <v>14.16</v>
      </c>
      <c r="C257">
        <v>57.07</v>
      </c>
      <c r="D257">
        <v>10</v>
      </c>
      <c r="E257">
        <v>58.64</v>
      </c>
      <c r="F257">
        <v>10</v>
      </c>
      <c r="G257">
        <v>62.39</v>
      </c>
      <c r="H257">
        <v>65.03</v>
      </c>
      <c r="I257">
        <v>73.72</v>
      </c>
      <c r="J257">
        <v>32.89</v>
      </c>
      <c r="K257">
        <v>1135.08</v>
      </c>
      <c r="L257">
        <f t="shared" si="12"/>
        <v>8.2056000000000004</v>
      </c>
      <c r="M257">
        <f t="shared" si="13"/>
        <v>0.42003317021233039</v>
      </c>
      <c r="N257">
        <v>256</v>
      </c>
      <c r="O257">
        <f t="shared" si="14"/>
        <v>52.384712879009463</v>
      </c>
      <c r="P257">
        <f t="shared" si="15"/>
        <v>1.1001658510616517</v>
      </c>
    </row>
    <row r="258" spans="1:16" x14ac:dyDescent="0.75">
      <c r="A258" s="7">
        <v>0.59376157407407404</v>
      </c>
      <c r="B258">
        <v>14.16</v>
      </c>
      <c r="C258">
        <v>57.19</v>
      </c>
      <c r="D258">
        <v>10</v>
      </c>
      <c r="E258">
        <v>58.55</v>
      </c>
      <c r="F258">
        <v>10</v>
      </c>
      <c r="G258">
        <v>61.75</v>
      </c>
      <c r="H258">
        <v>64.319999999999993</v>
      </c>
      <c r="I258">
        <v>73.540000000000006</v>
      </c>
      <c r="J258">
        <v>32.54</v>
      </c>
      <c r="K258">
        <v>997</v>
      </c>
      <c r="L258">
        <f t="shared" ref="L258:L324" si="16">B258-5.9544</f>
        <v>8.2056000000000004</v>
      </c>
      <c r="M258">
        <f t="shared" si="13"/>
        <v>0.42003317021233039</v>
      </c>
      <c r="N258">
        <v>257</v>
      </c>
      <c r="O258">
        <f t="shared" si="14"/>
        <v>52.384712879009463</v>
      </c>
      <c r="P258">
        <f t="shared" si="15"/>
        <v>1.1001658510616517</v>
      </c>
    </row>
    <row r="259" spans="1:16" x14ac:dyDescent="0.75">
      <c r="A259" s="7">
        <v>0.59445601851851848</v>
      </c>
      <c r="B259">
        <v>14.16</v>
      </c>
      <c r="C259">
        <v>57.22</v>
      </c>
      <c r="D259">
        <v>10</v>
      </c>
      <c r="E259">
        <v>58.53</v>
      </c>
      <c r="F259">
        <v>10</v>
      </c>
      <c r="G259">
        <v>62.03</v>
      </c>
      <c r="H259">
        <v>64.61</v>
      </c>
      <c r="I259">
        <v>73.459999999999994</v>
      </c>
      <c r="J259">
        <v>34.299999999999997</v>
      </c>
      <c r="K259">
        <v>1080.4000000000001</v>
      </c>
      <c r="L259">
        <f t="shared" si="16"/>
        <v>8.2056000000000004</v>
      </c>
      <c r="M259">
        <f t="shared" ref="M259:M322" si="17">L259/19.5356</f>
        <v>0.42003317021233039</v>
      </c>
      <c r="N259">
        <v>258</v>
      </c>
      <c r="O259">
        <f t="shared" ref="O259:O322" si="18">(L259-$Q$10)/L259*100</f>
        <v>52.384712879009463</v>
      </c>
      <c r="P259">
        <f t="shared" ref="P259:P322" si="19">(L259-$Q$10)/$Q$10</f>
        <v>1.1001658510616517</v>
      </c>
    </row>
    <row r="260" spans="1:16" x14ac:dyDescent="0.75">
      <c r="A260" s="7">
        <v>0.59515046296296303</v>
      </c>
      <c r="B260">
        <v>14.16</v>
      </c>
      <c r="C260">
        <v>0</v>
      </c>
      <c r="D260">
        <v>10</v>
      </c>
      <c r="E260">
        <v>0</v>
      </c>
      <c r="F260">
        <v>10</v>
      </c>
      <c r="G260">
        <v>61.21</v>
      </c>
      <c r="H260">
        <v>61.1</v>
      </c>
      <c r="I260">
        <v>64.739999999999995</v>
      </c>
      <c r="J260">
        <v>0</v>
      </c>
      <c r="K260">
        <v>0</v>
      </c>
      <c r="L260">
        <f t="shared" si="16"/>
        <v>8.2056000000000004</v>
      </c>
      <c r="M260">
        <f t="shared" si="17"/>
        <v>0.42003317021233039</v>
      </c>
      <c r="N260">
        <v>259</v>
      </c>
      <c r="O260">
        <f t="shared" si="18"/>
        <v>52.384712879009463</v>
      </c>
      <c r="P260">
        <f t="shared" si="19"/>
        <v>1.1001658510616517</v>
      </c>
    </row>
    <row r="261" spans="1:16" x14ac:dyDescent="0.75">
      <c r="A261" s="7">
        <v>0.59584490740740736</v>
      </c>
      <c r="B261">
        <v>14.15</v>
      </c>
      <c r="C261">
        <v>0</v>
      </c>
      <c r="D261">
        <v>10</v>
      </c>
      <c r="E261">
        <v>0</v>
      </c>
      <c r="F261">
        <v>10</v>
      </c>
      <c r="G261">
        <v>60.8</v>
      </c>
      <c r="H261">
        <v>60.74</v>
      </c>
      <c r="I261">
        <v>64.58</v>
      </c>
      <c r="J261">
        <v>0</v>
      </c>
      <c r="K261">
        <v>0</v>
      </c>
      <c r="L261">
        <f t="shared" si="16"/>
        <v>8.1956000000000007</v>
      </c>
      <c r="M261">
        <f t="shared" si="17"/>
        <v>0.41952128421957868</v>
      </c>
      <c r="N261">
        <v>260</v>
      </c>
      <c r="O261">
        <f t="shared" si="18"/>
        <v>52.326614280833624</v>
      </c>
      <c r="P261">
        <f t="shared" si="19"/>
        <v>1.0976064210978933</v>
      </c>
    </row>
    <row r="262" spans="1:16" x14ac:dyDescent="0.75">
      <c r="A262" s="7">
        <v>0.59653935185185192</v>
      </c>
      <c r="B262">
        <v>14.15</v>
      </c>
      <c r="C262">
        <v>0</v>
      </c>
      <c r="D262">
        <v>10</v>
      </c>
      <c r="E262">
        <v>0</v>
      </c>
      <c r="F262">
        <v>10</v>
      </c>
      <c r="G262">
        <v>60.59</v>
      </c>
      <c r="H262">
        <v>60.44</v>
      </c>
      <c r="I262">
        <v>64.28</v>
      </c>
      <c r="J262">
        <v>0</v>
      </c>
      <c r="K262">
        <v>0</v>
      </c>
      <c r="L262">
        <f t="shared" si="16"/>
        <v>8.1956000000000007</v>
      </c>
      <c r="M262">
        <f t="shared" si="17"/>
        <v>0.41952128421957868</v>
      </c>
      <c r="N262">
        <v>261</v>
      </c>
      <c r="O262">
        <f t="shared" si="18"/>
        <v>52.326614280833624</v>
      </c>
      <c r="P262">
        <f t="shared" si="19"/>
        <v>1.0976064210978933</v>
      </c>
    </row>
    <row r="263" spans="1:16" x14ac:dyDescent="0.75">
      <c r="A263" s="7">
        <v>0.59723379629629625</v>
      </c>
      <c r="B263">
        <v>14.15</v>
      </c>
      <c r="C263">
        <v>0</v>
      </c>
      <c r="D263">
        <v>10</v>
      </c>
      <c r="E263">
        <v>0</v>
      </c>
      <c r="F263">
        <v>10</v>
      </c>
      <c r="G263">
        <v>60.56</v>
      </c>
      <c r="H263">
        <v>60.31</v>
      </c>
      <c r="I263">
        <v>64.05</v>
      </c>
      <c r="J263">
        <v>0</v>
      </c>
      <c r="K263">
        <v>0</v>
      </c>
      <c r="L263">
        <f t="shared" si="16"/>
        <v>8.1956000000000007</v>
      </c>
      <c r="M263">
        <f t="shared" si="17"/>
        <v>0.41952128421957868</v>
      </c>
      <c r="N263">
        <v>262</v>
      </c>
      <c r="O263">
        <f t="shared" si="18"/>
        <v>52.326614280833624</v>
      </c>
      <c r="P263">
        <f t="shared" si="19"/>
        <v>1.0976064210978933</v>
      </c>
    </row>
    <row r="264" spans="1:16" x14ac:dyDescent="0.75">
      <c r="A264" s="7">
        <v>0.5979282407407408</v>
      </c>
      <c r="B264">
        <v>14.15</v>
      </c>
      <c r="C264">
        <v>0</v>
      </c>
      <c r="D264">
        <v>10</v>
      </c>
      <c r="E264">
        <v>0</v>
      </c>
      <c r="F264">
        <v>10</v>
      </c>
      <c r="G264">
        <v>60.58</v>
      </c>
      <c r="H264">
        <v>60.23</v>
      </c>
      <c r="I264">
        <v>63.92</v>
      </c>
      <c r="J264">
        <v>0</v>
      </c>
      <c r="K264">
        <v>0</v>
      </c>
      <c r="L264">
        <f t="shared" si="16"/>
        <v>8.1956000000000007</v>
      </c>
      <c r="M264">
        <f t="shared" si="17"/>
        <v>0.41952128421957868</v>
      </c>
      <c r="N264">
        <v>263</v>
      </c>
      <c r="O264">
        <f t="shared" si="18"/>
        <v>52.326614280833624</v>
      </c>
      <c r="P264">
        <f t="shared" si="19"/>
        <v>1.0976064210978933</v>
      </c>
    </row>
    <row r="265" spans="1:16" x14ac:dyDescent="0.75">
      <c r="A265" s="7">
        <v>0.59862268518518513</v>
      </c>
      <c r="B265">
        <v>14.13</v>
      </c>
      <c r="C265">
        <v>0</v>
      </c>
      <c r="D265">
        <v>10</v>
      </c>
      <c r="E265">
        <v>0</v>
      </c>
      <c r="F265">
        <v>10</v>
      </c>
      <c r="G265">
        <v>60.55</v>
      </c>
      <c r="H265">
        <v>60.17</v>
      </c>
      <c r="I265">
        <v>63.89</v>
      </c>
      <c r="J265">
        <v>0</v>
      </c>
      <c r="K265">
        <v>0</v>
      </c>
      <c r="L265">
        <f t="shared" si="16"/>
        <v>8.1756000000000011</v>
      </c>
      <c r="M265">
        <f t="shared" si="17"/>
        <v>0.41849751223407533</v>
      </c>
      <c r="N265">
        <v>264</v>
      </c>
      <c r="O265">
        <f t="shared" si="18"/>
        <v>52.209990704046191</v>
      </c>
      <c r="P265">
        <f t="shared" si="19"/>
        <v>1.0924875611703764</v>
      </c>
    </row>
    <row r="266" spans="1:16" x14ac:dyDescent="0.75">
      <c r="A266" s="7">
        <v>0.59931712962962969</v>
      </c>
      <c r="B266">
        <v>14.13</v>
      </c>
      <c r="C266">
        <v>0</v>
      </c>
      <c r="D266">
        <v>10</v>
      </c>
      <c r="E266">
        <v>0</v>
      </c>
      <c r="F266">
        <v>10</v>
      </c>
      <c r="G266">
        <v>60.5</v>
      </c>
      <c r="H266">
        <v>60.11</v>
      </c>
      <c r="I266">
        <v>63.91</v>
      </c>
      <c r="J266">
        <v>0</v>
      </c>
      <c r="K266">
        <v>0</v>
      </c>
      <c r="L266">
        <f t="shared" si="16"/>
        <v>8.1756000000000011</v>
      </c>
      <c r="M266">
        <f t="shared" si="17"/>
        <v>0.41849751223407533</v>
      </c>
      <c r="N266">
        <v>265</v>
      </c>
      <c r="O266">
        <f t="shared" si="18"/>
        <v>52.209990704046191</v>
      </c>
      <c r="P266">
        <f t="shared" si="19"/>
        <v>1.0924875611703764</v>
      </c>
    </row>
    <row r="267" spans="1:16" x14ac:dyDescent="0.75">
      <c r="A267" s="7">
        <v>0.60001157407407402</v>
      </c>
      <c r="B267">
        <v>14.13</v>
      </c>
      <c r="C267">
        <v>0</v>
      </c>
      <c r="D267">
        <v>10</v>
      </c>
      <c r="E267">
        <v>0</v>
      </c>
      <c r="F267">
        <v>10</v>
      </c>
      <c r="G267">
        <v>60.54</v>
      </c>
      <c r="H267">
        <v>60.12</v>
      </c>
      <c r="I267">
        <v>63.91</v>
      </c>
      <c r="J267">
        <v>0</v>
      </c>
      <c r="K267">
        <v>0</v>
      </c>
      <c r="L267">
        <f t="shared" si="16"/>
        <v>8.1756000000000011</v>
      </c>
      <c r="M267">
        <f t="shared" si="17"/>
        <v>0.41849751223407533</v>
      </c>
      <c r="N267">
        <v>266</v>
      </c>
      <c r="O267">
        <f t="shared" si="18"/>
        <v>52.209990704046191</v>
      </c>
      <c r="P267">
        <f t="shared" si="19"/>
        <v>1.0924875611703764</v>
      </c>
    </row>
    <row r="268" spans="1:16" x14ac:dyDescent="0.75">
      <c r="A268" s="7">
        <v>0.60070601851851857</v>
      </c>
      <c r="B268">
        <v>14.13</v>
      </c>
      <c r="C268">
        <v>0</v>
      </c>
      <c r="D268">
        <v>10</v>
      </c>
      <c r="E268">
        <v>0</v>
      </c>
      <c r="F268">
        <v>10</v>
      </c>
      <c r="G268">
        <v>60.64</v>
      </c>
      <c r="H268">
        <v>60.29</v>
      </c>
      <c r="I268">
        <v>64.2</v>
      </c>
      <c r="J268">
        <v>0</v>
      </c>
      <c r="K268">
        <v>0</v>
      </c>
      <c r="L268">
        <f t="shared" si="16"/>
        <v>8.1756000000000011</v>
      </c>
      <c r="M268">
        <f t="shared" si="17"/>
        <v>0.41849751223407533</v>
      </c>
      <c r="N268">
        <v>267</v>
      </c>
      <c r="O268">
        <f t="shared" si="18"/>
        <v>52.209990704046191</v>
      </c>
      <c r="P268">
        <f t="shared" si="19"/>
        <v>1.0924875611703764</v>
      </c>
    </row>
    <row r="269" spans="1:16" x14ac:dyDescent="0.75">
      <c r="A269" s="7">
        <v>0.6014004629629629</v>
      </c>
      <c r="B269">
        <v>14.11</v>
      </c>
      <c r="C269">
        <v>0</v>
      </c>
      <c r="D269">
        <v>10</v>
      </c>
      <c r="E269">
        <v>0</v>
      </c>
      <c r="F269">
        <v>10</v>
      </c>
      <c r="G269">
        <v>60.78</v>
      </c>
      <c r="H269">
        <v>60.54</v>
      </c>
      <c r="I269">
        <v>64.47</v>
      </c>
      <c r="J269">
        <v>0</v>
      </c>
      <c r="K269">
        <v>0</v>
      </c>
      <c r="L269">
        <f t="shared" si="16"/>
        <v>8.1555999999999997</v>
      </c>
      <c r="M269">
        <f t="shared" si="17"/>
        <v>0.41747374024857187</v>
      </c>
      <c r="N269">
        <v>268</v>
      </c>
      <c r="O269">
        <f t="shared" si="18"/>
        <v>52.092795134631423</v>
      </c>
      <c r="P269">
        <f t="shared" si="19"/>
        <v>1.0873687012428592</v>
      </c>
    </row>
    <row r="270" spans="1:16" x14ac:dyDescent="0.75">
      <c r="A270" s="7">
        <v>0.60209490740740745</v>
      </c>
      <c r="B270">
        <v>14.11</v>
      </c>
      <c r="C270">
        <v>0</v>
      </c>
      <c r="D270">
        <v>10</v>
      </c>
      <c r="E270">
        <v>0</v>
      </c>
      <c r="F270">
        <v>10</v>
      </c>
      <c r="G270">
        <v>61.13</v>
      </c>
      <c r="H270">
        <v>60.97</v>
      </c>
      <c r="I270">
        <v>65.06</v>
      </c>
      <c r="J270">
        <v>0</v>
      </c>
      <c r="K270">
        <v>0</v>
      </c>
      <c r="L270">
        <f t="shared" si="16"/>
        <v>8.1555999999999997</v>
      </c>
      <c r="M270">
        <f t="shared" si="17"/>
        <v>0.41747374024857187</v>
      </c>
      <c r="N270">
        <v>269</v>
      </c>
      <c r="O270">
        <f t="shared" si="18"/>
        <v>52.092795134631423</v>
      </c>
      <c r="P270">
        <f t="shared" si="19"/>
        <v>1.0873687012428592</v>
      </c>
    </row>
    <row r="271" spans="1:16" x14ac:dyDescent="0.75">
      <c r="A271" s="7">
        <v>0.60278935185185178</v>
      </c>
      <c r="B271">
        <v>14.11</v>
      </c>
      <c r="C271">
        <v>0</v>
      </c>
      <c r="D271">
        <v>10</v>
      </c>
      <c r="E271">
        <v>0</v>
      </c>
      <c r="F271">
        <v>10</v>
      </c>
      <c r="G271">
        <v>61.74</v>
      </c>
      <c r="H271">
        <v>61.71</v>
      </c>
      <c r="I271">
        <v>66.39</v>
      </c>
      <c r="J271">
        <v>0</v>
      </c>
      <c r="K271">
        <v>0</v>
      </c>
      <c r="L271">
        <f t="shared" si="16"/>
        <v>8.1555999999999997</v>
      </c>
      <c r="M271">
        <f t="shared" si="17"/>
        <v>0.41747374024857187</v>
      </c>
      <c r="N271">
        <v>270</v>
      </c>
      <c r="O271">
        <f t="shared" si="18"/>
        <v>52.092795134631423</v>
      </c>
      <c r="P271">
        <f t="shared" si="19"/>
        <v>1.0873687012428592</v>
      </c>
    </row>
    <row r="272" spans="1:16" x14ac:dyDescent="0.75">
      <c r="A272" s="7">
        <v>0.60348379629629634</v>
      </c>
      <c r="B272">
        <v>14.11</v>
      </c>
      <c r="C272">
        <v>0</v>
      </c>
      <c r="D272">
        <v>10</v>
      </c>
      <c r="E272">
        <v>0</v>
      </c>
      <c r="F272">
        <v>10</v>
      </c>
      <c r="G272">
        <v>61.53</v>
      </c>
      <c r="H272">
        <v>61.66</v>
      </c>
      <c r="I272">
        <v>66.790000000000006</v>
      </c>
      <c r="J272">
        <v>0</v>
      </c>
      <c r="K272">
        <v>0</v>
      </c>
      <c r="L272">
        <f t="shared" si="16"/>
        <v>8.1555999999999997</v>
      </c>
      <c r="M272">
        <f t="shared" si="17"/>
        <v>0.41747374024857187</v>
      </c>
      <c r="N272">
        <v>271</v>
      </c>
      <c r="O272">
        <f t="shared" si="18"/>
        <v>52.092795134631423</v>
      </c>
      <c r="P272">
        <f t="shared" si="19"/>
        <v>1.0873687012428592</v>
      </c>
    </row>
    <row r="273" spans="1:16" x14ac:dyDescent="0.75">
      <c r="A273" s="7">
        <v>0.60417824074074067</v>
      </c>
      <c r="B273">
        <v>14.11</v>
      </c>
      <c r="C273">
        <v>0</v>
      </c>
      <c r="D273">
        <v>10</v>
      </c>
      <c r="E273">
        <v>0</v>
      </c>
      <c r="F273">
        <v>10</v>
      </c>
      <c r="G273">
        <v>61.99</v>
      </c>
      <c r="H273">
        <v>62.06</v>
      </c>
      <c r="I273">
        <v>67.239999999999995</v>
      </c>
      <c r="J273">
        <v>0</v>
      </c>
      <c r="K273">
        <v>0</v>
      </c>
      <c r="L273">
        <f t="shared" si="16"/>
        <v>8.1555999999999997</v>
      </c>
      <c r="M273">
        <f t="shared" si="17"/>
        <v>0.41747374024857187</v>
      </c>
      <c r="N273">
        <v>272</v>
      </c>
      <c r="O273">
        <f t="shared" si="18"/>
        <v>52.092795134631423</v>
      </c>
      <c r="P273">
        <f t="shared" si="19"/>
        <v>1.0873687012428592</v>
      </c>
    </row>
    <row r="274" spans="1:16" x14ac:dyDescent="0.75">
      <c r="A274" s="7">
        <v>0.60487268518518522</v>
      </c>
      <c r="B274">
        <v>14.11</v>
      </c>
      <c r="C274">
        <v>0</v>
      </c>
      <c r="D274">
        <v>10</v>
      </c>
      <c r="E274">
        <v>0</v>
      </c>
      <c r="F274">
        <v>10</v>
      </c>
      <c r="G274">
        <v>62.37</v>
      </c>
      <c r="H274">
        <v>62.74</v>
      </c>
      <c r="I274">
        <v>68.36</v>
      </c>
      <c r="J274">
        <v>0</v>
      </c>
      <c r="K274">
        <v>0</v>
      </c>
      <c r="L274">
        <f t="shared" si="16"/>
        <v>8.1555999999999997</v>
      </c>
      <c r="M274">
        <f t="shared" si="17"/>
        <v>0.41747374024857187</v>
      </c>
      <c r="N274">
        <v>273</v>
      </c>
      <c r="O274">
        <f t="shared" si="18"/>
        <v>52.092795134631423</v>
      </c>
      <c r="P274">
        <f t="shared" si="19"/>
        <v>1.0873687012428592</v>
      </c>
    </row>
    <row r="275" spans="1:16" x14ac:dyDescent="0.75">
      <c r="A275" s="7">
        <v>0.60556712962962966</v>
      </c>
      <c r="B275">
        <v>14.11</v>
      </c>
      <c r="C275">
        <v>0</v>
      </c>
      <c r="D275">
        <v>10</v>
      </c>
      <c r="E275">
        <v>0</v>
      </c>
      <c r="F275">
        <v>10</v>
      </c>
      <c r="G275">
        <v>63.27</v>
      </c>
      <c r="H275">
        <v>64.03</v>
      </c>
      <c r="I275">
        <v>70.25</v>
      </c>
      <c r="J275">
        <v>0</v>
      </c>
      <c r="K275">
        <v>0</v>
      </c>
      <c r="L275">
        <f t="shared" si="16"/>
        <v>8.1555999999999997</v>
      </c>
      <c r="M275">
        <f t="shared" si="17"/>
        <v>0.41747374024857187</v>
      </c>
      <c r="N275">
        <v>274</v>
      </c>
      <c r="O275">
        <f t="shared" si="18"/>
        <v>52.092795134631423</v>
      </c>
      <c r="P275">
        <f t="shared" si="19"/>
        <v>1.0873687012428592</v>
      </c>
    </row>
    <row r="276" spans="1:16" x14ac:dyDescent="0.75">
      <c r="A276" s="7">
        <v>0.60626157407407411</v>
      </c>
      <c r="B276">
        <v>14.11</v>
      </c>
      <c r="C276">
        <v>0</v>
      </c>
      <c r="D276">
        <v>10</v>
      </c>
      <c r="E276">
        <v>0</v>
      </c>
      <c r="F276">
        <v>10</v>
      </c>
      <c r="G276">
        <v>63.4</v>
      </c>
      <c r="H276">
        <v>64.56</v>
      </c>
      <c r="I276">
        <v>71.709999999999994</v>
      </c>
      <c r="J276">
        <v>0</v>
      </c>
      <c r="K276">
        <v>0</v>
      </c>
      <c r="L276">
        <f t="shared" si="16"/>
        <v>8.1555999999999997</v>
      </c>
      <c r="M276">
        <f t="shared" si="17"/>
        <v>0.41747374024857187</v>
      </c>
      <c r="N276">
        <v>275</v>
      </c>
      <c r="O276">
        <f t="shared" si="18"/>
        <v>52.092795134631423</v>
      </c>
      <c r="P276">
        <f t="shared" si="19"/>
        <v>1.0873687012428592</v>
      </c>
    </row>
    <row r="277" spans="1:16" x14ac:dyDescent="0.75">
      <c r="A277" s="7">
        <v>0.60695601851851855</v>
      </c>
      <c r="B277">
        <v>14.09</v>
      </c>
      <c r="C277">
        <v>0</v>
      </c>
      <c r="D277">
        <v>10</v>
      </c>
      <c r="E277">
        <v>0</v>
      </c>
      <c r="F277">
        <v>10</v>
      </c>
      <c r="G277">
        <v>63.76</v>
      </c>
      <c r="H277">
        <v>65.239999999999995</v>
      </c>
      <c r="I277">
        <v>72.59</v>
      </c>
      <c r="J277">
        <v>0</v>
      </c>
      <c r="K277">
        <v>0</v>
      </c>
      <c r="L277">
        <f t="shared" si="16"/>
        <v>8.1356000000000002</v>
      </c>
      <c r="M277">
        <f t="shared" si="17"/>
        <v>0.41644996826306846</v>
      </c>
      <c r="N277">
        <v>276</v>
      </c>
      <c r="O277">
        <f t="shared" si="18"/>
        <v>51.975023354147211</v>
      </c>
      <c r="P277">
        <f t="shared" si="19"/>
        <v>1.0822498413153423</v>
      </c>
    </row>
    <row r="278" spans="1:16" x14ac:dyDescent="0.75">
      <c r="A278" s="7">
        <v>0.60765046296296299</v>
      </c>
      <c r="B278">
        <v>14.09</v>
      </c>
      <c r="C278">
        <v>0</v>
      </c>
      <c r="D278">
        <v>10</v>
      </c>
      <c r="E278">
        <v>0</v>
      </c>
      <c r="F278">
        <v>10</v>
      </c>
      <c r="G278">
        <v>63.63</v>
      </c>
      <c r="H278">
        <v>65.150000000000006</v>
      </c>
      <c r="I278">
        <v>72.900000000000006</v>
      </c>
      <c r="J278">
        <v>0</v>
      </c>
      <c r="K278">
        <v>0</v>
      </c>
      <c r="L278">
        <f t="shared" si="16"/>
        <v>8.1356000000000002</v>
      </c>
      <c r="M278">
        <f t="shared" si="17"/>
        <v>0.41644996826306846</v>
      </c>
      <c r="N278">
        <v>277</v>
      </c>
      <c r="O278">
        <f t="shared" si="18"/>
        <v>51.975023354147211</v>
      </c>
      <c r="P278">
        <f t="shared" si="19"/>
        <v>1.0822498413153423</v>
      </c>
    </row>
    <row r="279" spans="1:16" x14ac:dyDescent="0.75">
      <c r="A279" s="7">
        <v>0.60834490740740743</v>
      </c>
      <c r="B279">
        <v>14.09</v>
      </c>
      <c r="C279">
        <v>0</v>
      </c>
      <c r="D279">
        <v>10</v>
      </c>
      <c r="E279">
        <v>0</v>
      </c>
      <c r="F279">
        <v>10</v>
      </c>
      <c r="G279">
        <v>63.62</v>
      </c>
      <c r="H279">
        <v>65.099999999999994</v>
      </c>
      <c r="I279">
        <v>72.87</v>
      </c>
      <c r="J279">
        <v>0</v>
      </c>
      <c r="K279">
        <v>0</v>
      </c>
      <c r="L279">
        <f t="shared" si="16"/>
        <v>8.1356000000000002</v>
      </c>
      <c r="M279">
        <f t="shared" si="17"/>
        <v>0.41644996826306846</v>
      </c>
      <c r="N279">
        <v>278</v>
      </c>
      <c r="O279">
        <f t="shared" si="18"/>
        <v>51.975023354147211</v>
      </c>
      <c r="P279">
        <f t="shared" si="19"/>
        <v>1.0822498413153423</v>
      </c>
    </row>
    <row r="280" spans="1:16" x14ac:dyDescent="0.75">
      <c r="A280" s="7">
        <v>0.60903935185185187</v>
      </c>
      <c r="B280">
        <v>14.09</v>
      </c>
      <c r="C280">
        <v>0</v>
      </c>
      <c r="D280">
        <v>10</v>
      </c>
      <c r="E280">
        <v>0</v>
      </c>
      <c r="F280">
        <v>10</v>
      </c>
      <c r="G280">
        <v>63.37</v>
      </c>
      <c r="H280">
        <v>64.430000000000007</v>
      </c>
      <c r="I280">
        <v>71.790000000000006</v>
      </c>
      <c r="J280">
        <v>0</v>
      </c>
      <c r="K280">
        <v>0</v>
      </c>
      <c r="L280">
        <f t="shared" si="16"/>
        <v>8.1356000000000002</v>
      </c>
      <c r="M280">
        <f t="shared" si="17"/>
        <v>0.41644996826306846</v>
      </c>
      <c r="N280">
        <v>279</v>
      </c>
      <c r="O280">
        <f t="shared" si="18"/>
        <v>51.975023354147211</v>
      </c>
      <c r="P280">
        <f t="shared" si="19"/>
        <v>1.0822498413153423</v>
      </c>
    </row>
    <row r="281" spans="1:16" x14ac:dyDescent="0.75">
      <c r="A281" s="7">
        <v>0.60973379629629632</v>
      </c>
      <c r="B281">
        <v>14.08</v>
      </c>
      <c r="C281">
        <v>0</v>
      </c>
      <c r="D281">
        <v>10</v>
      </c>
      <c r="E281">
        <v>0</v>
      </c>
      <c r="F281">
        <v>10</v>
      </c>
      <c r="G281">
        <v>62.97</v>
      </c>
      <c r="H281">
        <v>63.82</v>
      </c>
      <c r="I281">
        <v>71.02</v>
      </c>
      <c r="J281">
        <v>0</v>
      </c>
      <c r="K281">
        <v>0</v>
      </c>
      <c r="L281">
        <f t="shared" si="16"/>
        <v>8.1256000000000004</v>
      </c>
      <c r="M281">
        <f t="shared" si="17"/>
        <v>0.41593808227031681</v>
      </c>
      <c r="N281">
        <v>280</v>
      </c>
      <c r="O281">
        <f t="shared" si="18"/>
        <v>51.915920055134393</v>
      </c>
      <c r="P281">
        <f t="shared" si="19"/>
        <v>1.0796904113515839</v>
      </c>
    </row>
    <row r="282" spans="1:16" x14ac:dyDescent="0.75">
      <c r="A282" s="7">
        <v>0.61042824074074076</v>
      </c>
      <c r="B282">
        <v>14.08</v>
      </c>
      <c r="C282">
        <v>0</v>
      </c>
      <c r="D282">
        <v>10</v>
      </c>
      <c r="E282">
        <v>0</v>
      </c>
      <c r="F282">
        <v>10</v>
      </c>
      <c r="G282">
        <v>62.4</v>
      </c>
      <c r="H282">
        <v>62.92</v>
      </c>
      <c r="I282">
        <v>69.349999999999994</v>
      </c>
      <c r="J282">
        <v>0</v>
      </c>
      <c r="K282">
        <v>0</v>
      </c>
      <c r="L282">
        <f t="shared" si="16"/>
        <v>8.1256000000000004</v>
      </c>
      <c r="M282">
        <f t="shared" si="17"/>
        <v>0.41593808227031681</v>
      </c>
      <c r="N282">
        <v>281</v>
      </c>
      <c r="O282">
        <f t="shared" si="18"/>
        <v>51.915920055134393</v>
      </c>
      <c r="P282">
        <f t="shared" si="19"/>
        <v>1.0796904113515839</v>
      </c>
    </row>
    <row r="283" spans="1:16" x14ac:dyDescent="0.75">
      <c r="A283" s="7">
        <v>0.6111226851851852</v>
      </c>
      <c r="B283">
        <v>14.08</v>
      </c>
      <c r="C283">
        <v>0</v>
      </c>
      <c r="D283">
        <v>10</v>
      </c>
      <c r="E283">
        <v>0</v>
      </c>
      <c r="F283">
        <v>10</v>
      </c>
      <c r="G283">
        <v>61.99</v>
      </c>
      <c r="H283">
        <v>62.11</v>
      </c>
      <c r="I283">
        <v>67.89</v>
      </c>
      <c r="J283">
        <v>0</v>
      </c>
      <c r="K283">
        <v>0</v>
      </c>
      <c r="L283">
        <f t="shared" si="16"/>
        <v>8.1256000000000004</v>
      </c>
      <c r="M283">
        <f t="shared" si="17"/>
        <v>0.41593808227031681</v>
      </c>
      <c r="N283">
        <v>282</v>
      </c>
      <c r="O283">
        <f t="shared" si="18"/>
        <v>51.915920055134393</v>
      </c>
      <c r="P283">
        <f t="shared" si="19"/>
        <v>1.0796904113515839</v>
      </c>
    </row>
    <row r="284" spans="1:16" x14ac:dyDescent="0.75">
      <c r="A284" s="7">
        <v>0.61181712962962964</v>
      </c>
      <c r="B284">
        <v>14.08</v>
      </c>
      <c r="C284">
        <v>0</v>
      </c>
      <c r="D284">
        <v>10</v>
      </c>
      <c r="E284">
        <v>0</v>
      </c>
      <c r="F284">
        <v>10</v>
      </c>
      <c r="G284">
        <v>61.9</v>
      </c>
      <c r="H284">
        <v>61.93</v>
      </c>
      <c r="I284">
        <v>67.34</v>
      </c>
      <c r="J284">
        <v>0</v>
      </c>
      <c r="K284">
        <v>0</v>
      </c>
      <c r="L284">
        <f t="shared" si="16"/>
        <v>8.1256000000000004</v>
      </c>
      <c r="M284">
        <f t="shared" si="17"/>
        <v>0.41593808227031681</v>
      </c>
      <c r="N284">
        <v>283</v>
      </c>
      <c r="O284">
        <f t="shared" si="18"/>
        <v>51.915920055134393</v>
      </c>
      <c r="P284">
        <f t="shared" si="19"/>
        <v>1.0796904113515839</v>
      </c>
    </row>
    <row r="285" spans="1:16" x14ac:dyDescent="0.75">
      <c r="B285">
        <v>14.05</v>
      </c>
      <c r="G285">
        <v>61.79</v>
      </c>
      <c r="H285">
        <v>61.73</v>
      </c>
      <c r="I285">
        <v>67.069999999999993</v>
      </c>
      <c r="L285">
        <f t="shared" si="16"/>
        <v>8.095600000000001</v>
      </c>
      <c r="M285">
        <f t="shared" si="17"/>
        <v>0.41440242429206176</v>
      </c>
      <c r="N285">
        <v>284</v>
      </c>
      <c r="O285">
        <f t="shared" si="18"/>
        <v>51.737734077770646</v>
      </c>
      <c r="P285">
        <f t="shared" si="19"/>
        <v>1.0720121214603087</v>
      </c>
    </row>
    <row r="286" spans="1:16" x14ac:dyDescent="0.75">
      <c r="B286">
        <v>14.05</v>
      </c>
      <c r="G286">
        <v>61.55</v>
      </c>
      <c r="H286">
        <v>61.65</v>
      </c>
      <c r="I286">
        <v>67.14</v>
      </c>
      <c r="L286">
        <f t="shared" si="16"/>
        <v>8.095600000000001</v>
      </c>
      <c r="M286">
        <f t="shared" si="17"/>
        <v>0.41440242429206176</v>
      </c>
      <c r="N286">
        <v>285</v>
      </c>
      <c r="O286">
        <f t="shared" si="18"/>
        <v>51.737734077770646</v>
      </c>
      <c r="P286">
        <f t="shared" si="19"/>
        <v>1.0720121214603087</v>
      </c>
    </row>
    <row r="287" spans="1:16" x14ac:dyDescent="0.75">
      <c r="B287">
        <v>14.05</v>
      </c>
      <c r="G287">
        <v>61.32</v>
      </c>
      <c r="H287">
        <v>61.6</v>
      </c>
      <c r="I287">
        <v>67.27</v>
      </c>
      <c r="L287">
        <f t="shared" si="16"/>
        <v>8.095600000000001</v>
      </c>
      <c r="M287">
        <f t="shared" si="17"/>
        <v>0.41440242429206176</v>
      </c>
      <c r="N287">
        <v>286</v>
      </c>
      <c r="O287">
        <f t="shared" si="18"/>
        <v>51.737734077770646</v>
      </c>
      <c r="P287">
        <f t="shared" si="19"/>
        <v>1.0720121214603087</v>
      </c>
    </row>
    <row r="288" spans="1:16" x14ac:dyDescent="0.75">
      <c r="B288">
        <v>14.05</v>
      </c>
      <c r="G288">
        <v>61.52</v>
      </c>
      <c r="H288">
        <v>61.98</v>
      </c>
      <c r="I288">
        <v>68.03</v>
      </c>
      <c r="L288">
        <f t="shared" si="16"/>
        <v>8.095600000000001</v>
      </c>
      <c r="M288">
        <f t="shared" si="17"/>
        <v>0.41440242429206176</v>
      </c>
      <c r="N288">
        <v>287</v>
      </c>
      <c r="O288">
        <f t="shared" si="18"/>
        <v>51.737734077770646</v>
      </c>
      <c r="P288">
        <f t="shared" si="19"/>
        <v>1.0720121214603087</v>
      </c>
    </row>
    <row r="289" spans="2:16" x14ac:dyDescent="0.75">
      <c r="B289">
        <v>14.02</v>
      </c>
      <c r="G289">
        <v>61.73</v>
      </c>
      <c r="H289">
        <v>62.77</v>
      </c>
      <c r="I289">
        <v>69.89</v>
      </c>
      <c r="L289">
        <f t="shared" si="16"/>
        <v>8.0655999999999999</v>
      </c>
      <c r="M289">
        <f t="shared" si="17"/>
        <v>0.41286676631380659</v>
      </c>
      <c r="N289">
        <v>288</v>
      </c>
      <c r="O289">
        <f t="shared" si="18"/>
        <v>51.558222574885939</v>
      </c>
      <c r="P289">
        <f t="shared" si="19"/>
        <v>1.0643338315690329</v>
      </c>
    </row>
    <row r="290" spans="2:16" x14ac:dyDescent="0.75">
      <c r="B290">
        <v>14.02</v>
      </c>
      <c r="G290">
        <v>61.86</v>
      </c>
      <c r="H290">
        <v>63.35</v>
      </c>
      <c r="I290">
        <v>70.91</v>
      </c>
      <c r="L290">
        <f t="shared" si="16"/>
        <v>8.0655999999999999</v>
      </c>
      <c r="M290">
        <f t="shared" si="17"/>
        <v>0.41286676631380659</v>
      </c>
      <c r="N290">
        <v>289</v>
      </c>
      <c r="O290">
        <f t="shared" si="18"/>
        <v>51.558222574885939</v>
      </c>
      <c r="P290">
        <f t="shared" si="19"/>
        <v>1.0643338315690329</v>
      </c>
    </row>
    <row r="291" spans="2:16" x14ac:dyDescent="0.75">
      <c r="B291">
        <v>14.02</v>
      </c>
      <c r="G291">
        <v>62.38</v>
      </c>
      <c r="H291">
        <v>64.28</v>
      </c>
      <c r="I291">
        <v>72.58</v>
      </c>
      <c r="L291">
        <f t="shared" si="16"/>
        <v>8.0655999999999999</v>
      </c>
      <c r="M291">
        <f t="shared" si="17"/>
        <v>0.41286676631380659</v>
      </c>
      <c r="N291">
        <v>290</v>
      </c>
      <c r="O291">
        <f t="shared" si="18"/>
        <v>51.558222574885939</v>
      </c>
      <c r="P291">
        <f t="shared" si="19"/>
        <v>1.0643338315690329</v>
      </c>
    </row>
    <row r="292" spans="2:16" x14ac:dyDescent="0.75">
      <c r="B292">
        <v>14.02</v>
      </c>
      <c r="G292">
        <v>62.39</v>
      </c>
      <c r="H292">
        <v>64.63</v>
      </c>
      <c r="I292">
        <v>73.56</v>
      </c>
      <c r="L292">
        <f t="shared" si="16"/>
        <v>8.0655999999999999</v>
      </c>
      <c r="M292">
        <f t="shared" si="17"/>
        <v>0.41286676631380659</v>
      </c>
      <c r="N292">
        <v>291</v>
      </c>
      <c r="O292">
        <f t="shared" si="18"/>
        <v>51.558222574885939</v>
      </c>
      <c r="P292">
        <f t="shared" si="19"/>
        <v>1.0643338315690329</v>
      </c>
    </row>
    <row r="293" spans="2:16" x14ac:dyDescent="0.75">
      <c r="B293">
        <v>14.01</v>
      </c>
      <c r="G293">
        <v>62.4</v>
      </c>
      <c r="H293">
        <v>64.95</v>
      </c>
      <c r="I293">
        <v>74.08</v>
      </c>
      <c r="L293">
        <f t="shared" si="16"/>
        <v>8.0556000000000001</v>
      </c>
      <c r="M293">
        <f t="shared" si="17"/>
        <v>0.41235488032105494</v>
      </c>
      <c r="N293">
        <v>292</v>
      </c>
      <c r="O293">
        <f t="shared" si="18"/>
        <v>51.498088286409462</v>
      </c>
      <c r="P293">
        <f t="shared" si="19"/>
        <v>1.0617744016052746</v>
      </c>
    </row>
    <row r="294" spans="2:16" x14ac:dyDescent="0.75">
      <c r="B294">
        <v>14.01</v>
      </c>
      <c r="G294">
        <v>62.35</v>
      </c>
      <c r="H294">
        <v>64.89</v>
      </c>
      <c r="I294">
        <v>74.459999999999994</v>
      </c>
      <c r="L294">
        <f t="shared" si="16"/>
        <v>8.0556000000000001</v>
      </c>
      <c r="M294">
        <f t="shared" si="17"/>
        <v>0.41235488032105494</v>
      </c>
      <c r="N294">
        <v>293</v>
      </c>
      <c r="O294">
        <f t="shared" si="18"/>
        <v>51.498088286409462</v>
      </c>
      <c r="P294">
        <f t="shared" si="19"/>
        <v>1.0617744016052746</v>
      </c>
    </row>
    <row r="295" spans="2:16" x14ac:dyDescent="0.75">
      <c r="B295">
        <v>14.01</v>
      </c>
      <c r="G295">
        <v>62.27</v>
      </c>
      <c r="H295">
        <v>64.83</v>
      </c>
      <c r="I295">
        <v>74.62</v>
      </c>
      <c r="L295">
        <f t="shared" si="16"/>
        <v>8.0556000000000001</v>
      </c>
      <c r="M295">
        <f t="shared" si="17"/>
        <v>0.41235488032105494</v>
      </c>
      <c r="N295">
        <v>294</v>
      </c>
      <c r="O295">
        <f t="shared" si="18"/>
        <v>51.498088286409462</v>
      </c>
      <c r="P295">
        <f t="shared" si="19"/>
        <v>1.0617744016052746</v>
      </c>
    </row>
    <row r="296" spans="2:16" x14ac:dyDescent="0.75">
      <c r="B296">
        <v>14.01</v>
      </c>
      <c r="G296">
        <v>62.27</v>
      </c>
      <c r="H296">
        <v>65.02</v>
      </c>
      <c r="I296">
        <v>74.61</v>
      </c>
      <c r="L296">
        <f t="shared" si="16"/>
        <v>8.0556000000000001</v>
      </c>
      <c r="M296">
        <f t="shared" si="17"/>
        <v>0.41235488032105494</v>
      </c>
      <c r="N296">
        <v>295</v>
      </c>
      <c r="O296">
        <f t="shared" si="18"/>
        <v>51.498088286409462</v>
      </c>
      <c r="P296">
        <f t="shared" si="19"/>
        <v>1.0617744016052746</v>
      </c>
    </row>
    <row r="297" spans="2:16" x14ac:dyDescent="0.75">
      <c r="B297">
        <v>14.01</v>
      </c>
      <c r="G297">
        <v>62.43</v>
      </c>
      <c r="H297">
        <v>65.06</v>
      </c>
      <c r="I297">
        <v>74.650000000000006</v>
      </c>
      <c r="L297">
        <f t="shared" si="16"/>
        <v>8.0556000000000001</v>
      </c>
      <c r="M297">
        <f t="shared" si="17"/>
        <v>0.41235488032105494</v>
      </c>
      <c r="N297">
        <v>296</v>
      </c>
      <c r="O297">
        <f t="shared" si="18"/>
        <v>51.498088286409462</v>
      </c>
      <c r="P297">
        <f t="shared" si="19"/>
        <v>1.0617744016052746</v>
      </c>
    </row>
    <row r="298" spans="2:16" x14ac:dyDescent="0.75">
      <c r="B298">
        <v>14.01</v>
      </c>
      <c r="G298">
        <v>62.58</v>
      </c>
      <c r="H298">
        <v>65.19</v>
      </c>
      <c r="I298">
        <v>74.540000000000006</v>
      </c>
      <c r="L298">
        <f t="shared" si="16"/>
        <v>8.0556000000000001</v>
      </c>
      <c r="M298">
        <f t="shared" si="17"/>
        <v>0.41235488032105494</v>
      </c>
      <c r="N298">
        <v>297</v>
      </c>
      <c r="O298">
        <f t="shared" si="18"/>
        <v>51.498088286409462</v>
      </c>
      <c r="P298">
        <f t="shared" si="19"/>
        <v>1.0617744016052746</v>
      </c>
    </row>
    <row r="299" spans="2:16" x14ac:dyDescent="0.75">
      <c r="B299">
        <v>14.01</v>
      </c>
      <c r="G299">
        <v>62.86</v>
      </c>
      <c r="H299">
        <v>65.38</v>
      </c>
      <c r="I299">
        <v>74.650000000000006</v>
      </c>
      <c r="L299">
        <f t="shared" si="16"/>
        <v>8.0556000000000001</v>
      </c>
      <c r="M299">
        <f t="shared" si="17"/>
        <v>0.41235488032105494</v>
      </c>
      <c r="N299">
        <v>298</v>
      </c>
      <c r="O299">
        <f t="shared" si="18"/>
        <v>51.498088286409462</v>
      </c>
      <c r="P299">
        <f t="shared" si="19"/>
        <v>1.0617744016052746</v>
      </c>
    </row>
    <row r="300" spans="2:16" x14ac:dyDescent="0.75">
      <c r="B300">
        <v>14.01</v>
      </c>
      <c r="G300">
        <v>63.17</v>
      </c>
      <c r="H300">
        <v>65.69</v>
      </c>
      <c r="I300">
        <v>74.760000000000005</v>
      </c>
      <c r="L300">
        <f t="shared" si="16"/>
        <v>8.0556000000000001</v>
      </c>
      <c r="M300">
        <f t="shared" si="17"/>
        <v>0.41235488032105494</v>
      </c>
      <c r="N300">
        <v>299</v>
      </c>
      <c r="O300">
        <f t="shared" si="18"/>
        <v>51.498088286409462</v>
      </c>
      <c r="P300">
        <f t="shared" si="19"/>
        <v>1.0617744016052746</v>
      </c>
    </row>
    <row r="301" spans="2:16" x14ac:dyDescent="0.75">
      <c r="B301">
        <v>13.93</v>
      </c>
      <c r="G301">
        <v>63.52</v>
      </c>
      <c r="H301">
        <v>65.97</v>
      </c>
      <c r="I301">
        <v>74.91</v>
      </c>
      <c r="L301">
        <f t="shared" si="16"/>
        <v>7.9756</v>
      </c>
      <c r="M301">
        <f t="shared" si="17"/>
        <v>0.40825979237904136</v>
      </c>
      <c r="N301">
        <v>300</v>
      </c>
      <c r="O301">
        <f t="shared" si="18"/>
        <v>51.011585335272578</v>
      </c>
      <c r="P301">
        <f t="shared" si="19"/>
        <v>1.0412989618952067</v>
      </c>
    </row>
    <row r="302" spans="2:16" x14ac:dyDescent="0.75">
      <c r="B302">
        <v>13.93</v>
      </c>
      <c r="G302">
        <v>64.010000000000005</v>
      </c>
      <c r="H302">
        <v>66.34</v>
      </c>
      <c r="I302">
        <v>75.02</v>
      </c>
      <c r="L302">
        <f t="shared" si="16"/>
        <v>7.9756</v>
      </c>
      <c r="M302">
        <f t="shared" si="17"/>
        <v>0.40825979237904136</v>
      </c>
      <c r="N302">
        <v>301</v>
      </c>
      <c r="O302">
        <f t="shared" si="18"/>
        <v>51.011585335272578</v>
      </c>
      <c r="P302">
        <f t="shared" si="19"/>
        <v>1.0412989618952067</v>
      </c>
    </row>
    <row r="303" spans="2:16" x14ac:dyDescent="0.75">
      <c r="B303">
        <v>13.93</v>
      </c>
      <c r="G303">
        <v>64.44</v>
      </c>
      <c r="H303">
        <v>66.66</v>
      </c>
      <c r="I303">
        <v>75.239999999999995</v>
      </c>
      <c r="L303">
        <f t="shared" si="16"/>
        <v>7.9756</v>
      </c>
      <c r="M303">
        <f t="shared" si="17"/>
        <v>0.40825979237904136</v>
      </c>
      <c r="N303">
        <v>302</v>
      </c>
      <c r="O303">
        <f t="shared" si="18"/>
        <v>51.011585335272578</v>
      </c>
      <c r="P303">
        <f t="shared" si="19"/>
        <v>1.0412989618952067</v>
      </c>
    </row>
    <row r="304" spans="2:16" x14ac:dyDescent="0.75">
      <c r="B304">
        <v>13.93</v>
      </c>
      <c r="G304">
        <v>64.31</v>
      </c>
      <c r="H304">
        <v>66.59</v>
      </c>
      <c r="I304">
        <v>75.41</v>
      </c>
      <c r="L304">
        <f t="shared" si="16"/>
        <v>7.9756</v>
      </c>
      <c r="M304">
        <f t="shared" si="17"/>
        <v>0.40825979237904136</v>
      </c>
      <c r="N304">
        <v>303</v>
      </c>
      <c r="O304">
        <f t="shared" si="18"/>
        <v>51.011585335272578</v>
      </c>
      <c r="P304">
        <f t="shared" si="19"/>
        <v>1.0412989618952067</v>
      </c>
    </row>
    <row r="305" spans="2:16" x14ac:dyDescent="0.75">
      <c r="B305">
        <v>13.83</v>
      </c>
      <c r="G305">
        <v>64.58</v>
      </c>
      <c r="H305">
        <v>66.55</v>
      </c>
      <c r="I305">
        <v>74.760000000000005</v>
      </c>
      <c r="L305">
        <f t="shared" si="16"/>
        <v>7.8756000000000004</v>
      </c>
      <c r="M305">
        <f t="shared" si="17"/>
        <v>0.40314093245152444</v>
      </c>
      <c r="N305">
        <v>304</v>
      </c>
      <c r="O305">
        <f t="shared" si="18"/>
        <v>50.389557621006652</v>
      </c>
      <c r="P305">
        <f t="shared" si="19"/>
        <v>1.015704662257622</v>
      </c>
    </row>
    <row r="306" spans="2:16" x14ac:dyDescent="0.75">
      <c r="B306">
        <v>13.83</v>
      </c>
      <c r="G306">
        <v>64.87</v>
      </c>
      <c r="H306">
        <v>67.05</v>
      </c>
      <c r="I306">
        <v>75.25</v>
      </c>
      <c r="L306">
        <f t="shared" si="16"/>
        <v>7.8756000000000004</v>
      </c>
      <c r="M306">
        <f t="shared" si="17"/>
        <v>0.40314093245152444</v>
      </c>
      <c r="N306">
        <v>305</v>
      </c>
      <c r="O306">
        <f t="shared" si="18"/>
        <v>50.389557621006652</v>
      </c>
      <c r="P306">
        <f t="shared" si="19"/>
        <v>1.015704662257622</v>
      </c>
    </row>
    <row r="307" spans="2:16" x14ac:dyDescent="0.75">
      <c r="B307">
        <v>13.83</v>
      </c>
      <c r="G307">
        <v>64.63</v>
      </c>
      <c r="H307">
        <v>67.040000000000006</v>
      </c>
      <c r="I307">
        <v>75.86</v>
      </c>
      <c r="L307">
        <f t="shared" si="16"/>
        <v>7.8756000000000004</v>
      </c>
      <c r="M307">
        <f t="shared" si="17"/>
        <v>0.40314093245152444</v>
      </c>
      <c r="N307">
        <v>306</v>
      </c>
      <c r="O307">
        <f t="shared" si="18"/>
        <v>50.389557621006652</v>
      </c>
      <c r="P307">
        <f t="shared" si="19"/>
        <v>1.015704662257622</v>
      </c>
    </row>
    <row r="308" spans="2:16" x14ac:dyDescent="0.75">
      <c r="B308">
        <v>13.83</v>
      </c>
      <c r="G308">
        <v>64.819999999999993</v>
      </c>
      <c r="H308">
        <v>67.25</v>
      </c>
      <c r="I308">
        <v>75.959999999999994</v>
      </c>
      <c r="L308">
        <f t="shared" si="16"/>
        <v>7.8756000000000004</v>
      </c>
      <c r="M308">
        <f t="shared" si="17"/>
        <v>0.40314093245152444</v>
      </c>
      <c r="N308">
        <v>307</v>
      </c>
      <c r="O308">
        <f t="shared" si="18"/>
        <v>50.389557621006652</v>
      </c>
      <c r="P308">
        <f t="shared" si="19"/>
        <v>1.015704662257622</v>
      </c>
    </row>
    <row r="309" spans="2:16" x14ac:dyDescent="0.75">
      <c r="B309">
        <v>13.81</v>
      </c>
      <c r="G309">
        <v>64.56</v>
      </c>
      <c r="H309">
        <v>67.19</v>
      </c>
      <c r="I309">
        <v>75.95</v>
      </c>
      <c r="L309">
        <f t="shared" si="16"/>
        <v>7.8556000000000008</v>
      </c>
      <c r="M309">
        <f t="shared" si="17"/>
        <v>0.40211716046602108</v>
      </c>
      <c r="N309">
        <v>308</v>
      </c>
      <c r="O309">
        <f t="shared" si="18"/>
        <v>50.263251693059729</v>
      </c>
      <c r="P309">
        <f t="shared" si="19"/>
        <v>1.0105858023301053</v>
      </c>
    </row>
    <row r="310" spans="2:16" x14ac:dyDescent="0.75">
      <c r="B310">
        <v>13.81</v>
      </c>
      <c r="G310">
        <v>63.77</v>
      </c>
      <c r="H310">
        <v>66.03</v>
      </c>
      <c r="I310">
        <v>74.8</v>
      </c>
      <c r="L310">
        <f t="shared" si="16"/>
        <v>7.8556000000000008</v>
      </c>
      <c r="M310">
        <f t="shared" si="17"/>
        <v>0.40211716046602108</v>
      </c>
      <c r="N310">
        <v>309</v>
      </c>
      <c r="O310">
        <f t="shared" si="18"/>
        <v>50.263251693059729</v>
      </c>
      <c r="P310">
        <f t="shared" si="19"/>
        <v>1.0105858023301053</v>
      </c>
    </row>
    <row r="311" spans="2:16" x14ac:dyDescent="0.75">
      <c r="B311">
        <v>13.81</v>
      </c>
      <c r="G311">
        <v>62.9</v>
      </c>
      <c r="H311">
        <v>64.8</v>
      </c>
      <c r="I311">
        <v>73.03</v>
      </c>
      <c r="L311">
        <f t="shared" si="16"/>
        <v>7.8556000000000008</v>
      </c>
      <c r="M311">
        <f t="shared" si="17"/>
        <v>0.40211716046602108</v>
      </c>
      <c r="N311">
        <v>310</v>
      </c>
      <c r="O311">
        <f t="shared" si="18"/>
        <v>50.263251693059729</v>
      </c>
      <c r="P311">
        <f t="shared" si="19"/>
        <v>1.0105858023301053</v>
      </c>
    </row>
    <row r="312" spans="2:16" x14ac:dyDescent="0.75">
      <c r="B312">
        <v>13.81</v>
      </c>
      <c r="G312">
        <v>61.64</v>
      </c>
      <c r="H312">
        <v>62.75</v>
      </c>
      <c r="I312">
        <v>69.930000000000007</v>
      </c>
      <c r="L312">
        <f t="shared" si="16"/>
        <v>7.8556000000000008</v>
      </c>
      <c r="M312">
        <f t="shared" si="17"/>
        <v>0.40211716046602108</v>
      </c>
      <c r="N312">
        <v>311</v>
      </c>
      <c r="O312">
        <f t="shared" si="18"/>
        <v>50.263251693059729</v>
      </c>
      <c r="P312">
        <f t="shared" si="19"/>
        <v>1.0105858023301053</v>
      </c>
    </row>
    <row r="313" spans="2:16" x14ac:dyDescent="0.75">
      <c r="B313">
        <v>13.81</v>
      </c>
      <c r="G313">
        <v>61.61</v>
      </c>
      <c r="H313">
        <v>62.59</v>
      </c>
      <c r="I313">
        <v>68.87</v>
      </c>
      <c r="L313">
        <f t="shared" si="16"/>
        <v>7.8556000000000008</v>
      </c>
      <c r="M313">
        <f t="shared" si="17"/>
        <v>0.40211716046602108</v>
      </c>
      <c r="N313">
        <v>312</v>
      </c>
      <c r="O313">
        <f t="shared" si="18"/>
        <v>50.263251693059729</v>
      </c>
      <c r="P313">
        <f t="shared" si="19"/>
        <v>1.0105858023301053</v>
      </c>
    </row>
    <row r="314" spans="2:16" x14ac:dyDescent="0.75">
      <c r="B314">
        <v>13.81</v>
      </c>
      <c r="G314">
        <v>61.76</v>
      </c>
      <c r="H314">
        <v>63.3</v>
      </c>
      <c r="I314">
        <v>69.95</v>
      </c>
      <c r="L314">
        <f t="shared" si="16"/>
        <v>7.8556000000000008</v>
      </c>
      <c r="M314">
        <f t="shared" si="17"/>
        <v>0.40211716046602108</v>
      </c>
      <c r="N314">
        <v>313</v>
      </c>
      <c r="O314">
        <f t="shared" si="18"/>
        <v>50.263251693059729</v>
      </c>
      <c r="P314">
        <f t="shared" si="19"/>
        <v>1.0105858023301053</v>
      </c>
    </row>
    <row r="315" spans="2:16" x14ac:dyDescent="0.75">
      <c r="B315">
        <v>13.81</v>
      </c>
      <c r="G315">
        <v>62.22</v>
      </c>
      <c r="H315">
        <v>64.3</v>
      </c>
      <c r="I315">
        <v>71.78</v>
      </c>
      <c r="L315">
        <f t="shared" si="16"/>
        <v>7.8556000000000008</v>
      </c>
      <c r="M315">
        <f t="shared" si="17"/>
        <v>0.40211716046602108</v>
      </c>
      <c r="N315">
        <v>314</v>
      </c>
      <c r="O315">
        <f t="shared" si="18"/>
        <v>50.263251693059729</v>
      </c>
      <c r="P315">
        <f t="shared" si="19"/>
        <v>1.0105858023301053</v>
      </c>
    </row>
    <row r="316" spans="2:16" x14ac:dyDescent="0.75">
      <c r="B316">
        <v>13.81</v>
      </c>
      <c r="G316">
        <v>62.26</v>
      </c>
      <c r="H316">
        <v>64.66</v>
      </c>
      <c r="I316">
        <v>72.95</v>
      </c>
      <c r="L316">
        <f t="shared" si="16"/>
        <v>7.8556000000000008</v>
      </c>
      <c r="M316">
        <f t="shared" si="17"/>
        <v>0.40211716046602108</v>
      </c>
      <c r="N316">
        <v>315</v>
      </c>
      <c r="O316">
        <f t="shared" si="18"/>
        <v>50.263251693059729</v>
      </c>
      <c r="P316">
        <f t="shared" si="19"/>
        <v>1.0105858023301053</v>
      </c>
    </row>
    <row r="317" spans="2:16" x14ac:dyDescent="0.75">
      <c r="B317">
        <v>13.72</v>
      </c>
      <c r="G317">
        <v>62.39</v>
      </c>
      <c r="H317">
        <v>65.03</v>
      </c>
      <c r="I317">
        <v>73.72</v>
      </c>
      <c r="L317">
        <f t="shared" si="16"/>
        <v>7.7656000000000009</v>
      </c>
      <c r="M317">
        <f t="shared" si="17"/>
        <v>0.39751018653125586</v>
      </c>
      <c r="N317">
        <v>316</v>
      </c>
      <c r="O317">
        <f t="shared" si="18"/>
        <v>49.686823941485528</v>
      </c>
      <c r="P317">
        <f t="shared" si="19"/>
        <v>0.98755093265627902</v>
      </c>
    </row>
    <row r="318" spans="2:16" x14ac:dyDescent="0.75">
      <c r="B318">
        <v>13.72</v>
      </c>
      <c r="G318">
        <v>61.75</v>
      </c>
      <c r="H318">
        <v>64.319999999999993</v>
      </c>
      <c r="I318">
        <v>73.540000000000006</v>
      </c>
      <c r="L318">
        <f t="shared" si="16"/>
        <v>7.7656000000000009</v>
      </c>
      <c r="M318">
        <f t="shared" si="17"/>
        <v>0.39751018653125586</v>
      </c>
      <c r="N318">
        <v>317</v>
      </c>
      <c r="O318">
        <f t="shared" si="18"/>
        <v>49.686823941485528</v>
      </c>
      <c r="P318">
        <f t="shared" si="19"/>
        <v>0.98755093265627902</v>
      </c>
    </row>
    <row r="319" spans="2:16" x14ac:dyDescent="0.75">
      <c r="B319">
        <v>13.64</v>
      </c>
      <c r="G319">
        <v>62.03</v>
      </c>
      <c r="H319">
        <v>64.61</v>
      </c>
      <c r="I319">
        <v>73.459999999999994</v>
      </c>
      <c r="L319">
        <f t="shared" si="16"/>
        <v>7.6856000000000009</v>
      </c>
      <c r="M319">
        <f t="shared" si="17"/>
        <v>0.39341509858924228</v>
      </c>
      <c r="N319">
        <v>318</v>
      </c>
      <c r="O319">
        <f t="shared" si="18"/>
        <v>49.16311023212242</v>
      </c>
      <c r="P319">
        <f t="shared" si="19"/>
        <v>0.96707549294621131</v>
      </c>
    </row>
    <row r="320" spans="2:16" x14ac:dyDescent="0.75">
      <c r="B320">
        <v>13.64</v>
      </c>
      <c r="L320">
        <f t="shared" si="16"/>
        <v>7.6856000000000009</v>
      </c>
      <c r="M320">
        <f t="shared" si="17"/>
        <v>0.39341509858924228</v>
      </c>
      <c r="N320">
        <v>319</v>
      </c>
      <c r="O320">
        <f t="shared" si="18"/>
        <v>49.16311023212242</v>
      </c>
      <c r="P320">
        <f t="shared" si="19"/>
        <v>0.96707549294621131</v>
      </c>
    </row>
    <row r="321" spans="2:16" x14ac:dyDescent="0.75">
      <c r="B321">
        <v>13.63</v>
      </c>
      <c r="L321">
        <f t="shared" si="16"/>
        <v>7.6756000000000011</v>
      </c>
      <c r="M321">
        <f t="shared" si="17"/>
        <v>0.39290321259649058</v>
      </c>
      <c r="N321">
        <v>320</v>
      </c>
      <c r="O321">
        <f t="shared" si="18"/>
        <v>49.096878419928089</v>
      </c>
      <c r="P321">
        <f t="shared" si="19"/>
        <v>0.96451606298245285</v>
      </c>
    </row>
    <row r="322" spans="2:16" x14ac:dyDescent="0.75">
      <c r="B322">
        <v>13.63</v>
      </c>
      <c r="L322">
        <f t="shared" si="16"/>
        <v>7.6756000000000011</v>
      </c>
      <c r="M322">
        <f t="shared" si="17"/>
        <v>0.39290321259649058</v>
      </c>
      <c r="N322">
        <v>321</v>
      </c>
      <c r="O322">
        <f t="shared" si="18"/>
        <v>49.096878419928089</v>
      </c>
      <c r="P322">
        <f t="shared" si="19"/>
        <v>0.96451606298245285</v>
      </c>
    </row>
    <row r="323" spans="2:16" x14ac:dyDescent="0.75">
      <c r="B323">
        <v>13.61</v>
      </c>
      <c r="L323">
        <f t="shared" si="16"/>
        <v>7.6555999999999997</v>
      </c>
      <c r="M323">
        <f>L323/19.5356</f>
        <v>0.39187944061098712</v>
      </c>
      <c r="N323">
        <v>322</v>
      </c>
      <c r="O323">
        <f>(L323-$Q$10)/L323*100</f>
        <v>48.963895710329695</v>
      </c>
      <c r="P323">
        <f>(L323-$Q$10)/$Q$10</f>
        <v>0.95939720305493559</v>
      </c>
    </row>
    <row r="324" spans="2:16" x14ac:dyDescent="0.75">
      <c r="B324">
        <v>13.61</v>
      </c>
      <c r="L324">
        <f t="shared" si="16"/>
        <v>7.6555999999999997</v>
      </c>
      <c r="M324">
        <f>L324/19.5356</f>
        <v>0.39187944061098712</v>
      </c>
      <c r="N324">
        <v>323</v>
      </c>
      <c r="O324">
        <f>(L324-$Q$10)/L324*100</f>
        <v>48.963895710329695</v>
      </c>
      <c r="P324">
        <f>(L324-$Q$10)/$Q$10</f>
        <v>0.95939720305493559</v>
      </c>
    </row>
  </sheetData>
  <mergeCells count="1">
    <mergeCell ref="Q1:R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9"/>
  <sheetViews>
    <sheetView zoomScale="70" zoomScaleNormal="70" workbookViewId="0">
      <selection activeCell="M7" sqref="M7"/>
    </sheetView>
  </sheetViews>
  <sheetFormatPr defaultRowHeight="14.75" x14ac:dyDescent="0.75"/>
  <sheetData>
    <row r="1" spans="1:14" x14ac:dyDescent="0.75">
      <c r="A1" t="s">
        <v>11</v>
      </c>
      <c r="B1" t="s">
        <v>12</v>
      </c>
      <c r="C1" t="s">
        <v>20</v>
      </c>
      <c r="D1" t="s">
        <v>21</v>
      </c>
      <c r="E1" t="s">
        <v>13</v>
      </c>
      <c r="F1" t="s">
        <v>14</v>
      </c>
      <c r="G1" t="s">
        <v>15</v>
      </c>
      <c r="H1" t="s">
        <v>22</v>
      </c>
      <c r="I1" t="s">
        <v>23</v>
      </c>
      <c r="J1" t="s">
        <v>24</v>
      </c>
      <c r="K1" t="s">
        <v>19</v>
      </c>
      <c r="N1" t="s">
        <v>63</v>
      </c>
    </row>
    <row r="2" spans="1:14" x14ac:dyDescent="0.75">
      <c r="A2" t="s">
        <v>11</v>
      </c>
      <c r="B2" t="s">
        <v>12</v>
      </c>
      <c r="C2" t="s">
        <v>20</v>
      </c>
      <c r="D2" t="s">
        <v>21</v>
      </c>
      <c r="E2" t="s">
        <v>13</v>
      </c>
      <c r="F2" t="s">
        <v>14</v>
      </c>
      <c r="G2" t="s">
        <v>15</v>
      </c>
      <c r="H2" t="s">
        <v>22</v>
      </c>
      <c r="I2" t="s">
        <v>23</v>
      </c>
      <c r="J2" t="s">
        <v>24</v>
      </c>
      <c r="K2" t="s">
        <v>19</v>
      </c>
    </row>
    <row r="3" spans="1:14" x14ac:dyDescent="0.75">
      <c r="A3" s="7">
        <v>0.47127314814814819</v>
      </c>
      <c r="B3">
        <v>0.08</v>
      </c>
      <c r="C3">
        <v>25.55</v>
      </c>
      <c r="D3">
        <v>10</v>
      </c>
      <c r="E3">
        <v>26.7</v>
      </c>
      <c r="F3">
        <v>58.18</v>
      </c>
      <c r="G3">
        <v>22.61</v>
      </c>
      <c r="H3">
        <v>22.8</v>
      </c>
      <c r="I3">
        <v>22.8</v>
      </c>
      <c r="J3">
        <v>22.96</v>
      </c>
      <c r="K3">
        <v>350.36</v>
      </c>
      <c r="L3">
        <f>AVERAGE(K3:K69)</f>
        <v>188.73268656716417</v>
      </c>
    </row>
    <row r="4" spans="1:14" x14ac:dyDescent="0.75">
      <c r="A4" s="7">
        <v>0.47196759259259258</v>
      </c>
      <c r="B4">
        <v>0</v>
      </c>
      <c r="C4">
        <v>25.67</v>
      </c>
      <c r="D4">
        <v>10</v>
      </c>
      <c r="E4">
        <v>26.54</v>
      </c>
      <c r="F4">
        <v>14.43</v>
      </c>
      <c r="G4">
        <v>22.24</v>
      </c>
      <c r="H4">
        <v>22.43</v>
      </c>
      <c r="I4">
        <v>22.4</v>
      </c>
      <c r="J4">
        <v>22.56</v>
      </c>
      <c r="K4">
        <v>283.37</v>
      </c>
    </row>
    <row r="5" spans="1:14" x14ac:dyDescent="0.75">
      <c r="A5" s="7">
        <v>0.47266203703703707</v>
      </c>
      <c r="B5">
        <v>0</v>
      </c>
      <c r="C5">
        <v>26.51</v>
      </c>
      <c r="D5">
        <v>10</v>
      </c>
      <c r="E5">
        <v>26.73</v>
      </c>
      <c r="F5">
        <v>10</v>
      </c>
      <c r="G5">
        <v>22.81</v>
      </c>
      <c r="H5">
        <v>22.91</v>
      </c>
      <c r="I5">
        <v>22.89</v>
      </c>
      <c r="J5">
        <v>22.9</v>
      </c>
      <c r="K5">
        <v>272.43</v>
      </c>
    </row>
    <row r="6" spans="1:14" x14ac:dyDescent="0.75">
      <c r="A6" s="7">
        <v>0.47335648148148146</v>
      </c>
      <c r="B6">
        <v>0.15</v>
      </c>
      <c r="C6">
        <v>28.48</v>
      </c>
      <c r="D6">
        <v>10</v>
      </c>
      <c r="E6">
        <v>26.94</v>
      </c>
      <c r="F6">
        <v>10</v>
      </c>
      <c r="G6">
        <v>22.98</v>
      </c>
      <c r="H6">
        <v>23</v>
      </c>
      <c r="I6">
        <v>23.06</v>
      </c>
      <c r="J6">
        <v>23.16</v>
      </c>
      <c r="K6">
        <v>299.77</v>
      </c>
    </row>
    <row r="7" spans="1:14" x14ac:dyDescent="0.75">
      <c r="A7" s="7">
        <v>0.47405092592592596</v>
      </c>
      <c r="B7">
        <v>0.2</v>
      </c>
      <c r="C7">
        <v>31.78</v>
      </c>
      <c r="D7">
        <v>10</v>
      </c>
      <c r="E7">
        <v>27.35</v>
      </c>
      <c r="F7">
        <v>10</v>
      </c>
      <c r="G7">
        <v>22.37</v>
      </c>
      <c r="H7">
        <v>22.5</v>
      </c>
      <c r="I7">
        <v>22.48</v>
      </c>
      <c r="J7">
        <v>22.77</v>
      </c>
      <c r="K7">
        <v>294.31</v>
      </c>
    </row>
    <row r="8" spans="1:14" x14ac:dyDescent="0.75">
      <c r="A8" s="7">
        <v>0.47474537037037035</v>
      </c>
      <c r="B8">
        <v>7.0000000000000007E-2</v>
      </c>
      <c r="C8">
        <v>36.28</v>
      </c>
      <c r="D8">
        <v>10</v>
      </c>
      <c r="E8">
        <v>28.02</v>
      </c>
      <c r="F8">
        <v>10</v>
      </c>
      <c r="G8">
        <v>22.91</v>
      </c>
      <c r="H8">
        <v>22.99</v>
      </c>
      <c r="I8">
        <v>22.94</v>
      </c>
      <c r="J8">
        <v>23.16</v>
      </c>
      <c r="K8">
        <v>250.56</v>
      </c>
    </row>
    <row r="9" spans="1:14" x14ac:dyDescent="0.75">
      <c r="A9" s="7">
        <v>0.47543981481481484</v>
      </c>
      <c r="B9">
        <v>0.16</v>
      </c>
      <c r="C9">
        <v>38.380000000000003</v>
      </c>
      <c r="D9">
        <v>10</v>
      </c>
      <c r="E9">
        <v>28.86</v>
      </c>
      <c r="F9">
        <v>10</v>
      </c>
      <c r="G9">
        <v>22.58</v>
      </c>
      <c r="H9">
        <v>22.61</v>
      </c>
      <c r="I9">
        <v>22.62</v>
      </c>
      <c r="J9">
        <v>22.68</v>
      </c>
      <c r="K9">
        <v>243.72</v>
      </c>
    </row>
    <row r="10" spans="1:14" x14ac:dyDescent="0.75">
      <c r="A10" s="7">
        <v>0.47613425925925923</v>
      </c>
      <c r="B10">
        <v>0.32</v>
      </c>
      <c r="C10">
        <v>40.69</v>
      </c>
      <c r="D10">
        <v>10</v>
      </c>
      <c r="E10">
        <v>29.85</v>
      </c>
      <c r="F10">
        <v>10</v>
      </c>
      <c r="G10">
        <v>22.29</v>
      </c>
      <c r="H10">
        <v>22.42</v>
      </c>
      <c r="I10">
        <v>22.36</v>
      </c>
      <c r="J10">
        <v>22.6</v>
      </c>
      <c r="K10">
        <v>245.09</v>
      </c>
    </row>
    <row r="11" spans="1:14" x14ac:dyDescent="0.75">
      <c r="A11" s="7">
        <v>0.47682870370370373</v>
      </c>
      <c r="B11">
        <v>0.12</v>
      </c>
      <c r="C11">
        <v>43.23</v>
      </c>
      <c r="D11">
        <v>10</v>
      </c>
      <c r="E11">
        <v>31.13</v>
      </c>
      <c r="F11">
        <v>10</v>
      </c>
      <c r="G11">
        <v>23.06</v>
      </c>
      <c r="H11">
        <v>23.01</v>
      </c>
      <c r="I11">
        <v>23.12</v>
      </c>
      <c r="J11">
        <v>22.95</v>
      </c>
      <c r="K11">
        <v>206.81</v>
      </c>
    </row>
    <row r="12" spans="1:14" x14ac:dyDescent="0.75">
      <c r="A12" s="7">
        <v>0.47752314814814811</v>
      </c>
      <c r="B12">
        <v>0.37</v>
      </c>
      <c r="C12">
        <v>45.31</v>
      </c>
      <c r="D12">
        <v>10</v>
      </c>
      <c r="E12">
        <v>32.42</v>
      </c>
      <c r="F12">
        <v>10</v>
      </c>
      <c r="G12">
        <v>22.56</v>
      </c>
      <c r="H12">
        <v>22.61</v>
      </c>
      <c r="I12">
        <v>22.65</v>
      </c>
      <c r="J12">
        <v>22.65</v>
      </c>
      <c r="K12">
        <v>234.15</v>
      </c>
    </row>
    <row r="13" spans="1:14" x14ac:dyDescent="0.75">
      <c r="A13" s="7">
        <v>0.47821759259259261</v>
      </c>
      <c r="B13">
        <v>0.41</v>
      </c>
      <c r="C13">
        <v>47.22</v>
      </c>
      <c r="D13">
        <v>10</v>
      </c>
      <c r="E13">
        <v>33.82</v>
      </c>
      <c r="F13">
        <v>10</v>
      </c>
      <c r="G13">
        <v>22.83</v>
      </c>
      <c r="H13">
        <v>22.79</v>
      </c>
      <c r="I13">
        <v>22.8</v>
      </c>
      <c r="J13">
        <v>23.12</v>
      </c>
      <c r="K13">
        <v>227.32</v>
      </c>
    </row>
    <row r="14" spans="1:14" x14ac:dyDescent="0.75">
      <c r="A14" s="7">
        <v>0.47891203703703705</v>
      </c>
      <c r="B14">
        <v>0.35</v>
      </c>
      <c r="C14">
        <v>49.21</v>
      </c>
      <c r="D14">
        <v>10</v>
      </c>
      <c r="E14">
        <v>35.21</v>
      </c>
      <c r="F14">
        <v>10</v>
      </c>
      <c r="G14">
        <v>22.87</v>
      </c>
      <c r="H14">
        <v>22.86</v>
      </c>
      <c r="I14">
        <v>22.96</v>
      </c>
      <c r="J14">
        <v>22.8</v>
      </c>
      <c r="K14">
        <v>221.85</v>
      </c>
    </row>
    <row r="15" spans="1:14" x14ac:dyDescent="0.75">
      <c r="A15" s="7">
        <v>0.47960648148148149</v>
      </c>
      <c r="B15">
        <v>0.31</v>
      </c>
      <c r="C15">
        <v>51.8</v>
      </c>
      <c r="D15">
        <v>10</v>
      </c>
      <c r="E15">
        <v>34.49</v>
      </c>
      <c r="F15">
        <v>37.5</v>
      </c>
      <c r="G15">
        <v>22.75</v>
      </c>
      <c r="H15">
        <v>22.81</v>
      </c>
      <c r="I15">
        <v>22.76</v>
      </c>
      <c r="J15">
        <v>22.85</v>
      </c>
      <c r="K15">
        <v>204.08</v>
      </c>
    </row>
    <row r="16" spans="1:14" x14ac:dyDescent="0.75">
      <c r="A16" s="7">
        <v>0.48030092592592594</v>
      </c>
      <c r="B16">
        <v>0.33</v>
      </c>
      <c r="C16">
        <v>54.09</v>
      </c>
      <c r="D16">
        <v>10</v>
      </c>
      <c r="E16">
        <v>31.56</v>
      </c>
      <c r="F16">
        <v>46</v>
      </c>
      <c r="G16">
        <v>23.7</v>
      </c>
      <c r="H16">
        <v>23.56</v>
      </c>
      <c r="I16">
        <v>23.63</v>
      </c>
      <c r="J16">
        <v>23.7</v>
      </c>
      <c r="K16">
        <v>212.28</v>
      </c>
    </row>
    <row r="17" spans="1:11" x14ac:dyDescent="0.75">
      <c r="A17" s="7">
        <v>0.48099537037037038</v>
      </c>
      <c r="B17">
        <v>0.38</v>
      </c>
      <c r="C17">
        <v>55.9</v>
      </c>
      <c r="D17">
        <v>10</v>
      </c>
      <c r="E17">
        <v>29.52</v>
      </c>
      <c r="F17">
        <v>51.93</v>
      </c>
      <c r="G17">
        <v>22.81</v>
      </c>
      <c r="H17">
        <v>22.72</v>
      </c>
      <c r="I17">
        <v>22.72</v>
      </c>
      <c r="J17">
        <v>22.75</v>
      </c>
      <c r="K17">
        <v>261.5</v>
      </c>
    </row>
    <row r="18" spans="1:11" x14ac:dyDescent="0.75">
      <c r="A18" s="7">
        <v>0.48168981481481482</v>
      </c>
      <c r="B18">
        <v>0.33</v>
      </c>
      <c r="C18">
        <v>56.99</v>
      </c>
      <c r="D18">
        <v>10</v>
      </c>
      <c r="E18">
        <v>27.95</v>
      </c>
      <c r="F18">
        <v>56.95</v>
      </c>
      <c r="G18">
        <v>23.19</v>
      </c>
      <c r="H18">
        <v>22.96</v>
      </c>
      <c r="I18">
        <v>23.1</v>
      </c>
      <c r="J18">
        <v>23.05</v>
      </c>
      <c r="K18">
        <v>314.81</v>
      </c>
    </row>
    <row r="19" spans="1:11" x14ac:dyDescent="0.75">
      <c r="A19" s="7">
        <v>0.48238425925925926</v>
      </c>
      <c r="B19">
        <v>0.47</v>
      </c>
      <c r="C19">
        <v>58.14</v>
      </c>
      <c r="D19">
        <v>10</v>
      </c>
      <c r="E19">
        <v>27.1</v>
      </c>
      <c r="F19">
        <v>59</v>
      </c>
      <c r="G19">
        <v>23.69</v>
      </c>
      <c r="H19">
        <v>23.34</v>
      </c>
      <c r="I19">
        <v>23.44</v>
      </c>
      <c r="J19">
        <v>23.24</v>
      </c>
      <c r="K19">
        <v>327.12</v>
      </c>
    </row>
    <row r="20" spans="1:11" x14ac:dyDescent="0.75">
      <c r="A20" s="7">
        <v>0.4830787037037037</v>
      </c>
      <c r="B20">
        <v>0.26</v>
      </c>
      <c r="C20">
        <v>59.16</v>
      </c>
      <c r="D20">
        <v>10</v>
      </c>
      <c r="E20">
        <v>26.51</v>
      </c>
      <c r="F20">
        <v>61.06</v>
      </c>
      <c r="G20">
        <v>23.11</v>
      </c>
      <c r="H20">
        <v>23.11</v>
      </c>
      <c r="I20">
        <v>23.06</v>
      </c>
      <c r="J20">
        <v>23.07</v>
      </c>
      <c r="K20">
        <v>268.33</v>
      </c>
    </row>
    <row r="21" spans="1:11" x14ac:dyDescent="0.75">
      <c r="A21" s="7">
        <v>0.48377314814814815</v>
      </c>
      <c r="B21">
        <v>0.48</v>
      </c>
      <c r="C21">
        <v>60.28</v>
      </c>
      <c r="D21">
        <v>10</v>
      </c>
      <c r="E21">
        <v>26.11</v>
      </c>
      <c r="F21">
        <v>61.67</v>
      </c>
      <c r="G21">
        <v>24.28</v>
      </c>
      <c r="H21">
        <v>23.86</v>
      </c>
      <c r="I21">
        <v>23.94</v>
      </c>
      <c r="J21">
        <v>24.02</v>
      </c>
      <c r="K21">
        <v>276.52999999999997</v>
      </c>
    </row>
    <row r="22" spans="1:11" x14ac:dyDescent="0.75">
      <c r="A22" s="7">
        <v>0.48446759259259259</v>
      </c>
      <c r="B22">
        <v>0.46</v>
      </c>
      <c r="C22">
        <v>61.15</v>
      </c>
      <c r="D22">
        <v>10</v>
      </c>
      <c r="E22">
        <v>25.85</v>
      </c>
      <c r="F22">
        <v>62.5</v>
      </c>
      <c r="G22">
        <v>23.66</v>
      </c>
      <c r="H22">
        <v>23.36</v>
      </c>
      <c r="I22">
        <v>23.35</v>
      </c>
      <c r="J22">
        <v>23.68</v>
      </c>
      <c r="K22">
        <v>254.66</v>
      </c>
    </row>
    <row r="23" spans="1:11" x14ac:dyDescent="0.75">
      <c r="A23" s="7">
        <v>0.48516203703703703</v>
      </c>
      <c r="B23">
        <v>31.93</v>
      </c>
      <c r="C23">
        <v>61.82</v>
      </c>
      <c r="D23">
        <v>10</v>
      </c>
      <c r="E23">
        <v>25.64</v>
      </c>
      <c r="F23">
        <v>62.08</v>
      </c>
      <c r="G23">
        <v>24.5</v>
      </c>
      <c r="H23">
        <v>25.35</v>
      </c>
      <c r="I23">
        <v>17.32</v>
      </c>
      <c r="J23">
        <v>24.26</v>
      </c>
      <c r="K23">
        <v>271.07</v>
      </c>
    </row>
    <row r="24" spans="1:11" x14ac:dyDescent="0.75">
      <c r="A24" s="7">
        <v>0.48585648148148147</v>
      </c>
      <c r="B24">
        <v>25.79</v>
      </c>
      <c r="C24">
        <v>61.84</v>
      </c>
      <c r="D24">
        <v>10</v>
      </c>
      <c r="E24">
        <v>25.49</v>
      </c>
      <c r="F24">
        <v>62.7</v>
      </c>
      <c r="G24">
        <v>29.16</v>
      </c>
      <c r="H24">
        <v>18.59</v>
      </c>
      <c r="I24">
        <v>17.63</v>
      </c>
      <c r="J24">
        <v>24.62</v>
      </c>
      <c r="K24">
        <v>231.42</v>
      </c>
    </row>
    <row r="25" spans="1:11" x14ac:dyDescent="0.75">
      <c r="A25" s="7">
        <v>0.48655092592592591</v>
      </c>
      <c r="B25">
        <v>25.83</v>
      </c>
      <c r="C25">
        <v>60.16</v>
      </c>
      <c r="D25">
        <v>10</v>
      </c>
      <c r="E25">
        <v>25.37</v>
      </c>
      <c r="F25">
        <v>63.11</v>
      </c>
      <c r="G25">
        <v>29.68</v>
      </c>
      <c r="H25">
        <v>19.66</v>
      </c>
      <c r="I25">
        <v>18.89</v>
      </c>
      <c r="J25">
        <v>23.29</v>
      </c>
      <c r="K25">
        <v>234.15</v>
      </c>
    </row>
    <row r="26" spans="1:11" x14ac:dyDescent="0.75">
      <c r="A26" s="7">
        <v>0.48724537037037036</v>
      </c>
      <c r="B26">
        <v>25.85</v>
      </c>
      <c r="C26">
        <v>61.01</v>
      </c>
      <c r="D26">
        <v>10</v>
      </c>
      <c r="E26">
        <v>25.09</v>
      </c>
      <c r="F26">
        <v>63.94</v>
      </c>
      <c r="G26">
        <v>29.17</v>
      </c>
      <c r="H26">
        <v>20.66</v>
      </c>
      <c r="I26">
        <v>19.989999999999998</v>
      </c>
      <c r="J26">
        <v>23.35</v>
      </c>
      <c r="K26">
        <v>271.07</v>
      </c>
    </row>
    <row r="27" spans="1:11" x14ac:dyDescent="0.75">
      <c r="A27" s="7">
        <v>0.4879398148148148</v>
      </c>
      <c r="B27">
        <v>25.82</v>
      </c>
      <c r="C27">
        <v>61.96</v>
      </c>
      <c r="D27">
        <v>10</v>
      </c>
      <c r="E27">
        <v>26.7</v>
      </c>
      <c r="F27">
        <v>15.95</v>
      </c>
      <c r="G27">
        <v>31.74</v>
      </c>
      <c r="H27">
        <v>20.03</v>
      </c>
      <c r="I27">
        <v>20.43</v>
      </c>
      <c r="J27">
        <v>22.93</v>
      </c>
      <c r="K27">
        <v>250.56</v>
      </c>
    </row>
    <row r="28" spans="1:11" x14ac:dyDescent="0.75">
      <c r="A28" s="7">
        <v>0.48863425925925924</v>
      </c>
      <c r="B28">
        <v>26.43</v>
      </c>
      <c r="C28">
        <v>61.19</v>
      </c>
      <c r="D28">
        <v>10</v>
      </c>
      <c r="E28">
        <v>29.86</v>
      </c>
      <c r="F28">
        <v>12.6</v>
      </c>
      <c r="G28">
        <v>35.700000000000003</v>
      </c>
      <c r="H28">
        <v>19.62</v>
      </c>
      <c r="I28">
        <v>20.22</v>
      </c>
      <c r="J28">
        <v>22.78</v>
      </c>
      <c r="K28">
        <v>194.51</v>
      </c>
    </row>
    <row r="29" spans="1:11" x14ac:dyDescent="0.75">
      <c r="A29" s="7">
        <v>0.48932870370370374</v>
      </c>
      <c r="B29">
        <v>25.73</v>
      </c>
      <c r="C29">
        <v>60.14</v>
      </c>
      <c r="D29">
        <v>10</v>
      </c>
      <c r="E29">
        <v>32.659999999999997</v>
      </c>
      <c r="F29">
        <v>10</v>
      </c>
      <c r="G29">
        <v>38.54</v>
      </c>
      <c r="H29">
        <v>19.649999999999999</v>
      </c>
      <c r="I29">
        <v>20.18</v>
      </c>
      <c r="J29">
        <v>24.22</v>
      </c>
      <c r="K29">
        <v>194.51</v>
      </c>
    </row>
    <row r="30" spans="1:11" x14ac:dyDescent="0.75">
      <c r="A30" s="7">
        <v>0.49002314814814812</v>
      </c>
      <c r="B30">
        <v>25.68</v>
      </c>
      <c r="C30">
        <v>59.71</v>
      </c>
      <c r="D30">
        <v>10</v>
      </c>
      <c r="E30">
        <v>35.119999999999997</v>
      </c>
      <c r="F30">
        <v>10</v>
      </c>
      <c r="G30">
        <v>40.619999999999997</v>
      </c>
      <c r="H30">
        <v>19.91</v>
      </c>
      <c r="I30">
        <v>20.36</v>
      </c>
      <c r="J30">
        <v>23.41</v>
      </c>
      <c r="K30">
        <v>205.44</v>
      </c>
    </row>
    <row r="31" spans="1:11" x14ac:dyDescent="0.75">
      <c r="A31" s="7">
        <v>0.49071759259259262</v>
      </c>
      <c r="B31">
        <v>25.69</v>
      </c>
      <c r="C31">
        <v>59.84</v>
      </c>
      <c r="D31">
        <v>10</v>
      </c>
      <c r="E31">
        <v>37.340000000000003</v>
      </c>
      <c r="F31">
        <v>10</v>
      </c>
      <c r="G31">
        <v>42.55</v>
      </c>
      <c r="H31">
        <v>20.309999999999999</v>
      </c>
      <c r="I31">
        <v>20.72</v>
      </c>
      <c r="J31">
        <v>23.82</v>
      </c>
      <c r="K31">
        <v>215.01</v>
      </c>
    </row>
    <row r="32" spans="1:11" x14ac:dyDescent="0.75">
      <c r="A32" s="7">
        <v>0.49141203703703701</v>
      </c>
      <c r="B32">
        <v>25.54</v>
      </c>
      <c r="C32">
        <v>60.17</v>
      </c>
      <c r="D32">
        <v>10</v>
      </c>
      <c r="E32">
        <v>39.07</v>
      </c>
      <c r="F32">
        <v>10</v>
      </c>
      <c r="G32">
        <v>43.93</v>
      </c>
      <c r="H32">
        <v>20.66</v>
      </c>
      <c r="I32">
        <v>21.13</v>
      </c>
      <c r="J32">
        <v>23.44</v>
      </c>
      <c r="K32">
        <v>153.49</v>
      </c>
    </row>
    <row r="33" spans="1:11" x14ac:dyDescent="0.75">
      <c r="A33" s="7">
        <v>0.49210648148148151</v>
      </c>
      <c r="B33">
        <v>25.47</v>
      </c>
      <c r="C33">
        <v>60.06</v>
      </c>
      <c r="D33">
        <v>10</v>
      </c>
      <c r="E33">
        <v>40.49</v>
      </c>
      <c r="F33">
        <v>10</v>
      </c>
      <c r="G33">
        <v>44.72</v>
      </c>
      <c r="H33">
        <v>21.16</v>
      </c>
      <c r="I33">
        <v>21.58</v>
      </c>
      <c r="J33">
        <v>24.43</v>
      </c>
      <c r="K33">
        <v>161.69999999999999</v>
      </c>
    </row>
    <row r="34" spans="1:11" x14ac:dyDescent="0.75">
      <c r="A34" s="7">
        <v>0.49280092592592589</v>
      </c>
      <c r="B34">
        <v>25.36</v>
      </c>
      <c r="C34">
        <v>59.56</v>
      </c>
      <c r="D34">
        <v>10</v>
      </c>
      <c r="E34">
        <v>41.3</v>
      </c>
      <c r="F34">
        <v>10</v>
      </c>
      <c r="G34">
        <v>45.67</v>
      </c>
      <c r="H34">
        <v>21.57</v>
      </c>
      <c r="I34">
        <v>21.99</v>
      </c>
      <c r="J34">
        <v>22.98</v>
      </c>
      <c r="K34">
        <v>113.85</v>
      </c>
    </row>
    <row r="35" spans="1:11" x14ac:dyDescent="0.75">
      <c r="A35" s="7">
        <v>0.49349537037037039</v>
      </c>
      <c r="B35">
        <v>25.28</v>
      </c>
      <c r="C35">
        <v>59.24</v>
      </c>
      <c r="D35">
        <v>10</v>
      </c>
      <c r="E35">
        <v>42.08</v>
      </c>
      <c r="F35">
        <v>10</v>
      </c>
      <c r="G35">
        <v>46.38</v>
      </c>
      <c r="H35">
        <v>21.89</v>
      </c>
      <c r="I35">
        <v>22.35</v>
      </c>
      <c r="J35">
        <v>25.62</v>
      </c>
      <c r="K35">
        <v>82.4</v>
      </c>
    </row>
    <row r="36" spans="1:11" x14ac:dyDescent="0.75">
      <c r="A36" s="7">
        <v>0.49418981481481478</v>
      </c>
      <c r="B36">
        <v>25.05</v>
      </c>
      <c r="C36">
        <v>59.36</v>
      </c>
      <c r="D36">
        <v>10</v>
      </c>
      <c r="E36">
        <v>42.81</v>
      </c>
      <c r="F36">
        <v>10</v>
      </c>
      <c r="G36">
        <v>47.09</v>
      </c>
      <c r="H36">
        <v>22.23</v>
      </c>
      <c r="I36">
        <v>22.74</v>
      </c>
      <c r="J36">
        <v>22.44</v>
      </c>
      <c r="K36">
        <v>86.5</v>
      </c>
    </row>
    <row r="37" spans="1:11" x14ac:dyDescent="0.75">
      <c r="A37" s="7">
        <v>0.49488425925925927</v>
      </c>
      <c r="B37">
        <v>25.02</v>
      </c>
      <c r="C37">
        <v>59.1</v>
      </c>
      <c r="D37">
        <v>10</v>
      </c>
      <c r="E37">
        <v>43.52</v>
      </c>
      <c r="F37">
        <v>10</v>
      </c>
      <c r="G37">
        <v>47.58</v>
      </c>
      <c r="H37">
        <v>22.59</v>
      </c>
      <c r="I37">
        <v>23.08</v>
      </c>
      <c r="J37">
        <v>24.63</v>
      </c>
      <c r="K37">
        <v>79.67</v>
      </c>
    </row>
    <row r="38" spans="1:11" x14ac:dyDescent="0.75">
      <c r="A38" s="7">
        <v>0.49557870370370366</v>
      </c>
      <c r="B38">
        <v>24.86</v>
      </c>
      <c r="C38">
        <v>58.74</v>
      </c>
      <c r="D38">
        <v>10</v>
      </c>
      <c r="E38">
        <v>44.04</v>
      </c>
      <c r="F38">
        <v>10</v>
      </c>
      <c r="G38">
        <v>47.86</v>
      </c>
      <c r="H38">
        <v>22.86</v>
      </c>
      <c r="I38">
        <v>23.47</v>
      </c>
      <c r="J38">
        <v>22.51</v>
      </c>
      <c r="K38">
        <v>93.34</v>
      </c>
    </row>
    <row r="39" spans="1:11" x14ac:dyDescent="0.75">
      <c r="A39" s="7">
        <v>0.49627314814814816</v>
      </c>
      <c r="B39">
        <v>24.57</v>
      </c>
      <c r="C39">
        <v>58.45</v>
      </c>
      <c r="D39">
        <v>10</v>
      </c>
      <c r="E39">
        <v>44.48</v>
      </c>
      <c r="F39">
        <v>10</v>
      </c>
      <c r="G39">
        <v>48.26</v>
      </c>
      <c r="H39">
        <v>23.24</v>
      </c>
      <c r="I39">
        <v>23.82</v>
      </c>
      <c r="J39">
        <v>22.62</v>
      </c>
      <c r="K39">
        <v>79.67</v>
      </c>
    </row>
    <row r="40" spans="1:11" x14ac:dyDescent="0.75">
      <c r="A40" s="7">
        <v>0.49696759259259254</v>
      </c>
      <c r="B40">
        <v>24.07</v>
      </c>
      <c r="C40">
        <v>57.96</v>
      </c>
      <c r="D40">
        <v>10</v>
      </c>
      <c r="E40">
        <v>44.55</v>
      </c>
      <c r="F40">
        <v>10</v>
      </c>
      <c r="G40">
        <v>48.19</v>
      </c>
      <c r="H40">
        <v>23.5</v>
      </c>
      <c r="I40">
        <v>24.1</v>
      </c>
      <c r="J40">
        <v>22.97</v>
      </c>
      <c r="K40">
        <v>91.97</v>
      </c>
    </row>
    <row r="41" spans="1:11" x14ac:dyDescent="0.75">
      <c r="A41" s="7">
        <v>0.49766203703703704</v>
      </c>
      <c r="B41">
        <v>24.49</v>
      </c>
      <c r="C41">
        <v>57.37</v>
      </c>
      <c r="D41">
        <v>10</v>
      </c>
      <c r="E41">
        <v>44.8</v>
      </c>
      <c r="F41">
        <v>10</v>
      </c>
      <c r="G41">
        <v>48.52</v>
      </c>
      <c r="H41">
        <v>23.79</v>
      </c>
      <c r="I41">
        <v>24.4</v>
      </c>
      <c r="J41">
        <v>23.27</v>
      </c>
      <c r="K41">
        <v>85.14</v>
      </c>
    </row>
    <row r="42" spans="1:11" x14ac:dyDescent="0.75">
      <c r="A42" s="7">
        <v>0.49835648148148143</v>
      </c>
      <c r="B42">
        <v>24.31</v>
      </c>
      <c r="C42">
        <v>57.4</v>
      </c>
      <c r="D42">
        <v>10</v>
      </c>
      <c r="E42">
        <v>44.93</v>
      </c>
      <c r="F42">
        <v>10</v>
      </c>
      <c r="G42">
        <v>48.76</v>
      </c>
      <c r="H42">
        <v>24.01</v>
      </c>
      <c r="I42">
        <v>24.65</v>
      </c>
      <c r="J42">
        <v>22.94</v>
      </c>
      <c r="K42">
        <v>101.54</v>
      </c>
    </row>
    <row r="43" spans="1:11" x14ac:dyDescent="0.75">
      <c r="A43" s="7">
        <v>0.49905092592592593</v>
      </c>
      <c r="B43">
        <v>23.91</v>
      </c>
      <c r="C43">
        <v>57.77</v>
      </c>
      <c r="D43">
        <v>10</v>
      </c>
      <c r="E43">
        <v>45.14</v>
      </c>
      <c r="F43">
        <v>10</v>
      </c>
      <c r="G43">
        <v>48.85</v>
      </c>
      <c r="H43">
        <v>24.25</v>
      </c>
      <c r="I43">
        <v>24.88</v>
      </c>
      <c r="J43">
        <v>22.99</v>
      </c>
      <c r="K43">
        <v>112.48</v>
      </c>
    </row>
    <row r="44" spans="1:11" x14ac:dyDescent="0.75">
      <c r="A44" s="7">
        <v>0.49974537037037042</v>
      </c>
      <c r="B44">
        <v>24</v>
      </c>
      <c r="C44">
        <v>57.72</v>
      </c>
      <c r="D44">
        <v>10</v>
      </c>
      <c r="E44">
        <v>45.33</v>
      </c>
      <c r="F44">
        <v>10</v>
      </c>
      <c r="G44">
        <v>49.15</v>
      </c>
      <c r="H44">
        <v>24.48</v>
      </c>
      <c r="I44">
        <v>25.08</v>
      </c>
      <c r="J44">
        <v>22.94</v>
      </c>
      <c r="K44">
        <v>94.71</v>
      </c>
    </row>
    <row r="45" spans="1:11" x14ac:dyDescent="0.75">
      <c r="A45" s="7">
        <v>0.50043981481481481</v>
      </c>
      <c r="B45">
        <v>23.93</v>
      </c>
      <c r="C45">
        <v>58.26</v>
      </c>
      <c r="D45">
        <v>10</v>
      </c>
      <c r="E45">
        <v>45.75</v>
      </c>
      <c r="F45">
        <v>10</v>
      </c>
      <c r="G45">
        <v>49.52</v>
      </c>
      <c r="H45">
        <v>24.65</v>
      </c>
      <c r="I45">
        <v>25.27</v>
      </c>
      <c r="J45">
        <v>23.15</v>
      </c>
      <c r="K45">
        <v>100.18</v>
      </c>
    </row>
    <row r="46" spans="1:11" x14ac:dyDescent="0.75">
      <c r="A46" s="7">
        <v>0.50113425925925925</v>
      </c>
      <c r="B46">
        <v>23.33</v>
      </c>
      <c r="C46">
        <v>58.65</v>
      </c>
      <c r="D46">
        <v>10</v>
      </c>
      <c r="E46">
        <v>45.87</v>
      </c>
      <c r="F46">
        <v>10</v>
      </c>
      <c r="G46">
        <v>50.08</v>
      </c>
      <c r="H46">
        <v>24.95</v>
      </c>
      <c r="I46">
        <v>25.48</v>
      </c>
      <c r="J46">
        <v>22.65</v>
      </c>
      <c r="K46">
        <v>148.02000000000001</v>
      </c>
    </row>
    <row r="47" spans="1:11" x14ac:dyDescent="0.75">
      <c r="A47" s="7">
        <v>0.50182870370370369</v>
      </c>
      <c r="B47">
        <v>23.38</v>
      </c>
      <c r="C47">
        <v>58.28</v>
      </c>
      <c r="D47">
        <v>10</v>
      </c>
      <c r="E47">
        <v>46</v>
      </c>
      <c r="F47">
        <v>10</v>
      </c>
      <c r="G47">
        <v>50.2</v>
      </c>
      <c r="H47">
        <v>25.18</v>
      </c>
      <c r="I47">
        <v>25.68</v>
      </c>
      <c r="J47">
        <v>23.53</v>
      </c>
      <c r="K47">
        <v>134.35</v>
      </c>
    </row>
    <row r="48" spans="1:11" x14ac:dyDescent="0.75">
      <c r="A48" s="7">
        <v>0.50252314814814814</v>
      </c>
      <c r="B48">
        <v>23.31</v>
      </c>
      <c r="C48">
        <v>58.44</v>
      </c>
      <c r="D48">
        <v>10</v>
      </c>
      <c r="E48">
        <v>45.89</v>
      </c>
      <c r="F48">
        <v>10</v>
      </c>
      <c r="G48">
        <v>50.54</v>
      </c>
      <c r="H48">
        <v>25.42</v>
      </c>
      <c r="I48">
        <v>25.9</v>
      </c>
      <c r="J48">
        <v>23.41</v>
      </c>
      <c r="K48">
        <v>183.57</v>
      </c>
    </row>
    <row r="49" spans="1:11" x14ac:dyDescent="0.75">
      <c r="A49" s="7">
        <v>0.50321759259259258</v>
      </c>
      <c r="B49">
        <v>23.37</v>
      </c>
      <c r="C49">
        <v>58.5</v>
      </c>
      <c r="D49">
        <v>10</v>
      </c>
      <c r="E49">
        <v>46.17</v>
      </c>
      <c r="F49">
        <v>10</v>
      </c>
      <c r="G49">
        <v>50.7</v>
      </c>
      <c r="H49">
        <v>25.71</v>
      </c>
      <c r="I49">
        <v>26.17</v>
      </c>
      <c r="J49">
        <v>23.03</v>
      </c>
      <c r="K49">
        <v>245.09</v>
      </c>
    </row>
    <row r="50" spans="1:11" x14ac:dyDescent="0.75">
      <c r="A50" s="7">
        <v>0.50391203703703702</v>
      </c>
      <c r="B50">
        <v>23.18</v>
      </c>
      <c r="C50">
        <v>58.2</v>
      </c>
      <c r="D50">
        <v>10</v>
      </c>
      <c r="E50">
        <v>46.15</v>
      </c>
      <c r="F50">
        <v>10</v>
      </c>
      <c r="G50">
        <v>50.79</v>
      </c>
      <c r="H50">
        <v>25.98</v>
      </c>
      <c r="I50">
        <v>26.47</v>
      </c>
      <c r="J50">
        <v>23.41</v>
      </c>
      <c r="K50">
        <v>254.66</v>
      </c>
    </row>
    <row r="51" spans="1:11" x14ac:dyDescent="0.75">
      <c r="A51" s="7">
        <v>0.50460648148148146</v>
      </c>
      <c r="B51">
        <v>23</v>
      </c>
      <c r="C51">
        <v>58.21</v>
      </c>
      <c r="D51">
        <v>10</v>
      </c>
      <c r="E51">
        <v>46.48</v>
      </c>
      <c r="F51">
        <v>10</v>
      </c>
      <c r="G51">
        <v>50.98</v>
      </c>
      <c r="H51">
        <v>26.21</v>
      </c>
      <c r="I51">
        <v>26.66</v>
      </c>
      <c r="J51">
        <v>23.56</v>
      </c>
      <c r="K51">
        <v>246.46</v>
      </c>
    </row>
    <row r="52" spans="1:11" x14ac:dyDescent="0.75">
      <c r="A52" s="7">
        <v>0.5053009259259259</v>
      </c>
      <c r="B52">
        <v>22.81</v>
      </c>
      <c r="C52">
        <v>58.3</v>
      </c>
      <c r="D52">
        <v>10</v>
      </c>
      <c r="E52">
        <v>46.59</v>
      </c>
      <c r="F52">
        <v>10</v>
      </c>
      <c r="G52">
        <v>51.15</v>
      </c>
      <c r="H52">
        <v>26.4</v>
      </c>
      <c r="I52">
        <v>26.82</v>
      </c>
      <c r="J52">
        <v>23.55</v>
      </c>
      <c r="K52">
        <v>213.65</v>
      </c>
    </row>
    <row r="53" spans="1:11" x14ac:dyDescent="0.75">
      <c r="A53" s="7">
        <v>0.50599537037037035</v>
      </c>
      <c r="B53">
        <v>22.8</v>
      </c>
      <c r="C53">
        <v>59.01</v>
      </c>
      <c r="D53">
        <v>10</v>
      </c>
      <c r="E53">
        <v>46.98</v>
      </c>
      <c r="F53">
        <v>10</v>
      </c>
      <c r="G53">
        <v>51.21</v>
      </c>
      <c r="H53">
        <v>26.45</v>
      </c>
      <c r="I53">
        <v>26.92</v>
      </c>
      <c r="J53">
        <v>23.86</v>
      </c>
      <c r="K53">
        <v>145.29</v>
      </c>
    </row>
    <row r="54" spans="1:11" x14ac:dyDescent="0.75">
      <c r="A54" s="7">
        <v>0.50668981481481479</v>
      </c>
      <c r="B54">
        <v>22.19</v>
      </c>
      <c r="C54">
        <v>59.72</v>
      </c>
      <c r="D54">
        <v>10</v>
      </c>
      <c r="E54">
        <v>47.29</v>
      </c>
      <c r="F54">
        <v>10</v>
      </c>
      <c r="G54">
        <v>51.3</v>
      </c>
      <c r="H54">
        <v>26.48</v>
      </c>
      <c r="I54">
        <v>26.9</v>
      </c>
      <c r="J54">
        <v>22.89</v>
      </c>
      <c r="K54">
        <v>102.91</v>
      </c>
    </row>
    <row r="55" spans="1:11" x14ac:dyDescent="0.75">
      <c r="A55" s="7">
        <v>0.50738425925925923</v>
      </c>
      <c r="B55">
        <v>22.41</v>
      </c>
      <c r="C55">
        <v>59.48</v>
      </c>
      <c r="D55">
        <v>10</v>
      </c>
      <c r="E55">
        <v>47.23</v>
      </c>
      <c r="F55">
        <v>10</v>
      </c>
      <c r="G55">
        <v>51.05</v>
      </c>
      <c r="H55">
        <v>26.5</v>
      </c>
      <c r="I55">
        <v>26.86</v>
      </c>
      <c r="J55">
        <v>22.74</v>
      </c>
      <c r="K55">
        <v>104.28</v>
      </c>
    </row>
    <row r="56" spans="1:11" x14ac:dyDescent="0.75">
      <c r="A56" s="7">
        <v>0.50807870370370367</v>
      </c>
      <c r="B56">
        <v>22.27</v>
      </c>
      <c r="C56">
        <v>59.4</v>
      </c>
      <c r="D56">
        <v>10</v>
      </c>
      <c r="E56">
        <v>47.35</v>
      </c>
      <c r="F56">
        <v>10</v>
      </c>
      <c r="G56">
        <v>51.55</v>
      </c>
      <c r="H56">
        <v>26.61</v>
      </c>
      <c r="I56">
        <v>26.87</v>
      </c>
      <c r="J56">
        <v>22.86</v>
      </c>
      <c r="K56">
        <v>117.95</v>
      </c>
    </row>
    <row r="57" spans="1:11" x14ac:dyDescent="0.75">
      <c r="A57" s="7">
        <v>0.50877314814814811</v>
      </c>
      <c r="B57">
        <v>22.26</v>
      </c>
      <c r="C57">
        <v>59.53</v>
      </c>
      <c r="D57">
        <v>10</v>
      </c>
      <c r="E57">
        <v>47.45</v>
      </c>
      <c r="F57">
        <v>10</v>
      </c>
      <c r="G57">
        <v>51.74</v>
      </c>
      <c r="H57">
        <v>26.74</v>
      </c>
      <c r="I57">
        <v>26.93</v>
      </c>
      <c r="J57">
        <v>22.99</v>
      </c>
      <c r="K57">
        <v>128.88999999999999</v>
      </c>
    </row>
    <row r="58" spans="1:11" x14ac:dyDescent="0.75">
      <c r="A58" s="7">
        <v>0.50946759259259256</v>
      </c>
      <c r="B58">
        <v>21.57</v>
      </c>
      <c r="C58">
        <v>59.47</v>
      </c>
      <c r="D58">
        <v>10</v>
      </c>
      <c r="E58">
        <v>47.12</v>
      </c>
      <c r="F58">
        <v>10</v>
      </c>
      <c r="G58">
        <v>51.43</v>
      </c>
      <c r="H58">
        <v>26.84</v>
      </c>
      <c r="I58">
        <v>26.99</v>
      </c>
      <c r="J58">
        <v>22.59</v>
      </c>
      <c r="K58">
        <v>175.37</v>
      </c>
    </row>
    <row r="59" spans="1:11" x14ac:dyDescent="0.75">
      <c r="A59" s="7">
        <v>0.51016203703703711</v>
      </c>
      <c r="B59">
        <v>21.56</v>
      </c>
      <c r="C59">
        <v>59.21</v>
      </c>
      <c r="D59">
        <v>10</v>
      </c>
      <c r="E59">
        <v>47.2</v>
      </c>
      <c r="F59">
        <v>10</v>
      </c>
      <c r="G59">
        <v>51.9</v>
      </c>
      <c r="H59">
        <v>27.05</v>
      </c>
      <c r="I59">
        <v>27.11</v>
      </c>
      <c r="J59">
        <v>22.74</v>
      </c>
      <c r="K59">
        <v>220.48</v>
      </c>
    </row>
    <row r="60" spans="1:11" x14ac:dyDescent="0.75">
      <c r="A60" s="7">
        <v>0.51085648148148144</v>
      </c>
      <c r="B60">
        <v>21.8</v>
      </c>
      <c r="C60">
        <v>58.78</v>
      </c>
      <c r="D60">
        <v>10</v>
      </c>
      <c r="E60">
        <v>47.32</v>
      </c>
      <c r="F60">
        <v>10</v>
      </c>
      <c r="G60">
        <v>51.81</v>
      </c>
      <c r="H60">
        <v>27.22</v>
      </c>
      <c r="I60">
        <v>27.26</v>
      </c>
      <c r="J60">
        <v>23.22</v>
      </c>
      <c r="K60">
        <v>213.65</v>
      </c>
    </row>
    <row r="61" spans="1:11" x14ac:dyDescent="0.75">
      <c r="A61" s="7">
        <v>0.51155092592592599</v>
      </c>
      <c r="B61">
        <v>21.55</v>
      </c>
      <c r="C61">
        <v>58.54</v>
      </c>
      <c r="D61">
        <v>10</v>
      </c>
      <c r="E61">
        <v>47.36</v>
      </c>
      <c r="F61">
        <v>10</v>
      </c>
      <c r="G61">
        <v>51.63</v>
      </c>
      <c r="H61">
        <v>27.29</v>
      </c>
      <c r="I61">
        <v>27.27</v>
      </c>
      <c r="J61">
        <v>23.24</v>
      </c>
      <c r="K61">
        <v>150.76</v>
      </c>
    </row>
    <row r="62" spans="1:11" x14ac:dyDescent="0.75">
      <c r="A62" s="7">
        <v>0.51224537037037032</v>
      </c>
      <c r="B62">
        <v>21.04</v>
      </c>
      <c r="C62">
        <v>58.44</v>
      </c>
      <c r="D62">
        <v>10</v>
      </c>
      <c r="E62">
        <v>47.19</v>
      </c>
      <c r="F62">
        <v>10</v>
      </c>
      <c r="G62">
        <v>51.5</v>
      </c>
      <c r="H62">
        <v>27.31</v>
      </c>
      <c r="I62">
        <v>27.27</v>
      </c>
      <c r="J62">
        <v>22.32</v>
      </c>
      <c r="K62">
        <v>132.99</v>
      </c>
    </row>
    <row r="63" spans="1:11" x14ac:dyDescent="0.75">
      <c r="A63" s="7">
        <v>0.51293981481481488</v>
      </c>
      <c r="B63">
        <v>21.47</v>
      </c>
      <c r="C63">
        <v>58.6</v>
      </c>
      <c r="D63">
        <v>10</v>
      </c>
      <c r="E63">
        <v>47.33</v>
      </c>
      <c r="F63">
        <v>10</v>
      </c>
      <c r="G63">
        <v>51.48</v>
      </c>
      <c r="H63">
        <v>27.34</v>
      </c>
      <c r="I63">
        <v>27.23</v>
      </c>
      <c r="J63">
        <v>24.17</v>
      </c>
      <c r="K63">
        <v>123.42</v>
      </c>
    </row>
    <row r="64" spans="1:11" x14ac:dyDescent="0.75">
      <c r="A64" s="7">
        <v>0.51363425925925921</v>
      </c>
      <c r="B64">
        <v>20.96</v>
      </c>
      <c r="C64">
        <v>58.8</v>
      </c>
      <c r="D64">
        <v>10</v>
      </c>
      <c r="E64">
        <v>47.36</v>
      </c>
      <c r="F64">
        <v>10</v>
      </c>
      <c r="G64">
        <v>51.54</v>
      </c>
      <c r="H64">
        <v>27.39</v>
      </c>
      <c r="I64">
        <v>27.19</v>
      </c>
      <c r="J64">
        <v>22.97</v>
      </c>
      <c r="K64">
        <v>139.82</v>
      </c>
    </row>
    <row r="65" spans="1:11" x14ac:dyDescent="0.75">
      <c r="A65" s="7">
        <v>0.51432870370370376</v>
      </c>
      <c r="B65">
        <v>21.41</v>
      </c>
      <c r="C65">
        <v>58.85</v>
      </c>
      <c r="D65">
        <v>10</v>
      </c>
      <c r="E65">
        <v>47.43</v>
      </c>
      <c r="F65">
        <v>10</v>
      </c>
      <c r="G65">
        <v>51.87</v>
      </c>
      <c r="H65">
        <v>27.49</v>
      </c>
      <c r="I65">
        <v>27.21</v>
      </c>
      <c r="J65">
        <v>23.26</v>
      </c>
      <c r="K65">
        <v>131.62</v>
      </c>
    </row>
    <row r="66" spans="1:11" x14ac:dyDescent="0.75">
      <c r="A66" s="7">
        <v>0.51502314814814809</v>
      </c>
      <c r="B66">
        <v>21.2</v>
      </c>
      <c r="C66">
        <v>58.92</v>
      </c>
      <c r="D66">
        <v>10</v>
      </c>
      <c r="E66">
        <v>47.39</v>
      </c>
      <c r="F66">
        <v>10</v>
      </c>
      <c r="G66">
        <v>51.67</v>
      </c>
      <c r="H66">
        <v>27.5</v>
      </c>
      <c r="I66">
        <v>27.16</v>
      </c>
      <c r="J66">
        <v>23.23</v>
      </c>
      <c r="K66">
        <v>115.21</v>
      </c>
    </row>
    <row r="67" spans="1:11" x14ac:dyDescent="0.75">
      <c r="A67" s="7">
        <v>0.51571759259259264</v>
      </c>
      <c r="B67">
        <v>20.94</v>
      </c>
      <c r="C67">
        <v>58.82</v>
      </c>
      <c r="D67">
        <v>10</v>
      </c>
      <c r="E67">
        <v>47.43</v>
      </c>
      <c r="F67">
        <v>10</v>
      </c>
      <c r="G67">
        <v>51.8</v>
      </c>
      <c r="H67">
        <v>27.57</v>
      </c>
      <c r="I67">
        <v>27.13</v>
      </c>
      <c r="J67">
        <v>23.17</v>
      </c>
      <c r="K67">
        <v>132.99</v>
      </c>
    </row>
    <row r="68" spans="1:11" x14ac:dyDescent="0.75">
      <c r="A68" s="7">
        <v>0.51641203703703698</v>
      </c>
      <c r="B68">
        <v>20.75</v>
      </c>
      <c r="C68">
        <v>58.87</v>
      </c>
      <c r="D68">
        <v>10</v>
      </c>
      <c r="E68">
        <v>47.21</v>
      </c>
      <c r="F68">
        <v>10</v>
      </c>
      <c r="G68">
        <v>51.82</v>
      </c>
      <c r="H68">
        <v>27.71</v>
      </c>
      <c r="I68">
        <v>27.18</v>
      </c>
      <c r="J68">
        <v>22.19</v>
      </c>
      <c r="K68">
        <v>139.82</v>
      </c>
    </row>
    <row r="69" spans="1:11" x14ac:dyDescent="0.75">
      <c r="A69" s="7">
        <v>0.51710648148148153</v>
      </c>
      <c r="B69">
        <v>20.76</v>
      </c>
      <c r="C69">
        <v>58.85</v>
      </c>
      <c r="D69">
        <v>10</v>
      </c>
      <c r="E69">
        <v>47.04</v>
      </c>
      <c r="F69">
        <v>10</v>
      </c>
      <c r="G69">
        <v>51.77</v>
      </c>
      <c r="H69">
        <v>27.81</v>
      </c>
      <c r="I69">
        <v>27.23</v>
      </c>
      <c r="J69">
        <v>23.15</v>
      </c>
      <c r="K69">
        <v>190.41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12"/>
  <sheetViews>
    <sheetView topLeftCell="I1" zoomScale="115" zoomScaleNormal="115" workbookViewId="0">
      <selection activeCell="N312" sqref="N312"/>
    </sheetView>
  </sheetViews>
  <sheetFormatPr defaultRowHeight="14.75" x14ac:dyDescent="0.75"/>
  <cols>
    <col min="15" max="15" width="9.7265625" customWidth="1"/>
    <col min="17" max="17" width="11.54296875" bestFit="1" customWidth="1"/>
    <col min="18" max="18" width="14" bestFit="1" customWidth="1"/>
    <col min="19" max="19" width="13.40625" bestFit="1" customWidth="1"/>
    <col min="21" max="21" width="45.26953125" bestFit="1" customWidth="1"/>
    <col min="22" max="22" width="13.86328125" bestFit="1" customWidth="1"/>
  </cols>
  <sheetData>
    <row r="1" spans="1:22" ht="29.5" x14ac:dyDescent="0.75">
      <c r="A1" t="s">
        <v>11</v>
      </c>
      <c r="B1" t="s">
        <v>12</v>
      </c>
      <c r="C1" t="s">
        <v>20</v>
      </c>
      <c r="D1" t="s">
        <v>21</v>
      </c>
      <c r="E1" t="s">
        <v>13</v>
      </c>
      <c r="F1" t="s">
        <v>14</v>
      </c>
      <c r="G1" t="s">
        <v>15</v>
      </c>
      <c r="H1" t="s">
        <v>22</v>
      </c>
      <c r="I1" t="s">
        <v>23</v>
      </c>
      <c r="J1" t="s">
        <v>24</v>
      </c>
      <c r="K1" t="s">
        <v>19</v>
      </c>
      <c r="O1" s="24" t="s">
        <v>60</v>
      </c>
      <c r="P1" s="24" t="s">
        <v>65</v>
      </c>
      <c r="Q1" t="s">
        <v>108</v>
      </c>
      <c r="R1" t="s">
        <v>106</v>
      </c>
      <c r="S1" t="s">
        <v>107</v>
      </c>
      <c r="U1" s="78" t="s">
        <v>67</v>
      </c>
      <c r="V1" s="78"/>
    </row>
    <row r="2" spans="1:22" x14ac:dyDescent="0.75">
      <c r="A2" s="7">
        <v>0.49024305555555553</v>
      </c>
      <c r="B2">
        <v>56.51</v>
      </c>
      <c r="C2">
        <v>30.41</v>
      </c>
      <c r="D2">
        <v>10</v>
      </c>
      <c r="E2">
        <v>32.72</v>
      </c>
      <c r="F2">
        <v>42.84</v>
      </c>
      <c r="G2">
        <v>29.56</v>
      </c>
      <c r="H2">
        <v>31.83</v>
      </c>
      <c r="I2">
        <v>31.28</v>
      </c>
      <c r="J2">
        <v>30.9</v>
      </c>
      <c r="K2">
        <v>1353.82</v>
      </c>
      <c r="O2">
        <f>B2-9.965</f>
        <v>46.545000000000002</v>
      </c>
      <c r="P2">
        <f>O2/46.545</f>
        <v>1</v>
      </c>
      <c r="Q2">
        <v>1</v>
      </c>
      <c r="R2">
        <f>(O2-$U$11)/O2*100</f>
        <v>80</v>
      </c>
      <c r="S2">
        <f>(O2-$U$11)/$U$11</f>
        <v>4</v>
      </c>
      <c r="U2" t="s">
        <v>68</v>
      </c>
      <c r="V2">
        <v>1043.557</v>
      </c>
    </row>
    <row r="3" spans="1:22" x14ac:dyDescent="0.75">
      <c r="A3" s="7">
        <v>0.49510416666666668</v>
      </c>
      <c r="B3">
        <v>56.5</v>
      </c>
      <c r="C3">
        <v>30.33</v>
      </c>
      <c r="D3">
        <v>10</v>
      </c>
      <c r="E3">
        <v>34.49</v>
      </c>
      <c r="F3">
        <v>38.880000000000003</v>
      </c>
      <c r="G3">
        <v>40.61</v>
      </c>
      <c r="H3">
        <v>31.4</v>
      </c>
      <c r="I3">
        <v>27.97</v>
      </c>
      <c r="J3">
        <v>28.86</v>
      </c>
      <c r="K3">
        <v>1345.62</v>
      </c>
      <c r="O3">
        <f t="shared" ref="O3:O66" si="0">B3-9.965</f>
        <v>46.534999999999997</v>
      </c>
      <c r="P3">
        <f t="shared" ref="P3:P66" si="1">O3/46.545</f>
        <v>0.99978515415189595</v>
      </c>
      <c r="Q3">
        <v>2</v>
      </c>
      <c r="R3">
        <f t="shared" ref="R3:R66" si="2">(O3-$U$11)/O3*100</f>
        <v>79.995702159664773</v>
      </c>
      <c r="S3">
        <f t="shared" ref="S3:S66" si="3">(O3-$U$11)/$U$11</f>
        <v>3.9989257707594796</v>
      </c>
      <c r="U3" t="s">
        <v>75</v>
      </c>
      <c r="V3">
        <f>3.1416*0.035*0.035</f>
        <v>3.8484600000000006E-3</v>
      </c>
    </row>
    <row r="4" spans="1:22" x14ac:dyDescent="0.75">
      <c r="A4" s="7">
        <v>0.49579861111111106</v>
      </c>
      <c r="B4">
        <v>56.49</v>
      </c>
      <c r="C4">
        <v>30.15</v>
      </c>
      <c r="D4">
        <v>10</v>
      </c>
      <c r="E4">
        <v>34.86</v>
      </c>
      <c r="F4">
        <v>42.05</v>
      </c>
      <c r="G4">
        <v>41.57</v>
      </c>
      <c r="H4">
        <v>33.159999999999997</v>
      </c>
      <c r="I4">
        <v>30.84</v>
      </c>
      <c r="J4">
        <v>28.98</v>
      </c>
      <c r="K4">
        <v>1133.72</v>
      </c>
      <c r="O4">
        <f t="shared" si="0"/>
        <v>46.525000000000006</v>
      </c>
      <c r="P4">
        <f t="shared" si="1"/>
        <v>0.99957030830379212</v>
      </c>
      <c r="Q4">
        <v>3</v>
      </c>
      <c r="R4">
        <f t="shared" si="2"/>
        <v>79.991402471789357</v>
      </c>
      <c r="S4">
        <f t="shared" si="3"/>
        <v>3.9978515415189606</v>
      </c>
      <c r="U4" t="s">
        <v>69</v>
      </c>
      <c r="V4">
        <v>5</v>
      </c>
    </row>
    <row r="5" spans="1:22" x14ac:dyDescent="0.75">
      <c r="A5" s="7">
        <v>0.49649305555555556</v>
      </c>
      <c r="B5">
        <v>56.49</v>
      </c>
      <c r="C5">
        <v>30.02</v>
      </c>
      <c r="D5">
        <v>10</v>
      </c>
      <c r="E5">
        <v>34.89</v>
      </c>
      <c r="F5">
        <v>40.86</v>
      </c>
      <c r="G5">
        <v>41.59</v>
      </c>
      <c r="H5">
        <v>34.72</v>
      </c>
      <c r="I5">
        <v>32.68</v>
      </c>
      <c r="J5">
        <v>28.72</v>
      </c>
      <c r="K5">
        <v>1308.71</v>
      </c>
      <c r="O5">
        <f t="shared" si="0"/>
        <v>46.525000000000006</v>
      </c>
      <c r="P5">
        <f t="shared" si="1"/>
        <v>0.99957030830379212</v>
      </c>
      <c r="Q5">
        <v>4</v>
      </c>
      <c r="R5">
        <f t="shared" si="2"/>
        <v>79.991402471789357</v>
      </c>
      <c r="S5">
        <f t="shared" si="3"/>
        <v>3.9978515415189606</v>
      </c>
      <c r="U5" t="s">
        <v>71</v>
      </c>
      <c r="V5">
        <f>60*5</f>
        <v>300</v>
      </c>
    </row>
    <row r="6" spans="1:22" x14ac:dyDescent="0.75">
      <c r="A6" s="7">
        <v>0.49718749999999995</v>
      </c>
      <c r="B6">
        <v>56.49</v>
      </c>
      <c r="C6">
        <v>29.96</v>
      </c>
      <c r="D6">
        <v>10</v>
      </c>
      <c r="E6">
        <v>34.92</v>
      </c>
      <c r="F6">
        <v>39.869999999999997</v>
      </c>
      <c r="G6">
        <v>41.24</v>
      </c>
      <c r="H6">
        <v>36.18</v>
      </c>
      <c r="I6">
        <v>33.99</v>
      </c>
      <c r="J6">
        <v>29.29</v>
      </c>
      <c r="K6">
        <v>1311.44</v>
      </c>
      <c r="O6">
        <f t="shared" si="0"/>
        <v>46.525000000000006</v>
      </c>
      <c r="P6">
        <f t="shared" si="1"/>
        <v>0.99957030830379212</v>
      </c>
      <c r="Q6">
        <v>5</v>
      </c>
      <c r="R6">
        <f t="shared" si="2"/>
        <v>79.991402471789357</v>
      </c>
      <c r="S6">
        <f t="shared" si="3"/>
        <v>3.9978515415189606</v>
      </c>
      <c r="U6" t="s">
        <v>72</v>
      </c>
      <c r="V6">
        <f>V2*V4*V5*V3</f>
        <v>6024.131058330001</v>
      </c>
    </row>
    <row r="7" spans="1:22" x14ac:dyDescent="0.75">
      <c r="A7" s="7">
        <v>0.49788194444444445</v>
      </c>
      <c r="B7">
        <v>56.49</v>
      </c>
      <c r="C7">
        <v>29.91</v>
      </c>
      <c r="D7">
        <v>10</v>
      </c>
      <c r="E7">
        <v>34.840000000000003</v>
      </c>
      <c r="F7">
        <v>42.84</v>
      </c>
      <c r="G7">
        <v>41.68</v>
      </c>
      <c r="H7">
        <v>37.33</v>
      </c>
      <c r="I7">
        <v>35.43</v>
      </c>
      <c r="J7">
        <v>28.41</v>
      </c>
      <c r="K7">
        <v>1305.97</v>
      </c>
      <c r="O7">
        <f t="shared" si="0"/>
        <v>46.525000000000006</v>
      </c>
      <c r="P7">
        <f t="shared" si="1"/>
        <v>0.99957030830379212</v>
      </c>
      <c r="Q7">
        <v>6</v>
      </c>
      <c r="R7">
        <f t="shared" si="2"/>
        <v>79.991402471789357</v>
      </c>
      <c r="S7">
        <f t="shared" si="3"/>
        <v>3.9978515415189606</v>
      </c>
      <c r="U7" t="s">
        <v>73</v>
      </c>
    </row>
    <row r="8" spans="1:22" x14ac:dyDescent="0.75">
      <c r="A8" s="7">
        <v>0.49857638888888894</v>
      </c>
      <c r="B8">
        <v>56.48</v>
      </c>
      <c r="C8">
        <v>29.77</v>
      </c>
      <c r="D8">
        <v>10</v>
      </c>
      <c r="E8">
        <v>34.9</v>
      </c>
      <c r="F8">
        <v>44.22</v>
      </c>
      <c r="G8">
        <v>42.2</v>
      </c>
      <c r="H8">
        <v>38.32</v>
      </c>
      <c r="I8">
        <v>36.64</v>
      </c>
      <c r="J8">
        <v>29.86</v>
      </c>
      <c r="K8">
        <v>1307.3399999999999</v>
      </c>
      <c r="O8">
        <f t="shared" si="0"/>
        <v>46.515000000000001</v>
      </c>
      <c r="P8">
        <f t="shared" si="1"/>
        <v>0.99935546245568807</v>
      </c>
      <c r="Q8">
        <v>7</v>
      </c>
      <c r="R8">
        <f t="shared" si="2"/>
        <v>79.987100935182212</v>
      </c>
      <c r="S8">
        <f t="shared" si="3"/>
        <v>3.9967773122784402</v>
      </c>
      <c r="U8" t="s">
        <v>74</v>
      </c>
    </row>
    <row r="9" spans="1:22" x14ac:dyDescent="0.75">
      <c r="A9" s="7">
        <v>0.49927083333333333</v>
      </c>
      <c r="B9">
        <v>56.47</v>
      </c>
      <c r="C9">
        <v>29.66</v>
      </c>
      <c r="D9">
        <v>10</v>
      </c>
      <c r="E9">
        <v>35.06</v>
      </c>
      <c r="F9">
        <v>43.23</v>
      </c>
      <c r="G9">
        <v>42.85</v>
      </c>
      <c r="H9">
        <v>39.229999999999997</v>
      </c>
      <c r="I9">
        <v>37.840000000000003</v>
      </c>
      <c r="J9">
        <v>29.64</v>
      </c>
      <c r="K9">
        <v>1308.71</v>
      </c>
      <c r="O9">
        <f t="shared" si="0"/>
        <v>46.504999999999995</v>
      </c>
      <c r="P9">
        <f t="shared" si="1"/>
        <v>0.99914061660758391</v>
      </c>
      <c r="Q9">
        <v>8</v>
      </c>
      <c r="R9">
        <f t="shared" si="2"/>
        <v>79.98279754865068</v>
      </c>
      <c r="S9">
        <f t="shared" si="3"/>
        <v>3.9957030830379194</v>
      </c>
      <c r="U9" t="s">
        <v>76</v>
      </c>
    </row>
    <row r="10" spans="1:22" x14ac:dyDescent="0.75">
      <c r="A10" s="7">
        <v>0.49996527777777783</v>
      </c>
      <c r="B10">
        <v>56.47</v>
      </c>
      <c r="C10">
        <v>29.62</v>
      </c>
      <c r="D10">
        <v>10</v>
      </c>
      <c r="E10">
        <v>35.159999999999997</v>
      </c>
      <c r="F10">
        <v>45.21</v>
      </c>
      <c r="G10">
        <v>43.02</v>
      </c>
      <c r="H10">
        <v>40.06</v>
      </c>
      <c r="I10">
        <v>38.78</v>
      </c>
      <c r="J10">
        <v>30.12</v>
      </c>
      <c r="K10">
        <v>1307.3399999999999</v>
      </c>
      <c r="O10">
        <f t="shared" si="0"/>
        <v>46.504999999999995</v>
      </c>
      <c r="P10">
        <f t="shared" si="1"/>
        <v>0.99914061660758391</v>
      </c>
      <c r="Q10">
        <v>9</v>
      </c>
      <c r="R10">
        <f t="shared" si="2"/>
        <v>79.98279754865068</v>
      </c>
      <c r="S10">
        <f t="shared" si="3"/>
        <v>3.9957030830379194</v>
      </c>
    </row>
    <row r="11" spans="1:22" x14ac:dyDescent="0.75">
      <c r="A11" s="7">
        <v>0.50065972222222221</v>
      </c>
      <c r="B11">
        <v>56.46</v>
      </c>
      <c r="C11">
        <v>29.7</v>
      </c>
      <c r="D11">
        <v>10</v>
      </c>
      <c r="E11">
        <v>35.19</v>
      </c>
      <c r="F11">
        <v>44.81</v>
      </c>
      <c r="G11">
        <v>42.96</v>
      </c>
      <c r="H11">
        <v>40.78</v>
      </c>
      <c r="I11">
        <v>39.950000000000003</v>
      </c>
      <c r="J11">
        <v>30.84</v>
      </c>
      <c r="K11">
        <v>1304.6099999999999</v>
      </c>
      <c r="O11">
        <f t="shared" si="0"/>
        <v>46.495000000000005</v>
      </c>
      <c r="P11">
        <f t="shared" si="1"/>
        <v>0.99892577075948008</v>
      </c>
      <c r="Q11">
        <v>10</v>
      </c>
      <c r="R11">
        <f t="shared" si="2"/>
        <v>79.97849231100119</v>
      </c>
      <c r="S11">
        <f t="shared" si="3"/>
        <v>3.9946288537974008</v>
      </c>
      <c r="U11">
        <f>0.2*O2</f>
        <v>9.3090000000000011</v>
      </c>
    </row>
    <row r="12" spans="1:22" x14ac:dyDescent="0.75">
      <c r="A12" s="7">
        <v>0.50135416666666666</v>
      </c>
      <c r="B12">
        <v>56.45</v>
      </c>
      <c r="C12">
        <v>29.72</v>
      </c>
      <c r="D12">
        <v>10</v>
      </c>
      <c r="E12">
        <v>34.64</v>
      </c>
      <c r="F12">
        <v>42.05</v>
      </c>
      <c r="G12">
        <v>42.21</v>
      </c>
      <c r="H12">
        <v>41.2</v>
      </c>
      <c r="I12">
        <v>40.26</v>
      </c>
      <c r="J12">
        <v>29.5</v>
      </c>
      <c r="K12">
        <v>1303.24</v>
      </c>
      <c r="O12">
        <f t="shared" si="0"/>
        <v>46.484999999999999</v>
      </c>
      <c r="P12">
        <f t="shared" si="1"/>
        <v>0.99871092491137603</v>
      </c>
      <c r="Q12">
        <v>11</v>
      </c>
      <c r="R12">
        <f t="shared" si="2"/>
        <v>79.97418522103905</v>
      </c>
      <c r="S12">
        <f t="shared" si="3"/>
        <v>3.99355462455688</v>
      </c>
    </row>
    <row r="13" spans="1:22" x14ac:dyDescent="0.75">
      <c r="A13" s="7">
        <v>0.5020486111111111</v>
      </c>
      <c r="B13">
        <v>56.43</v>
      </c>
      <c r="C13">
        <v>29.69</v>
      </c>
      <c r="D13">
        <v>10</v>
      </c>
      <c r="E13">
        <v>34.520000000000003</v>
      </c>
      <c r="F13">
        <v>42.24</v>
      </c>
      <c r="G13">
        <v>42.51</v>
      </c>
      <c r="H13">
        <v>41.88</v>
      </c>
      <c r="I13">
        <v>40.96</v>
      </c>
      <c r="J13">
        <v>29.99</v>
      </c>
      <c r="K13">
        <v>1305.97</v>
      </c>
      <c r="O13">
        <f t="shared" si="0"/>
        <v>46.465000000000003</v>
      </c>
      <c r="P13">
        <f t="shared" si="1"/>
        <v>0.99828123321516815</v>
      </c>
      <c r="Q13">
        <v>12</v>
      </c>
      <c r="R13">
        <f t="shared" si="2"/>
        <v>79.965565479393092</v>
      </c>
      <c r="S13">
        <f t="shared" si="3"/>
        <v>3.9914061660758406</v>
      </c>
    </row>
    <row r="14" spans="1:22" x14ac:dyDescent="0.75">
      <c r="A14" s="7">
        <v>0.50274305555555554</v>
      </c>
      <c r="B14">
        <v>56.43</v>
      </c>
      <c r="C14">
        <v>29.72</v>
      </c>
      <c r="D14">
        <v>10</v>
      </c>
      <c r="E14">
        <v>34.69</v>
      </c>
      <c r="F14">
        <v>40.46</v>
      </c>
      <c r="G14">
        <v>43.45</v>
      </c>
      <c r="H14">
        <v>42.49</v>
      </c>
      <c r="I14">
        <v>42.11</v>
      </c>
      <c r="J14">
        <v>31.9</v>
      </c>
      <c r="K14">
        <v>1303.24</v>
      </c>
      <c r="O14">
        <f t="shared" si="0"/>
        <v>46.465000000000003</v>
      </c>
      <c r="P14">
        <f t="shared" si="1"/>
        <v>0.99828123321516815</v>
      </c>
      <c r="Q14">
        <v>13</v>
      </c>
      <c r="R14">
        <f t="shared" si="2"/>
        <v>79.965565479393092</v>
      </c>
      <c r="S14">
        <f t="shared" si="3"/>
        <v>3.9914061660758406</v>
      </c>
    </row>
    <row r="15" spans="1:22" x14ac:dyDescent="0.75">
      <c r="A15" s="7">
        <v>0.50343749999999998</v>
      </c>
      <c r="B15">
        <v>56.42</v>
      </c>
      <c r="C15">
        <v>29.75</v>
      </c>
      <c r="D15">
        <v>10</v>
      </c>
      <c r="E15">
        <v>35.18</v>
      </c>
      <c r="F15">
        <v>47.38</v>
      </c>
      <c r="G15">
        <v>43.93</v>
      </c>
      <c r="H15">
        <v>43.02</v>
      </c>
      <c r="I15">
        <v>42.36</v>
      </c>
      <c r="J15">
        <v>30.56</v>
      </c>
      <c r="K15">
        <v>1301.8699999999999</v>
      </c>
      <c r="O15">
        <f t="shared" si="0"/>
        <v>46.454999999999998</v>
      </c>
      <c r="P15">
        <f t="shared" si="1"/>
        <v>0.9980663873670641</v>
      </c>
      <c r="Q15">
        <v>14</v>
      </c>
      <c r="R15">
        <f t="shared" si="2"/>
        <v>79.961252825314816</v>
      </c>
      <c r="S15">
        <f t="shared" si="3"/>
        <v>3.9903319368353203</v>
      </c>
    </row>
    <row r="16" spans="1:22" x14ac:dyDescent="0.75">
      <c r="A16" s="7">
        <v>0.50413194444444442</v>
      </c>
      <c r="B16">
        <v>56.4</v>
      </c>
      <c r="C16">
        <v>29.75</v>
      </c>
      <c r="D16">
        <v>10</v>
      </c>
      <c r="E16">
        <v>35.729999999999997</v>
      </c>
      <c r="F16">
        <v>46.2</v>
      </c>
      <c r="G16">
        <v>44.11</v>
      </c>
      <c r="H16">
        <v>43.5</v>
      </c>
      <c r="I16">
        <v>42.77</v>
      </c>
      <c r="J16">
        <v>31.59</v>
      </c>
      <c r="K16">
        <v>1296.4000000000001</v>
      </c>
      <c r="O16">
        <f t="shared" si="0"/>
        <v>46.435000000000002</v>
      </c>
      <c r="P16">
        <f t="shared" si="1"/>
        <v>0.99763669567085622</v>
      </c>
      <c r="Q16">
        <v>15</v>
      </c>
      <c r="R16">
        <f t="shared" si="2"/>
        <v>79.952621944653828</v>
      </c>
      <c r="S16">
        <f t="shared" si="3"/>
        <v>3.9881834783542809</v>
      </c>
    </row>
    <row r="17" spans="1:19" x14ac:dyDescent="0.75">
      <c r="A17" s="7">
        <v>0.50482638888888887</v>
      </c>
      <c r="B17">
        <v>56.4</v>
      </c>
      <c r="C17">
        <v>29.76</v>
      </c>
      <c r="D17">
        <v>10</v>
      </c>
      <c r="E17">
        <v>35.770000000000003</v>
      </c>
      <c r="F17">
        <v>45.41</v>
      </c>
      <c r="G17">
        <v>42.6</v>
      </c>
      <c r="H17">
        <v>43.97</v>
      </c>
      <c r="I17">
        <v>42.49</v>
      </c>
      <c r="J17">
        <v>29.1</v>
      </c>
      <c r="K17">
        <v>1300.5</v>
      </c>
      <c r="O17">
        <f t="shared" si="0"/>
        <v>46.435000000000002</v>
      </c>
      <c r="P17">
        <f t="shared" si="1"/>
        <v>0.99763669567085622</v>
      </c>
      <c r="Q17">
        <v>16</v>
      </c>
      <c r="R17">
        <f t="shared" si="2"/>
        <v>79.952621944653828</v>
      </c>
      <c r="S17">
        <f t="shared" si="3"/>
        <v>3.9881834783542809</v>
      </c>
    </row>
    <row r="18" spans="1:19" x14ac:dyDescent="0.75">
      <c r="A18" s="7">
        <v>0.50552083333333331</v>
      </c>
      <c r="B18">
        <v>56.38</v>
      </c>
      <c r="C18">
        <v>29.72</v>
      </c>
      <c r="D18">
        <v>10</v>
      </c>
      <c r="E18">
        <v>35.72</v>
      </c>
      <c r="F18">
        <v>41.65</v>
      </c>
      <c r="G18">
        <v>43.25</v>
      </c>
      <c r="H18">
        <v>44.18</v>
      </c>
      <c r="I18">
        <v>42.9</v>
      </c>
      <c r="J18">
        <v>29.69</v>
      </c>
      <c r="K18">
        <v>1297.77</v>
      </c>
      <c r="O18">
        <f t="shared" si="0"/>
        <v>46.415000000000006</v>
      </c>
      <c r="P18">
        <f t="shared" si="1"/>
        <v>0.99720700397464834</v>
      </c>
      <c r="Q18">
        <v>17</v>
      </c>
      <c r="R18">
        <f t="shared" si="2"/>
        <v>79.94398362598298</v>
      </c>
      <c r="S18">
        <f t="shared" si="3"/>
        <v>3.9860350198732415</v>
      </c>
    </row>
    <row r="19" spans="1:19" x14ac:dyDescent="0.75">
      <c r="A19" s="7">
        <v>0.50621527777777775</v>
      </c>
      <c r="B19">
        <v>56.37</v>
      </c>
      <c r="C19">
        <v>29.63</v>
      </c>
      <c r="D19">
        <v>10</v>
      </c>
      <c r="E19">
        <v>35.840000000000003</v>
      </c>
      <c r="F19">
        <v>43.43</v>
      </c>
      <c r="G19">
        <v>43.55</v>
      </c>
      <c r="H19">
        <v>44.39</v>
      </c>
      <c r="I19">
        <v>43.3</v>
      </c>
      <c r="J19">
        <v>30.08</v>
      </c>
      <c r="K19">
        <v>1297.77</v>
      </c>
      <c r="O19">
        <f t="shared" si="0"/>
        <v>46.405000000000001</v>
      </c>
      <c r="P19">
        <f t="shared" si="1"/>
        <v>0.99699215812654418</v>
      </c>
      <c r="Q19">
        <v>18</v>
      </c>
      <c r="R19">
        <f t="shared" si="2"/>
        <v>79.939661674388546</v>
      </c>
      <c r="S19">
        <f t="shared" si="3"/>
        <v>3.9849607906327211</v>
      </c>
    </row>
    <row r="20" spans="1:19" x14ac:dyDescent="0.75">
      <c r="A20" s="7">
        <v>0.50690972222222219</v>
      </c>
      <c r="B20">
        <v>56.35</v>
      </c>
      <c r="C20">
        <v>29.47</v>
      </c>
      <c r="D20">
        <v>10</v>
      </c>
      <c r="E20">
        <v>35.53</v>
      </c>
      <c r="F20">
        <v>44.81</v>
      </c>
      <c r="G20">
        <v>43.02</v>
      </c>
      <c r="H20">
        <v>44.55</v>
      </c>
      <c r="I20">
        <v>43.13</v>
      </c>
      <c r="J20">
        <v>30.21</v>
      </c>
      <c r="K20">
        <v>1295.04</v>
      </c>
      <c r="O20">
        <f t="shared" si="0"/>
        <v>46.385000000000005</v>
      </c>
      <c r="P20">
        <f t="shared" si="1"/>
        <v>0.9965624664303363</v>
      </c>
      <c r="Q20">
        <v>19</v>
      </c>
      <c r="R20">
        <f t="shared" si="2"/>
        <v>79.931012180661867</v>
      </c>
      <c r="S20">
        <f t="shared" si="3"/>
        <v>3.9828123321516817</v>
      </c>
    </row>
    <row r="21" spans="1:19" x14ac:dyDescent="0.75">
      <c r="A21" s="7">
        <v>0.50760416666666663</v>
      </c>
      <c r="B21">
        <v>56.31</v>
      </c>
      <c r="C21">
        <v>29.46</v>
      </c>
      <c r="D21">
        <v>10</v>
      </c>
      <c r="E21">
        <v>35.42</v>
      </c>
      <c r="F21">
        <v>44.61</v>
      </c>
      <c r="G21">
        <v>44.15</v>
      </c>
      <c r="H21">
        <v>44.72</v>
      </c>
      <c r="I21">
        <v>43.91</v>
      </c>
      <c r="J21">
        <v>30.55</v>
      </c>
      <c r="K21">
        <v>1300.5</v>
      </c>
      <c r="O21">
        <f t="shared" si="0"/>
        <v>46.344999999999999</v>
      </c>
      <c r="P21">
        <f t="shared" si="1"/>
        <v>0.99570308303792021</v>
      </c>
      <c r="Q21">
        <v>20</v>
      </c>
      <c r="R21">
        <f t="shared" si="2"/>
        <v>79.913690797281262</v>
      </c>
      <c r="S21">
        <f t="shared" si="3"/>
        <v>3.9785154151896012</v>
      </c>
    </row>
    <row r="22" spans="1:19" x14ac:dyDescent="0.75">
      <c r="A22" s="7">
        <v>0.50829861111111108</v>
      </c>
      <c r="B22">
        <v>56.3</v>
      </c>
      <c r="C22">
        <v>29.5</v>
      </c>
      <c r="D22">
        <v>10</v>
      </c>
      <c r="E22">
        <v>35.47</v>
      </c>
      <c r="F22">
        <v>55.1</v>
      </c>
      <c r="G22">
        <v>44.03</v>
      </c>
      <c r="H22">
        <v>45.01</v>
      </c>
      <c r="I22">
        <v>44.35</v>
      </c>
      <c r="J22">
        <v>30.6</v>
      </c>
      <c r="K22">
        <v>1301.8699999999999</v>
      </c>
      <c r="O22">
        <f t="shared" si="0"/>
        <v>46.334999999999994</v>
      </c>
      <c r="P22">
        <f t="shared" si="1"/>
        <v>0.99548823718981616</v>
      </c>
      <c r="Q22">
        <v>21</v>
      </c>
      <c r="R22">
        <f t="shared" si="2"/>
        <v>79.909355778569122</v>
      </c>
      <c r="S22">
        <f t="shared" si="3"/>
        <v>3.9774411859490808</v>
      </c>
    </row>
    <row r="23" spans="1:19" x14ac:dyDescent="0.75">
      <c r="A23" s="7">
        <v>0.50899305555555552</v>
      </c>
      <c r="B23">
        <v>56.25</v>
      </c>
      <c r="C23">
        <v>29.56</v>
      </c>
      <c r="D23">
        <v>10</v>
      </c>
      <c r="E23">
        <v>35.840000000000003</v>
      </c>
      <c r="F23">
        <v>39.08</v>
      </c>
      <c r="G23">
        <v>43.79</v>
      </c>
      <c r="H23">
        <v>45.21</v>
      </c>
      <c r="I23">
        <v>44.03</v>
      </c>
      <c r="J23">
        <v>30.68</v>
      </c>
      <c r="K23">
        <v>1296.4000000000001</v>
      </c>
      <c r="O23">
        <f t="shared" si="0"/>
        <v>46.284999999999997</v>
      </c>
      <c r="P23">
        <f t="shared" si="1"/>
        <v>0.99441400794929624</v>
      </c>
      <c r="Q23">
        <v>22</v>
      </c>
      <c r="R23">
        <f t="shared" si="2"/>
        <v>79.887652587231287</v>
      </c>
      <c r="S23">
        <f t="shared" si="3"/>
        <v>3.9720700397464812</v>
      </c>
    </row>
    <row r="24" spans="1:19" x14ac:dyDescent="0.75">
      <c r="A24" s="7">
        <v>0.50968749999999996</v>
      </c>
      <c r="B24">
        <v>56.25</v>
      </c>
      <c r="C24">
        <v>29.6</v>
      </c>
      <c r="D24">
        <v>10</v>
      </c>
      <c r="E24">
        <v>35.479999999999997</v>
      </c>
      <c r="F24">
        <v>41.65</v>
      </c>
      <c r="G24">
        <v>43.73</v>
      </c>
      <c r="H24">
        <v>45.28</v>
      </c>
      <c r="I24">
        <v>44.58</v>
      </c>
      <c r="J24">
        <v>31.49</v>
      </c>
      <c r="K24">
        <v>1293.67</v>
      </c>
      <c r="O24">
        <f t="shared" si="0"/>
        <v>46.284999999999997</v>
      </c>
      <c r="P24">
        <f t="shared" si="1"/>
        <v>0.99441400794929624</v>
      </c>
      <c r="Q24">
        <v>23</v>
      </c>
      <c r="R24">
        <f t="shared" si="2"/>
        <v>79.887652587231287</v>
      </c>
      <c r="S24">
        <f t="shared" si="3"/>
        <v>3.9720700397464812</v>
      </c>
    </row>
    <row r="25" spans="1:19" x14ac:dyDescent="0.75">
      <c r="A25" s="7">
        <v>0.51038194444444451</v>
      </c>
      <c r="B25">
        <v>56.23</v>
      </c>
      <c r="C25">
        <v>29.69</v>
      </c>
      <c r="D25">
        <v>10</v>
      </c>
      <c r="E25">
        <v>35.450000000000003</v>
      </c>
      <c r="F25">
        <v>41.85</v>
      </c>
      <c r="G25">
        <v>43.91</v>
      </c>
      <c r="H25">
        <v>45.47</v>
      </c>
      <c r="I25">
        <v>44.87</v>
      </c>
      <c r="J25">
        <v>30.6</v>
      </c>
      <c r="K25">
        <v>1290.93</v>
      </c>
      <c r="O25">
        <f t="shared" si="0"/>
        <v>46.265000000000001</v>
      </c>
      <c r="P25">
        <f t="shared" si="1"/>
        <v>0.99398431625308836</v>
      </c>
      <c r="Q25">
        <v>24</v>
      </c>
      <c r="R25">
        <f t="shared" si="2"/>
        <v>79.878958175726794</v>
      </c>
      <c r="S25">
        <f t="shared" si="3"/>
        <v>3.9699215812654418</v>
      </c>
    </row>
    <row r="26" spans="1:19" x14ac:dyDescent="0.75">
      <c r="A26" s="7">
        <v>0.51107638888888884</v>
      </c>
      <c r="B26">
        <v>56.21</v>
      </c>
      <c r="C26">
        <v>29.8</v>
      </c>
      <c r="D26">
        <v>10</v>
      </c>
      <c r="E26">
        <v>35.729999999999997</v>
      </c>
      <c r="F26">
        <v>45.01</v>
      </c>
      <c r="G26">
        <v>44.42</v>
      </c>
      <c r="H26">
        <v>45.58</v>
      </c>
      <c r="I26">
        <v>44.96</v>
      </c>
      <c r="J26">
        <v>30.81</v>
      </c>
      <c r="K26">
        <v>1297.77</v>
      </c>
      <c r="O26">
        <f t="shared" si="0"/>
        <v>46.245000000000005</v>
      </c>
      <c r="P26">
        <f t="shared" si="1"/>
        <v>0.99355462455688048</v>
      </c>
      <c r="Q26">
        <v>25</v>
      </c>
      <c r="R26">
        <f t="shared" si="2"/>
        <v>79.870256243918263</v>
      </c>
      <c r="S26">
        <f t="shared" si="3"/>
        <v>3.9677731227844024</v>
      </c>
    </row>
    <row r="27" spans="1:19" x14ac:dyDescent="0.75">
      <c r="A27" s="7">
        <v>0.5117708333333334</v>
      </c>
      <c r="B27">
        <v>56.18</v>
      </c>
      <c r="C27">
        <v>29.85</v>
      </c>
      <c r="D27">
        <v>10</v>
      </c>
      <c r="E27">
        <v>35.67</v>
      </c>
      <c r="F27">
        <v>50.15</v>
      </c>
      <c r="G27">
        <v>43.82</v>
      </c>
      <c r="H27">
        <v>45.8</v>
      </c>
      <c r="I27">
        <v>44.94</v>
      </c>
      <c r="J27">
        <v>28.64</v>
      </c>
      <c r="K27">
        <v>1296.4000000000001</v>
      </c>
      <c r="O27">
        <f t="shared" si="0"/>
        <v>46.215000000000003</v>
      </c>
      <c r="P27">
        <f t="shared" si="1"/>
        <v>0.99291008701256855</v>
      </c>
      <c r="Q27">
        <v>26</v>
      </c>
      <c r="R27">
        <f t="shared" si="2"/>
        <v>79.857189224277832</v>
      </c>
      <c r="S27">
        <f t="shared" si="3"/>
        <v>3.9645504350628427</v>
      </c>
    </row>
    <row r="28" spans="1:19" x14ac:dyDescent="0.75">
      <c r="A28" s="7">
        <v>0.51246527777777773</v>
      </c>
      <c r="B28">
        <v>56.15</v>
      </c>
      <c r="C28">
        <v>29.87</v>
      </c>
      <c r="D28">
        <v>10</v>
      </c>
      <c r="E28">
        <v>35.880000000000003</v>
      </c>
      <c r="F28">
        <v>47.38</v>
      </c>
      <c r="G28">
        <v>44.67</v>
      </c>
      <c r="H28">
        <v>45.89</v>
      </c>
      <c r="I28">
        <v>45.22</v>
      </c>
      <c r="J28">
        <v>30.29</v>
      </c>
      <c r="K28">
        <v>1293.67</v>
      </c>
      <c r="O28">
        <f t="shared" si="0"/>
        <v>46.185000000000002</v>
      </c>
      <c r="P28">
        <f t="shared" si="1"/>
        <v>0.99226554946825651</v>
      </c>
      <c r="Q28">
        <v>27</v>
      </c>
      <c r="R28">
        <f t="shared" si="2"/>
        <v>79.844105228970449</v>
      </c>
      <c r="S28">
        <f t="shared" si="3"/>
        <v>3.9613277473412829</v>
      </c>
    </row>
    <row r="29" spans="1:19" x14ac:dyDescent="0.75">
      <c r="A29" s="7">
        <v>0.51315972222222228</v>
      </c>
      <c r="B29">
        <v>56.14</v>
      </c>
      <c r="C29">
        <v>29.92</v>
      </c>
      <c r="D29">
        <v>10</v>
      </c>
      <c r="E29">
        <v>36.090000000000003</v>
      </c>
      <c r="F29">
        <v>48.17</v>
      </c>
      <c r="G29">
        <v>44.91</v>
      </c>
      <c r="H29">
        <v>46.13</v>
      </c>
      <c r="I29">
        <v>45.75</v>
      </c>
      <c r="J29">
        <v>31.18</v>
      </c>
      <c r="K29">
        <v>1290.93</v>
      </c>
      <c r="O29">
        <f t="shared" si="0"/>
        <v>46.174999999999997</v>
      </c>
      <c r="P29">
        <f t="shared" si="1"/>
        <v>0.99205070362015246</v>
      </c>
      <c r="Q29">
        <v>28</v>
      </c>
      <c r="R29">
        <f t="shared" si="2"/>
        <v>79.839740119112079</v>
      </c>
      <c r="S29">
        <f t="shared" si="3"/>
        <v>3.9602535181007621</v>
      </c>
    </row>
    <row r="30" spans="1:19" x14ac:dyDescent="0.75">
      <c r="A30" s="7">
        <v>0.51385416666666661</v>
      </c>
      <c r="B30">
        <v>56.14</v>
      </c>
      <c r="C30">
        <v>29.95</v>
      </c>
      <c r="D30">
        <v>10</v>
      </c>
      <c r="E30">
        <v>36.25</v>
      </c>
      <c r="F30">
        <v>47.38</v>
      </c>
      <c r="G30">
        <v>44.84</v>
      </c>
      <c r="H30">
        <v>46.3</v>
      </c>
      <c r="I30">
        <v>45.74</v>
      </c>
      <c r="J30">
        <v>30.55</v>
      </c>
      <c r="K30">
        <v>1293.67</v>
      </c>
      <c r="O30">
        <f t="shared" si="0"/>
        <v>46.174999999999997</v>
      </c>
      <c r="P30">
        <f t="shared" si="1"/>
        <v>0.99205070362015246</v>
      </c>
      <c r="Q30">
        <v>29</v>
      </c>
      <c r="R30">
        <f t="shared" si="2"/>
        <v>79.839740119112079</v>
      </c>
      <c r="S30">
        <f t="shared" si="3"/>
        <v>3.9602535181007621</v>
      </c>
    </row>
    <row r="31" spans="1:19" x14ac:dyDescent="0.75">
      <c r="A31" s="7">
        <v>0.51454861111111116</v>
      </c>
      <c r="B31">
        <v>56.13</v>
      </c>
      <c r="C31">
        <v>29.96</v>
      </c>
      <c r="D31">
        <v>10</v>
      </c>
      <c r="E31">
        <v>36.25</v>
      </c>
      <c r="F31">
        <v>39.869999999999997</v>
      </c>
      <c r="G31">
        <v>44.18</v>
      </c>
      <c r="H31">
        <v>46.41</v>
      </c>
      <c r="I31">
        <v>45.28</v>
      </c>
      <c r="J31">
        <v>31.41</v>
      </c>
      <c r="K31">
        <v>1289.57</v>
      </c>
      <c r="O31">
        <f t="shared" si="0"/>
        <v>46.165000000000006</v>
      </c>
      <c r="P31">
        <f t="shared" si="1"/>
        <v>0.99183585777204863</v>
      </c>
      <c r="Q31">
        <v>30</v>
      </c>
      <c r="R31">
        <f t="shared" si="2"/>
        <v>79.835373118163119</v>
      </c>
      <c r="S31">
        <f t="shared" si="3"/>
        <v>3.9591792888602431</v>
      </c>
    </row>
    <row r="32" spans="1:19" x14ac:dyDescent="0.75">
      <c r="A32" s="7">
        <v>0.5152430555555555</v>
      </c>
      <c r="B32">
        <v>56.12</v>
      </c>
      <c r="C32">
        <v>30</v>
      </c>
      <c r="D32">
        <v>10</v>
      </c>
      <c r="E32">
        <v>36.28</v>
      </c>
      <c r="F32">
        <v>48.57</v>
      </c>
      <c r="G32">
        <v>45.07</v>
      </c>
      <c r="H32">
        <v>46.43</v>
      </c>
      <c r="I32">
        <v>46.06</v>
      </c>
      <c r="J32">
        <v>31.83</v>
      </c>
      <c r="K32">
        <v>1281.3699999999999</v>
      </c>
      <c r="O32">
        <f t="shared" si="0"/>
        <v>46.155000000000001</v>
      </c>
      <c r="P32">
        <f t="shared" si="1"/>
        <v>0.99162101192394458</v>
      </c>
      <c r="Q32">
        <v>31</v>
      </c>
      <c r="R32">
        <f t="shared" si="2"/>
        <v>79.831004224894386</v>
      </c>
      <c r="S32">
        <f t="shared" si="3"/>
        <v>3.9581050596197227</v>
      </c>
    </row>
    <row r="33" spans="1:19" x14ac:dyDescent="0.75">
      <c r="A33" s="7">
        <v>0.51593750000000005</v>
      </c>
      <c r="B33">
        <v>56.09</v>
      </c>
      <c r="C33">
        <v>30.02</v>
      </c>
      <c r="D33">
        <v>10</v>
      </c>
      <c r="E33">
        <v>36.299999999999997</v>
      </c>
      <c r="F33">
        <v>39.08</v>
      </c>
      <c r="G33">
        <v>45.26</v>
      </c>
      <c r="H33">
        <v>46.47</v>
      </c>
      <c r="I33">
        <v>45.99</v>
      </c>
      <c r="J33">
        <v>31.44</v>
      </c>
      <c r="K33">
        <v>1289.57</v>
      </c>
      <c r="O33">
        <f t="shared" si="0"/>
        <v>46.125</v>
      </c>
      <c r="P33">
        <f t="shared" si="1"/>
        <v>0.99097647437963254</v>
      </c>
      <c r="Q33">
        <v>32</v>
      </c>
      <c r="R33">
        <f t="shared" si="2"/>
        <v>79.817886178861798</v>
      </c>
      <c r="S33">
        <f t="shared" si="3"/>
        <v>3.9548823718981629</v>
      </c>
    </row>
    <row r="34" spans="1:19" x14ac:dyDescent="0.75">
      <c r="A34" s="7">
        <v>0.51663194444444438</v>
      </c>
      <c r="B34">
        <v>56.04</v>
      </c>
      <c r="C34">
        <v>30.07</v>
      </c>
      <c r="D34">
        <v>10</v>
      </c>
      <c r="E34">
        <v>36.26</v>
      </c>
      <c r="F34">
        <v>47.18</v>
      </c>
      <c r="G34">
        <v>43.93</v>
      </c>
      <c r="H34">
        <v>46.44</v>
      </c>
      <c r="I34">
        <v>45.11</v>
      </c>
      <c r="J34">
        <v>28.79</v>
      </c>
      <c r="K34">
        <v>1286.83</v>
      </c>
      <c r="O34">
        <f t="shared" si="0"/>
        <v>46.075000000000003</v>
      </c>
      <c r="P34">
        <f t="shared" si="1"/>
        <v>0.98990224513911274</v>
      </c>
      <c r="Q34">
        <v>33</v>
      </c>
      <c r="R34">
        <f t="shared" si="2"/>
        <v>79.795984807379284</v>
      </c>
      <c r="S34">
        <f t="shared" si="3"/>
        <v>3.9495112256955633</v>
      </c>
    </row>
    <row r="35" spans="1:19" x14ac:dyDescent="0.75">
      <c r="A35" s="7">
        <v>0.51732638888888893</v>
      </c>
      <c r="B35">
        <v>55.96</v>
      </c>
      <c r="C35">
        <v>30.02</v>
      </c>
      <c r="D35">
        <v>10</v>
      </c>
      <c r="E35">
        <v>36.380000000000003</v>
      </c>
      <c r="F35">
        <v>45.8</v>
      </c>
      <c r="G35">
        <v>45.2</v>
      </c>
      <c r="H35">
        <v>46.42</v>
      </c>
      <c r="I35">
        <v>45.72</v>
      </c>
      <c r="J35">
        <v>30.95</v>
      </c>
      <c r="K35">
        <v>1285.47</v>
      </c>
      <c r="O35">
        <f t="shared" si="0"/>
        <v>45.995000000000005</v>
      </c>
      <c r="P35">
        <f t="shared" si="1"/>
        <v>0.98818347835428089</v>
      </c>
      <c r="Q35">
        <v>34</v>
      </c>
      <c r="R35">
        <f t="shared" si="2"/>
        <v>79.760843569953266</v>
      </c>
      <c r="S35">
        <f t="shared" si="3"/>
        <v>3.9409173917714044</v>
      </c>
    </row>
    <row r="36" spans="1:19" x14ac:dyDescent="0.75">
      <c r="A36" s="7">
        <v>0.51802083333333326</v>
      </c>
      <c r="B36">
        <v>55.92</v>
      </c>
      <c r="C36">
        <v>30.03</v>
      </c>
      <c r="D36">
        <v>10</v>
      </c>
      <c r="E36">
        <v>36.659999999999997</v>
      </c>
      <c r="F36">
        <v>41.45</v>
      </c>
      <c r="G36">
        <v>44.93</v>
      </c>
      <c r="H36">
        <v>46.47</v>
      </c>
      <c r="I36">
        <v>45.44</v>
      </c>
      <c r="J36">
        <v>30.49</v>
      </c>
      <c r="K36">
        <v>1282.73</v>
      </c>
      <c r="O36">
        <f t="shared" si="0"/>
        <v>45.954999999999998</v>
      </c>
      <c r="P36">
        <f t="shared" si="1"/>
        <v>0.9873240949618648</v>
      </c>
      <c r="Q36">
        <v>35</v>
      </c>
      <c r="R36">
        <f t="shared" si="2"/>
        <v>79.743227069959744</v>
      </c>
      <c r="S36">
        <f t="shared" si="3"/>
        <v>3.9366204748093239</v>
      </c>
    </row>
    <row r="37" spans="1:19" x14ac:dyDescent="0.75">
      <c r="A37" s="7">
        <v>0.51871527777777782</v>
      </c>
      <c r="B37">
        <v>55.9</v>
      </c>
      <c r="C37">
        <v>30.07</v>
      </c>
      <c r="D37">
        <v>10</v>
      </c>
      <c r="E37">
        <v>36.700000000000003</v>
      </c>
      <c r="F37">
        <v>41.06</v>
      </c>
      <c r="G37">
        <v>45.62</v>
      </c>
      <c r="H37">
        <v>46.56</v>
      </c>
      <c r="I37">
        <v>46.11</v>
      </c>
      <c r="J37">
        <v>30.43</v>
      </c>
      <c r="K37">
        <v>1286.83</v>
      </c>
      <c r="O37">
        <f t="shared" si="0"/>
        <v>45.935000000000002</v>
      </c>
      <c r="P37">
        <f t="shared" si="1"/>
        <v>0.98689440326565692</v>
      </c>
      <c r="Q37">
        <v>36</v>
      </c>
      <c r="R37">
        <f t="shared" si="2"/>
        <v>79.734407314683793</v>
      </c>
      <c r="S37">
        <f t="shared" si="3"/>
        <v>3.9344720163282845</v>
      </c>
    </row>
    <row r="38" spans="1:19" x14ac:dyDescent="0.75">
      <c r="A38" s="7">
        <v>0.51940972222222215</v>
      </c>
      <c r="B38">
        <v>55.88</v>
      </c>
      <c r="C38">
        <v>30.06</v>
      </c>
      <c r="D38">
        <v>10</v>
      </c>
      <c r="E38">
        <v>36.729999999999997</v>
      </c>
      <c r="F38">
        <v>49.75</v>
      </c>
      <c r="G38">
        <v>45.31</v>
      </c>
      <c r="H38">
        <v>46.69</v>
      </c>
      <c r="I38">
        <v>45.91</v>
      </c>
      <c r="J38">
        <v>30.53</v>
      </c>
      <c r="K38">
        <v>1284.0999999999999</v>
      </c>
      <c r="O38">
        <f t="shared" si="0"/>
        <v>45.915000000000006</v>
      </c>
      <c r="P38">
        <f t="shared" si="1"/>
        <v>0.98646471156944904</v>
      </c>
      <c r="Q38">
        <v>37</v>
      </c>
      <c r="R38">
        <f t="shared" si="2"/>
        <v>79.725579875857562</v>
      </c>
      <c r="S38">
        <f t="shared" si="3"/>
        <v>3.9323235578472451</v>
      </c>
    </row>
    <row r="39" spans="1:19" x14ac:dyDescent="0.75">
      <c r="A39" s="7">
        <v>0.5201041666666667</v>
      </c>
      <c r="B39">
        <v>55.84</v>
      </c>
      <c r="C39">
        <v>30.05</v>
      </c>
      <c r="D39">
        <v>10</v>
      </c>
      <c r="E39">
        <v>37.049999999999997</v>
      </c>
      <c r="F39">
        <v>46.59</v>
      </c>
      <c r="G39">
        <v>45.53</v>
      </c>
      <c r="H39">
        <v>46.78</v>
      </c>
      <c r="I39">
        <v>46</v>
      </c>
      <c r="J39">
        <v>30.81</v>
      </c>
      <c r="K39">
        <v>1282.73</v>
      </c>
      <c r="O39">
        <f t="shared" si="0"/>
        <v>45.875</v>
      </c>
      <c r="P39">
        <f t="shared" si="1"/>
        <v>0.98560532817703295</v>
      </c>
      <c r="Q39">
        <v>38</v>
      </c>
      <c r="R39">
        <f t="shared" si="2"/>
        <v>79.707901907356955</v>
      </c>
      <c r="S39">
        <f t="shared" si="3"/>
        <v>3.9280266408851645</v>
      </c>
    </row>
    <row r="40" spans="1:19" x14ac:dyDescent="0.75">
      <c r="A40" s="7">
        <v>0.52079861111111114</v>
      </c>
      <c r="B40">
        <v>55.83</v>
      </c>
      <c r="C40">
        <v>30.06</v>
      </c>
      <c r="D40">
        <v>10</v>
      </c>
      <c r="E40">
        <v>36.9</v>
      </c>
      <c r="F40">
        <v>43.23</v>
      </c>
      <c r="G40">
        <v>45.25</v>
      </c>
      <c r="H40">
        <v>46.79</v>
      </c>
      <c r="I40">
        <v>45.66</v>
      </c>
      <c r="J40">
        <v>30.98</v>
      </c>
      <c r="K40">
        <v>1281.3699999999999</v>
      </c>
      <c r="O40">
        <f t="shared" si="0"/>
        <v>45.864999999999995</v>
      </c>
      <c r="P40">
        <f t="shared" si="1"/>
        <v>0.9853904823289289</v>
      </c>
      <c r="Q40">
        <v>39</v>
      </c>
      <c r="R40">
        <f t="shared" si="2"/>
        <v>79.703477597296413</v>
      </c>
      <c r="S40">
        <f t="shared" si="3"/>
        <v>3.9269524116446441</v>
      </c>
    </row>
    <row r="41" spans="1:19" x14ac:dyDescent="0.75">
      <c r="A41" s="7">
        <v>0.52149305555555558</v>
      </c>
      <c r="B41">
        <v>55.74</v>
      </c>
      <c r="C41">
        <v>30.07</v>
      </c>
      <c r="D41">
        <v>10</v>
      </c>
      <c r="E41">
        <v>37.04</v>
      </c>
      <c r="F41">
        <v>45.8</v>
      </c>
      <c r="G41">
        <v>45.97</v>
      </c>
      <c r="H41">
        <v>46.85</v>
      </c>
      <c r="I41">
        <v>46.36</v>
      </c>
      <c r="J41">
        <v>32.229999999999997</v>
      </c>
      <c r="K41">
        <v>1284.0999999999999</v>
      </c>
      <c r="O41">
        <f t="shared" si="0"/>
        <v>45.775000000000006</v>
      </c>
      <c r="P41">
        <f t="shared" si="1"/>
        <v>0.98345686969599322</v>
      </c>
      <c r="Q41">
        <v>40</v>
      </c>
      <c r="R41">
        <f t="shared" si="2"/>
        <v>79.663571818678321</v>
      </c>
      <c r="S41">
        <f t="shared" si="3"/>
        <v>3.9172843484799662</v>
      </c>
    </row>
    <row r="42" spans="1:19" x14ac:dyDescent="0.75">
      <c r="A42" s="7">
        <v>0.52218750000000003</v>
      </c>
      <c r="B42">
        <v>55.72</v>
      </c>
      <c r="C42">
        <v>30.08</v>
      </c>
      <c r="D42">
        <v>10</v>
      </c>
      <c r="E42">
        <v>37.1</v>
      </c>
      <c r="F42">
        <v>46.59</v>
      </c>
      <c r="G42">
        <v>45.02</v>
      </c>
      <c r="H42">
        <v>46.98</v>
      </c>
      <c r="I42">
        <v>45.96</v>
      </c>
      <c r="J42">
        <v>31.81</v>
      </c>
      <c r="K42">
        <v>1277.26</v>
      </c>
      <c r="O42">
        <f t="shared" si="0"/>
        <v>45.754999999999995</v>
      </c>
      <c r="P42">
        <f t="shared" si="1"/>
        <v>0.98302717799978501</v>
      </c>
      <c r="Q42">
        <v>41</v>
      </c>
      <c r="R42">
        <f t="shared" si="2"/>
        <v>79.654682548355368</v>
      </c>
      <c r="S42">
        <f t="shared" si="3"/>
        <v>3.915135889998925</v>
      </c>
    </row>
    <row r="43" spans="1:19" x14ac:dyDescent="0.75">
      <c r="A43" s="7">
        <v>0.52288194444444447</v>
      </c>
      <c r="B43">
        <v>55.69</v>
      </c>
      <c r="C43">
        <v>29.98</v>
      </c>
      <c r="D43">
        <v>10</v>
      </c>
      <c r="E43">
        <v>37.06</v>
      </c>
      <c r="F43">
        <v>46.39</v>
      </c>
      <c r="G43">
        <v>45.21</v>
      </c>
      <c r="H43">
        <v>46.75</v>
      </c>
      <c r="I43">
        <v>45.78</v>
      </c>
      <c r="J43">
        <v>29.51</v>
      </c>
      <c r="K43">
        <v>1275.9000000000001</v>
      </c>
      <c r="O43">
        <f t="shared" si="0"/>
        <v>45.724999999999994</v>
      </c>
      <c r="P43">
        <f t="shared" si="1"/>
        <v>0.98238264045547308</v>
      </c>
      <c r="Q43">
        <v>42</v>
      </c>
      <c r="R43">
        <f t="shared" si="2"/>
        <v>79.64133406232915</v>
      </c>
      <c r="S43">
        <f t="shared" si="3"/>
        <v>3.9119132022773653</v>
      </c>
    </row>
    <row r="44" spans="1:19" x14ac:dyDescent="0.75">
      <c r="A44" s="7">
        <v>0.52357638888888891</v>
      </c>
      <c r="B44">
        <v>55.68</v>
      </c>
      <c r="C44">
        <v>29.9</v>
      </c>
      <c r="D44">
        <v>10</v>
      </c>
      <c r="E44">
        <v>36.49</v>
      </c>
      <c r="F44">
        <v>45.01</v>
      </c>
      <c r="G44">
        <v>44.14</v>
      </c>
      <c r="H44">
        <v>46.64</v>
      </c>
      <c r="I44">
        <v>45.43</v>
      </c>
      <c r="J44">
        <v>30.47</v>
      </c>
      <c r="K44">
        <v>1280</v>
      </c>
      <c r="O44">
        <f t="shared" si="0"/>
        <v>45.715000000000003</v>
      </c>
      <c r="P44">
        <f t="shared" si="1"/>
        <v>0.98216779460736925</v>
      </c>
      <c r="Q44">
        <v>43</v>
      </c>
      <c r="R44">
        <f t="shared" si="2"/>
        <v>79.636880673739483</v>
      </c>
      <c r="S44">
        <f t="shared" si="3"/>
        <v>3.9108389730368462</v>
      </c>
    </row>
    <row r="45" spans="1:19" x14ac:dyDescent="0.75">
      <c r="A45" s="7">
        <v>0.52427083333333335</v>
      </c>
      <c r="B45">
        <v>55.66</v>
      </c>
      <c r="C45">
        <v>29.91</v>
      </c>
      <c r="D45">
        <v>10</v>
      </c>
      <c r="E45">
        <v>36.69</v>
      </c>
      <c r="F45">
        <v>47.38</v>
      </c>
      <c r="G45">
        <v>45.49</v>
      </c>
      <c r="H45">
        <v>46.66</v>
      </c>
      <c r="I45">
        <v>45.81</v>
      </c>
      <c r="J45">
        <v>29.89</v>
      </c>
      <c r="K45">
        <v>1275.9000000000001</v>
      </c>
      <c r="O45">
        <f t="shared" si="0"/>
        <v>45.694999999999993</v>
      </c>
      <c r="P45">
        <f t="shared" si="1"/>
        <v>0.98173810291116104</v>
      </c>
      <c r="Q45">
        <v>44</v>
      </c>
      <c r="R45">
        <f t="shared" si="2"/>
        <v>79.62796804902068</v>
      </c>
      <c r="S45">
        <f t="shared" si="3"/>
        <v>3.9086905145558055</v>
      </c>
    </row>
    <row r="46" spans="1:19" x14ac:dyDescent="0.75">
      <c r="A46" s="7">
        <v>0.52496527777777779</v>
      </c>
      <c r="B46">
        <v>55.62</v>
      </c>
      <c r="C46">
        <v>29.84</v>
      </c>
      <c r="D46">
        <v>10</v>
      </c>
      <c r="E46">
        <v>36.93</v>
      </c>
      <c r="F46">
        <v>40.659999999999997</v>
      </c>
      <c r="G46">
        <v>45.94</v>
      </c>
      <c r="H46">
        <v>46.72</v>
      </c>
      <c r="I46">
        <v>45.99</v>
      </c>
      <c r="J46">
        <v>30.93</v>
      </c>
      <c r="K46">
        <v>1274.53</v>
      </c>
      <c r="O46">
        <f t="shared" si="0"/>
        <v>45.655000000000001</v>
      </c>
      <c r="P46">
        <f t="shared" si="1"/>
        <v>0.98087871951874528</v>
      </c>
      <c r="Q46">
        <v>45</v>
      </c>
      <c r="R46">
        <f t="shared" si="2"/>
        <v>79.610119373562597</v>
      </c>
      <c r="S46">
        <f t="shared" si="3"/>
        <v>3.9043935975937263</v>
      </c>
    </row>
    <row r="47" spans="1:19" x14ac:dyDescent="0.75">
      <c r="A47" s="7">
        <v>0.52565972222222224</v>
      </c>
      <c r="B47">
        <v>55.6</v>
      </c>
      <c r="C47">
        <v>29.85</v>
      </c>
      <c r="D47">
        <v>10</v>
      </c>
      <c r="E47">
        <v>36.69</v>
      </c>
      <c r="F47">
        <v>45.8</v>
      </c>
      <c r="G47">
        <v>45.26</v>
      </c>
      <c r="H47">
        <v>46.71</v>
      </c>
      <c r="I47">
        <v>45.84</v>
      </c>
      <c r="J47">
        <v>30.13</v>
      </c>
      <c r="K47">
        <v>1273.1600000000001</v>
      </c>
      <c r="O47">
        <f t="shared" si="0"/>
        <v>45.635000000000005</v>
      </c>
      <c r="P47">
        <f t="shared" si="1"/>
        <v>0.9804490278225374</v>
      </c>
      <c r="Q47">
        <v>46</v>
      </c>
      <c r="R47">
        <f t="shared" si="2"/>
        <v>79.601183302289911</v>
      </c>
      <c r="S47">
        <f t="shared" si="3"/>
        <v>3.9022451391126869</v>
      </c>
    </row>
    <row r="48" spans="1:19" x14ac:dyDescent="0.75">
      <c r="A48" s="7">
        <v>0.52635416666666668</v>
      </c>
      <c r="B48">
        <v>55.52</v>
      </c>
      <c r="C48">
        <v>29.8</v>
      </c>
      <c r="D48">
        <v>10</v>
      </c>
      <c r="E48">
        <v>36.659999999999997</v>
      </c>
      <c r="F48">
        <v>43.82</v>
      </c>
      <c r="G48">
        <v>46.07</v>
      </c>
      <c r="H48">
        <v>46.75</v>
      </c>
      <c r="I48">
        <v>46.04</v>
      </c>
      <c r="J48">
        <v>31.17</v>
      </c>
      <c r="K48">
        <v>1271.8</v>
      </c>
      <c r="O48">
        <f t="shared" si="0"/>
        <v>45.555000000000007</v>
      </c>
      <c r="P48">
        <f t="shared" si="1"/>
        <v>0.97873026103770555</v>
      </c>
      <c r="Q48">
        <v>47</v>
      </c>
      <c r="R48">
        <f t="shared" si="2"/>
        <v>79.565360553177484</v>
      </c>
      <c r="S48">
        <f t="shared" si="3"/>
        <v>3.893651305188528</v>
      </c>
    </row>
    <row r="49" spans="1:19" x14ac:dyDescent="0.75">
      <c r="A49" s="7">
        <v>0.52704861111111112</v>
      </c>
      <c r="B49">
        <v>55.49</v>
      </c>
      <c r="C49">
        <v>29.88</v>
      </c>
      <c r="D49">
        <v>10</v>
      </c>
      <c r="E49">
        <v>36.71</v>
      </c>
      <c r="F49">
        <v>41.25</v>
      </c>
      <c r="G49">
        <v>46.26</v>
      </c>
      <c r="H49">
        <v>46.99</v>
      </c>
      <c r="I49">
        <v>46.6</v>
      </c>
      <c r="J49">
        <v>32.43</v>
      </c>
      <c r="K49">
        <v>1269.06</v>
      </c>
      <c r="O49">
        <f t="shared" si="0"/>
        <v>45.525000000000006</v>
      </c>
      <c r="P49">
        <f t="shared" si="1"/>
        <v>0.97808572349339362</v>
      </c>
      <c r="Q49">
        <v>48</v>
      </c>
      <c r="R49">
        <f t="shared" si="2"/>
        <v>79.5518945634267</v>
      </c>
      <c r="S49">
        <f t="shared" si="3"/>
        <v>3.8904286174669678</v>
      </c>
    </row>
    <row r="50" spans="1:19" x14ac:dyDescent="0.75">
      <c r="A50" s="7">
        <v>0.52774305555555556</v>
      </c>
      <c r="B50">
        <v>55.43</v>
      </c>
      <c r="C50">
        <v>29.94</v>
      </c>
      <c r="D50">
        <v>10</v>
      </c>
      <c r="E50">
        <v>36.75</v>
      </c>
      <c r="F50">
        <v>44.81</v>
      </c>
      <c r="G50">
        <v>45.6</v>
      </c>
      <c r="H50">
        <v>47.01</v>
      </c>
      <c r="I50">
        <v>46.3</v>
      </c>
      <c r="J50">
        <v>31.07</v>
      </c>
      <c r="K50">
        <v>1266.33</v>
      </c>
      <c r="O50">
        <f t="shared" si="0"/>
        <v>45.465000000000003</v>
      </c>
      <c r="P50">
        <f t="shared" si="1"/>
        <v>0.97679664840476965</v>
      </c>
      <c r="Q50">
        <v>49</v>
      </c>
      <c r="R50">
        <f t="shared" si="2"/>
        <v>79.52490927086771</v>
      </c>
      <c r="S50">
        <f t="shared" si="3"/>
        <v>3.8839832420238483</v>
      </c>
    </row>
    <row r="51" spans="1:19" x14ac:dyDescent="0.75">
      <c r="A51" s="7">
        <v>0.5284375</v>
      </c>
      <c r="B51">
        <v>55.38</v>
      </c>
      <c r="C51">
        <v>29.94</v>
      </c>
      <c r="D51">
        <v>10</v>
      </c>
      <c r="E51">
        <v>36.880000000000003</v>
      </c>
      <c r="F51">
        <v>46.39</v>
      </c>
      <c r="G51">
        <v>45.88</v>
      </c>
      <c r="H51">
        <v>47.05</v>
      </c>
      <c r="I51">
        <v>45.7</v>
      </c>
      <c r="J51">
        <v>29.59</v>
      </c>
      <c r="K51">
        <v>1264.96</v>
      </c>
      <c r="O51">
        <f t="shared" si="0"/>
        <v>45.415000000000006</v>
      </c>
      <c r="P51">
        <f t="shared" si="1"/>
        <v>0.97572241916424973</v>
      </c>
      <c r="Q51">
        <v>50</v>
      </c>
      <c r="R51">
        <f t="shared" si="2"/>
        <v>79.502367059341637</v>
      </c>
      <c r="S51">
        <f t="shared" si="3"/>
        <v>3.8786120958212487</v>
      </c>
    </row>
    <row r="52" spans="1:19" x14ac:dyDescent="0.75">
      <c r="A52" s="7">
        <v>0.52913194444444445</v>
      </c>
      <c r="B52">
        <v>55.38</v>
      </c>
      <c r="C52">
        <v>29.93</v>
      </c>
      <c r="D52">
        <v>10</v>
      </c>
      <c r="E52">
        <v>37.14</v>
      </c>
      <c r="F52">
        <v>41.45</v>
      </c>
      <c r="G52">
        <v>45.96</v>
      </c>
      <c r="H52">
        <v>47.08</v>
      </c>
      <c r="I52">
        <v>46.31</v>
      </c>
      <c r="J52">
        <v>30.01</v>
      </c>
      <c r="K52">
        <v>1269.06</v>
      </c>
      <c r="O52">
        <f t="shared" si="0"/>
        <v>45.415000000000006</v>
      </c>
      <c r="P52">
        <f t="shared" si="1"/>
        <v>0.97572241916424973</v>
      </c>
      <c r="Q52">
        <v>51</v>
      </c>
      <c r="R52">
        <f t="shared" si="2"/>
        <v>79.502367059341637</v>
      </c>
      <c r="S52">
        <f t="shared" si="3"/>
        <v>3.8786120958212487</v>
      </c>
    </row>
    <row r="53" spans="1:19" x14ac:dyDescent="0.75">
      <c r="A53" s="7">
        <v>0.52982638888888889</v>
      </c>
      <c r="B53">
        <v>55.21</v>
      </c>
      <c r="C53">
        <v>29.89</v>
      </c>
      <c r="D53">
        <v>10</v>
      </c>
      <c r="E53">
        <v>37.340000000000003</v>
      </c>
      <c r="F53">
        <v>42.44</v>
      </c>
      <c r="G53">
        <v>45.22</v>
      </c>
      <c r="H53">
        <v>46.94</v>
      </c>
      <c r="I53">
        <v>45.66</v>
      </c>
      <c r="J53">
        <v>29.18</v>
      </c>
      <c r="K53">
        <v>1270.43</v>
      </c>
      <c r="O53">
        <f t="shared" si="0"/>
        <v>45.245000000000005</v>
      </c>
      <c r="P53">
        <f t="shared" si="1"/>
        <v>0.97207003974648198</v>
      </c>
      <c r="Q53">
        <v>52</v>
      </c>
      <c r="R53">
        <f t="shared" si="2"/>
        <v>79.425350867499176</v>
      </c>
      <c r="S53">
        <f t="shared" si="3"/>
        <v>3.86035019873241</v>
      </c>
    </row>
    <row r="54" spans="1:19" x14ac:dyDescent="0.75">
      <c r="A54" s="7">
        <v>0.53052083333333333</v>
      </c>
      <c r="B54">
        <v>55.17</v>
      </c>
      <c r="C54">
        <v>29.85</v>
      </c>
      <c r="D54">
        <v>10</v>
      </c>
      <c r="E54">
        <v>37.450000000000003</v>
      </c>
      <c r="F54">
        <v>45.6</v>
      </c>
      <c r="G54">
        <v>46.22</v>
      </c>
      <c r="H54">
        <v>46.91</v>
      </c>
      <c r="I54">
        <v>46.25</v>
      </c>
      <c r="J54">
        <v>31.01</v>
      </c>
      <c r="K54">
        <v>1264.96</v>
      </c>
      <c r="O54">
        <f t="shared" si="0"/>
        <v>45.204999999999998</v>
      </c>
      <c r="P54">
        <f t="shared" si="1"/>
        <v>0.97121065635406589</v>
      </c>
      <c r="Q54">
        <v>53</v>
      </c>
      <c r="R54">
        <f t="shared" si="2"/>
        <v>79.407145227297875</v>
      </c>
      <c r="S54">
        <f t="shared" si="3"/>
        <v>3.8560532817703295</v>
      </c>
    </row>
    <row r="55" spans="1:19" x14ac:dyDescent="0.75">
      <c r="A55" s="7">
        <v>0.53121527777777777</v>
      </c>
      <c r="B55">
        <v>55.06</v>
      </c>
      <c r="C55">
        <v>29.89</v>
      </c>
      <c r="D55">
        <v>10</v>
      </c>
      <c r="E55">
        <v>37.19</v>
      </c>
      <c r="F55">
        <v>47.18</v>
      </c>
      <c r="G55">
        <v>45.53</v>
      </c>
      <c r="H55">
        <v>46.92</v>
      </c>
      <c r="I55">
        <v>46.2</v>
      </c>
      <c r="J55">
        <v>30.59</v>
      </c>
      <c r="K55">
        <v>1266.33</v>
      </c>
      <c r="O55">
        <f t="shared" si="0"/>
        <v>45.094999999999999</v>
      </c>
      <c r="P55">
        <f t="shared" si="1"/>
        <v>0.968847352024922</v>
      </c>
      <c r="Q55">
        <v>54</v>
      </c>
      <c r="R55">
        <f t="shared" si="2"/>
        <v>79.356913183279744</v>
      </c>
      <c r="S55">
        <f t="shared" si="3"/>
        <v>3.8442367601246104</v>
      </c>
    </row>
    <row r="56" spans="1:19" x14ac:dyDescent="0.75">
      <c r="A56" s="7">
        <v>0.53190972222222221</v>
      </c>
      <c r="B56">
        <v>54.94</v>
      </c>
      <c r="C56">
        <v>29.94</v>
      </c>
      <c r="D56">
        <v>10</v>
      </c>
      <c r="E56">
        <v>36.47</v>
      </c>
      <c r="F56">
        <v>37.299999999999997</v>
      </c>
      <c r="G56">
        <v>44.64</v>
      </c>
      <c r="H56">
        <v>46.93</v>
      </c>
      <c r="I56">
        <v>45.96</v>
      </c>
      <c r="J56">
        <v>30.35</v>
      </c>
      <c r="K56">
        <v>1269.06</v>
      </c>
      <c r="O56">
        <f t="shared" si="0"/>
        <v>44.974999999999994</v>
      </c>
      <c r="P56">
        <f t="shared" si="1"/>
        <v>0.96626920184767418</v>
      </c>
      <c r="Q56">
        <v>55</v>
      </c>
      <c r="R56">
        <f t="shared" si="2"/>
        <v>79.301834352418012</v>
      </c>
      <c r="S56">
        <f t="shared" si="3"/>
        <v>3.8313460092383709</v>
      </c>
    </row>
    <row r="57" spans="1:19" x14ac:dyDescent="0.75">
      <c r="A57" s="7">
        <v>0.53260416666666666</v>
      </c>
      <c r="B57">
        <v>54.92</v>
      </c>
      <c r="C57">
        <v>29.87</v>
      </c>
      <c r="D57">
        <v>10</v>
      </c>
      <c r="E57">
        <v>35.82</v>
      </c>
      <c r="F57">
        <v>48.77</v>
      </c>
      <c r="G57">
        <v>45.3</v>
      </c>
      <c r="H57">
        <v>46.78</v>
      </c>
      <c r="I57">
        <v>45.73</v>
      </c>
      <c r="J57">
        <v>30.55</v>
      </c>
      <c r="K57">
        <v>1256.76</v>
      </c>
      <c r="O57">
        <f t="shared" si="0"/>
        <v>44.954999999999998</v>
      </c>
      <c r="P57">
        <f t="shared" si="1"/>
        <v>0.9658395101514663</v>
      </c>
      <c r="Q57">
        <v>56</v>
      </c>
      <c r="R57">
        <f t="shared" si="2"/>
        <v>79.292625959292621</v>
      </c>
      <c r="S57">
        <f t="shared" si="3"/>
        <v>3.8291975507573315</v>
      </c>
    </row>
    <row r="58" spans="1:19" x14ac:dyDescent="0.75">
      <c r="A58" s="7">
        <v>0.5332986111111111</v>
      </c>
      <c r="B58">
        <v>54.84</v>
      </c>
      <c r="C58">
        <v>29.88</v>
      </c>
      <c r="D58">
        <v>10</v>
      </c>
      <c r="E58">
        <v>36.18</v>
      </c>
      <c r="F58">
        <v>43.82</v>
      </c>
      <c r="G58">
        <v>46.03</v>
      </c>
      <c r="H58">
        <v>46.81</v>
      </c>
      <c r="I58">
        <v>46.27</v>
      </c>
      <c r="J58">
        <v>31.3</v>
      </c>
      <c r="K58">
        <v>1258.1199999999999</v>
      </c>
      <c r="O58">
        <f t="shared" si="0"/>
        <v>44.875</v>
      </c>
      <c r="P58">
        <f t="shared" si="1"/>
        <v>0.96412074336663445</v>
      </c>
      <c r="Q58">
        <v>57</v>
      </c>
      <c r="R58">
        <f t="shared" si="2"/>
        <v>79.255710306406684</v>
      </c>
      <c r="S58">
        <f t="shared" si="3"/>
        <v>3.8206037168331721</v>
      </c>
    </row>
    <row r="59" spans="1:19" x14ac:dyDescent="0.75">
      <c r="A59" s="7">
        <v>0.53399305555555554</v>
      </c>
      <c r="B59">
        <v>54.72</v>
      </c>
      <c r="C59">
        <v>29.91</v>
      </c>
      <c r="D59">
        <v>10</v>
      </c>
      <c r="E59">
        <v>36.299999999999997</v>
      </c>
      <c r="F59">
        <v>47.58</v>
      </c>
      <c r="G59">
        <v>46.19</v>
      </c>
      <c r="H59">
        <v>46.88</v>
      </c>
      <c r="I59">
        <v>46.28</v>
      </c>
      <c r="J59">
        <v>31.68</v>
      </c>
      <c r="K59">
        <v>1259.49</v>
      </c>
      <c r="O59">
        <f t="shared" si="0"/>
        <v>44.754999999999995</v>
      </c>
      <c r="P59">
        <f t="shared" si="1"/>
        <v>0.96154259318938651</v>
      </c>
      <c r="Q59">
        <v>58</v>
      </c>
      <c r="R59">
        <f t="shared" si="2"/>
        <v>79.200089375488787</v>
      </c>
      <c r="S59">
        <f t="shared" si="3"/>
        <v>3.8077129659469322</v>
      </c>
    </row>
    <row r="60" spans="1:19" x14ac:dyDescent="0.75">
      <c r="A60" s="7">
        <v>0.53468749999999998</v>
      </c>
      <c r="B60">
        <v>54.64</v>
      </c>
      <c r="C60">
        <v>29.96</v>
      </c>
      <c r="D60">
        <v>10</v>
      </c>
      <c r="E60">
        <v>36.409999999999997</v>
      </c>
      <c r="F60">
        <v>46.59</v>
      </c>
      <c r="G60">
        <v>45.56</v>
      </c>
      <c r="H60">
        <v>46.9</v>
      </c>
      <c r="I60">
        <v>45.9</v>
      </c>
      <c r="J60">
        <v>31.07</v>
      </c>
      <c r="K60">
        <v>1262.23</v>
      </c>
      <c r="O60">
        <f t="shared" si="0"/>
        <v>44.674999999999997</v>
      </c>
      <c r="P60">
        <f t="shared" si="1"/>
        <v>0.95982382640455466</v>
      </c>
      <c r="Q60">
        <v>59</v>
      </c>
      <c r="R60">
        <f t="shared" si="2"/>
        <v>79.162842753217689</v>
      </c>
      <c r="S60">
        <f t="shared" si="3"/>
        <v>3.7991191320227733</v>
      </c>
    </row>
    <row r="61" spans="1:19" x14ac:dyDescent="0.75">
      <c r="A61" s="7">
        <v>0.53538194444444442</v>
      </c>
      <c r="B61">
        <v>54.5</v>
      </c>
      <c r="C61">
        <v>29.92</v>
      </c>
      <c r="D61">
        <v>10</v>
      </c>
      <c r="E61">
        <v>36.11</v>
      </c>
      <c r="F61">
        <v>39.08</v>
      </c>
      <c r="G61">
        <v>45.36</v>
      </c>
      <c r="H61">
        <v>46.71</v>
      </c>
      <c r="I61">
        <v>45.81</v>
      </c>
      <c r="J61">
        <v>30.85</v>
      </c>
      <c r="K61">
        <v>1255.3900000000001</v>
      </c>
      <c r="O61">
        <f t="shared" si="0"/>
        <v>44.534999999999997</v>
      </c>
      <c r="P61">
        <f t="shared" si="1"/>
        <v>0.95681598453109884</v>
      </c>
      <c r="Q61">
        <v>60</v>
      </c>
      <c r="R61">
        <f t="shared" si="2"/>
        <v>79.097339171438193</v>
      </c>
      <c r="S61">
        <f t="shared" si="3"/>
        <v>3.784079922655494</v>
      </c>
    </row>
    <row r="62" spans="1:19" x14ac:dyDescent="0.75">
      <c r="A62" s="7">
        <v>0.53607638888888887</v>
      </c>
      <c r="B62">
        <v>54.5</v>
      </c>
      <c r="C62">
        <v>29.95</v>
      </c>
      <c r="D62">
        <v>10</v>
      </c>
      <c r="E62">
        <v>36.119999999999997</v>
      </c>
      <c r="F62">
        <v>39.28</v>
      </c>
      <c r="G62">
        <v>46.21</v>
      </c>
      <c r="H62">
        <v>46.78</v>
      </c>
      <c r="I62">
        <v>46.74</v>
      </c>
      <c r="J62">
        <v>32.81</v>
      </c>
      <c r="K62">
        <v>1251.29</v>
      </c>
      <c r="O62">
        <f t="shared" si="0"/>
        <v>44.534999999999997</v>
      </c>
      <c r="P62">
        <f t="shared" si="1"/>
        <v>0.95681598453109884</v>
      </c>
      <c r="Q62">
        <v>61</v>
      </c>
      <c r="R62">
        <f t="shared" si="2"/>
        <v>79.097339171438193</v>
      </c>
      <c r="S62">
        <f t="shared" si="3"/>
        <v>3.784079922655494</v>
      </c>
    </row>
    <row r="63" spans="1:19" x14ac:dyDescent="0.75">
      <c r="A63" s="7">
        <v>0.53677083333333331</v>
      </c>
      <c r="B63">
        <v>54.36</v>
      </c>
      <c r="C63">
        <v>30.03</v>
      </c>
      <c r="D63">
        <v>10</v>
      </c>
      <c r="E63">
        <v>36</v>
      </c>
      <c r="F63">
        <v>40.659999999999997</v>
      </c>
      <c r="G63">
        <v>45.56</v>
      </c>
      <c r="H63">
        <v>46.86</v>
      </c>
      <c r="I63">
        <v>46.52</v>
      </c>
      <c r="J63">
        <v>31.17</v>
      </c>
      <c r="K63">
        <v>1255.3900000000001</v>
      </c>
      <c r="O63">
        <f t="shared" si="0"/>
        <v>44.394999999999996</v>
      </c>
      <c r="P63">
        <f t="shared" si="1"/>
        <v>0.95380814265764302</v>
      </c>
      <c r="Q63">
        <v>62</v>
      </c>
      <c r="R63">
        <f t="shared" si="2"/>
        <v>79.031422457483956</v>
      </c>
      <c r="S63">
        <f t="shared" si="3"/>
        <v>3.7690407132882151</v>
      </c>
    </row>
    <row r="64" spans="1:19" x14ac:dyDescent="0.75">
      <c r="A64" s="7">
        <v>0.53746527777777775</v>
      </c>
      <c r="B64">
        <v>54.27</v>
      </c>
      <c r="C64">
        <v>30.16</v>
      </c>
      <c r="D64">
        <v>10</v>
      </c>
      <c r="E64">
        <v>36.35</v>
      </c>
      <c r="F64">
        <v>53.51</v>
      </c>
      <c r="G64">
        <v>46.05</v>
      </c>
      <c r="H64">
        <v>46.96</v>
      </c>
      <c r="I64">
        <v>46.89</v>
      </c>
      <c r="J64">
        <v>31.67</v>
      </c>
      <c r="K64">
        <v>1251.29</v>
      </c>
      <c r="O64">
        <f t="shared" si="0"/>
        <v>44.305000000000007</v>
      </c>
      <c r="P64">
        <f t="shared" si="1"/>
        <v>0.95187453002470734</v>
      </c>
      <c r="Q64">
        <v>63</v>
      </c>
      <c r="R64">
        <f t="shared" si="2"/>
        <v>78.988827446112182</v>
      </c>
      <c r="S64">
        <f t="shared" si="3"/>
        <v>3.7593726501235367</v>
      </c>
    </row>
    <row r="65" spans="1:19" x14ac:dyDescent="0.75">
      <c r="A65" s="7">
        <v>0.53815972222222219</v>
      </c>
      <c r="B65">
        <v>54.25</v>
      </c>
      <c r="C65">
        <v>30.22</v>
      </c>
      <c r="D65">
        <v>10</v>
      </c>
      <c r="E65">
        <v>36.26</v>
      </c>
      <c r="F65">
        <v>41.65</v>
      </c>
      <c r="G65">
        <v>45.94</v>
      </c>
      <c r="H65">
        <v>46.92</v>
      </c>
      <c r="I65">
        <v>46.42</v>
      </c>
      <c r="J65">
        <v>32.15</v>
      </c>
      <c r="K65">
        <v>1248.55</v>
      </c>
      <c r="O65">
        <f t="shared" si="0"/>
        <v>44.284999999999997</v>
      </c>
      <c r="P65">
        <f t="shared" si="1"/>
        <v>0.95144483832849924</v>
      </c>
      <c r="Q65">
        <v>64</v>
      </c>
      <c r="R65">
        <f t="shared" si="2"/>
        <v>78.979338376425432</v>
      </c>
      <c r="S65">
        <f t="shared" si="3"/>
        <v>3.757224191642496</v>
      </c>
    </row>
    <row r="66" spans="1:19" x14ac:dyDescent="0.75">
      <c r="A66" s="7">
        <v>0.53885416666666663</v>
      </c>
      <c r="B66">
        <v>54.18</v>
      </c>
      <c r="C66">
        <v>30.31</v>
      </c>
      <c r="D66">
        <v>10</v>
      </c>
      <c r="E66">
        <v>36.43</v>
      </c>
      <c r="F66">
        <v>40.270000000000003</v>
      </c>
      <c r="G66">
        <v>45.92</v>
      </c>
      <c r="H66">
        <v>46.97</v>
      </c>
      <c r="I66">
        <v>46.9</v>
      </c>
      <c r="J66">
        <v>31.79</v>
      </c>
      <c r="K66">
        <v>1240.3499999999999</v>
      </c>
      <c r="O66">
        <f t="shared" si="0"/>
        <v>44.215000000000003</v>
      </c>
      <c r="P66">
        <f t="shared" si="1"/>
        <v>0.94994091739177144</v>
      </c>
      <c r="Q66">
        <v>65</v>
      </c>
      <c r="R66">
        <f t="shared" si="2"/>
        <v>78.94605902974105</v>
      </c>
      <c r="S66">
        <f t="shared" si="3"/>
        <v>3.7497045869588574</v>
      </c>
    </row>
    <row r="67" spans="1:19" x14ac:dyDescent="0.75">
      <c r="A67" s="7">
        <v>0.53954861111111108</v>
      </c>
      <c r="B67">
        <v>53.99</v>
      </c>
      <c r="C67">
        <v>30.4</v>
      </c>
      <c r="D67">
        <v>10</v>
      </c>
      <c r="E67">
        <v>36.729999999999997</v>
      </c>
      <c r="F67">
        <v>45.6</v>
      </c>
      <c r="G67">
        <v>46.57</v>
      </c>
      <c r="H67">
        <v>46.98</v>
      </c>
      <c r="I67">
        <v>46.64</v>
      </c>
      <c r="J67">
        <v>32</v>
      </c>
      <c r="K67">
        <v>1244.45</v>
      </c>
      <c r="O67">
        <f t="shared" ref="O67:O130" si="4">B67-9.965</f>
        <v>44.025000000000006</v>
      </c>
      <c r="P67">
        <f t="shared" ref="P67:P130" si="5">O67/46.545</f>
        <v>0.94585884627779582</v>
      </c>
      <c r="Q67">
        <v>66</v>
      </c>
      <c r="R67">
        <f t="shared" ref="R67:R130" si="6">(O67-$U$11)/O67*100</f>
        <v>78.855195911413972</v>
      </c>
      <c r="S67">
        <f t="shared" ref="S67:S130" si="7">(O67-$U$11)/$U$11</f>
        <v>3.729294231388979</v>
      </c>
    </row>
    <row r="68" spans="1:19" x14ac:dyDescent="0.75">
      <c r="A68" s="7">
        <v>0.54024305555555563</v>
      </c>
      <c r="B68">
        <v>53.95</v>
      </c>
      <c r="C68">
        <v>30.49</v>
      </c>
      <c r="D68">
        <v>10</v>
      </c>
      <c r="E68">
        <v>36.479999999999997</v>
      </c>
      <c r="F68">
        <v>39.869999999999997</v>
      </c>
      <c r="G68">
        <v>45.62</v>
      </c>
      <c r="H68">
        <v>47.01</v>
      </c>
      <c r="I68">
        <v>46.37</v>
      </c>
      <c r="J68">
        <v>30.76</v>
      </c>
      <c r="K68">
        <v>1244.45</v>
      </c>
      <c r="O68">
        <f t="shared" si="4"/>
        <v>43.984999999999999</v>
      </c>
      <c r="P68">
        <f t="shared" si="5"/>
        <v>0.94499946288537973</v>
      </c>
      <c r="Q68">
        <v>67</v>
      </c>
      <c r="R68">
        <f t="shared" si="6"/>
        <v>78.835966806865983</v>
      </c>
      <c r="S68">
        <f t="shared" si="7"/>
        <v>3.7249973144268984</v>
      </c>
    </row>
    <row r="69" spans="1:19" x14ac:dyDescent="0.75">
      <c r="A69" s="7">
        <v>0.54093749999999996</v>
      </c>
      <c r="B69">
        <v>53.92</v>
      </c>
      <c r="C69">
        <v>30.54</v>
      </c>
      <c r="D69">
        <v>10</v>
      </c>
      <c r="E69">
        <v>36.65</v>
      </c>
      <c r="F69">
        <v>48.57</v>
      </c>
      <c r="G69">
        <v>46.29</v>
      </c>
      <c r="H69">
        <v>46.98</v>
      </c>
      <c r="I69">
        <v>47.06</v>
      </c>
      <c r="J69">
        <v>32.159999999999997</v>
      </c>
      <c r="K69">
        <v>1232.1500000000001</v>
      </c>
      <c r="O69">
        <f t="shared" si="4"/>
        <v>43.954999999999998</v>
      </c>
      <c r="P69">
        <f t="shared" si="5"/>
        <v>0.94435492534106769</v>
      </c>
      <c r="Q69">
        <v>68</v>
      </c>
      <c r="R69">
        <f t="shared" si="6"/>
        <v>78.821522011147778</v>
      </c>
      <c r="S69">
        <f t="shared" si="7"/>
        <v>3.7217746267053387</v>
      </c>
    </row>
    <row r="70" spans="1:19" x14ac:dyDescent="0.75">
      <c r="A70" s="7">
        <v>0.54163194444444451</v>
      </c>
      <c r="B70">
        <v>53.86</v>
      </c>
      <c r="C70">
        <v>30.58</v>
      </c>
      <c r="D70">
        <v>10</v>
      </c>
      <c r="E70">
        <v>36.409999999999997</v>
      </c>
      <c r="F70">
        <v>46.2</v>
      </c>
      <c r="G70">
        <v>46.18</v>
      </c>
      <c r="H70">
        <v>47.04</v>
      </c>
      <c r="I70">
        <v>46.79</v>
      </c>
      <c r="J70">
        <v>31.84</v>
      </c>
      <c r="K70">
        <v>1243.0899999999999</v>
      </c>
      <c r="O70">
        <f t="shared" si="4"/>
        <v>43.894999999999996</v>
      </c>
      <c r="P70">
        <f t="shared" si="5"/>
        <v>0.94306585025244372</v>
      </c>
      <c r="Q70">
        <v>69</v>
      </c>
      <c r="R70">
        <f t="shared" si="6"/>
        <v>78.792573186012078</v>
      </c>
      <c r="S70">
        <f t="shared" si="7"/>
        <v>3.7153292512622187</v>
      </c>
    </row>
    <row r="71" spans="1:19" x14ac:dyDescent="0.75">
      <c r="A71" s="7">
        <v>0.54232638888888884</v>
      </c>
      <c r="B71">
        <v>53.71</v>
      </c>
      <c r="C71">
        <v>30.55</v>
      </c>
      <c r="D71">
        <v>10</v>
      </c>
      <c r="E71">
        <v>36.18</v>
      </c>
      <c r="F71">
        <v>48.37</v>
      </c>
      <c r="G71">
        <v>46.08</v>
      </c>
      <c r="H71">
        <v>47.02</v>
      </c>
      <c r="I71">
        <v>46.63</v>
      </c>
      <c r="J71">
        <v>31.61</v>
      </c>
      <c r="K71">
        <v>1236.25</v>
      </c>
      <c r="O71">
        <f t="shared" si="4"/>
        <v>43.745000000000005</v>
      </c>
      <c r="P71">
        <f t="shared" si="5"/>
        <v>0.93984316253088418</v>
      </c>
      <c r="Q71">
        <v>70</v>
      </c>
      <c r="R71">
        <f t="shared" si="6"/>
        <v>78.719853697565441</v>
      </c>
      <c r="S71">
        <f t="shared" si="7"/>
        <v>3.6992158126544208</v>
      </c>
    </row>
    <row r="72" spans="1:19" x14ac:dyDescent="0.75">
      <c r="A72" s="7">
        <v>0.5430208333333334</v>
      </c>
      <c r="B72">
        <v>53.67</v>
      </c>
      <c r="C72">
        <v>30.5</v>
      </c>
      <c r="D72">
        <v>10</v>
      </c>
      <c r="E72">
        <v>36.340000000000003</v>
      </c>
      <c r="F72">
        <v>46.59</v>
      </c>
      <c r="G72">
        <v>46.37</v>
      </c>
      <c r="H72">
        <v>47.11</v>
      </c>
      <c r="I72">
        <v>46.81</v>
      </c>
      <c r="J72">
        <v>30.93</v>
      </c>
      <c r="K72">
        <v>1236.25</v>
      </c>
      <c r="O72">
        <f t="shared" si="4"/>
        <v>43.704999999999998</v>
      </c>
      <c r="P72">
        <f t="shared" si="5"/>
        <v>0.93898377913846809</v>
      </c>
      <c r="Q72">
        <v>71</v>
      </c>
      <c r="R72">
        <f t="shared" si="6"/>
        <v>78.700377531174922</v>
      </c>
      <c r="S72">
        <f t="shared" si="7"/>
        <v>3.6949188956923402</v>
      </c>
    </row>
    <row r="73" spans="1:19" x14ac:dyDescent="0.75">
      <c r="A73" s="7">
        <v>0.54371527777777773</v>
      </c>
      <c r="B73">
        <v>53.57</v>
      </c>
      <c r="C73">
        <v>30.42</v>
      </c>
      <c r="D73">
        <v>10</v>
      </c>
      <c r="E73">
        <v>36.35</v>
      </c>
      <c r="F73">
        <v>39.869999999999997</v>
      </c>
      <c r="G73">
        <v>46.18</v>
      </c>
      <c r="H73">
        <v>47.13</v>
      </c>
      <c r="I73">
        <v>46.95</v>
      </c>
      <c r="J73">
        <v>31.26</v>
      </c>
      <c r="K73">
        <v>1238.98</v>
      </c>
      <c r="O73">
        <f t="shared" si="4"/>
        <v>43.605000000000004</v>
      </c>
      <c r="P73">
        <f t="shared" si="5"/>
        <v>0.93683532065742836</v>
      </c>
      <c r="Q73">
        <v>72</v>
      </c>
      <c r="R73">
        <f t="shared" si="6"/>
        <v>78.651530787753714</v>
      </c>
      <c r="S73">
        <f t="shared" si="7"/>
        <v>3.6841766032871419</v>
      </c>
    </row>
    <row r="74" spans="1:19" x14ac:dyDescent="0.75">
      <c r="A74" s="7">
        <v>0.54440972222222228</v>
      </c>
      <c r="B74">
        <v>53.44</v>
      </c>
      <c r="C74">
        <v>30.34</v>
      </c>
      <c r="D74">
        <v>10</v>
      </c>
      <c r="E74">
        <v>36.33</v>
      </c>
      <c r="F74">
        <v>44.42</v>
      </c>
      <c r="G74">
        <v>46.07</v>
      </c>
      <c r="H74">
        <v>47.16</v>
      </c>
      <c r="I74">
        <v>46.77</v>
      </c>
      <c r="J74">
        <v>30.91</v>
      </c>
      <c r="K74">
        <v>1234.8800000000001</v>
      </c>
      <c r="O74">
        <f t="shared" si="4"/>
        <v>43.474999999999994</v>
      </c>
      <c r="P74">
        <f t="shared" si="5"/>
        <v>0.93404232463207637</v>
      </c>
      <c r="Q74">
        <v>73</v>
      </c>
      <c r="R74">
        <f t="shared" si="6"/>
        <v>78.587694077055787</v>
      </c>
      <c r="S74">
        <f t="shared" si="7"/>
        <v>3.6702116231603816</v>
      </c>
    </row>
    <row r="75" spans="1:19" x14ac:dyDescent="0.75">
      <c r="A75" s="7">
        <v>0.54510416666666661</v>
      </c>
      <c r="B75">
        <v>53.4</v>
      </c>
      <c r="C75">
        <v>30.26</v>
      </c>
      <c r="D75">
        <v>10</v>
      </c>
      <c r="E75">
        <v>36.44</v>
      </c>
      <c r="F75">
        <v>47.38</v>
      </c>
      <c r="G75">
        <v>45.87</v>
      </c>
      <c r="H75">
        <v>47.07</v>
      </c>
      <c r="I75">
        <v>46.45</v>
      </c>
      <c r="J75">
        <v>30.23</v>
      </c>
      <c r="K75">
        <v>1232.1500000000001</v>
      </c>
      <c r="O75">
        <f t="shared" si="4"/>
        <v>43.435000000000002</v>
      </c>
      <c r="P75">
        <f t="shared" si="5"/>
        <v>0.93318294123966061</v>
      </c>
      <c r="Q75">
        <v>74</v>
      </c>
      <c r="R75">
        <f t="shared" si="6"/>
        <v>78.567975135259587</v>
      </c>
      <c r="S75">
        <f t="shared" si="7"/>
        <v>3.6659147061983028</v>
      </c>
    </row>
    <row r="76" spans="1:19" x14ac:dyDescent="0.75">
      <c r="A76" s="7">
        <v>0.54579861111111116</v>
      </c>
      <c r="B76">
        <v>53.26</v>
      </c>
      <c r="C76">
        <v>30.17</v>
      </c>
      <c r="D76">
        <v>10</v>
      </c>
      <c r="E76">
        <v>36.549999999999997</v>
      </c>
      <c r="F76">
        <v>49.75</v>
      </c>
      <c r="G76">
        <v>46.41</v>
      </c>
      <c r="H76">
        <v>47.09</v>
      </c>
      <c r="I76">
        <v>46.72</v>
      </c>
      <c r="J76">
        <v>31.16</v>
      </c>
      <c r="K76">
        <v>1230.78</v>
      </c>
      <c r="O76">
        <f t="shared" si="4"/>
        <v>43.295000000000002</v>
      </c>
      <c r="P76">
        <f t="shared" si="5"/>
        <v>0.93017509936620479</v>
      </c>
      <c r="Q76">
        <v>75</v>
      </c>
      <c r="R76">
        <f t="shared" si="6"/>
        <v>78.498671902067215</v>
      </c>
      <c r="S76">
        <f t="shared" si="7"/>
        <v>3.650875496831024</v>
      </c>
    </row>
    <row r="77" spans="1:19" x14ac:dyDescent="0.75">
      <c r="A77" s="7">
        <v>0.5464930555555555</v>
      </c>
      <c r="B77">
        <v>53.14</v>
      </c>
      <c r="C77">
        <v>30.2</v>
      </c>
      <c r="D77">
        <v>10</v>
      </c>
      <c r="E77">
        <v>36.520000000000003</v>
      </c>
      <c r="F77">
        <v>41.25</v>
      </c>
      <c r="G77">
        <v>46.48</v>
      </c>
      <c r="H77">
        <v>47.3</v>
      </c>
      <c r="I77">
        <v>46.93</v>
      </c>
      <c r="J77">
        <v>32.08</v>
      </c>
      <c r="K77">
        <v>1229.4100000000001</v>
      </c>
      <c r="O77">
        <f t="shared" si="4"/>
        <v>43.174999999999997</v>
      </c>
      <c r="P77">
        <f t="shared" si="5"/>
        <v>0.92759694918895685</v>
      </c>
      <c r="Q77">
        <v>76</v>
      </c>
      <c r="R77">
        <f t="shared" si="6"/>
        <v>78.438911407064282</v>
      </c>
      <c r="S77">
        <f t="shared" si="7"/>
        <v>3.637984745944784</v>
      </c>
    </row>
    <row r="78" spans="1:19" x14ac:dyDescent="0.75">
      <c r="A78" s="7">
        <v>0.54718750000000005</v>
      </c>
      <c r="B78">
        <v>53.07</v>
      </c>
      <c r="C78">
        <v>30.21</v>
      </c>
      <c r="D78">
        <v>10</v>
      </c>
      <c r="E78">
        <v>36.22</v>
      </c>
      <c r="F78">
        <v>49.56</v>
      </c>
      <c r="G78">
        <v>45.34</v>
      </c>
      <c r="H78">
        <v>47.3</v>
      </c>
      <c r="I78">
        <v>46.67</v>
      </c>
      <c r="J78">
        <v>30.92</v>
      </c>
      <c r="K78">
        <v>1236.25</v>
      </c>
      <c r="O78">
        <f t="shared" si="4"/>
        <v>43.105000000000004</v>
      </c>
      <c r="P78">
        <f t="shared" si="5"/>
        <v>0.92609302825222906</v>
      </c>
      <c r="Q78">
        <v>77</v>
      </c>
      <c r="R78">
        <f t="shared" si="6"/>
        <v>78.403897459691464</v>
      </c>
      <c r="S78">
        <f t="shared" si="7"/>
        <v>3.6304651412611455</v>
      </c>
    </row>
    <row r="79" spans="1:19" x14ac:dyDescent="0.75">
      <c r="A79" s="7">
        <v>0.54788194444444438</v>
      </c>
      <c r="B79">
        <v>52.95</v>
      </c>
      <c r="C79">
        <v>30.23</v>
      </c>
      <c r="D79">
        <v>10</v>
      </c>
      <c r="E79">
        <v>36.25</v>
      </c>
      <c r="F79">
        <v>41.85</v>
      </c>
      <c r="G79">
        <v>46.45</v>
      </c>
      <c r="H79">
        <v>47.16</v>
      </c>
      <c r="I79">
        <v>46.65</v>
      </c>
      <c r="J79">
        <v>30.87</v>
      </c>
      <c r="K79">
        <v>1225.31</v>
      </c>
      <c r="O79">
        <f t="shared" si="4"/>
        <v>42.984999999999999</v>
      </c>
      <c r="P79">
        <f t="shared" si="5"/>
        <v>0.92351487807498112</v>
      </c>
      <c r="Q79">
        <v>78</v>
      </c>
      <c r="R79">
        <f t="shared" si="6"/>
        <v>78.343608235430978</v>
      </c>
      <c r="S79">
        <f t="shared" si="7"/>
        <v>3.617574390374906</v>
      </c>
    </row>
    <row r="80" spans="1:19" x14ac:dyDescent="0.75">
      <c r="A80" s="7">
        <v>0.54857638888888893</v>
      </c>
      <c r="B80">
        <v>52.88</v>
      </c>
      <c r="C80">
        <v>30.28</v>
      </c>
      <c r="D80">
        <v>10</v>
      </c>
      <c r="E80">
        <v>36.57</v>
      </c>
      <c r="F80">
        <v>53.11</v>
      </c>
      <c r="G80">
        <v>46.76</v>
      </c>
      <c r="H80">
        <v>47.31</v>
      </c>
      <c r="I80">
        <v>46.81</v>
      </c>
      <c r="J80">
        <v>31.27</v>
      </c>
      <c r="K80">
        <v>1230.78</v>
      </c>
      <c r="O80">
        <f t="shared" si="4"/>
        <v>42.915000000000006</v>
      </c>
      <c r="P80">
        <f t="shared" si="5"/>
        <v>0.92201095713825343</v>
      </c>
      <c r="Q80">
        <v>79</v>
      </c>
      <c r="R80">
        <f t="shared" si="6"/>
        <v>78.308283816847265</v>
      </c>
      <c r="S80">
        <f t="shared" si="7"/>
        <v>3.610054785691267</v>
      </c>
    </row>
    <row r="81" spans="1:19" x14ac:dyDescent="0.75">
      <c r="A81" s="7">
        <v>0.54927083333333326</v>
      </c>
      <c r="B81">
        <v>52.84</v>
      </c>
      <c r="C81">
        <v>30.21</v>
      </c>
      <c r="D81">
        <v>10</v>
      </c>
      <c r="E81">
        <v>36.72</v>
      </c>
      <c r="F81">
        <v>45.6</v>
      </c>
      <c r="G81">
        <v>46.5</v>
      </c>
      <c r="H81">
        <v>47.38</v>
      </c>
      <c r="I81">
        <v>46.79</v>
      </c>
      <c r="J81">
        <v>31.83</v>
      </c>
      <c r="K81">
        <v>1223.95</v>
      </c>
      <c r="O81">
        <f t="shared" si="4"/>
        <v>42.875</v>
      </c>
      <c r="P81">
        <f t="shared" si="5"/>
        <v>0.92115157374583734</v>
      </c>
      <c r="Q81">
        <v>80</v>
      </c>
      <c r="R81">
        <f t="shared" si="6"/>
        <v>78.288046647230331</v>
      </c>
      <c r="S81">
        <f t="shared" si="7"/>
        <v>3.6057578687291865</v>
      </c>
    </row>
    <row r="82" spans="1:19" x14ac:dyDescent="0.75">
      <c r="A82" s="7">
        <v>0.54996527777777782</v>
      </c>
      <c r="B82">
        <v>52.63</v>
      </c>
      <c r="C82">
        <v>30.11</v>
      </c>
      <c r="D82">
        <v>10</v>
      </c>
      <c r="E82">
        <v>36.61</v>
      </c>
      <c r="F82">
        <v>37.299999999999997</v>
      </c>
      <c r="G82">
        <v>46.18</v>
      </c>
      <c r="H82">
        <v>47.28</v>
      </c>
      <c r="I82">
        <v>46.49</v>
      </c>
      <c r="J82">
        <v>31.19</v>
      </c>
      <c r="K82">
        <v>1221.21</v>
      </c>
      <c r="O82">
        <f t="shared" si="4"/>
        <v>42.665000000000006</v>
      </c>
      <c r="P82">
        <f t="shared" si="5"/>
        <v>0.91663981093565372</v>
      </c>
      <c r="Q82">
        <v>81</v>
      </c>
      <c r="R82">
        <f t="shared" si="6"/>
        <v>78.18117895230283</v>
      </c>
      <c r="S82">
        <f t="shared" si="7"/>
        <v>3.583199054678269</v>
      </c>
    </row>
    <row r="83" spans="1:19" x14ac:dyDescent="0.75">
      <c r="A83" s="7">
        <v>0.55065972222222215</v>
      </c>
      <c r="B83">
        <v>52.58</v>
      </c>
      <c r="C83">
        <v>30.1</v>
      </c>
      <c r="D83">
        <v>10</v>
      </c>
      <c r="E83">
        <v>36.26</v>
      </c>
      <c r="F83">
        <v>43.63</v>
      </c>
      <c r="G83">
        <v>46.39</v>
      </c>
      <c r="H83">
        <v>47.3</v>
      </c>
      <c r="I83">
        <v>46.62</v>
      </c>
      <c r="J83">
        <v>30.96</v>
      </c>
      <c r="K83">
        <v>1218.48</v>
      </c>
      <c r="O83">
        <f t="shared" si="4"/>
        <v>42.614999999999995</v>
      </c>
      <c r="P83">
        <f t="shared" si="5"/>
        <v>0.91556558169513358</v>
      </c>
      <c r="Q83">
        <v>82</v>
      </c>
      <c r="R83">
        <f t="shared" si="6"/>
        <v>78.155579021471311</v>
      </c>
      <c r="S83">
        <f t="shared" si="7"/>
        <v>3.5778279084756681</v>
      </c>
    </row>
    <row r="84" spans="1:19" x14ac:dyDescent="0.75">
      <c r="A84" s="7">
        <v>0.5513541666666667</v>
      </c>
      <c r="B84">
        <v>52.45</v>
      </c>
      <c r="C84">
        <v>30.08</v>
      </c>
      <c r="D84">
        <v>10</v>
      </c>
      <c r="E84">
        <v>36.14</v>
      </c>
      <c r="F84">
        <v>46.39</v>
      </c>
      <c r="G84">
        <v>45.91</v>
      </c>
      <c r="H84">
        <v>47.45</v>
      </c>
      <c r="I84">
        <v>46.42</v>
      </c>
      <c r="J84">
        <v>29.56</v>
      </c>
      <c r="K84">
        <v>1214.3800000000001</v>
      </c>
      <c r="O84">
        <f t="shared" si="4"/>
        <v>42.484999999999999</v>
      </c>
      <c r="P84">
        <f t="shared" si="5"/>
        <v>0.91277258566978192</v>
      </c>
      <c r="Q84">
        <v>83</v>
      </c>
      <c r="R84">
        <f t="shared" si="6"/>
        <v>78.088737201365191</v>
      </c>
      <c r="S84">
        <f t="shared" si="7"/>
        <v>3.5638629283489096</v>
      </c>
    </row>
    <row r="85" spans="1:19" x14ac:dyDescent="0.75">
      <c r="A85" s="7">
        <v>0.55204861111111114</v>
      </c>
      <c r="B85">
        <v>52.25</v>
      </c>
      <c r="C85">
        <v>30.08</v>
      </c>
      <c r="D85">
        <v>10</v>
      </c>
      <c r="E85">
        <v>36.56</v>
      </c>
      <c r="F85">
        <v>42.24</v>
      </c>
      <c r="G85">
        <v>46.67</v>
      </c>
      <c r="H85">
        <v>47.5</v>
      </c>
      <c r="I85">
        <v>47.26</v>
      </c>
      <c r="J85">
        <v>30.71</v>
      </c>
      <c r="K85">
        <v>1215.74</v>
      </c>
      <c r="O85">
        <f t="shared" si="4"/>
        <v>42.284999999999997</v>
      </c>
      <c r="P85">
        <f t="shared" si="5"/>
        <v>0.90847566870770213</v>
      </c>
      <c r="Q85">
        <v>84</v>
      </c>
      <c r="R85">
        <f t="shared" si="6"/>
        <v>77.985101099680747</v>
      </c>
      <c r="S85">
        <f t="shared" si="7"/>
        <v>3.5423783435385108</v>
      </c>
    </row>
    <row r="86" spans="1:19" x14ac:dyDescent="0.75">
      <c r="A86" s="7">
        <v>0.55274305555555558</v>
      </c>
      <c r="B86">
        <v>52.1</v>
      </c>
      <c r="C86">
        <v>30.16</v>
      </c>
      <c r="D86">
        <v>10</v>
      </c>
      <c r="E86">
        <v>36.770000000000003</v>
      </c>
      <c r="F86">
        <v>36.51</v>
      </c>
      <c r="G86">
        <v>45.92</v>
      </c>
      <c r="H86">
        <v>47.56</v>
      </c>
      <c r="I86">
        <v>45.95</v>
      </c>
      <c r="J86">
        <v>29.9</v>
      </c>
      <c r="K86">
        <v>1215.74</v>
      </c>
      <c r="O86">
        <f t="shared" si="4"/>
        <v>42.135000000000005</v>
      </c>
      <c r="P86">
        <f t="shared" si="5"/>
        <v>0.90525298098614249</v>
      </c>
      <c r="Q86">
        <v>85</v>
      </c>
      <c r="R86">
        <f t="shared" si="6"/>
        <v>77.906728373086523</v>
      </c>
      <c r="S86">
        <f t="shared" si="7"/>
        <v>3.5262649049307124</v>
      </c>
    </row>
    <row r="87" spans="1:19" x14ac:dyDescent="0.75">
      <c r="A87" s="7">
        <v>0.55343750000000003</v>
      </c>
      <c r="B87">
        <v>52.05</v>
      </c>
      <c r="C87">
        <v>30.13</v>
      </c>
      <c r="D87">
        <v>10</v>
      </c>
      <c r="E87">
        <v>36.159999999999997</v>
      </c>
      <c r="F87">
        <v>37.700000000000003</v>
      </c>
      <c r="G87">
        <v>45.46</v>
      </c>
      <c r="H87">
        <v>47.12</v>
      </c>
      <c r="I87">
        <v>46.7</v>
      </c>
      <c r="J87">
        <v>31.03</v>
      </c>
      <c r="K87">
        <v>1211.6400000000001</v>
      </c>
      <c r="O87">
        <f t="shared" si="4"/>
        <v>42.084999999999994</v>
      </c>
      <c r="P87">
        <f t="shared" si="5"/>
        <v>0.90417875174562234</v>
      </c>
      <c r="Q87">
        <v>86</v>
      </c>
      <c r="R87">
        <f t="shared" si="6"/>
        <v>77.880479980990856</v>
      </c>
      <c r="S87">
        <f t="shared" si="7"/>
        <v>3.5208937587281119</v>
      </c>
    </row>
    <row r="88" spans="1:19" x14ac:dyDescent="0.75">
      <c r="A88" s="7">
        <v>0.55413194444444447</v>
      </c>
      <c r="B88">
        <v>51.97</v>
      </c>
      <c r="C88">
        <v>30.15</v>
      </c>
      <c r="D88">
        <v>10</v>
      </c>
      <c r="E88">
        <v>36.56</v>
      </c>
      <c r="F88">
        <v>48.37</v>
      </c>
      <c r="G88">
        <v>46.64</v>
      </c>
      <c r="H88">
        <v>47.13</v>
      </c>
      <c r="I88">
        <v>46.79</v>
      </c>
      <c r="J88">
        <v>31.66</v>
      </c>
      <c r="K88">
        <v>1214.3800000000001</v>
      </c>
      <c r="O88">
        <f t="shared" si="4"/>
        <v>42.004999999999995</v>
      </c>
      <c r="P88">
        <f t="shared" si="5"/>
        <v>0.9024599849607905</v>
      </c>
      <c r="Q88">
        <v>87</v>
      </c>
      <c r="R88">
        <f t="shared" si="6"/>
        <v>77.838352577074161</v>
      </c>
      <c r="S88">
        <f t="shared" si="7"/>
        <v>3.5122999248039526</v>
      </c>
    </row>
    <row r="89" spans="1:19" x14ac:dyDescent="0.75">
      <c r="A89" s="7">
        <v>0.55482638888888891</v>
      </c>
      <c r="B89">
        <v>51.8</v>
      </c>
      <c r="C89">
        <v>30.27</v>
      </c>
      <c r="D89">
        <v>10</v>
      </c>
      <c r="E89">
        <v>36.549999999999997</v>
      </c>
      <c r="F89">
        <v>39.479999999999997</v>
      </c>
      <c r="G89">
        <v>45.85</v>
      </c>
      <c r="H89">
        <v>47.28</v>
      </c>
      <c r="I89">
        <v>46.64</v>
      </c>
      <c r="J89">
        <v>31</v>
      </c>
      <c r="K89">
        <v>1199.3399999999999</v>
      </c>
      <c r="O89">
        <f t="shared" si="4"/>
        <v>41.834999999999994</v>
      </c>
      <c r="P89">
        <f t="shared" si="5"/>
        <v>0.89880760554302275</v>
      </c>
      <c r="Q89">
        <v>88</v>
      </c>
      <c r="R89">
        <f t="shared" si="6"/>
        <v>77.748296880602368</v>
      </c>
      <c r="S89">
        <f t="shared" si="7"/>
        <v>3.4940380277151135</v>
      </c>
    </row>
    <row r="90" spans="1:19" x14ac:dyDescent="0.75">
      <c r="A90" s="7">
        <v>0.55552083333333335</v>
      </c>
      <c r="B90">
        <v>51.74</v>
      </c>
      <c r="C90">
        <v>30.36</v>
      </c>
      <c r="D90">
        <v>10</v>
      </c>
      <c r="E90">
        <v>36.53</v>
      </c>
      <c r="F90">
        <v>41.65</v>
      </c>
      <c r="G90">
        <v>46.64</v>
      </c>
      <c r="H90">
        <v>47.36</v>
      </c>
      <c r="I90">
        <v>47.11</v>
      </c>
      <c r="J90">
        <v>30.52</v>
      </c>
      <c r="K90">
        <v>1206.17</v>
      </c>
      <c r="O90">
        <f t="shared" si="4"/>
        <v>41.775000000000006</v>
      </c>
      <c r="P90">
        <f t="shared" si="5"/>
        <v>0.89751853045439911</v>
      </c>
      <c r="Q90">
        <v>89</v>
      </c>
      <c r="R90">
        <f t="shared" si="6"/>
        <v>77.716337522441663</v>
      </c>
      <c r="S90">
        <f t="shared" si="7"/>
        <v>3.4875926522719953</v>
      </c>
    </row>
    <row r="91" spans="1:19" x14ac:dyDescent="0.75">
      <c r="A91" s="7">
        <v>0.55621527777777779</v>
      </c>
      <c r="B91">
        <v>51.67</v>
      </c>
      <c r="C91">
        <v>30.24</v>
      </c>
      <c r="D91">
        <v>10</v>
      </c>
      <c r="E91">
        <v>36.78</v>
      </c>
      <c r="F91">
        <v>39.08</v>
      </c>
      <c r="G91">
        <v>45.73</v>
      </c>
      <c r="H91">
        <v>47.33</v>
      </c>
      <c r="I91">
        <v>46.36</v>
      </c>
      <c r="J91">
        <v>30.36</v>
      </c>
      <c r="K91">
        <v>1213.01</v>
      </c>
      <c r="O91">
        <f t="shared" si="4"/>
        <v>41.704999999999998</v>
      </c>
      <c r="P91">
        <f t="shared" si="5"/>
        <v>0.89601460951767098</v>
      </c>
      <c r="Q91">
        <v>90</v>
      </c>
      <c r="R91">
        <f t="shared" si="6"/>
        <v>77.678935379450905</v>
      </c>
      <c r="S91">
        <f t="shared" si="7"/>
        <v>3.480073047588355</v>
      </c>
    </row>
    <row r="92" spans="1:19" x14ac:dyDescent="0.75">
      <c r="A92" s="7">
        <v>0.55690972222222224</v>
      </c>
      <c r="B92">
        <v>51.56</v>
      </c>
      <c r="C92">
        <v>30.16</v>
      </c>
      <c r="D92">
        <v>10</v>
      </c>
      <c r="E92">
        <v>36.729999999999997</v>
      </c>
      <c r="F92">
        <v>36.71</v>
      </c>
      <c r="G92">
        <v>45.93</v>
      </c>
      <c r="H92">
        <v>47.41</v>
      </c>
      <c r="I92">
        <v>46.82</v>
      </c>
      <c r="J92">
        <v>32.200000000000003</v>
      </c>
      <c r="K92">
        <v>1203.44</v>
      </c>
      <c r="O92">
        <f t="shared" si="4"/>
        <v>41.594999999999999</v>
      </c>
      <c r="P92">
        <f t="shared" si="5"/>
        <v>0.8936513051885272</v>
      </c>
      <c r="Q92">
        <v>91</v>
      </c>
      <c r="R92">
        <f t="shared" si="6"/>
        <v>77.619906238730621</v>
      </c>
      <c r="S92">
        <f t="shared" si="7"/>
        <v>3.4682565259426359</v>
      </c>
    </row>
    <row r="93" spans="1:19" x14ac:dyDescent="0.75">
      <c r="A93" s="7">
        <v>0.55760416666666668</v>
      </c>
      <c r="B93">
        <v>51.32</v>
      </c>
      <c r="C93">
        <v>30.2</v>
      </c>
      <c r="D93">
        <v>10</v>
      </c>
      <c r="E93">
        <v>36.69</v>
      </c>
      <c r="F93">
        <v>38.68</v>
      </c>
      <c r="G93">
        <v>46.78</v>
      </c>
      <c r="H93">
        <v>47.48</v>
      </c>
      <c r="I93">
        <v>46.75</v>
      </c>
      <c r="J93">
        <v>31.39</v>
      </c>
      <c r="K93">
        <v>1203.44</v>
      </c>
      <c r="O93">
        <f t="shared" si="4"/>
        <v>41.355000000000004</v>
      </c>
      <c r="P93">
        <f t="shared" si="5"/>
        <v>0.88849500483403165</v>
      </c>
      <c r="Q93">
        <v>92</v>
      </c>
      <c r="R93">
        <f t="shared" si="6"/>
        <v>77.490025389916582</v>
      </c>
      <c r="S93">
        <f t="shared" si="7"/>
        <v>3.4424750241701583</v>
      </c>
    </row>
    <row r="94" spans="1:19" x14ac:dyDescent="0.75">
      <c r="A94" s="7">
        <v>0.55829861111111112</v>
      </c>
      <c r="B94">
        <v>51.25</v>
      </c>
      <c r="C94">
        <v>30.25</v>
      </c>
      <c r="D94">
        <v>10</v>
      </c>
      <c r="E94">
        <v>36.83</v>
      </c>
      <c r="F94">
        <v>45.21</v>
      </c>
      <c r="G94">
        <v>47.06</v>
      </c>
      <c r="H94">
        <v>47.67</v>
      </c>
      <c r="I94">
        <v>47.32</v>
      </c>
      <c r="J94">
        <v>31.97</v>
      </c>
      <c r="K94">
        <v>1206.17</v>
      </c>
      <c r="O94">
        <f t="shared" si="4"/>
        <v>41.284999999999997</v>
      </c>
      <c r="P94">
        <f t="shared" si="5"/>
        <v>0.88699108389730363</v>
      </c>
      <c r="Q94">
        <v>93</v>
      </c>
      <c r="R94">
        <f t="shared" si="6"/>
        <v>77.451859028702913</v>
      </c>
      <c r="S94">
        <f t="shared" si="7"/>
        <v>3.4349554194865175</v>
      </c>
    </row>
    <row r="95" spans="1:19" x14ac:dyDescent="0.75">
      <c r="A95" s="7">
        <v>0.55899305555555556</v>
      </c>
      <c r="B95">
        <v>51.21</v>
      </c>
      <c r="C95">
        <v>30.32</v>
      </c>
      <c r="D95">
        <v>10</v>
      </c>
      <c r="E95">
        <v>37.03</v>
      </c>
      <c r="F95">
        <v>48.96</v>
      </c>
      <c r="G95">
        <v>45.97</v>
      </c>
      <c r="H95">
        <v>47.61</v>
      </c>
      <c r="I95">
        <v>47.05</v>
      </c>
      <c r="J95">
        <v>31.03</v>
      </c>
      <c r="K95">
        <v>1193.8699999999999</v>
      </c>
      <c r="O95">
        <f t="shared" si="4"/>
        <v>41.245000000000005</v>
      </c>
      <c r="P95">
        <f t="shared" si="5"/>
        <v>0.88613170050488776</v>
      </c>
      <c r="Q95">
        <v>94</v>
      </c>
      <c r="R95">
        <f t="shared" si="6"/>
        <v>77.429991514122918</v>
      </c>
      <c r="S95">
        <f t="shared" si="7"/>
        <v>3.4306585025244387</v>
      </c>
    </row>
    <row r="96" spans="1:19" x14ac:dyDescent="0.75">
      <c r="A96" s="7">
        <v>0.5596875</v>
      </c>
      <c r="B96">
        <v>51.07</v>
      </c>
      <c r="C96">
        <v>30.38</v>
      </c>
      <c r="D96">
        <v>10</v>
      </c>
      <c r="E96">
        <v>37.21</v>
      </c>
      <c r="F96">
        <v>42.84</v>
      </c>
      <c r="G96">
        <v>46.78</v>
      </c>
      <c r="H96">
        <v>47.69</v>
      </c>
      <c r="I96">
        <v>46.68</v>
      </c>
      <c r="J96">
        <v>30.81</v>
      </c>
      <c r="K96">
        <v>1193.8699999999999</v>
      </c>
      <c r="O96">
        <f t="shared" si="4"/>
        <v>41.105000000000004</v>
      </c>
      <c r="P96">
        <f t="shared" si="5"/>
        <v>0.88312385863143195</v>
      </c>
      <c r="Q96">
        <v>95</v>
      </c>
      <c r="R96">
        <f t="shared" si="6"/>
        <v>77.353120058387063</v>
      </c>
      <c r="S96">
        <f t="shared" si="7"/>
        <v>3.4156192931571598</v>
      </c>
    </row>
    <row r="97" spans="1:19" x14ac:dyDescent="0.75">
      <c r="A97" s="7">
        <v>0.56038194444444445</v>
      </c>
      <c r="B97">
        <v>50.97</v>
      </c>
      <c r="C97">
        <v>30.4</v>
      </c>
      <c r="D97">
        <v>10</v>
      </c>
      <c r="E97">
        <v>37.58</v>
      </c>
      <c r="F97">
        <v>39.08</v>
      </c>
      <c r="G97">
        <v>46.49</v>
      </c>
      <c r="H97">
        <v>47.68</v>
      </c>
      <c r="I97">
        <v>46.57</v>
      </c>
      <c r="J97">
        <v>30.7</v>
      </c>
      <c r="K97">
        <v>1192.5</v>
      </c>
      <c r="O97">
        <f t="shared" si="4"/>
        <v>41.004999999999995</v>
      </c>
      <c r="P97">
        <f t="shared" si="5"/>
        <v>0.880975400150392</v>
      </c>
      <c r="Q97">
        <v>96</v>
      </c>
      <c r="R97">
        <f t="shared" si="6"/>
        <v>77.297890501158392</v>
      </c>
      <c r="S97">
        <f t="shared" si="7"/>
        <v>3.4048770007519593</v>
      </c>
    </row>
    <row r="98" spans="1:19" x14ac:dyDescent="0.75">
      <c r="A98" s="7">
        <v>0.56107638888888889</v>
      </c>
      <c r="B98">
        <v>50.95</v>
      </c>
      <c r="C98">
        <v>30.38</v>
      </c>
      <c r="D98">
        <v>10</v>
      </c>
      <c r="E98">
        <v>37.57</v>
      </c>
      <c r="F98">
        <v>34.549999999999997</v>
      </c>
      <c r="G98">
        <v>46.74</v>
      </c>
      <c r="H98">
        <v>47.83</v>
      </c>
      <c r="I98">
        <v>46.61</v>
      </c>
      <c r="J98">
        <v>31.39</v>
      </c>
      <c r="K98">
        <v>1188.4000000000001</v>
      </c>
      <c r="O98">
        <f t="shared" si="4"/>
        <v>40.984999999999999</v>
      </c>
      <c r="P98">
        <f t="shared" si="5"/>
        <v>0.88054570845418412</v>
      </c>
      <c r="Q98">
        <v>97</v>
      </c>
      <c r="R98">
        <f t="shared" si="6"/>
        <v>77.286812248383555</v>
      </c>
      <c r="S98">
        <f t="shared" si="7"/>
        <v>3.4027285422709199</v>
      </c>
    </row>
    <row r="99" spans="1:19" x14ac:dyDescent="0.75">
      <c r="A99" s="7">
        <v>0.56177083333333333</v>
      </c>
      <c r="B99">
        <v>50.77</v>
      </c>
      <c r="C99">
        <v>30.42</v>
      </c>
      <c r="D99">
        <v>10</v>
      </c>
      <c r="E99">
        <v>36.99</v>
      </c>
      <c r="F99">
        <v>36.71</v>
      </c>
      <c r="G99">
        <v>46.35</v>
      </c>
      <c r="H99">
        <v>47.69</v>
      </c>
      <c r="I99">
        <v>47.04</v>
      </c>
      <c r="J99">
        <v>33.78</v>
      </c>
      <c r="K99">
        <v>1180.2</v>
      </c>
      <c r="O99">
        <f t="shared" si="4"/>
        <v>40.805000000000007</v>
      </c>
      <c r="P99">
        <f t="shared" si="5"/>
        <v>0.87667848318831254</v>
      </c>
      <c r="Q99">
        <v>98</v>
      </c>
      <c r="R99">
        <f t="shared" si="6"/>
        <v>77.186619286852093</v>
      </c>
      <c r="S99">
        <f t="shared" si="7"/>
        <v>3.3833924159415623</v>
      </c>
    </row>
    <row r="100" spans="1:19" x14ac:dyDescent="0.75">
      <c r="A100" s="7">
        <v>0.56246527777777777</v>
      </c>
      <c r="B100">
        <v>50.67</v>
      </c>
      <c r="C100">
        <v>30.52</v>
      </c>
      <c r="D100">
        <v>10</v>
      </c>
      <c r="E100">
        <v>37.450000000000003</v>
      </c>
      <c r="F100">
        <v>41.06</v>
      </c>
      <c r="G100">
        <v>46.64</v>
      </c>
      <c r="H100">
        <v>47.59</v>
      </c>
      <c r="I100">
        <v>46.71</v>
      </c>
      <c r="J100">
        <v>31.25</v>
      </c>
      <c r="K100">
        <v>1174.73</v>
      </c>
      <c r="O100">
        <f t="shared" si="4"/>
        <v>40.704999999999998</v>
      </c>
      <c r="P100">
        <f t="shared" si="5"/>
        <v>0.87453002470727248</v>
      </c>
      <c r="Q100">
        <v>99</v>
      </c>
      <c r="R100">
        <f t="shared" si="6"/>
        <v>77.130573639602005</v>
      </c>
      <c r="S100">
        <f t="shared" si="7"/>
        <v>3.3726501235363622</v>
      </c>
    </row>
    <row r="101" spans="1:19" x14ac:dyDescent="0.75">
      <c r="A101" s="7">
        <v>0.56315972222222221</v>
      </c>
      <c r="B101">
        <v>50.56</v>
      </c>
      <c r="C101">
        <v>30.56</v>
      </c>
      <c r="D101">
        <v>10</v>
      </c>
      <c r="E101">
        <v>37.590000000000003</v>
      </c>
      <c r="F101">
        <v>46.59</v>
      </c>
      <c r="G101">
        <v>46.94</v>
      </c>
      <c r="H101">
        <v>47.82</v>
      </c>
      <c r="I101">
        <v>46.74</v>
      </c>
      <c r="J101">
        <v>30.59</v>
      </c>
      <c r="K101">
        <v>1185.67</v>
      </c>
      <c r="O101">
        <f t="shared" si="4"/>
        <v>40.594999999999999</v>
      </c>
      <c r="P101">
        <f t="shared" si="5"/>
        <v>0.87216672037812859</v>
      </c>
      <c r="Q101">
        <v>100</v>
      </c>
      <c r="R101">
        <f t="shared" si="6"/>
        <v>77.068604507944329</v>
      </c>
      <c r="S101">
        <f t="shared" si="7"/>
        <v>3.3608336018906431</v>
      </c>
    </row>
    <row r="102" spans="1:19" x14ac:dyDescent="0.75">
      <c r="A102" s="7">
        <v>0.56385416666666666</v>
      </c>
      <c r="B102">
        <v>50.24</v>
      </c>
      <c r="C102">
        <v>30.58</v>
      </c>
      <c r="D102">
        <v>10</v>
      </c>
      <c r="E102">
        <v>37.32</v>
      </c>
      <c r="F102">
        <v>37.1</v>
      </c>
      <c r="G102">
        <v>45.62</v>
      </c>
      <c r="H102">
        <v>47.91</v>
      </c>
      <c r="I102">
        <v>45.96</v>
      </c>
      <c r="J102">
        <v>31.64</v>
      </c>
      <c r="K102">
        <v>1169.26</v>
      </c>
      <c r="O102">
        <f t="shared" si="4"/>
        <v>40.275000000000006</v>
      </c>
      <c r="P102">
        <f t="shared" si="5"/>
        <v>0.86529165323880131</v>
      </c>
      <c r="Q102">
        <v>101</v>
      </c>
      <c r="R102">
        <f t="shared" si="6"/>
        <v>76.886405959031663</v>
      </c>
      <c r="S102">
        <f t="shared" si="7"/>
        <v>3.3264582661940061</v>
      </c>
    </row>
    <row r="103" spans="1:19" x14ac:dyDescent="0.75">
      <c r="A103" s="7">
        <v>0.5645486111111111</v>
      </c>
      <c r="B103">
        <v>50.19</v>
      </c>
      <c r="C103">
        <v>30.61</v>
      </c>
      <c r="D103">
        <v>10</v>
      </c>
      <c r="E103">
        <v>36.61</v>
      </c>
      <c r="F103">
        <v>36.31</v>
      </c>
      <c r="G103">
        <v>45.55</v>
      </c>
      <c r="H103">
        <v>47.53</v>
      </c>
      <c r="I103">
        <v>46.19</v>
      </c>
      <c r="J103">
        <v>31.97</v>
      </c>
      <c r="K103">
        <v>1170.6300000000001</v>
      </c>
      <c r="O103">
        <f t="shared" si="4"/>
        <v>40.224999999999994</v>
      </c>
      <c r="P103">
        <f t="shared" si="5"/>
        <v>0.86421742399828105</v>
      </c>
      <c r="Q103">
        <v>102</v>
      </c>
      <c r="R103">
        <f t="shared" si="6"/>
        <v>76.857675574891232</v>
      </c>
      <c r="S103">
        <f t="shared" si="7"/>
        <v>3.3210871199914052</v>
      </c>
    </row>
    <row r="104" spans="1:19" x14ac:dyDescent="0.75">
      <c r="A104" s="7">
        <v>0.56524305555555554</v>
      </c>
      <c r="B104">
        <v>50.19</v>
      </c>
      <c r="C104">
        <v>30.67</v>
      </c>
      <c r="D104">
        <v>10</v>
      </c>
      <c r="E104">
        <v>36.770000000000003</v>
      </c>
      <c r="F104">
        <v>49.36</v>
      </c>
      <c r="G104">
        <v>46.37</v>
      </c>
      <c r="H104">
        <v>47.43</v>
      </c>
      <c r="I104">
        <v>46.15</v>
      </c>
      <c r="J104">
        <v>30.27</v>
      </c>
      <c r="K104">
        <v>1170.6300000000001</v>
      </c>
      <c r="O104">
        <f t="shared" si="4"/>
        <v>40.224999999999994</v>
      </c>
      <c r="P104">
        <f t="shared" si="5"/>
        <v>0.86421742399828105</v>
      </c>
      <c r="Q104">
        <v>103</v>
      </c>
      <c r="R104">
        <f t="shared" si="6"/>
        <v>76.857675574891232</v>
      </c>
      <c r="S104">
        <f t="shared" si="7"/>
        <v>3.3210871199914052</v>
      </c>
    </row>
    <row r="105" spans="1:19" x14ac:dyDescent="0.75">
      <c r="A105" s="7">
        <v>0.56593749999999998</v>
      </c>
      <c r="B105">
        <v>50.07</v>
      </c>
      <c r="C105">
        <v>30.63</v>
      </c>
      <c r="D105">
        <v>10</v>
      </c>
      <c r="E105">
        <v>36.979999999999997</v>
      </c>
      <c r="F105">
        <v>42.05</v>
      </c>
      <c r="G105">
        <v>46.35</v>
      </c>
      <c r="H105">
        <v>47.31</v>
      </c>
      <c r="I105">
        <v>46.5</v>
      </c>
      <c r="J105">
        <v>30.74</v>
      </c>
      <c r="K105">
        <v>1174.73</v>
      </c>
      <c r="O105">
        <f t="shared" si="4"/>
        <v>40.105000000000004</v>
      </c>
      <c r="P105">
        <f t="shared" si="5"/>
        <v>0.86163927382103345</v>
      </c>
      <c r="Q105">
        <v>104</v>
      </c>
      <c r="R105">
        <f t="shared" si="6"/>
        <v>76.788430370278022</v>
      </c>
      <c r="S105">
        <f t="shared" si="7"/>
        <v>3.308196369105167</v>
      </c>
    </row>
    <row r="106" spans="1:19" x14ac:dyDescent="0.75">
      <c r="A106" s="7">
        <v>0.56663194444444442</v>
      </c>
      <c r="B106">
        <v>49.95</v>
      </c>
      <c r="C106">
        <v>30.65</v>
      </c>
      <c r="D106">
        <v>10</v>
      </c>
      <c r="E106">
        <v>37.020000000000003</v>
      </c>
      <c r="F106">
        <v>35.130000000000003</v>
      </c>
      <c r="G106">
        <v>46.37</v>
      </c>
      <c r="H106">
        <v>47.49</v>
      </c>
      <c r="I106">
        <v>46.42</v>
      </c>
      <c r="J106">
        <v>31.9</v>
      </c>
      <c r="K106">
        <v>1166.53</v>
      </c>
      <c r="O106">
        <f t="shared" si="4"/>
        <v>39.984999999999999</v>
      </c>
      <c r="P106">
        <f t="shared" si="5"/>
        <v>0.85906112364378551</v>
      </c>
      <c r="Q106">
        <v>105</v>
      </c>
      <c r="R106">
        <f t="shared" si="6"/>
        <v>76.718769538576964</v>
      </c>
      <c r="S106">
        <f t="shared" si="7"/>
        <v>3.2953056182189275</v>
      </c>
    </row>
    <row r="107" spans="1:19" x14ac:dyDescent="0.75">
      <c r="A107" s="7">
        <v>0.56732638888888887</v>
      </c>
      <c r="B107">
        <v>49.76</v>
      </c>
      <c r="C107">
        <v>30.73</v>
      </c>
      <c r="D107">
        <v>10</v>
      </c>
      <c r="E107">
        <v>37.24</v>
      </c>
      <c r="F107">
        <v>42.64</v>
      </c>
      <c r="G107">
        <v>47.08</v>
      </c>
      <c r="H107">
        <v>47.53</v>
      </c>
      <c r="I107">
        <v>47</v>
      </c>
      <c r="J107">
        <v>31.73</v>
      </c>
      <c r="K107">
        <v>1165.1600000000001</v>
      </c>
      <c r="O107">
        <f t="shared" si="4"/>
        <v>39.795000000000002</v>
      </c>
      <c r="P107">
        <f t="shared" si="5"/>
        <v>0.85497905252980988</v>
      </c>
      <c r="Q107">
        <v>106</v>
      </c>
      <c r="R107">
        <f t="shared" si="6"/>
        <v>76.607614021862034</v>
      </c>
      <c r="S107">
        <f t="shared" si="7"/>
        <v>3.2748952626490491</v>
      </c>
    </row>
    <row r="108" spans="1:19" x14ac:dyDescent="0.75">
      <c r="A108" s="7">
        <v>0.56802083333333331</v>
      </c>
      <c r="B108">
        <v>49.64</v>
      </c>
      <c r="C108">
        <v>30.77</v>
      </c>
      <c r="D108">
        <v>10</v>
      </c>
      <c r="E108">
        <v>37.630000000000003</v>
      </c>
      <c r="F108">
        <v>48.57</v>
      </c>
      <c r="G108">
        <v>46.87</v>
      </c>
      <c r="H108">
        <v>47.59</v>
      </c>
      <c r="I108">
        <v>46.37</v>
      </c>
      <c r="J108">
        <v>29.4</v>
      </c>
      <c r="K108">
        <v>1162.43</v>
      </c>
      <c r="O108">
        <f t="shared" si="4"/>
        <v>39.674999999999997</v>
      </c>
      <c r="P108">
        <f t="shared" si="5"/>
        <v>0.85240090235256194</v>
      </c>
      <c r="Q108">
        <v>107</v>
      </c>
      <c r="R108">
        <f t="shared" si="6"/>
        <v>76.536862003780712</v>
      </c>
      <c r="S108">
        <f t="shared" si="7"/>
        <v>3.2620045117628096</v>
      </c>
    </row>
    <row r="109" spans="1:19" x14ac:dyDescent="0.75">
      <c r="A109" s="7">
        <v>0.56871527777777775</v>
      </c>
      <c r="B109">
        <v>49.52</v>
      </c>
      <c r="C109">
        <v>30.68</v>
      </c>
      <c r="D109">
        <v>10</v>
      </c>
      <c r="E109">
        <v>37.81</v>
      </c>
      <c r="F109">
        <v>40.46</v>
      </c>
      <c r="G109">
        <v>46.94</v>
      </c>
      <c r="H109">
        <v>47.56</v>
      </c>
      <c r="I109">
        <v>46.73</v>
      </c>
      <c r="J109">
        <v>32.03</v>
      </c>
      <c r="K109">
        <v>1156.96</v>
      </c>
      <c r="O109">
        <f t="shared" si="4"/>
        <v>39.555000000000007</v>
      </c>
      <c r="P109">
        <f t="shared" si="5"/>
        <v>0.84982275217531433</v>
      </c>
      <c r="Q109">
        <v>108</v>
      </c>
      <c r="R109">
        <f t="shared" si="6"/>
        <v>76.465680697762608</v>
      </c>
      <c r="S109">
        <f t="shared" si="7"/>
        <v>3.2491137608765714</v>
      </c>
    </row>
    <row r="110" spans="1:19" x14ac:dyDescent="0.75">
      <c r="A110" s="7">
        <v>0.56940972222222219</v>
      </c>
      <c r="B110">
        <v>49.45</v>
      </c>
      <c r="C110">
        <v>30.7</v>
      </c>
      <c r="D110">
        <v>10</v>
      </c>
      <c r="E110">
        <v>37.57</v>
      </c>
      <c r="F110">
        <v>34.36</v>
      </c>
      <c r="G110">
        <v>46.45</v>
      </c>
      <c r="H110">
        <v>47.46</v>
      </c>
      <c r="I110">
        <v>46.76</v>
      </c>
      <c r="J110">
        <v>31.15</v>
      </c>
      <c r="K110">
        <v>1154.22</v>
      </c>
      <c r="O110">
        <f t="shared" si="4"/>
        <v>39.484999999999999</v>
      </c>
      <c r="P110">
        <f t="shared" si="5"/>
        <v>0.84831883123858631</v>
      </c>
      <c r="Q110">
        <v>109</v>
      </c>
      <c r="R110">
        <f t="shared" si="6"/>
        <v>76.423958465239963</v>
      </c>
      <c r="S110">
        <f t="shared" si="7"/>
        <v>3.2415941561929311</v>
      </c>
    </row>
    <row r="111" spans="1:19" x14ac:dyDescent="0.75">
      <c r="A111" s="7">
        <v>0.57010416666666663</v>
      </c>
      <c r="B111">
        <v>49.42</v>
      </c>
      <c r="C111">
        <v>30.77</v>
      </c>
      <c r="D111">
        <v>10</v>
      </c>
      <c r="E111">
        <v>37.630000000000003</v>
      </c>
      <c r="F111">
        <v>39.869999999999997</v>
      </c>
      <c r="G111">
        <v>46.79</v>
      </c>
      <c r="H111">
        <v>47.45</v>
      </c>
      <c r="I111">
        <v>46.7</v>
      </c>
      <c r="J111">
        <v>31.97</v>
      </c>
      <c r="K111">
        <v>1148.75</v>
      </c>
      <c r="O111">
        <f t="shared" si="4"/>
        <v>39.454999999999998</v>
      </c>
      <c r="P111">
        <f t="shared" si="5"/>
        <v>0.84767429369427427</v>
      </c>
      <c r="Q111">
        <v>110</v>
      </c>
      <c r="R111">
        <f t="shared" si="6"/>
        <v>76.406032188569256</v>
      </c>
      <c r="S111">
        <f t="shared" si="7"/>
        <v>3.2383714684713709</v>
      </c>
    </row>
    <row r="112" spans="1:19" x14ac:dyDescent="0.75">
      <c r="A112" s="7">
        <v>0.57079861111111108</v>
      </c>
      <c r="B112">
        <v>49.32</v>
      </c>
      <c r="C112">
        <v>30.84</v>
      </c>
      <c r="D112">
        <v>10</v>
      </c>
      <c r="E112">
        <v>37.47</v>
      </c>
      <c r="F112">
        <v>33.79</v>
      </c>
      <c r="G112">
        <v>46.6</v>
      </c>
      <c r="H112">
        <v>47.46</v>
      </c>
      <c r="I112">
        <v>46.62</v>
      </c>
      <c r="J112">
        <v>32.83</v>
      </c>
      <c r="K112">
        <v>1150.1199999999999</v>
      </c>
      <c r="O112">
        <f t="shared" si="4"/>
        <v>39.355000000000004</v>
      </c>
      <c r="P112">
        <f t="shared" si="5"/>
        <v>0.84552583521323454</v>
      </c>
      <c r="Q112">
        <v>111</v>
      </c>
      <c r="R112">
        <f t="shared" si="6"/>
        <v>76.34608054885021</v>
      </c>
      <c r="S112">
        <f t="shared" si="7"/>
        <v>3.2276291760661726</v>
      </c>
    </row>
    <row r="113" spans="1:19" x14ac:dyDescent="0.75">
      <c r="A113" s="7">
        <v>0.57149305555555563</v>
      </c>
      <c r="B113">
        <v>49.25</v>
      </c>
      <c r="C113">
        <v>30.87</v>
      </c>
      <c r="D113">
        <v>10</v>
      </c>
      <c r="E113">
        <v>37.19</v>
      </c>
      <c r="F113">
        <v>41.45</v>
      </c>
      <c r="G113">
        <v>46.6</v>
      </c>
      <c r="H113">
        <v>47.43</v>
      </c>
      <c r="I113">
        <v>46.69</v>
      </c>
      <c r="J113">
        <v>30.61</v>
      </c>
      <c r="K113">
        <v>1143.29</v>
      </c>
      <c r="O113">
        <f t="shared" si="4"/>
        <v>39.284999999999997</v>
      </c>
      <c r="P113">
        <f t="shared" si="5"/>
        <v>0.84402191427650652</v>
      </c>
      <c r="Q113">
        <v>112</v>
      </c>
      <c r="R113">
        <f t="shared" si="6"/>
        <v>76.303932798778149</v>
      </c>
      <c r="S113">
        <f t="shared" si="7"/>
        <v>3.2201095713825323</v>
      </c>
    </row>
    <row r="114" spans="1:19" x14ac:dyDescent="0.75">
      <c r="A114" s="7">
        <v>0.57218749999999996</v>
      </c>
      <c r="B114">
        <v>49.12</v>
      </c>
      <c r="C114">
        <v>30.86</v>
      </c>
      <c r="D114">
        <v>10</v>
      </c>
      <c r="E114">
        <v>37.369999999999997</v>
      </c>
      <c r="F114">
        <v>37.1</v>
      </c>
      <c r="G114">
        <v>47.57</v>
      </c>
      <c r="H114">
        <v>47.63</v>
      </c>
      <c r="I114">
        <v>47.42</v>
      </c>
      <c r="J114">
        <v>32.71</v>
      </c>
      <c r="K114">
        <v>1143.29</v>
      </c>
      <c r="O114">
        <f t="shared" si="4"/>
        <v>39.155000000000001</v>
      </c>
      <c r="P114">
        <f t="shared" si="5"/>
        <v>0.84122891825115476</v>
      </c>
      <c r="Q114">
        <v>113</v>
      </c>
      <c r="R114">
        <f t="shared" si="6"/>
        <v>76.225258587664413</v>
      </c>
      <c r="S114">
        <f t="shared" si="7"/>
        <v>3.2061445912557738</v>
      </c>
    </row>
    <row r="115" spans="1:19" x14ac:dyDescent="0.75">
      <c r="A115" s="7">
        <v>0.57288194444444451</v>
      </c>
      <c r="B115">
        <v>49.11</v>
      </c>
      <c r="C115">
        <v>30.98</v>
      </c>
      <c r="D115">
        <v>10</v>
      </c>
      <c r="E115">
        <v>37.46</v>
      </c>
      <c r="F115">
        <v>40.86</v>
      </c>
      <c r="G115">
        <v>46.9</v>
      </c>
      <c r="H115">
        <v>47.73</v>
      </c>
      <c r="I115">
        <v>46.99</v>
      </c>
      <c r="J115">
        <v>32.85</v>
      </c>
      <c r="K115">
        <v>1141.92</v>
      </c>
      <c r="O115">
        <f t="shared" si="4"/>
        <v>39.144999999999996</v>
      </c>
      <c r="P115">
        <f t="shared" si="5"/>
        <v>0.84101407240305071</v>
      </c>
      <c r="Q115">
        <v>114</v>
      </c>
      <c r="R115">
        <f t="shared" si="6"/>
        <v>76.219185081108691</v>
      </c>
      <c r="S115">
        <f t="shared" si="7"/>
        <v>3.205070362015253</v>
      </c>
    </row>
    <row r="116" spans="1:19" x14ac:dyDescent="0.75">
      <c r="A116" s="7">
        <v>0.57357638888888884</v>
      </c>
      <c r="B116">
        <v>48.88</v>
      </c>
      <c r="C116">
        <v>31.09</v>
      </c>
      <c r="D116">
        <v>10</v>
      </c>
      <c r="E116">
        <v>37.44</v>
      </c>
      <c r="F116">
        <v>40.46</v>
      </c>
      <c r="G116">
        <v>46.35</v>
      </c>
      <c r="H116">
        <v>47.77</v>
      </c>
      <c r="I116">
        <v>46.81</v>
      </c>
      <c r="J116">
        <v>32.22</v>
      </c>
      <c r="K116">
        <v>1133.72</v>
      </c>
      <c r="O116">
        <f t="shared" si="4"/>
        <v>38.915000000000006</v>
      </c>
      <c r="P116">
        <f t="shared" si="5"/>
        <v>0.83607261789665921</v>
      </c>
      <c r="Q116">
        <v>115</v>
      </c>
      <c r="R116">
        <f t="shared" si="6"/>
        <v>76.078632917897977</v>
      </c>
      <c r="S116">
        <f t="shared" si="7"/>
        <v>3.1803630894832957</v>
      </c>
    </row>
    <row r="117" spans="1:19" x14ac:dyDescent="0.75">
      <c r="A117" s="7">
        <v>0.5742708333333334</v>
      </c>
      <c r="B117">
        <v>48.87</v>
      </c>
      <c r="C117">
        <v>31.16</v>
      </c>
      <c r="D117">
        <v>10</v>
      </c>
      <c r="E117">
        <v>37.33</v>
      </c>
      <c r="F117">
        <v>44.42</v>
      </c>
      <c r="G117">
        <v>46.26</v>
      </c>
      <c r="H117">
        <v>47.71</v>
      </c>
      <c r="I117">
        <v>46.61</v>
      </c>
      <c r="J117">
        <v>31.09</v>
      </c>
      <c r="K117">
        <v>1136.45</v>
      </c>
      <c r="O117">
        <f t="shared" si="4"/>
        <v>38.905000000000001</v>
      </c>
      <c r="P117">
        <f t="shared" si="5"/>
        <v>0.83585777204855516</v>
      </c>
      <c r="Q117">
        <v>116</v>
      </c>
      <c r="R117">
        <f t="shared" si="6"/>
        <v>76.072484256522301</v>
      </c>
      <c r="S117">
        <f t="shared" si="7"/>
        <v>3.1792888602427753</v>
      </c>
    </row>
    <row r="118" spans="1:19" x14ac:dyDescent="0.75">
      <c r="A118" s="7">
        <v>0.57496527777777773</v>
      </c>
      <c r="B118">
        <v>48.78</v>
      </c>
      <c r="C118">
        <v>31.2</v>
      </c>
      <c r="D118">
        <v>10</v>
      </c>
      <c r="E118">
        <v>37.68</v>
      </c>
      <c r="F118">
        <v>39.67</v>
      </c>
      <c r="G118">
        <v>47.46</v>
      </c>
      <c r="H118">
        <v>47.61</v>
      </c>
      <c r="I118">
        <v>46.88</v>
      </c>
      <c r="J118">
        <v>32.49</v>
      </c>
      <c r="K118">
        <v>1126.8800000000001</v>
      </c>
      <c r="O118">
        <f t="shared" si="4"/>
        <v>38.814999999999998</v>
      </c>
      <c r="P118">
        <f t="shared" si="5"/>
        <v>0.83392415941561926</v>
      </c>
      <c r="Q118">
        <v>117</v>
      </c>
      <c r="R118">
        <f t="shared" si="6"/>
        <v>76.017003735669192</v>
      </c>
      <c r="S118">
        <f t="shared" si="7"/>
        <v>3.1696207970780956</v>
      </c>
    </row>
    <row r="119" spans="1:19" x14ac:dyDescent="0.75">
      <c r="A119" s="7">
        <v>0.57565972222222228</v>
      </c>
      <c r="B119">
        <v>48.65</v>
      </c>
      <c r="C119">
        <v>31.32</v>
      </c>
      <c r="D119">
        <v>10</v>
      </c>
      <c r="E119">
        <v>37.85</v>
      </c>
      <c r="F119">
        <v>37.299999999999997</v>
      </c>
      <c r="G119">
        <v>47.58</v>
      </c>
      <c r="H119">
        <v>47.72</v>
      </c>
      <c r="I119">
        <v>46.87</v>
      </c>
      <c r="J119">
        <v>33.299999999999997</v>
      </c>
      <c r="K119">
        <v>1130.98</v>
      </c>
      <c r="O119">
        <f t="shared" si="4"/>
        <v>38.685000000000002</v>
      </c>
      <c r="P119">
        <f t="shared" si="5"/>
        <v>0.83113116339026749</v>
      </c>
      <c r="Q119">
        <v>118</v>
      </c>
      <c r="R119">
        <f t="shared" si="6"/>
        <v>75.936409461031403</v>
      </c>
      <c r="S119">
        <f t="shared" si="7"/>
        <v>3.1556558169513371</v>
      </c>
    </row>
    <row r="120" spans="1:19" x14ac:dyDescent="0.75">
      <c r="A120" s="7">
        <v>0.57635416666666661</v>
      </c>
      <c r="B120">
        <v>48.53</v>
      </c>
      <c r="C120">
        <v>31.5</v>
      </c>
      <c r="D120">
        <v>10</v>
      </c>
      <c r="E120">
        <v>38.01</v>
      </c>
      <c r="F120">
        <v>36.909999999999997</v>
      </c>
      <c r="G120">
        <v>47</v>
      </c>
      <c r="H120">
        <v>47.87</v>
      </c>
      <c r="I120">
        <v>47.2</v>
      </c>
      <c r="J120">
        <v>32.35</v>
      </c>
      <c r="K120">
        <v>1121.4100000000001</v>
      </c>
      <c r="O120">
        <f t="shared" si="4"/>
        <v>38.564999999999998</v>
      </c>
      <c r="P120">
        <f t="shared" si="5"/>
        <v>0.82855301321301955</v>
      </c>
      <c r="Q120">
        <v>119</v>
      </c>
      <c r="R120">
        <f t="shared" si="6"/>
        <v>75.861532477635151</v>
      </c>
      <c r="S120">
        <f t="shared" si="7"/>
        <v>3.1427650660650976</v>
      </c>
    </row>
    <row r="121" spans="1:19" x14ac:dyDescent="0.75">
      <c r="A121" s="7">
        <v>0.57704861111111116</v>
      </c>
      <c r="B121">
        <v>48.51</v>
      </c>
      <c r="C121">
        <v>31.57</v>
      </c>
      <c r="D121">
        <v>10</v>
      </c>
      <c r="E121">
        <v>37.72</v>
      </c>
      <c r="F121">
        <v>33.979999999999997</v>
      </c>
      <c r="G121">
        <v>46.59</v>
      </c>
      <c r="H121">
        <v>47.89</v>
      </c>
      <c r="I121">
        <v>46.76</v>
      </c>
      <c r="J121">
        <v>31.68</v>
      </c>
      <c r="K121">
        <v>1120.05</v>
      </c>
      <c r="O121">
        <f t="shared" si="4"/>
        <v>38.545000000000002</v>
      </c>
      <c r="P121">
        <f t="shared" si="5"/>
        <v>0.82812332151681167</v>
      </c>
      <c r="Q121">
        <v>120</v>
      </c>
      <c r="R121">
        <f t="shared" si="6"/>
        <v>75.849007653392135</v>
      </c>
      <c r="S121">
        <f t="shared" si="7"/>
        <v>3.1406166075840583</v>
      </c>
    </row>
    <row r="122" spans="1:19" x14ac:dyDescent="0.75">
      <c r="A122" s="7">
        <v>0.5777430555555555</v>
      </c>
      <c r="B122">
        <v>48.38</v>
      </c>
      <c r="C122">
        <v>31.54</v>
      </c>
      <c r="D122">
        <v>10</v>
      </c>
      <c r="E122">
        <v>37.72</v>
      </c>
      <c r="F122">
        <v>34.74</v>
      </c>
      <c r="G122">
        <v>47.2</v>
      </c>
      <c r="H122">
        <v>47.73</v>
      </c>
      <c r="I122">
        <v>46.78</v>
      </c>
      <c r="J122">
        <v>31.88</v>
      </c>
      <c r="K122">
        <v>1110.48</v>
      </c>
      <c r="O122">
        <f t="shared" si="4"/>
        <v>38.415000000000006</v>
      </c>
      <c r="P122">
        <f t="shared" si="5"/>
        <v>0.82533032549146002</v>
      </c>
      <c r="Q122">
        <v>121</v>
      </c>
      <c r="R122">
        <f t="shared" si="6"/>
        <v>75.767278406872322</v>
      </c>
      <c r="S122">
        <f t="shared" si="7"/>
        <v>3.1266516274572997</v>
      </c>
    </row>
    <row r="123" spans="1:19" x14ac:dyDescent="0.75">
      <c r="A123" s="7">
        <v>0.57843750000000005</v>
      </c>
      <c r="B123">
        <v>48.29</v>
      </c>
      <c r="C123">
        <v>31.56</v>
      </c>
      <c r="D123">
        <v>10</v>
      </c>
      <c r="E123">
        <v>37.79</v>
      </c>
      <c r="F123">
        <v>43.82</v>
      </c>
      <c r="G123">
        <v>47.03</v>
      </c>
      <c r="H123">
        <v>47.71</v>
      </c>
      <c r="I123">
        <v>46.85</v>
      </c>
      <c r="J123">
        <v>31.76</v>
      </c>
      <c r="K123">
        <v>1107.74</v>
      </c>
      <c r="O123">
        <f t="shared" si="4"/>
        <v>38.325000000000003</v>
      </c>
      <c r="P123">
        <f t="shared" si="5"/>
        <v>0.823396712858524</v>
      </c>
      <c r="Q123">
        <v>122</v>
      </c>
      <c r="R123">
        <f t="shared" si="6"/>
        <v>75.710371819960869</v>
      </c>
      <c r="S123">
        <f t="shared" si="7"/>
        <v>3.11698356429262</v>
      </c>
    </row>
    <row r="124" spans="1:19" x14ac:dyDescent="0.75">
      <c r="A124" s="7">
        <v>0.57913194444444438</v>
      </c>
      <c r="B124">
        <v>48.11</v>
      </c>
      <c r="C124">
        <v>31.56</v>
      </c>
      <c r="D124">
        <v>10</v>
      </c>
      <c r="E124">
        <v>37.380000000000003</v>
      </c>
      <c r="F124">
        <v>34.93</v>
      </c>
      <c r="G124">
        <v>46.48</v>
      </c>
      <c r="H124">
        <v>47.54</v>
      </c>
      <c r="I124">
        <v>46.2</v>
      </c>
      <c r="J124">
        <v>31.55</v>
      </c>
      <c r="K124">
        <v>1105.01</v>
      </c>
      <c r="O124">
        <f t="shared" si="4"/>
        <v>38.144999999999996</v>
      </c>
      <c r="P124">
        <f t="shared" si="5"/>
        <v>0.81952948759265221</v>
      </c>
      <c r="Q124">
        <v>123</v>
      </c>
      <c r="R124">
        <f t="shared" si="6"/>
        <v>75.595753047581596</v>
      </c>
      <c r="S124">
        <f t="shared" si="7"/>
        <v>3.0976474379632606</v>
      </c>
    </row>
    <row r="125" spans="1:19" x14ac:dyDescent="0.75">
      <c r="A125" s="7">
        <v>0.57982638888888893</v>
      </c>
      <c r="B125">
        <v>47.97</v>
      </c>
      <c r="C125">
        <v>31.56</v>
      </c>
      <c r="D125">
        <v>10</v>
      </c>
      <c r="E125">
        <v>37.94</v>
      </c>
      <c r="F125">
        <v>47.58</v>
      </c>
      <c r="G125">
        <v>47.36</v>
      </c>
      <c r="H125">
        <v>47.55</v>
      </c>
      <c r="I125">
        <v>46.5</v>
      </c>
      <c r="J125">
        <v>31.23</v>
      </c>
      <c r="K125">
        <v>1105.01</v>
      </c>
      <c r="O125">
        <f t="shared" si="4"/>
        <v>38.004999999999995</v>
      </c>
      <c r="P125">
        <f t="shared" si="5"/>
        <v>0.81652164571919639</v>
      </c>
      <c r="Q125">
        <v>124</v>
      </c>
      <c r="R125">
        <f t="shared" si="6"/>
        <v>75.505854492829883</v>
      </c>
      <c r="S125">
        <f t="shared" si="7"/>
        <v>3.0826082285959813</v>
      </c>
    </row>
    <row r="126" spans="1:19" x14ac:dyDescent="0.75">
      <c r="A126" s="7">
        <v>0.58052083333333326</v>
      </c>
      <c r="B126">
        <v>47.95</v>
      </c>
      <c r="C126">
        <v>31.7</v>
      </c>
      <c r="D126">
        <v>10</v>
      </c>
      <c r="E126">
        <v>38.090000000000003</v>
      </c>
      <c r="F126">
        <v>41.65</v>
      </c>
      <c r="G126">
        <v>47.74</v>
      </c>
      <c r="H126">
        <v>47.67</v>
      </c>
      <c r="I126">
        <v>47.13</v>
      </c>
      <c r="J126">
        <v>34.19</v>
      </c>
      <c r="K126">
        <v>1107.74</v>
      </c>
      <c r="O126">
        <f t="shared" si="4"/>
        <v>37.984999999999999</v>
      </c>
      <c r="P126">
        <f t="shared" si="5"/>
        <v>0.81609195402298851</v>
      </c>
      <c r="Q126">
        <v>125</v>
      </c>
      <c r="R126">
        <f t="shared" si="6"/>
        <v>75.492957746478879</v>
      </c>
      <c r="S126">
        <f t="shared" si="7"/>
        <v>3.0804597701149419</v>
      </c>
    </row>
    <row r="127" spans="1:19" x14ac:dyDescent="0.75">
      <c r="A127" s="7">
        <v>0.58121527777777782</v>
      </c>
      <c r="B127">
        <v>47.87</v>
      </c>
      <c r="C127">
        <v>31.91</v>
      </c>
      <c r="D127">
        <v>10</v>
      </c>
      <c r="E127">
        <v>38.549999999999997</v>
      </c>
      <c r="F127">
        <v>42.84</v>
      </c>
      <c r="G127">
        <v>48.23</v>
      </c>
      <c r="H127">
        <v>47.86</v>
      </c>
      <c r="I127">
        <v>46.98</v>
      </c>
      <c r="J127">
        <v>31.54</v>
      </c>
      <c r="K127">
        <v>1102.27</v>
      </c>
      <c r="O127">
        <f t="shared" si="4"/>
        <v>37.905000000000001</v>
      </c>
      <c r="P127">
        <f t="shared" si="5"/>
        <v>0.81437318723815666</v>
      </c>
      <c r="Q127">
        <v>126</v>
      </c>
      <c r="R127">
        <f t="shared" si="6"/>
        <v>75.44123466561139</v>
      </c>
      <c r="S127">
        <f t="shared" si="7"/>
        <v>3.071865936190783</v>
      </c>
    </row>
    <row r="128" spans="1:19" x14ac:dyDescent="0.75">
      <c r="A128" s="7">
        <v>0.58190972222222226</v>
      </c>
      <c r="B128">
        <v>47.77</v>
      </c>
      <c r="C128">
        <v>32.06</v>
      </c>
      <c r="D128">
        <v>10</v>
      </c>
      <c r="E128">
        <v>37.92</v>
      </c>
      <c r="F128">
        <v>35.520000000000003</v>
      </c>
      <c r="G128">
        <v>47.1</v>
      </c>
      <c r="H128">
        <v>47.94</v>
      </c>
      <c r="I128">
        <v>47.09</v>
      </c>
      <c r="J128">
        <v>31.56</v>
      </c>
      <c r="K128">
        <v>1106.3699999999999</v>
      </c>
      <c r="O128">
        <f t="shared" si="4"/>
        <v>37.805000000000007</v>
      </c>
      <c r="P128">
        <f t="shared" si="5"/>
        <v>0.81222472875711693</v>
      </c>
      <c r="Q128">
        <v>127</v>
      </c>
      <c r="R128">
        <f t="shared" si="6"/>
        <v>75.376272979764579</v>
      </c>
      <c r="S128">
        <f t="shared" si="7"/>
        <v>3.0611236437855842</v>
      </c>
    </row>
    <row r="129" spans="1:19" x14ac:dyDescent="0.75">
      <c r="A129" s="7">
        <v>0.5826041666666667</v>
      </c>
      <c r="B129">
        <v>47.66</v>
      </c>
      <c r="C129">
        <v>32.19</v>
      </c>
      <c r="D129">
        <v>10</v>
      </c>
      <c r="E129">
        <v>38.42</v>
      </c>
      <c r="F129">
        <v>47.18</v>
      </c>
      <c r="G129">
        <v>48.13</v>
      </c>
      <c r="H129">
        <v>47.98</v>
      </c>
      <c r="I129">
        <v>47.2</v>
      </c>
      <c r="J129">
        <v>31.49</v>
      </c>
      <c r="K129">
        <v>1099.54</v>
      </c>
      <c r="O129">
        <f t="shared" si="4"/>
        <v>37.694999999999993</v>
      </c>
      <c r="P129">
        <f t="shared" si="5"/>
        <v>0.80986142442797271</v>
      </c>
      <c r="Q129">
        <v>128</v>
      </c>
      <c r="R129">
        <f t="shared" si="6"/>
        <v>75.304417031436515</v>
      </c>
      <c r="S129">
        <f t="shared" si="7"/>
        <v>3.0493071221398633</v>
      </c>
    </row>
    <row r="130" spans="1:19" x14ac:dyDescent="0.75">
      <c r="A130" s="7">
        <v>0.58329861111111114</v>
      </c>
      <c r="B130">
        <v>47.63</v>
      </c>
      <c r="C130">
        <v>32.39</v>
      </c>
      <c r="D130">
        <v>10</v>
      </c>
      <c r="E130">
        <v>38.31</v>
      </c>
      <c r="F130">
        <v>32.840000000000003</v>
      </c>
      <c r="G130">
        <v>47.33</v>
      </c>
      <c r="H130">
        <v>48.03</v>
      </c>
      <c r="I130">
        <v>47.24</v>
      </c>
      <c r="J130">
        <v>31.6</v>
      </c>
      <c r="K130">
        <v>1094.07</v>
      </c>
      <c r="O130">
        <f t="shared" si="4"/>
        <v>37.665000000000006</v>
      </c>
      <c r="P130">
        <f t="shared" si="5"/>
        <v>0.80921688688366111</v>
      </c>
      <c r="Q130">
        <v>129</v>
      </c>
      <c r="R130">
        <f t="shared" si="6"/>
        <v>75.284747112704096</v>
      </c>
      <c r="S130">
        <f t="shared" si="7"/>
        <v>3.0460844344183049</v>
      </c>
    </row>
    <row r="131" spans="1:19" x14ac:dyDescent="0.75">
      <c r="A131" s="7">
        <v>0.58399305555555558</v>
      </c>
      <c r="B131">
        <v>47.49</v>
      </c>
      <c r="C131">
        <v>32.56</v>
      </c>
      <c r="D131">
        <v>10</v>
      </c>
      <c r="E131">
        <v>38.549999999999997</v>
      </c>
      <c r="F131">
        <v>36.31</v>
      </c>
      <c r="G131">
        <v>48.42</v>
      </c>
      <c r="H131">
        <v>48.17</v>
      </c>
      <c r="I131">
        <v>47.46</v>
      </c>
      <c r="J131">
        <v>33.28</v>
      </c>
      <c r="K131">
        <v>1081.77</v>
      </c>
      <c r="O131">
        <f t="shared" ref="O131:O194" si="8">B131-9.965</f>
        <v>37.525000000000006</v>
      </c>
      <c r="P131">
        <f t="shared" ref="P131:P194" si="9">O131/46.545</f>
        <v>0.80620904501020529</v>
      </c>
      <c r="Q131">
        <v>130</v>
      </c>
      <c r="R131">
        <f t="shared" ref="R131:R194" si="10">(O131-$U$11)/O131*100</f>
        <v>75.192538307794806</v>
      </c>
      <c r="S131">
        <f t="shared" ref="S131:S194" si="11">(O131-$U$11)/$U$11</f>
        <v>3.031045225051026</v>
      </c>
    </row>
    <row r="132" spans="1:19" x14ac:dyDescent="0.75">
      <c r="A132" s="7">
        <v>0.58468750000000003</v>
      </c>
      <c r="B132">
        <v>47.4</v>
      </c>
      <c r="C132">
        <v>32.700000000000003</v>
      </c>
      <c r="D132">
        <v>10</v>
      </c>
      <c r="E132">
        <v>38.83</v>
      </c>
      <c r="F132">
        <v>39.479999999999997</v>
      </c>
      <c r="G132">
        <v>47.54</v>
      </c>
      <c r="H132">
        <v>48.02</v>
      </c>
      <c r="I132">
        <v>47.03</v>
      </c>
      <c r="J132">
        <v>33.07</v>
      </c>
      <c r="K132">
        <v>1087.23</v>
      </c>
      <c r="O132">
        <f t="shared" si="8"/>
        <v>37.435000000000002</v>
      </c>
      <c r="P132">
        <f t="shared" si="9"/>
        <v>0.80427543237726928</v>
      </c>
      <c r="Q132">
        <v>131</v>
      </c>
      <c r="R132">
        <f t="shared" si="10"/>
        <v>75.132897021503936</v>
      </c>
      <c r="S132">
        <f t="shared" si="11"/>
        <v>3.0213771618863463</v>
      </c>
    </row>
    <row r="133" spans="1:19" x14ac:dyDescent="0.75">
      <c r="A133" s="7">
        <v>0.58538194444444447</v>
      </c>
      <c r="B133">
        <v>47.32</v>
      </c>
      <c r="C133">
        <v>32.82</v>
      </c>
      <c r="D133">
        <v>10</v>
      </c>
      <c r="E133">
        <v>39.01</v>
      </c>
      <c r="F133">
        <v>37.89</v>
      </c>
      <c r="G133">
        <v>48.32</v>
      </c>
      <c r="H133">
        <v>48.12</v>
      </c>
      <c r="I133">
        <v>47.22</v>
      </c>
      <c r="J133">
        <v>32.42</v>
      </c>
      <c r="K133">
        <v>1073.56</v>
      </c>
      <c r="O133">
        <f t="shared" si="8"/>
        <v>37.355000000000004</v>
      </c>
      <c r="P133">
        <f t="shared" si="9"/>
        <v>0.80255666559243743</v>
      </c>
      <c r="Q133">
        <v>132</v>
      </c>
      <c r="R133">
        <f t="shared" si="10"/>
        <v>75.079641279614506</v>
      </c>
      <c r="S133">
        <f t="shared" si="11"/>
        <v>3.012783327962187</v>
      </c>
    </row>
    <row r="134" spans="1:19" x14ac:dyDescent="0.75">
      <c r="A134" s="7">
        <v>0.58607638888888891</v>
      </c>
      <c r="B134">
        <v>47.29</v>
      </c>
      <c r="C134">
        <v>32.93</v>
      </c>
      <c r="D134">
        <v>10</v>
      </c>
      <c r="E134">
        <v>38.799999999999997</v>
      </c>
      <c r="F134">
        <v>32.65</v>
      </c>
      <c r="G134">
        <v>48.24</v>
      </c>
      <c r="H134">
        <v>48.06</v>
      </c>
      <c r="I134">
        <v>47.37</v>
      </c>
      <c r="J134">
        <v>32.299999999999997</v>
      </c>
      <c r="K134">
        <v>1083.1300000000001</v>
      </c>
      <c r="O134">
        <f t="shared" si="8"/>
        <v>37.325000000000003</v>
      </c>
      <c r="P134">
        <f t="shared" si="9"/>
        <v>0.80191212804812551</v>
      </c>
      <c r="Q134">
        <v>133</v>
      </c>
      <c r="R134">
        <f t="shared" si="10"/>
        <v>75.059611520428675</v>
      </c>
      <c r="S134">
        <f t="shared" si="11"/>
        <v>3.0095606402406272</v>
      </c>
    </row>
    <row r="135" spans="1:19" x14ac:dyDescent="0.75">
      <c r="A135" s="7">
        <v>0.58677083333333335</v>
      </c>
      <c r="B135">
        <v>47.2</v>
      </c>
      <c r="C135">
        <v>32.979999999999997</v>
      </c>
      <c r="D135">
        <v>10</v>
      </c>
      <c r="E135">
        <v>39.04</v>
      </c>
      <c r="F135">
        <v>32.270000000000003</v>
      </c>
      <c r="G135">
        <v>47.48</v>
      </c>
      <c r="H135">
        <v>48.01</v>
      </c>
      <c r="I135">
        <v>46.87</v>
      </c>
      <c r="J135">
        <v>31.84</v>
      </c>
      <c r="K135">
        <v>1076.3</v>
      </c>
      <c r="O135">
        <f t="shared" si="8"/>
        <v>37.234999999999999</v>
      </c>
      <c r="P135">
        <f t="shared" si="9"/>
        <v>0.79997851541518961</v>
      </c>
      <c r="Q135">
        <v>134</v>
      </c>
      <c r="R135">
        <f t="shared" si="10"/>
        <v>74.99932858869343</v>
      </c>
      <c r="S135">
        <f t="shared" si="11"/>
        <v>2.9998925770759475</v>
      </c>
    </row>
    <row r="136" spans="1:19" x14ac:dyDescent="0.75">
      <c r="A136" s="7">
        <v>0.58746527777777779</v>
      </c>
      <c r="B136">
        <v>47.13</v>
      </c>
      <c r="C136">
        <v>33.020000000000003</v>
      </c>
      <c r="D136">
        <v>10</v>
      </c>
      <c r="E136">
        <v>38.85</v>
      </c>
      <c r="F136">
        <v>37.1</v>
      </c>
      <c r="G136">
        <v>47.43</v>
      </c>
      <c r="H136">
        <v>48</v>
      </c>
      <c r="I136">
        <v>46.7</v>
      </c>
      <c r="J136">
        <v>31.58</v>
      </c>
      <c r="K136">
        <v>1068.0899999999999</v>
      </c>
      <c r="O136">
        <f t="shared" si="8"/>
        <v>37.165000000000006</v>
      </c>
      <c r="P136">
        <f t="shared" si="9"/>
        <v>0.79847459447846181</v>
      </c>
      <c r="Q136">
        <v>135</v>
      </c>
      <c r="R136">
        <f t="shared" si="10"/>
        <v>74.952240010762821</v>
      </c>
      <c r="S136">
        <f t="shared" si="11"/>
        <v>2.9923729723923089</v>
      </c>
    </row>
    <row r="137" spans="1:19" x14ac:dyDescent="0.75">
      <c r="A137" s="7">
        <v>0.58815972222222224</v>
      </c>
      <c r="B137">
        <v>47.01</v>
      </c>
      <c r="C137">
        <v>33.04</v>
      </c>
      <c r="D137">
        <v>10</v>
      </c>
      <c r="E137">
        <v>39.159999999999997</v>
      </c>
      <c r="F137">
        <v>35.92</v>
      </c>
      <c r="G137">
        <v>48.29</v>
      </c>
      <c r="H137">
        <v>47.99</v>
      </c>
      <c r="I137">
        <v>46.94</v>
      </c>
      <c r="J137">
        <v>31.75</v>
      </c>
      <c r="K137">
        <v>1057.1600000000001</v>
      </c>
      <c r="O137">
        <f t="shared" si="8"/>
        <v>37.045000000000002</v>
      </c>
      <c r="P137">
        <f t="shared" si="9"/>
        <v>0.79589644430121387</v>
      </c>
      <c r="Q137">
        <v>136</v>
      </c>
      <c r="R137">
        <f t="shared" si="10"/>
        <v>74.871102712916723</v>
      </c>
      <c r="S137">
        <f t="shared" si="11"/>
        <v>2.979482221506069</v>
      </c>
    </row>
    <row r="138" spans="1:19" x14ac:dyDescent="0.75">
      <c r="A138" s="7">
        <v>0.58885416666666668</v>
      </c>
      <c r="B138">
        <v>46.96</v>
      </c>
      <c r="C138">
        <v>33.19</v>
      </c>
      <c r="D138">
        <v>10</v>
      </c>
      <c r="E138">
        <v>39.32</v>
      </c>
      <c r="F138">
        <v>44.02</v>
      </c>
      <c r="G138">
        <v>47.82</v>
      </c>
      <c r="H138">
        <v>48.09</v>
      </c>
      <c r="I138">
        <v>46.86</v>
      </c>
      <c r="J138">
        <v>32.18</v>
      </c>
      <c r="K138">
        <v>1069.46</v>
      </c>
      <c r="O138">
        <f t="shared" si="8"/>
        <v>36.995000000000005</v>
      </c>
      <c r="P138">
        <f t="shared" si="9"/>
        <v>0.79482221506069406</v>
      </c>
      <c r="Q138">
        <v>137</v>
      </c>
      <c r="R138">
        <f t="shared" si="10"/>
        <v>74.837140154074874</v>
      </c>
      <c r="S138">
        <f t="shared" si="11"/>
        <v>2.9741110753034699</v>
      </c>
    </row>
    <row r="139" spans="1:19" x14ac:dyDescent="0.75">
      <c r="A139" s="7">
        <v>0.58954861111111112</v>
      </c>
      <c r="B139">
        <v>46.8</v>
      </c>
      <c r="C139">
        <v>33.369999999999997</v>
      </c>
      <c r="D139">
        <v>10</v>
      </c>
      <c r="E139">
        <v>39.479999999999997</v>
      </c>
      <c r="F139">
        <v>37.89</v>
      </c>
      <c r="G139">
        <v>48.06</v>
      </c>
      <c r="H139">
        <v>48.01</v>
      </c>
      <c r="I139">
        <v>47.04</v>
      </c>
      <c r="J139">
        <v>31.23</v>
      </c>
      <c r="K139">
        <v>1062.6300000000001</v>
      </c>
      <c r="O139">
        <f t="shared" si="8"/>
        <v>36.834999999999994</v>
      </c>
      <c r="P139">
        <f t="shared" si="9"/>
        <v>0.79138468149103003</v>
      </c>
      <c r="Q139">
        <v>138</v>
      </c>
      <c r="R139">
        <f t="shared" si="10"/>
        <v>74.727840369214064</v>
      </c>
      <c r="S139">
        <f t="shared" si="11"/>
        <v>2.9569234074551498</v>
      </c>
    </row>
    <row r="140" spans="1:19" x14ac:dyDescent="0.75">
      <c r="A140" s="7">
        <v>0.59024305555555556</v>
      </c>
      <c r="B140">
        <v>46.73</v>
      </c>
      <c r="C140">
        <v>33.590000000000003</v>
      </c>
      <c r="D140">
        <v>10</v>
      </c>
      <c r="E140">
        <v>39.61</v>
      </c>
      <c r="F140">
        <v>45.01</v>
      </c>
      <c r="G140">
        <v>48.25</v>
      </c>
      <c r="H140">
        <v>48.09</v>
      </c>
      <c r="I140">
        <v>47.09</v>
      </c>
      <c r="J140">
        <v>30.82</v>
      </c>
      <c r="K140">
        <v>1063.99</v>
      </c>
      <c r="O140">
        <f t="shared" si="8"/>
        <v>36.765000000000001</v>
      </c>
      <c r="P140">
        <f t="shared" si="9"/>
        <v>0.78988076055430223</v>
      </c>
      <c r="Q140">
        <v>139</v>
      </c>
      <c r="R140">
        <f t="shared" si="10"/>
        <v>74.679722562219496</v>
      </c>
      <c r="S140">
        <f t="shared" si="11"/>
        <v>2.9494038027715113</v>
      </c>
    </row>
    <row r="141" spans="1:19" x14ac:dyDescent="0.75">
      <c r="A141" s="7">
        <v>0.5909375</v>
      </c>
      <c r="B141">
        <v>46.68</v>
      </c>
      <c r="C141">
        <v>33.79</v>
      </c>
      <c r="D141">
        <v>10</v>
      </c>
      <c r="E141">
        <v>39.74</v>
      </c>
      <c r="F141">
        <v>42.05</v>
      </c>
      <c r="G141">
        <v>47.77</v>
      </c>
      <c r="H141">
        <v>48.18</v>
      </c>
      <c r="I141">
        <v>47.14</v>
      </c>
      <c r="J141">
        <v>32.299999999999997</v>
      </c>
      <c r="K141">
        <v>1055.79</v>
      </c>
      <c r="O141">
        <f t="shared" si="8"/>
        <v>36.715000000000003</v>
      </c>
      <c r="P141">
        <f t="shared" si="9"/>
        <v>0.78880653131378242</v>
      </c>
      <c r="Q141">
        <v>140</v>
      </c>
      <c r="R141">
        <f t="shared" si="10"/>
        <v>74.645240364973446</v>
      </c>
      <c r="S141">
        <f t="shared" si="11"/>
        <v>2.9440326565689117</v>
      </c>
    </row>
    <row r="142" spans="1:19" x14ac:dyDescent="0.75">
      <c r="A142" s="7">
        <v>0.59163194444444445</v>
      </c>
      <c r="B142">
        <v>46.6</v>
      </c>
      <c r="C142">
        <v>33.950000000000003</v>
      </c>
      <c r="D142">
        <v>10</v>
      </c>
      <c r="E142">
        <v>39.96</v>
      </c>
      <c r="F142">
        <v>33.79</v>
      </c>
      <c r="G142">
        <v>49.18</v>
      </c>
      <c r="H142">
        <v>48.23</v>
      </c>
      <c r="I142">
        <v>47.23</v>
      </c>
      <c r="J142">
        <v>31.28</v>
      </c>
      <c r="K142">
        <v>1055.79</v>
      </c>
      <c r="O142">
        <f t="shared" si="8"/>
        <v>36.635000000000005</v>
      </c>
      <c r="P142">
        <f t="shared" si="9"/>
        <v>0.78708776452895057</v>
      </c>
      <c r="Q142">
        <v>141</v>
      </c>
      <c r="R142">
        <f t="shared" si="10"/>
        <v>74.589873072198714</v>
      </c>
      <c r="S142">
        <f t="shared" si="11"/>
        <v>2.9354388226447523</v>
      </c>
    </row>
    <row r="143" spans="1:19" x14ac:dyDescent="0.75">
      <c r="A143" s="7">
        <v>0.59232638888888889</v>
      </c>
      <c r="B143">
        <v>46.42</v>
      </c>
      <c r="C143">
        <v>34.07</v>
      </c>
      <c r="D143">
        <v>10</v>
      </c>
      <c r="E143">
        <v>40.19</v>
      </c>
      <c r="F143">
        <v>36.909999999999997</v>
      </c>
      <c r="G143">
        <v>49.49</v>
      </c>
      <c r="H143">
        <v>48.41</v>
      </c>
      <c r="I143">
        <v>47.75</v>
      </c>
      <c r="J143">
        <v>33.840000000000003</v>
      </c>
      <c r="K143">
        <v>1058.53</v>
      </c>
      <c r="O143">
        <f t="shared" si="8"/>
        <v>36.454999999999998</v>
      </c>
      <c r="P143">
        <f t="shared" si="9"/>
        <v>0.78322053926307866</v>
      </c>
      <c r="Q143">
        <v>142</v>
      </c>
      <c r="R143">
        <f t="shared" si="10"/>
        <v>74.464408174461667</v>
      </c>
      <c r="S143">
        <f t="shared" si="11"/>
        <v>2.9161026963153929</v>
      </c>
    </row>
    <row r="144" spans="1:19" x14ac:dyDescent="0.75">
      <c r="A144" s="7">
        <v>0.59302083333333333</v>
      </c>
      <c r="B144">
        <v>46.4</v>
      </c>
      <c r="C144">
        <v>34.18</v>
      </c>
      <c r="D144">
        <v>10</v>
      </c>
      <c r="E144">
        <v>40.28</v>
      </c>
      <c r="F144">
        <v>36.909999999999997</v>
      </c>
      <c r="G144">
        <v>48.63</v>
      </c>
      <c r="H144">
        <v>48.41</v>
      </c>
      <c r="I144">
        <v>47.25</v>
      </c>
      <c r="J144">
        <v>32.24</v>
      </c>
      <c r="K144">
        <v>1047.5899999999999</v>
      </c>
      <c r="O144">
        <f t="shared" si="8"/>
        <v>36.435000000000002</v>
      </c>
      <c r="P144">
        <f t="shared" si="9"/>
        <v>0.78279084756687078</v>
      </c>
      <c r="Q144">
        <v>143</v>
      </c>
      <c r="R144">
        <f t="shared" si="10"/>
        <v>74.450391107451637</v>
      </c>
      <c r="S144">
        <f t="shared" si="11"/>
        <v>2.9139542378343535</v>
      </c>
    </row>
    <row r="145" spans="1:19" x14ac:dyDescent="0.75">
      <c r="A145" s="7">
        <v>0.59371527777777777</v>
      </c>
      <c r="B145">
        <v>46.34</v>
      </c>
      <c r="C145">
        <v>34.1</v>
      </c>
      <c r="D145">
        <v>10</v>
      </c>
      <c r="E145">
        <v>40.409999999999997</v>
      </c>
      <c r="F145">
        <v>28.51</v>
      </c>
      <c r="G145">
        <v>49.08</v>
      </c>
      <c r="H145">
        <v>48.42</v>
      </c>
      <c r="I145">
        <v>47.37</v>
      </c>
      <c r="J145">
        <v>30.55</v>
      </c>
      <c r="K145">
        <v>1044.8499999999999</v>
      </c>
      <c r="O145">
        <f t="shared" si="8"/>
        <v>36.375</v>
      </c>
      <c r="P145">
        <f t="shared" si="9"/>
        <v>0.78150177247824681</v>
      </c>
      <c r="Q145">
        <v>144</v>
      </c>
      <c r="R145">
        <f t="shared" si="10"/>
        <v>74.408247422680404</v>
      </c>
      <c r="S145">
        <f t="shared" si="11"/>
        <v>2.907508862391234</v>
      </c>
    </row>
    <row r="146" spans="1:19" x14ac:dyDescent="0.75">
      <c r="A146" s="7">
        <v>0.59440972222222221</v>
      </c>
      <c r="B146">
        <v>46.27</v>
      </c>
      <c r="C146">
        <v>34.03</v>
      </c>
      <c r="D146">
        <v>10</v>
      </c>
      <c r="E146">
        <v>40.409999999999997</v>
      </c>
      <c r="F146">
        <v>30.93</v>
      </c>
      <c r="G146">
        <v>48.45</v>
      </c>
      <c r="H146">
        <v>48.4</v>
      </c>
      <c r="I146">
        <v>47.08</v>
      </c>
      <c r="J146">
        <v>33.81</v>
      </c>
      <c r="K146">
        <v>1039.3900000000001</v>
      </c>
      <c r="O146">
        <f t="shared" si="8"/>
        <v>36.305000000000007</v>
      </c>
      <c r="P146">
        <f t="shared" si="9"/>
        <v>0.77999785154151913</v>
      </c>
      <c r="Q146">
        <v>145</v>
      </c>
      <c r="R146">
        <f t="shared" si="10"/>
        <v>74.358903732268288</v>
      </c>
      <c r="S146">
        <f t="shared" si="11"/>
        <v>2.899989257707595</v>
      </c>
    </row>
    <row r="147" spans="1:19" x14ac:dyDescent="0.75">
      <c r="A147" s="7">
        <v>0.59510416666666666</v>
      </c>
      <c r="B147">
        <v>46.08</v>
      </c>
      <c r="C147">
        <v>33.99</v>
      </c>
      <c r="D147">
        <v>10</v>
      </c>
      <c r="E147">
        <v>40.61</v>
      </c>
      <c r="F147">
        <v>37.299999999999997</v>
      </c>
      <c r="G147">
        <v>48.88</v>
      </c>
      <c r="H147">
        <v>48.49</v>
      </c>
      <c r="I147">
        <v>47.35</v>
      </c>
      <c r="J147">
        <v>31.72</v>
      </c>
      <c r="K147">
        <v>1028.45</v>
      </c>
      <c r="O147">
        <f t="shared" si="8"/>
        <v>36.114999999999995</v>
      </c>
      <c r="P147">
        <f t="shared" si="9"/>
        <v>0.77591578042754306</v>
      </c>
      <c r="Q147">
        <v>146</v>
      </c>
      <c r="R147">
        <f t="shared" si="10"/>
        <v>74.22400664543818</v>
      </c>
      <c r="S147">
        <f t="shared" si="11"/>
        <v>2.8795789021377152</v>
      </c>
    </row>
    <row r="148" spans="1:19" x14ac:dyDescent="0.75">
      <c r="A148" s="7">
        <v>0.5957986111111111</v>
      </c>
      <c r="B148">
        <v>46.06</v>
      </c>
      <c r="C148">
        <v>34.01</v>
      </c>
      <c r="D148">
        <v>10</v>
      </c>
      <c r="E148">
        <v>40.44</v>
      </c>
      <c r="F148">
        <v>30.74</v>
      </c>
      <c r="G148">
        <v>48.4</v>
      </c>
      <c r="H148">
        <v>48.51</v>
      </c>
      <c r="I148">
        <v>47.42</v>
      </c>
      <c r="J148">
        <v>32.479999999999997</v>
      </c>
      <c r="K148">
        <v>1038.02</v>
      </c>
      <c r="O148">
        <f t="shared" si="8"/>
        <v>36.094999999999999</v>
      </c>
      <c r="P148">
        <f t="shared" si="9"/>
        <v>0.77548608873133518</v>
      </c>
      <c r="Q148">
        <v>147</v>
      </c>
      <c r="R148">
        <f t="shared" si="10"/>
        <v>74.209724338551041</v>
      </c>
      <c r="S148">
        <f t="shared" si="11"/>
        <v>2.8774304436566758</v>
      </c>
    </row>
    <row r="149" spans="1:19" x14ac:dyDescent="0.75">
      <c r="A149" s="7">
        <v>0.59649305555555554</v>
      </c>
      <c r="B149">
        <v>45.95</v>
      </c>
      <c r="C149">
        <v>34.01</v>
      </c>
      <c r="D149">
        <v>10</v>
      </c>
      <c r="E149">
        <v>40.57</v>
      </c>
      <c r="F149">
        <v>35.92</v>
      </c>
      <c r="G149">
        <v>48.82</v>
      </c>
      <c r="H149">
        <v>48.47</v>
      </c>
      <c r="I149">
        <v>47.42</v>
      </c>
      <c r="J149">
        <v>31.75</v>
      </c>
      <c r="K149">
        <v>1028.45</v>
      </c>
      <c r="O149">
        <f t="shared" si="8"/>
        <v>35.984999999999999</v>
      </c>
      <c r="P149">
        <f t="shared" si="9"/>
        <v>0.7731227844021914</v>
      </c>
      <c r="Q149">
        <v>148</v>
      </c>
      <c r="R149">
        <f t="shared" si="10"/>
        <v>74.130887869945809</v>
      </c>
      <c r="S149">
        <f t="shared" si="11"/>
        <v>2.8656139220109567</v>
      </c>
    </row>
    <row r="150" spans="1:19" x14ac:dyDescent="0.75">
      <c r="A150" s="7">
        <v>0.59718749999999998</v>
      </c>
      <c r="B150">
        <v>45.87</v>
      </c>
      <c r="C150">
        <v>33.97</v>
      </c>
      <c r="D150">
        <v>10</v>
      </c>
      <c r="E150">
        <v>40.130000000000003</v>
      </c>
      <c r="F150">
        <v>36.71</v>
      </c>
      <c r="G150">
        <v>47.96</v>
      </c>
      <c r="H150">
        <v>48.5</v>
      </c>
      <c r="I150">
        <v>47.44</v>
      </c>
      <c r="J150">
        <v>31.33</v>
      </c>
      <c r="K150">
        <v>1017.51</v>
      </c>
      <c r="O150">
        <f t="shared" si="8"/>
        <v>35.905000000000001</v>
      </c>
      <c r="P150">
        <f t="shared" si="9"/>
        <v>0.77140401761735955</v>
      </c>
      <c r="Q150">
        <v>149</v>
      </c>
      <c r="R150">
        <f t="shared" si="10"/>
        <v>74.073248851134935</v>
      </c>
      <c r="S150">
        <f t="shared" si="11"/>
        <v>2.8570200880867973</v>
      </c>
    </row>
    <row r="151" spans="1:19" x14ac:dyDescent="0.75">
      <c r="A151" s="7">
        <v>0.59788194444444442</v>
      </c>
      <c r="B151">
        <v>45.82</v>
      </c>
      <c r="C151">
        <v>33.79</v>
      </c>
      <c r="D151">
        <v>10</v>
      </c>
      <c r="E151">
        <v>40.380000000000003</v>
      </c>
      <c r="F151">
        <v>31.7</v>
      </c>
      <c r="G151">
        <v>48.41</v>
      </c>
      <c r="H151">
        <v>48.39</v>
      </c>
      <c r="I151">
        <v>46.89</v>
      </c>
      <c r="J151">
        <v>30.39</v>
      </c>
      <c r="K151">
        <v>1017.51</v>
      </c>
      <c r="O151">
        <f t="shared" si="8"/>
        <v>35.855000000000004</v>
      </c>
      <c r="P151">
        <f t="shared" si="9"/>
        <v>0.77032978837683963</v>
      </c>
      <c r="Q151">
        <v>150</v>
      </c>
      <c r="R151">
        <f t="shared" si="10"/>
        <v>74.037093850230093</v>
      </c>
      <c r="S151">
        <f t="shared" si="11"/>
        <v>2.8516489418841982</v>
      </c>
    </row>
    <row r="152" spans="1:19" x14ac:dyDescent="0.75">
      <c r="A152" s="7">
        <v>0.59857638888888887</v>
      </c>
      <c r="B152">
        <v>45.69</v>
      </c>
      <c r="C152">
        <v>33.590000000000003</v>
      </c>
      <c r="D152">
        <v>10</v>
      </c>
      <c r="E152">
        <v>40.08</v>
      </c>
      <c r="F152">
        <v>33.979999999999997</v>
      </c>
      <c r="G152">
        <v>47.27</v>
      </c>
      <c r="H152">
        <v>48.29</v>
      </c>
      <c r="I152">
        <v>46.68</v>
      </c>
      <c r="J152">
        <v>32.47</v>
      </c>
      <c r="K152">
        <v>1025.71</v>
      </c>
      <c r="O152">
        <f t="shared" si="8"/>
        <v>35.724999999999994</v>
      </c>
      <c r="P152">
        <f t="shared" si="9"/>
        <v>0.76753679235148764</v>
      </c>
      <c r="Q152">
        <v>151</v>
      </c>
      <c r="R152">
        <f t="shared" si="10"/>
        <v>73.942617214835536</v>
      </c>
      <c r="S152">
        <f t="shared" si="11"/>
        <v>2.8376839617574379</v>
      </c>
    </row>
    <row r="153" spans="1:19" x14ac:dyDescent="0.75">
      <c r="A153" s="7">
        <v>0.59927083333333331</v>
      </c>
      <c r="B153">
        <v>45.59</v>
      </c>
      <c r="C153">
        <v>33.44</v>
      </c>
      <c r="D153">
        <v>10</v>
      </c>
      <c r="E153">
        <v>40.04</v>
      </c>
      <c r="F153">
        <v>35.130000000000003</v>
      </c>
      <c r="G153">
        <v>48.21</v>
      </c>
      <c r="H153">
        <v>48.07</v>
      </c>
      <c r="I153">
        <v>46.85</v>
      </c>
      <c r="J153">
        <v>33.22</v>
      </c>
      <c r="K153">
        <v>1020.25</v>
      </c>
      <c r="O153">
        <f t="shared" si="8"/>
        <v>35.625</v>
      </c>
      <c r="P153">
        <f t="shared" si="9"/>
        <v>0.76538833387044791</v>
      </c>
      <c r="Q153">
        <v>152</v>
      </c>
      <c r="R153">
        <f t="shared" si="10"/>
        <v>73.869473684210519</v>
      </c>
      <c r="S153">
        <f t="shared" si="11"/>
        <v>2.8269416693522391</v>
      </c>
    </row>
    <row r="154" spans="1:19" x14ac:dyDescent="0.75">
      <c r="A154" s="7">
        <v>0.59996527777777775</v>
      </c>
      <c r="B154">
        <v>45.5</v>
      </c>
      <c r="C154">
        <v>33.229999999999997</v>
      </c>
      <c r="D154">
        <v>10</v>
      </c>
      <c r="E154">
        <v>39.57</v>
      </c>
      <c r="F154">
        <v>34.549999999999997</v>
      </c>
      <c r="G154">
        <v>46.81</v>
      </c>
      <c r="H154">
        <v>47.95</v>
      </c>
      <c r="I154">
        <v>46.52</v>
      </c>
      <c r="J154">
        <v>31.46</v>
      </c>
      <c r="K154">
        <v>1018.88</v>
      </c>
      <c r="O154">
        <f t="shared" si="8"/>
        <v>35.534999999999997</v>
      </c>
      <c r="P154">
        <f t="shared" si="9"/>
        <v>0.76345472123751201</v>
      </c>
      <c r="Q154">
        <v>153</v>
      </c>
      <c r="R154">
        <f t="shared" si="10"/>
        <v>73.803292528493031</v>
      </c>
      <c r="S154">
        <f t="shared" si="11"/>
        <v>2.8172736061875598</v>
      </c>
    </row>
    <row r="155" spans="1:19" x14ac:dyDescent="0.75">
      <c r="A155" s="7">
        <v>0.60065972222222219</v>
      </c>
      <c r="B155">
        <v>45.47</v>
      </c>
      <c r="C155">
        <v>33.08</v>
      </c>
      <c r="D155">
        <v>10</v>
      </c>
      <c r="E155">
        <v>39.61</v>
      </c>
      <c r="F155">
        <v>34.93</v>
      </c>
      <c r="G155">
        <v>47.28</v>
      </c>
      <c r="H155">
        <v>47.77</v>
      </c>
      <c r="I155">
        <v>46.3</v>
      </c>
      <c r="J155">
        <v>33.020000000000003</v>
      </c>
      <c r="K155">
        <v>1003.84</v>
      </c>
      <c r="O155">
        <f t="shared" si="8"/>
        <v>35.504999999999995</v>
      </c>
      <c r="P155">
        <f t="shared" si="9"/>
        <v>0.76281018369319997</v>
      </c>
      <c r="Q155">
        <v>154</v>
      </c>
      <c r="R155">
        <f t="shared" si="10"/>
        <v>73.781157583438954</v>
      </c>
      <c r="S155">
        <f t="shared" si="11"/>
        <v>2.8140509184659996</v>
      </c>
    </row>
    <row r="156" spans="1:19" x14ac:dyDescent="0.75">
      <c r="A156" s="7">
        <v>0.60135416666666663</v>
      </c>
      <c r="B156">
        <v>45.27</v>
      </c>
      <c r="C156">
        <v>32.950000000000003</v>
      </c>
      <c r="D156">
        <v>10</v>
      </c>
      <c r="E156">
        <v>39.909999999999997</v>
      </c>
      <c r="F156">
        <v>37.700000000000003</v>
      </c>
      <c r="G156">
        <v>48.39</v>
      </c>
      <c r="H156">
        <v>47.65</v>
      </c>
      <c r="I156">
        <v>46.36</v>
      </c>
      <c r="J156">
        <v>32.58</v>
      </c>
      <c r="K156">
        <v>1010.68</v>
      </c>
      <c r="O156">
        <f t="shared" si="8"/>
        <v>35.305000000000007</v>
      </c>
      <c r="P156">
        <f t="shared" si="9"/>
        <v>0.75851326673112052</v>
      </c>
      <c r="Q156">
        <v>155</v>
      </c>
      <c r="R156">
        <f t="shared" si="10"/>
        <v>73.632629939102117</v>
      </c>
      <c r="S156">
        <f t="shared" si="11"/>
        <v>2.7925663336556026</v>
      </c>
    </row>
    <row r="157" spans="1:19" x14ac:dyDescent="0.75">
      <c r="A157" s="7">
        <v>0.60204861111111108</v>
      </c>
      <c r="B157">
        <v>45.22</v>
      </c>
      <c r="C157">
        <v>32.81</v>
      </c>
      <c r="D157">
        <v>10</v>
      </c>
      <c r="E157">
        <v>40.380000000000003</v>
      </c>
      <c r="F157">
        <v>39.08</v>
      </c>
      <c r="G157">
        <v>48.55</v>
      </c>
      <c r="H157">
        <v>47.55</v>
      </c>
      <c r="I157">
        <v>46.66</v>
      </c>
      <c r="J157">
        <v>32.24</v>
      </c>
      <c r="K157">
        <v>1003.84</v>
      </c>
      <c r="O157">
        <f t="shared" si="8"/>
        <v>35.254999999999995</v>
      </c>
      <c r="P157">
        <f t="shared" si="9"/>
        <v>0.75743903749060038</v>
      </c>
      <c r="Q157">
        <v>156</v>
      </c>
      <c r="R157">
        <f t="shared" si="10"/>
        <v>73.595234718479645</v>
      </c>
      <c r="S157">
        <f t="shared" si="11"/>
        <v>2.7871951874530017</v>
      </c>
    </row>
    <row r="158" spans="1:19" x14ac:dyDescent="0.75">
      <c r="A158" s="7">
        <v>0.60274305555555552</v>
      </c>
      <c r="B158">
        <v>45.16</v>
      </c>
      <c r="C158">
        <v>32.68</v>
      </c>
      <c r="D158">
        <v>10</v>
      </c>
      <c r="E158">
        <v>40.64</v>
      </c>
      <c r="F158">
        <v>39.67</v>
      </c>
      <c r="G158">
        <v>48.64</v>
      </c>
      <c r="H158">
        <v>47.51</v>
      </c>
      <c r="I158">
        <v>46.63</v>
      </c>
      <c r="J158">
        <v>32.39</v>
      </c>
      <c r="K158">
        <v>999.74</v>
      </c>
      <c r="O158">
        <f t="shared" si="8"/>
        <v>35.194999999999993</v>
      </c>
      <c r="P158">
        <f t="shared" si="9"/>
        <v>0.75614996240197641</v>
      </c>
      <c r="Q158">
        <v>157</v>
      </c>
      <c r="R158">
        <f t="shared" si="10"/>
        <v>73.550220201733197</v>
      </c>
      <c r="S158">
        <f t="shared" si="11"/>
        <v>2.7807498120098817</v>
      </c>
    </row>
    <row r="159" spans="1:19" x14ac:dyDescent="0.75">
      <c r="A159" s="7">
        <v>0.60343749999999996</v>
      </c>
      <c r="B159">
        <v>45.11</v>
      </c>
      <c r="C159">
        <v>32.69</v>
      </c>
      <c r="D159">
        <v>10</v>
      </c>
      <c r="E159">
        <v>40.35</v>
      </c>
      <c r="F159">
        <v>29.25</v>
      </c>
      <c r="G159">
        <v>47.51</v>
      </c>
      <c r="H159">
        <v>47.52</v>
      </c>
      <c r="I159">
        <v>46.32</v>
      </c>
      <c r="J159">
        <v>32.159999999999997</v>
      </c>
      <c r="K159">
        <v>992.9</v>
      </c>
      <c r="O159">
        <f t="shared" si="8"/>
        <v>35.144999999999996</v>
      </c>
      <c r="P159">
        <f t="shared" si="9"/>
        <v>0.7550757331614566</v>
      </c>
      <c r="Q159">
        <v>158</v>
      </c>
      <c r="R159">
        <f t="shared" si="10"/>
        <v>73.512590695689283</v>
      </c>
      <c r="S159">
        <f t="shared" si="11"/>
        <v>2.7753786658072825</v>
      </c>
    </row>
    <row r="160" spans="1:19" x14ac:dyDescent="0.75">
      <c r="A160" s="7">
        <v>0.60413194444444451</v>
      </c>
      <c r="B160">
        <v>45.05</v>
      </c>
      <c r="C160">
        <v>32.72</v>
      </c>
      <c r="D160">
        <v>10</v>
      </c>
      <c r="E160">
        <v>39.86</v>
      </c>
      <c r="F160">
        <v>35.32</v>
      </c>
      <c r="G160">
        <v>47.31</v>
      </c>
      <c r="H160">
        <v>47.45</v>
      </c>
      <c r="I160">
        <v>46.32</v>
      </c>
      <c r="J160">
        <v>31.25</v>
      </c>
      <c r="K160">
        <v>999.74</v>
      </c>
      <c r="O160">
        <f t="shared" si="8"/>
        <v>35.084999999999994</v>
      </c>
      <c r="P160">
        <f t="shared" si="9"/>
        <v>0.75378665807283263</v>
      </c>
      <c r="Q160">
        <v>159</v>
      </c>
      <c r="R160">
        <f t="shared" si="10"/>
        <v>73.467293715262926</v>
      </c>
      <c r="S160">
        <f t="shared" si="11"/>
        <v>2.7689332903641626</v>
      </c>
    </row>
    <row r="161" spans="1:19" x14ac:dyDescent="0.75">
      <c r="A161" s="7">
        <v>0.60482638888888884</v>
      </c>
      <c r="B161">
        <v>44.82</v>
      </c>
      <c r="C161">
        <v>32.729999999999997</v>
      </c>
      <c r="D161">
        <v>10</v>
      </c>
      <c r="E161">
        <v>39.81</v>
      </c>
      <c r="F161">
        <v>38.090000000000003</v>
      </c>
      <c r="G161">
        <v>48.13</v>
      </c>
      <c r="H161">
        <v>47.21</v>
      </c>
      <c r="I161">
        <v>46.82</v>
      </c>
      <c r="J161">
        <v>32.92</v>
      </c>
      <c r="K161">
        <v>991.54</v>
      </c>
      <c r="O161">
        <f t="shared" si="8"/>
        <v>34.855000000000004</v>
      </c>
      <c r="P161">
        <f t="shared" si="9"/>
        <v>0.74884520356644113</v>
      </c>
      <c r="Q161">
        <v>160</v>
      </c>
      <c r="R161">
        <f t="shared" si="10"/>
        <v>73.292210586716394</v>
      </c>
      <c r="S161">
        <f t="shared" si="11"/>
        <v>2.7442260178322053</v>
      </c>
    </row>
    <row r="162" spans="1:19" x14ac:dyDescent="0.75">
      <c r="A162" s="7">
        <v>0.6055208333333334</v>
      </c>
      <c r="B162">
        <v>44.77</v>
      </c>
      <c r="C162">
        <v>32.83</v>
      </c>
      <c r="D162">
        <v>10</v>
      </c>
      <c r="E162">
        <v>39.97</v>
      </c>
      <c r="F162">
        <v>42.24</v>
      </c>
      <c r="G162">
        <v>47.62</v>
      </c>
      <c r="H162">
        <v>47.18</v>
      </c>
      <c r="I162">
        <v>46.51</v>
      </c>
      <c r="J162">
        <v>30.63</v>
      </c>
      <c r="K162">
        <v>971.03</v>
      </c>
      <c r="O162">
        <f t="shared" si="8"/>
        <v>34.805000000000007</v>
      </c>
      <c r="P162">
        <f t="shared" si="9"/>
        <v>0.74777097432592132</v>
      </c>
      <c r="Q162">
        <v>161</v>
      </c>
      <c r="R162">
        <f t="shared" si="10"/>
        <v>73.253842838672611</v>
      </c>
      <c r="S162">
        <f t="shared" si="11"/>
        <v>2.7388548716296062</v>
      </c>
    </row>
    <row r="163" spans="1:19" x14ac:dyDescent="0.75">
      <c r="A163" s="7">
        <v>0.60621527777777773</v>
      </c>
      <c r="B163">
        <v>44.72</v>
      </c>
      <c r="C163">
        <v>32.85</v>
      </c>
      <c r="D163">
        <v>10</v>
      </c>
      <c r="E163">
        <v>40.07</v>
      </c>
      <c r="F163">
        <v>37.700000000000003</v>
      </c>
      <c r="G163">
        <v>47.29</v>
      </c>
      <c r="H163">
        <v>46.97</v>
      </c>
      <c r="I163">
        <v>46.29</v>
      </c>
      <c r="J163">
        <v>30.87</v>
      </c>
      <c r="K163">
        <v>975.13</v>
      </c>
      <c r="O163">
        <f t="shared" si="8"/>
        <v>34.754999999999995</v>
      </c>
      <c r="P163">
        <f t="shared" si="9"/>
        <v>0.74669674508540107</v>
      </c>
      <c r="Q163">
        <v>162</v>
      </c>
      <c r="R163">
        <f t="shared" si="10"/>
        <v>73.215364695727231</v>
      </c>
      <c r="S163">
        <f t="shared" si="11"/>
        <v>2.7334837254270052</v>
      </c>
    </row>
    <row r="164" spans="1:19" x14ac:dyDescent="0.75">
      <c r="A164" s="7">
        <v>0.60690972222222228</v>
      </c>
      <c r="B164">
        <v>44.63</v>
      </c>
      <c r="C164">
        <v>32.729999999999997</v>
      </c>
      <c r="D164">
        <v>10</v>
      </c>
      <c r="E164">
        <v>40.22</v>
      </c>
      <c r="F164">
        <v>34.17</v>
      </c>
      <c r="G164">
        <v>46.75</v>
      </c>
      <c r="H164">
        <v>46.65</v>
      </c>
      <c r="I164">
        <v>45.93</v>
      </c>
      <c r="J164">
        <v>30.32</v>
      </c>
      <c r="K164">
        <v>984.7</v>
      </c>
      <c r="O164">
        <f t="shared" si="8"/>
        <v>34.665000000000006</v>
      </c>
      <c r="P164">
        <f t="shared" si="9"/>
        <v>0.7447631324524655</v>
      </c>
      <c r="Q164">
        <v>163</v>
      </c>
      <c r="R164">
        <f t="shared" si="10"/>
        <v>73.145824318476855</v>
      </c>
      <c r="S164">
        <f t="shared" si="11"/>
        <v>2.7238156622623269</v>
      </c>
    </row>
    <row r="165" spans="1:19" x14ac:dyDescent="0.75">
      <c r="A165" s="7">
        <v>0.60760416666666661</v>
      </c>
      <c r="B165">
        <v>44.43</v>
      </c>
      <c r="C165">
        <v>32.549999999999997</v>
      </c>
      <c r="D165">
        <v>10</v>
      </c>
      <c r="E165">
        <v>40.409999999999997</v>
      </c>
      <c r="F165">
        <v>35.32</v>
      </c>
      <c r="G165">
        <v>47.81</v>
      </c>
      <c r="H165">
        <v>46.71</v>
      </c>
      <c r="I165">
        <v>46.09</v>
      </c>
      <c r="J165">
        <v>32.68</v>
      </c>
      <c r="K165">
        <v>973.76</v>
      </c>
      <c r="O165">
        <f t="shared" si="8"/>
        <v>34.465000000000003</v>
      </c>
      <c r="P165">
        <f t="shared" si="9"/>
        <v>0.74046621549038572</v>
      </c>
      <c r="Q165">
        <v>164</v>
      </c>
      <c r="R165">
        <f t="shared" si="10"/>
        <v>72.989989844770051</v>
      </c>
      <c r="S165">
        <f t="shared" si="11"/>
        <v>2.702331077451928</v>
      </c>
    </row>
    <row r="166" spans="1:19" x14ac:dyDescent="0.75">
      <c r="A166" s="7">
        <v>0.60829861111111116</v>
      </c>
      <c r="B166">
        <v>44.43</v>
      </c>
      <c r="C166">
        <v>32.54</v>
      </c>
      <c r="D166">
        <v>10</v>
      </c>
      <c r="E166">
        <v>40.33</v>
      </c>
      <c r="F166">
        <v>35.130000000000003</v>
      </c>
      <c r="G166">
        <v>47.22</v>
      </c>
      <c r="H166">
        <v>46.69</v>
      </c>
      <c r="I166">
        <v>46.05</v>
      </c>
      <c r="J166">
        <v>29.6</v>
      </c>
      <c r="K166">
        <v>977.87</v>
      </c>
      <c r="O166">
        <f t="shared" si="8"/>
        <v>34.465000000000003</v>
      </c>
      <c r="P166">
        <f t="shared" si="9"/>
        <v>0.74046621549038572</v>
      </c>
      <c r="Q166">
        <v>165</v>
      </c>
      <c r="R166">
        <f t="shared" si="10"/>
        <v>72.989989844770051</v>
      </c>
      <c r="S166">
        <f t="shared" si="11"/>
        <v>2.702331077451928</v>
      </c>
    </row>
    <row r="167" spans="1:19" x14ac:dyDescent="0.75">
      <c r="A167" s="7">
        <v>0.6089930555555555</v>
      </c>
      <c r="B167">
        <v>44.35</v>
      </c>
      <c r="C167">
        <v>32.5</v>
      </c>
      <c r="D167">
        <v>10</v>
      </c>
      <c r="E167">
        <v>40.479999999999997</v>
      </c>
      <c r="F167">
        <v>37.1</v>
      </c>
      <c r="G167">
        <v>47.91</v>
      </c>
      <c r="H167">
        <v>46.65</v>
      </c>
      <c r="I167">
        <v>46.15</v>
      </c>
      <c r="J167">
        <v>30.63</v>
      </c>
      <c r="K167">
        <v>971.03</v>
      </c>
      <c r="O167">
        <f t="shared" si="8"/>
        <v>34.385000000000005</v>
      </c>
      <c r="P167">
        <f t="shared" si="9"/>
        <v>0.73874744870555387</v>
      </c>
      <c r="Q167">
        <v>166</v>
      </c>
      <c r="R167">
        <f t="shared" si="10"/>
        <v>72.927148465900828</v>
      </c>
      <c r="S167">
        <f t="shared" si="11"/>
        <v>2.6937372435277691</v>
      </c>
    </row>
    <row r="168" spans="1:19" x14ac:dyDescent="0.75">
      <c r="A168" s="7">
        <v>0.60968750000000005</v>
      </c>
      <c r="B168">
        <v>44.26</v>
      </c>
      <c r="C168">
        <v>32.49</v>
      </c>
      <c r="D168">
        <v>10</v>
      </c>
      <c r="E168">
        <v>40.549999999999997</v>
      </c>
      <c r="F168">
        <v>36.51</v>
      </c>
      <c r="G168">
        <v>47.59</v>
      </c>
      <c r="H168">
        <v>46.66</v>
      </c>
      <c r="I168">
        <v>46.24</v>
      </c>
      <c r="J168">
        <v>30.05</v>
      </c>
      <c r="K168">
        <v>964.19</v>
      </c>
      <c r="O168">
        <f t="shared" si="8"/>
        <v>34.295000000000002</v>
      </c>
      <c r="P168">
        <f t="shared" si="9"/>
        <v>0.73681383607261786</v>
      </c>
      <c r="Q168">
        <v>167</v>
      </c>
      <c r="R168">
        <f t="shared" si="10"/>
        <v>72.85610147251785</v>
      </c>
      <c r="S168">
        <f t="shared" si="11"/>
        <v>2.6840691803630894</v>
      </c>
    </row>
    <row r="169" spans="1:19" x14ac:dyDescent="0.75">
      <c r="A169" s="7">
        <v>0.61038194444444438</v>
      </c>
      <c r="B169">
        <v>44.17</v>
      </c>
      <c r="C169">
        <v>32.65</v>
      </c>
      <c r="D169">
        <v>10</v>
      </c>
      <c r="E169">
        <v>40.47</v>
      </c>
      <c r="F169">
        <v>42.24</v>
      </c>
      <c r="G169">
        <v>48.28</v>
      </c>
      <c r="H169">
        <v>46.69</v>
      </c>
      <c r="I169">
        <v>46.43</v>
      </c>
      <c r="J169">
        <v>31.89</v>
      </c>
      <c r="K169">
        <v>955.99</v>
      </c>
      <c r="O169">
        <f t="shared" si="8"/>
        <v>34.204999999999998</v>
      </c>
      <c r="P169">
        <f t="shared" si="9"/>
        <v>0.73488022343968196</v>
      </c>
      <c r="Q169">
        <v>168</v>
      </c>
      <c r="R169">
        <f t="shared" si="10"/>
        <v>72.784680602251129</v>
      </c>
      <c r="S169">
        <f t="shared" si="11"/>
        <v>2.6744011171984097</v>
      </c>
    </row>
    <row r="170" spans="1:19" x14ac:dyDescent="0.75">
      <c r="A170" s="7">
        <v>0.61107638888888893</v>
      </c>
      <c r="B170">
        <v>43.87</v>
      </c>
      <c r="C170">
        <v>32.840000000000003</v>
      </c>
      <c r="D170">
        <v>10</v>
      </c>
      <c r="E170">
        <v>40.76</v>
      </c>
      <c r="F170">
        <v>30.55</v>
      </c>
      <c r="G170">
        <v>47.98</v>
      </c>
      <c r="H170">
        <v>46.68</v>
      </c>
      <c r="I170">
        <v>46.03</v>
      </c>
      <c r="J170">
        <v>30.88</v>
      </c>
      <c r="K170">
        <v>957.36</v>
      </c>
      <c r="O170">
        <f t="shared" si="8"/>
        <v>33.905000000000001</v>
      </c>
      <c r="P170">
        <f t="shared" si="9"/>
        <v>0.72843484799656244</v>
      </c>
      <c r="Q170">
        <v>169</v>
      </c>
      <c r="R170">
        <f t="shared" si="10"/>
        <v>72.543872585164422</v>
      </c>
      <c r="S170">
        <f t="shared" si="11"/>
        <v>2.6421742399828121</v>
      </c>
    </row>
    <row r="171" spans="1:19" x14ac:dyDescent="0.75">
      <c r="A171" s="7">
        <v>0.61177083333333326</v>
      </c>
      <c r="B171">
        <v>43.85</v>
      </c>
      <c r="C171">
        <v>33.07</v>
      </c>
      <c r="D171">
        <v>10</v>
      </c>
      <c r="E171">
        <v>39.869999999999997</v>
      </c>
      <c r="F171">
        <v>29.8</v>
      </c>
      <c r="G171">
        <v>46.24</v>
      </c>
      <c r="H171">
        <v>46.53</v>
      </c>
      <c r="I171">
        <v>45.55</v>
      </c>
      <c r="J171">
        <v>30.12</v>
      </c>
      <c r="K171">
        <v>957.36</v>
      </c>
      <c r="O171">
        <f t="shared" si="8"/>
        <v>33.885000000000005</v>
      </c>
      <c r="P171">
        <f t="shared" si="9"/>
        <v>0.72800515630035456</v>
      </c>
      <c r="Q171">
        <v>170</v>
      </c>
      <c r="R171">
        <f t="shared" si="10"/>
        <v>72.527667109340427</v>
      </c>
      <c r="S171">
        <f t="shared" si="11"/>
        <v>2.6400257815017727</v>
      </c>
    </row>
    <row r="172" spans="1:19" x14ac:dyDescent="0.75">
      <c r="A172" s="7">
        <v>0.61246527777777782</v>
      </c>
      <c r="B172">
        <v>43.77</v>
      </c>
      <c r="C172">
        <v>33.299999999999997</v>
      </c>
      <c r="D172">
        <v>10</v>
      </c>
      <c r="E172">
        <v>39.840000000000003</v>
      </c>
      <c r="F172">
        <v>40.270000000000003</v>
      </c>
      <c r="G172">
        <v>47.6</v>
      </c>
      <c r="H172">
        <v>46.33</v>
      </c>
      <c r="I172">
        <v>46.18</v>
      </c>
      <c r="J172">
        <v>32.700000000000003</v>
      </c>
      <c r="K172">
        <v>943.69</v>
      </c>
      <c r="O172">
        <f t="shared" si="8"/>
        <v>33.805000000000007</v>
      </c>
      <c r="P172">
        <f t="shared" si="9"/>
        <v>0.72628638951552271</v>
      </c>
      <c r="Q172">
        <v>171</v>
      </c>
      <c r="R172">
        <f t="shared" si="10"/>
        <v>72.46265345363112</v>
      </c>
      <c r="S172">
        <f t="shared" si="11"/>
        <v>2.6314319475776133</v>
      </c>
    </row>
    <row r="173" spans="1:19" x14ac:dyDescent="0.75">
      <c r="A173" s="7">
        <v>0.61315972222222226</v>
      </c>
      <c r="B173">
        <v>43.71</v>
      </c>
      <c r="C173">
        <v>33.54</v>
      </c>
      <c r="D173">
        <v>10</v>
      </c>
      <c r="E173">
        <v>39.82</v>
      </c>
      <c r="F173">
        <v>31.12</v>
      </c>
      <c r="G173">
        <v>47.14</v>
      </c>
      <c r="H173">
        <v>46.2</v>
      </c>
      <c r="I173">
        <v>45.69</v>
      </c>
      <c r="J173">
        <v>30.89</v>
      </c>
      <c r="K173">
        <v>939.59</v>
      </c>
      <c r="O173">
        <f t="shared" si="8"/>
        <v>33.745000000000005</v>
      </c>
      <c r="P173">
        <f t="shared" si="9"/>
        <v>0.72499731442689874</v>
      </c>
      <c r="Q173">
        <v>172</v>
      </c>
      <c r="R173">
        <f t="shared" si="10"/>
        <v>72.413690917172914</v>
      </c>
      <c r="S173">
        <f t="shared" si="11"/>
        <v>2.6249865721344934</v>
      </c>
    </row>
    <row r="174" spans="1:19" x14ac:dyDescent="0.75">
      <c r="A174" s="7">
        <v>0.6138541666666667</v>
      </c>
      <c r="B174">
        <v>43.57</v>
      </c>
      <c r="C174">
        <v>33.82</v>
      </c>
      <c r="D174">
        <v>10</v>
      </c>
      <c r="E174">
        <v>40.18</v>
      </c>
      <c r="F174">
        <v>33.03</v>
      </c>
      <c r="G174">
        <v>48.47</v>
      </c>
      <c r="H174">
        <v>46.14</v>
      </c>
      <c r="I174">
        <v>46.4</v>
      </c>
      <c r="J174">
        <v>33.18</v>
      </c>
      <c r="K174">
        <v>934.12</v>
      </c>
      <c r="O174">
        <f t="shared" si="8"/>
        <v>33.605000000000004</v>
      </c>
      <c r="P174">
        <f t="shared" si="9"/>
        <v>0.72198947255344292</v>
      </c>
      <c r="Q174">
        <v>173</v>
      </c>
      <c r="R174">
        <f t="shared" si="10"/>
        <v>72.298765064722517</v>
      </c>
      <c r="S174">
        <f t="shared" si="11"/>
        <v>2.6099473627672145</v>
      </c>
    </row>
    <row r="175" spans="1:19" x14ac:dyDescent="0.75">
      <c r="A175" s="7">
        <v>0.61454861111111114</v>
      </c>
      <c r="B175">
        <v>43.35</v>
      </c>
      <c r="C175">
        <v>34.340000000000003</v>
      </c>
      <c r="D175">
        <v>10</v>
      </c>
      <c r="E175">
        <v>40.47</v>
      </c>
      <c r="F175">
        <v>32.08</v>
      </c>
      <c r="G175">
        <v>48.34</v>
      </c>
      <c r="H175">
        <v>46.27</v>
      </c>
      <c r="I175">
        <v>46.36</v>
      </c>
      <c r="J175">
        <v>33.880000000000003</v>
      </c>
      <c r="K175">
        <v>939.59</v>
      </c>
      <c r="O175">
        <f t="shared" si="8"/>
        <v>33.385000000000005</v>
      </c>
      <c r="P175">
        <f t="shared" si="9"/>
        <v>0.71726286389515526</v>
      </c>
      <c r="Q175">
        <v>174</v>
      </c>
      <c r="R175">
        <f t="shared" si="10"/>
        <v>72.116219859218205</v>
      </c>
      <c r="S175">
        <f t="shared" si="11"/>
        <v>2.5863143194757763</v>
      </c>
    </row>
    <row r="176" spans="1:19" x14ac:dyDescent="0.75">
      <c r="A176" s="7">
        <v>0.61524305555555558</v>
      </c>
      <c r="B176">
        <v>43.3</v>
      </c>
      <c r="C176">
        <v>34.76</v>
      </c>
      <c r="D176">
        <v>10</v>
      </c>
      <c r="E176">
        <v>40.17</v>
      </c>
      <c r="F176">
        <v>31.89</v>
      </c>
      <c r="G176">
        <v>47.23</v>
      </c>
      <c r="H176">
        <v>46.2</v>
      </c>
      <c r="I176">
        <v>46.18</v>
      </c>
      <c r="J176">
        <v>31.87</v>
      </c>
      <c r="K176">
        <v>932.75</v>
      </c>
      <c r="O176">
        <f t="shared" si="8"/>
        <v>33.334999999999994</v>
      </c>
      <c r="P176">
        <f t="shared" si="9"/>
        <v>0.71618863465463511</v>
      </c>
      <c r="Q176">
        <v>175</v>
      </c>
      <c r="R176">
        <f t="shared" si="10"/>
        <v>72.074396280185979</v>
      </c>
      <c r="S176">
        <f t="shared" si="11"/>
        <v>2.5809431732731754</v>
      </c>
    </row>
    <row r="177" spans="1:19" x14ac:dyDescent="0.75">
      <c r="A177" s="7">
        <v>0.61593750000000003</v>
      </c>
      <c r="B177">
        <v>43.14</v>
      </c>
      <c r="C177">
        <v>35.07</v>
      </c>
      <c r="D177">
        <v>10</v>
      </c>
      <c r="E177">
        <v>39.56</v>
      </c>
      <c r="F177">
        <v>32.270000000000003</v>
      </c>
      <c r="G177">
        <v>45.04</v>
      </c>
      <c r="H177">
        <v>45.84</v>
      </c>
      <c r="I177">
        <v>45.38</v>
      </c>
      <c r="J177">
        <v>30.51</v>
      </c>
      <c r="K177">
        <v>930.02</v>
      </c>
      <c r="O177">
        <f t="shared" si="8"/>
        <v>33.174999999999997</v>
      </c>
      <c r="P177">
        <f t="shared" si="9"/>
        <v>0.71275110108497142</v>
      </c>
      <c r="Q177">
        <v>176</v>
      </c>
      <c r="R177">
        <f t="shared" si="10"/>
        <v>71.939713639788991</v>
      </c>
      <c r="S177">
        <f t="shared" si="11"/>
        <v>2.5637555054248571</v>
      </c>
    </row>
    <row r="178" spans="1:19" x14ac:dyDescent="0.75">
      <c r="A178" s="7">
        <v>0.61663194444444447</v>
      </c>
      <c r="B178">
        <v>43.09</v>
      </c>
      <c r="C178">
        <v>35.21</v>
      </c>
      <c r="D178">
        <v>10</v>
      </c>
      <c r="E178">
        <v>39.619999999999997</v>
      </c>
      <c r="F178">
        <v>36.71</v>
      </c>
      <c r="G178">
        <v>46.56</v>
      </c>
      <c r="H178">
        <v>45.6</v>
      </c>
      <c r="I178">
        <v>45.62</v>
      </c>
      <c r="J178">
        <v>30.26</v>
      </c>
      <c r="K178">
        <v>919.08</v>
      </c>
      <c r="O178">
        <f t="shared" si="8"/>
        <v>33.125</v>
      </c>
      <c r="P178">
        <f t="shared" si="9"/>
        <v>0.71167687184445161</v>
      </c>
      <c r="Q178">
        <v>177</v>
      </c>
      <c r="R178">
        <f t="shared" si="10"/>
        <v>71.897358490566035</v>
      </c>
      <c r="S178">
        <f t="shared" si="11"/>
        <v>2.5583843592222575</v>
      </c>
    </row>
    <row r="179" spans="1:19" x14ac:dyDescent="0.75">
      <c r="A179" s="7">
        <v>0.61732638888888891</v>
      </c>
      <c r="B179">
        <v>42.81</v>
      </c>
      <c r="C179">
        <v>35.450000000000003</v>
      </c>
      <c r="D179">
        <v>10</v>
      </c>
      <c r="E179">
        <v>39.729999999999997</v>
      </c>
      <c r="F179">
        <v>37.700000000000003</v>
      </c>
      <c r="G179">
        <v>46.64</v>
      </c>
      <c r="H179">
        <v>45.55</v>
      </c>
      <c r="I179">
        <v>45.66</v>
      </c>
      <c r="J179">
        <v>31.3</v>
      </c>
      <c r="K179">
        <v>916.34</v>
      </c>
      <c r="O179">
        <f t="shared" si="8"/>
        <v>32.844999999999999</v>
      </c>
      <c r="P179">
        <f t="shared" si="9"/>
        <v>0.70566118809753997</v>
      </c>
      <c r="Q179">
        <v>178</v>
      </c>
      <c r="R179">
        <f t="shared" si="10"/>
        <v>71.657786573298822</v>
      </c>
      <c r="S179">
        <f t="shared" si="11"/>
        <v>2.5283059404876997</v>
      </c>
    </row>
    <row r="180" spans="1:19" x14ac:dyDescent="0.75">
      <c r="A180" s="7">
        <v>0.61802083333333335</v>
      </c>
      <c r="B180">
        <v>42.77</v>
      </c>
      <c r="C180">
        <v>35.58</v>
      </c>
      <c r="D180">
        <v>10</v>
      </c>
      <c r="E180">
        <v>40.19</v>
      </c>
      <c r="F180">
        <v>41.25</v>
      </c>
      <c r="G180">
        <v>47.29</v>
      </c>
      <c r="H180">
        <v>45.54</v>
      </c>
      <c r="I180">
        <v>45.62</v>
      </c>
      <c r="J180">
        <v>30.03</v>
      </c>
      <c r="K180">
        <v>909.51</v>
      </c>
      <c r="O180">
        <f t="shared" si="8"/>
        <v>32.805000000000007</v>
      </c>
      <c r="P180">
        <f t="shared" si="9"/>
        <v>0.70480180470512421</v>
      </c>
      <c r="Q180">
        <v>179</v>
      </c>
      <c r="R180">
        <f t="shared" si="10"/>
        <v>71.623228166438054</v>
      </c>
      <c r="S180">
        <f t="shared" si="11"/>
        <v>2.5240090235256205</v>
      </c>
    </row>
    <row r="181" spans="1:19" x14ac:dyDescent="0.75">
      <c r="A181" s="7">
        <v>0.61871527777777779</v>
      </c>
      <c r="B181">
        <v>42.73</v>
      </c>
      <c r="C181">
        <v>35.74</v>
      </c>
      <c r="D181">
        <v>10</v>
      </c>
      <c r="E181">
        <v>40.35</v>
      </c>
      <c r="F181">
        <v>40.270000000000003</v>
      </c>
      <c r="G181">
        <v>46.63</v>
      </c>
      <c r="H181">
        <v>45.48</v>
      </c>
      <c r="I181">
        <v>45.22</v>
      </c>
      <c r="J181">
        <v>30.54</v>
      </c>
      <c r="K181">
        <v>899.94</v>
      </c>
      <c r="O181">
        <f t="shared" si="8"/>
        <v>32.765000000000001</v>
      </c>
      <c r="P181">
        <f t="shared" si="9"/>
        <v>0.70394242131270812</v>
      </c>
      <c r="Q181">
        <v>180</v>
      </c>
      <c r="R181">
        <f t="shared" si="10"/>
        <v>71.588585380741648</v>
      </c>
      <c r="S181">
        <f t="shared" si="11"/>
        <v>2.5197121065635404</v>
      </c>
    </row>
    <row r="182" spans="1:19" x14ac:dyDescent="0.75">
      <c r="A182" s="7">
        <v>0.61940972222222224</v>
      </c>
      <c r="B182">
        <v>42.55</v>
      </c>
      <c r="C182">
        <v>35.700000000000003</v>
      </c>
      <c r="D182">
        <v>10</v>
      </c>
      <c r="E182">
        <v>39.99</v>
      </c>
      <c r="F182">
        <v>36.31</v>
      </c>
      <c r="G182">
        <v>46.06</v>
      </c>
      <c r="H182">
        <v>45.32</v>
      </c>
      <c r="I182">
        <v>45.11</v>
      </c>
      <c r="J182">
        <v>31.11</v>
      </c>
      <c r="K182">
        <v>894.47</v>
      </c>
      <c r="O182">
        <f t="shared" si="8"/>
        <v>32.584999999999994</v>
      </c>
      <c r="P182">
        <f t="shared" si="9"/>
        <v>0.70007519604683621</v>
      </c>
      <c r="Q182">
        <v>181</v>
      </c>
      <c r="R182">
        <f t="shared" si="10"/>
        <v>71.43164032530305</v>
      </c>
      <c r="S182">
        <f t="shared" si="11"/>
        <v>2.500375980234181</v>
      </c>
    </row>
    <row r="183" spans="1:19" x14ac:dyDescent="0.75">
      <c r="A183" s="7">
        <v>0.62010416666666668</v>
      </c>
      <c r="B183">
        <v>42.54</v>
      </c>
      <c r="C183">
        <v>35.799999999999997</v>
      </c>
      <c r="D183">
        <v>10</v>
      </c>
      <c r="E183">
        <v>39.229999999999997</v>
      </c>
      <c r="F183">
        <v>34.74</v>
      </c>
      <c r="G183">
        <v>44.62</v>
      </c>
      <c r="H183">
        <v>45.18</v>
      </c>
      <c r="I183">
        <v>44.43</v>
      </c>
      <c r="J183">
        <v>30.43</v>
      </c>
      <c r="K183">
        <v>904.04</v>
      </c>
      <c r="O183">
        <f t="shared" si="8"/>
        <v>32.575000000000003</v>
      </c>
      <c r="P183">
        <f t="shared" si="9"/>
        <v>0.69986035019873249</v>
      </c>
      <c r="Q183">
        <v>182</v>
      </c>
      <c r="R183">
        <f t="shared" si="10"/>
        <v>71.422870299309281</v>
      </c>
      <c r="S183">
        <f t="shared" si="11"/>
        <v>2.4993017509936619</v>
      </c>
    </row>
    <row r="184" spans="1:19" x14ac:dyDescent="0.75">
      <c r="A184" s="7">
        <v>0.62079861111111112</v>
      </c>
      <c r="B184">
        <v>42.38</v>
      </c>
      <c r="C184">
        <v>35.83</v>
      </c>
      <c r="D184">
        <v>10</v>
      </c>
      <c r="E184">
        <v>39.119999999999997</v>
      </c>
      <c r="F184">
        <v>36.31</v>
      </c>
      <c r="G184">
        <v>46.58</v>
      </c>
      <c r="H184">
        <v>44.99</v>
      </c>
      <c r="I184">
        <v>44.98</v>
      </c>
      <c r="J184">
        <v>32.799999999999997</v>
      </c>
      <c r="K184">
        <v>873.96</v>
      </c>
      <c r="O184">
        <f t="shared" si="8"/>
        <v>32.415000000000006</v>
      </c>
      <c r="P184">
        <f t="shared" si="9"/>
        <v>0.6964228166290688</v>
      </c>
      <c r="Q184">
        <v>183</v>
      </c>
      <c r="R184">
        <f t="shared" si="10"/>
        <v>71.281813975011573</v>
      </c>
      <c r="S184">
        <f t="shared" si="11"/>
        <v>2.4821140831453437</v>
      </c>
    </row>
    <row r="185" spans="1:19" x14ac:dyDescent="0.75">
      <c r="A185" s="7">
        <v>0.62149305555555556</v>
      </c>
      <c r="B185">
        <v>42.26</v>
      </c>
      <c r="C185">
        <v>36.229999999999997</v>
      </c>
      <c r="D185">
        <v>10</v>
      </c>
      <c r="E185">
        <v>39.840000000000003</v>
      </c>
      <c r="F185">
        <v>42.64</v>
      </c>
      <c r="G185">
        <v>47.32</v>
      </c>
      <c r="H185">
        <v>45.08</v>
      </c>
      <c r="I185">
        <v>45.3</v>
      </c>
      <c r="J185">
        <v>30.95</v>
      </c>
      <c r="K185">
        <v>876.7</v>
      </c>
      <c r="O185">
        <f t="shared" si="8"/>
        <v>32.295000000000002</v>
      </c>
      <c r="P185">
        <f t="shared" si="9"/>
        <v>0.69384466645182086</v>
      </c>
      <c r="Q185">
        <v>184</v>
      </c>
      <c r="R185">
        <f t="shared" si="10"/>
        <v>71.17510450534138</v>
      </c>
      <c r="S185">
        <f t="shared" si="11"/>
        <v>2.4692233322591037</v>
      </c>
    </row>
    <row r="186" spans="1:19" x14ac:dyDescent="0.75">
      <c r="A186" s="7">
        <v>0.6221875</v>
      </c>
      <c r="B186">
        <v>42.16</v>
      </c>
      <c r="C186">
        <v>36.549999999999997</v>
      </c>
      <c r="D186">
        <v>10</v>
      </c>
      <c r="E186">
        <v>40.299999999999997</v>
      </c>
      <c r="F186">
        <v>32.65</v>
      </c>
      <c r="G186">
        <v>46.76</v>
      </c>
      <c r="H186">
        <v>45.14</v>
      </c>
      <c r="I186">
        <v>45.19</v>
      </c>
      <c r="J186">
        <v>30.82</v>
      </c>
      <c r="K186">
        <v>891.74</v>
      </c>
      <c r="O186">
        <f t="shared" si="8"/>
        <v>32.194999999999993</v>
      </c>
      <c r="P186">
        <f t="shared" si="9"/>
        <v>0.6916962079707808</v>
      </c>
      <c r="Q186">
        <v>185</v>
      </c>
      <c r="R186">
        <f t="shared" si="10"/>
        <v>71.085572293834431</v>
      </c>
      <c r="S186">
        <f t="shared" si="11"/>
        <v>2.4584810398539036</v>
      </c>
    </row>
    <row r="187" spans="1:19" x14ac:dyDescent="0.75">
      <c r="A187" s="7">
        <v>0.62288194444444445</v>
      </c>
      <c r="B187">
        <v>42.04</v>
      </c>
      <c r="C187">
        <v>36.909999999999997</v>
      </c>
      <c r="D187">
        <v>10</v>
      </c>
      <c r="E187">
        <v>40.72</v>
      </c>
      <c r="F187">
        <v>31.32</v>
      </c>
      <c r="G187">
        <v>47.62</v>
      </c>
      <c r="H187">
        <v>45.31</v>
      </c>
      <c r="I187">
        <v>45.28</v>
      </c>
      <c r="J187">
        <v>32.18</v>
      </c>
      <c r="K187">
        <v>890.37</v>
      </c>
      <c r="O187">
        <f t="shared" si="8"/>
        <v>32.075000000000003</v>
      </c>
      <c r="P187">
        <f t="shared" si="9"/>
        <v>0.68911805779353319</v>
      </c>
      <c r="Q187">
        <v>186</v>
      </c>
      <c r="R187">
        <f t="shared" si="10"/>
        <v>70.977396726422455</v>
      </c>
      <c r="S187">
        <f t="shared" si="11"/>
        <v>2.4455902889676655</v>
      </c>
    </row>
    <row r="188" spans="1:19" x14ac:dyDescent="0.75">
      <c r="A188" s="7">
        <v>0.62357638888888889</v>
      </c>
      <c r="B188">
        <v>42.01</v>
      </c>
      <c r="C188">
        <v>37.28</v>
      </c>
      <c r="D188">
        <v>10</v>
      </c>
      <c r="E188">
        <v>40.729999999999997</v>
      </c>
      <c r="F188">
        <v>29.98</v>
      </c>
      <c r="G188">
        <v>46.21</v>
      </c>
      <c r="H188">
        <v>45.29</v>
      </c>
      <c r="I188">
        <v>44.86</v>
      </c>
      <c r="J188">
        <v>31.1</v>
      </c>
      <c r="K188">
        <v>890.37</v>
      </c>
      <c r="O188">
        <f t="shared" si="8"/>
        <v>32.045000000000002</v>
      </c>
      <c r="P188">
        <f t="shared" si="9"/>
        <v>0.68847352024922115</v>
      </c>
      <c r="Q188">
        <v>187</v>
      </c>
      <c r="R188">
        <f t="shared" si="10"/>
        <v>70.950226244343895</v>
      </c>
      <c r="S188">
        <f t="shared" si="11"/>
        <v>2.4423676012461057</v>
      </c>
    </row>
    <row r="189" spans="1:19" x14ac:dyDescent="0.75">
      <c r="A189" s="7">
        <v>0.62427083333333333</v>
      </c>
      <c r="B189">
        <v>41.85</v>
      </c>
      <c r="C189">
        <v>37.51</v>
      </c>
      <c r="D189">
        <v>10</v>
      </c>
      <c r="E189">
        <v>40.93</v>
      </c>
      <c r="F189">
        <v>34.17</v>
      </c>
      <c r="G189">
        <v>47.16</v>
      </c>
      <c r="H189">
        <v>45.23</v>
      </c>
      <c r="I189">
        <v>45.44</v>
      </c>
      <c r="J189">
        <v>33.11</v>
      </c>
      <c r="K189">
        <v>871.23</v>
      </c>
      <c r="O189">
        <f t="shared" si="8"/>
        <v>31.885000000000002</v>
      </c>
      <c r="P189">
        <f t="shared" si="9"/>
        <v>0.68503598667955745</v>
      </c>
      <c r="Q189">
        <v>188</v>
      </c>
      <c r="R189">
        <f t="shared" si="10"/>
        <v>70.804453504782813</v>
      </c>
      <c r="S189">
        <f t="shared" si="11"/>
        <v>2.425179933397787</v>
      </c>
    </row>
    <row r="190" spans="1:19" x14ac:dyDescent="0.75">
      <c r="A190" s="7">
        <v>0.62496527777777777</v>
      </c>
      <c r="B190">
        <v>41.76</v>
      </c>
      <c r="C190">
        <v>37.9</v>
      </c>
      <c r="D190">
        <v>10</v>
      </c>
      <c r="E190">
        <v>41.01</v>
      </c>
      <c r="F190">
        <v>28.88</v>
      </c>
      <c r="G190">
        <v>46.5</v>
      </c>
      <c r="H190">
        <v>45.4</v>
      </c>
      <c r="I190">
        <v>44.82</v>
      </c>
      <c r="J190">
        <v>30.68</v>
      </c>
      <c r="K190">
        <v>880.8</v>
      </c>
      <c r="O190">
        <f t="shared" si="8"/>
        <v>31.794999999999998</v>
      </c>
      <c r="P190">
        <f t="shared" si="9"/>
        <v>0.68310237404662144</v>
      </c>
      <c r="Q190">
        <v>189</v>
      </c>
      <c r="R190">
        <f t="shared" si="10"/>
        <v>70.721811605598361</v>
      </c>
      <c r="S190">
        <f t="shared" si="11"/>
        <v>2.4155118702331073</v>
      </c>
    </row>
    <row r="191" spans="1:19" x14ac:dyDescent="0.75">
      <c r="A191" s="7">
        <v>0.62565972222222221</v>
      </c>
      <c r="B191">
        <v>41.67</v>
      </c>
      <c r="C191">
        <v>38.049999999999997</v>
      </c>
      <c r="D191">
        <v>10</v>
      </c>
      <c r="E191">
        <v>40.369999999999997</v>
      </c>
      <c r="F191">
        <v>31.32</v>
      </c>
      <c r="G191">
        <v>46.04</v>
      </c>
      <c r="H191">
        <v>45.49</v>
      </c>
      <c r="I191">
        <v>44.8</v>
      </c>
      <c r="J191">
        <v>32.04</v>
      </c>
      <c r="K191">
        <v>863.03</v>
      </c>
      <c r="O191">
        <f t="shared" si="8"/>
        <v>31.705000000000002</v>
      </c>
      <c r="P191">
        <f t="shared" si="9"/>
        <v>0.68116876141368565</v>
      </c>
      <c r="Q191">
        <v>190</v>
      </c>
      <c r="R191">
        <f t="shared" si="10"/>
        <v>70.638700520422645</v>
      </c>
      <c r="S191">
        <f t="shared" si="11"/>
        <v>2.405843807068428</v>
      </c>
    </row>
    <row r="192" spans="1:19" x14ac:dyDescent="0.75">
      <c r="A192" s="7">
        <v>0.62635416666666666</v>
      </c>
      <c r="B192">
        <v>41.56</v>
      </c>
      <c r="C192">
        <v>38.42</v>
      </c>
      <c r="D192">
        <v>10</v>
      </c>
      <c r="E192">
        <v>40.98</v>
      </c>
      <c r="F192">
        <v>41.06</v>
      </c>
      <c r="G192">
        <v>47.88</v>
      </c>
      <c r="H192">
        <v>45.55</v>
      </c>
      <c r="I192">
        <v>45.44</v>
      </c>
      <c r="J192">
        <v>34.07</v>
      </c>
      <c r="K192">
        <v>864.39</v>
      </c>
      <c r="O192">
        <f t="shared" si="8"/>
        <v>31.595000000000002</v>
      </c>
      <c r="P192">
        <f t="shared" si="9"/>
        <v>0.67880545708454187</v>
      </c>
      <c r="Q192">
        <v>191</v>
      </c>
      <c r="R192">
        <f t="shared" si="10"/>
        <v>70.53647729071055</v>
      </c>
      <c r="S192">
        <f t="shared" si="11"/>
        <v>2.3940272854227089</v>
      </c>
    </row>
    <row r="193" spans="1:19" x14ac:dyDescent="0.75">
      <c r="A193" s="7">
        <v>0.6270486111111111</v>
      </c>
      <c r="B193">
        <v>41.34</v>
      </c>
      <c r="C193">
        <v>38.92</v>
      </c>
      <c r="D193">
        <v>10</v>
      </c>
      <c r="E193">
        <v>41.3</v>
      </c>
      <c r="F193">
        <v>31.12</v>
      </c>
      <c r="G193">
        <v>47.38</v>
      </c>
      <c r="H193">
        <v>45.69</v>
      </c>
      <c r="I193">
        <v>45.28</v>
      </c>
      <c r="J193">
        <v>32.24</v>
      </c>
      <c r="K193">
        <v>854.82</v>
      </c>
      <c r="O193">
        <f t="shared" si="8"/>
        <v>31.375000000000004</v>
      </c>
      <c r="P193">
        <f t="shared" si="9"/>
        <v>0.67407884842625421</v>
      </c>
      <c r="Q193">
        <v>192</v>
      </c>
      <c r="R193">
        <f t="shared" si="10"/>
        <v>70.329880478087645</v>
      </c>
      <c r="S193">
        <f t="shared" si="11"/>
        <v>2.3703942421312707</v>
      </c>
    </row>
    <row r="194" spans="1:19" x14ac:dyDescent="0.75">
      <c r="A194" s="7">
        <v>0.62774305555555554</v>
      </c>
      <c r="B194">
        <v>41.24</v>
      </c>
      <c r="C194">
        <v>39.25</v>
      </c>
      <c r="D194">
        <v>10</v>
      </c>
      <c r="E194">
        <v>41.22</v>
      </c>
      <c r="F194">
        <v>37.700000000000003</v>
      </c>
      <c r="G194">
        <v>46.35</v>
      </c>
      <c r="H194">
        <v>45.59</v>
      </c>
      <c r="I194">
        <v>45.13</v>
      </c>
      <c r="J194">
        <v>29.3</v>
      </c>
      <c r="K194">
        <v>857.56</v>
      </c>
      <c r="O194">
        <f t="shared" si="8"/>
        <v>31.275000000000002</v>
      </c>
      <c r="P194">
        <f t="shared" si="9"/>
        <v>0.67193038994521437</v>
      </c>
      <c r="Q194">
        <v>193</v>
      </c>
      <c r="R194">
        <f t="shared" si="10"/>
        <v>70.235011990407671</v>
      </c>
      <c r="S194">
        <f t="shared" si="11"/>
        <v>2.3596519497260715</v>
      </c>
    </row>
    <row r="195" spans="1:19" x14ac:dyDescent="0.75">
      <c r="A195" s="7">
        <v>0.62843749999999998</v>
      </c>
      <c r="B195">
        <v>41.23</v>
      </c>
      <c r="C195">
        <v>39.33</v>
      </c>
      <c r="D195">
        <v>10</v>
      </c>
      <c r="E195">
        <v>41.54</v>
      </c>
      <c r="F195">
        <v>36.51</v>
      </c>
      <c r="G195">
        <v>47.26</v>
      </c>
      <c r="H195">
        <v>45.5</v>
      </c>
      <c r="I195">
        <v>45.2</v>
      </c>
      <c r="J195">
        <v>31.37</v>
      </c>
      <c r="K195">
        <v>858.93</v>
      </c>
      <c r="O195">
        <f t="shared" ref="O195:O258" si="12">B195-9.965</f>
        <v>31.264999999999997</v>
      </c>
      <c r="P195">
        <f t="shared" ref="P195:P258" si="13">O195/46.545</f>
        <v>0.67171554409711021</v>
      </c>
      <c r="Q195">
        <v>194</v>
      </c>
      <c r="R195">
        <f t="shared" ref="R195:R258" si="14">(O195-$U$11)/O195*100</f>
        <v>70.225491763953301</v>
      </c>
      <c r="S195">
        <f t="shared" ref="S195:S258" si="15">(O195-$U$11)/$U$11</f>
        <v>2.3585777204855507</v>
      </c>
    </row>
    <row r="196" spans="1:19" x14ac:dyDescent="0.75">
      <c r="A196" s="7">
        <v>0.62913194444444442</v>
      </c>
      <c r="B196">
        <v>41.16</v>
      </c>
      <c r="C196">
        <v>39.369999999999997</v>
      </c>
      <c r="D196">
        <v>10</v>
      </c>
      <c r="E196">
        <v>41.28</v>
      </c>
      <c r="F196">
        <v>30.74</v>
      </c>
      <c r="G196">
        <v>46.15</v>
      </c>
      <c r="H196">
        <v>45.42</v>
      </c>
      <c r="I196">
        <v>44.84</v>
      </c>
      <c r="J196">
        <v>32.03</v>
      </c>
      <c r="K196">
        <v>849.36</v>
      </c>
      <c r="O196">
        <f t="shared" si="12"/>
        <v>31.194999999999997</v>
      </c>
      <c r="P196">
        <f t="shared" si="13"/>
        <v>0.6702116231603823</v>
      </c>
      <c r="Q196">
        <v>195</v>
      </c>
      <c r="R196">
        <f t="shared" si="14"/>
        <v>70.158679275524918</v>
      </c>
      <c r="S196">
        <f t="shared" si="15"/>
        <v>2.3510581158019113</v>
      </c>
    </row>
    <row r="197" spans="1:19" x14ac:dyDescent="0.75">
      <c r="A197" s="7">
        <v>0.62982638888888887</v>
      </c>
      <c r="B197">
        <v>41.03</v>
      </c>
      <c r="C197">
        <v>39.28</v>
      </c>
      <c r="D197">
        <v>10</v>
      </c>
      <c r="E197">
        <v>41.64</v>
      </c>
      <c r="F197">
        <v>29.98</v>
      </c>
      <c r="G197">
        <v>47.41</v>
      </c>
      <c r="H197">
        <v>45.23</v>
      </c>
      <c r="I197">
        <v>45.03</v>
      </c>
      <c r="J197">
        <v>31.56</v>
      </c>
      <c r="K197">
        <v>837.05</v>
      </c>
      <c r="O197">
        <f t="shared" si="12"/>
        <v>31.065000000000001</v>
      </c>
      <c r="P197">
        <f t="shared" si="13"/>
        <v>0.66741862713503064</v>
      </c>
      <c r="Q197">
        <v>196</v>
      </c>
      <c r="R197">
        <f t="shared" si="14"/>
        <v>70.03380009657171</v>
      </c>
      <c r="S197">
        <f t="shared" si="15"/>
        <v>2.3370931356751528</v>
      </c>
    </row>
    <row r="198" spans="1:19" x14ac:dyDescent="0.75">
      <c r="A198" s="7">
        <v>0.63052083333333331</v>
      </c>
      <c r="B198">
        <v>40.92</v>
      </c>
      <c r="C198">
        <v>39.25</v>
      </c>
      <c r="D198">
        <v>10</v>
      </c>
      <c r="E198">
        <v>40.75</v>
      </c>
      <c r="F198">
        <v>33.79</v>
      </c>
      <c r="G198">
        <v>45.8</v>
      </c>
      <c r="H198">
        <v>45.14</v>
      </c>
      <c r="I198">
        <v>44.53</v>
      </c>
      <c r="J198">
        <v>31.63</v>
      </c>
      <c r="K198">
        <v>834.32</v>
      </c>
      <c r="O198">
        <f t="shared" si="12"/>
        <v>30.955000000000002</v>
      </c>
      <c r="P198">
        <f t="shared" si="13"/>
        <v>0.66505532280588675</v>
      </c>
      <c r="Q198">
        <v>197</v>
      </c>
      <c r="R198">
        <f t="shared" si="14"/>
        <v>69.927313842674849</v>
      </c>
      <c r="S198">
        <f t="shared" si="15"/>
        <v>2.3252766140294336</v>
      </c>
    </row>
    <row r="199" spans="1:19" x14ac:dyDescent="0.75">
      <c r="A199" s="7">
        <v>0.63121527777777775</v>
      </c>
      <c r="B199">
        <v>40.75</v>
      </c>
      <c r="C199">
        <v>39.29</v>
      </c>
      <c r="D199">
        <v>10</v>
      </c>
      <c r="E199">
        <v>40.61</v>
      </c>
      <c r="F199">
        <v>28.33</v>
      </c>
      <c r="G199">
        <v>46.31</v>
      </c>
      <c r="H199">
        <v>45.01</v>
      </c>
      <c r="I199">
        <v>44.51</v>
      </c>
      <c r="J199">
        <v>31.15</v>
      </c>
      <c r="K199">
        <v>832.95</v>
      </c>
      <c r="O199">
        <f t="shared" si="12"/>
        <v>30.785</v>
      </c>
      <c r="P199">
        <f t="shared" si="13"/>
        <v>0.661402943388119</v>
      </c>
      <c r="Q199">
        <v>198</v>
      </c>
      <c r="R199">
        <f t="shared" si="14"/>
        <v>69.761247360727623</v>
      </c>
      <c r="S199">
        <f t="shared" si="15"/>
        <v>2.3070147169405946</v>
      </c>
    </row>
    <row r="200" spans="1:19" x14ac:dyDescent="0.75">
      <c r="A200" s="7">
        <v>0.63190972222222219</v>
      </c>
      <c r="B200">
        <v>40.72</v>
      </c>
      <c r="C200">
        <v>39.409999999999997</v>
      </c>
      <c r="D200">
        <v>10</v>
      </c>
      <c r="E200">
        <v>41.1</v>
      </c>
      <c r="F200">
        <v>40.659999999999997</v>
      </c>
      <c r="G200">
        <v>46.87</v>
      </c>
      <c r="H200">
        <v>45.06</v>
      </c>
      <c r="I200">
        <v>44.59</v>
      </c>
      <c r="J200">
        <v>31.4</v>
      </c>
      <c r="K200">
        <v>838.42</v>
      </c>
      <c r="O200">
        <f t="shared" si="12"/>
        <v>30.754999999999999</v>
      </c>
      <c r="P200">
        <f t="shared" si="13"/>
        <v>0.66075840584380707</v>
      </c>
      <c r="Q200">
        <v>199</v>
      </c>
      <c r="R200">
        <f t="shared" si="14"/>
        <v>69.731750934807351</v>
      </c>
      <c r="S200">
        <f t="shared" si="15"/>
        <v>2.3037920292190348</v>
      </c>
    </row>
    <row r="201" spans="1:19" x14ac:dyDescent="0.75">
      <c r="A201" s="7">
        <v>0.63260416666666663</v>
      </c>
      <c r="B201">
        <v>40.619999999999997</v>
      </c>
      <c r="C201">
        <v>39.42</v>
      </c>
      <c r="D201">
        <v>10</v>
      </c>
      <c r="E201">
        <v>40.950000000000003</v>
      </c>
      <c r="F201">
        <v>33.979999999999997</v>
      </c>
      <c r="G201">
        <v>45.75</v>
      </c>
      <c r="H201">
        <v>44.93</v>
      </c>
      <c r="I201">
        <v>44.54</v>
      </c>
      <c r="J201">
        <v>31.4</v>
      </c>
      <c r="K201">
        <v>819.28</v>
      </c>
      <c r="O201">
        <f t="shared" si="12"/>
        <v>30.654999999999998</v>
      </c>
      <c r="P201">
        <f t="shared" si="13"/>
        <v>0.65860994736276712</v>
      </c>
      <c r="Q201">
        <v>200</v>
      </c>
      <c r="R201">
        <f t="shared" si="14"/>
        <v>69.633012559125746</v>
      </c>
      <c r="S201">
        <f t="shared" si="15"/>
        <v>2.2930497368138356</v>
      </c>
    </row>
    <row r="202" spans="1:19" x14ac:dyDescent="0.75">
      <c r="A202" s="7">
        <v>0.63329861111111108</v>
      </c>
      <c r="B202">
        <v>40.49</v>
      </c>
      <c r="C202">
        <v>39.51</v>
      </c>
      <c r="D202">
        <v>10</v>
      </c>
      <c r="E202">
        <v>41.28</v>
      </c>
      <c r="F202">
        <v>29.62</v>
      </c>
      <c r="G202">
        <v>46.1</v>
      </c>
      <c r="H202">
        <v>44.85</v>
      </c>
      <c r="I202">
        <v>44.06</v>
      </c>
      <c r="J202">
        <v>32.04</v>
      </c>
      <c r="K202">
        <v>827.48</v>
      </c>
      <c r="O202">
        <f t="shared" si="12"/>
        <v>30.525000000000002</v>
      </c>
      <c r="P202">
        <f t="shared" si="13"/>
        <v>0.65581695133741547</v>
      </c>
      <c r="Q202">
        <v>201</v>
      </c>
      <c r="R202">
        <f t="shared" si="14"/>
        <v>69.503685503685503</v>
      </c>
      <c r="S202">
        <f t="shared" si="15"/>
        <v>2.2790847566870767</v>
      </c>
    </row>
    <row r="203" spans="1:19" x14ac:dyDescent="0.75">
      <c r="A203" s="7">
        <v>0.63399305555555552</v>
      </c>
      <c r="B203">
        <v>40.409999999999997</v>
      </c>
      <c r="C203">
        <v>39.619999999999997</v>
      </c>
      <c r="D203">
        <v>10</v>
      </c>
      <c r="E203">
        <v>40.9</v>
      </c>
      <c r="F203">
        <v>30.36</v>
      </c>
      <c r="G203">
        <v>46.54</v>
      </c>
      <c r="H203">
        <v>44.8</v>
      </c>
      <c r="I203">
        <v>44.14</v>
      </c>
      <c r="J203">
        <v>31.47</v>
      </c>
      <c r="K203">
        <v>819.28</v>
      </c>
      <c r="O203">
        <f t="shared" si="12"/>
        <v>30.444999999999997</v>
      </c>
      <c r="P203">
        <f t="shared" si="13"/>
        <v>0.65409818455258339</v>
      </c>
      <c r="Q203">
        <v>202</v>
      </c>
      <c r="R203">
        <f t="shared" si="14"/>
        <v>69.423550665133831</v>
      </c>
      <c r="S203">
        <f t="shared" si="15"/>
        <v>2.2704909227629169</v>
      </c>
    </row>
    <row r="204" spans="1:19" x14ac:dyDescent="0.75">
      <c r="A204" s="7">
        <v>0.63468749999999996</v>
      </c>
      <c r="B204">
        <v>40.270000000000003</v>
      </c>
      <c r="C204">
        <v>39.71</v>
      </c>
      <c r="D204">
        <v>10</v>
      </c>
      <c r="E204">
        <v>40.79</v>
      </c>
      <c r="F204">
        <v>31.7</v>
      </c>
      <c r="G204">
        <v>46.9</v>
      </c>
      <c r="H204">
        <v>44.71</v>
      </c>
      <c r="I204">
        <v>44.53</v>
      </c>
      <c r="J204">
        <v>33.549999999999997</v>
      </c>
      <c r="K204">
        <v>811.08</v>
      </c>
      <c r="O204">
        <f t="shared" si="12"/>
        <v>30.305000000000003</v>
      </c>
      <c r="P204">
        <f t="shared" si="13"/>
        <v>0.6510903426791278</v>
      </c>
      <c r="Q204">
        <v>203</v>
      </c>
      <c r="R204">
        <f t="shared" si="14"/>
        <v>69.282296650717697</v>
      </c>
      <c r="S204">
        <f t="shared" si="15"/>
        <v>2.2554517133956384</v>
      </c>
    </row>
    <row r="205" spans="1:19" x14ac:dyDescent="0.75">
      <c r="A205" s="7">
        <v>0.63538194444444451</v>
      </c>
      <c r="B205">
        <v>40.17</v>
      </c>
      <c r="C205">
        <v>39.840000000000003</v>
      </c>
      <c r="D205">
        <v>10</v>
      </c>
      <c r="E205">
        <v>40.89</v>
      </c>
      <c r="F205">
        <v>32.65</v>
      </c>
      <c r="G205">
        <v>46.32</v>
      </c>
      <c r="H205">
        <v>44.78</v>
      </c>
      <c r="I205">
        <v>44.53</v>
      </c>
      <c r="J205">
        <v>30.18</v>
      </c>
      <c r="K205">
        <v>809.71</v>
      </c>
      <c r="O205">
        <f t="shared" si="12"/>
        <v>30.205000000000002</v>
      </c>
      <c r="P205">
        <f t="shared" si="13"/>
        <v>0.64894188419808785</v>
      </c>
      <c r="Q205">
        <v>204</v>
      </c>
      <c r="R205">
        <f t="shared" si="14"/>
        <v>69.180599238536672</v>
      </c>
      <c r="S205">
        <f t="shared" si="15"/>
        <v>2.2447094209904392</v>
      </c>
    </row>
    <row r="206" spans="1:19" x14ac:dyDescent="0.75">
      <c r="A206" s="7">
        <v>0.63607638888888884</v>
      </c>
      <c r="B206">
        <v>40.049999999999997</v>
      </c>
      <c r="C206">
        <v>39.909999999999997</v>
      </c>
      <c r="D206">
        <v>10</v>
      </c>
      <c r="E206">
        <v>41.07</v>
      </c>
      <c r="F206">
        <v>35.520000000000003</v>
      </c>
      <c r="G206">
        <v>47.05</v>
      </c>
      <c r="H206">
        <v>44.76</v>
      </c>
      <c r="I206">
        <v>44.53</v>
      </c>
      <c r="J206">
        <v>32.39</v>
      </c>
      <c r="K206">
        <v>816.55</v>
      </c>
      <c r="O206">
        <f t="shared" si="12"/>
        <v>30.084999999999997</v>
      </c>
      <c r="P206">
        <f t="shared" si="13"/>
        <v>0.64636373402084002</v>
      </c>
      <c r="Q206">
        <v>205</v>
      </c>
      <c r="R206">
        <f t="shared" si="14"/>
        <v>69.05766993518364</v>
      </c>
      <c r="S206">
        <f t="shared" si="15"/>
        <v>2.2318186701041998</v>
      </c>
    </row>
    <row r="207" spans="1:19" x14ac:dyDescent="0.75">
      <c r="A207" s="7">
        <v>0.6367708333333334</v>
      </c>
      <c r="B207">
        <v>39.97</v>
      </c>
      <c r="C207">
        <v>40.1</v>
      </c>
      <c r="D207">
        <v>10</v>
      </c>
      <c r="E207">
        <v>41.26</v>
      </c>
      <c r="F207">
        <v>32.65</v>
      </c>
      <c r="G207">
        <v>46.75</v>
      </c>
      <c r="H207">
        <v>44.78</v>
      </c>
      <c r="I207">
        <v>44.58</v>
      </c>
      <c r="J207">
        <v>32.64</v>
      </c>
      <c r="K207">
        <v>790.57</v>
      </c>
      <c r="O207">
        <f t="shared" si="12"/>
        <v>30.004999999999999</v>
      </c>
      <c r="P207">
        <f t="shared" si="13"/>
        <v>0.64464496723600817</v>
      </c>
      <c r="Q207">
        <v>206</v>
      </c>
      <c r="R207">
        <f t="shared" si="14"/>
        <v>68.975170804865854</v>
      </c>
      <c r="S207">
        <f t="shared" si="15"/>
        <v>2.2232248361800404</v>
      </c>
    </row>
    <row r="208" spans="1:19" x14ac:dyDescent="0.75">
      <c r="A208" s="7">
        <v>0.63746527777777773</v>
      </c>
      <c r="B208">
        <v>39.840000000000003</v>
      </c>
      <c r="C208">
        <v>40.33</v>
      </c>
      <c r="D208">
        <v>10</v>
      </c>
      <c r="E208">
        <v>41.65</v>
      </c>
      <c r="F208">
        <v>38.68</v>
      </c>
      <c r="G208">
        <v>47.12</v>
      </c>
      <c r="H208">
        <v>44.83</v>
      </c>
      <c r="I208">
        <v>44.78</v>
      </c>
      <c r="J208">
        <v>30.4</v>
      </c>
      <c r="K208">
        <v>794.67</v>
      </c>
      <c r="O208">
        <f t="shared" si="12"/>
        <v>29.875000000000004</v>
      </c>
      <c r="P208">
        <f t="shared" si="13"/>
        <v>0.6418519712106564</v>
      </c>
      <c r="Q208">
        <v>207</v>
      </c>
      <c r="R208">
        <f t="shared" si="14"/>
        <v>68.840167364016736</v>
      </c>
      <c r="S208">
        <f t="shared" si="15"/>
        <v>2.2092598560532819</v>
      </c>
    </row>
    <row r="209" spans="1:19" x14ac:dyDescent="0.75">
      <c r="A209" s="7">
        <v>0.63815972222222228</v>
      </c>
      <c r="B209">
        <v>39.76</v>
      </c>
      <c r="C209">
        <v>40.33</v>
      </c>
      <c r="D209">
        <v>10</v>
      </c>
      <c r="E209">
        <v>41.65</v>
      </c>
      <c r="F209">
        <v>36.71</v>
      </c>
      <c r="G209">
        <v>46.94</v>
      </c>
      <c r="H209">
        <v>44.87</v>
      </c>
      <c r="I209">
        <v>44.73</v>
      </c>
      <c r="J209">
        <v>30.29</v>
      </c>
      <c r="K209">
        <v>790.57</v>
      </c>
      <c r="O209">
        <f t="shared" si="12"/>
        <v>29.794999999999998</v>
      </c>
      <c r="P209">
        <f t="shared" si="13"/>
        <v>0.64013320442582444</v>
      </c>
      <c r="Q209">
        <v>208</v>
      </c>
      <c r="R209">
        <f t="shared" si="14"/>
        <v>68.756502768920953</v>
      </c>
      <c r="S209">
        <f t="shared" si="15"/>
        <v>2.2006660221291217</v>
      </c>
    </row>
    <row r="210" spans="1:19" x14ac:dyDescent="0.75">
      <c r="A210" s="7">
        <v>0.63885416666666661</v>
      </c>
      <c r="B210">
        <v>39.64</v>
      </c>
      <c r="C210">
        <v>40.11</v>
      </c>
      <c r="D210">
        <v>10</v>
      </c>
      <c r="E210">
        <v>41.51</v>
      </c>
      <c r="F210">
        <v>29.8</v>
      </c>
      <c r="G210">
        <v>46.44</v>
      </c>
      <c r="H210">
        <v>44.77</v>
      </c>
      <c r="I210">
        <v>44.22</v>
      </c>
      <c r="J210">
        <v>30.39</v>
      </c>
      <c r="K210">
        <v>783.73</v>
      </c>
      <c r="O210">
        <f t="shared" si="12"/>
        <v>29.675000000000001</v>
      </c>
      <c r="P210">
        <f t="shared" si="13"/>
        <v>0.63755505424857661</v>
      </c>
      <c r="Q210">
        <v>209</v>
      </c>
      <c r="R210">
        <f t="shared" si="14"/>
        <v>68.630160067396801</v>
      </c>
      <c r="S210">
        <f t="shared" si="15"/>
        <v>2.1877752712428831</v>
      </c>
    </row>
    <row r="211" spans="1:19" x14ac:dyDescent="0.75">
      <c r="A211" s="7">
        <v>0.63954861111111116</v>
      </c>
      <c r="B211">
        <v>39.630000000000003</v>
      </c>
      <c r="C211">
        <v>40.04</v>
      </c>
      <c r="D211">
        <v>10</v>
      </c>
      <c r="E211">
        <v>41.7</v>
      </c>
      <c r="F211">
        <v>34.36</v>
      </c>
      <c r="G211">
        <v>45.68</v>
      </c>
      <c r="H211">
        <v>44.59</v>
      </c>
      <c r="I211">
        <v>44.09</v>
      </c>
      <c r="J211">
        <v>29.87</v>
      </c>
      <c r="K211">
        <v>781</v>
      </c>
      <c r="O211">
        <f t="shared" si="12"/>
        <v>29.665000000000003</v>
      </c>
      <c r="P211">
        <f t="shared" si="13"/>
        <v>0.63734020840047267</v>
      </c>
      <c r="Q211">
        <v>210</v>
      </c>
      <c r="R211">
        <f t="shared" si="14"/>
        <v>68.619585369964611</v>
      </c>
      <c r="S211">
        <f t="shared" si="15"/>
        <v>2.1867010420023631</v>
      </c>
    </row>
    <row r="212" spans="1:19" x14ac:dyDescent="0.75">
      <c r="A212" s="7">
        <v>0.6402430555555555</v>
      </c>
      <c r="B212">
        <v>39.5</v>
      </c>
      <c r="C212">
        <v>40.049999999999997</v>
      </c>
      <c r="D212">
        <v>10</v>
      </c>
      <c r="E212">
        <v>42.12</v>
      </c>
      <c r="F212">
        <v>35.72</v>
      </c>
      <c r="G212">
        <v>47.5</v>
      </c>
      <c r="H212">
        <v>44.63</v>
      </c>
      <c r="I212">
        <v>44.51</v>
      </c>
      <c r="J212">
        <v>32.97</v>
      </c>
      <c r="K212">
        <v>778.27</v>
      </c>
      <c r="O212">
        <f t="shared" si="12"/>
        <v>29.535</v>
      </c>
      <c r="P212">
        <f t="shared" si="13"/>
        <v>0.63454721237512079</v>
      </c>
      <c r="Q212">
        <v>211</v>
      </c>
      <c r="R212">
        <f t="shared" si="14"/>
        <v>68.481462671406803</v>
      </c>
      <c r="S212">
        <f t="shared" si="15"/>
        <v>2.1727360618756038</v>
      </c>
    </row>
    <row r="213" spans="1:19" x14ac:dyDescent="0.75">
      <c r="A213" s="7">
        <v>0.64093750000000005</v>
      </c>
      <c r="B213">
        <v>39.33</v>
      </c>
      <c r="C213">
        <v>40.200000000000003</v>
      </c>
      <c r="D213">
        <v>10</v>
      </c>
      <c r="E213">
        <v>42.09</v>
      </c>
      <c r="F213">
        <v>31.51</v>
      </c>
      <c r="G213">
        <v>46.6</v>
      </c>
      <c r="H213">
        <v>44.72</v>
      </c>
      <c r="I213">
        <v>43.83</v>
      </c>
      <c r="J213">
        <v>32.82</v>
      </c>
      <c r="K213">
        <v>774.16</v>
      </c>
      <c r="O213">
        <f t="shared" si="12"/>
        <v>29.364999999999998</v>
      </c>
      <c r="P213">
        <f t="shared" si="13"/>
        <v>0.63089483295735305</v>
      </c>
      <c r="Q213">
        <v>212</v>
      </c>
      <c r="R213">
        <f t="shared" si="14"/>
        <v>68.298995402690281</v>
      </c>
      <c r="S213">
        <f t="shared" si="15"/>
        <v>2.1544741647867651</v>
      </c>
    </row>
    <row r="214" spans="1:19" x14ac:dyDescent="0.75">
      <c r="A214" s="7">
        <v>0.64163194444444438</v>
      </c>
      <c r="B214">
        <v>39.17</v>
      </c>
      <c r="C214">
        <v>40.32</v>
      </c>
      <c r="D214">
        <v>10</v>
      </c>
      <c r="E214">
        <v>41.71</v>
      </c>
      <c r="F214">
        <v>29.98</v>
      </c>
      <c r="G214">
        <v>46</v>
      </c>
      <c r="H214">
        <v>44.61</v>
      </c>
      <c r="I214">
        <v>43.99</v>
      </c>
      <c r="J214">
        <v>32.4</v>
      </c>
      <c r="K214">
        <v>772.8</v>
      </c>
      <c r="O214">
        <f t="shared" si="12"/>
        <v>29.205000000000002</v>
      </c>
      <c r="P214">
        <f t="shared" si="13"/>
        <v>0.62745729938768935</v>
      </c>
      <c r="Q214">
        <v>213</v>
      </c>
      <c r="R214">
        <f t="shared" si="14"/>
        <v>68.125321006676941</v>
      </c>
      <c r="S214">
        <f t="shared" si="15"/>
        <v>2.1372864969384464</v>
      </c>
    </row>
    <row r="215" spans="1:19" x14ac:dyDescent="0.75">
      <c r="A215" s="7">
        <v>0.64232638888888893</v>
      </c>
      <c r="B215">
        <v>39.119999999999997</v>
      </c>
      <c r="C215">
        <v>40.42</v>
      </c>
      <c r="D215">
        <v>10</v>
      </c>
      <c r="E215">
        <v>41.12</v>
      </c>
      <c r="F215">
        <v>29.25</v>
      </c>
      <c r="G215">
        <v>43.53</v>
      </c>
      <c r="H215">
        <v>44.37</v>
      </c>
      <c r="I215">
        <v>42.57</v>
      </c>
      <c r="J215">
        <v>30.82</v>
      </c>
      <c r="K215">
        <v>764.59</v>
      </c>
      <c r="O215">
        <f t="shared" si="12"/>
        <v>29.154999999999998</v>
      </c>
      <c r="P215">
        <f t="shared" si="13"/>
        <v>0.62638307014716932</v>
      </c>
      <c r="Q215">
        <v>214</v>
      </c>
      <c r="R215">
        <f t="shared" si="14"/>
        <v>68.070656834162236</v>
      </c>
      <c r="S215">
        <f t="shared" si="15"/>
        <v>2.1319153507358464</v>
      </c>
    </row>
    <row r="216" spans="1:19" x14ac:dyDescent="0.75">
      <c r="A216" s="7">
        <v>0.64302083333333326</v>
      </c>
      <c r="B216">
        <v>39</v>
      </c>
      <c r="C216">
        <v>39.96</v>
      </c>
      <c r="D216">
        <v>10</v>
      </c>
      <c r="E216">
        <v>40.049999999999997</v>
      </c>
      <c r="F216">
        <v>35.32</v>
      </c>
      <c r="G216">
        <v>44.68</v>
      </c>
      <c r="H216">
        <v>43.97</v>
      </c>
      <c r="I216">
        <v>43.54</v>
      </c>
      <c r="J216">
        <v>31.11</v>
      </c>
      <c r="K216">
        <v>756.39</v>
      </c>
      <c r="O216">
        <f t="shared" si="12"/>
        <v>29.035</v>
      </c>
      <c r="P216">
        <f t="shared" si="13"/>
        <v>0.6238049199699216</v>
      </c>
      <c r="Q216">
        <v>215</v>
      </c>
      <c r="R216">
        <f t="shared" si="14"/>
        <v>67.938694678835887</v>
      </c>
      <c r="S216">
        <f t="shared" si="15"/>
        <v>2.1190245998496078</v>
      </c>
    </row>
    <row r="217" spans="1:19" x14ac:dyDescent="0.75">
      <c r="A217" s="7">
        <v>0.64371527777777782</v>
      </c>
      <c r="B217">
        <v>38.92</v>
      </c>
      <c r="C217">
        <v>39.840000000000003</v>
      </c>
      <c r="D217">
        <v>10</v>
      </c>
      <c r="E217">
        <v>39.97</v>
      </c>
      <c r="F217">
        <v>35.520000000000003</v>
      </c>
      <c r="G217">
        <v>44.08</v>
      </c>
      <c r="H217">
        <v>43.79</v>
      </c>
      <c r="I217">
        <v>42.82</v>
      </c>
      <c r="J217">
        <v>31.18</v>
      </c>
      <c r="K217">
        <v>755.02</v>
      </c>
      <c r="O217">
        <f t="shared" si="12"/>
        <v>28.955000000000002</v>
      </c>
      <c r="P217">
        <f t="shared" si="13"/>
        <v>0.62208615318508975</v>
      </c>
      <c r="Q217">
        <v>216</v>
      </c>
      <c r="R217">
        <f t="shared" si="14"/>
        <v>67.850112243135897</v>
      </c>
      <c r="S217">
        <f t="shared" si="15"/>
        <v>2.1104307659254484</v>
      </c>
    </row>
    <row r="218" spans="1:19" x14ac:dyDescent="0.75">
      <c r="A218" s="7">
        <v>0.64440972222222215</v>
      </c>
      <c r="B218">
        <v>38.799999999999997</v>
      </c>
      <c r="C218">
        <v>39.76</v>
      </c>
      <c r="D218">
        <v>10</v>
      </c>
      <c r="E218">
        <v>39.880000000000003</v>
      </c>
      <c r="F218">
        <v>34.74</v>
      </c>
      <c r="G218">
        <v>44.96</v>
      </c>
      <c r="H218">
        <v>43.79</v>
      </c>
      <c r="I218">
        <v>43.07</v>
      </c>
      <c r="J218">
        <v>32.65</v>
      </c>
      <c r="K218">
        <v>752.29</v>
      </c>
      <c r="O218">
        <f t="shared" si="12"/>
        <v>28.834999999999997</v>
      </c>
      <c r="P218">
        <f t="shared" si="13"/>
        <v>0.61950800300784181</v>
      </c>
      <c r="Q218">
        <v>217</v>
      </c>
      <c r="R218">
        <f t="shared" si="14"/>
        <v>67.716316975897342</v>
      </c>
      <c r="S218">
        <f t="shared" si="15"/>
        <v>2.0975400150392085</v>
      </c>
    </row>
    <row r="219" spans="1:19" x14ac:dyDescent="0.75">
      <c r="A219" s="7">
        <v>0.6451041666666667</v>
      </c>
      <c r="B219">
        <v>38.799999999999997</v>
      </c>
      <c r="C219">
        <v>39.770000000000003</v>
      </c>
      <c r="D219">
        <v>10</v>
      </c>
      <c r="E219">
        <v>39.840000000000003</v>
      </c>
      <c r="F219">
        <v>33.6</v>
      </c>
      <c r="G219">
        <v>44.76</v>
      </c>
      <c r="H219">
        <v>43.7</v>
      </c>
      <c r="I219">
        <v>43.1</v>
      </c>
      <c r="J219">
        <v>33.5</v>
      </c>
      <c r="K219">
        <v>750.92</v>
      </c>
      <c r="O219">
        <f t="shared" si="12"/>
        <v>28.834999999999997</v>
      </c>
      <c r="P219">
        <f t="shared" si="13"/>
        <v>0.61950800300784181</v>
      </c>
      <c r="Q219">
        <v>218</v>
      </c>
      <c r="R219">
        <f t="shared" si="14"/>
        <v>67.716316975897342</v>
      </c>
      <c r="S219">
        <f t="shared" si="15"/>
        <v>2.0975400150392085</v>
      </c>
    </row>
    <row r="220" spans="1:19" x14ac:dyDescent="0.75">
      <c r="A220" s="7">
        <v>0.64579861111111114</v>
      </c>
      <c r="B220">
        <v>38.58</v>
      </c>
      <c r="C220">
        <v>39.67</v>
      </c>
      <c r="D220">
        <v>10</v>
      </c>
      <c r="E220">
        <v>39.56</v>
      </c>
      <c r="F220">
        <v>35.32</v>
      </c>
      <c r="G220">
        <v>45.49</v>
      </c>
      <c r="H220">
        <v>43.45</v>
      </c>
      <c r="I220">
        <v>43.35</v>
      </c>
      <c r="J220">
        <v>32.380000000000003</v>
      </c>
      <c r="K220">
        <v>733.15</v>
      </c>
      <c r="O220">
        <f t="shared" si="12"/>
        <v>28.614999999999998</v>
      </c>
      <c r="P220">
        <f t="shared" si="13"/>
        <v>0.61478139434955414</v>
      </c>
      <c r="Q220">
        <v>219</v>
      </c>
      <c r="R220">
        <f t="shared" si="14"/>
        <v>67.468111130525941</v>
      </c>
      <c r="S220">
        <f t="shared" si="15"/>
        <v>2.0739069717477703</v>
      </c>
    </row>
    <row r="221" spans="1:19" x14ac:dyDescent="0.75">
      <c r="A221" s="7">
        <v>0.64649305555555558</v>
      </c>
      <c r="B221">
        <v>38.54</v>
      </c>
      <c r="C221">
        <v>39.659999999999997</v>
      </c>
      <c r="D221">
        <v>10</v>
      </c>
      <c r="E221">
        <v>39.799999999999997</v>
      </c>
      <c r="F221">
        <v>34.36</v>
      </c>
      <c r="G221">
        <v>45.95</v>
      </c>
      <c r="H221">
        <v>43.49</v>
      </c>
      <c r="I221">
        <v>43.26</v>
      </c>
      <c r="J221">
        <v>30.52</v>
      </c>
      <c r="K221">
        <v>734.52</v>
      </c>
      <c r="O221">
        <f t="shared" si="12"/>
        <v>28.574999999999999</v>
      </c>
      <c r="P221">
        <f t="shared" si="13"/>
        <v>0.61392201095713816</v>
      </c>
      <c r="Q221">
        <v>220</v>
      </c>
      <c r="R221">
        <f t="shared" si="14"/>
        <v>67.422572178477694</v>
      </c>
      <c r="S221">
        <f t="shared" si="15"/>
        <v>2.069610054785691</v>
      </c>
    </row>
    <row r="222" spans="1:19" x14ac:dyDescent="0.75">
      <c r="A222" s="7">
        <v>0.64718750000000003</v>
      </c>
      <c r="B222">
        <v>38.47</v>
      </c>
      <c r="C222">
        <v>39.880000000000003</v>
      </c>
      <c r="D222">
        <v>10</v>
      </c>
      <c r="E222">
        <v>40.32</v>
      </c>
      <c r="F222">
        <v>35.92</v>
      </c>
      <c r="G222">
        <v>45.97</v>
      </c>
      <c r="H222">
        <v>43.69</v>
      </c>
      <c r="I222">
        <v>43.1</v>
      </c>
      <c r="J222">
        <v>32.31</v>
      </c>
      <c r="K222">
        <v>737.25</v>
      </c>
      <c r="O222">
        <f t="shared" si="12"/>
        <v>28.504999999999999</v>
      </c>
      <c r="P222">
        <f t="shared" si="13"/>
        <v>0.61241809002041037</v>
      </c>
      <c r="Q222">
        <v>221</v>
      </c>
      <c r="R222">
        <f t="shared" si="14"/>
        <v>67.342571478687944</v>
      </c>
      <c r="S222">
        <f t="shared" si="15"/>
        <v>2.0620904501020512</v>
      </c>
    </row>
    <row r="223" spans="1:19" x14ac:dyDescent="0.75">
      <c r="A223" s="7">
        <v>0.64788194444444447</v>
      </c>
      <c r="B223">
        <v>38.31</v>
      </c>
      <c r="C223">
        <v>39.85</v>
      </c>
      <c r="D223">
        <v>10</v>
      </c>
      <c r="E223">
        <v>40.29</v>
      </c>
      <c r="F223">
        <v>32.840000000000003</v>
      </c>
      <c r="G223">
        <v>45.53</v>
      </c>
      <c r="H223">
        <v>43.6</v>
      </c>
      <c r="I223">
        <v>43.34</v>
      </c>
      <c r="J223">
        <v>32.46</v>
      </c>
      <c r="K223">
        <v>733.15</v>
      </c>
      <c r="O223">
        <f t="shared" si="12"/>
        <v>28.345000000000002</v>
      </c>
      <c r="P223">
        <f t="shared" si="13"/>
        <v>0.60898055645074667</v>
      </c>
      <c r="Q223">
        <v>222</v>
      </c>
      <c r="R223">
        <f t="shared" si="14"/>
        <v>67.158228964544008</v>
      </c>
      <c r="S223">
        <f t="shared" si="15"/>
        <v>2.0449027822537329</v>
      </c>
    </row>
    <row r="224" spans="1:19" x14ac:dyDescent="0.75">
      <c r="A224" s="7">
        <v>0.64857638888888891</v>
      </c>
      <c r="B224">
        <v>38.18</v>
      </c>
      <c r="C224">
        <v>39.81</v>
      </c>
      <c r="D224">
        <v>10</v>
      </c>
      <c r="E224">
        <v>40.18</v>
      </c>
      <c r="F224">
        <v>34.74</v>
      </c>
      <c r="G224">
        <v>45.3</v>
      </c>
      <c r="H224">
        <v>43.59</v>
      </c>
      <c r="I224">
        <v>43.51</v>
      </c>
      <c r="J224">
        <v>33.729999999999997</v>
      </c>
      <c r="K224">
        <v>729.05</v>
      </c>
      <c r="O224">
        <f t="shared" si="12"/>
        <v>28.215</v>
      </c>
      <c r="P224">
        <f t="shared" si="13"/>
        <v>0.60618756042539479</v>
      </c>
      <c r="Q224">
        <v>223</v>
      </c>
      <c r="R224">
        <f t="shared" si="14"/>
        <v>67.006911217437519</v>
      </c>
      <c r="S224">
        <f t="shared" si="15"/>
        <v>2.0309378021269735</v>
      </c>
    </row>
    <row r="225" spans="1:19" x14ac:dyDescent="0.75">
      <c r="A225" s="7">
        <v>0.64927083333333335</v>
      </c>
      <c r="B225">
        <v>38.06</v>
      </c>
      <c r="C225">
        <v>39.76</v>
      </c>
      <c r="D225">
        <v>10</v>
      </c>
      <c r="E225">
        <v>39.89</v>
      </c>
      <c r="F225">
        <v>31.32</v>
      </c>
      <c r="G225">
        <v>44.84</v>
      </c>
      <c r="H225">
        <v>43.54</v>
      </c>
      <c r="I225">
        <v>43.17</v>
      </c>
      <c r="J225">
        <v>30.76</v>
      </c>
      <c r="K225">
        <v>723.58</v>
      </c>
      <c r="O225">
        <f t="shared" si="12"/>
        <v>28.095000000000002</v>
      </c>
      <c r="P225">
        <f t="shared" si="13"/>
        <v>0.60360941024814696</v>
      </c>
      <c r="Q225">
        <v>224</v>
      </c>
      <c r="R225">
        <f t="shared" si="14"/>
        <v>66.865990389749058</v>
      </c>
      <c r="S225">
        <f t="shared" si="15"/>
        <v>2.0180470512407349</v>
      </c>
    </row>
    <row r="226" spans="1:19" x14ac:dyDescent="0.75">
      <c r="A226" s="7">
        <v>0.64996527777777779</v>
      </c>
      <c r="B226">
        <v>37.92</v>
      </c>
      <c r="C226">
        <v>39.729999999999997</v>
      </c>
      <c r="D226">
        <v>10</v>
      </c>
      <c r="E226">
        <v>40.21</v>
      </c>
      <c r="F226">
        <v>31.89</v>
      </c>
      <c r="G226">
        <v>45.82</v>
      </c>
      <c r="H226">
        <v>43.49</v>
      </c>
      <c r="I226">
        <v>43.18</v>
      </c>
      <c r="J226">
        <v>32.53</v>
      </c>
      <c r="K226">
        <v>722.21</v>
      </c>
      <c r="O226">
        <f t="shared" si="12"/>
        <v>27.955000000000002</v>
      </c>
      <c r="P226">
        <f t="shared" si="13"/>
        <v>0.60060156837469114</v>
      </c>
      <c r="Q226">
        <v>225</v>
      </c>
      <c r="R226">
        <f t="shared" si="14"/>
        <v>66.7000536576641</v>
      </c>
      <c r="S226">
        <f t="shared" si="15"/>
        <v>2.0030078418734556</v>
      </c>
    </row>
    <row r="227" spans="1:19" x14ac:dyDescent="0.75">
      <c r="A227" s="7">
        <v>0.65065972222222224</v>
      </c>
      <c r="B227">
        <v>37.840000000000003</v>
      </c>
      <c r="C227">
        <v>39.729999999999997</v>
      </c>
      <c r="D227">
        <v>10</v>
      </c>
      <c r="E227">
        <v>40.1</v>
      </c>
      <c r="F227">
        <v>32.08</v>
      </c>
      <c r="G227">
        <v>44.01</v>
      </c>
      <c r="H227">
        <v>43.31</v>
      </c>
      <c r="I227">
        <v>42.84</v>
      </c>
      <c r="J227">
        <v>28.88</v>
      </c>
      <c r="K227">
        <v>723.58</v>
      </c>
      <c r="O227">
        <f t="shared" si="12"/>
        <v>27.875000000000004</v>
      </c>
      <c r="P227">
        <f t="shared" si="13"/>
        <v>0.59888280158985929</v>
      </c>
      <c r="Q227">
        <v>226</v>
      </c>
      <c r="R227">
        <f t="shared" si="14"/>
        <v>66.604484304932726</v>
      </c>
      <c r="S227">
        <f t="shared" si="15"/>
        <v>1.9944140079492965</v>
      </c>
    </row>
    <row r="228" spans="1:19" x14ac:dyDescent="0.75">
      <c r="A228" s="7">
        <v>0.65135416666666668</v>
      </c>
      <c r="B228">
        <v>37.71</v>
      </c>
      <c r="C228">
        <v>39.54</v>
      </c>
      <c r="D228">
        <v>10</v>
      </c>
      <c r="E228">
        <v>39.82</v>
      </c>
      <c r="F228">
        <v>32.08</v>
      </c>
      <c r="G228">
        <v>43.72</v>
      </c>
      <c r="H228">
        <v>43.22</v>
      </c>
      <c r="I228">
        <v>42.66</v>
      </c>
      <c r="J228">
        <v>30.95</v>
      </c>
      <c r="K228">
        <v>711.28</v>
      </c>
      <c r="O228">
        <f t="shared" si="12"/>
        <v>27.745000000000001</v>
      </c>
      <c r="P228">
        <f t="shared" si="13"/>
        <v>0.59608980556450741</v>
      </c>
      <c r="Q228">
        <v>227</v>
      </c>
      <c r="R228">
        <f t="shared" si="14"/>
        <v>66.448008650207242</v>
      </c>
      <c r="S228">
        <f t="shared" si="15"/>
        <v>1.9804490278225371</v>
      </c>
    </row>
    <row r="229" spans="1:19" x14ac:dyDescent="0.75">
      <c r="A229" s="7">
        <v>0.65204861111111112</v>
      </c>
      <c r="B229">
        <v>37.590000000000003</v>
      </c>
      <c r="C229">
        <v>39.340000000000003</v>
      </c>
      <c r="D229">
        <v>10</v>
      </c>
      <c r="E229">
        <v>39.78</v>
      </c>
      <c r="F229">
        <v>34.93</v>
      </c>
      <c r="G229">
        <v>43.97</v>
      </c>
      <c r="H229">
        <v>43.13</v>
      </c>
      <c r="I229">
        <v>42.81</v>
      </c>
      <c r="J229">
        <v>30.29</v>
      </c>
      <c r="K229">
        <v>708.54</v>
      </c>
      <c r="O229">
        <f t="shared" si="12"/>
        <v>27.625000000000004</v>
      </c>
      <c r="P229">
        <f t="shared" si="13"/>
        <v>0.5935116553872597</v>
      </c>
      <c r="Q229">
        <v>228</v>
      </c>
      <c r="R229">
        <f t="shared" si="14"/>
        <v>66.30226244343892</v>
      </c>
      <c r="S229">
        <f t="shared" si="15"/>
        <v>1.9675582769362983</v>
      </c>
    </row>
    <row r="230" spans="1:19" x14ac:dyDescent="0.75">
      <c r="A230" s="7">
        <v>0.65274305555555556</v>
      </c>
      <c r="B230">
        <v>37.54</v>
      </c>
      <c r="C230">
        <v>38.92</v>
      </c>
      <c r="D230">
        <v>10</v>
      </c>
      <c r="E230">
        <v>39.58</v>
      </c>
      <c r="F230">
        <v>34.93</v>
      </c>
      <c r="G230">
        <v>43.89</v>
      </c>
      <c r="H230">
        <v>43.06</v>
      </c>
      <c r="I230">
        <v>42.31</v>
      </c>
      <c r="J230">
        <v>30.93</v>
      </c>
      <c r="K230">
        <v>693.5</v>
      </c>
      <c r="O230">
        <f t="shared" si="12"/>
        <v>27.574999999999999</v>
      </c>
      <c r="P230">
        <f t="shared" si="13"/>
        <v>0.59243742614673967</v>
      </c>
      <c r="Q230">
        <v>229</v>
      </c>
      <c r="R230">
        <f t="shared" si="14"/>
        <v>66.241160471441518</v>
      </c>
      <c r="S230">
        <f t="shared" si="15"/>
        <v>1.9621871307336982</v>
      </c>
    </row>
    <row r="231" spans="1:19" x14ac:dyDescent="0.75">
      <c r="A231" s="7">
        <v>0.6534375</v>
      </c>
      <c r="B231">
        <v>37.44</v>
      </c>
      <c r="C231">
        <v>38.64</v>
      </c>
      <c r="D231">
        <v>10</v>
      </c>
      <c r="E231">
        <v>39.5</v>
      </c>
      <c r="F231">
        <v>33.03</v>
      </c>
      <c r="G231">
        <v>44.38</v>
      </c>
      <c r="H231">
        <v>43.03</v>
      </c>
      <c r="I231">
        <v>42.63</v>
      </c>
      <c r="J231">
        <v>30.67</v>
      </c>
      <c r="K231">
        <v>694.87</v>
      </c>
      <c r="O231">
        <f t="shared" si="12"/>
        <v>27.474999999999998</v>
      </c>
      <c r="P231">
        <f t="shared" si="13"/>
        <v>0.59028896766569983</v>
      </c>
      <c r="Q231">
        <v>230</v>
      </c>
      <c r="R231">
        <f t="shared" si="14"/>
        <v>66.118289353958133</v>
      </c>
      <c r="S231">
        <f t="shared" si="15"/>
        <v>1.9514448383284988</v>
      </c>
    </row>
    <row r="232" spans="1:19" x14ac:dyDescent="0.75">
      <c r="A232" s="7">
        <v>0.65413194444444445</v>
      </c>
      <c r="B232">
        <v>37.36</v>
      </c>
      <c r="C232">
        <v>38.53</v>
      </c>
      <c r="D232">
        <v>10</v>
      </c>
      <c r="E232">
        <v>39.71</v>
      </c>
      <c r="F232">
        <v>37.5</v>
      </c>
      <c r="G232">
        <v>44.98</v>
      </c>
      <c r="H232">
        <v>43.02</v>
      </c>
      <c r="I232">
        <v>42.94</v>
      </c>
      <c r="J232">
        <v>32.619999999999997</v>
      </c>
      <c r="K232">
        <v>696.24</v>
      </c>
      <c r="O232">
        <f t="shared" si="12"/>
        <v>27.395</v>
      </c>
      <c r="P232">
        <f t="shared" si="13"/>
        <v>0.58857020088086798</v>
      </c>
      <c r="Q232">
        <v>231</v>
      </c>
      <c r="R232">
        <f t="shared" si="14"/>
        <v>66.019346596094181</v>
      </c>
      <c r="S232">
        <f t="shared" si="15"/>
        <v>1.9428510044043394</v>
      </c>
    </row>
    <row r="233" spans="1:19" x14ac:dyDescent="0.75">
      <c r="A233" s="7">
        <v>0.65482638888888889</v>
      </c>
      <c r="B233">
        <v>37.200000000000003</v>
      </c>
      <c r="C233">
        <v>38.64</v>
      </c>
      <c r="D233">
        <v>10</v>
      </c>
      <c r="E233">
        <v>40.07</v>
      </c>
      <c r="F233">
        <v>35.72</v>
      </c>
      <c r="G233">
        <v>45.41</v>
      </c>
      <c r="H233">
        <v>43.15</v>
      </c>
      <c r="I233">
        <v>43.09</v>
      </c>
      <c r="J233">
        <v>32.270000000000003</v>
      </c>
      <c r="K233">
        <v>688.04</v>
      </c>
      <c r="O233">
        <f t="shared" si="12"/>
        <v>27.235000000000003</v>
      </c>
      <c r="P233">
        <f t="shared" si="13"/>
        <v>0.58513266731120428</v>
      </c>
      <c r="Q233">
        <v>232</v>
      </c>
      <c r="R233">
        <f t="shared" si="14"/>
        <v>65.819717275564528</v>
      </c>
      <c r="S233">
        <f t="shared" si="15"/>
        <v>1.925663336556021</v>
      </c>
    </row>
    <row r="234" spans="1:19" x14ac:dyDescent="0.75">
      <c r="A234" s="7">
        <v>0.65552083333333333</v>
      </c>
      <c r="B234">
        <v>37.020000000000003</v>
      </c>
      <c r="C234">
        <v>38.83</v>
      </c>
      <c r="D234">
        <v>10</v>
      </c>
      <c r="E234">
        <v>40.46</v>
      </c>
      <c r="F234">
        <v>41.65</v>
      </c>
      <c r="G234">
        <v>45.01</v>
      </c>
      <c r="H234">
        <v>43.26</v>
      </c>
      <c r="I234">
        <v>43.24</v>
      </c>
      <c r="J234">
        <v>32.79</v>
      </c>
      <c r="K234">
        <v>688.04</v>
      </c>
      <c r="O234">
        <f t="shared" si="12"/>
        <v>27.055000000000003</v>
      </c>
      <c r="P234">
        <f t="shared" si="13"/>
        <v>0.58126544204533248</v>
      </c>
      <c r="Q234">
        <v>233</v>
      </c>
      <c r="R234">
        <f t="shared" si="14"/>
        <v>65.592311957124366</v>
      </c>
      <c r="S234">
        <f t="shared" si="15"/>
        <v>1.9063272102266624</v>
      </c>
    </row>
    <row r="235" spans="1:19" x14ac:dyDescent="0.75">
      <c r="A235" s="7">
        <v>0.65621527777777777</v>
      </c>
      <c r="B235">
        <v>37</v>
      </c>
      <c r="C235">
        <v>39.04</v>
      </c>
      <c r="D235">
        <v>10</v>
      </c>
      <c r="E235">
        <v>40.93</v>
      </c>
      <c r="F235">
        <v>37.5</v>
      </c>
      <c r="G235">
        <v>45.15</v>
      </c>
      <c r="H235">
        <v>43.29</v>
      </c>
      <c r="I235">
        <v>43.34</v>
      </c>
      <c r="J235">
        <v>31.78</v>
      </c>
      <c r="K235">
        <v>677.1</v>
      </c>
      <c r="O235">
        <f t="shared" si="12"/>
        <v>27.035</v>
      </c>
      <c r="P235">
        <f t="shared" si="13"/>
        <v>0.58083575034912449</v>
      </c>
      <c r="Q235">
        <v>234</v>
      </c>
      <c r="R235">
        <f t="shared" si="14"/>
        <v>65.566857776955786</v>
      </c>
      <c r="S235">
        <f t="shared" si="15"/>
        <v>1.9041787517456221</v>
      </c>
    </row>
    <row r="236" spans="1:19" x14ac:dyDescent="0.75">
      <c r="A236" s="7">
        <v>0.65690972222222221</v>
      </c>
      <c r="B236">
        <v>36.950000000000003</v>
      </c>
      <c r="C236">
        <v>39.19</v>
      </c>
      <c r="D236">
        <v>10</v>
      </c>
      <c r="E236">
        <v>41.27</v>
      </c>
      <c r="F236">
        <v>32.46</v>
      </c>
      <c r="G236">
        <v>45.48</v>
      </c>
      <c r="H236">
        <v>43.29</v>
      </c>
      <c r="I236">
        <v>43.33</v>
      </c>
      <c r="J236">
        <v>32.6</v>
      </c>
      <c r="K236">
        <v>666.16</v>
      </c>
      <c r="O236">
        <f t="shared" si="12"/>
        <v>26.985000000000003</v>
      </c>
      <c r="P236">
        <f t="shared" si="13"/>
        <v>0.57976152110860457</v>
      </c>
      <c r="Q236">
        <v>235</v>
      </c>
      <c r="R236">
        <f t="shared" si="14"/>
        <v>65.503057254030011</v>
      </c>
      <c r="S236">
        <f t="shared" si="15"/>
        <v>1.898807605543023</v>
      </c>
    </row>
    <row r="237" spans="1:19" x14ac:dyDescent="0.75">
      <c r="A237" s="7">
        <v>0.65760416666666666</v>
      </c>
      <c r="B237">
        <v>36.81</v>
      </c>
      <c r="C237">
        <v>39.299999999999997</v>
      </c>
      <c r="D237">
        <v>10</v>
      </c>
      <c r="E237">
        <v>41.12</v>
      </c>
      <c r="F237">
        <v>34.36</v>
      </c>
      <c r="G237">
        <v>44.54</v>
      </c>
      <c r="H237">
        <v>43.14</v>
      </c>
      <c r="I237">
        <v>42.89</v>
      </c>
      <c r="J237">
        <v>31.88</v>
      </c>
      <c r="K237">
        <v>653.86</v>
      </c>
      <c r="O237">
        <f t="shared" si="12"/>
        <v>26.845000000000002</v>
      </c>
      <c r="P237">
        <f t="shared" si="13"/>
        <v>0.57675367923514886</v>
      </c>
      <c r="Q237">
        <v>236</v>
      </c>
      <c r="R237">
        <f t="shared" si="14"/>
        <v>65.323151424846344</v>
      </c>
      <c r="S237">
        <f t="shared" si="15"/>
        <v>1.8837683961757439</v>
      </c>
    </row>
    <row r="238" spans="1:19" x14ac:dyDescent="0.75">
      <c r="A238" s="7">
        <v>0.6582986111111111</v>
      </c>
      <c r="B238">
        <v>36.68</v>
      </c>
      <c r="C238">
        <v>39.25</v>
      </c>
      <c r="D238">
        <v>10</v>
      </c>
      <c r="E238">
        <v>40.94</v>
      </c>
      <c r="F238">
        <v>31.32</v>
      </c>
      <c r="G238">
        <v>44.65</v>
      </c>
      <c r="H238">
        <v>43.12</v>
      </c>
      <c r="I238">
        <v>43.19</v>
      </c>
      <c r="J238">
        <v>32.11</v>
      </c>
      <c r="K238">
        <v>670.26</v>
      </c>
      <c r="O238">
        <f t="shared" si="12"/>
        <v>26.715</v>
      </c>
      <c r="P238">
        <f t="shared" si="13"/>
        <v>0.57396068320979698</v>
      </c>
      <c r="Q238">
        <v>237</v>
      </c>
      <c r="R238">
        <f t="shared" si="14"/>
        <v>65.154407636159462</v>
      </c>
      <c r="S238">
        <f t="shared" si="15"/>
        <v>1.8698034160489845</v>
      </c>
    </row>
    <row r="239" spans="1:19" x14ac:dyDescent="0.75">
      <c r="A239" s="7">
        <v>0.65899305555555554</v>
      </c>
      <c r="B239">
        <v>36.520000000000003</v>
      </c>
      <c r="C239">
        <v>39.17</v>
      </c>
      <c r="D239">
        <v>10</v>
      </c>
      <c r="E239">
        <v>40.86</v>
      </c>
      <c r="F239">
        <v>36.51</v>
      </c>
      <c r="G239">
        <v>44.14</v>
      </c>
      <c r="H239">
        <v>42.92</v>
      </c>
      <c r="I239">
        <v>42.81</v>
      </c>
      <c r="J239">
        <v>30.84</v>
      </c>
      <c r="K239">
        <v>664.8</v>
      </c>
      <c r="O239">
        <f t="shared" si="12"/>
        <v>26.555000000000003</v>
      </c>
      <c r="P239">
        <f t="shared" si="13"/>
        <v>0.57052314964013329</v>
      </c>
      <c r="Q239">
        <v>238</v>
      </c>
      <c r="R239">
        <f t="shared" si="14"/>
        <v>64.944454904914323</v>
      </c>
      <c r="S239">
        <f t="shared" si="15"/>
        <v>1.852615748200666</v>
      </c>
    </row>
    <row r="240" spans="1:19" x14ac:dyDescent="0.75">
      <c r="A240" s="7">
        <v>0.65968749999999998</v>
      </c>
      <c r="B240">
        <v>36.33</v>
      </c>
      <c r="C240">
        <v>39.159999999999997</v>
      </c>
      <c r="D240">
        <v>10</v>
      </c>
      <c r="E240">
        <v>40.81</v>
      </c>
      <c r="F240">
        <v>31.51</v>
      </c>
      <c r="G240">
        <v>43.31</v>
      </c>
      <c r="H240">
        <v>42.86</v>
      </c>
      <c r="I240">
        <v>42.03</v>
      </c>
      <c r="J240">
        <v>31.53</v>
      </c>
      <c r="K240">
        <v>668.9</v>
      </c>
      <c r="O240">
        <f t="shared" si="12"/>
        <v>26.364999999999998</v>
      </c>
      <c r="P240">
        <f t="shared" si="13"/>
        <v>0.56644107852615744</v>
      </c>
      <c r="Q240">
        <v>239</v>
      </c>
      <c r="R240">
        <f t="shared" si="14"/>
        <v>64.691826284847338</v>
      </c>
      <c r="S240">
        <f t="shared" si="15"/>
        <v>1.8322053926307869</v>
      </c>
    </row>
    <row r="241" spans="1:19" x14ac:dyDescent="0.75">
      <c r="A241" s="7">
        <v>0.66038194444444442</v>
      </c>
      <c r="B241">
        <v>36.32</v>
      </c>
      <c r="C241">
        <v>39.19</v>
      </c>
      <c r="D241">
        <v>10</v>
      </c>
      <c r="E241">
        <v>40.98</v>
      </c>
      <c r="F241">
        <v>38.090000000000003</v>
      </c>
      <c r="G241">
        <v>43.89</v>
      </c>
      <c r="H241">
        <v>42.84</v>
      </c>
      <c r="I241">
        <v>42.82</v>
      </c>
      <c r="J241">
        <v>31.43</v>
      </c>
      <c r="K241">
        <v>649.76</v>
      </c>
      <c r="O241">
        <f t="shared" si="12"/>
        <v>26.355</v>
      </c>
      <c r="P241">
        <f t="shared" si="13"/>
        <v>0.5662262326780535</v>
      </c>
      <c r="Q241">
        <v>240</v>
      </c>
      <c r="R241">
        <f t="shared" si="14"/>
        <v>64.678429140580533</v>
      </c>
      <c r="S241">
        <f t="shared" si="15"/>
        <v>1.8311311633902672</v>
      </c>
    </row>
    <row r="242" spans="1:19" x14ac:dyDescent="0.75">
      <c r="A242" s="7">
        <v>0.66107638888888887</v>
      </c>
      <c r="B242">
        <v>36.14</v>
      </c>
      <c r="C242">
        <v>39.19</v>
      </c>
      <c r="D242">
        <v>10</v>
      </c>
      <c r="E242">
        <v>40.9</v>
      </c>
      <c r="F242">
        <v>31.7</v>
      </c>
      <c r="G242">
        <v>44.07</v>
      </c>
      <c r="H242">
        <v>42.83</v>
      </c>
      <c r="I242">
        <v>42.57</v>
      </c>
      <c r="J242">
        <v>31.36</v>
      </c>
      <c r="K242">
        <v>642.91999999999996</v>
      </c>
      <c r="O242">
        <f t="shared" si="12"/>
        <v>26.175000000000001</v>
      </c>
      <c r="P242">
        <f t="shared" si="13"/>
        <v>0.5623590074121817</v>
      </c>
      <c r="Q242">
        <v>241</v>
      </c>
      <c r="R242">
        <f t="shared" si="14"/>
        <v>64.435530085959883</v>
      </c>
      <c r="S242">
        <f t="shared" si="15"/>
        <v>1.8117950370609086</v>
      </c>
    </row>
    <row r="243" spans="1:19" x14ac:dyDescent="0.75">
      <c r="A243" s="7">
        <v>0.66177083333333331</v>
      </c>
      <c r="B243">
        <v>35.979999999999997</v>
      </c>
      <c r="C243">
        <v>39.1</v>
      </c>
      <c r="D243">
        <v>10</v>
      </c>
      <c r="E243">
        <v>40.630000000000003</v>
      </c>
      <c r="F243">
        <v>36.71</v>
      </c>
      <c r="G243">
        <v>43.68</v>
      </c>
      <c r="H243">
        <v>42.69</v>
      </c>
      <c r="I243">
        <v>42.38</v>
      </c>
      <c r="J243">
        <v>30.82</v>
      </c>
      <c r="K243">
        <v>647.02</v>
      </c>
      <c r="O243">
        <f t="shared" si="12"/>
        <v>26.014999999999997</v>
      </c>
      <c r="P243">
        <f t="shared" si="13"/>
        <v>0.55892147384251789</v>
      </c>
      <c r="Q243">
        <v>242</v>
      </c>
      <c r="R243">
        <f t="shared" si="14"/>
        <v>64.21679800115318</v>
      </c>
      <c r="S243">
        <f t="shared" si="15"/>
        <v>1.7946073692125892</v>
      </c>
    </row>
    <row r="244" spans="1:19" x14ac:dyDescent="0.75">
      <c r="A244" s="7">
        <v>0.66246527777777775</v>
      </c>
      <c r="B244">
        <v>35.94</v>
      </c>
      <c r="C244">
        <v>39.130000000000003</v>
      </c>
      <c r="D244">
        <v>10</v>
      </c>
      <c r="E244">
        <v>40.9</v>
      </c>
      <c r="F244">
        <v>33.979999999999997</v>
      </c>
      <c r="G244">
        <v>44.28</v>
      </c>
      <c r="H244">
        <v>42.7</v>
      </c>
      <c r="I244">
        <v>42.44</v>
      </c>
      <c r="J244">
        <v>29.63</v>
      </c>
      <c r="K244">
        <v>653.86</v>
      </c>
      <c r="O244">
        <f t="shared" si="12"/>
        <v>25.974999999999998</v>
      </c>
      <c r="P244">
        <f t="shared" si="13"/>
        <v>0.55806209045010202</v>
      </c>
      <c r="Q244">
        <v>243</v>
      </c>
      <c r="R244">
        <f t="shared" si="14"/>
        <v>64.161693936477377</v>
      </c>
      <c r="S244">
        <f t="shared" si="15"/>
        <v>1.7903104522505098</v>
      </c>
    </row>
    <row r="245" spans="1:19" x14ac:dyDescent="0.75">
      <c r="A245" s="7">
        <v>0.66315972222222219</v>
      </c>
      <c r="B245">
        <v>35.840000000000003</v>
      </c>
      <c r="C245">
        <v>39.25</v>
      </c>
      <c r="D245">
        <v>10</v>
      </c>
      <c r="E245">
        <v>40.65</v>
      </c>
      <c r="F245">
        <v>29.98</v>
      </c>
      <c r="G245">
        <v>44.04</v>
      </c>
      <c r="H245">
        <v>42.86</v>
      </c>
      <c r="I245">
        <v>42.64</v>
      </c>
      <c r="J245">
        <v>31.21</v>
      </c>
      <c r="K245">
        <v>656.59</v>
      </c>
      <c r="O245">
        <f t="shared" si="12"/>
        <v>25.875000000000004</v>
      </c>
      <c r="P245">
        <f t="shared" si="13"/>
        <v>0.55591363196906229</v>
      </c>
      <c r="Q245">
        <v>244</v>
      </c>
      <c r="R245">
        <f t="shared" si="14"/>
        <v>64.0231884057971</v>
      </c>
      <c r="S245">
        <f t="shared" si="15"/>
        <v>1.779568159845311</v>
      </c>
    </row>
    <row r="246" spans="1:19" x14ac:dyDescent="0.75">
      <c r="A246" s="7">
        <v>0.66385416666666663</v>
      </c>
      <c r="B246">
        <v>35.729999999999997</v>
      </c>
      <c r="C246">
        <v>39.200000000000003</v>
      </c>
      <c r="D246">
        <v>10</v>
      </c>
      <c r="E246">
        <v>40.42</v>
      </c>
      <c r="F246">
        <v>33.22</v>
      </c>
      <c r="G246">
        <v>43.19</v>
      </c>
      <c r="H246">
        <v>42.76</v>
      </c>
      <c r="I246">
        <v>42.16</v>
      </c>
      <c r="J246">
        <v>31.31</v>
      </c>
      <c r="K246">
        <v>638.82000000000005</v>
      </c>
      <c r="O246">
        <f t="shared" si="12"/>
        <v>25.764999999999997</v>
      </c>
      <c r="P246">
        <f t="shared" si="13"/>
        <v>0.55355032763991829</v>
      </c>
      <c r="Q246">
        <v>245</v>
      </c>
      <c r="R246">
        <f t="shared" si="14"/>
        <v>63.869590529788468</v>
      </c>
      <c r="S246">
        <f t="shared" si="15"/>
        <v>1.7677516381995912</v>
      </c>
    </row>
    <row r="247" spans="1:19" x14ac:dyDescent="0.75">
      <c r="A247" s="7">
        <v>0.66454861111111108</v>
      </c>
      <c r="B247">
        <v>35.619999999999997</v>
      </c>
      <c r="C247">
        <v>39.020000000000003</v>
      </c>
      <c r="D247">
        <v>10</v>
      </c>
      <c r="E247">
        <v>39.92</v>
      </c>
      <c r="F247">
        <v>32.270000000000003</v>
      </c>
      <c r="G247">
        <v>43.02</v>
      </c>
      <c r="H247">
        <v>42.67</v>
      </c>
      <c r="I247">
        <v>42.27</v>
      </c>
      <c r="J247">
        <v>32.64</v>
      </c>
      <c r="K247">
        <v>604.64</v>
      </c>
      <c r="O247">
        <f t="shared" si="12"/>
        <v>25.654999999999998</v>
      </c>
      <c r="P247">
        <f t="shared" si="13"/>
        <v>0.5511870233107744</v>
      </c>
      <c r="Q247">
        <v>246</v>
      </c>
      <c r="R247">
        <f t="shared" si="14"/>
        <v>63.714675501851481</v>
      </c>
      <c r="S247">
        <f t="shared" si="15"/>
        <v>1.7559351165538721</v>
      </c>
    </row>
    <row r="248" spans="1:19" x14ac:dyDescent="0.75">
      <c r="A248" s="7">
        <v>0.66524305555555563</v>
      </c>
      <c r="B248">
        <v>35.46</v>
      </c>
      <c r="C248">
        <v>39</v>
      </c>
      <c r="D248">
        <v>10</v>
      </c>
      <c r="E248">
        <v>40.14</v>
      </c>
      <c r="F248">
        <v>35.130000000000003</v>
      </c>
      <c r="G248">
        <v>43.36</v>
      </c>
      <c r="H248">
        <v>42.49</v>
      </c>
      <c r="I248">
        <v>42.19</v>
      </c>
      <c r="J248">
        <v>32.64</v>
      </c>
      <c r="K248">
        <v>603.27</v>
      </c>
      <c r="O248">
        <f t="shared" si="12"/>
        <v>25.495000000000001</v>
      </c>
      <c r="P248">
        <f t="shared" si="13"/>
        <v>0.54774948974111071</v>
      </c>
      <c r="Q248">
        <v>247</v>
      </c>
      <c r="R248">
        <f t="shared" si="14"/>
        <v>63.486958227103351</v>
      </c>
      <c r="S248">
        <f t="shared" si="15"/>
        <v>1.7387474487055536</v>
      </c>
    </row>
    <row r="249" spans="1:19" x14ac:dyDescent="0.75">
      <c r="A249" s="7">
        <v>0.66593749999999996</v>
      </c>
      <c r="B249">
        <v>35.44</v>
      </c>
      <c r="C249">
        <v>39.04</v>
      </c>
      <c r="D249">
        <v>10</v>
      </c>
      <c r="E249">
        <v>40.35</v>
      </c>
      <c r="F249">
        <v>32.270000000000003</v>
      </c>
      <c r="G249">
        <v>43.16</v>
      </c>
      <c r="H249">
        <v>42.48</v>
      </c>
      <c r="I249">
        <v>42.16</v>
      </c>
      <c r="J249">
        <v>29.86</v>
      </c>
      <c r="K249">
        <v>607.38</v>
      </c>
      <c r="O249">
        <f t="shared" si="12"/>
        <v>25.474999999999998</v>
      </c>
      <c r="P249">
        <f t="shared" si="13"/>
        <v>0.54731979804490272</v>
      </c>
      <c r="Q249">
        <v>248</v>
      </c>
      <c r="R249">
        <f t="shared" si="14"/>
        <v>63.45829244357212</v>
      </c>
      <c r="S249">
        <f t="shared" si="15"/>
        <v>1.7365989902245134</v>
      </c>
    </row>
    <row r="250" spans="1:19" x14ac:dyDescent="0.75">
      <c r="A250" s="7">
        <v>0.66663194444444451</v>
      </c>
      <c r="B250">
        <v>35.33</v>
      </c>
      <c r="C250">
        <v>38.979999999999997</v>
      </c>
      <c r="D250">
        <v>10</v>
      </c>
      <c r="E250">
        <v>40.36</v>
      </c>
      <c r="F250">
        <v>36.31</v>
      </c>
      <c r="G250">
        <v>42.77</v>
      </c>
      <c r="H250">
        <v>42.09</v>
      </c>
      <c r="I250">
        <v>41.87</v>
      </c>
      <c r="J250">
        <v>31.64</v>
      </c>
      <c r="K250">
        <v>588.24</v>
      </c>
      <c r="O250">
        <f t="shared" si="12"/>
        <v>25.364999999999998</v>
      </c>
      <c r="P250">
        <f t="shared" si="13"/>
        <v>0.54495649371575894</v>
      </c>
      <c r="Q250">
        <v>249</v>
      </c>
      <c r="R250">
        <f t="shared" si="14"/>
        <v>63.299822590183318</v>
      </c>
      <c r="S250">
        <f t="shared" si="15"/>
        <v>1.7247824685787942</v>
      </c>
    </row>
    <row r="251" spans="1:19" x14ac:dyDescent="0.75">
      <c r="A251" s="7">
        <v>0.66732638888888884</v>
      </c>
      <c r="B251">
        <v>35.19</v>
      </c>
      <c r="C251">
        <v>39</v>
      </c>
      <c r="D251">
        <v>10</v>
      </c>
      <c r="E251">
        <v>40.5</v>
      </c>
      <c r="F251">
        <v>31.32</v>
      </c>
      <c r="G251">
        <v>42.67</v>
      </c>
      <c r="H251">
        <v>41.98</v>
      </c>
      <c r="I251">
        <v>41.57</v>
      </c>
      <c r="J251">
        <v>30.19</v>
      </c>
      <c r="K251">
        <v>570.46</v>
      </c>
      <c r="O251">
        <f t="shared" si="12"/>
        <v>25.224999999999998</v>
      </c>
      <c r="P251">
        <f t="shared" si="13"/>
        <v>0.54194865184230312</v>
      </c>
      <c r="Q251">
        <v>250</v>
      </c>
      <c r="R251">
        <f t="shared" si="14"/>
        <v>63.096134786917737</v>
      </c>
      <c r="S251">
        <f t="shared" si="15"/>
        <v>1.7097432592115152</v>
      </c>
    </row>
    <row r="252" spans="1:19" x14ac:dyDescent="0.75">
      <c r="A252" s="7">
        <v>0.66802083333333329</v>
      </c>
      <c r="B252">
        <v>35.130000000000003</v>
      </c>
      <c r="C252">
        <v>38.880000000000003</v>
      </c>
      <c r="D252">
        <v>10</v>
      </c>
      <c r="E252">
        <v>40.340000000000003</v>
      </c>
      <c r="F252">
        <v>31.51</v>
      </c>
      <c r="G252">
        <v>42.22</v>
      </c>
      <c r="H252">
        <v>41.84</v>
      </c>
      <c r="I252">
        <v>41.13</v>
      </c>
      <c r="J252">
        <v>29.85</v>
      </c>
      <c r="K252">
        <v>588.24</v>
      </c>
      <c r="O252">
        <f t="shared" si="12"/>
        <v>25.165000000000003</v>
      </c>
      <c r="P252">
        <f t="shared" si="13"/>
        <v>0.54065957675367926</v>
      </c>
      <c r="Q252">
        <v>251</v>
      </c>
      <c r="R252">
        <f t="shared" si="14"/>
        <v>63.008146234849995</v>
      </c>
      <c r="S252">
        <f t="shared" si="15"/>
        <v>1.7032978837683961</v>
      </c>
    </row>
    <row r="253" spans="1:19" x14ac:dyDescent="0.75">
      <c r="A253" s="7">
        <v>0.66871527777777784</v>
      </c>
      <c r="B253">
        <v>34.99</v>
      </c>
      <c r="C253">
        <v>38.82</v>
      </c>
      <c r="D253">
        <v>10</v>
      </c>
      <c r="E253">
        <v>40.39</v>
      </c>
      <c r="F253">
        <v>33.22</v>
      </c>
      <c r="G253">
        <v>42.75</v>
      </c>
      <c r="H253">
        <v>41.85</v>
      </c>
      <c r="I253">
        <v>41.57</v>
      </c>
      <c r="J253">
        <v>32</v>
      </c>
      <c r="K253">
        <v>592.34</v>
      </c>
      <c r="O253">
        <f t="shared" si="12"/>
        <v>25.025000000000002</v>
      </c>
      <c r="P253">
        <f t="shared" si="13"/>
        <v>0.53765173488022344</v>
      </c>
      <c r="Q253">
        <v>252</v>
      </c>
      <c r="R253">
        <f t="shared" si="14"/>
        <v>62.801198801198801</v>
      </c>
      <c r="S253">
        <f t="shared" si="15"/>
        <v>1.6882586744011172</v>
      </c>
    </row>
    <row r="254" spans="1:19" x14ac:dyDescent="0.75">
      <c r="A254" s="7">
        <v>0.66940972222222228</v>
      </c>
      <c r="B254">
        <v>34.86</v>
      </c>
      <c r="C254">
        <v>38.81</v>
      </c>
      <c r="D254">
        <v>10</v>
      </c>
      <c r="E254">
        <v>40.51</v>
      </c>
      <c r="F254">
        <v>35.130000000000003</v>
      </c>
      <c r="G254">
        <v>42.68</v>
      </c>
      <c r="H254">
        <v>41.87</v>
      </c>
      <c r="I254">
        <v>41.47</v>
      </c>
      <c r="J254">
        <v>31.97</v>
      </c>
      <c r="K254">
        <v>586.87</v>
      </c>
      <c r="O254">
        <f t="shared" si="12"/>
        <v>24.895</v>
      </c>
      <c r="P254">
        <f t="shared" si="13"/>
        <v>0.53485873885487156</v>
      </c>
      <c r="Q254">
        <v>253</v>
      </c>
      <c r="R254">
        <f t="shared" si="14"/>
        <v>62.606949186583648</v>
      </c>
      <c r="S254">
        <f t="shared" si="15"/>
        <v>1.6742936942743578</v>
      </c>
    </row>
    <row r="255" spans="1:19" x14ac:dyDescent="0.75">
      <c r="A255" s="7">
        <v>0.67010416666666661</v>
      </c>
      <c r="B255">
        <v>34.770000000000003</v>
      </c>
      <c r="C255">
        <v>38.99</v>
      </c>
      <c r="D255">
        <v>10</v>
      </c>
      <c r="E255">
        <v>40.520000000000003</v>
      </c>
      <c r="F255">
        <v>32.46</v>
      </c>
      <c r="G255">
        <v>42.42</v>
      </c>
      <c r="H255">
        <v>41.77</v>
      </c>
      <c r="I255">
        <v>41.5</v>
      </c>
      <c r="J255">
        <v>32.08</v>
      </c>
      <c r="K255">
        <v>578.66999999999996</v>
      </c>
      <c r="O255">
        <f t="shared" si="12"/>
        <v>24.805000000000003</v>
      </c>
      <c r="P255">
        <f t="shared" si="13"/>
        <v>0.53292512622193577</v>
      </c>
      <c r="Q255">
        <v>254</v>
      </c>
      <c r="R255">
        <f t="shared" si="14"/>
        <v>62.471275952428954</v>
      </c>
      <c r="S255">
        <f t="shared" si="15"/>
        <v>1.6646256311096788</v>
      </c>
    </row>
    <row r="256" spans="1:19" x14ac:dyDescent="0.75">
      <c r="A256" s="7">
        <v>0.67079861111111105</v>
      </c>
      <c r="B256">
        <v>34.61</v>
      </c>
      <c r="C256">
        <v>39</v>
      </c>
      <c r="D256">
        <v>10</v>
      </c>
      <c r="E256">
        <v>40.49</v>
      </c>
      <c r="F256">
        <v>30.36</v>
      </c>
      <c r="G256">
        <v>42.59</v>
      </c>
      <c r="H256">
        <v>41.78</v>
      </c>
      <c r="I256">
        <v>41.54</v>
      </c>
      <c r="J256">
        <v>31.98</v>
      </c>
      <c r="K256">
        <v>567.73</v>
      </c>
      <c r="O256">
        <f t="shared" si="12"/>
        <v>24.645</v>
      </c>
      <c r="P256">
        <f t="shared" si="13"/>
        <v>0.52948759265227197</v>
      </c>
      <c r="Q256">
        <v>255</v>
      </c>
      <c r="R256">
        <f t="shared" si="14"/>
        <v>62.22763237979305</v>
      </c>
      <c r="S256">
        <f t="shared" si="15"/>
        <v>1.6474379632613596</v>
      </c>
    </row>
    <row r="257" spans="1:19" x14ac:dyDescent="0.75">
      <c r="A257" s="7">
        <v>0.67149305555555561</v>
      </c>
      <c r="B257">
        <v>34.43</v>
      </c>
      <c r="C257">
        <v>38.94</v>
      </c>
      <c r="D257">
        <v>10</v>
      </c>
      <c r="E257">
        <v>40.17</v>
      </c>
      <c r="F257">
        <v>35.32</v>
      </c>
      <c r="G257">
        <v>41.77</v>
      </c>
      <c r="H257">
        <v>41.76</v>
      </c>
      <c r="I257">
        <v>41.31</v>
      </c>
      <c r="J257">
        <v>31.41</v>
      </c>
      <c r="K257">
        <v>565</v>
      </c>
      <c r="O257">
        <f t="shared" si="12"/>
        <v>24.465</v>
      </c>
      <c r="P257">
        <f t="shared" si="13"/>
        <v>0.52562036738640028</v>
      </c>
      <c r="Q257">
        <v>256</v>
      </c>
      <c r="R257">
        <f t="shared" si="14"/>
        <v>61.949724095646843</v>
      </c>
      <c r="S257">
        <f t="shared" si="15"/>
        <v>1.6281018369320011</v>
      </c>
    </row>
    <row r="258" spans="1:19" x14ac:dyDescent="0.75">
      <c r="A258" s="7">
        <v>0.67218750000000005</v>
      </c>
      <c r="B258">
        <v>34.33</v>
      </c>
      <c r="C258">
        <v>38.799999999999997</v>
      </c>
      <c r="D258">
        <v>10</v>
      </c>
      <c r="E258">
        <v>40.130000000000003</v>
      </c>
      <c r="F258">
        <v>37.5</v>
      </c>
      <c r="G258">
        <v>42.17</v>
      </c>
      <c r="H258">
        <v>41.62</v>
      </c>
      <c r="I258">
        <v>41.13</v>
      </c>
      <c r="J258">
        <v>30.43</v>
      </c>
      <c r="K258">
        <v>567.73</v>
      </c>
      <c r="O258">
        <f t="shared" si="12"/>
        <v>24.364999999999998</v>
      </c>
      <c r="P258">
        <f t="shared" si="13"/>
        <v>0.52347190890536033</v>
      </c>
      <c r="Q258">
        <v>257</v>
      </c>
      <c r="R258">
        <f t="shared" si="14"/>
        <v>61.793556330802367</v>
      </c>
      <c r="S258">
        <f t="shared" si="15"/>
        <v>1.6173595445268016</v>
      </c>
    </row>
    <row r="259" spans="1:19" x14ac:dyDescent="0.75">
      <c r="A259" s="7">
        <v>0.67288194444444438</v>
      </c>
      <c r="B259">
        <v>34.33</v>
      </c>
      <c r="C259">
        <v>38.729999999999997</v>
      </c>
      <c r="D259">
        <v>10</v>
      </c>
      <c r="E259">
        <v>39.78</v>
      </c>
      <c r="F259">
        <v>35.72</v>
      </c>
      <c r="G259">
        <v>41.53</v>
      </c>
      <c r="H259">
        <v>41.65</v>
      </c>
      <c r="I259">
        <v>40.92</v>
      </c>
      <c r="J259">
        <v>31.28</v>
      </c>
      <c r="K259">
        <v>560.89</v>
      </c>
      <c r="O259">
        <f t="shared" ref="O259:O312" si="16">B259-9.965</f>
        <v>24.364999999999998</v>
      </c>
      <c r="P259">
        <f t="shared" ref="P259:P312" si="17">O259/46.545</f>
        <v>0.52347190890536033</v>
      </c>
      <c r="Q259">
        <v>258</v>
      </c>
      <c r="R259">
        <f t="shared" ref="R259:R312" si="18">(O259-$U$11)/O259*100</f>
        <v>61.793556330802367</v>
      </c>
      <c r="S259">
        <f t="shared" ref="S259:S312" si="19">(O259-$U$11)/$U$11</f>
        <v>1.6173595445268016</v>
      </c>
    </row>
    <row r="260" spans="1:19" x14ac:dyDescent="0.75">
      <c r="A260" s="7">
        <v>0.67357638888888882</v>
      </c>
      <c r="B260">
        <v>34.11</v>
      </c>
      <c r="C260">
        <v>38.51</v>
      </c>
      <c r="D260">
        <v>10</v>
      </c>
      <c r="E260">
        <v>39.700000000000003</v>
      </c>
      <c r="F260">
        <v>34.549999999999997</v>
      </c>
      <c r="G260">
        <v>41.83</v>
      </c>
      <c r="H260">
        <v>41.51</v>
      </c>
      <c r="I260">
        <v>40.86</v>
      </c>
      <c r="J260">
        <v>32.270000000000003</v>
      </c>
      <c r="K260">
        <v>545.86</v>
      </c>
      <c r="O260">
        <f t="shared" si="16"/>
        <v>24.145</v>
      </c>
      <c r="P260">
        <f t="shared" si="17"/>
        <v>0.51874530024707266</v>
      </c>
      <c r="Q260">
        <v>259</v>
      </c>
      <c r="R260">
        <f t="shared" si="18"/>
        <v>61.445433837233374</v>
      </c>
      <c r="S260">
        <f t="shared" si="19"/>
        <v>1.5937265012353632</v>
      </c>
    </row>
    <row r="261" spans="1:19" x14ac:dyDescent="0.75">
      <c r="A261" s="7">
        <v>0.67427083333333337</v>
      </c>
      <c r="B261">
        <v>34.07</v>
      </c>
      <c r="C261">
        <v>38.6</v>
      </c>
      <c r="D261">
        <v>10</v>
      </c>
      <c r="E261">
        <v>39.54</v>
      </c>
      <c r="F261">
        <v>37.1</v>
      </c>
      <c r="G261">
        <v>41.52</v>
      </c>
      <c r="H261">
        <v>41.44</v>
      </c>
      <c r="I261">
        <v>40.799999999999997</v>
      </c>
      <c r="J261">
        <v>31.54</v>
      </c>
      <c r="K261">
        <v>545.86</v>
      </c>
      <c r="O261">
        <f t="shared" si="16"/>
        <v>24.105</v>
      </c>
      <c r="P261">
        <f t="shared" si="17"/>
        <v>0.51788591685465679</v>
      </c>
      <c r="Q261">
        <v>260</v>
      </c>
      <c r="R261">
        <f t="shared" si="18"/>
        <v>61.381456129433722</v>
      </c>
      <c r="S261">
        <f t="shared" si="19"/>
        <v>1.5894295842732837</v>
      </c>
    </row>
    <row r="262" spans="1:19" x14ac:dyDescent="0.75">
      <c r="A262" s="7">
        <v>0.67496527777777782</v>
      </c>
      <c r="B262">
        <v>33.9</v>
      </c>
      <c r="C262">
        <v>38.4</v>
      </c>
      <c r="D262">
        <v>10</v>
      </c>
      <c r="E262">
        <v>39.06</v>
      </c>
      <c r="F262">
        <v>37.5</v>
      </c>
      <c r="G262">
        <v>41.47</v>
      </c>
      <c r="H262">
        <v>41.28</v>
      </c>
      <c r="I262">
        <v>40.72</v>
      </c>
      <c r="J262">
        <v>31.9</v>
      </c>
      <c r="K262">
        <v>544.49</v>
      </c>
      <c r="O262">
        <f t="shared" si="16"/>
        <v>23.934999999999999</v>
      </c>
      <c r="P262">
        <f t="shared" si="17"/>
        <v>0.51423353743688893</v>
      </c>
      <c r="Q262">
        <v>261</v>
      </c>
      <c r="R262">
        <f t="shared" si="18"/>
        <v>61.107165239189463</v>
      </c>
      <c r="S262">
        <f t="shared" si="19"/>
        <v>1.5711676871844447</v>
      </c>
    </row>
    <row r="263" spans="1:19" x14ac:dyDescent="0.75">
      <c r="A263" s="7">
        <v>0.67565972222222215</v>
      </c>
      <c r="B263">
        <v>33.82</v>
      </c>
      <c r="C263">
        <v>38.39</v>
      </c>
      <c r="D263">
        <v>10</v>
      </c>
      <c r="E263">
        <v>39.17</v>
      </c>
      <c r="F263">
        <v>36.119999999999997</v>
      </c>
      <c r="G263">
        <v>41.61</v>
      </c>
      <c r="H263">
        <v>41.26</v>
      </c>
      <c r="I263">
        <v>40.75</v>
      </c>
      <c r="J263">
        <v>31.81</v>
      </c>
      <c r="K263">
        <v>541.75</v>
      </c>
      <c r="O263">
        <f t="shared" si="16"/>
        <v>23.855</v>
      </c>
      <c r="P263">
        <f t="shared" si="17"/>
        <v>0.51251477065205719</v>
      </c>
      <c r="Q263">
        <v>262</v>
      </c>
      <c r="R263">
        <f t="shared" si="18"/>
        <v>60.976734437224898</v>
      </c>
      <c r="S263">
        <f t="shared" si="19"/>
        <v>1.5625738532602855</v>
      </c>
    </row>
    <row r="264" spans="1:19" x14ac:dyDescent="0.75">
      <c r="A264" s="7">
        <v>0.6763541666666667</v>
      </c>
      <c r="B264">
        <v>33.74</v>
      </c>
      <c r="C264">
        <v>38.28</v>
      </c>
      <c r="D264">
        <v>10</v>
      </c>
      <c r="E264">
        <v>39.049999999999997</v>
      </c>
      <c r="F264">
        <v>37.89</v>
      </c>
      <c r="G264">
        <v>41.65</v>
      </c>
      <c r="H264">
        <v>41.26</v>
      </c>
      <c r="I264">
        <v>40.28</v>
      </c>
      <c r="J264">
        <v>31.49</v>
      </c>
      <c r="K264">
        <v>537.65</v>
      </c>
      <c r="O264">
        <f t="shared" si="16"/>
        <v>23.775000000000002</v>
      </c>
      <c r="P264">
        <f t="shared" si="17"/>
        <v>0.51079600386722535</v>
      </c>
      <c r="Q264">
        <v>263</v>
      </c>
      <c r="R264">
        <f t="shared" si="18"/>
        <v>60.845425867507885</v>
      </c>
      <c r="S264">
        <f t="shared" si="19"/>
        <v>1.5539800193361262</v>
      </c>
    </row>
    <row r="265" spans="1:19" x14ac:dyDescent="0.75">
      <c r="A265" s="7">
        <v>0.67704861111111114</v>
      </c>
      <c r="B265">
        <v>33.729999999999997</v>
      </c>
      <c r="C265">
        <v>38.21</v>
      </c>
      <c r="D265">
        <v>10</v>
      </c>
      <c r="E265">
        <v>38.76</v>
      </c>
      <c r="F265">
        <v>36.71</v>
      </c>
      <c r="G265">
        <v>40.64</v>
      </c>
      <c r="H265">
        <v>41.13</v>
      </c>
      <c r="I265">
        <v>40.32</v>
      </c>
      <c r="J265">
        <v>30.65</v>
      </c>
      <c r="K265">
        <v>532.17999999999995</v>
      </c>
      <c r="O265">
        <f t="shared" si="16"/>
        <v>23.764999999999997</v>
      </c>
      <c r="P265">
        <f t="shared" si="17"/>
        <v>0.51058115801912118</v>
      </c>
      <c r="Q265">
        <v>264</v>
      </c>
      <c r="R265">
        <f t="shared" si="18"/>
        <v>60.828950136755722</v>
      </c>
      <c r="S265">
        <f t="shared" si="19"/>
        <v>1.5529057900956058</v>
      </c>
    </row>
    <row r="266" spans="1:19" x14ac:dyDescent="0.75">
      <c r="A266" s="7">
        <v>0.67774305555555558</v>
      </c>
      <c r="B266">
        <v>33.590000000000003</v>
      </c>
      <c r="C266">
        <v>37.97</v>
      </c>
      <c r="D266">
        <v>10</v>
      </c>
      <c r="E266">
        <v>38.74</v>
      </c>
      <c r="F266">
        <v>36.31</v>
      </c>
      <c r="G266">
        <v>41.07</v>
      </c>
      <c r="H266">
        <v>40.79</v>
      </c>
      <c r="I266">
        <v>40.03</v>
      </c>
      <c r="J266">
        <v>30.78</v>
      </c>
      <c r="K266">
        <v>525.35</v>
      </c>
      <c r="O266">
        <f t="shared" si="16"/>
        <v>23.625000000000004</v>
      </c>
      <c r="P266">
        <f t="shared" si="17"/>
        <v>0.50757331614566559</v>
      </c>
      <c r="Q266">
        <v>265</v>
      </c>
      <c r="R266">
        <f t="shared" si="18"/>
        <v>60.596825396825395</v>
      </c>
      <c r="S266">
        <f t="shared" si="19"/>
        <v>1.5378665807283276</v>
      </c>
    </row>
    <row r="267" spans="1:19" x14ac:dyDescent="0.75">
      <c r="A267" s="7">
        <v>0.67843749999999992</v>
      </c>
      <c r="B267">
        <v>33.5</v>
      </c>
      <c r="C267">
        <v>37.75</v>
      </c>
      <c r="D267">
        <v>10</v>
      </c>
      <c r="E267">
        <v>38.46</v>
      </c>
      <c r="F267">
        <v>35.520000000000003</v>
      </c>
      <c r="G267">
        <v>40.479999999999997</v>
      </c>
      <c r="H267">
        <v>40.61</v>
      </c>
      <c r="I267">
        <v>39.659999999999997</v>
      </c>
      <c r="J267">
        <v>30.84</v>
      </c>
      <c r="K267">
        <v>518.51</v>
      </c>
      <c r="O267">
        <f t="shared" si="16"/>
        <v>23.535</v>
      </c>
      <c r="P267">
        <f t="shared" si="17"/>
        <v>0.50563970351272958</v>
      </c>
      <c r="Q267">
        <v>266</v>
      </c>
      <c r="R267">
        <f t="shared" si="18"/>
        <v>60.446144040790308</v>
      </c>
      <c r="S267">
        <f t="shared" si="19"/>
        <v>1.5281985175636479</v>
      </c>
    </row>
    <row r="268" spans="1:19" x14ac:dyDescent="0.75">
      <c r="A268" s="7">
        <v>0.67913194444444447</v>
      </c>
      <c r="B268">
        <v>33.35</v>
      </c>
      <c r="C268">
        <v>37.53</v>
      </c>
      <c r="D268">
        <v>10</v>
      </c>
      <c r="E268">
        <v>38.42</v>
      </c>
      <c r="F268">
        <v>42.05</v>
      </c>
      <c r="G268">
        <v>40.700000000000003</v>
      </c>
      <c r="H268">
        <v>40.49</v>
      </c>
      <c r="I268">
        <v>39.9</v>
      </c>
      <c r="J268">
        <v>30.63</v>
      </c>
      <c r="K268">
        <v>518.51</v>
      </c>
      <c r="O268">
        <f t="shared" si="16"/>
        <v>23.385000000000002</v>
      </c>
      <c r="P268">
        <f t="shared" si="17"/>
        <v>0.50241701579116982</v>
      </c>
      <c r="Q268">
        <v>267</v>
      </c>
      <c r="R268">
        <f t="shared" si="18"/>
        <v>60.192431045542016</v>
      </c>
      <c r="S268">
        <f t="shared" si="19"/>
        <v>1.5120850789558491</v>
      </c>
    </row>
    <row r="269" spans="1:19" x14ac:dyDescent="0.75">
      <c r="A269" s="7">
        <v>0.67982638888888891</v>
      </c>
      <c r="B269">
        <v>33.25</v>
      </c>
      <c r="C269">
        <v>37.32</v>
      </c>
      <c r="D269">
        <v>10</v>
      </c>
      <c r="E269">
        <v>38.299999999999997</v>
      </c>
      <c r="F269">
        <v>37.700000000000003</v>
      </c>
      <c r="G269">
        <v>40.51</v>
      </c>
      <c r="H269">
        <v>40.43</v>
      </c>
      <c r="I269">
        <v>39.619999999999997</v>
      </c>
      <c r="J269">
        <v>30.23</v>
      </c>
      <c r="K269">
        <v>510.31</v>
      </c>
      <c r="O269">
        <f t="shared" si="16"/>
        <v>23.285</v>
      </c>
      <c r="P269">
        <f t="shared" si="17"/>
        <v>0.50026855731012998</v>
      </c>
      <c r="Q269">
        <v>268</v>
      </c>
      <c r="R269">
        <f t="shared" si="18"/>
        <v>60.021473051320584</v>
      </c>
      <c r="S269">
        <f t="shared" si="19"/>
        <v>1.5013427865506497</v>
      </c>
    </row>
    <row r="270" spans="1:19" x14ac:dyDescent="0.75">
      <c r="A270" s="7">
        <v>0.68052083333333335</v>
      </c>
      <c r="B270">
        <v>33.1</v>
      </c>
      <c r="C270">
        <v>37.159999999999997</v>
      </c>
      <c r="D270">
        <v>10</v>
      </c>
      <c r="E270">
        <v>38.07</v>
      </c>
      <c r="F270">
        <v>39.869999999999997</v>
      </c>
      <c r="G270">
        <v>40.659999999999997</v>
      </c>
      <c r="H270">
        <v>40.32</v>
      </c>
      <c r="I270">
        <v>39.369999999999997</v>
      </c>
      <c r="J270">
        <v>30.09</v>
      </c>
      <c r="K270">
        <v>506.21</v>
      </c>
      <c r="O270">
        <f t="shared" si="16"/>
        <v>23.135000000000002</v>
      </c>
      <c r="P270">
        <f t="shared" si="17"/>
        <v>0.49704586958857022</v>
      </c>
      <c r="Q270">
        <v>269</v>
      </c>
      <c r="R270">
        <f t="shared" si="18"/>
        <v>59.762264966500965</v>
      </c>
      <c r="S270">
        <f t="shared" si="19"/>
        <v>1.4852293479428509</v>
      </c>
    </row>
    <row r="271" spans="1:19" x14ac:dyDescent="0.75">
      <c r="A271" s="7">
        <v>0.68121527777777768</v>
      </c>
      <c r="B271">
        <v>33</v>
      </c>
      <c r="C271">
        <v>37.06</v>
      </c>
      <c r="D271">
        <v>10</v>
      </c>
      <c r="E271">
        <v>38.32</v>
      </c>
      <c r="F271">
        <v>41.65</v>
      </c>
      <c r="G271">
        <v>40.950000000000003</v>
      </c>
      <c r="H271">
        <v>40.369999999999997</v>
      </c>
      <c r="I271">
        <v>39.86</v>
      </c>
      <c r="J271">
        <v>30.54</v>
      </c>
      <c r="K271">
        <v>506.21</v>
      </c>
      <c r="O271">
        <f t="shared" si="16"/>
        <v>23.035</v>
      </c>
      <c r="P271">
        <f t="shared" si="17"/>
        <v>0.49489741110753033</v>
      </c>
      <c r="Q271">
        <v>270</v>
      </c>
      <c r="R271">
        <f t="shared" si="18"/>
        <v>59.587584111135229</v>
      </c>
      <c r="S271">
        <f t="shared" si="19"/>
        <v>1.4744870555376515</v>
      </c>
    </row>
    <row r="272" spans="1:19" x14ac:dyDescent="0.75">
      <c r="A272" s="7">
        <v>0.68190972222222224</v>
      </c>
      <c r="B272">
        <v>32.99</v>
      </c>
      <c r="C272">
        <v>37.06</v>
      </c>
      <c r="D272">
        <v>10</v>
      </c>
      <c r="E272">
        <v>38.590000000000003</v>
      </c>
      <c r="F272">
        <v>39.479999999999997</v>
      </c>
      <c r="G272">
        <v>40.99</v>
      </c>
      <c r="H272">
        <v>40.35</v>
      </c>
      <c r="I272">
        <v>39.51</v>
      </c>
      <c r="J272">
        <v>30.37</v>
      </c>
      <c r="K272">
        <v>499.37</v>
      </c>
      <c r="O272">
        <f t="shared" si="16"/>
        <v>23.025000000000002</v>
      </c>
      <c r="P272">
        <f t="shared" si="17"/>
        <v>0.49468256525942639</v>
      </c>
      <c r="Q272">
        <v>271</v>
      </c>
      <c r="R272">
        <f t="shared" si="18"/>
        <v>59.5700325732899</v>
      </c>
      <c r="S272">
        <f t="shared" si="19"/>
        <v>1.4734128262971318</v>
      </c>
    </row>
    <row r="273" spans="1:19" x14ac:dyDescent="0.75">
      <c r="A273" s="7">
        <v>0.68260416666666668</v>
      </c>
      <c r="B273">
        <v>32.78</v>
      </c>
      <c r="C273">
        <v>37</v>
      </c>
      <c r="D273">
        <v>10</v>
      </c>
      <c r="E273">
        <v>38.56</v>
      </c>
      <c r="F273">
        <v>34.74</v>
      </c>
      <c r="G273">
        <v>41.05</v>
      </c>
      <c r="H273">
        <v>40.29</v>
      </c>
      <c r="I273">
        <v>39.57</v>
      </c>
      <c r="J273">
        <v>31.53</v>
      </c>
      <c r="K273">
        <v>489.8</v>
      </c>
      <c r="O273">
        <f t="shared" si="16"/>
        <v>22.815000000000001</v>
      </c>
      <c r="P273">
        <f t="shared" si="17"/>
        <v>0.49017080244924266</v>
      </c>
      <c r="Q273">
        <v>272</v>
      </c>
      <c r="R273">
        <f t="shared" si="18"/>
        <v>59.197896120973034</v>
      </c>
      <c r="S273">
        <f t="shared" si="19"/>
        <v>1.4508540122462132</v>
      </c>
    </row>
    <row r="274" spans="1:19" x14ac:dyDescent="0.75">
      <c r="A274" s="7">
        <v>0.68329861111111112</v>
      </c>
      <c r="B274">
        <v>32.659999999999997</v>
      </c>
      <c r="C274">
        <v>36.840000000000003</v>
      </c>
      <c r="D274">
        <v>10</v>
      </c>
      <c r="E274">
        <v>37.74</v>
      </c>
      <c r="F274">
        <v>35.72</v>
      </c>
      <c r="G274">
        <v>39.619999999999997</v>
      </c>
      <c r="H274">
        <v>40.07</v>
      </c>
      <c r="I274">
        <v>38.79</v>
      </c>
      <c r="J274">
        <v>29.37</v>
      </c>
      <c r="K274">
        <v>493.91</v>
      </c>
      <c r="O274">
        <f t="shared" si="16"/>
        <v>22.694999999999997</v>
      </c>
      <c r="P274">
        <f t="shared" si="17"/>
        <v>0.48759265227199478</v>
      </c>
      <c r="Q274">
        <v>273</v>
      </c>
      <c r="R274">
        <f t="shared" si="18"/>
        <v>58.982154659616647</v>
      </c>
      <c r="S274">
        <f t="shared" si="19"/>
        <v>1.4379632613599735</v>
      </c>
    </row>
    <row r="275" spans="1:19" x14ac:dyDescent="0.75">
      <c r="A275" s="7">
        <v>0.68399305555555545</v>
      </c>
      <c r="B275">
        <v>32.659999999999997</v>
      </c>
      <c r="C275">
        <v>36.53</v>
      </c>
      <c r="D275">
        <v>10</v>
      </c>
      <c r="E275">
        <v>37.03</v>
      </c>
      <c r="F275">
        <v>36.31</v>
      </c>
      <c r="G275">
        <v>39.85</v>
      </c>
      <c r="H275">
        <v>39.85</v>
      </c>
      <c r="I275">
        <v>38.93</v>
      </c>
      <c r="J275">
        <v>30.1</v>
      </c>
      <c r="K275">
        <v>496.64</v>
      </c>
      <c r="O275">
        <f t="shared" si="16"/>
        <v>22.694999999999997</v>
      </c>
      <c r="P275">
        <f t="shared" si="17"/>
        <v>0.48759265227199478</v>
      </c>
      <c r="Q275">
        <v>274</v>
      </c>
      <c r="R275">
        <f t="shared" si="18"/>
        <v>58.982154659616647</v>
      </c>
      <c r="S275">
        <f t="shared" si="19"/>
        <v>1.4379632613599735</v>
      </c>
    </row>
    <row r="276" spans="1:19" x14ac:dyDescent="0.75">
      <c r="A276" s="7">
        <v>0.6846875</v>
      </c>
      <c r="B276">
        <v>32.520000000000003</v>
      </c>
      <c r="C276">
        <v>36.42</v>
      </c>
      <c r="D276">
        <v>10</v>
      </c>
      <c r="E276">
        <v>37.21</v>
      </c>
      <c r="F276">
        <v>36.909999999999997</v>
      </c>
      <c r="G276">
        <v>40.229999999999997</v>
      </c>
      <c r="H276">
        <v>39.85</v>
      </c>
      <c r="I276">
        <v>38.82</v>
      </c>
      <c r="J276">
        <v>30.26</v>
      </c>
      <c r="K276">
        <v>485.7</v>
      </c>
      <c r="O276">
        <f t="shared" si="16"/>
        <v>22.555000000000003</v>
      </c>
      <c r="P276">
        <f t="shared" si="17"/>
        <v>0.48458481039853912</v>
      </c>
      <c r="Q276">
        <v>275</v>
      </c>
      <c r="R276">
        <f t="shared" si="18"/>
        <v>58.727554865883405</v>
      </c>
      <c r="S276">
        <f t="shared" si="19"/>
        <v>1.4229240519926953</v>
      </c>
    </row>
    <row r="277" spans="1:19" x14ac:dyDescent="0.75">
      <c r="A277" s="7">
        <v>0.68538194444444445</v>
      </c>
      <c r="B277">
        <v>32.47</v>
      </c>
      <c r="C277">
        <v>36.33</v>
      </c>
      <c r="D277">
        <v>10</v>
      </c>
      <c r="E277">
        <v>37.18</v>
      </c>
      <c r="F277">
        <v>40.659999999999997</v>
      </c>
      <c r="G277">
        <v>39.96</v>
      </c>
      <c r="H277">
        <v>39.770000000000003</v>
      </c>
      <c r="I277">
        <v>38.86</v>
      </c>
      <c r="J277">
        <v>30.55</v>
      </c>
      <c r="K277">
        <v>477.5</v>
      </c>
      <c r="O277">
        <f t="shared" si="16"/>
        <v>22.504999999999999</v>
      </c>
      <c r="P277">
        <f t="shared" si="17"/>
        <v>0.48351058115801909</v>
      </c>
      <c r="Q277">
        <v>276</v>
      </c>
      <c r="R277">
        <f t="shared" si="18"/>
        <v>58.635858698067089</v>
      </c>
      <c r="S277">
        <f t="shared" si="19"/>
        <v>1.4175529057900953</v>
      </c>
    </row>
    <row r="278" spans="1:19" x14ac:dyDescent="0.75">
      <c r="A278" s="7">
        <v>0.68607638888888889</v>
      </c>
      <c r="B278">
        <v>32.380000000000003</v>
      </c>
      <c r="C278">
        <v>36.299999999999997</v>
      </c>
      <c r="D278">
        <v>10</v>
      </c>
      <c r="E278">
        <v>37.46</v>
      </c>
      <c r="F278">
        <v>38.090000000000003</v>
      </c>
      <c r="G278">
        <v>40.36</v>
      </c>
      <c r="H278">
        <v>39.86</v>
      </c>
      <c r="I278">
        <v>38.909999999999997</v>
      </c>
      <c r="J278">
        <v>30.67</v>
      </c>
      <c r="K278">
        <v>472.03</v>
      </c>
      <c r="O278">
        <f t="shared" si="16"/>
        <v>22.415000000000003</v>
      </c>
      <c r="P278">
        <f t="shared" si="17"/>
        <v>0.4815769685250833</v>
      </c>
      <c r="Q278">
        <v>277</v>
      </c>
      <c r="R278">
        <f t="shared" si="18"/>
        <v>58.46977470443899</v>
      </c>
      <c r="S278">
        <f t="shared" si="19"/>
        <v>1.4078848426254162</v>
      </c>
    </row>
    <row r="279" spans="1:19" x14ac:dyDescent="0.75">
      <c r="A279" s="7">
        <v>0.68677083333333344</v>
      </c>
      <c r="B279">
        <v>32.22</v>
      </c>
      <c r="C279">
        <v>36.46</v>
      </c>
      <c r="D279">
        <v>10</v>
      </c>
      <c r="E279">
        <v>37.86</v>
      </c>
      <c r="F279">
        <v>40.270000000000003</v>
      </c>
      <c r="G279">
        <v>40.85</v>
      </c>
      <c r="H279">
        <v>40.03</v>
      </c>
      <c r="I279">
        <v>38.94</v>
      </c>
      <c r="J279">
        <v>30.65</v>
      </c>
      <c r="K279">
        <v>454.26</v>
      </c>
      <c r="O279">
        <f t="shared" si="16"/>
        <v>22.254999999999999</v>
      </c>
      <c r="P279">
        <f t="shared" si="17"/>
        <v>0.47813943495541944</v>
      </c>
      <c r="Q279">
        <v>278</v>
      </c>
      <c r="R279">
        <f t="shared" si="18"/>
        <v>58.171197483711524</v>
      </c>
      <c r="S279">
        <f t="shared" si="19"/>
        <v>1.3906971747770971</v>
      </c>
    </row>
    <row r="280" spans="1:19" x14ac:dyDescent="0.75">
      <c r="A280" s="7">
        <v>0.68746527777777777</v>
      </c>
      <c r="B280">
        <v>32.17</v>
      </c>
      <c r="C280">
        <v>36.61</v>
      </c>
      <c r="D280">
        <v>10</v>
      </c>
      <c r="E280">
        <v>38.049999999999997</v>
      </c>
      <c r="F280">
        <v>41.85</v>
      </c>
      <c r="G280">
        <v>40.049999999999997</v>
      </c>
      <c r="H280">
        <v>39.94</v>
      </c>
      <c r="I280">
        <v>38.76</v>
      </c>
      <c r="J280">
        <v>29.98</v>
      </c>
      <c r="K280">
        <v>465.2</v>
      </c>
      <c r="O280">
        <f t="shared" si="16"/>
        <v>22.205000000000002</v>
      </c>
      <c r="P280">
        <f t="shared" si="17"/>
        <v>0.47706520571489958</v>
      </c>
      <c r="Q280">
        <v>279</v>
      </c>
      <c r="R280">
        <f t="shared" si="18"/>
        <v>58.077009682503942</v>
      </c>
      <c r="S280">
        <f t="shared" si="19"/>
        <v>1.3853260285744977</v>
      </c>
    </row>
    <row r="281" spans="1:19" x14ac:dyDescent="0.75">
      <c r="A281" s="7">
        <v>0.68815972222222221</v>
      </c>
      <c r="B281">
        <v>32.090000000000003</v>
      </c>
      <c r="C281">
        <v>36.590000000000003</v>
      </c>
      <c r="D281">
        <v>10</v>
      </c>
      <c r="E281">
        <v>37.79</v>
      </c>
      <c r="F281">
        <v>36.119999999999997</v>
      </c>
      <c r="G281">
        <v>39.520000000000003</v>
      </c>
      <c r="H281">
        <v>39.770000000000003</v>
      </c>
      <c r="I281">
        <v>38.479999999999997</v>
      </c>
      <c r="J281">
        <v>30.22</v>
      </c>
      <c r="K281">
        <v>448.79</v>
      </c>
      <c r="O281">
        <f t="shared" si="16"/>
        <v>22.125000000000004</v>
      </c>
      <c r="P281">
        <f t="shared" si="17"/>
        <v>0.47534643893006773</v>
      </c>
      <c r="Q281">
        <v>280</v>
      </c>
      <c r="R281">
        <f t="shared" si="18"/>
        <v>57.925423728813563</v>
      </c>
      <c r="S281">
        <f t="shared" si="19"/>
        <v>1.3767321946503386</v>
      </c>
    </row>
    <row r="282" spans="1:19" x14ac:dyDescent="0.75">
      <c r="A282" s="7">
        <v>0.68885416666666666</v>
      </c>
      <c r="B282">
        <v>32.08</v>
      </c>
      <c r="C282">
        <v>36.43</v>
      </c>
      <c r="D282">
        <v>10</v>
      </c>
      <c r="E282">
        <v>37.72</v>
      </c>
      <c r="F282">
        <v>37.1</v>
      </c>
      <c r="G282">
        <v>39.46</v>
      </c>
      <c r="H282">
        <v>39.659999999999997</v>
      </c>
      <c r="I282">
        <v>38.42</v>
      </c>
      <c r="J282">
        <v>29.8</v>
      </c>
      <c r="K282">
        <v>428.28</v>
      </c>
      <c r="O282">
        <f t="shared" si="16"/>
        <v>22.114999999999998</v>
      </c>
      <c r="P282">
        <f t="shared" si="17"/>
        <v>0.47513159308196362</v>
      </c>
      <c r="Q282">
        <v>281</v>
      </c>
      <c r="R282">
        <f t="shared" si="18"/>
        <v>57.906398372145595</v>
      </c>
      <c r="S282">
        <f t="shared" si="19"/>
        <v>1.375657965409818</v>
      </c>
    </row>
    <row r="283" spans="1:19" x14ac:dyDescent="0.75">
      <c r="A283" s="7">
        <v>0.68954861111111121</v>
      </c>
      <c r="B283">
        <v>31.98</v>
      </c>
      <c r="C283">
        <v>36.24</v>
      </c>
      <c r="D283">
        <v>10</v>
      </c>
      <c r="E283">
        <v>37.76</v>
      </c>
      <c r="F283">
        <v>37.89</v>
      </c>
      <c r="G283">
        <v>39.79</v>
      </c>
      <c r="H283">
        <v>39.630000000000003</v>
      </c>
      <c r="I283">
        <v>38.44</v>
      </c>
      <c r="J283">
        <v>30.51</v>
      </c>
      <c r="K283">
        <v>441.95</v>
      </c>
      <c r="O283">
        <f t="shared" si="16"/>
        <v>22.015000000000001</v>
      </c>
      <c r="P283">
        <f t="shared" si="17"/>
        <v>0.47298313460092384</v>
      </c>
      <c r="Q283">
        <v>282</v>
      </c>
      <c r="R283">
        <f t="shared" si="18"/>
        <v>57.715194185782416</v>
      </c>
      <c r="S283">
        <f t="shared" si="19"/>
        <v>1.364915673004619</v>
      </c>
    </row>
    <row r="284" spans="1:19" x14ac:dyDescent="0.75">
      <c r="A284" s="7">
        <v>0.69024305555555554</v>
      </c>
      <c r="B284">
        <v>31.96</v>
      </c>
      <c r="C284">
        <v>36.270000000000003</v>
      </c>
      <c r="D284">
        <v>10</v>
      </c>
      <c r="E284">
        <v>38.119999999999997</v>
      </c>
      <c r="F284">
        <v>38.68</v>
      </c>
      <c r="G284">
        <v>40.26</v>
      </c>
      <c r="H284">
        <v>39.76</v>
      </c>
      <c r="I284">
        <v>38.44</v>
      </c>
      <c r="J284">
        <v>29.92</v>
      </c>
      <c r="K284">
        <v>429.65</v>
      </c>
      <c r="O284">
        <f t="shared" si="16"/>
        <v>21.995000000000001</v>
      </c>
      <c r="P284">
        <f t="shared" si="17"/>
        <v>0.47255344290471585</v>
      </c>
      <c r="Q284">
        <v>283</v>
      </c>
      <c r="R284">
        <f t="shared" si="18"/>
        <v>57.676744714707887</v>
      </c>
      <c r="S284">
        <f t="shared" si="19"/>
        <v>1.3627672145235792</v>
      </c>
    </row>
    <row r="285" spans="1:19" x14ac:dyDescent="0.75">
      <c r="A285" s="7">
        <v>0.69093749999999998</v>
      </c>
      <c r="B285">
        <v>31.81</v>
      </c>
      <c r="C285">
        <v>36.15</v>
      </c>
      <c r="D285">
        <v>10</v>
      </c>
      <c r="E285">
        <v>38</v>
      </c>
      <c r="F285">
        <v>34.93</v>
      </c>
      <c r="G285">
        <v>39.520000000000003</v>
      </c>
      <c r="H285">
        <v>39.67</v>
      </c>
      <c r="I285">
        <v>38.270000000000003</v>
      </c>
      <c r="J285">
        <v>31.12</v>
      </c>
      <c r="K285">
        <v>425.55</v>
      </c>
      <c r="O285">
        <f t="shared" si="16"/>
        <v>21.844999999999999</v>
      </c>
      <c r="P285">
        <f t="shared" si="17"/>
        <v>0.46933075518315603</v>
      </c>
      <c r="Q285">
        <v>284</v>
      </c>
      <c r="R285">
        <f t="shared" si="18"/>
        <v>57.386129549095898</v>
      </c>
      <c r="S285">
        <f t="shared" si="19"/>
        <v>1.3466537759157799</v>
      </c>
    </row>
    <row r="286" spans="1:19" x14ac:dyDescent="0.75">
      <c r="A286" s="7">
        <v>0.69163194444444442</v>
      </c>
      <c r="B286">
        <v>31.75</v>
      </c>
      <c r="C286">
        <v>36.090000000000003</v>
      </c>
      <c r="D286">
        <v>10</v>
      </c>
      <c r="E286">
        <v>37.61</v>
      </c>
      <c r="F286">
        <v>38.090000000000003</v>
      </c>
      <c r="G286">
        <v>38.6</v>
      </c>
      <c r="H286">
        <v>39.42</v>
      </c>
      <c r="I286">
        <v>37.880000000000003</v>
      </c>
      <c r="J286">
        <v>29.2</v>
      </c>
      <c r="K286">
        <v>376.33</v>
      </c>
      <c r="O286">
        <f t="shared" si="16"/>
        <v>21.785</v>
      </c>
      <c r="P286">
        <f t="shared" si="17"/>
        <v>0.46804168009453218</v>
      </c>
      <c r="Q286">
        <v>285</v>
      </c>
      <c r="R286">
        <f t="shared" si="18"/>
        <v>57.268762910259355</v>
      </c>
      <c r="S286">
        <f t="shared" si="19"/>
        <v>1.3402084004726607</v>
      </c>
    </row>
    <row r="287" spans="1:19" x14ac:dyDescent="0.75">
      <c r="A287" s="7">
        <v>0.69232638888888898</v>
      </c>
      <c r="B287">
        <v>31.72</v>
      </c>
      <c r="C287">
        <v>35.76</v>
      </c>
      <c r="D287">
        <v>10</v>
      </c>
      <c r="E287">
        <v>37.340000000000003</v>
      </c>
      <c r="F287">
        <v>41.65</v>
      </c>
      <c r="G287">
        <v>38.770000000000003</v>
      </c>
      <c r="H287">
        <v>39.1</v>
      </c>
      <c r="I287">
        <v>37.99</v>
      </c>
      <c r="J287">
        <v>29.92</v>
      </c>
      <c r="K287">
        <v>425.55</v>
      </c>
      <c r="O287">
        <f t="shared" si="16"/>
        <v>21.754999999999999</v>
      </c>
      <c r="P287">
        <f t="shared" si="17"/>
        <v>0.46739714255022019</v>
      </c>
      <c r="Q287">
        <v>286</v>
      </c>
      <c r="R287">
        <f t="shared" si="18"/>
        <v>57.209836819122039</v>
      </c>
      <c r="S287">
        <f t="shared" si="19"/>
        <v>1.3369857127511007</v>
      </c>
    </row>
    <row r="288" spans="1:19" x14ac:dyDescent="0.75">
      <c r="A288" s="7">
        <v>0.69302083333333331</v>
      </c>
      <c r="B288">
        <v>31.67</v>
      </c>
      <c r="C288">
        <v>35.6</v>
      </c>
      <c r="D288">
        <v>10</v>
      </c>
      <c r="E288">
        <v>37.17</v>
      </c>
      <c r="F288">
        <v>37.89</v>
      </c>
      <c r="G288">
        <v>38.549999999999997</v>
      </c>
      <c r="H288">
        <v>39.159999999999997</v>
      </c>
      <c r="I288">
        <v>37.67</v>
      </c>
      <c r="J288">
        <v>30.21</v>
      </c>
      <c r="K288">
        <v>420.08</v>
      </c>
      <c r="O288">
        <f t="shared" si="16"/>
        <v>21.705000000000002</v>
      </c>
      <c r="P288">
        <f t="shared" si="17"/>
        <v>0.46632291330970033</v>
      </c>
      <c r="Q288">
        <v>287</v>
      </c>
      <c r="R288">
        <f t="shared" si="18"/>
        <v>57.111264685556321</v>
      </c>
      <c r="S288">
        <f t="shared" si="19"/>
        <v>1.3316145665485013</v>
      </c>
    </row>
    <row r="289" spans="1:19" x14ac:dyDescent="0.75">
      <c r="A289" s="7">
        <v>0.69371527777777775</v>
      </c>
      <c r="B289">
        <v>31.66</v>
      </c>
      <c r="C289">
        <v>35.409999999999997</v>
      </c>
      <c r="D289">
        <v>10</v>
      </c>
      <c r="E289">
        <v>37.04</v>
      </c>
      <c r="F289">
        <v>39.67</v>
      </c>
      <c r="G289">
        <v>38.71</v>
      </c>
      <c r="H289">
        <v>39.130000000000003</v>
      </c>
      <c r="I289">
        <v>37.700000000000003</v>
      </c>
      <c r="J289">
        <v>30.43</v>
      </c>
      <c r="K289">
        <v>420.08</v>
      </c>
      <c r="O289">
        <f t="shared" si="16"/>
        <v>21.695</v>
      </c>
      <c r="P289">
        <f t="shared" si="17"/>
        <v>0.46610806746159628</v>
      </c>
      <c r="Q289">
        <v>288</v>
      </c>
      <c r="R289">
        <f t="shared" si="18"/>
        <v>57.091495736344775</v>
      </c>
      <c r="S289">
        <f t="shared" si="19"/>
        <v>1.3305403373079814</v>
      </c>
    </row>
    <row r="290" spans="1:19" x14ac:dyDescent="0.75">
      <c r="A290" s="7">
        <v>0.69440972222222219</v>
      </c>
      <c r="B290">
        <v>31.5</v>
      </c>
      <c r="C290">
        <v>35.270000000000003</v>
      </c>
      <c r="D290">
        <v>10</v>
      </c>
      <c r="E290">
        <v>36.9</v>
      </c>
      <c r="F290">
        <v>36.909999999999997</v>
      </c>
      <c r="G290">
        <v>38.729999999999997</v>
      </c>
      <c r="H290">
        <v>39.17</v>
      </c>
      <c r="I290">
        <v>37.65</v>
      </c>
      <c r="J290">
        <v>29.49</v>
      </c>
      <c r="K290">
        <v>418.71</v>
      </c>
      <c r="O290">
        <f t="shared" si="16"/>
        <v>21.535</v>
      </c>
      <c r="P290">
        <f t="shared" si="17"/>
        <v>0.46267053389193252</v>
      </c>
      <c r="Q290">
        <v>289</v>
      </c>
      <c r="R290">
        <f t="shared" si="18"/>
        <v>56.772695611794745</v>
      </c>
      <c r="S290">
        <f t="shared" si="19"/>
        <v>1.3133526694596624</v>
      </c>
    </row>
    <row r="291" spans="1:19" x14ac:dyDescent="0.75">
      <c r="A291" s="7">
        <v>0.69510416666666675</v>
      </c>
      <c r="B291">
        <v>31.49</v>
      </c>
      <c r="C291">
        <v>35.06</v>
      </c>
      <c r="D291">
        <v>10</v>
      </c>
      <c r="E291">
        <v>37.03</v>
      </c>
      <c r="F291">
        <v>42.44</v>
      </c>
      <c r="G291">
        <v>38.79</v>
      </c>
      <c r="H291">
        <v>39.22</v>
      </c>
      <c r="I291">
        <v>37.83</v>
      </c>
      <c r="J291">
        <v>30.46</v>
      </c>
      <c r="K291">
        <v>407.78</v>
      </c>
      <c r="O291">
        <f t="shared" si="16"/>
        <v>21.524999999999999</v>
      </c>
      <c r="P291">
        <f t="shared" si="17"/>
        <v>0.46245568804382853</v>
      </c>
      <c r="Q291">
        <v>290</v>
      </c>
      <c r="R291">
        <f t="shared" si="18"/>
        <v>56.752613240418114</v>
      </c>
      <c r="S291">
        <f t="shared" si="19"/>
        <v>1.3122784402191423</v>
      </c>
    </row>
    <row r="292" spans="1:19" x14ac:dyDescent="0.75">
      <c r="A292" s="7">
        <v>0.69579861111111108</v>
      </c>
      <c r="B292">
        <v>31.39</v>
      </c>
      <c r="C292">
        <v>35</v>
      </c>
      <c r="D292">
        <v>10</v>
      </c>
      <c r="E292">
        <v>37.049999999999997</v>
      </c>
      <c r="F292">
        <v>38.68</v>
      </c>
      <c r="G292">
        <v>38.200000000000003</v>
      </c>
      <c r="H292">
        <v>39.020000000000003</v>
      </c>
      <c r="I292">
        <v>37.479999999999997</v>
      </c>
      <c r="J292">
        <v>29.48</v>
      </c>
      <c r="K292">
        <v>406.41</v>
      </c>
      <c r="O292">
        <f t="shared" si="16"/>
        <v>21.425000000000001</v>
      </c>
      <c r="P292">
        <f t="shared" si="17"/>
        <v>0.46030722956278869</v>
      </c>
      <c r="Q292">
        <v>291</v>
      </c>
      <c r="R292">
        <f t="shared" si="18"/>
        <v>56.550758459743292</v>
      </c>
      <c r="S292">
        <f t="shared" si="19"/>
        <v>1.3015361478139433</v>
      </c>
    </row>
    <row r="293" spans="1:19" x14ac:dyDescent="0.75">
      <c r="A293" s="7">
        <v>0.69649305555555552</v>
      </c>
      <c r="B293">
        <v>31.33</v>
      </c>
      <c r="C293">
        <v>34.78</v>
      </c>
      <c r="D293">
        <v>10</v>
      </c>
      <c r="E293">
        <v>36.869999999999997</v>
      </c>
      <c r="F293">
        <v>38.090000000000003</v>
      </c>
      <c r="G293">
        <v>38.08</v>
      </c>
      <c r="H293">
        <v>38.840000000000003</v>
      </c>
      <c r="I293">
        <v>37.42</v>
      </c>
      <c r="J293">
        <v>29.99</v>
      </c>
      <c r="K293">
        <v>407.78</v>
      </c>
      <c r="O293">
        <f t="shared" si="16"/>
        <v>21.364999999999998</v>
      </c>
      <c r="P293">
        <f t="shared" si="17"/>
        <v>0.45901815447416472</v>
      </c>
      <c r="Q293">
        <v>292</v>
      </c>
      <c r="R293">
        <f t="shared" si="18"/>
        <v>56.428738591153746</v>
      </c>
      <c r="S293">
        <f t="shared" si="19"/>
        <v>1.2950907723708236</v>
      </c>
    </row>
    <row r="294" spans="1:19" x14ac:dyDescent="0.75">
      <c r="A294" s="7">
        <v>0.69718750000000007</v>
      </c>
      <c r="B294">
        <v>31.27</v>
      </c>
      <c r="C294">
        <v>34.630000000000003</v>
      </c>
      <c r="D294">
        <v>10</v>
      </c>
      <c r="E294">
        <v>36.880000000000003</v>
      </c>
      <c r="F294">
        <v>39.479999999999997</v>
      </c>
      <c r="G294">
        <v>38.22</v>
      </c>
      <c r="H294">
        <v>38.909999999999997</v>
      </c>
      <c r="I294">
        <v>37.53</v>
      </c>
      <c r="J294">
        <v>30.53</v>
      </c>
      <c r="K294">
        <v>433.75</v>
      </c>
      <c r="O294">
        <f t="shared" si="16"/>
        <v>21.305</v>
      </c>
      <c r="P294">
        <f t="shared" si="17"/>
        <v>0.45772907938554086</v>
      </c>
      <c r="Q294">
        <v>293</v>
      </c>
      <c r="R294">
        <f t="shared" si="18"/>
        <v>56.306031448016888</v>
      </c>
      <c r="S294">
        <f t="shared" si="19"/>
        <v>1.2886453969277041</v>
      </c>
    </row>
    <row r="295" spans="1:19" x14ac:dyDescent="0.75">
      <c r="A295" s="7">
        <v>0.69788194444444451</v>
      </c>
      <c r="B295">
        <v>31.24</v>
      </c>
      <c r="C295">
        <v>34.590000000000003</v>
      </c>
      <c r="D295">
        <v>10</v>
      </c>
      <c r="E295">
        <v>37</v>
      </c>
      <c r="F295">
        <v>36.71</v>
      </c>
      <c r="G295">
        <v>38.64</v>
      </c>
      <c r="H295">
        <v>39.090000000000003</v>
      </c>
      <c r="I295">
        <v>37.57</v>
      </c>
      <c r="J295">
        <v>31.54</v>
      </c>
      <c r="K295">
        <v>437.85</v>
      </c>
      <c r="O295">
        <f t="shared" si="16"/>
        <v>21.274999999999999</v>
      </c>
      <c r="P295">
        <f t="shared" si="17"/>
        <v>0.45708454184122888</v>
      </c>
      <c r="Q295">
        <v>294</v>
      </c>
      <c r="R295">
        <f t="shared" si="18"/>
        <v>56.244418331374845</v>
      </c>
      <c r="S295">
        <f t="shared" si="19"/>
        <v>1.2854227092061441</v>
      </c>
    </row>
    <row r="296" spans="1:19" x14ac:dyDescent="0.75">
      <c r="A296" s="7">
        <v>0.69857638888888884</v>
      </c>
      <c r="B296">
        <v>31.14</v>
      </c>
      <c r="C296">
        <v>34.64</v>
      </c>
      <c r="D296">
        <v>10</v>
      </c>
      <c r="E296">
        <v>37.15</v>
      </c>
      <c r="F296">
        <v>39.28</v>
      </c>
      <c r="G296">
        <v>38.64</v>
      </c>
      <c r="H296">
        <v>39.270000000000003</v>
      </c>
      <c r="I296">
        <v>37.659999999999997</v>
      </c>
      <c r="J296">
        <v>30.95</v>
      </c>
      <c r="K296">
        <v>433.75</v>
      </c>
      <c r="O296">
        <f t="shared" si="16"/>
        <v>21.175000000000001</v>
      </c>
      <c r="P296">
        <f t="shared" si="17"/>
        <v>0.45493608336018904</v>
      </c>
      <c r="Q296">
        <v>295</v>
      </c>
      <c r="R296">
        <f t="shared" si="18"/>
        <v>56.037780401416761</v>
      </c>
      <c r="S296">
        <f t="shared" si="19"/>
        <v>1.2746804168009451</v>
      </c>
    </row>
    <row r="297" spans="1:19" x14ac:dyDescent="0.75">
      <c r="A297" s="7">
        <v>0.69927083333333329</v>
      </c>
      <c r="B297">
        <v>31</v>
      </c>
      <c r="C297">
        <v>34.619999999999997</v>
      </c>
      <c r="D297">
        <v>10</v>
      </c>
      <c r="E297">
        <v>36.909999999999997</v>
      </c>
      <c r="F297">
        <v>36.909999999999997</v>
      </c>
      <c r="G297">
        <v>38.08</v>
      </c>
      <c r="H297">
        <v>39.270000000000003</v>
      </c>
      <c r="I297">
        <v>37.51</v>
      </c>
      <c r="J297">
        <v>30.57</v>
      </c>
      <c r="K297">
        <v>418.71</v>
      </c>
      <c r="O297">
        <f t="shared" si="16"/>
        <v>21.035</v>
      </c>
      <c r="P297">
        <f t="shared" si="17"/>
        <v>0.45192824148673327</v>
      </c>
      <c r="Q297">
        <v>296</v>
      </c>
      <c r="R297">
        <f t="shared" si="18"/>
        <v>55.745186593772274</v>
      </c>
      <c r="S297">
        <f t="shared" si="19"/>
        <v>1.259641207433666</v>
      </c>
    </row>
    <row r="298" spans="1:19" x14ac:dyDescent="0.75">
      <c r="A298" s="7">
        <v>0.69996527777777784</v>
      </c>
      <c r="B298">
        <v>30.95</v>
      </c>
      <c r="C298">
        <v>34.64</v>
      </c>
      <c r="D298">
        <v>10</v>
      </c>
      <c r="E298">
        <v>37.03</v>
      </c>
      <c r="F298">
        <v>39.479999999999997</v>
      </c>
      <c r="G298">
        <v>38.28</v>
      </c>
      <c r="H298">
        <v>39.22</v>
      </c>
      <c r="I298">
        <v>37.520000000000003</v>
      </c>
      <c r="J298">
        <v>30.75</v>
      </c>
      <c r="K298">
        <v>403.68</v>
      </c>
      <c r="O298">
        <f t="shared" si="16"/>
        <v>20.984999999999999</v>
      </c>
      <c r="P298">
        <f t="shared" si="17"/>
        <v>0.4508540122462133</v>
      </c>
      <c r="Q298">
        <v>297</v>
      </c>
      <c r="R298">
        <f t="shared" si="18"/>
        <v>55.639742673338091</v>
      </c>
      <c r="S298">
        <f t="shared" si="19"/>
        <v>1.2542700612310664</v>
      </c>
    </row>
    <row r="299" spans="1:19" x14ac:dyDescent="0.75">
      <c r="A299" s="7">
        <v>0.70065972222222228</v>
      </c>
      <c r="B299">
        <v>30.89</v>
      </c>
      <c r="C299">
        <v>34.56</v>
      </c>
      <c r="D299">
        <v>10</v>
      </c>
      <c r="E299">
        <v>36.630000000000003</v>
      </c>
      <c r="F299">
        <v>37.89</v>
      </c>
      <c r="G299">
        <v>37.9</v>
      </c>
      <c r="H299">
        <v>39.07</v>
      </c>
      <c r="I299">
        <v>37.36</v>
      </c>
      <c r="J299">
        <v>30.65</v>
      </c>
      <c r="K299">
        <v>417.35</v>
      </c>
      <c r="O299">
        <f t="shared" si="16"/>
        <v>20.925000000000001</v>
      </c>
      <c r="P299">
        <f t="shared" si="17"/>
        <v>0.44956493715758944</v>
      </c>
      <c r="Q299">
        <v>298</v>
      </c>
      <c r="R299">
        <f t="shared" si="18"/>
        <v>55.512544802867382</v>
      </c>
      <c r="S299">
        <f t="shared" si="19"/>
        <v>1.2478246857879469</v>
      </c>
    </row>
    <row r="300" spans="1:19" x14ac:dyDescent="0.75">
      <c r="A300" s="7">
        <v>0.70135416666666661</v>
      </c>
      <c r="B300">
        <v>30.8</v>
      </c>
      <c r="C300">
        <v>34.56</v>
      </c>
      <c r="D300">
        <v>10</v>
      </c>
      <c r="E300">
        <v>36.85</v>
      </c>
      <c r="F300">
        <v>37.1</v>
      </c>
      <c r="G300">
        <v>38.090000000000003</v>
      </c>
      <c r="H300">
        <v>39.19</v>
      </c>
      <c r="I300">
        <v>37.46</v>
      </c>
      <c r="J300">
        <v>31.1</v>
      </c>
      <c r="K300">
        <v>407.78</v>
      </c>
      <c r="O300">
        <f t="shared" si="16"/>
        <v>20.835000000000001</v>
      </c>
      <c r="P300">
        <f t="shared" si="17"/>
        <v>0.44763132452465354</v>
      </c>
      <c r="Q300">
        <v>299</v>
      </c>
      <c r="R300">
        <f t="shared" si="18"/>
        <v>55.320374370050395</v>
      </c>
      <c r="S300">
        <f t="shared" si="19"/>
        <v>1.2381566226232676</v>
      </c>
    </row>
    <row r="301" spans="1:19" x14ac:dyDescent="0.75">
      <c r="A301" s="7">
        <v>0.70204861111111105</v>
      </c>
      <c r="B301">
        <v>30.72</v>
      </c>
      <c r="C301">
        <v>34.479999999999997</v>
      </c>
      <c r="D301">
        <v>10</v>
      </c>
      <c r="E301">
        <v>36.57</v>
      </c>
      <c r="F301">
        <v>37.89</v>
      </c>
      <c r="G301">
        <v>37.5</v>
      </c>
      <c r="H301">
        <v>39.130000000000003</v>
      </c>
      <c r="I301">
        <v>37.21</v>
      </c>
      <c r="J301">
        <v>29.98</v>
      </c>
      <c r="K301">
        <v>384.54</v>
      </c>
      <c r="O301">
        <f t="shared" si="16"/>
        <v>20.754999999999999</v>
      </c>
      <c r="P301">
        <f t="shared" si="17"/>
        <v>0.44591255773982164</v>
      </c>
      <c r="Q301">
        <v>300</v>
      </c>
      <c r="R301">
        <f t="shared" si="18"/>
        <v>55.148157070585391</v>
      </c>
      <c r="S301">
        <f t="shared" si="19"/>
        <v>1.2295627886991081</v>
      </c>
    </row>
    <row r="302" spans="1:19" x14ac:dyDescent="0.75">
      <c r="A302" s="7">
        <v>0.70274305555555561</v>
      </c>
      <c r="B302">
        <v>30.67</v>
      </c>
      <c r="C302">
        <v>34.450000000000003</v>
      </c>
      <c r="D302">
        <v>10</v>
      </c>
      <c r="E302">
        <v>36.549999999999997</v>
      </c>
      <c r="F302">
        <v>37.5</v>
      </c>
      <c r="G302">
        <v>37.29</v>
      </c>
      <c r="H302">
        <v>38.909999999999997</v>
      </c>
      <c r="I302">
        <v>37.07</v>
      </c>
      <c r="J302">
        <v>30.36</v>
      </c>
      <c r="K302">
        <v>353.09</v>
      </c>
      <c r="O302">
        <f t="shared" si="16"/>
        <v>20.705000000000002</v>
      </c>
      <c r="P302">
        <f t="shared" si="17"/>
        <v>0.44483832849930177</v>
      </c>
      <c r="Q302">
        <v>301</v>
      </c>
      <c r="R302">
        <f t="shared" si="18"/>
        <v>55.039845447959436</v>
      </c>
      <c r="S302">
        <f t="shared" si="19"/>
        <v>1.2241916424965087</v>
      </c>
    </row>
    <row r="303" spans="1:19" x14ac:dyDescent="0.75">
      <c r="A303" s="7">
        <v>0.70343750000000005</v>
      </c>
      <c r="B303">
        <v>30.61</v>
      </c>
      <c r="C303">
        <v>34.42</v>
      </c>
      <c r="D303">
        <v>10</v>
      </c>
      <c r="E303">
        <v>36.68</v>
      </c>
      <c r="F303">
        <v>38.68</v>
      </c>
      <c r="G303">
        <v>37.39</v>
      </c>
      <c r="H303">
        <v>38.79</v>
      </c>
      <c r="I303">
        <v>36.950000000000003</v>
      </c>
      <c r="J303">
        <v>29.92</v>
      </c>
      <c r="K303">
        <v>348.99</v>
      </c>
      <c r="O303">
        <f t="shared" si="16"/>
        <v>20.645</v>
      </c>
      <c r="P303">
        <f t="shared" si="17"/>
        <v>0.4435492534106778</v>
      </c>
      <c r="Q303">
        <v>302</v>
      </c>
      <c r="R303">
        <f t="shared" si="18"/>
        <v>54.909178977960757</v>
      </c>
      <c r="S303">
        <f t="shared" si="19"/>
        <v>1.217746267053389</v>
      </c>
    </row>
    <row r="304" spans="1:19" x14ac:dyDescent="0.75">
      <c r="A304" s="7">
        <v>0.70413194444444438</v>
      </c>
      <c r="B304">
        <v>30.6</v>
      </c>
      <c r="C304">
        <v>34.380000000000003</v>
      </c>
      <c r="D304">
        <v>10</v>
      </c>
      <c r="E304">
        <v>36.770000000000003</v>
      </c>
      <c r="F304">
        <v>39.08</v>
      </c>
      <c r="G304">
        <v>37.33</v>
      </c>
      <c r="H304">
        <v>38.68</v>
      </c>
      <c r="I304">
        <v>36.659999999999997</v>
      </c>
      <c r="J304">
        <v>30.08</v>
      </c>
      <c r="K304">
        <v>355.83</v>
      </c>
      <c r="O304">
        <f t="shared" si="16"/>
        <v>20.635000000000002</v>
      </c>
      <c r="P304">
        <f t="shared" si="17"/>
        <v>0.44333440756257386</v>
      </c>
      <c r="Q304">
        <v>303</v>
      </c>
      <c r="R304">
        <f t="shared" si="18"/>
        <v>54.887327356433246</v>
      </c>
      <c r="S304">
        <f t="shared" si="19"/>
        <v>1.2166720378128693</v>
      </c>
    </row>
    <row r="305" spans="1:19" x14ac:dyDescent="0.75">
      <c r="A305" s="7">
        <v>0.70482638888888882</v>
      </c>
      <c r="B305">
        <v>30.59</v>
      </c>
      <c r="C305">
        <v>34.369999999999997</v>
      </c>
      <c r="D305">
        <v>10</v>
      </c>
      <c r="E305">
        <v>36.75</v>
      </c>
      <c r="F305">
        <v>38.68</v>
      </c>
      <c r="G305">
        <v>37.119999999999997</v>
      </c>
      <c r="H305">
        <v>38.630000000000003</v>
      </c>
      <c r="I305">
        <v>36.520000000000003</v>
      </c>
      <c r="J305">
        <v>29.97</v>
      </c>
      <c r="K305">
        <v>361.3</v>
      </c>
      <c r="O305">
        <f t="shared" si="16"/>
        <v>20.625</v>
      </c>
      <c r="P305">
        <f t="shared" si="17"/>
        <v>0.44311956171446987</v>
      </c>
      <c r="Q305">
        <v>304</v>
      </c>
      <c r="R305">
        <f t="shared" si="18"/>
        <v>54.86545454545454</v>
      </c>
      <c r="S305">
        <f t="shared" si="19"/>
        <v>1.2155978085723491</v>
      </c>
    </row>
    <row r="306" spans="1:19" x14ac:dyDescent="0.75">
      <c r="A306" s="7">
        <v>0.70552083333333337</v>
      </c>
      <c r="B306">
        <v>30.47</v>
      </c>
      <c r="C306">
        <v>34.26</v>
      </c>
      <c r="D306">
        <v>10</v>
      </c>
      <c r="E306">
        <v>36.67</v>
      </c>
      <c r="F306">
        <v>38.29</v>
      </c>
      <c r="G306">
        <v>36.78</v>
      </c>
      <c r="H306">
        <v>38.51</v>
      </c>
      <c r="I306">
        <v>36.56</v>
      </c>
      <c r="J306">
        <v>29.02</v>
      </c>
      <c r="K306">
        <v>373.6</v>
      </c>
      <c r="O306">
        <f t="shared" si="16"/>
        <v>20.504999999999999</v>
      </c>
      <c r="P306">
        <f t="shared" si="17"/>
        <v>0.44054141153722198</v>
      </c>
      <c r="Q306">
        <v>305</v>
      </c>
      <c r="R306">
        <f t="shared" si="18"/>
        <v>54.601316752011698</v>
      </c>
      <c r="S306">
        <f t="shared" si="19"/>
        <v>1.2027070576861099</v>
      </c>
    </row>
    <row r="307" spans="1:19" x14ac:dyDescent="0.75">
      <c r="A307" s="7">
        <v>0.70621527777777782</v>
      </c>
      <c r="B307">
        <v>30.46</v>
      </c>
      <c r="C307">
        <v>34.159999999999997</v>
      </c>
      <c r="D307">
        <v>10</v>
      </c>
      <c r="E307">
        <v>36.520000000000003</v>
      </c>
      <c r="F307">
        <v>38.880000000000003</v>
      </c>
      <c r="G307">
        <v>36.79</v>
      </c>
      <c r="H307">
        <v>38.47</v>
      </c>
      <c r="I307">
        <v>36.33</v>
      </c>
      <c r="J307">
        <v>30.31</v>
      </c>
      <c r="K307">
        <v>376.33</v>
      </c>
      <c r="O307">
        <f t="shared" si="16"/>
        <v>20.495000000000001</v>
      </c>
      <c r="P307">
        <f t="shared" si="17"/>
        <v>0.44032656568911804</v>
      </c>
      <c r="Q307">
        <v>306</v>
      </c>
      <c r="R307">
        <f t="shared" si="18"/>
        <v>54.579165650158565</v>
      </c>
      <c r="S307">
        <f t="shared" si="19"/>
        <v>1.2016328284455902</v>
      </c>
    </row>
    <row r="308" spans="1:19" x14ac:dyDescent="0.75">
      <c r="A308" s="7">
        <v>0.70690972222222215</v>
      </c>
      <c r="B308">
        <v>30.43</v>
      </c>
      <c r="C308">
        <v>34.03</v>
      </c>
      <c r="D308">
        <v>10</v>
      </c>
      <c r="E308">
        <v>36.43</v>
      </c>
      <c r="F308">
        <v>36.71</v>
      </c>
      <c r="G308">
        <v>36.78</v>
      </c>
      <c r="H308">
        <v>38.36</v>
      </c>
      <c r="I308">
        <v>36.08</v>
      </c>
      <c r="J308">
        <v>29.93</v>
      </c>
      <c r="K308">
        <v>374.97</v>
      </c>
      <c r="O308">
        <f t="shared" si="16"/>
        <v>20.465</v>
      </c>
      <c r="P308">
        <f t="shared" si="17"/>
        <v>0.43968202814480606</v>
      </c>
      <c r="Q308">
        <v>307</v>
      </c>
      <c r="R308">
        <f t="shared" si="18"/>
        <v>54.512582457854862</v>
      </c>
      <c r="S308">
        <f t="shared" si="19"/>
        <v>1.1984101407240302</v>
      </c>
    </row>
    <row r="309" spans="1:19" x14ac:dyDescent="0.75">
      <c r="A309" s="7">
        <v>0.7076041666666667</v>
      </c>
      <c r="B309">
        <v>30.43</v>
      </c>
      <c r="C309">
        <v>33.979999999999997</v>
      </c>
      <c r="D309">
        <v>10</v>
      </c>
      <c r="E309">
        <v>36.36</v>
      </c>
      <c r="F309">
        <v>37.299999999999997</v>
      </c>
      <c r="G309">
        <v>36.75</v>
      </c>
      <c r="H309">
        <v>38.35</v>
      </c>
      <c r="I309">
        <v>36.22</v>
      </c>
      <c r="J309">
        <v>30.41</v>
      </c>
      <c r="K309">
        <v>343.52</v>
      </c>
      <c r="O309">
        <f t="shared" si="16"/>
        <v>20.465</v>
      </c>
      <c r="P309">
        <f t="shared" si="17"/>
        <v>0.43968202814480606</v>
      </c>
      <c r="Q309">
        <v>308</v>
      </c>
      <c r="R309">
        <f t="shared" si="18"/>
        <v>54.512582457854862</v>
      </c>
      <c r="S309">
        <f t="shared" si="19"/>
        <v>1.1984101407240302</v>
      </c>
    </row>
    <row r="310" spans="1:19" x14ac:dyDescent="0.75">
      <c r="A310" s="7">
        <v>0.70829861111111114</v>
      </c>
      <c r="B310">
        <v>30.39</v>
      </c>
      <c r="C310">
        <v>33.950000000000003</v>
      </c>
      <c r="D310">
        <v>10</v>
      </c>
      <c r="E310">
        <v>35.96</v>
      </c>
      <c r="F310">
        <v>38.880000000000003</v>
      </c>
      <c r="G310">
        <v>36.1</v>
      </c>
      <c r="H310">
        <v>37.92</v>
      </c>
      <c r="I310">
        <v>36.130000000000003</v>
      </c>
      <c r="J310">
        <v>29.49</v>
      </c>
      <c r="K310">
        <v>357.19</v>
      </c>
      <c r="O310">
        <f t="shared" si="16"/>
        <v>20.425000000000001</v>
      </c>
      <c r="P310">
        <f t="shared" si="17"/>
        <v>0.43882264475239013</v>
      </c>
      <c r="Q310">
        <v>309</v>
      </c>
      <c r="R310">
        <f t="shared" si="18"/>
        <v>54.423500611995102</v>
      </c>
      <c r="S310">
        <f t="shared" si="19"/>
        <v>1.1941132237619507</v>
      </c>
    </row>
    <row r="311" spans="1:19" x14ac:dyDescent="0.75">
      <c r="A311" s="7">
        <v>0.70899305555555558</v>
      </c>
      <c r="B311">
        <v>30.3</v>
      </c>
      <c r="C311">
        <v>33.96</v>
      </c>
      <c r="D311">
        <v>10</v>
      </c>
      <c r="E311">
        <v>36</v>
      </c>
      <c r="F311">
        <v>42.64</v>
      </c>
      <c r="G311">
        <v>35.93</v>
      </c>
      <c r="H311">
        <v>37.770000000000003</v>
      </c>
      <c r="I311">
        <v>35.869999999999997</v>
      </c>
      <c r="J311">
        <v>29.66</v>
      </c>
      <c r="K311">
        <v>246.46</v>
      </c>
      <c r="O311">
        <f t="shared" si="16"/>
        <v>20.335000000000001</v>
      </c>
      <c r="P311">
        <f t="shared" si="17"/>
        <v>0.43688903211945429</v>
      </c>
      <c r="Q311">
        <v>310</v>
      </c>
      <c r="R311">
        <f t="shared" si="18"/>
        <v>54.221785099582</v>
      </c>
      <c r="S311">
        <f t="shared" si="19"/>
        <v>1.1844451605972712</v>
      </c>
    </row>
    <row r="312" spans="1:19" x14ac:dyDescent="0.75">
      <c r="A312" s="7">
        <v>0.70968749999999992</v>
      </c>
      <c r="B312">
        <v>30.3</v>
      </c>
      <c r="C312">
        <v>33.92</v>
      </c>
      <c r="D312">
        <v>10</v>
      </c>
      <c r="E312">
        <v>35.590000000000003</v>
      </c>
      <c r="F312">
        <v>39.479999999999997</v>
      </c>
      <c r="G312">
        <v>34.28</v>
      </c>
      <c r="H312">
        <v>36.56</v>
      </c>
      <c r="I312">
        <v>34.950000000000003</v>
      </c>
      <c r="J312">
        <v>27.68</v>
      </c>
      <c r="K312">
        <v>115.21</v>
      </c>
      <c r="O312">
        <f t="shared" si="16"/>
        <v>20.335000000000001</v>
      </c>
      <c r="P312">
        <f t="shared" si="17"/>
        <v>0.43688903211945429</v>
      </c>
      <c r="Q312">
        <v>311</v>
      </c>
      <c r="R312">
        <f t="shared" si="18"/>
        <v>54.221785099582</v>
      </c>
      <c r="S312">
        <f t="shared" si="19"/>
        <v>1.1844451605972712</v>
      </c>
    </row>
  </sheetData>
  <sortState ref="B2:B315">
    <sortCondition descending="1" ref="B1"/>
  </sortState>
  <mergeCells count="1">
    <mergeCell ref="U1:V1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"/>
  <sheetViews>
    <sheetView topLeftCell="F1" zoomScale="85" zoomScaleNormal="85" workbookViewId="0">
      <selection activeCell="R12" sqref="R11:U12"/>
    </sheetView>
  </sheetViews>
  <sheetFormatPr defaultRowHeight="14.75" x14ac:dyDescent="0.75"/>
  <cols>
    <col min="3" max="3" width="10.36328125" customWidth="1"/>
    <col min="8" max="8" width="10.08984375" customWidth="1"/>
    <col min="13" max="13" width="10" customWidth="1"/>
    <col min="14" max="14" width="8.7265625" customWidth="1"/>
    <col min="18" max="18" width="11.2265625" customWidth="1"/>
  </cols>
  <sheetData>
    <row r="1" spans="1:26" x14ac:dyDescent="0.75">
      <c r="C1" s="78" t="s">
        <v>117</v>
      </c>
      <c r="D1" s="78"/>
      <c r="E1" s="78"/>
      <c r="F1" s="78"/>
      <c r="H1" s="78" t="s">
        <v>118</v>
      </c>
      <c r="I1" s="78"/>
      <c r="J1" s="78"/>
      <c r="K1" s="78"/>
      <c r="M1" s="78" t="s">
        <v>119</v>
      </c>
      <c r="N1" s="78"/>
      <c r="O1" s="78"/>
      <c r="P1" s="78"/>
      <c r="R1" s="78" t="s">
        <v>120</v>
      </c>
      <c r="S1" s="78"/>
      <c r="T1" s="78"/>
      <c r="U1" s="78"/>
      <c r="W1" s="78" t="s">
        <v>121</v>
      </c>
      <c r="X1" s="78"/>
      <c r="Y1" s="78"/>
      <c r="Z1" s="78"/>
    </row>
    <row r="2" spans="1:26" x14ac:dyDescent="0.75">
      <c r="A2" t="s">
        <v>109</v>
      </c>
      <c r="C2" t="s">
        <v>65</v>
      </c>
      <c r="D2" t="s">
        <v>110</v>
      </c>
      <c r="E2" t="s">
        <v>111</v>
      </c>
      <c r="F2" t="s">
        <v>112</v>
      </c>
      <c r="H2" t="s">
        <v>65</v>
      </c>
      <c r="I2" t="s">
        <v>110</v>
      </c>
      <c r="J2" t="s">
        <v>111</v>
      </c>
      <c r="K2" t="s">
        <v>112</v>
      </c>
      <c r="M2" t="s">
        <v>65</v>
      </c>
      <c r="N2" t="s">
        <v>110</v>
      </c>
      <c r="O2" t="s">
        <v>111</v>
      </c>
      <c r="P2" t="s">
        <v>112</v>
      </c>
      <c r="R2" t="s">
        <v>65</v>
      </c>
      <c r="S2" t="s">
        <v>110</v>
      </c>
      <c r="T2" t="s">
        <v>111</v>
      </c>
      <c r="U2" t="s">
        <v>112</v>
      </c>
      <c r="W2" t="s">
        <v>65</v>
      </c>
      <c r="X2" t="s">
        <v>110</v>
      </c>
      <c r="Y2" t="s">
        <v>111</v>
      </c>
      <c r="Z2" t="s">
        <v>112</v>
      </c>
    </row>
    <row r="3" spans="1:26" x14ac:dyDescent="0.75">
      <c r="A3">
        <v>0</v>
      </c>
      <c r="C3">
        <v>1</v>
      </c>
      <c r="D3">
        <v>28</v>
      </c>
      <c r="E3" s="40">
        <f>(D3-0.2*D$3)/D3*100</f>
        <v>80</v>
      </c>
      <c r="F3">
        <f>(E3/100)/(1-(E3/100))</f>
        <v>4.0000000000000009</v>
      </c>
      <c r="H3">
        <v>1</v>
      </c>
      <c r="I3">
        <v>28</v>
      </c>
      <c r="J3" s="40">
        <f>(I3-0.2*I$3)/I3*100</f>
        <v>80</v>
      </c>
      <c r="K3">
        <f>(J3/100)/(1-(J3/100))</f>
        <v>4.0000000000000009</v>
      </c>
      <c r="M3">
        <v>1</v>
      </c>
      <c r="N3">
        <v>28</v>
      </c>
      <c r="O3" s="40">
        <f>(N3-0.2*N$3)/N3*100</f>
        <v>80</v>
      </c>
      <c r="P3">
        <f>(O3/100)/(1-(O3/100))</f>
        <v>4.0000000000000009</v>
      </c>
      <c r="R3">
        <v>1</v>
      </c>
      <c r="S3">
        <v>28</v>
      </c>
      <c r="T3" s="40">
        <f>(S3-0.2*S$3)/S3*100</f>
        <v>80</v>
      </c>
      <c r="U3">
        <f>(T3/100)/(1-(T3/100))</f>
        <v>4.0000000000000009</v>
      </c>
      <c r="W3">
        <v>1</v>
      </c>
      <c r="X3">
        <v>28</v>
      </c>
      <c r="Y3" s="40">
        <f>(X3-0.2*X$3)/X3*100</f>
        <v>80</v>
      </c>
      <c r="Z3">
        <f>(Y3/100)/(1-(Y3/100))</f>
        <v>4.0000000000000009</v>
      </c>
    </row>
    <row r="4" spans="1:26" x14ac:dyDescent="0.75">
      <c r="A4">
        <v>30</v>
      </c>
      <c r="C4">
        <v>0.9642857142857143</v>
      </c>
      <c r="D4">
        <f>C4*D$3</f>
        <v>27</v>
      </c>
      <c r="E4" s="40">
        <f t="shared" ref="E4:E13" si="0">(D4-0.2*D$3)/D4*100</f>
        <v>79.259259259259252</v>
      </c>
      <c r="F4">
        <f t="shared" ref="F4:F13" si="1">(E4/100)/(1-(E4/100))</f>
        <v>3.8214285714285698</v>
      </c>
      <c r="H4">
        <v>0.9642857142857143</v>
      </c>
      <c r="I4">
        <f>H4*I$3</f>
        <v>27</v>
      </c>
      <c r="J4" s="40">
        <f t="shared" ref="J4:J13" si="2">(I4-0.2*I$3)/I4*100</f>
        <v>79.259259259259252</v>
      </c>
      <c r="K4">
        <f t="shared" ref="K4:K13" si="3">(J4/100)/(1-(J4/100))</f>
        <v>3.8214285714285698</v>
      </c>
      <c r="M4">
        <v>0.9642857142857143</v>
      </c>
      <c r="N4">
        <f>M4*N$3</f>
        <v>27</v>
      </c>
      <c r="O4" s="40">
        <f t="shared" ref="O4:O13" si="4">(N4-0.2*N$3)/N4*100</f>
        <v>79.259259259259252</v>
      </c>
      <c r="P4">
        <f t="shared" ref="P4:P13" si="5">(O4/100)/(1-(O4/100))</f>
        <v>3.8214285714285698</v>
      </c>
      <c r="R4">
        <v>1</v>
      </c>
      <c r="S4">
        <f>R4*S$3</f>
        <v>28</v>
      </c>
      <c r="T4" s="40">
        <f t="shared" ref="T4:T10" si="6">(S4-0.2*S$3)/S4*100</f>
        <v>80</v>
      </c>
      <c r="U4">
        <f t="shared" ref="U4:U10" si="7">(T4/100)/(1-(T4/100))</f>
        <v>4.0000000000000009</v>
      </c>
      <c r="W4">
        <v>0.9642857142857143</v>
      </c>
      <c r="X4">
        <f>W4*X$3</f>
        <v>27</v>
      </c>
      <c r="Y4" s="40">
        <f t="shared" ref="Y4:Y13" si="8">(X4-0.2*X$3)/X4*100</f>
        <v>79.259259259259252</v>
      </c>
      <c r="Z4">
        <f t="shared" ref="Z4:Z13" si="9">(Y4/100)/(1-(Y4/100))</f>
        <v>3.8214285714285698</v>
      </c>
    </row>
    <row r="5" spans="1:26" x14ac:dyDescent="0.75">
      <c r="A5">
        <v>60</v>
      </c>
      <c r="C5">
        <v>0.9285714285714286</v>
      </c>
      <c r="D5">
        <f t="shared" ref="D5:D13" si="10">C5*$D$3</f>
        <v>26</v>
      </c>
      <c r="E5" s="40">
        <f t="shared" si="0"/>
        <v>78.461538461538467</v>
      </c>
      <c r="F5">
        <f t="shared" si="1"/>
        <v>3.642857142857145</v>
      </c>
      <c r="H5">
        <v>0.9642857142857143</v>
      </c>
      <c r="I5">
        <f t="shared" ref="I5:I13" si="11">H5*$D$3</f>
        <v>27</v>
      </c>
      <c r="J5" s="40">
        <f t="shared" si="2"/>
        <v>79.259259259259252</v>
      </c>
      <c r="K5">
        <f t="shared" si="3"/>
        <v>3.8214285714285698</v>
      </c>
      <c r="M5">
        <v>0.9285714285714286</v>
      </c>
      <c r="N5">
        <f t="shared" ref="N5:N13" si="12">M5*$D$3</f>
        <v>26</v>
      </c>
      <c r="O5" s="40">
        <f t="shared" si="4"/>
        <v>78.461538461538467</v>
      </c>
      <c r="P5">
        <f t="shared" si="5"/>
        <v>3.642857142857145</v>
      </c>
      <c r="R5">
        <v>1</v>
      </c>
      <c r="S5">
        <f t="shared" ref="S5:S10" si="13">R5*$D$3</f>
        <v>28</v>
      </c>
      <c r="T5" s="40">
        <f t="shared" si="6"/>
        <v>80</v>
      </c>
      <c r="U5">
        <f t="shared" si="7"/>
        <v>4.0000000000000009</v>
      </c>
      <c r="W5">
        <v>0.9285714285714286</v>
      </c>
      <c r="X5">
        <f t="shared" ref="X5:X13" si="14">W5*$D$3</f>
        <v>26</v>
      </c>
      <c r="Y5" s="40">
        <f t="shared" si="8"/>
        <v>78.461538461538467</v>
      </c>
      <c r="Z5">
        <f t="shared" si="9"/>
        <v>3.642857142857145</v>
      </c>
    </row>
    <row r="6" spans="1:26" x14ac:dyDescent="0.75">
      <c r="A6">
        <v>90</v>
      </c>
      <c r="C6">
        <v>0.8928571428571429</v>
      </c>
      <c r="D6">
        <f t="shared" si="10"/>
        <v>25</v>
      </c>
      <c r="E6" s="40">
        <f t="shared" si="0"/>
        <v>77.599999999999994</v>
      </c>
      <c r="F6">
        <f t="shared" si="1"/>
        <v>3.4642857142857126</v>
      </c>
      <c r="H6">
        <v>0.9285714285714286</v>
      </c>
      <c r="I6">
        <f t="shared" si="11"/>
        <v>26</v>
      </c>
      <c r="J6" s="40">
        <f t="shared" si="2"/>
        <v>78.461538461538467</v>
      </c>
      <c r="K6">
        <f t="shared" si="3"/>
        <v>3.642857142857145</v>
      </c>
      <c r="M6">
        <v>0.9285714285714286</v>
      </c>
      <c r="N6">
        <f t="shared" si="12"/>
        <v>26</v>
      </c>
      <c r="O6" s="40">
        <f t="shared" si="4"/>
        <v>78.461538461538467</v>
      </c>
      <c r="P6">
        <f t="shared" si="5"/>
        <v>3.642857142857145</v>
      </c>
      <c r="R6">
        <v>1</v>
      </c>
      <c r="S6">
        <f t="shared" si="13"/>
        <v>28</v>
      </c>
      <c r="T6" s="40">
        <f t="shared" si="6"/>
        <v>80</v>
      </c>
      <c r="U6">
        <f t="shared" si="7"/>
        <v>4.0000000000000009</v>
      </c>
      <c r="W6">
        <v>0.8928571428571429</v>
      </c>
      <c r="X6">
        <f t="shared" si="14"/>
        <v>25</v>
      </c>
      <c r="Y6" s="40">
        <f t="shared" si="8"/>
        <v>77.599999999999994</v>
      </c>
      <c r="Z6">
        <f t="shared" si="9"/>
        <v>3.4642857142857126</v>
      </c>
    </row>
    <row r="7" spans="1:26" ht="15.5" customHeight="1" x14ac:dyDescent="0.75">
      <c r="A7">
        <v>120</v>
      </c>
      <c r="C7">
        <v>0.7857142857142857</v>
      </c>
      <c r="D7">
        <f t="shared" si="10"/>
        <v>22</v>
      </c>
      <c r="E7" s="40">
        <f t="shared" si="0"/>
        <v>74.545454545454533</v>
      </c>
      <c r="F7">
        <f t="shared" si="1"/>
        <v>2.928571428571427</v>
      </c>
      <c r="H7">
        <v>0.8214285714285714</v>
      </c>
      <c r="I7">
        <f t="shared" si="11"/>
        <v>23</v>
      </c>
      <c r="J7" s="40">
        <f t="shared" si="2"/>
        <v>75.65217391304347</v>
      </c>
      <c r="K7">
        <f t="shared" si="3"/>
        <v>3.1071428571428563</v>
      </c>
      <c r="M7">
        <v>0.9285714285714286</v>
      </c>
      <c r="N7">
        <f t="shared" si="12"/>
        <v>26</v>
      </c>
      <c r="O7" s="40">
        <f t="shared" si="4"/>
        <v>78.461538461538467</v>
      </c>
      <c r="P7">
        <f t="shared" si="5"/>
        <v>3.642857142857145</v>
      </c>
      <c r="R7">
        <v>1</v>
      </c>
      <c r="S7">
        <f t="shared" si="13"/>
        <v>28</v>
      </c>
      <c r="T7" s="40">
        <f t="shared" si="6"/>
        <v>80</v>
      </c>
      <c r="U7">
        <f t="shared" si="7"/>
        <v>4.0000000000000009</v>
      </c>
      <c r="W7">
        <v>0.7857142857142857</v>
      </c>
      <c r="X7">
        <f t="shared" si="14"/>
        <v>22</v>
      </c>
      <c r="Y7" s="40">
        <f t="shared" si="8"/>
        <v>74.545454545454533</v>
      </c>
      <c r="Z7">
        <f t="shared" si="9"/>
        <v>2.928571428571427</v>
      </c>
    </row>
    <row r="8" spans="1:26" ht="13.5" customHeight="1" x14ac:dyDescent="0.75">
      <c r="A8">
        <v>150</v>
      </c>
      <c r="C8">
        <v>0.7142857142857143</v>
      </c>
      <c r="D8">
        <f t="shared" si="10"/>
        <v>20</v>
      </c>
      <c r="E8" s="40">
        <f t="shared" si="0"/>
        <v>72</v>
      </c>
      <c r="F8">
        <f t="shared" si="1"/>
        <v>2.5714285714285712</v>
      </c>
      <c r="H8">
        <v>0.75</v>
      </c>
      <c r="I8">
        <f t="shared" si="11"/>
        <v>21</v>
      </c>
      <c r="J8" s="40">
        <f t="shared" si="2"/>
        <v>73.333333333333329</v>
      </c>
      <c r="K8">
        <f t="shared" si="3"/>
        <v>2.7499999999999991</v>
      </c>
      <c r="M8">
        <v>0.8928571428571429</v>
      </c>
      <c r="N8">
        <f t="shared" si="12"/>
        <v>25</v>
      </c>
      <c r="O8" s="40">
        <f t="shared" si="4"/>
        <v>77.599999999999994</v>
      </c>
      <c r="P8">
        <f t="shared" si="5"/>
        <v>3.4642857142857126</v>
      </c>
      <c r="R8">
        <v>1</v>
      </c>
      <c r="S8">
        <f t="shared" si="13"/>
        <v>28</v>
      </c>
      <c r="T8" s="40">
        <f t="shared" si="6"/>
        <v>80</v>
      </c>
      <c r="U8">
        <f t="shared" si="7"/>
        <v>4.0000000000000009</v>
      </c>
      <c r="W8">
        <v>0.6428571428571429</v>
      </c>
      <c r="X8">
        <f t="shared" si="14"/>
        <v>18</v>
      </c>
      <c r="Y8" s="40">
        <f t="shared" si="8"/>
        <v>68.888888888888872</v>
      </c>
      <c r="Z8">
        <f t="shared" si="9"/>
        <v>2.2142857142857117</v>
      </c>
    </row>
    <row r="9" spans="1:26" x14ac:dyDescent="0.75">
      <c r="A9">
        <v>180</v>
      </c>
      <c r="C9">
        <v>0.6428571428571429</v>
      </c>
      <c r="D9">
        <f t="shared" si="10"/>
        <v>18</v>
      </c>
      <c r="E9" s="40">
        <f t="shared" si="0"/>
        <v>68.888888888888872</v>
      </c>
      <c r="F9">
        <f t="shared" si="1"/>
        <v>2.2142857142857117</v>
      </c>
      <c r="H9">
        <v>0.6785714285714286</v>
      </c>
      <c r="I9">
        <f t="shared" si="11"/>
        <v>19</v>
      </c>
      <c r="J9" s="40">
        <f t="shared" si="2"/>
        <v>70.526315789473685</v>
      </c>
      <c r="K9">
        <f t="shared" si="3"/>
        <v>2.3928571428571423</v>
      </c>
      <c r="M9">
        <v>0.8214285714285714</v>
      </c>
      <c r="N9">
        <f t="shared" si="12"/>
        <v>23</v>
      </c>
      <c r="O9" s="40">
        <f t="shared" si="4"/>
        <v>75.65217391304347</v>
      </c>
      <c r="P9">
        <f t="shared" si="5"/>
        <v>3.1071428571428563</v>
      </c>
      <c r="R9">
        <v>1</v>
      </c>
      <c r="S9">
        <f t="shared" si="13"/>
        <v>28</v>
      </c>
      <c r="T9" s="40">
        <f t="shared" si="6"/>
        <v>80</v>
      </c>
      <c r="U9">
        <f t="shared" si="7"/>
        <v>4.0000000000000009</v>
      </c>
      <c r="W9">
        <v>0.5714285714285714</v>
      </c>
      <c r="X9">
        <f t="shared" si="14"/>
        <v>16</v>
      </c>
      <c r="Y9" s="40">
        <f t="shared" si="8"/>
        <v>64.999999999999986</v>
      </c>
      <c r="Z9">
        <f t="shared" si="9"/>
        <v>1.8571428571428563</v>
      </c>
    </row>
    <row r="10" spans="1:26" x14ac:dyDescent="0.75">
      <c r="A10">
        <v>210</v>
      </c>
      <c r="C10">
        <v>0.5714285714285714</v>
      </c>
      <c r="D10">
        <f t="shared" si="10"/>
        <v>16</v>
      </c>
      <c r="E10" s="40">
        <f t="shared" si="0"/>
        <v>64.999999999999986</v>
      </c>
      <c r="F10">
        <f t="shared" si="1"/>
        <v>1.8571428571428563</v>
      </c>
      <c r="H10">
        <v>0.5357142857142857</v>
      </c>
      <c r="I10">
        <f t="shared" si="11"/>
        <v>15</v>
      </c>
      <c r="J10" s="40">
        <f t="shared" si="2"/>
        <v>62.666666666666657</v>
      </c>
      <c r="K10">
        <f t="shared" si="3"/>
        <v>1.6785714285714282</v>
      </c>
      <c r="M10">
        <v>0.75</v>
      </c>
      <c r="N10">
        <f t="shared" si="12"/>
        <v>21</v>
      </c>
      <c r="O10" s="40">
        <f t="shared" si="4"/>
        <v>73.333333333333329</v>
      </c>
      <c r="P10">
        <f t="shared" si="5"/>
        <v>2.7499999999999991</v>
      </c>
      <c r="R10">
        <v>1</v>
      </c>
      <c r="S10">
        <f t="shared" si="13"/>
        <v>28</v>
      </c>
      <c r="T10" s="40">
        <f t="shared" si="6"/>
        <v>80</v>
      </c>
      <c r="U10">
        <f t="shared" si="7"/>
        <v>4.0000000000000009</v>
      </c>
      <c r="W10">
        <v>0.5357142857142857</v>
      </c>
      <c r="X10">
        <f t="shared" si="14"/>
        <v>15</v>
      </c>
      <c r="Y10" s="40">
        <f t="shared" si="8"/>
        <v>62.666666666666657</v>
      </c>
      <c r="Z10">
        <f t="shared" si="9"/>
        <v>1.6785714285714282</v>
      </c>
    </row>
    <row r="11" spans="1:26" x14ac:dyDescent="0.75">
      <c r="A11">
        <v>240</v>
      </c>
      <c r="C11">
        <v>0.5357142857142857</v>
      </c>
      <c r="D11">
        <f t="shared" si="10"/>
        <v>15</v>
      </c>
      <c r="E11" s="40">
        <f t="shared" si="0"/>
        <v>62.666666666666657</v>
      </c>
      <c r="F11">
        <f t="shared" si="1"/>
        <v>1.6785714285714282</v>
      </c>
      <c r="H11">
        <v>0.5357142857142857</v>
      </c>
      <c r="I11">
        <f t="shared" si="11"/>
        <v>15</v>
      </c>
      <c r="J11" s="40">
        <f t="shared" si="2"/>
        <v>62.666666666666657</v>
      </c>
      <c r="K11">
        <f t="shared" si="3"/>
        <v>1.6785714285714282</v>
      </c>
      <c r="M11">
        <v>0.7142857142857143</v>
      </c>
      <c r="N11">
        <f t="shared" si="12"/>
        <v>20</v>
      </c>
      <c r="O11" s="40">
        <f t="shared" si="4"/>
        <v>72</v>
      </c>
      <c r="P11">
        <f t="shared" si="5"/>
        <v>2.5714285714285712</v>
      </c>
      <c r="T11" s="40"/>
      <c r="W11">
        <v>0.5357142857142857</v>
      </c>
      <c r="X11">
        <f t="shared" si="14"/>
        <v>15</v>
      </c>
      <c r="Y11" s="40">
        <f t="shared" si="8"/>
        <v>62.666666666666657</v>
      </c>
      <c r="Z11">
        <f t="shared" si="9"/>
        <v>1.6785714285714282</v>
      </c>
    </row>
    <row r="12" spans="1:26" x14ac:dyDescent="0.75">
      <c r="A12">
        <v>270</v>
      </c>
      <c r="C12">
        <v>0.5357142857142857</v>
      </c>
      <c r="D12">
        <f t="shared" si="10"/>
        <v>15</v>
      </c>
      <c r="E12" s="40">
        <f t="shared" si="0"/>
        <v>62.666666666666657</v>
      </c>
      <c r="F12">
        <f t="shared" si="1"/>
        <v>1.6785714285714282</v>
      </c>
      <c r="H12">
        <v>0.5</v>
      </c>
      <c r="I12">
        <f t="shared" si="11"/>
        <v>14</v>
      </c>
      <c r="J12" s="40">
        <f t="shared" si="2"/>
        <v>59.999999999999986</v>
      </c>
      <c r="K12">
        <f t="shared" si="3"/>
        <v>1.4999999999999991</v>
      </c>
      <c r="M12">
        <v>0.6428571428571429</v>
      </c>
      <c r="N12">
        <f t="shared" si="12"/>
        <v>18</v>
      </c>
      <c r="O12" s="40">
        <f t="shared" si="4"/>
        <v>68.888888888888872</v>
      </c>
      <c r="P12">
        <f t="shared" si="5"/>
        <v>2.2142857142857117</v>
      </c>
      <c r="T12" s="40"/>
      <c r="W12">
        <v>0.5357142857142857</v>
      </c>
      <c r="X12">
        <f t="shared" si="14"/>
        <v>15</v>
      </c>
      <c r="Y12" s="40">
        <f t="shared" si="8"/>
        <v>62.666666666666657</v>
      </c>
      <c r="Z12">
        <f t="shared" si="9"/>
        <v>1.6785714285714282</v>
      </c>
    </row>
    <row r="13" spans="1:26" x14ac:dyDescent="0.75">
      <c r="A13">
        <v>296</v>
      </c>
      <c r="C13">
        <v>0.5357142857142857</v>
      </c>
      <c r="D13">
        <f t="shared" si="10"/>
        <v>15</v>
      </c>
      <c r="E13" s="40">
        <f t="shared" si="0"/>
        <v>62.666666666666657</v>
      </c>
      <c r="F13">
        <f t="shared" si="1"/>
        <v>1.6785714285714282</v>
      </c>
      <c r="H13">
        <v>0.5</v>
      </c>
      <c r="I13">
        <f t="shared" si="11"/>
        <v>14</v>
      </c>
      <c r="J13" s="40">
        <f t="shared" si="2"/>
        <v>59.999999999999986</v>
      </c>
      <c r="K13">
        <f t="shared" si="3"/>
        <v>1.4999999999999991</v>
      </c>
      <c r="M13">
        <v>0.6071428571428571</v>
      </c>
      <c r="N13">
        <f t="shared" si="12"/>
        <v>17</v>
      </c>
      <c r="O13" s="40">
        <f t="shared" si="4"/>
        <v>67.058823529411754</v>
      </c>
      <c r="P13">
        <f t="shared" si="5"/>
        <v>2.0357142857142843</v>
      </c>
      <c r="T13" s="40"/>
      <c r="W13">
        <v>0.5357142857142857</v>
      </c>
      <c r="X13">
        <f t="shared" si="14"/>
        <v>15</v>
      </c>
      <c r="Y13" s="40">
        <f t="shared" si="8"/>
        <v>62.666666666666657</v>
      </c>
      <c r="Z13">
        <f t="shared" si="9"/>
        <v>1.6785714285714282</v>
      </c>
    </row>
    <row r="14" spans="1:26" x14ac:dyDescent="0.75">
      <c r="E14" s="40"/>
      <c r="J14" s="40"/>
      <c r="O14" s="40"/>
      <c r="T14" s="40"/>
      <c r="Y14" s="40"/>
    </row>
    <row r="15" spans="1:26" x14ac:dyDescent="0.75">
      <c r="J15" s="36"/>
      <c r="O15" s="36"/>
    </row>
  </sheetData>
  <mergeCells count="5">
    <mergeCell ref="C1:F1"/>
    <mergeCell ref="H1:K1"/>
    <mergeCell ref="M1:P1"/>
    <mergeCell ref="R1:U1"/>
    <mergeCell ref="W1:Z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97" zoomScale="85" zoomScaleNormal="85" workbookViewId="0">
      <selection activeCell="O80" sqref="O80"/>
    </sheetView>
  </sheetViews>
  <sheetFormatPr defaultRowHeight="14.75" x14ac:dyDescent="0.7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218B6D3AD6053478EDDCF60E84474FE" ma:contentTypeVersion="4" ma:contentTypeDescription="Create a new document." ma:contentTypeScope="" ma:versionID="a54d40601869a4ce64a1beff7d6a5b63">
  <xsd:schema xmlns:xsd="http://www.w3.org/2001/XMLSchema" xmlns:xs="http://www.w3.org/2001/XMLSchema" xmlns:p="http://schemas.microsoft.com/office/2006/metadata/properties" xmlns:ns2="0b231d55-79f2-4f8b-b691-173b0122387f" targetNamespace="http://schemas.microsoft.com/office/2006/metadata/properties" ma:root="true" ma:fieldsID="4478627a2347460538829dc51a59c65b" ns2:_="">
    <xsd:import namespace="0b231d55-79f2-4f8b-b691-173b012238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231d55-79f2-4f8b-b691-173b0122387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F6F9686-1CD9-4EEF-82F5-30377FADB761}"/>
</file>

<file path=customXml/itemProps2.xml><?xml version="1.0" encoding="utf-8"?>
<ds:datastoreItem xmlns:ds="http://schemas.openxmlformats.org/officeDocument/2006/customXml" ds:itemID="{52997608-B53A-4F8E-9C97-2713E85AAFB0}"/>
</file>

<file path=customXml/itemProps3.xml><?xml version="1.0" encoding="utf-8"?>
<ds:datastoreItem xmlns:ds="http://schemas.openxmlformats.org/officeDocument/2006/customXml" ds:itemID="{B4962E83-EBAC-4793-BE98-4FE098B7637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</vt:i4>
      </vt:variant>
    </vt:vector>
  </HeadingPairs>
  <TitlesOfParts>
    <vt:vector size="33" baseType="lpstr">
      <vt:lpstr>Experimental plan</vt:lpstr>
      <vt:lpstr>2017-09-27</vt:lpstr>
      <vt:lpstr>2017-09-27 treated</vt:lpstr>
      <vt:lpstr>2017-09-28</vt:lpstr>
      <vt:lpstr>2017-09-29</vt:lpstr>
      <vt:lpstr>2017-10-02</vt:lpstr>
      <vt:lpstr>2017-10-02 treated</vt:lpstr>
      <vt:lpstr>2017-10-03</vt:lpstr>
      <vt:lpstr>Mass summary</vt:lpstr>
      <vt:lpstr>Mass Ratio</vt:lpstr>
      <vt:lpstr>Density and Shrinkage</vt:lpstr>
      <vt:lpstr>0.5ms-S-0°C-5mm-1</vt:lpstr>
      <vt:lpstr>2017-10-04</vt:lpstr>
      <vt:lpstr>0.5ms-S-0°C-5mm-2</vt:lpstr>
      <vt:lpstr>2017-10-06</vt:lpstr>
      <vt:lpstr>0.5ms-C-0°C-5mm</vt:lpstr>
      <vt:lpstr>0.5ms-O-0°C-5mm-1</vt:lpstr>
      <vt:lpstr>0.5ms-O-0°C-5mm-2</vt:lpstr>
      <vt:lpstr>2017-10-09</vt:lpstr>
      <vt:lpstr>0.5ms-S-0°C-10mm-1</vt:lpstr>
      <vt:lpstr>0.5ms-S-0°C-10mm-2</vt:lpstr>
      <vt:lpstr>0.0ms-S-0°C-5mm-1</vt:lpstr>
      <vt:lpstr>0.0ms-S-0°C-5mm-2</vt:lpstr>
      <vt:lpstr>1ms-S-0°C-5mm-1</vt:lpstr>
      <vt:lpstr>1ms-S-0°C-5mm-2</vt:lpstr>
      <vt:lpstr>0.5ms-S-30°C-5mm-1</vt:lpstr>
      <vt:lpstr>0.5ms-S-30°C-5mm-2</vt:lpstr>
      <vt:lpstr>0.5ms-S-60°C-5mm-1</vt:lpstr>
      <vt:lpstr>0.5ms-S-60°C-5mm-2</vt:lpstr>
      <vt:lpstr>L-0.5ms-S-0°C-5mm</vt:lpstr>
      <vt:lpstr>Control</vt:lpstr>
      <vt:lpstr>Drying rates</vt:lpstr>
      <vt:lpstr>'Experimental plan'!Print_Area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Tendayi</dc:creator>
  <cp:lastModifiedBy>Santiago Septien</cp:lastModifiedBy>
  <cp:lastPrinted>2017-11-21T10:02:55Z</cp:lastPrinted>
  <dcterms:created xsi:type="dcterms:W3CDTF">2017-09-29T13:12:00Z</dcterms:created>
  <dcterms:modified xsi:type="dcterms:W3CDTF">2020-01-05T17:30:59Z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0x0101002218B6D3AD6053478EDDCF60E84474FE</vt:lpwstr>
  </property>
</Properties>
</file>